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mc:AlternateContent xmlns:mc="http://schemas.openxmlformats.org/markup-compatibility/2006">
    <mc:Choice Requires="x15">
      <x15ac:absPath xmlns:x15ac="http://schemas.microsoft.com/office/spreadsheetml/2010/11/ac" url="X:\ifs_2\2023\"/>
    </mc:Choice>
  </mc:AlternateContent>
  <xr:revisionPtr revIDLastSave="0" documentId="13_ncr:1_{29989E1D-C0FC-4DDA-A698-DAF4D04533A0}" xr6:coauthVersionLast="47" xr6:coauthVersionMax="47" xr10:uidLastSave="{00000000-0000-0000-0000-000000000000}"/>
  <bookViews>
    <workbookView xWindow="-110" yWindow="-110" windowWidth="19420" windowHeight="10420" xr2:uid="{00000000-000D-0000-FFFF-FFFF00000000}"/>
  </bookViews>
  <sheets>
    <sheet name="Survey" sheetId="1" r:id="rId1"/>
    <sheet name="Guidance" sheetId="21" r:id="rId2"/>
    <sheet name="Validation" sheetId="2" r:id="rId3"/>
    <sheet name="Fund Holdings" sheetId="22" r:id="rId4"/>
    <sheet name="Definitions" sheetId="20" r:id="rId5"/>
    <sheet name="Changes" sheetId="23" r:id="rId6"/>
    <sheet name="Drop-Down" sheetId="15" r:id="rId7"/>
  </sheets>
  <externalReferences>
    <externalReference r:id="rId8"/>
    <externalReference r:id="rId9"/>
  </externalReferences>
  <definedNames>
    <definedName name="_xlnm._FilterDatabase" localSheetId="4" hidden="1">Definitions!$A$1:$J$148</definedName>
    <definedName name="_xlnm._FilterDatabase" localSheetId="0" hidden="1">Survey!$A$2:$ET$451</definedName>
    <definedName name="_xlnm._FilterDatabase" localSheetId="2" hidden="1">Validation!$A$3:$DF$3</definedName>
    <definedName name="_xlcn.WorksheetConnection_T9A2C161" hidden="1">#REF!</definedName>
    <definedName name="CIQWBGuid" hidden="1">"f3f4ea19-8f8a-40da-a530-4c5fbc13bd69"</definedName>
    <definedName name="Closed_end">#REF!</definedName>
    <definedName name="Exempt_fund">#REF!</definedName>
    <definedName name="Flag">INDIRECT([1]Report!$C$2)</definedName>
    <definedName name="Hedge__alternative">#REF!</definedName>
    <definedName name="Hedge__or_alternative">#REF!</definedName>
    <definedName name="Hedge_alternative">#REF!</definedName>
    <definedName name="investor.liquidity">Survey!$EM$4:$ES$101</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"10/27/2022 18:49:19"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Mutual">#REF!</definedName>
    <definedName name="mylist">INDEX(([2]!TableProd[Productivity],[2]!TableGame[Games],[2]!TableUtility[Utility]),,,MATCH([2]Table!$F$4,[2]Table!$A$4:$C$4,0))</definedName>
    <definedName name="Other">#REF!</definedName>
    <definedName name="Pooled">#REF!</definedName>
    <definedName name="Prospectus_fun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 i="20" l="1"/>
  <c r="D3" i="20"/>
  <c r="D4" i="20"/>
  <c r="D5" i="20"/>
  <c r="D6" i="20"/>
  <c r="D7" i="20"/>
  <c r="D8" i="20"/>
  <c r="D9" i="20"/>
  <c r="D10" i="20"/>
  <c r="D11" i="20"/>
  <c r="D12" i="20"/>
  <c r="D13" i="20"/>
  <c r="D14" i="20"/>
  <c r="D15" i="20"/>
  <c r="D16" i="20"/>
  <c r="D17" i="20"/>
  <c r="D18" i="20"/>
  <c r="D19" i="20"/>
  <c r="D20" i="20"/>
  <c r="D21" i="20"/>
  <c r="D22" i="20"/>
  <c r="D23" i="20"/>
  <c r="D24" i="20"/>
  <c r="D25" i="20"/>
  <c r="D26" i="20"/>
  <c r="D27" i="20"/>
  <c r="D28" i="20"/>
  <c r="D29" i="20"/>
  <c r="D30" i="20"/>
  <c r="D31" i="20"/>
  <c r="D32" i="20"/>
  <c r="D33" i="20"/>
  <c r="D34" i="20"/>
  <c r="D35" i="20"/>
  <c r="D36" i="20"/>
  <c r="D37" i="20"/>
  <c r="D38" i="20"/>
  <c r="D39" i="20"/>
  <c r="D40" i="20"/>
  <c r="D41" i="20"/>
  <c r="D42" i="20"/>
  <c r="D43" i="20"/>
  <c r="D44" i="20"/>
  <c r="D45" i="20"/>
  <c r="D46" i="20"/>
  <c r="D47" i="20"/>
  <c r="D48" i="20"/>
  <c r="D49" i="20"/>
  <c r="D50" i="20"/>
  <c r="D51" i="20"/>
  <c r="D52" i="20"/>
  <c r="D53" i="20"/>
  <c r="D54" i="20"/>
  <c r="D55" i="20"/>
  <c r="D56" i="20"/>
  <c r="D57" i="20"/>
  <c r="D58" i="20"/>
  <c r="D59" i="20"/>
  <c r="D60" i="20"/>
  <c r="D61" i="20"/>
  <c r="D62" i="20"/>
  <c r="D63" i="20"/>
  <c r="D64" i="20"/>
  <c r="D65" i="20"/>
  <c r="D66" i="20"/>
  <c r="D67" i="20"/>
  <c r="D68" i="20"/>
  <c r="D69" i="20"/>
  <c r="D70" i="20"/>
  <c r="D71" i="20"/>
  <c r="D72" i="20"/>
  <c r="D73" i="20"/>
  <c r="D74" i="20"/>
  <c r="D75" i="20"/>
  <c r="D76" i="20"/>
  <c r="D77" i="20"/>
  <c r="D78" i="20"/>
  <c r="D79" i="20"/>
  <c r="D80" i="20"/>
  <c r="D81" i="20"/>
  <c r="D82" i="20"/>
  <c r="D83" i="20"/>
  <c r="D84" i="20"/>
  <c r="D85" i="20"/>
  <c r="D86" i="20"/>
  <c r="D87" i="20"/>
  <c r="D88" i="20"/>
  <c r="D89" i="20"/>
  <c r="D90" i="20"/>
  <c r="D91" i="20"/>
  <c r="D92" i="20"/>
  <c r="D93" i="20"/>
  <c r="D94" i="20"/>
  <c r="D95" i="20"/>
  <c r="D96" i="20"/>
  <c r="D97" i="20"/>
  <c r="D98" i="20"/>
  <c r="D99" i="20"/>
  <c r="D100" i="20"/>
  <c r="D101" i="20"/>
  <c r="D102" i="20"/>
  <c r="D103" i="20"/>
  <c r="D104" i="20"/>
  <c r="D105" i="20"/>
  <c r="D106" i="20"/>
  <c r="D107" i="20"/>
  <c r="D108" i="20"/>
  <c r="D109" i="20"/>
  <c r="D110" i="20"/>
  <c r="D111" i="20"/>
  <c r="D112" i="20"/>
  <c r="D113" i="20"/>
  <c r="D114" i="20"/>
  <c r="D115" i="20"/>
  <c r="D116" i="20"/>
  <c r="D117" i="20"/>
  <c r="D118" i="20"/>
  <c r="D119" i="20"/>
  <c r="D120" i="20"/>
  <c r="D121" i="20"/>
  <c r="D122" i="20"/>
  <c r="D123" i="20"/>
  <c r="D124" i="20"/>
  <c r="D125" i="20"/>
  <c r="D126" i="20"/>
  <c r="D127" i="20"/>
  <c r="D128" i="20"/>
  <c r="D129" i="20"/>
  <c r="D130" i="20"/>
  <c r="D131" i="20"/>
  <c r="D132" i="20"/>
  <c r="D133" i="20"/>
  <c r="D134" i="20"/>
  <c r="D135" i="20"/>
  <c r="D136" i="20"/>
  <c r="D137" i="20"/>
  <c r="D138" i="20"/>
  <c r="D139" i="20"/>
  <c r="D140" i="20"/>
  <c r="D141" i="20"/>
  <c r="D142" i="20"/>
  <c r="D143" i="20"/>
  <c r="D144" i="20"/>
  <c r="D145" i="20"/>
  <c r="D146" i="20"/>
  <c r="D147" i="20"/>
  <c r="D148" i="20"/>
  <c r="D149" i="20"/>
  <c r="D150" i="20"/>
  <c r="D151" i="20"/>
  <c r="C4" i="2"/>
  <c r="G4" i="2"/>
  <c r="F4" i="2" s="1"/>
  <c r="I4" i="2"/>
  <c r="H4" i="2" s="1"/>
  <c r="K4" i="2"/>
  <c r="J4" i="2" s="1"/>
  <c r="M4" i="2"/>
  <c r="N4" i="2"/>
  <c r="P4" i="2"/>
  <c r="Q4" i="2"/>
  <c r="O4" i="2" s="1"/>
  <c r="U4" i="2"/>
  <c r="T4" i="2" a="1"/>
  <c r="T4" i="2" s="1"/>
  <c r="V4" i="2" s="1"/>
  <c r="R4" i="2" s="1"/>
  <c r="S4" i="2" a="1"/>
  <c r="AA4" i="2"/>
  <c r="X4" i="2" a="1"/>
  <c r="X4" i="2" s="1"/>
  <c r="Y4" i="2" s="1"/>
  <c r="Z4" i="2"/>
  <c r="AC4" i="2"/>
  <c r="AD4" i="2"/>
  <c r="AG4" i="2"/>
  <c r="AH4" i="2"/>
  <c r="AI4" i="2"/>
  <c r="AF4" i="2"/>
  <c r="AK4" i="2"/>
  <c r="AL4" i="2"/>
  <c r="AJ4" i="2" s="1"/>
  <c r="AN4" i="2"/>
  <c r="AO4" i="2"/>
  <c r="AQ4" i="2"/>
  <c r="AP4" i="2" s="1"/>
  <c r="AR4" i="2"/>
  <c r="AT4" i="2"/>
  <c r="AS4" i="2" s="1"/>
  <c r="AW4" i="2"/>
  <c r="AX4" i="2" s="1"/>
  <c r="AU4" i="2" s="1"/>
  <c r="AV4" i="2"/>
  <c r="AY4" i="2" s="1"/>
  <c r="BA4" i="2"/>
  <c r="BB4" i="2"/>
  <c r="AZ4" i="2" s="1"/>
  <c r="BE4" i="2" a="1"/>
  <c r="BE4" i="2" s="1"/>
  <c r="BF4" i="2" s="1"/>
  <c r="BC4" i="2"/>
  <c r="BD4" i="2"/>
  <c r="BJ4" i="2" a="1"/>
  <c r="BJ4" i="2" s="1"/>
  <c r="BK4" i="2" s="1"/>
  <c r="BH4" i="2" s="1"/>
  <c r="BI4" i="2"/>
  <c r="BN4" i="2"/>
  <c r="BO4" i="2"/>
  <c r="BM4" i="2"/>
  <c r="BQ4" i="2"/>
  <c r="BR4" i="2"/>
  <c r="BU4" i="2"/>
  <c r="BT4" i="2" a="1"/>
  <c r="BT4" i="2" s="1"/>
  <c r="BW4" i="2" s="1"/>
  <c r="BY4" i="2"/>
  <c r="BX4" i="2" s="1"/>
  <c r="BZ4" i="2"/>
  <c r="CB4" i="2"/>
  <c r="CC4" i="2"/>
  <c r="CH4" i="2"/>
  <c r="CE4" i="2"/>
  <c r="CJ4" i="2"/>
  <c r="CN4" i="2"/>
  <c r="CO4" i="2" s="1"/>
  <c r="S4" i="2"/>
  <c r="C5" i="2"/>
  <c r="G5" i="2"/>
  <c r="F5" i="2" s="1"/>
  <c r="I5" i="2"/>
  <c r="H5" i="2" s="1"/>
  <c r="K5" i="2"/>
  <c r="J5" i="2"/>
  <c r="M5" i="2"/>
  <c r="N5" i="2"/>
  <c r="L5" i="2"/>
  <c r="P5" i="2"/>
  <c r="Q5" i="2"/>
  <c r="U5" i="2"/>
  <c r="T5" i="2" a="1"/>
  <c r="T5" i="2" s="1"/>
  <c r="V5" i="2" s="1"/>
  <c r="R5" i="2" s="1"/>
  <c r="S5" i="2" a="1"/>
  <c r="AA5" i="2"/>
  <c r="X5" i="2" a="1"/>
  <c r="X5" i="2" s="1"/>
  <c r="Y5" i="2" s="1"/>
  <c r="Z5" i="2"/>
  <c r="AC5" i="2"/>
  <c r="AB5" i="2" s="1"/>
  <c r="AD5" i="2"/>
  <c r="AG5" i="2"/>
  <c r="AH5" i="2"/>
  <c r="AI5" i="2"/>
  <c r="AF5" i="2"/>
  <c r="AK5" i="2"/>
  <c r="AL5" i="2"/>
  <c r="AN5" i="2"/>
  <c r="AM5" i="2" s="1"/>
  <c r="AO5" i="2"/>
  <c r="AQ5" i="2"/>
  <c r="AR5" i="2"/>
  <c r="AP5" i="2"/>
  <c r="AT5" i="2"/>
  <c r="AS5" i="2" s="1"/>
  <c r="AW5" i="2"/>
  <c r="AX5" i="2" s="1"/>
  <c r="AU5" i="2" s="1"/>
  <c r="AV5" i="2"/>
  <c r="BA5" i="2"/>
  <c r="BB5" i="2"/>
  <c r="BE5" i="2" a="1"/>
  <c r="BE5" i="2" s="1"/>
  <c r="BD5" i="2"/>
  <c r="BJ5" i="2" a="1"/>
  <c r="BJ5" i="2" s="1"/>
  <c r="BK5" i="2" s="1"/>
  <c r="BH5" i="2" s="1"/>
  <c r="BI5" i="2"/>
  <c r="BL5" i="2" s="1"/>
  <c r="BN5" i="2"/>
  <c r="BO5" i="2"/>
  <c r="BQ5" i="2"/>
  <c r="BR5" i="2"/>
  <c r="BU5" i="2"/>
  <c r="BT5" i="2" a="1"/>
  <c r="BT5" i="2" s="1"/>
  <c r="BY5" i="2"/>
  <c r="BX5" i="2" s="1"/>
  <c r="BZ5" i="2"/>
  <c r="CB5" i="2"/>
  <c r="CC5" i="2"/>
  <c r="CA5" i="2"/>
  <c r="CH5" i="2"/>
  <c r="CD5" i="2" s="1"/>
  <c r="CE5" i="2"/>
  <c r="CF5" i="2" s="1"/>
  <c r="CJ5" i="2"/>
  <c r="CI5" i="2" s="1"/>
  <c r="CN5" i="2"/>
  <c r="CO5" i="2" s="1"/>
  <c r="CM5" i="2"/>
  <c r="S5" i="2"/>
  <c r="C6" i="2"/>
  <c r="G6" i="2"/>
  <c r="F6" i="2" s="1"/>
  <c r="I6" i="2"/>
  <c r="H6" i="2"/>
  <c r="K6" i="2"/>
  <c r="J6" i="2"/>
  <c r="M6" i="2"/>
  <c r="N6" i="2"/>
  <c r="L6" i="2"/>
  <c r="P6" i="2"/>
  <c r="Q6" i="2"/>
  <c r="O6" i="2"/>
  <c r="U6" i="2"/>
  <c r="T6" i="2" a="1"/>
  <c r="T6" i="2" s="1"/>
  <c r="V6" i="2" s="1"/>
  <c r="R6" i="2"/>
  <c r="S6" i="2" a="1"/>
  <c r="S6" i="2" s="1"/>
  <c r="AA6" i="2"/>
  <c r="X6" i="2" a="1"/>
  <c r="X6" i="2" s="1"/>
  <c r="Y6" i="2" s="1"/>
  <c r="Z6" i="2"/>
  <c r="AC6" i="2"/>
  <c r="AB6" i="2" s="1"/>
  <c r="AD6" i="2"/>
  <c r="AG6" i="2"/>
  <c r="AH6" i="2"/>
  <c r="AI6" i="2"/>
  <c r="AF6" i="2"/>
  <c r="AK6" i="2"/>
  <c r="AL6" i="2"/>
  <c r="AN6" i="2"/>
  <c r="AO6" i="2"/>
  <c r="AM6" i="2"/>
  <c r="AQ6" i="2"/>
  <c r="AR6" i="2"/>
  <c r="AP6" i="2"/>
  <c r="AT6" i="2"/>
  <c r="AS6" i="2"/>
  <c r="AW6" i="2"/>
  <c r="AX6" i="2" s="1"/>
  <c r="AU6" i="2" s="1"/>
  <c r="AV6" i="2"/>
  <c r="BA6" i="2"/>
  <c r="BB6" i="2"/>
  <c r="BE6" i="2" a="1"/>
  <c r="BE6" i="2" s="1"/>
  <c r="BF6" i="2" s="1"/>
  <c r="BC6" i="2" s="1"/>
  <c r="BD6" i="2"/>
  <c r="BG6" i="2" s="1"/>
  <c r="BJ6" i="2" a="1"/>
  <c r="BJ6" i="2"/>
  <c r="BK6" i="2" s="1"/>
  <c r="BH6" i="2" s="1"/>
  <c r="BI6" i="2"/>
  <c r="BL6" i="2" s="1"/>
  <c r="BN6" i="2"/>
  <c r="BO6" i="2"/>
  <c r="BQ6" i="2"/>
  <c r="BR6" i="2"/>
  <c r="BU6" i="2"/>
  <c r="BT6" i="2" a="1"/>
  <c r="BT6" i="2" s="1"/>
  <c r="BY6" i="2"/>
  <c r="BZ6" i="2"/>
  <c r="BX6" i="2"/>
  <c r="CB6" i="2"/>
  <c r="CC6" i="2"/>
  <c r="CA6" i="2"/>
  <c r="CH6" i="2"/>
  <c r="CE6" i="2"/>
  <c r="CF6" i="2" s="1"/>
  <c r="CD6" i="2"/>
  <c r="CG6" i="2"/>
  <c r="CJ6" i="2"/>
  <c r="CN6" i="2"/>
  <c r="CO6" i="2" s="1"/>
  <c r="CP6" i="2"/>
  <c r="C7" i="2"/>
  <c r="G7" i="2"/>
  <c r="F7" i="2" s="1"/>
  <c r="I7" i="2"/>
  <c r="H7" i="2" s="1"/>
  <c r="K7" i="2"/>
  <c r="J7" i="2"/>
  <c r="M7" i="2"/>
  <c r="N7" i="2"/>
  <c r="L7" i="2"/>
  <c r="P7" i="2"/>
  <c r="Q7" i="2"/>
  <c r="U7" i="2"/>
  <c r="T7" i="2" a="1"/>
  <c r="T7" i="2" s="1"/>
  <c r="V7" i="2" s="1"/>
  <c r="R7" i="2" s="1"/>
  <c r="S7" i="2" a="1"/>
  <c r="S7" i="2" s="1"/>
  <c r="AA7" i="2"/>
  <c r="X7" i="2" a="1"/>
  <c r="X7" i="2" s="1"/>
  <c r="Y7" i="2" s="1"/>
  <c r="Z7" i="2"/>
  <c r="AC7" i="2"/>
  <c r="AD7" i="2"/>
  <c r="AG7" i="2"/>
  <c r="AH7" i="2"/>
  <c r="AI7" i="2"/>
  <c r="AF7" i="2"/>
  <c r="AK7" i="2"/>
  <c r="AL7" i="2"/>
  <c r="AJ7" i="2"/>
  <c r="AN7" i="2"/>
  <c r="AO7" i="2"/>
  <c r="AM7" i="2"/>
  <c r="AQ7" i="2"/>
  <c r="AR7" i="2"/>
  <c r="AP7" i="2"/>
  <c r="AT7" i="2"/>
  <c r="AS7" i="2"/>
  <c r="AW7" i="2"/>
  <c r="AX7" i="2" s="1"/>
  <c r="AU7" i="2"/>
  <c r="AV7" i="2"/>
  <c r="BA7" i="2"/>
  <c r="BB7" i="2"/>
  <c r="AZ7" i="2"/>
  <c r="BE7" i="2" a="1"/>
  <c r="BE7" i="2" s="1"/>
  <c r="BD7" i="2"/>
  <c r="BJ7" i="2" a="1"/>
  <c r="BJ7" i="2"/>
  <c r="BK7" i="2" s="1"/>
  <c r="BH7" i="2" s="1"/>
  <c r="BI7" i="2"/>
  <c r="BL7" i="2" s="1"/>
  <c r="BN7" i="2"/>
  <c r="BO7" i="2"/>
  <c r="BM7" i="2" s="1"/>
  <c r="BQ7" i="2"/>
  <c r="BR7" i="2"/>
  <c r="BU7" i="2"/>
  <c r="BT7" i="2" a="1"/>
  <c r="BT7" i="2"/>
  <c r="BY7" i="2"/>
  <c r="BZ7" i="2"/>
  <c r="BX7" i="2"/>
  <c r="CB7" i="2"/>
  <c r="CC7" i="2"/>
  <c r="CA7" i="2"/>
  <c r="CH7" i="2"/>
  <c r="CE7" i="2"/>
  <c r="CD7" i="2" s="1"/>
  <c r="CG7" i="2"/>
  <c r="CJ7" i="2"/>
  <c r="CI7" i="2"/>
  <c r="CK7" i="2"/>
  <c r="CL7" i="2"/>
  <c r="CN7" i="2"/>
  <c r="C8" i="2"/>
  <c r="G8" i="2"/>
  <c r="F8" i="2" s="1"/>
  <c r="I8" i="2"/>
  <c r="H8" i="2" s="1"/>
  <c r="K8" i="2"/>
  <c r="J8" i="2"/>
  <c r="M8" i="2"/>
  <c r="N8" i="2"/>
  <c r="P8" i="2"/>
  <c r="Q8" i="2"/>
  <c r="U8" i="2"/>
  <c r="T8" i="2" a="1"/>
  <c r="T8" i="2" s="1"/>
  <c r="V8" i="2" s="1"/>
  <c r="R8" i="2" s="1"/>
  <c r="S8" i="2" a="1"/>
  <c r="S8" i="2" s="1"/>
  <c r="AA8" i="2"/>
  <c r="X8" i="2" a="1"/>
  <c r="X8" i="2" s="1"/>
  <c r="Y8" i="2" s="1"/>
  <c r="Z8" i="2"/>
  <c r="AC8" i="2"/>
  <c r="AB8" i="2" s="1"/>
  <c r="AD8" i="2"/>
  <c r="AG8" i="2"/>
  <c r="AH8" i="2"/>
  <c r="AI8" i="2"/>
  <c r="AF8" i="2"/>
  <c r="AK8" i="2"/>
  <c r="AJ8" i="2" s="1"/>
  <c r="AL8" i="2"/>
  <c r="AN8" i="2"/>
  <c r="AO8" i="2"/>
  <c r="AM8" i="2"/>
  <c r="AQ8" i="2"/>
  <c r="AR8" i="2"/>
  <c r="AT8" i="2"/>
  <c r="AS8" i="2"/>
  <c r="AW8" i="2"/>
  <c r="AX8" i="2" s="1"/>
  <c r="AU8" i="2" s="1"/>
  <c r="AV8" i="2"/>
  <c r="AY8" i="2"/>
  <c r="BA8" i="2"/>
  <c r="BB8" i="2"/>
  <c r="BE8" i="2" a="1"/>
  <c r="BE8" i="2" s="1"/>
  <c r="BF8" i="2" s="1"/>
  <c r="BC8" i="2" s="1"/>
  <c r="BD8" i="2"/>
  <c r="BG8" i="2" s="1"/>
  <c r="BJ8" i="2" a="1"/>
  <c r="BJ8" i="2"/>
  <c r="BK8" i="2" s="1"/>
  <c r="BH8" i="2" s="1"/>
  <c r="BI8" i="2"/>
  <c r="BL8" i="2" s="1"/>
  <c r="BN8" i="2"/>
  <c r="BO8" i="2"/>
  <c r="BQ8" i="2"/>
  <c r="BR8" i="2"/>
  <c r="BU8" i="2"/>
  <c r="BT8" i="2" a="1"/>
  <c r="BT8" i="2"/>
  <c r="BW8" i="2"/>
  <c r="BY8" i="2"/>
  <c r="BX8" i="2" s="1"/>
  <c r="BZ8" i="2"/>
  <c r="CB8" i="2"/>
  <c r="CC8" i="2"/>
  <c r="CH8" i="2"/>
  <c r="CE8" i="2"/>
  <c r="CJ8" i="2"/>
  <c r="CK8" i="2" s="1"/>
  <c r="CI8" i="2"/>
  <c r="CN8" i="2"/>
  <c r="C9" i="2"/>
  <c r="G9" i="2"/>
  <c r="F9" i="2" s="1"/>
  <c r="I9" i="2"/>
  <c r="H9" i="2" s="1"/>
  <c r="K9" i="2"/>
  <c r="J9" i="2" s="1"/>
  <c r="M9" i="2"/>
  <c r="N9" i="2"/>
  <c r="L9" i="2" s="1"/>
  <c r="P9" i="2"/>
  <c r="Q9" i="2"/>
  <c r="O9" i="2" s="1"/>
  <c r="U9" i="2"/>
  <c r="T9" i="2" a="1"/>
  <c r="T9" i="2" s="1"/>
  <c r="V9" i="2"/>
  <c r="S9" i="2" a="1"/>
  <c r="S9" i="2" s="1"/>
  <c r="AA9" i="2"/>
  <c r="X9" i="2" a="1"/>
  <c r="X9" i="2" s="1"/>
  <c r="Y9" i="2" s="1"/>
  <c r="W9" i="2" s="1"/>
  <c r="Z9" i="2"/>
  <c r="AC9" i="2"/>
  <c r="AD9" i="2"/>
  <c r="AB9" i="2"/>
  <c r="AG9" i="2"/>
  <c r="AH9" i="2"/>
  <c r="AI9" i="2"/>
  <c r="AF9" i="2"/>
  <c r="AK9" i="2"/>
  <c r="AL9" i="2"/>
  <c r="AJ9" i="2"/>
  <c r="AN9" i="2"/>
  <c r="AO9" i="2"/>
  <c r="AQ9" i="2"/>
  <c r="AR9" i="2"/>
  <c r="AT9" i="2"/>
  <c r="AS9" i="2"/>
  <c r="AW9" i="2"/>
  <c r="AX9" i="2"/>
  <c r="AU9" i="2" s="1"/>
  <c r="AV9" i="2"/>
  <c r="AY9" i="2"/>
  <c r="BA9" i="2"/>
  <c r="AZ9" i="2" s="1"/>
  <c r="BB9" i="2"/>
  <c r="BE9" i="2" a="1"/>
  <c r="BE9" i="2" s="1"/>
  <c r="BF9" i="2" s="1"/>
  <c r="BC9" i="2" s="1"/>
  <c r="BD9" i="2"/>
  <c r="BJ9" i="2" a="1"/>
  <c r="BJ9" i="2"/>
  <c r="BK9" i="2" s="1"/>
  <c r="BH9" i="2" s="1"/>
  <c r="BI9" i="2"/>
  <c r="BL9" i="2" s="1"/>
  <c r="BN9" i="2"/>
  <c r="BO9" i="2"/>
  <c r="BQ9" i="2"/>
  <c r="BP9" i="2" s="1"/>
  <c r="BR9" i="2"/>
  <c r="BU9" i="2"/>
  <c r="BT9" i="2" a="1"/>
  <c r="BT9" i="2"/>
  <c r="BW9" i="2" s="1"/>
  <c r="BY9" i="2"/>
  <c r="BZ9" i="2"/>
  <c r="CB9" i="2"/>
  <c r="CC9" i="2"/>
  <c r="CH9" i="2"/>
  <c r="CE9" i="2"/>
  <c r="CD9" i="2" s="1"/>
  <c r="CF9" i="2"/>
  <c r="CJ9" i="2"/>
  <c r="CN9" i="2"/>
  <c r="CM9" i="2" s="1"/>
  <c r="CO9" i="2"/>
  <c r="C10" i="2"/>
  <c r="G10" i="2"/>
  <c r="F10" i="2"/>
  <c r="I10" i="2"/>
  <c r="H10" i="2" s="1"/>
  <c r="K10" i="2"/>
  <c r="J10" i="2" s="1"/>
  <c r="M10" i="2"/>
  <c r="N10" i="2"/>
  <c r="L10" i="2" s="1"/>
  <c r="P10" i="2"/>
  <c r="Q10" i="2"/>
  <c r="U10" i="2"/>
  <c r="T10" i="2" a="1"/>
  <c r="T10" i="2" s="1"/>
  <c r="V10" i="2" s="1"/>
  <c r="S10" i="2" a="1"/>
  <c r="S10" i="2" s="1"/>
  <c r="AA10" i="2"/>
  <c r="X10" i="2" a="1"/>
  <c r="X10" i="2"/>
  <c r="Y10" i="2" s="1"/>
  <c r="W10" i="2" s="1"/>
  <c r="Z10" i="2"/>
  <c r="AC10" i="2"/>
  <c r="AD10" i="2"/>
  <c r="AG10" i="2"/>
  <c r="AH10" i="2"/>
  <c r="AE10" i="2" s="1" a="1"/>
  <c r="AE10" i="2" s="1"/>
  <c r="AI10" i="2"/>
  <c r="AF10" i="2"/>
  <c r="AK10" i="2"/>
  <c r="AJ10" i="2" s="1"/>
  <c r="AL10" i="2"/>
  <c r="AN10" i="2"/>
  <c r="AO10" i="2"/>
  <c r="AQ10" i="2"/>
  <c r="AR10" i="2"/>
  <c r="AP10" i="2" s="1"/>
  <c r="AT10" i="2"/>
  <c r="AS10" i="2" s="1"/>
  <c r="AW10" i="2"/>
  <c r="AX10" i="2"/>
  <c r="AU10" i="2" s="1"/>
  <c r="AV10" i="2"/>
  <c r="AY10" i="2"/>
  <c r="BA10" i="2"/>
  <c r="BB10" i="2"/>
  <c r="BE10" i="2" a="1"/>
  <c r="BE10" i="2" s="1"/>
  <c r="BF10" i="2" s="1"/>
  <c r="BC10" i="2" s="1"/>
  <c r="BD10" i="2"/>
  <c r="BJ10" i="2" a="1"/>
  <c r="BJ10" i="2" s="1"/>
  <c r="BK10" i="2" s="1"/>
  <c r="BH10" i="2" s="1"/>
  <c r="BI10" i="2"/>
  <c r="BN10" i="2"/>
  <c r="BO10" i="2"/>
  <c r="BM10" i="2"/>
  <c r="BQ10" i="2"/>
  <c r="BR10" i="2"/>
  <c r="BP10" i="2"/>
  <c r="BU10" i="2"/>
  <c r="BT10" i="2" a="1"/>
  <c r="BT10" i="2"/>
  <c r="BV10" i="2" s="1"/>
  <c r="BS10" i="2" s="1"/>
  <c r="BY10" i="2"/>
  <c r="BZ10" i="2"/>
  <c r="CB10" i="2"/>
  <c r="CC10" i="2"/>
  <c r="CA10" i="2" s="1"/>
  <c r="CH10" i="2"/>
  <c r="CD10" i="2" s="1"/>
  <c r="CE10" i="2"/>
  <c r="CG10" i="2" s="1"/>
  <c r="CF10" i="2"/>
  <c r="CJ10" i="2"/>
  <c r="CL10" i="2" s="1"/>
  <c r="CI10" i="2"/>
  <c r="CK10" i="2"/>
  <c r="CN10" i="2"/>
  <c r="CP10" i="2" s="1"/>
  <c r="CM10" i="2"/>
  <c r="CO10" i="2"/>
  <c r="C11" i="2"/>
  <c r="G11" i="2"/>
  <c r="F11" i="2"/>
  <c r="I11" i="2"/>
  <c r="H11" i="2" s="1"/>
  <c r="K11" i="2"/>
  <c r="J11" i="2" s="1"/>
  <c r="M11" i="2"/>
  <c r="N11" i="2"/>
  <c r="P11" i="2"/>
  <c r="Q11" i="2"/>
  <c r="U11" i="2"/>
  <c r="T11" i="2" a="1"/>
  <c r="T11" i="2"/>
  <c r="V11" i="2" s="1"/>
  <c r="S11" i="2" a="1"/>
  <c r="S11" i="2" s="1"/>
  <c r="AA11" i="2"/>
  <c r="X11" i="2" a="1"/>
  <c r="X11" i="2" s="1"/>
  <c r="Y11" i="2" s="1"/>
  <c r="W11" i="2" s="1"/>
  <c r="Z11" i="2"/>
  <c r="AC11" i="2"/>
  <c r="AD11" i="2"/>
  <c r="AG11" i="2"/>
  <c r="AH11" i="2"/>
  <c r="AI11" i="2"/>
  <c r="AF11" i="2"/>
  <c r="AK11" i="2"/>
  <c r="AL11" i="2"/>
  <c r="AN11" i="2"/>
  <c r="AO11" i="2"/>
  <c r="AM11" i="2" s="1"/>
  <c r="AQ11" i="2"/>
  <c r="AP11" i="2" s="1"/>
  <c r="AR11" i="2"/>
  <c r="AT11" i="2"/>
  <c r="AS11" i="2" s="1"/>
  <c r="AW11" i="2"/>
  <c r="AX11" i="2" s="1"/>
  <c r="AU11" i="2" s="1"/>
  <c r="AV11" i="2"/>
  <c r="BA11" i="2"/>
  <c r="BB11" i="2"/>
  <c r="BE11" i="2" a="1"/>
  <c r="BE11" i="2" s="1"/>
  <c r="BF11" i="2" s="1"/>
  <c r="BC11" i="2" s="1"/>
  <c r="BD11" i="2"/>
  <c r="BJ11" i="2" a="1"/>
  <c r="BJ11" i="2" s="1"/>
  <c r="BI11" i="2"/>
  <c r="BN11" i="2"/>
  <c r="BO11" i="2"/>
  <c r="BM11" i="2"/>
  <c r="BQ11" i="2"/>
  <c r="BP11" i="2" s="1"/>
  <c r="BR11" i="2"/>
  <c r="BU11" i="2"/>
  <c r="BT11" i="2" a="1"/>
  <c r="BT11" i="2" s="1"/>
  <c r="BY11" i="2"/>
  <c r="BZ11" i="2"/>
  <c r="BX11" i="2" s="1"/>
  <c r="CB11" i="2"/>
  <c r="CC11" i="2"/>
  <c r="CH11" i="2"/>
  <c r="CE11" i="2"/>
  <c r="CF11" i="2"/>
  <c r="CG11" i="2"/>
  <c r="CJ11" i="2"/>
  <c r="CI11" i="2" s="1"/>
  <c r="CL11" i="2"/>
  <c r="CN11" i="2"/>
  <c r="CO11" i="2" s="1"/>
  <c r="CM11" i="2"/>
  <c r="C12" i="2"/>
  <c r="G12" i="2"/>
  <c r="F12" i="2"/>
  <c r="I12" i="2"/>
  <c r="H12" i="2"/>
  <c r="K12" i="2"/>
  <c r="J12" i="2" s="1"/>
  <c r="M12" i="2"/>
  <c r="N12" i="2"/>
  <c r="P12" i="2"/>
  <c r="Q12" i="2"/>
  <c r="O12" i="2"/>
  <c r="U12" i="2"/>
  <c r="T12" i="2" a="1"/>
  <c r="T12" i="2" s="1"/>
  <c r="V12" i="2" s="1"/>
  <c r="R12" i="2" s="1"/>
  <c r="S12" i="2" a="1"/>
  <c r="AA12" i="2"/>
  <c r="X12" i="2" a="1"/>
  <c r="X12" i="2" s="1"/>
  <c r="Y12" i="2" s="1"/>
  <c r="Z12" i="2"/>
  <c r="AC12" i="2"/>
  <c r="AD12" i="2"/>
  <c r="AB12" i="2" s="1"/>
  <c r="AG12" i="2"/>
  <c r="AH12" i="2"/>
  <c r="AI12" i="2"/>
  <c r="AF12" i="2"/>
  <c r="AK12" i="2"/>
  <c r="AL12" i="2"/>
  <c r="AJ12" i="2" s="1"/>
  <c r="AN12" i="2"/>
  <c r="AO12" i="2"/>
  <c r="AQ12" i="2"/>
  <c r="AP12" i="2" s="1"/>
  <c r="AR12" i="2"/>
  <c r="AT12" i="2"/>
  <c r="AS12" i="2" s="1"/>
  <c r="AW12" i="2"/>
  <c r="AX12" i="2" s="1"/>
  <c r="AU12" i="2" s="1"/>
  <c r="AV12" i="2"/>
  <c r="BA12" i="2"/>
  <c r="BB12" i="2"/>
  <c r="AZ12" i="2" s="1"/>
  <c r="BE12" i="2" a="1"/>
  <c r="BE12" i="2" s="1"/>
  <c r="BD12" i="2"/>
  <c r="BJ12" i="2" a="1"/>
  <c r="BJ12" i="2" s="1"/>
  <c r="BK12" i="2" s="1"/>
  <c r="BH12" i="2" s="1"/>
  <c r="BI12" i="2"/>
  <c r="BN12" i="2"/>
  <c r="BM12" i="2" s="1"/>
  <c r="BO12" i="2"/>
  <c r="BQ12" i="2"/>
  <c r="BR12" i="2"/>
  <c r="BU12" i="2"/>
  <c r="BV12" i="2" s="1"/>
  <c r="BS12" i="2" s="1"/>
  <c r="BT12" i="2" a="1"/>
  <c r="BT12" i="2" s="1"/>
  <c r="BY12" i="2"/>
  <c r="BZ12" i="2"/>
  <c r="CB12" i="2"/>
  <c r="CC12" i="2"/>
  <c r="CH12" i="2"/>
  <c r="CE12" i="2"/>
  <c r="CF12" i="2" s="1"/>
  <c r="CD12" i="2"/>
  <c r="CJ12" i="2"/>
  <c r="CN12" i="2"/>
  <c r="CO12" i="2" s="1"/>
  <c r="S12" i="2"/>
  <c r="C13" i="2"/>
  <c r="G13" i="2"/>
  <c r="F13" i="2" s="1"/>
  <c r="I13" i="2"/>
  <c r="H13" i="2" s="1"/>
  <c r="K13" i="2"/>
  <c r="J13" i="2" s="1"/>
  <c r="M13" i="2"/>
  <c r="N13" i="2"/>
  <c r="L13" i="2" s="1"/>
  <c r="P13" i="2"/>
  <c r="Q13" i="2"/>
  <c r="O13" i="2" s="1"/>
  <c r="U13" i="2"/>
  <c r="T13" i="2" a="1"/>
  <c r="T13" i="2" s="1"/>
  <c r="V13" i="2" s="1"/>
  <c r="R13" i="2" s="1"/>
  <c r="S13" i="2" a="1"/>
  <c r="AA13" i="2"/>
  <c r="X13" i="2" a="1"/>
  <c r="X13" i="2" s="1"/>
  <c r="Y13" i="2" s="1"/>
  <c r="Z13" i="2"/>
  <c r="AC13" i="2"/>
  <c r="AD13" i="2"/>
  <c r="AG13" i="2"/>
  <c r="AH13" i="2"/>
  <c r="AI13" i="2"/>
  <c r="AF13" i="2"/>
  <c r="AK13" i="2"/>
  <c r="AJ13" i="2" s="1"/>
  <c r="AL13" i="2"/>
  <c r="AN13" i="2"/>
  <c r="AO13" i="2"/>
  <c r="AQ13" i="2"/>
  <c r="AR13" i="2"/>
  <c r="AT13" i="2"/>
  <c r="AS13" i="2"/>
  <c r="AW13" i="2"/>
  <c r="AX13" i="2" s="1"/>
  <c r="AU13" i="2" s="1"/>
  <c r="AV13" i="2"/>
  <c r="BA13" i="2"/>
  <c r="BB13" i="2"/>
  <c r="BE13" i="2" a="1"/>
  <c r="BE13" i="2" s="1"/>
  <c r="BD13" i="2"/>
  <c r="BJ13" i="2" a="1"/>
  <c r="BJ13" i="2"/>
  <c r="BK13" i="2" s="1"/>
  <c r="BH13" i="2" s="1"/>
  <c r="BI13" i="2"/>
  <c r="BL13" i="2" s="1"/>
  <c r="BN13" i="2"/>
  <c r="BO13" i="2"/>
  <c r="BQ13" i="2"/>
  <c r="BR13" i="2"/>
  <c r="BU13" i="2"/>
  <c r="BT13" i="2" a="1"/>
  <c r="BT13" i="2" s="1"/>
  <c r="BY13" i="2"/>
  <c r="BZ13" i="2"/>
  <c r="CB13" i="2"/>
  <c r="CC13" i="2"/>
  <c r="CH13" i="2"/>
  <c r="CE13" i="2"/>
  <c r="CJ13" i="2"/>
  <c r="CN13" i="2"/>
  <c r="CO13" i="2" s="1"/>
  <c r="S13" i="2"/>
  <c r="C14" i="2"/>
  <c r="G14" i="2"/>
  <c r="F14" i="2" s="1"/>
  <c r="I14" i="2"/>
  <c r="H14" i="2"/>
  <c r="K14" i="2"/>
  <c r="J14" i="2" s="1"/>
  <c r="M14" i="2"/>
  <c r="N14" i="2"/>
  <c r="L14" i="2"/>
  <c r="P14" i="2"/>
  <c r="Q14" i="2"/>
  <c r="O14" i="2"/>
  <c r="U14" i="2"/>
  <c r="T14" i="2" a="1"/>
  <c r="T14" i="2" s="1"/>
  <c r="V14" i="2" s="1"/>
  <c r="R14" i="2" s="1"/>
  <c r="S14" i="2" a="1"/>
  <c r="AA14" i="2"/>
  <c r="X14" i="2" a="1"/>
  <c r="X14" i="2" s="1"/>
  <c r="Y14" i="2" s="1"/>
  <c r="W14" i="2" s="1"/>
  <c r="Z14" i="2"/>
  <c r="AC14" i="2"/>
  <c r="AD14" i="2"/>
  <c r="AG14" i="2"/>
  <c r="AH14" i="2"/>
  <c r="AI14" i="2"/>
  <c r="AF14" i="2"/>
  <c r="AK14" i="2"/>
  <c r="AJ14" i="2" s="1"/>
  <c r="AL14" i="2"/>
  <c r="AN14" i="2"/>
  <c r="AO14" i="2"/>
  <c r="AQ14" i="2"/>
  <c r="AR14" i="2"/>
  <c r="AP14" i="2" s="1"/>
  <c r="AT14" i="2"/>
  <c r="AS14" i="2" s="1"/>
  <c r="AW14" i="2"/>
  <c r="AX14" i="2" s="1"/>
  <c r="AU14" i="2" s="1"/>
  <c r="AV14" i="2"/>
  <c r="BA14" i="2"/>
  <c r="BB14" i="2"/>
  <c r="BE14" i="2" a="1"/>
  <c r="BE14" i="2" s="1"/>
  <c r="BF14" i="2" s="1"/>
  <c r="BC14" i="2" s="1"/>
  <c r="BD14" i="2"/>
  <c r="BG14" i="2"/>
  <c r="BJ14" i="2" a="1"/>
  <c r="BJ14" i="2" s="1"/>
  <c r="BK14" i="2" s="1"/>
  <c r="BH14" i="2" s="1"/>
  <c r="BI14" i="2"/>
  <c r="BN14" i="2"/>
  <c r="BO14" i="2"/>
  <c r="BQ14" i="2"/>
  <c r="BR14" i="2"/>
  <c r="BU14" i="2"/>
  <c r="BT14" i="2" a="1"/>
  <c r="BT14" i="2" s="1"/>
  <c r="BY14" i="2"/>
  <c r="BZ14" i="2"/>
  <c r="CB14" i="2"/>
  <c r="CC14" i="2"/>
  <c r="CA14" i="2" s="1"/>
  <c r="CH14" i="2"/>
  <c r="CE14" i="2"/>
  <c r="CJ14" i="2"/>
  <c r="CL14" i="2" s="1"/>
  <c r="CN14" i="2"/>
  <c r="CO14" i="2" s="1"/>
  <c r="S14" i="2"/>
  <c r="C15" i="2"/>
  <c r="G15" i="2"/>
  <c r="F15" i="2" s="1"/>
  <c r="I15" i="2"/>
  <c r="H15" i="2" s="1"/>
  <c r="K15" i="2"/>
  <c r="J15" i="2" s="1"/>
  <c r="M15" i="2"/>
  <c r="N15" i="2"/>
  <c r="P15" i="2"/>
  <c r="Q15" i="2"/>
  <c r="U15" i="2"/>
  <c r="T15" i="2" a="1"/>
  <c r="T15" i="2" s="1"/>
  <c r="V15" i="2" s="1"/>
  <c r="R15" i="2" s="1"/>
  <c r="S15" i="2" a="1"/>
  <c r="S15" i="2" s="1"/>
  <c r="AA15" i="2"/>
  <c r="X15" i="2" a="1"/>
  <c r="X15" i="2" s="1"/>
  <c r="Y15" i="2" s="1"/>
  <c r="Z15" i="2"/>
  <c r="AC15" i="2"/>
  <c r="AD15" i="2"/>
  <c r="AB15" i="2" s="1"/>
  <c r="AG15" i="2"/>
  <c r="AH15" i="2"/>
  <c r="AI15" i="2"/>
  <c r="AF15" i="2"/>
  <c r="AK15" i="2"/>
  <c r="AL15" i="2"/>
  <c r="AJ15" i="2" s="1"/>
  <c r="AN15" i="2"/>
  <c r="AO15" i="2"/>
  <c r="AM15" i="2" s="1"/>
  <c r="AQ15" i="2"/>
  <c r="AR15" i="2"/>
  <c r="AT15" i="2"/>
  <c r="AS15" i="2" s="1"/>
  <c r="AW15" i="2"/>
  <c r="AX15" i="2" s="1"/>
  <c r="AU15" i="2" s="1"/>
  <c r="AV15" i="2"/>
  <c r="BA15" i="2"/>
  <c r="BB15" i="2"/>
  <c r="BE15" i="2" a="1"/>
  <c r="BE15" i="2" s="1"/>
  <c r="BD15" i="2"/>
  <c r="BJ15" i="2" a="1"/>
  <c r="BJ15" i="2" s="1"/>
  <c r="BK15" i="2" s="1"/>
  <c r="BH15" i="2" s="1"/>
  <c r="BI15" i="2"/>
  <c r="BN15" i="2"/>
  <c r="BO15" i="2"/>
  <c r="BQ15" i="2"/>
  <c r="BR15" i="2"/>
  <c r="BU15" i="2"/>
  <c r="BT15" i="2" a="1"/>
  <c r="BT15" i="2" s="1"/>
  <c r="BY15" i="2"/>
  <c r="BZ15" i="2"/>
  <c r="BX15" i="2"/>
  <c r="CB15" i="2"/>
  <c r="CC15" i="2"/>
  <c r="CA15" i="2" s="1"/>
  <c r="CH15" i="2"/>
  <c r="CE15" i="2"/>
  <c r="CG15" i="2"/>
  <c r="CJ15" i="2"/>
  <c r="CK15" i="2" s="1"/>
  <c r="CN15" i="2"/>
  <c r="CP15" i="2" s="1"/>
  <c r="C16" i="2"/>
  <c r="G16" i="2"/>
  <c r="F16" i="2" s="1"/>
  <c r="I16" i="2"/>
  <c r="H16" i="2" s="1"/>
  <c r="K16" i="2"/>
  <c r="J16" i="2" s="1"/>
  <c r="M16" i="2"/>
  <c r="N16" i="2"/>
  <c r="L16" i="2" s="1"/>
  <c r="P16" i="2"/>
  <c r="Q16" i="2"/>
  <c r="U16" i="2"/>
  <c r="T16" i="2" a="1"/>
  <c r="T16" i="2" s="1"/>
  <c r="V16" i="2" s="1"/>
  <c r="R16" i="2" s="1"/>
  <c r="S16" i="2" a="1"/>
  <c r="S16" i="2" s="1"/>
  <c r="AA16" i="2"/>
  <c r="X16" i="2" a="1"/>
  <c r="X16" i="2"/>
  <c r="Y16" i="2" s="1"/>
  <c r="W16" i="2" s="1"/>
  <c r="Z16" i="2"/>
  <c r="AC16" i="2"/>
  <c r="AD16" i="2"/>
  <c r="AG16" i="2"/>
  <c r="AH16" i="2"/>
  <c r="AI16" i="2"/>
  <c r="AF16" i="2"/>
  <c r="AK16" i="2"/>
  <c r="AJ16" i="2" s="1"/>
  <c r="AL16" i="2"/>
  <c r="AN16" i="2"/>
  <c r="AO16" i="2"/>
  <c r="AM16" i="2" s="1"/>
  <c r="AQ16" i="2"/>
  <c r="AR16" i="2"/>
  <c r="AT16" i="2"/>
  <c r="AS16" i="2" s="1"/>
  <c r="AW16" i="2"/>
  <c r="AV16" i="2"/>
  <c r="BA16" i="2"/>
  <c r="BB16" i="2"/>
  <c r="AZ16" i="2" s="1"/>
  <c r="BE16" i="2" a="1"/>
  <c r="BE16" i="2" s="1"/>
  <c r="BF16" i="2" s="1"/>
  <c r="BC16" i="2" s="1"/>
  <c r="BD16" i="2"/>
  <c r="BJ16" i="2" a="1"/>
  <c r="BJ16" i="2" s="1"/>
  <c r="BK16" i="2" s="1"/>
  <c r="BH16" i="2" s="1"/>
  <c r="BI16" i="2"/>
  <c r="BN16" i="2"/>
  <c r="BO16" i="2"/>
  <c r="BQ16" i="2"/>
  <c r="BR16" i="2"/>
  <c r="BU16" i="2"/>
  <c r="BT16" i="2" a="1"/>
  <c r="BT16" i="2" s="1"/>
  <c r="BY16" i="2"/>
  <c r="BZ16" i="2"/>
  <c r="CB16" i="2"/>
  <c r="CC16" i="2"/>
  <c r="CH16" i="2"/>
  <c r="CE16" i="2"/>
  <c r="CF16" i="2" s="1"/>
  <c r="CG16" i="2"/>
  <c r="CJ16" i="2"/>
  <c r="CN16" i="2"/>
  <c r="CP16" i="2" s="1"/>
  <c r="C17" i="2"/>
  <c r="G17" i="2"/>
  <c r="F17" i="2" s="1"/>
  <c r="I17" i="2"/>
  <c r="H17" i="2" s="1"/>
  <c r="K17" i="2"/>
  <c r="J17" i="2" s="1"/>
  <c r="M17" i="2"/>
  <c r="N17" i="2"/>
  <c r="P17" i="2"/>
  <c r="Q17" i="2"/>
  <c r="O17" i="2" s="1"/>
  <c r="U17" i="2"/>
  <c r="T17" i="2" a="1"/>
  <c r="T17" i="2" s="1"/>
  <c r="V17" i="2" s="1"/>
  <c r="S17" i="2" a="1"/>
  <c r="S17" i="2" s="1"/>
  <c r="AA17" i="2"/>
  <c r="X17" i="2" a="1"/>
  <c r="X17" i="2" s="1"/>
  <c r="Y17" i="2" s="1"/>
  <c r="W17" i="2" s="1"/>
  <c r="Z17" i="2"/>
  <c r="AC17" i="2"/>
  <c r="AD17" i="2"/>
  <c r="AG17" i="2"/>
  <c r="AH17" i="2"/>
  <c r="AI17" i="2"/>
  <c r="AF17" i="2"/>
  <c r="AK17" i="2"/>
  <c r="AJ17" i="2" s="1"/>
  <c r="AL17" i="2"/>
  <c r="AN17" i="2"/>
  <c r="AM17" i="2" s="1"/>
  <c r="AO17" i="2"/>
  <c r="AQ17" i="2"/>
  <c r="AR17" i="2"/>
  <c r="AT17" i="2"/>
  <c r="AS17" i="2" s="1"/>
  <c r="AW17" i="2"/>
  <c r="AX17" i="2" s="1"/>
  <c r="AU17" i="2" s="1"/>
  <c r="AV17" i="2"/>
  <c r="BA17" i="2"/>
  <c r="BB17" i="2"/>
  <c r="AZ17" i="2" s="1"/>
  <c r="BE17" i="2" a="1"/>
  <c r="BE17" i="2" s="1"/>
  <c r="BF17" i="2" s="1"/>
  <c r="BC17" i="2" s="1"/>
  <c r="BD17" i="2"/>
  <c r="BJ17" i="2" a="1"/>
  <c r="BJ17" i="2" s="1"/>
  <c r="BK17" i="2" s="1"/>
  <c r="BH17" i="2" s="1"/>
  <c r="BI17" i="2"/>
  <c r="BN17" i="2"/>
  <c r="BO17" i="2"/>
  <c r="BQ17" i="2"/>
  <c r="BR17" i="2"/>
  <c r="BU17" i="2"/>
  <c r="BT17" i="2" a="1"/>
  <c r="BT17" i="2" s="1"/>
  <c r="BY17" i="2"/>
  <c r="BZ17" i="2"/>
  <c r="CB17" i="2"/>
  <c r="CC17" i="2"/>
  <c r="CH17" i="2"/>
  <c r="CE17" i="2"/>
  <c r="CJ17" i="2"/>
  <c r="CK17" i="2" s="1"/>
  <c r="CN17" i="2"/>
  <c r="CO17" i="2" s="1"/>
  <c r="C18" i="2"/>
  <c r="G18" i="2"/>
  <c r="F18" i="2" s="1"/>
  <c r="I18" i="2"/>
  <c r="H18" i="2" s="1"/>
  <c r="K18" i="2"/>
  <c r="J18" i="2" s="1"/>
  <c r="M18" i="2"/>
  <c r="N18" i="2"/>
  <c r="P18" i="2"/>
  <c r="Q18" i="2"/>
  <c r="U18" i="2"/>
  <c r="T18" i="2" a="1"/>
  <c r="T18" i="2" s="1"/>
  <c r="V18" i="2" s="1"/>
  <c r="S18" i="2" a="1"/>
  <c r="AA18" i="2"/>
  <c r="X18" i="2" a="1"/>
  <c r="X18" i="2"/>
  <c r="Y18" i="2" s="1"/>
  <c r="Z18" i="2"/>
  <c r="AC18" i="2"/>
  <c r="AD18" i="2"/>
  <c r="AG18" i="2"/>
  <c r="AH18" i="2"/>
  <c r="AI18" i="2"/>
  <c r="AF18" i="2"/>
  <c r="AK18" i="2"/>
  <c r="AL18" i="2"/>
  <c r="AN18" i="2"/>
  <c r="AO18" i="2"/>
  <c r="AQ18" i="2"/>
  <c r="AP18" i="2" s="1"/>
  <c r="AR18" i="2"/>
  <c r="AT18" i="2"/>
  <c r="AS18" i="2" s="1"/>
  <c r="AW18" i="2"/>
  <c r="AX18" i="2" s="1"/>
  <c r="AU18" i="2" s="1"/>
  <c r="AV18" i="2"/>
  <c r="AY18" i="2"/>
  <c r="BA18" i="2"/>
  <c r="AZ18" i="2" s="1"/>
  <c r="BB18" i="2"/>
  <c r="BE18" i="2" a="1"/>
  <c r="BE18" i="2" s="1"/>
  <c r="BF18" i="2" s="1"/>
  <c r="BC18" i="2" s="1"/>
  <c r="BD18" i="2"/>
  <c r="BJ18" i="2" a="1"/>
  <c r="BJ18" i="2" s="1"/>
  <c r="BK18" i="2" s="1"/>
  <c r="BH18" i="2" s="1"/>
  <c r="BI18" i="2"/>
  <c r="BL18" i="2" s="1"/>
  <c r="BN18" i="2"/>
  <c r="BO18" i="2"/>
  <c r="BQ18" i="2"/>
  <c r="BR18" i="2"/>
  <c r="BU18" i="2"/>
  <c r="BT18" i="2" a="1"/>
  <c r="BT18" i="2" s="1"/>
  <c r="BY18" i="2"/>
  <c r="BZ18" i="2"/>
  <c r="CB18" i="2"/>
  <c r="CC18" i="2"/>
  <c r="CH18" i="2"/>
  <c r="CE18" i="2"/>
  <c r="CJ18" i="2"/>
  <c r="CN18" i="2"/>
  <c r="CM18" i="2" s="1"/>
  <c r="S18" i="2"/>
  <c r="C19" i="2"/>
  <c r="G19" i="2"/>
  <c r="F19" i="2" s="1"/>
  <c r="I19" i="2"/>
  <c r="H19" i="2" s="1"/>
  <c r="K19" i="2"/>
  <c r="J19" i="2" s="1"/>
  <c r="M19" i="2"/>
  <c r="N19" i="2"/>
  <c r="P19" i="2"/>
  <c r="Q19" i="2"/>
  <c r="O19" i="2" s="1"/>
  <c r="U19" i="2"/>
  <c r="T19" i="2" a="1"/>
  <c r="T19" i="2"/>
  <c r="V19" i="2" s="1"/>
  <c r="S19" i="2" a="1"/>
  <c r="S19" i="2" s="1"/>
  <c r="AA19" i="2"/>
  <c r="X19" i="2" a="1"/>
  <c r="X19" i="2" s="1"/>
  <c r="Y19" i="2" s="1"/>
  <c r="Z19" i="2"/>
  <c r="AC19" i="2"/>
  <c r="AD19" i="2"/>
  <c r="AG19" i="2"/>
  <c r="AH19" i="2"/>
  <c r="AI19" i="2"/>
  <c r="AF19" i="2"/>
  <c r="AK19" i="2"/>
  <c r="AL19" i="2"/>
  <c r="AJ19" i="2"/>
  <c r="AN19" i="2"/>
  <c r="AO19" i="2"/>
  <c r="AQ19" i="2"/>
  <c r="AR19" i="2"/>
  <c r="AT19" i="2"/>
  <c r="AS19" i="2" s="1"/>
  <c r="AW19" i="2"/>
  <c r="AX19" i="2"/>
  <c r="AU19" i="2" s="1"/>
  <c r="AV19" i="2"/>
  <c r="BA19" i="2"/>
  <c r="AZ19" i="2" s="1"/>
  <c r="BB19" i="2"/>
  <c r="BE19" i="2" a="1"/>
  <c r="BE19" i="2" s="1"/>
  <c r="BF19" i="2" s="1"/>
  <c r="BC19" i="2" s="1"/>
  <c r="BD19" i="2"/>
  <c r="BJ19" i="2" a="1"/>
  <c r="BJ19" i="2" s="1"/>
  <c r="BI19" i="2"/>
  <c r="BN19" i="2"/>
  <c r="BO19" i="2"/>
  <c r="BQ19" i="2"/>
  <c r="BR19" i="2"/>
  <c r="BU19" i="2"/>
  <c r="BT19" i="2" a="1"/>
  <c r="BT19" i="2" s="1"/>
  <c r="BY19" i="2"/>
  <c r="BZ19" i="2"/>
  <c r="CB19" i="2"/>
  <c r="CC19" i="2"/>
  <c r="CH19" i="2"/>
  <c r="CE19" i="2"/>
  <c r="CJ19" i="2"/>
  <c r="CN19" i="2"/>
  <c r="C20" i="2"/>
  <c r="G20" i="2"/>
  <c r="F20" i="2" s="1"/>
  <c r="I20" i="2"/>
  <c r="H20" i="2" s="1"/>
  <c r="K20" i="2"/>
  <c r="J20" i="2" s="1"/>
  <c r="M20" i="2"/>
  <c r="N20" i="2"/>
  <c r="P20" i="2"/>
  <c r="Q20" i="2"/>
  <c r="U20" i="2"/>
  <c r="T20" i="2" a="1"/>
  <c r="T20" i="2" s="1"/>
  <c r="V20" i="2" s="1"/>
  <c r="S20" i="2" a="1"/>
  <c r="S20" i="2" s="1"/>
  <c r="AA20" i="2"/>
  <c r="W20" i="2" s="1"/>
  <c r="X20" i="2" a="1"/>
  <c r="X20" i="2" s="1"/>
  <c r="Y20" i="2" s="1"/>
  <c r="Z20" i="2"/>
  <c r="AC20" i="2"/>
  <c r="AD20" i="2"/>
  <c r="AG20" i="2"/>
  <c r="AH20" i="2"/>
  <c r="AI20" i="2"/>
  <c r="AF20" i="2"/>
  <c r="AK20" i="2"/>
  <c r="AL20" i="2"/>
  <c r="AN20" i="2"/>
  <c r="AM20" i="2" s="1"/>
  <c r="AO20" i="2"/>
  <c r="AQ20" i="2"/>
  <c r="AR20" i="2"/>
  <c r="AT20" i="2"/>
  <c r="AS20" i="2" s="1"/>
  <c r="AW20" i="2"/>
  <c r="AX20" i="2" s="1"/>
  <c r="AU20" i="2" s="1"/>
  <c r="AV20" i="2"/>
  <c r="AY20" i="2" s="1"/>
  <c r="BA20" i="2"/>
  <c r="BB20" i="2"/>
  <c r="BE20" i="2" a="1"/>
  <c r="BE20" i="2" s="1"/>
  <c r="BF20" i="2" s="1"/>
  <c r="BC20" i="2" s="1"/>
  <c r="BD20" i="2"/>
  <c r="BJ20" i="2" a="1"/>
  <c r="BJ20" i="2" s="1"/>
  <c r="BI20" i="2"/>
  <c r="BN20" i="2"/>
  <c r="BO20" i="2"/>
  <c r="BQ20" i="2"/>
  <c r="BR20" i="2"/>
  <c r="BU20" i="2"/>
  <c r="BT20" i="2" a="1"/>
  <c r="BT20" i="2" s="1"/>
  <c r="BY20" i="2"/>
  <c r="BZ20" i="2"/>
  <c r="CB20" i="2"/>
  <c r="CC20" i="2"/>
  <c r="CA20" i="2" s="1"/>
  <c r="CH20" i="2"/>
  <c r="CE20" i="2"/>
  <c r="CD20" i="2" s="1"/>
  <c r="CJ20" i="2"/>
  <c r="CK20" i="2" s="1"/>
  <c r="CN20" i="2"/>
  <c r="CM20" i="2" s="1"/>
  <c r="C21" i="2"/>
  <c r="G21" i="2"/>
  <c r="F21" i="2" s="1"/>
  <c r="I21" i="2"/>
  <c r="H21" i="2" s="1"/>
  <c r="K21" i="2"/>
  <c r="J21" i="2" s="1"/>
  <c r="M21" i="2"/>
  <c r="N21" i="2"/>
  <c r="L21" i="2" s="1"/>
  <c r="P21" i="2"/>
  <c r="Q21" i="2"/>
  <c r="U21" i="2"/>
  <c r="T21" i="2" a="1"/>
  <c r="T21" i="2" s="1"/>
  <c r="V21" i="2" s="1"/>
  <c r="S21" i="2" a="1"/>
  <c r="AA21" i="2"/>
  <c r="X21" i="2" a="1"/>
  <c r="X21" i="2" s="1"/>
  <c r="Y21" i="2" s="1"/>
  <c r="Z21" i="2"/>
  <c r="AC21" i="2"/>
  <c r="AD21" i="2"/>
  <c r="AG21" i="2"/>
  <c r="AH21" i="2"/>
  <c r="AI21" i="2"/>
  <c r="AF21" i="2"/>
  <c r="AK21" i="2"/>
  <c r="AL21" i="2"/>
  <c r="AN21" i="2"/>
  <c r="AO21" i="2"/>
  <c r="AM21" i="2" s="1"/>
  <c r="AQ21" i="2"/>
  <c r="AR21" i="2"/>
  <c r="AT21" i="2"/>
  <c r="AS21" i="2" s="1"/>
  <c r="AW21" i="2"/>
  <c r="AX21" i="2"/>
  <c r="AU21" i="2" s="1"/>
  <c r="AV21" i="2"/>
  <c r="BA21" i="2"/>
  <c r="BB21" i="2"/>
  <c r="BE21" i="2" a="1"/>
  <c r="BE21" i="2" s="1"/>
  <c r="BD21" i="2"/>
  <c r="BJ21" i="2" a="1"/>
  <c r="BJ21" i="2" s="1"/>
  <c r="BI21" i="2"/>
  <c r="BN21" i="2"/>
  <c r="BO21" i="2"/>
  <c r="BQ21" i="2"/>
  <c r="BR21" i="2"/>
  <c r="BP21" i="2" s="1"/>
  <c r="BU21" i="2"/>
  <c r="BT21" i="2" a="1"/>
  <c r="BT21" i="2" s="1"/>
  <c r="BY21" i="2"/>
  <c r="BZ21" i="2"/>
  <c r="CB21" i="2"/>
  <c r="CA21" i="2" s="1"/>
  <c r="CC21" i="2"/>
  <c r="CH21" i="2"/>
  <c r="CE21" i="2"/>
  <c r="CJ21" i="2"/>
  <c r="CI21" i="2" s="1"/>
  <c r="CN21" i="2"/>
  <c r="CM21" i="2" s="1"/>
  <c r="S21" i="2"/>
  <c r="C22" i="2"/>
  <c r="G22" i="2"/>
  <c r="F22" i="2" s="1"/>
  <c r="I22" i="2"/>
  <c r="H22" i="2" s="1"/>
  <c r="K22" i="2"/>
  <c r="J22" i="2" s="1"/>
  <c r="M22" i="2"/>
  <c r="N22" i="2"/>
  <c r="P22" i="2"/>
  <c r="O22" i="2" s="1"/>
  <c r="Q22" i="2"/>
  <c r="U22" i="2"/>
  <c r="T22" i="2" a="1"/>
  <c r="T22" i="2" s="1"/>
  <c r="V22" i="2" s="1"/>
  <c r="S22" i="2" a="1"/>
  <c r="S22" i="2" s="1"/>
  <c r="AA22" i="2"/>
  <c r="X22" i="2" a="1"/>
  <c r="X22" i="2" s="1"/>
  <c r="Y22" i="2" s="1"/>
  <c r="Z22" i="2"/>
  <c r="AC22" i="2"/>
  <c r="AD22" i="2"/>
  <c r="AG22" i="2"/>
  <c r="AH22" i="2"/>
  <c r="AI22" i="2"/>
  <c r="AF22" i="2"/>
  <c r="AK22" i="2"/>
  <c r="AL22" i="2"/>
  <c r="AN22" i="2"/>
  <c r="AM22" i="2" s="1"/>
  <c r="AO22" i="2"/>
  <c r="AQ22" i="2"/>
  <c r="AR22" i="2"/>
  <c r="AT22" i="2"/>
  <c r="AS22" i="2" s="1"/>
  <c r="AW22" i="2"/>
  <c r="AX22" i="2" s="1"/>
  <c r="AU22" i="2" s="1"/>
  <c r="AV22" i="2"/>
  <c r="BA22" i="2"/>
  <c r="BB22" i="2"/>
  <c r="BE22" i="2" a="1"/>
  <c r="BE22" i="2" s="1"/>
  <c r="BD22" i="2"/>
  <c r="BJ22" i="2" a="1"/>
  <c r="BJ22" i="2" s="1"/>
  <c r="BK22" i="2" s="1"/>
  <c r="BH22" i="2" s="1"/>
  <c r="BI22" i="2"/>
  <c r="BN22" i="2"/>
  <c r="BO22" i="2"/>
  <c r="BQ22" i="2"/>
  <c r="BR22" i="2"/>
  <c r="BU22" i="2"/>
  <c r="BT22" i="2" a="1"/>
  <c r="BT22" i="2" s="1"/>
  <c r="BY22" i="2"/>
  <c r="BZ22" i="2"/>
  <c r="CB22" i="2"/>
  <c r="CC22" i="2"/>
  <c r="CH22" i="2"/>
  <c r="CE22" i="2"/>
  <c r="CF22" i="2" s="1"/>
  <c r="CJ22" i="2"/>
  <c r="CI22" i="2" s="1"/>
  <c r="CN22" i="2"/>
  <c r="CP22" i="2"/>
  <c r="C23" i="2"/>
  <c r="G23" i="2"/>
  <c r="F23" i="2" s="1"/>
  <c r="I23" i="2"/>
  <c r="H23" i="2" s="1"/>
  <c r="K23" i="2"/>
  <c r="J23" i="2" s="1"/>
  <c r="M23" i="2"/>
  <c r="L23" i="2" s="1"/>
  <c r="N23" i="2"/>
  <c r="P23" i="2"/>
  <c r="Q23" i="2"/>
  <c r="U23" i="2"/>
  <c r="T23" i="2" a="1"/>
  <c r="T23" i="2" s="1"/>
  <c r="V23" i="2" s="1"/>
  <c r="R23" i="2" s="1"/>
  <c r="S23" i="2" a="1"/>
  <c r="S23" i="2" s="1"/>
  <c r="AA23" i="2"/>
  <c r="X23" i="2" a="1"/>
  <c r="X23" i="2" s="1"/>
  <c r="Y23" i="2" s="1"/>
  <c r="Z23" i="2"/>
  <c r="AC23" i="2"/>
  <c r="AB23" i="2" s="1"/>
  <c r="AD23" i="2"/>
  <c r="AG23" i="2"/>
  <c r="AH23" i="2"/>
  <c r="AI23" i="2"/>
  <c r="AF23" i="2"/>
  <c r="AK23" i="2"/>
  <c r="AJ23" i="2" s="1"/>
  <c r="AL23" i="2"/>
  <c r="AN23" i="2"/>
  <c r="AM23" i="2" s="1"/>
  <c r="AO23" i="2"/>
  <c r="AQ23" i="2"/>
  <c r="AR23" i="2"/>
  <c r="AP23" i="2"/>
  <c r="AT23" i="2"/>
  <c r="AS23" i="2" s="1"/>
  <c r="AW23" i="2"/>
  <c r="AX23" i="2" s="1"/>
  <c r="AU23" i="2" s="1"/>
  <c r="AV23" i="2"/>
  <c r="AY23" i="2" s="1"/>
  <c r="BA23" i="2"/>
  <c r="BB23" i="2"/>
  <c r="AZ23" i="2" s="1"/>
  <c r="BE23" i="2" a="1"/>
  <c r="BE23" i="2" s="1"/>
  <c r="BD23" i="2"/>
  <c r="BJ23" i="2" a="1"/>
  <c r="BJ23" i="2" s="1"/>
  <c r="BK23" i="2" s="1"/>
  <c r="BH23" i="2" s="1"/>
  <c r="BI23" i="2"/>
  <c r="BN23" i="2"/>
  <c r="BO23" i="2"/>
  <c r="BQ23" i="2"/>
  <c r="BR23" i="2"/>
  <c r="BU23" i="2"/>
  <c r="BT23" i="2" a="1"/>
  <c r="BT23" i="2" s="1"/>
  <c r="BY23" i="2"/>
  <c r="BX23" i="2" s="1"/>
  <c r="BZ23" i="2"/>
  <c r="CB23" i="2"/>
  <c r="CC23" i="2"/>
  <c r="CA23" i="2" s="1"/>
  <c r="CH23" i="2"/>
  <c r="CE23" i="2"/>
  <c r="CD23" i="2" s="1"/>
  <c r="CJ23" i="2"/>
  <c r="CN23" i="2"/>
  <c r="CM23" i="2" s="1"/>
  <c r="C24" i="2"/>
  <c r="G24" i="2"/>
  <c r="F24" i="2" s="1"/>
  <c r="I24" i="2"/>
  <c r="H24" i="2" s="1"/>
  <c r="K24" i="2"/>
  <c r="J24" i="2"/>
  <c r="M24" i="2"/>
  <c r="N24" i="2"/>
  <c r="P24" i="2"/>
  <c r="Q24" i="2"/>
  <c r="O24" i="2"/>
  <c r="U24" i="2"/>
  <c r="T24" i="2" a="1"/>
  <c r="T24" i="2" s="1"/>
  <c r="V24" i="2" s="1"/>
  <c r="R24" i="2" s="1"/>
  <c r="S24" i="2" a="1"/>
  <c r="S24" i="2" s="1"/>
  <c r="AA24" i="2"/>
  <c r="X24" i="2" a="1"/>
  <c r="X24" i="2" s="1"/>
  <c r="Y24" i="2" s="1"/>
  <c r="Z24" i="2"/>
  <c r="AC24" i="2"/>
  <c r="AD24" i="2"/>
  <c r="AG24" i="2"/>
  <c r="AH24" i="2"/>
  <c r="AI24" i="2"/>
  <c r="AF24" i="2"/>
  <c r="AK24" i="2"/>
  <c r="AL24" i="2"/>
  <c r="AN24" i="2"/>
  <c r="AO24" i="2"/>
  <c r="AQ24" i="2"/>
  <c r="AR24" i="2"/>
  <c r="AP24" i="2" s="1"/>
  <c r="AT24" i="2"/>
  <c r="AS24" i="2"/>
  <c r="AW24" i="2"/>
  <c r="AX24" i="2" s="1"/>
  <c r="AU24" i="2" s="1"/>
  <c r="AV24" i="2"/>
  <c r="BA24" i="2"/>
  <c r="BB24" i="2"/>
  <c r="BE24" i="2" a="1"/>
  <c r="BE24" i="2" s="1"/>
  <c r="BF24" i="2" s="1"/>
  <c r="BC24" i="2" s="1"/>
  <c r="BD24" i="2"/>
  <c r="BJ24" i="2" a="1"/>
  <c r="BJ24" i="2" s="1"/>
  <c r="BK24" i="2" s="1"/>
  <c r="BH24" i="2" s="1"/>
  <c r="BI24" i="2"/>
  <c r="BN24" i="2"/>
  <c r="BM24" i="2" s="1"/>
  <c r="BO24" i="2"/>
  <c r="BQ24" i="2"/>
  <c r="BR24" i="2"/>
  <c r="BU24" i="2"/>
  <c r="BT24" i="2" a="1"/>
  <c r="BT24" i="2"/>
  <c r="BW24" i="2" s="1"/>
  <c r="BY24" i="2"/>
  <c r="BZ24" i="2"/>
  <c r="CB24" i="2"/>
  <c r="CC24" i="2"/>
  <c r="CH24" i="2"/>
  <c r="CD24" i="2" s="1"/>
  <c r="CE24" i="2"/>
  <c r="CF24" i="2" s="1"/>
  <c r="CG24" i="2"/>
  <c r="CJ24" i="2"/>
  <c r="CN24" i="2"/>
  <c r="C25" i="2"/>
  <c r="G25" i="2"/>
  <c r="F25" i="2" s="1"/>
  <c r="I25" i="2"/>
  <c r="H25" i="2" s="1"/>
  <c r="K25" i="2"/>
  <c r="J25" i="2" s="1"/>
  <c r="M25" i="2"/>
  <c r="N25" i="2"/>
  <c r="L25" i="2" s="1"/>
  <c r="P25" i="2"/>
  <c r="Q25" i="2"/>
  <c r="U25" i="2"/>
  <c r="T25" i="2" a="1"/>
  <c r="T25" i="2" s="1"/>
  <c r="V25" i="2" s="1"/>
  <c r="S25" i="2" a="1"/>
  <c r="S25" i="2" s="1"/>
  <c r="AA25" i="2"/>
  <c r="X25" i="2" a="1"/>
  <c r="X25" i="2"/>
  <c r="Y25" i="2" s="1"/>
  <c r="Z25" i="2"/>
  <c r="AC25" i="2"/>
  <c r="AD25" i="2"/>
  <c r="AG25" i="2"/>
  <c r="AH25" i="2"/>
  <c r="AI25" i="2"/>
  <c r="AF25" i="2"/>
  <c r="AK25" i="2"/>
  <c r="AL25" i="2"/>
  <c r="AN25" i="2"/>
  <c r="AO25" i="2"/>
  <c r="AQ25" i="2"/>
  <c r="AP25" i="2" s="1"/>
  <c r="AR25" i="2"/>
  <c r="AT25" i="2"/>
  <c r="AS25" i="2" s="1"/>
  <c r="AW25" i="2"/>
  <c r="AV25" i="2"/>
  <c r="BA25" i="2"/>
  <c r="BB25" i="2"/>
  <c r="BE25" i="2" a="1"/>
  <c r="BE25" i="2"/>
  <c r="BF25" i="2" s="1"/>
  <c r="BC25" i="2" s="1"/>
  <c r="BD25" i="2"/>
  <c r="BJ25" i="2" a="1"/>
  <c r="BJ25" i="2" s="1"/>
  <c r="BK25" i="2" s="1"/>
  <c r="BH25" i="2" s="1"/>
  <c r="BI25" i="2"/>
  <c r="BN25" i="2"/>
  <c r="BO25" i="2"/>
  <c r="BM25" i="2" s="1"/>
  <c r="BQ25" i="2"/>
  <c r="BR25" i="2"/>
  <c r="BU25" i="2"/>
  <c r="BV25" i="2" s="1"/>
  <c r="BS25" i="2" s="1"/>
  <c r="BT25" i="2" a="1"/>
  <c r="BT25" i="2"/>
  <c r="BY25" i="2"/>
  <c r="BZ25" i="2"/>
  <c r="CB25" i="2"/>
  <c r="CA25" i="2" s="1"/>
  <c r="CC25" i="2"/>
  <c r="CH25" i="2"/>
  <c r="CE25" i="2"/>
  <c r="CF25" i="2" s="1"/>
  <c r="CJ25" i="2"/>
  <c r="CI25" i="2"/>
  <c r="CK25" i="2"/>
  <c r="CL25" i="2"/>
  <c r="CN25" i="2"/>
  <c r="CM25" i="2" s="1"/>
  <c r="C26" i="2"/>
  <c r="G26" i="2"/>
  <c r="F26" i="2" s="1"/>
  <c r="I26" i="2"/>
  <c r="H26" i="2" s="1"/>
  <c r="K26" i="2"/>
  <c r="J26" i="2" s="1"/>
  <c r="M26" i="2"/>
  <c r="L26" i="2" s="1"/>
  <c r="N26" i="2"/>
  <c r="P26" i="2"/>
  <c r="Q26" i="2"/>
  <c r="U26" i="2"/>
  <c r="T26" i="2" a="1"/>
  <c r="T26" i="2"/>
  <c r="V26" i="2" s="1"/>
  <c r="S26" i="2" a="1"/>
  <c r="S26" i="2" s="1"/>
  <c r="AA26" i="2"/>
  <c r="X26" i="2" a="1"/>
  <c r="X26" i="2" s="1"/>
  <c r="Y26" i="2" s="1"/>
  <c r="Z26" i="2"/>
  <c r="AC26" i="2"/>
  <c r="AD26" i="2"/>
  <c r="AG26" i="2"/>
  <c r="AH26" i="2"/>
  <c r="AI26" i="2"/>
  <c r="AF26" i="2"/>
  <c r="AK26" i="2"/>
  <c r="AL26" i="2"/>
  <c r="AN26" i="2"/>
  <c r="AO26" i="2"/>
  <c r="AQ26" i="2"/>
  <c r="AR26" i="2"/>
  <c r="AT26" i="2"/>
  <c r="AS26" i="2" s="1"/>
  <c r="AW26" i="2"/>
  <c r="AX26" i="2" s="1"/>
  <c r="AU26" i="2" s="1"/>
  <c r="AV26" i="2"/>
  <c r="BA26" i="2"/>
  <c r="BB26" i="2"/>
  <c r="BE26" i="2" a="1"/>
  <c r="BE26" i="2"/>
  <c r="BF26" i="2" s="1"/>
  <c r="BC26" i="2" s="1"/>
  <c r="BD26" i="2"/>
  <c r="BJ26" i="2" a="1"/>
  <c r="BJ26" i="2" s="1"/>
  <c r="BK26" i="2" s="1"/>
  <c r="BH26" i="2" s="1"/>
  <c r="BI26" i="2"/>
  <c r="BN26" i="2"/>
  <c r="BM26" i="2" s="1"/>
  <c r="BO26" i="2"/>
  <c r="BQ26" i="2"/>
  <c r="BP26" i="2" s="1"/>
  <c r="BR26" i="2"/>
  <c r="BU26" i="2"/>
  <c r="BT26" i="2" a="1"/>
  <c r="BT26" i="2" s="1"/>
  <c r="BY26" i="2"/>
  <c r="BX26" i="2" s="1"/>
  <c r="BZ26" i="2"/>
  <c r="CB26" i="2"/>
  <c r="CC26" i="2"/>
  <c r="CH26" i="2"/>
  <c r="CD26" i="2" s="1"/>
  <c r="CE26" i="2"/>
  <c r="CF26" i="2" s="1"/>
  <c r="CJ26" i="2"/>
  <c r="CK26" i="2" s="1"/>
  <c r="CI26" i="2"/>
  <c r="CL26" i="2"/>
  <c r="CN26" i="2"/>
  <c r="C27" i="2"/>
  <c r="G27" i="2"/>
  <c r="F27" i="2" s="1"/>
  <c r="I27" i="2"/>
  <c r="H27" i="2" s="1"/>
  <c r="K27" i="2"/>
  <c r="J27" i="2" s="1"/>
  <c r="M27" i="2"/>
  <c r="N27" i="2"/>
  <c r="P27" i="2"/>
  <c r="O27" i="2" s="1"/>
  <c r="Q27" i="2"/>
  <c r="U27" i="2"/>
  <c r="T27" i="2" a="1"/>
  <c r="T27" i="2" s="1"/>
  <c r="V27" i="2" s="1"/>
  <c r="S27" i="2" a="1"/>
  <c r="AA27" i="2"/>
  <c r="X27" i="2" a="1"/>
  <c r="X27" i="2" s="1"/>
  <c r="Y27" i="2" s="1"/>
  <c r="Z27" i="2"/>
  <c r="AC27" i="2"/>
  <c r="AD27" i="2"/>
  <c r="AG27" i="2"/>
  <c r="AH27" i="2"/>
  <c r="AI27" i="2"/>
  <c r="AF27" i="2"/>
  <c r="AK27" i="2"/>
  <c r="AL27" i="2"/>
  <c r="AN27" i="2"/>
  <c r="AO27" i="2"/>
  <c r="AQ27" i="2"/>
  <c r="AR27" i="2"/>
  <c r="AT27" i="2"/>
  <c r="AS27" i="2" s="1"/>
  <c r="AW27" i="2"/>
  <c r="AX27" i="2" s="1"/>
  <c r="AU27" i="2" s="1"/>
  <c r="AV27" i="2"/>
  <c r="BA27" i="2"/>
  <c r="BB27" i="2"/>
  <c r="BE27" i="2" a="1"/>
  <c r="BE27" i="2" s="1"/>
  <c r="BF27" i="2" s="1"/>
  <c r="BC27" i="2" s="1"/>
  <c r="BD27" i="2"/>
  <c r="BJ27" i="2" a="1"/>
  <c r="BJ27" i="2" s="1"/>
  <c r="BI27" i="2"/>
  <c r="BN27" i="2"/>
  <c r="BO27" i="2"/>
  <c r="BQ27" i="2"/>
  <c r="BR27" i="2"/>
  <c r="BU27" i="2"/>
  <c r="BT27" i="2" a="1"/>
  <c r="BT27" i="2"/>
  <c r="BY27" i="2"/>
  <c r="BZ27" i="2"/>
  <c r="CB27" i="2"/>
  <c r="CC27" i="2"/>
  <c r="CH27" i="2"/>
  <c r="CD27" i="2" s="1"/>
  <c r="CE27" i="2"/>
  <c r="CG27" i="2" s="1"/>
  <c r="CJ27" i="2"/>
  <c r="CN27" i="2"/>
  <c r="S27" i="2"/>
  <c r="C28" i="2"/>
  <c r="G28" i="2"/>
  <c r="F28" i="2" s="1"/>
  <c r="I28" i="2"/>
  <c r="H28" i="2" s="1"/>
  <c r="K28" i="2"/>
  <c r="J28" i="2" s="1"/>
  <c r="M28" i="2"/>
  <c r="N28" i="2"/>
  <c r="P28" i="2"/>
  <c r="Q28" i="2"/>
  <c r="U28" i="2"/>
  <c r="T28" i="2" a="1"/>
  <c r="T28" i="2" s="1"/>
  <c r="V28" i="2" s="1"/>
  <c r="S28" i="2" a="1"/>
  <c r="S28" i="2" s="1"/>
  <c r="AA28" i="2"/>
  <c r="X28" i="2" a="1"/>
  <c r="X28" i="2" s="1"/>
  <c r="Y28" i="2" s="1"/>
  <c r="Z28" i="2"/>
  <c r="AC28" i="2"/>
  <c r="AD28" i="2"/>
  <c r="AG28" i="2"/>
  <c r="AH28" i="2"/>
  <c r="AI28" i="2"/>
  <c r="AF28" i="2"/>
  <c r="AK28" i="2"/>
  <c r="AL28" i="2"/>
  <c r="AN28" i="2"/>
  <c r="AO28" i="2"/>
  <c r="AQ28" i="2"/>
  <c r="AP28" i="2" s="1"/>
  <c r="AR28" i="2"/>
  <c r="AT28" i="2"/>
  <c r="AS28" i="2" s="1"/>
  <c r="AW28" i="2"/>
  <c r="AX28" i="2" s="1"/>
  <c r="AU28" i="2" s="1"/>
  <c r="AV28" i="2"/>
  <c r="BA28" i="2"/>
  <c r="BB28" i="2"/>
  <c r="BE28" i="2" a="1"/>
  <c r="BE28" i="2" s="1"/>
  <c r="BD28" i="2"/>
  <c r="BJ28" i="2" a="1"/>
  <c r="BJ28" i="2" s="1"/>
  <c r="BL28" i="2" s="1"/>
  <c r="BI28" i="2"/>
  <c r="BN28" i="2"/>
  <c r="BO28" i="2"/>
  <c r="BQ28" i="2"/>
  <c r="BR28" i="2"/>
  <c r="BP28" i="2" s="1"/>
  <c r="BU28" i="2"/>
  <c r="BT28" i="2" a="1"/>
  <c r="BT28" i="2" s="1"/>
  <c r="BW28" i="2" s="1"/>
  <c r="BY28" i="2"/>
  <c r="BZ28" i="2"/>
  <c r="CB28" i="2"/>
  <c r="CC28" i="2"/>
  <c r="CH28" i="2"/>
  <c r="CE28" i="2"/>
  <c r="CJ28" i="2"/>
  <c r="CI28" i="2" s="1"/>
  <c r="CN28" i="2"/>
  <c r="CP28" i="2" s="1"/>
  <c r="C29" i="2"/>
  <c r="G29" i="2"/>
  <c r="F29" i="2" s="1"/>
  <c r="I29" i="2"/>
  <c r="H29" i="2" s="1"/>
  <c r="K29" i="2"/>
  <c r="J29" i="2" s="1"/>
  <c r="M29" i="2"/>
  <c r="L29" i="2" s="1"/>
  <c r="N29" i="2"/>
  <c r="P29" i="2"/>
  <c r="O29" i="2" s="1"/>
  <c r="Q29" i="2"/>
  <c r="U29" i="2"/>
  <c r="T29" i="2" a="1"/>
  <c r="T29" i="2" s="1"/>
  <c r="V29" i="2" s="1"/>
  <c r="R29" i="2" s="1"/>
  <c r="S29" i="2" a="1"/>
  <c r="S29" i="2" s="1"/>
  <c r="AA29" i="2"/>
  <c r="X29" i="2" a="1"/>
  <c r="X29" i="2" s="1"/>
  <c r="Y29" i="2" s="1"/>
  <c r="Z29" i="2"/>
  <c r="AC29" i="2"/>
  <c r="AD29" i="2"/>
  <c r="AG29" i="2"/>
  <c r="AH29" i="2"/>
  <c r="AI29" i="2"/>
  <c r="AF29" i="2"/>
  <c r="AK29" i="2"/>
  <c r="AL29" i="2"/>
  <c r="AN29" i="2"/>
  <c r="AO29" i="2"/>
  <c r="AQ29" i="2"/>
  <c r="AR29" i="2"/>
  <c r="AT29" i="2"/>
  <c r="AS29" i="2" s="1"/>
  <c r="AW29" i="2"/>
  <c r="AX29" i="2" s="1"/>
  <c r="AU29" i="2" s="1"/>
  <c r="AV29" i="2"/>
  <c r="BA29" i="2"/>
  <c r="BB29" i="2"/>
  <c r="BE29" i="2" a="1"/>
  <c r="BE29" i="2" s="1"/>
  <c r="BF29" i="2" s="1"/>
  <c r="BC29" i="2" s="1"/>
  <c r="BD29" i="2"/>
  <c r="BG29" i="2" s="1"/>
  <c r="BJ29" i="2" a="1"/>
  <c r="BJ29" i="2" s="1"/>
  <c r="BK29" i="2" s="1"/>
  <c r="BH29" i="2" s="1"/>
  <c r="BI29" i="2"/>
  <c r="BN29" i="2"/>
  <c r="BO29" i="2"/>
  <c r="BQ29" i="2"/>
  <c r="BP29" i="2" s="1"/>
  <c r="BR29" i="2"/>
  <c r="BU29" i="2"/>
  <c r="BT29" i="2" a="1"/>
  <c r="BT29" i="2" s="1"/>
  <c r="BY29" i="2"/>
  <c r="BX29" i="2" s="1"/>
  <c r="BZ29" i="2"/>
  <c r="CB29" i="2"/>
  <c r="CC29" i="2"/>
  <c r="CA29" i="2" s="1"/>
  <c r="CH29" i="2"/>
  <c r="CE29" i="2"/>
  <c r="CJ29" i="2"/>
  <c r="CN29" i="2"/>
  <c r="C30" i="2"/>
  <c r="G30" i="2"/>
  <c r="F30" i="2" s="1"/>
  <c r="I30" i="2"/>
  <c r="H30" i="2" s="1"/>
  <c r="K30" i="2"/>
  <c r="J30" i="2" s="1"/>
  <c r="M30" i="2"/>
  <c r="N30" i="2"/>
  <c r="P30" i="2"/>
  <c r="Q30" i="2"/>
  <c r="U30" i="2"/>
  <c r="T30" i="2" a="1"/>
  <c r="T30" i="2" s="1"/>
  <c r="V30" i="2" s="1"/>
  <c r="S30" i="2" a="1"/>
  <c r="AA30" i="2"/>
  <c r="X30" i="2" a="1"/>
  <c r="X30" i="2" s="1"/>
  <c r="Y30" i="2" s="1"/>
  <c r="Z30" i="2"/>
  <c r="AC30" i="2"/>
  <c r="AD30" i="2"/>
  <c r="AG30" i="2"/>
  <c r="AH30" i="2"/>
  <c r="AI30" i="2"/>
  <c r="AE30" i="2" s="1" a="1"/>
  <c r="AE30" i="2" s="1"/>
  <c r="AF30" i="2"/>
  <c r="AK30" i="2"/>
  <c r="AL30" i="2"/>
  <c r="AN30" i="2"/>
  <c r="AO30" i="2"/>
  <c r="AQ30" i="2"/>
  <c r="AR30" i="2"/>
  <c r="AP30" i="2" s="1"/>
  <c r="AT30" i="2"/>
  <c r="AS30" i="2" s="1"/>
  <c r="AW30" i="2"/>
  <c r="AX30" i="2" s="1"/>
  <c r="AU30" i="2" s="1"/>
  <c r="AV30" i="2"/>
  <c r="BA30" i="2"/>
  <c r="AZ30" i="2" s="1"/>
  <c r="BB30" i="2"/>
  <c r="BE30" i="2" a="1"/>
  <c r="BE30" i="2" s="1"/>
  <c r="BD30" i="2"/>
  <c r="BJ30" i="2" a="1"/>
  <c r="BJ30" i="2" s="1"/>
  <c r="BK30" i="2" s="1"/>
  <c r="BH30" i="2" s="1"/>
  <c r="BI30" i="2"/>
  <c r="BN30" i="2"/>
  <c r="BO30" i="2"/>
  <c r="BQ30" i="2"/>
  <c r="BR30" i="2"/>
  <c r="BU30" i="2"/>
  <c r="BT30" i="2" a="1"/>
  <c r="BT30" i="2" s="1"/>
  <c r="BY30" i="2"/>
  <c r="BZ30" i="2"/>
  <c r="CB30" i="2"/>
  <c r="CC30" i="2"/>
  <c r="CA30" i="2"/>
  <c r="CH30" i="2"/>
  <c r="CE30" i="2"/>
  <c r="CJ30" i="2"/>
  <c r="CL30" i="2" s="1"/>
  <c r="CN30" i="2"/>
  <c r="CM30" i="2" s="1"/>
  <c r="S30" i="2"/>
  <c r="C31" i="2"/>
  <c r="G31" i="2"/>
  <c r="F31" i="2" s="1"/>
  <c r="I31" i="2"/>
  <c r="H31" i="2" s="1"/>
  <c r="K31" i="2"/>
  <c r="J31" i="2" s="1"/>
  <c r="M31" i="2"/>
  <c r="N31" i="2"/>
  <c r="P31" i="2"/>
  <c r="Q31" i="2"/>
  <c r="U31" i="2"/>
  <c r="R31" i="2" s="1"/>
  <c r="T31" i="2" a="1"/>
  <c r="T31" i="2" s="1"/>
  <c r="V31" i="2" s="1"/>
  <c r="S31" i="2" a="1"/>
  <c r="S31" i="2" s="1"/>
  <c r="AA31" i="2"/>
  <c r="X31" i="2" a="1"/>
  <c r="X31" i="2" s="1"/>
  <c r="Y31" i="2" s="1"/>
  <c r="Z31" i="2"/>
  <c r="AC31" i="2"/>
  <c r="AD31" i="2"/>
  <c r="AG31" i="2"/>
  <c r="AH31" i="2"/>
  <c r="AI31" i="2"/>
  <c r="AF31" i="2"/>
  <c r="AK31" i="2"/>
  <c r="AL31" i="2"/>
  <c r="AN31" i="2"/>
  <c r="AO31" i="2"/>
  <c r="AQ31" i="2"/>
  <c r="AR31" i="2"/>
  <c r="AT31" i="2"/>
  <c r="AS31" i="2" s="1"/>
  <c r="AW31" i="2"/>
  <c r="AV31" i="2"/>
  <c r="BA31" i="2"/>
  <c r="BB31" i="2"/>
  <c r="BE31" i="2" a="1"/>
  <c r="BE31" i="2" s="1"/>
  <c r="BF31" i="2" s="1"/>
  <c r="BC31" i="2" s="1"/>
  <c r="BD31" i="2"/>
  <c r="BJ31" i="2" a="1"/>
  <c r="BJ31" i="2" s="1"/>
  <c r="BK31" i="2" s="1"/>
  <c r="BH31" i="2" s="1"/>
  <c r="BI31" i="2"/>
  <c r="BN31" i="2"/>
  <c r="BO31" i="2"/>
  <c r="BQ31" i="2"/>
  <c r="BR31" i="2"/>
  <c r="BU31" i="2"/>
  <c r="BT31" i="2" a="1"/>
  <c r="BT31" i="2" s="1"/>
  <c r="BW31" i="2"/>
  <c r="BY31" i="2"/>
  <c r="BZ31" i="2"/>
  <c r="CB31" i="2"/>
  <c r="CC31" i="2"/>
  <c r="CH31" i="2"/>
  <c r="CE31" i="2"/>
  <c r="CJ31" i="2"/>
  <c r="CN31" i="2"/>
  <c r="C32" i="2"/>
  <c r="G32" i="2"/>
  <c r="F32" i="2" s="1"/>
  <c r="I32" i="2"/>
  <c r="H32" i="2" s="1"/>
  <c r="K32" i="2"/>
  <c r="J32" i="2" s="1"/>
  <c r="M32" i="2"/>
  <c r="N32" i="2"/>
  <c r="P32" i="2"/>
  <c r="Q32" i="2"/>
  <c r="U32" i="2"/>
  <c r="T32" i="2" a="1"/>
  <c r="T32" i="2" s="1"/>
  <c r="V32" i="2" s="1"/>
  <c r="S32" i="2" a="1"/>
  <c r="S32" i="2" s="1"/>
  <c r="AA32" i="2"/>
  <c r="X32" i="2" a="1"/>
  <c r="X32" i="2" s="1"/>
  <c r="Y32" i="2" s="1"/>
  <c r="W32" i="2" s="1"/>
  <c r="Z32" i="2"/>
  <c r="AC32" i="2"/>
  <c r="AD32" i="2"/>
  <c r="AB32" i="2" s="1"/>
  <c r="AG32" i="2"/>
  <c r="AH32" i="2"/>
  <c r="AI32" i="2"/>
  <c r="AF32" i="2"/>
  <c r="AK32" i="2"/>
  <c r="AL32" i="2"/>
  <c r="AN32" i="2"/>
  <c r="AO32" i="2"/>
  <c r="AQ32" i="2"/>
  <c r="AR32" i="2"/>
  <c r="AT32" i="2"/>
  <c r="AS32" i="2" s="1"/>
  <c r="AW32" i="2"/>
  <c r="AX32" i="2" s="1"/>
  <c r="AU32" i="2" s="1"/>
  <c r="AV32" i="2"/>
  <c r="BA32" i="2"/>
  <c r="AZ32" i="2" s="1"/>
  <c r="BB32" i="2"/>
  <c r="BE32" i="2" a="1"/>
  <c r="BE32" i="2" s="1"/>
  <c r="BF32" i="2" s="1"/>
  <c r="BC32" i="2" s="1"/>
  <c r="BD32" i="2"/>
  <c r="BJ32" i="2" a="1"/>
  <c r="BJ32" i="2" s="1"/>
  <c r="BK32" i="2" s="1"/>
  <c r="BH32" i="2" s="1"/>
  <c r="BI32" i="2"/>
  <c r="BN32" i="2"/>
  <c r="BO32" i="2"/>
  <c r="BQ32" i="2"/>
  <c r="BR32" i="2"/>
  <c r="BU32" i="2"/>
  <c r="BT32" i="2" a="1"/>
  <c r="BT32" i="2" s="1"/>
  <c r="BY32" i="2"/>
  <c r="BX32" i="2" s="1"/>
  <c r="BZ32" i="2"/>
  <c r="CB32" i="2"/>
  <c r="CC32" i="2"/>
  <c r="CH32" i="2"/>
  <c r="CE32" i="2"/>
  <c r="CF32" i="2" s="1"/>
  <c r="CJ32" i="2"/>
  <c r="CK32" i="2" s="1"/>
  <c r="CI32" i="2"/>
  <c r="CL32" i="2"/>
  <c r="CN32" i="2"/>
  <c r="CM32" i="2" s="1"/>
  <c r="C33" i="2"/>
  <c r="G33" i="2"/>
  <c r="F33" i="2" s="1"/>
  <c r="I33" i="2"/>
  <c r="H33" i="2" s="1"/>
  <c r="K33" i="2"/>
  <c r="J33" i="2" s="1"/>
  <c r="M33" i="2"/>
  <c r="N33" i="2"/>
  <c r="P33" i="2"/>
  <c r="Q33" i="2"/>
  <c r="U33" i="2"/>
  <c r="T33" i="2" a="1"/>
  <c r="T33" i="2" s="1"/>
  <c r="V33" i="2" s="1"/>
  <c r="S33" i="2" a="1"/>
  <c r="AA33" i="2"/>
  <c r="X33" i="2" a="1"/>
  <c r="X33" i="2"/>
  <c r="Y33" i="2" s="1"/>
  <c r="Z33" i="2"/>
  <c r="AC33" i="2"/>
  <c r="AD33" i="2"/>
  <c r="AG33" i="2"/>
  <c r="AH33" i="2"/>
  <c r="AI33" i="2"/>
  <c r="AF33" i="2"/>
  <c r="AK33" i="2"/>
  <c r="AL33" i="2"/>
  <c r="AN33" i="2"/>
  <c r="AO33" i="2"/>
  <c r="AQ33" i="2"/>
  <c r="AP33" i="2" s="1"/>
  <c r="AR33" i="2"/>
  <c r="AT33" i="2"/>
  <c r="AS33" i="2" s="1"/>
  <c r="AW33" i="2"/>
  <c r="AX33" i="2"/>
  <c r="AU33" i="2" s="1"/>
  <c r="AV33" i="2"/>
  <c r="AY33" i="2" s="1"/>
  <c r="BA33" i="2"/>
  <c r="BB33" i="2"/>
  <c r="BE33" i="2" a="1"/>
  <c r="BE33" i="2"/>
  <c r="BF33" i="2" s="1"/>
  <c r="BC33" i="2" s="1"/>
  <c r="BD33" i="2"/>
  <c r="BJ33" i="2" a="1"/>
  <c r="BJ33" i="2" s="1"/>
  <c r="BK33" i="2" s="1"/>
  <c r="BH33" i="2" s="1"/>
  <c r="BI33" i="2"/>
  <c r="BN33" i="2"/>
  <c r="BM33" i="2" s="1"/>
  <c r="BO33" i="2"/>
  <c r="BQ33" i="2"/>
  <c r="BP33" i="2" s="1"/>
  <c r="BR33" i="2"/>
  <c r="BU33" i="2"/>
  <c r="BT33" i="2" a="1"/>
  <c r="BT33" i="2" s="1"/>
  <c r="BY33" i="2"/>
  <c r="BZ33" i="2"/>
  <c r="CB33" i="2"/>
  <c r="CA33" i="2" s="1"/>
  <c r="CC33" i="2"/>
  <c r="CH33" i="2"/>
  <c r="CE33" i="2"/>
  <c r="CD33" i="2"/>
  <c r="CF33" i="2"/>
  <c r="CG33" i="2"/>
  <c r="CJ33" i="2"/>
  <c r="CK33" i="2" s="1"/>
  <c r="CN33" i="2"/>
  <c r="S33" i="2"/>
  <c r="C34" i="2"/>
  <c r="G34" i="2"/>
  <c r="F34" i="2"/>
  <c r="I34" i="2"/>
  <c r="H34" i="2" s="1"/>
  <c r="K34" i="2"/>
  <c r="J34" i="2" s="1"/>
  <c r="M34" i="2"/>
  <c r="N34" i="2"/>
  <c r="P34" i="2"/>
  <c r="O34" i="2" s="1"/>
  <c r="Q34" i="2"/>
  <c r="U34" i="2"/>
  <c r="T34" i="2" a="1"/>
  <c r="T34" i="2"/>
  <c r="V34" i="2" s="1"/>
  <c r="S34" i="2" a="1"/>
  <c r="S34" i="2" s="1"/>
  <c r="AA34" i="2"/>
  <c r="X34" i="2" a="1"/>
  <c r="X34" i="2"/>
  <c r="Y34" i="2" s="1"/>
  <c r="Z34" i="2"/>
  <c r="AC34" i="2"/>
  <c r="AD34" i="2"/>
  <c r="AG34" i="2"/>
  <c r="AH34" i="2"/>
  <c r="AI34" i="2"/>
  <c r="AF34" i="2"/>
  <c r="AK34" i="2"/>
  <c r="AL34" i="2"/>
  <c r="AN34" i="2"/>
  <c r="AO34" i="2"/>
  <c r="AQ34" i="2"/>
  <c r="AP34" i="2" s="1"/>
  <c r="AR34" i="2"/>
  <c r="AT34" i="2"/>
  <c r="AS34" i="2" s="1"/>
  <c r="AW34" i="2"/>
  <c r="AX34" i="2" s="1"/>
  <c r="AU34" i="2" s="1"/>
  <c r="AV34" i="2"/>
  <c r="BA34" i="2"/>
  <c r="BB34" i="2"/>
  <c r="BE34" i="2" a="1"/>
  <c r="BE34" i="2"/>
  <c r="BD34" i="2"/>
  <c r="BJ34" i="2" a="1"/>
  <c r="BJ34" i="2" s="1"/>
  <c r="BI34" i="2"/>
  <c r="BN34" i="2"/>
  <c r="BO34" i="2"/>
  <c r="BQ34" i="2"/>
  <c r="BR34" i="2"/>
  <c r="BP34" i="2" s="1"/>
  <c r="BU34" i="2"/>
  <c r="BT34" i="2" a="1"/>
  <c r="BT34" i="2" s="1"/>
  <c r="BY34" i="2"/>
  <c r="BZ34" i="2"/>
  <c r="CB34" i="2"/>
  <c r="CC34" i="2"/>
  <c r="CA34" i="2" s="1"/>
  <c r="CH34" i="2"/>
  <c r="CE34" i="2"/>
  <c r="CJ34" i="2"/>
  <c r="CN34" i="2"/>
  <c r="CP34" i="2" s="1"/>
  <c r="CO34" i="2"/>
  <c r="C35" i="2"/>
  <c r="G35" i="2"/>
  <c r="F35" i="2" s="1"/>
  <c r="I35" i="2"/>
  <c r="H35" i="2" s="1"/>
  <c r="K35" i="2"/>
  <c r="J35" i="2" s="1"/>
  <c r="M35" i="2"/>
  <c r="L35" i="2" s="1"/>
  <c r="N35" i="2"/>
  <c r="P35" i="2"/>
  <c r="Q35" i="2"/>
  <c r="U35" i="2"/>
  <c r="T35" i="2" a="1"/>
  <c r="T35" i="2" s="1"/>
  <c r="V35" i="2" s="1"/>
  <c r="S35" i="2" a="1"/>
  <c r="S35" i="2" s="1"/>
  <c r="AA35" i="2"/>
  <c r="X35" i="2" a="1"/>
  <c r="X35" i="2" s="1"/>
  <c r="Y35" i="2" s="1"/>
  <c r="Z35" i="2"/>
  <c r="AC35" i="2"/>
  <c r="AD35" i="2"/>
  <c r="AG35" i="2"/>
  <c r="AH35" i="2"/>
  <c r="AI35" i="2"/>
  <c r="AF35" i="2"/>
  <c r="AE35" i="2" s="1" a="1"/>
  <c r="AE35" i="2" s="1"/>
  <c r="AK35" i="2"/>
  <c r="AL35" i="2"/>
  <c r="AN35" i="2"/>
  <c r="AM35" i="2" s="1"/>
  <c r="AO35" i="2"/>
  <c r="AQ35" i="2"/>
  <c r="AP35" i="2" s="1"/>
  <c r="AR35" i="2"/>
  <c r="AT35" i="2"/>
  <c r="AS35" i="2" s="1"/>
  <c r="AW35" i="2"/>
  <c r="AX35" i="2" s="1"/>
  <c r="AU35" i="2" s="1"/>
  <c r="AV35" i="2"/>
  <c r="BA35" i="2"/>
  <c r="BB35" i="2"/>
  <c r="BE35" i="2" a="1"/>
  <c r="BE35" i="2" s="1"/>
  <c r="BF35" i="2" s="1"/>
  <c r="BC35" i="2" s="1"/>
  <c r="BD35" i="2"/>
  <c r="BJ35" i="2" a="1"/>
  <c r="BJ35" i="2" s="1"/>
  <c r="BK35" i="2" s="1"/>
  <c r="BH35" i="2" s="1"/>
  <c r="BI35" i="2"/>
  <c r="BL35" i="2" s="1"/>
  <c r="BN35" i="2"/>
  <c r="BM35" i="2" s="1"/>
  <c r="BO35" i="2"/>
  <c r="BQ35" i="2"/>
  <c r="BR35" i="2"/>
  <c r="BU35" i="2"/>
  <c r="BT35" i="2" a="1"/>
  <c r="BT35" i="2" s="1"/>
  <c r="BW35" i="2" s="1"/>
  <c r="BY35" i="2"/>
  <c r="BZ35" i="2"/>
  <c r="CB35" i="2"/>
  <c r="CC35" i="2"/>
  <c r="CH35" i="2"/>
  <c r="CE35" i="2"/>
  <c r="CJ35" i="2"/>
  <c r="CK35" i="2" s="1"/>
  <c r="CN35" i="2"/>
  <c r="CO35" i="2" s="1"/>
  <c r="C36" i="2"/>
  <c r="G36" i="2"/>
  <c r="F36" i="2" s="1"/>
  <c r="I36" i="2"/>
  <c r="H36" i="2"/>
  <c r="K36" i="2"/>
  <c r="J36" i="2" s="1"/>
  <c r="M36" i="2"/>
  <c r="N36" i="2"/>
  <c r="P36" i="2"/>
  <c r="Q36" i="2"/>
  <c r="O36" i="2"/>
  <c r="U36" i="2"/>
  <c r="T36" i="2" a="1"/>
  <c r="T36" i="2" s="1"/>
  <c r="V36" i="2" s="1"/>
  <c r="S36" i="2" a="1"/>
  <c r="AA36" i="2"/>
  <c r="X36" i="2" a="1"/>
  <c r="X36" i="2" s="1"/>
  <c r="Y36" i="2" s="1"/>
  <c r="Z36" i="2"/>
  <c r="AC36" i="2"/>
  <c r="AD36" i="2"/>
  <c r="AG36" i="2"/>
  <c r="AH36" i="2"/>
  <c r="AI36" i="2"/>
  <c r="AF36" i="2"/>
  <c r="AK36" i="2"/>
  <c r="AJ36" i="2" s="1"/>
  <c r="AL36" i="2"/>
  <c r="AN36" i="2"/>
  <c r="AO36" i="2"/>
  <c r="AQ36" i="2"/>
  <c r="AR36" i="2"/>
  <c r="AT36" i="2"/>
  <c r="AS36" i="2" s="1"/>
  <c r="AW36" i="2"/>
  <c r="AX36" i="2" s="1"/>
  <c r="AU36" i="2" s="1"/>
  <c r="AV36" i="2"/>
  <c r="BA36" i="2"/>
  <c r="AZ36" i="2" s="1"/>
  <c r="BB36" i="2"/>
  <c r="BE36" i="2" a="1"/>
  <c r="BE36" i="2" s="1"/>
  <c r="BD36" i="2"/>
  <c r="BJ36" i="2" a="1"/>
  <c r="BJ36" i="2" s="1"/>
  <c r="BK36" i="2" s="1"/>
  <c r="BH36" i="2" s="1"/>
  <c r="BI36" i="2"/>
  <c r="BN36" i="2"/>
  <c r="BO36" i="2"/>
  <c r="BQ36" i="2"/>
  <c r="BP36" i="2" s="1"/>
  <c r="BR36" i="2"/>
  <c r="BU36" i="2"/>
  <c r="BV36" i="2" s="1"/>
  <c r="BS36" i="2" s="1"/>
  <c r="BT36" i="2" a="1"/>
  <c r="BT36" i="2" s="1"/>
  <c r="BY36" i="2"/>
  <c r="BX36" i="2" s="1"/>
  <c r="BZ36" i="2"/>
  <c r="CB36" i="2"/>
  <c r="CC36" i="2"/>
  <c r="CH36" i="2"/>
  <c r="CE36" i="2"/>
  <c r="CJ36" i="2"/>
  <c r="CK36" i="2" s="1"/>
  <c r="CN36" i="2"/>
  <c r="S36" i="2"/>
  <c r="C37" i="2"/>
  <c r="G37" i="2"/>
  <c r="F37" i="2" s="1"/>
  <c r="I37" i="2"/>
  <c r="H37" i="2" s="1"/>
  <c r="K37" i="2"/>
  <c r="J37" i="2" s="1"/>
  <c r="M37" i="2"/>
  <c r="L37" i="2" s="1"/>
  <c r="N37" i="2"/>
  <c r="P37" i="2"/>
  <c r="Q37" i="2"/>
  <c r="U37" i="2"/>
  <c r="T37" i="2" a="1"/>
  <c r="T37" i="2" s="1"/>
  <c r="V37" i="2" s="1"/>
  <c r="R37" i="2" s="1"/>
  <c r="S37" i="2" a="1"/>
  <c r="S37" i="2" s="1"/>
  <c r="AA37" i="2"/>
  <c r="X37" i="2" a="1"/>
  <c r="X37" i="2" s="1"/>
  <c r="Y37" i="2" s="1"/>
  <c r="Z37" i="2"/>
  <c r="AC37" i="2"/>
  <c r="AD37" i="2"/>
  <c r="AG37" i="2"/>
  <c r="AH37" i="2"/>
  <c r="AI37" i="2"/>
  <c r="AF37" i="2"/>
  <c r="AK37" i="2"/>
  <c r="AJ37" i="2" s="1"/>
  <c r="AL37" i="2"/>
  <c r="AN37" i="2"/>
  <c r="AO37" i="2"/>
  <c r="AQ37" i="2"/>
  <c r="AR37" i="2"/>
  <c r="AT37" i="2"/>
  <c r="AS37" i="2" s="1"/>
  <c r="AW37" i="2"/>
  <c r="AX37" i="2" s="1"/>
  <c r="AU37" i="2" s="1"/>
  <c r="AV37" i="2"/>
  <c r="BA37" i="2"/>
  <c r="BB37" i="2"/>
  <c r="BE37" i="2" a="1"/>
  <c r="BE37" i="2" s="1"/>
  <c r="BF37" i="2" s="1"/>
  <c r="BC37" i="2" s="1"/>
  <c r="BD37" i="2"/>
  <c r="BJ37" i="2" a="1"/>
  <c r="BJ37" i="2" s="1"/>
  <c r="BK37" i="2" s="1"/>
  <c r="BH37" i="2" s="1"/>
  <c r="BI37" i="2"/>
  <c r="BN37" i="2"/>
  <c r="BM37" i="2" s="1"/>
  <c r="BO37" i="2"/>
  <c r="BQ37" i="2"/>
  <c r="BP37" i="2" s="1"/>
  <c r="BR37" i="2"/>
  <c r="BU37" i="2"/>
  <c r="BT37" i="2" a="1"/>
  <c r="BT37" i="2" s="1"/>
  <c r="BY37" i="2"/>
  <c r="BZ37" i="2"/>
  <c r="BX37" i="2" s="1"/>
  <c r="CB37" i="2"/>
  <c r="CC37" i="2"/>
  <c r="CH37" i="2"/>
  <c r="CD37" i="2" s="1"/>
  <c r="CE37" i="2"/>
  <c r="CF37" i="2" s="1"/>
  <c r="CJ37" i="2"/>
  <c r="CK37" i="2" s="1"/>
  <c r="CN37" i="2"/>
  <c r="C38" i="2"/>
  <c r="G38" i="2"/>
  <c r="F38" i="2" s="1"/>
  <c r="I38" i="2"/>
  <c r="H38" i="2" s="1"/>
  <c r="K38" i="2"/>
  <c r="J38" i="2" s="1"/>
  <c r="M38" i="2"/>
  <c r="N38" i="2"/>
  <c r="L38" i="2"/>
  <c r="P38" i="2"/>
  <c r="Q38" i="2"/>
  <c r="O38" i="2" s="1"/>
  <c r="U38" i="2"/>
  <c r="T38" i="2" a="1"/>
  <c r="T38" i="2" s="1"/>
  <c r="V38" i="2" s="1"/>
  <c r="S38" i="2" a="1"/>
  <c r="S38" i="2" s="1"/>
  <c r="AA38" i="2"/>
  <c r="X38" i="2" a="1"/>
  <c r="X38" i="2"/>
  <c r="Y38" i="2" s="1"/>
  <c r="Z38" i="2"/>
  <c r="AC38" i="2"/>
  <c r="AD38" i="2"/>
  <c r="AG38" i="2"/>
  <c r="AH38" i="2"/>
  <c r="AI38" i="2"/>
  <c r="AF38" i="2"/>
  <c r="AK38" i="2"/>
  <c r="AL38" i="2"/>
  <c r="AN38" i="2"/>
  <c r="AO38" i="2"/>
  <c r="AQ38" i="2"/>
  <c r="AP38" i="2" s="1"/>
  <c r="AR38" i="2"/>
  <c r="AT38" i="2"/>
  <c r="AS38" i="2"/>
  <c r="AW38" i="2"/>
  <c r="AX38" i="2"/>
  <c r="AU38" i="2" s="1"/>
  <c r="AV38" i="2"/>
  <c r="BA38" i="2"/>
  <c r="BB38" i="2"/>
  <c r="BE38" i="2" a="1"/>
  <c r="BE38" i="2"/>
  <c r="BF38" i="2" s="1"/>
  <c r="BC38" i="2" s="1"/>
  <c r="BD38" i="2"/>
  <c r="BJ38" i="2" a="1"/>
  <c r="BJ38" i="2"/>
  <c r="BK38" i="2" s="1"/>
  <c r="BH38" i="2" s="1"/>
  <c r="BI38" i="2"/>
  <c r="BN38" i="2"/>
  <c r="BO38" i="2"/>
  <c r="BQ38" i="2"/>
  <c r="BR38" i="2"/>
  <c r="BU38" i="2"/>
  <c r="BT38" i="2" a="1"/>
  <c r="BT38" i="2" s="1"/>
  <c r="BW38" i="2" s="1"/>
  <c r="BY38" i="2"/>
  <c r="BX38" i="2" s="1"/>
  <c r="BZ38" i="2"/>
  <c r="CB38" i="2"/>
  <c r="CA38" i="2" s="1"/>
  <c r="CC38" i="2"/>
  <c r="CH38" i="2"/>
  <c r="CE38" i="2"/>
  <c r="CJ38" i="2"/>
  <c r="CK38" i="2" s="1"/>
  <c r="CL38" i="2"/>
  <c r="CN38" i="2"/>
  <c r="C39" i="2"/>
  <c r="G39" i="2"/>
  <c r="F39" i="2" s="1"/>
  <c r="I39" i="2"/>
  <c r="H39" i="2" s="1"/>
  <c r="K39" i="2"/>
  <c r="J39" i="2" s="1"/>
  <c r="M39" i="2"/>
  <c r="N39" i="2"/>
  <c r="P39" i="2"/>
  <c r="O39" i="2" s="1"/>
  <c r="Q39" i="2"/>
  <c r="U39" i="2"/>
  <c r="T39" i="2" a="1"/>
  <c r="T39" i="2" s="1"/>
  <c r="V39" i="2" s="1"/>
  <c r="S39" i="2" a="1"/>
  <c r="S39" i="2" s="1"/>
  <c r="AA39" i="2"/>
  <c r="X39" i="2" a="1"/>
  <c r="X39" i="2"/>
  <c r="Y39" i="2" s="1"/>
  <c r="Z39" i="2"/>
  <c r="AC39" i="2"/>
  <c r="AB39" i="2" s="1"/>
  <c r="AD39" i="2"/>
  <c r="AG39" i="2"/>
  <c r="AH39" i="2"/>
  <c r="AI39" i="2"/>
  <c r="AF39" i="2"/>
  <c r="AK39" i="2"/>
  <c r="AL39" i="2"/>
  <c r="AN39" i="2"/>
  <c r="AM39" i="2" s="1"/>
  <c r="AO39" i="2"/>
  <c r="AQ39" i="2"/>
  <c r="AR39" i="2"/>
  <c r="AT39" i="2"/>
  <c r="AS39" i="2" s="1"/>
  <c r="AW39" i="2"/>
  <c r="AX39" i="2"/>
  <c r="AU39" i="2" s="1"/>
  <c r="AV39" i="2"/>
  <c r="AY39" i="2" s="1"/>
  <c r="BA39" i="2"/>
  <c r="BB39" i="2"/>
  <c r="BE39" i="2" a="1"/>
  <c r="BE39" i="2" s="1"/>
  <c r="BF39" i="2" s="1"/>
  <c r="BC39" i="2" s="1"/>
  <c r="BD39" i="2"/>
  <c r="BJ39" i="2" a="1"/>
  <c r="BJ39" i="2" s="1"/>
  <c r="BI39" i="2"/>
  <c r="BN39" i="2"/>
  <c r="BO39" i="2"/>
  <c r="BQ39" i="2"/>
  <c r="BR39" i="2"/>
  <c r="BU39" i="2"/>
  <c r="BT39" i="2" a="1"/>
  <c r="BT39" i="2"/>
  <c r="BW39" i="2" s="1"/>
  <c r="BY39" i="2"/>
  <c r="BZ39" i="2"/>
  <c r="CB39" i="2"/>
  <c r="CC39" i="2"/>
  <c r="CH39" i="2"/>
  <c r="CE39" i="2"/>
  <c r="CJ39" i="2"/>
  <c r="CK39" i="2" s="1"/>
  <c r="CN39" i="2"/>
  <c r="C40" i="2"/>
  <c r="G40" i="2"/>
  <c r="F40" i="2" s="1"/>
  <c r="I40" i="2"/>
  <c r="H40" i="2"/>
  <c r="K40" i="2"/>
  <c r="J40" i="2" s="1"/>
  <c r="M40" i="2"/>
  <c r="N40" i="2"/>
  <c r="P40" i="2"/>
  <c r="Q40" i="2"/>
  <c r="O40" i="2" s="1"/>
  <c r="U40" i="2"/>
  <c r="T40" i="2" a="1"/>
  <c r="T40" i="2"/>
  <c r="V40" i="2" s="1"/>
  <c r="S40" i="2" a="1"/>
  <c r="S40" i="2" s="1"/>
  <c r="AA40" i="2"/>
  <c r="X40" i="2" a="1"/>
  <c r="X40" i="2" s="1"/>
  <c r="Y40" i="2" s="1"/>
  <c r="Z40" i="2"/>
  <c r="AC40" i="2"/>
  <c r="AD40" i="2"/>
  <c r="AB40" i="2"/>
  <c r="AG40" i="2"/>
  <c r="AH40" i="2"/>
  <c r="AI40" i="2"/>
  <c r="AF40" i="2"/>
  <c r="AK40" i="2"/>
  <c r="AJ40" i="2" s="1"/>
  <c r="AL40" i="2"/>
  <c r="AN40" i="2"/>
  <c r="AO40" i="2"/>
  <c r="AQ40" i="2"/>
  <c r="AP40" i="2" s="1"/>
  <c r="AR40" i="2"/>
  <c r="AT40" i="2"/>
  <c r="AS40" i="2"/>
  <c r="AW40" i="2"/>
  <c r="AX40" i="2" s="1"/>
  <c r="AU40" i="2" s="1"/>
  <c r="AV40" i="2"/>
  <c r="AY40" i="2" s="1"/>
  <c r="BA40" i="2"/>
  <c r="BB40" i="2"/>
  <c r="BE40" i="2" a="1"/>
  <c r="BE40" i="2" s="1"/>
  <c r="BF40" i="2" s="1"/>
  <c r="BC40" i="2" s="1"/>
  <c r="BD40" i="2"/>
  <c r="BJ40" i="2" a="1"/>
  <c r="BJ40" i="2" s="1"/>
  <c r="BK40" i="2" s="1"/>
  <c r="BH40" i="2" s="1"/>
  <c r="BI40" i="2"/>
  <c r="BN40" i="2"/>
  <c r="BO40" i="2"/>
  <c r="BQ40" i="2"/>
  <c r="BP40" i="2" s="1"/>
  <c r="BR40" i="2"/>
  <c r="BU40" i="2"/>
  <c r="BT40" i="2" a="1"/>
  <c r="BT40" i="2" s="1"/>
  <c r="BY40" i="2"/>
  <c r="BZ40" i="2"/>
  <c r="CB40" i="2"/>
  <c r="CC40" i="2"/>
  <c r="CH40" i="2"/>
  <c r="CD40" i="2" s="1"/>
  <c r="CE40" i="2"/>
  <c r="CG40" i="2" s="1"/>
  <c r="CJ40" i="2"/>
  <c r="CI40" i="2" s="1"/>
  <c r="CN40" i="2"/>
  <c r="CP40" i="2" s="1"/>
  <c r="C41" i="2"/>
  <c r="G41" i="2"/>
  <c r="F41" i="2" s="1"/>
  <c r="I41" i="2"/>
  <c r="H41" i="2"/>
  <c r="K41" i="2"/>
  <c r="J41" i="2" s="1"/>
  <c r="M41" i="2"/>
  <c r="N41" i="2"/>
  <c r="P41" i="2"/>
  <c r="Q41" i="2"/>
  <c r="U41" i="2"/>
  <c r="T41" i="2" a="1"/>
  <c r="T41" i="2" s="1"/>
  <c r="V41" i="2" s="1"/>
  <c r="R41" i="2"/>
  <c r="S41" i="2" a="1"/>
  <c r="S41" i="2" s="1"/>
  <c r="AA41" i="2"/>
  <c r="X41" i="2" a="1"/>
  <c r="X41" i="2" s="1"/>
  <c r="Y41" i="2" s="1"/>
  <c r="Z41" i="2"/>
  <c r="AC41" i="2"/>
  <c r="AB41" i="2" s="1"/>
  <c r="AD41" i="2"/>
  <c r="AG41" i="2"/>
  <c r="AH41" i="2"/>
  <c r="AI41" i="2"/>
  <c r="AF41" i="2"/>
  <c r="AK41" i="2"/>
  <c r="AL41" i="2"/>
  <c r="AN41" i="2"/>
  <c r="AM41" i="2" s="1"/>
  <c r="AO41" i="2"/>
  <c r="AQ41" i="2"/>
  <c r="AR41" i="2"/>
  <c r="AT41" i="2"/>
  <c r="AS41" i="2" s="1"/>
  <c r="AW41" i="2"/>
  <c r="AX41" i="2" s="1"/>
  <c r="AU41" i="2" s="1"/>
  <c r="AV41" i="2"/>
  <c r="BA41" i="2"/>
  <c r="BB41" i="2"/>
  <c r="BE41" i="2" a="1"/>
  <c r="BE41" i="2" s="1"/>
  <c r="BD41" i="2"/>
  <c r="BJ41" i="2" a="1"/>
  <c r="BJ41" i="2" s="1"/>
  <c r="BI41" i="2"/>
  <c r="BN41" i="2"/>
  <c r="BO41" i="2"/>
  <c r="BM41" i="2" s="1"/>
  <c r="BQ41" i="2"/>
  <c r="BR41" i="2"/>
  <c r="BU41" i="2"/>
  <c r="BT41" i="2" a="1"/>
  <c r="BT41" i="2" s="1"/>
  <c r="BY41" i="2"/>
  <c r="BZ41" i="2"/>
  <c r="CB41" i="2"/>
  <c r="CC41" i="2"/>
  <c r="CH41" i="2"/>
  <c r="CE41" i="2"/>
  <c r="CF41" i="2" s="1"/>
  <c r="CJ41" i="2"/>
  <c r="CN41" i="2"/>
  <c r="C42" i="2"/>
  <c r="G42" i="2"/>
  <c r="F42" i="2" s="1"/>
  <c r="I42" i="2"/>
  <c r="H42" i="2"/>
  <c r="K42" i="2"/>
  <c r="J42" i="2" s="1"/>
  <c r="M42" i="2"/>
  <c r="N42" i="2"/>
  <c r="P42" i="2"/>
  <c r="Q42" i="2"/>
  <c r="U42" i="2"/>
  <c r="T42" i="2" a="1"/>
  <c r="T42" i="2"/>
  <c r="V42" i="2" s="1"/>
  <c r="S42" i="2" a="1"/>
  <c r="S42" i="2" s="1"/>
  <c r="AA42" i="2"/>
  <c r="X42" i="2" a="1"/>
  <c r="X42" i="2" s="1"/>
  <c r="Y42" i="2" s="1"/>
  <c r="W42" i="2" s="1"/>
  <c r="Z42" i="2"/>
  <c r="AC42" i="2"/>
  <c r="AD42" i="2"/>
  <c r="AG42" i="2"/>
  <c r="AH42" i="2"/>
  <c r="AI42" i="2"/>
  <c r="AF42" i="2"/>
  <c r="AK42" i="2"/>
  <c r="AL42" i="2"/>
  <c r="AN42" i="2"/>
  <c r="AM42" i="2" s="1"/>
  <c r="AO42" i="2"/>
  <c r="AQ42" i="2"/>
  <c r="AR42" i="2"/>
  <c r="AT42" i="2"/>
  <c r="AS42" i="2" s="1"/>
  <c r="AW42" i="2"/>
  <c r="AX42" i="2" s="1"/>
  <c r="AU42" i="2" s="1"/>
  <c r="AV42" i="2"/>
  <c r="AY42" i="2" s="1"/>
  <c r="BA42" i="2"/>
  <c r="AZ42" i="2" s="1"/>
  <c r="BB42" i="2"/>
  <c r="BE42" i="2" a="1"/>
  <c r="BE42" i="2" s="1"/>
  <c r="BD42" i="2"/>
  <c r="BJ42" i="2" a="1"/>
  <c r="BJ42" i="2" s="1"/>
  <c r="BI42" i="2"/>
  <c r="BN42" i="2"/>
  <c r="BO42" i="2"/>
  <c r="BQ42" i="2"/>
  <c r="BP42" i="2" s="1"/>
  <c r="BR42" i="2"/>
  <c r="BU42" i="2"/>
  <c r="BV42" i="2" s="1"/>
  <c r="BS42" i="2" s="1"/>
  <c r="BT42" i="2" a="1"/>
  <c r="BT42" i="2" s="1"/>
  <c r="BY42" i="2"/>
  <c r="BZ42" i="2"/>
  <c r="CB42" i="2"/>
  <c r="CC42" i="2"/>
  <c r="CH42" i="2"/>
  <c r="CE42" i="2"/>
  <c r="CJ42" i="2"/>
  <c r="CN42" i="2"/>
  <c r="CM42" i="2" s="1"/>
  <c r="CP42" i="2"/>
  <c r="C43" i="2"/>
  <c r="G43" i="2"/>
  <c r="F43" i="2" s="1"/>
  <c r="I43" i="2"/>
  <c r="H43" i="2" s="1"/>
  <c r="K43" i="2"/>
  <c r="J43" i="2" s="1"/>
  <c r="M43" i="2"/>
  <c r="N43" i="2"/>
  <c r="L43" i="2" s="1"/>
  <c r="P43" i="2"/>
  <c r="Q43" i="2"/>
  <c r="U43" i="2"/>
  <c r="T43" i="2" a="1"/>
  <c r="T43" i="2" s="1"/>
  <c r="V43" i="2" s="1"/>
  <c r="S43" i="2" a="1"/>
  <c r="S43" i="2" s="1"/>
  <c r="AA43" i="2"/>
  <c r="X43" i="2" a="1"/>
  <c r="X43" i="2" s="1"/>
  <c r="Y43" i="2" s="1"/>
  <c r="Z43" i="2"/>
  <c r="AC43" i="2"/>
  <c r="AD43" i="2"/>
  <c r="AG43" i="2"/>
  <c r="AH43" i="2"/>
  <c r="AI43" i="2"/>
  <c r="AF43" i="2"/>
  <c r="AK43" i="2"/>
  <c r="AL43" i="2"/>
  <c r="AN43" i="2"/>
  <c r="AO43" i="2"/>
  <c r="AQ43" i="2"/>
  <c r="AP43" i="2" s="1"/>
  <c r="AR43" i="2"/>
  <c r="AT43" i="2"/>
  <c r="AS43" i="2" s="1"/>
  <c r="AW43" i="2"/>
  <c r="AX43" i="2" s="1"/>
  <c r="AU43" i="2" s="1"/>
  <c r="AV43" i="2"/>
  <c r="BA43" i="2"/>
  <c r="BB43" i="2"/>
  <c r="BE43" i="2" a="1"/>
  <c r="BE43" i="2" s="1"/>
  <c r="BD43" i="2"/>
  <c r="BJ43" i="2" a="1"/>
  <c r="BJ43" i="2" s="1"/>
  <c r="BK43" i="2" s="1"/>
  <c r="BH43" i="2" s="1"/>
  <c r="BI43" i="2"/>
  <c r="BN43" i="2"/>
  <c r="BM43" i="2" s="1"/>
  <c r="BO43" i="2"/>
  <c r="BQ43" i="2"/>
  <c r="BR43" i="2"/>
  <c r="BU43" i="2"/>
  <c r="BT43" i="2" a="1"/>
  <c r="BT43" i="2" s="1"/>
  <c r="BY43" i="2"/>
  <c r="BX43" i="2" s="1"/>
  <c r="BZ43" i="2"/>
  <c r="CB43" i="2"/>
  <c r="CC43" i="2"/>
  <c r="CA43" i="2" s="1"/>
  <c r="CH43" i="2"/>
  <c r="CE43" i="2"/>
  <c r="CJ43" i="2"/>
  <c r="CI43" i="2" s="1"/>
  <c r="CK43" i="2"/>
  <c r="CN43" i="2"/>
  <c r="CM43" i="2" s="1"/>
  <c r="C44" i="2"/>
  <c r="G44" i="2"/>
  <c r="F44" i="2" s="1"/>
  <c r="I44" i="2"/>
  <c r="H44" i="2" s="1"/>
  <c r="K44" i="2"/>
  <c r="J44" i="2"/>
  <c r="M44" i="2"/>
  <c r="L44" i="2" s="1"/>
  <c r="N44" i="2"/>
  <c r="P44" i="2"/>
  <c r="Q44" i="2"/>
  <c r="U44" i="2"/>
  <c r="R44" i="2" s="1"/>
  <c r="T44" i="2" a="1"/>
  <c r="T44" i="2"/>
  <c r="V44" i="2" s="1"/>
  <c r="S44" i="2" a="1"/>
  <c r="S44" i="2" s="1"/>
  <c r="AA44" i="2"/>
  <c r="X44" i="2" a="1"/>
  <c r="X44" i="2" s="1"/>
  <c r="Y44" i="2" s="1"/>
  <c r="Z44" i="2"/>
  <c r="AC44" i="2"/>
  <c r="AD44" i="2"/>
  <c r="AG44" i="2"/>
  <c r="AH44" i="2"/>
  <c r="AI44" i="2"/>
  <c r="AF44" i="2"/>
  <c r="AK44" i="2"/>
  <c r="AL44" i="2"/>
  <c r="AN44" i="2"/>
  <c r="AO44" i="2"/>
  <c r="AQ44" i="2"/>
  <c r="AR44" i="2"/>
  <c r="AT44" i="2"/>
  <c r="AS44" i="2" s="1"/>
  <c r="AW44" i="2"/>
  <c r="AX44" i="2" s="1"/>
  <c r="AU44" i="2" s="1"/>
  <c r="AV44" i="2"/>
  <c r="BA44" i="2"/>
  <c r="BB44" i="2"/>
  <c r="BE44" i="2" a="1"/>
  <c r="BE44" i="2" s="1"/>
  <c r="BF44" i="2" s="1"/>
  <c r="BC44" i="2" s="1"/>
  <c r="BD44" i="2"/>
  <c r="BJ44" i="2" a="1"/>
  <c r="BJ44" i="2" s="1"/>
  <c r="BI44" i="2"/>
  <c r="BN44" i="2"/>
  <c r="BO44" i="2"/>
  <c r="BQ44" i="2"/>
  <c r="BR44" i="2"/>
  <c r="BU44" i="2"/>
  <c r="BT44" i="2" a="1"/>
  <c r="BT44" i="2" s="1"/>
  <c r="BY44" i="2"/>
  <c r="BZ44" i="2"/>
  <c r="BX44" i="2"/>
  <c r="CB44" i="2"/>
  <c r="CA44" i="2" s="1"/>
  <c r="CC44" i="2"/>
  <c r="CH44" i="2"/>
  <c r="CE44" i="2"/>
  <c r="CJ44" i="2"/>
  <c r="CL44" i="2" s="1"/>
  <c r="CK44" i="2"/>
  <c r="CN44" i="2"/>
  <c r="C45" i="2"/>
  <c r="G45" i="2"/>
  <c r="F45" i="2" s="1"/>
  <c r="I45" i="2"/>
  <c r="H45" i="2" s="1"/>
  <c r="K45" i="2"/>
  <c r="J45" i="2" s="1"/>
  <c r="M45" i="2"/>
  <c r="L45" i="2" s="1"/>
  <c r="N45" i="2"/>
  <c r="P45" i="2"/>
  <c r="Q45" i="2"/>
  <c r="U45" i="2"/>
  <c r="T45" i="2" a="1"/>
  <c r="T45" i="2" s="1"/>
  <c r="V45" i="2" s="1"/>
  <c r="S45" i="2" a="1"/>
  <c r="AA45" i="2"/>
  <c r="X45" i="2" a="1"/>
  <c r="X45" i="2" s="1"/>
  <c r="Y45" i="2" s="1"/>
  <c r="W45" i="2" s="1"/>
  <c r="Z45" i="2"/>
  <c r="AC45" i="2"/>
  <c r="AD45" i="2"/>
  <c r="AG45" i="2"/>
  <c r="AH45" i="2"/>
  <c r="AI45" i="2"/>
  <c r="AF45" i="2"/>
  <c r="AE45" i="2" a="1"/>
  <c r="AE45" i="2" s="1"/>
  <c r="AK45" i="2"/>
  <c r="AL45" i="2"/>
  <c r="AN45" i="2"/>
  <c r="AO45" i="2"/>
  <c r="AQ45" i="2"/>
  <c r="AR45" i="2"/>
  <c r="AT45" i="2"/>
  <c r="AS45" i="2"/>
  <c r="AW45" i="2"/>
  <c r="AX45" i="2"/>
  <c r="AU45" i="2" s="1"/>
  <c r="AV45" i="2"/>
  <c r="AY45" i="2" s="1"/>
  <c r="BA45" i="2"/>
  <c r="BB45" i="2"/>
  <c r="BE45" i="2" a="1"/>
  <c r="BE45" i="2" s="1"/>
  <c r="BF45" i="2" s="1"/>
  <c r="BC45" i="2" s="1"/>
  <c r="BD45" i="2"/>
  <c r="BJ45" i="2" a="1"/>
  <c r="BJ45" i="2" s="1"/>
  <c r="BK45" i="2" s="1"/>
  <c r="BH45" i="2" s="1"/>
  <c r="BI45" i="2"/>
  <c r="BN45" i="2"/>
  <c r="BO45" i="2"/>
  <c r="BQ45" i="2"/>
  <c r="BP45" i="2" s="1"/>
  <c r="BR45" i="2"/>
  <c r="BU45" i="2"/>
  <c r="BT45" i="2" a="1"/>
  <c r="BT45" i="2" s="1"/>
  <c r="BY45" i="2"/>
  <c r="BZ45" i="2"/>
  <c r="CB45" i="2"/>
  <c r="CC45" i="2"/>
  <c r="CH45" i="2"/>
  <c r="CE45" i="2"/>
  <c r="CJ45" i="2"/>
  <c r="CK45" i="2" s="1"/>
  <c r="CN45" i="2"/>
  <c r="S45" i="2"/>
  <c r="C46" i="2"/>
  <c r="G46" i="2"/>
  <c r="F46" i="2" s="1"/>
  <c r="I46" i="2"/>
  <c r="H46" i="2" s="1"/>
  <c r="K46" i="2"/>
  <c r="J46" i="2" s="1"/>
  <c r="M46" i="2"/>
  <c r="N46" i="2"/>
  <c r="P46" i="2"/>
  <c r="Q46" i="2"/>
  <c r="U46" i="2"/>
  <c r="T46" i="2" a="1"/>
  <c r="T46" i="2" s="1"/>
  <c r="V46" i="2" s="1"/>
  <c r="S46" i="2" a="1"/>
  <c r="S46" i="2" s="1"/>
  <c r="AA46" i="2"/>
  <c r="X46" i="2" a="1"/>
  <c r="X46" i="2"/>
  <c r="Y46" i="2" s="1"/>
  <c r="Z46" i="2"/>
  <c r="AC46" i="2"/>
  <c r="AD46" i="2"/>
  <c r="AG46" i="2"/>
  <c r="AH46" i="2"/>
  <c r="AI46" i="2"/>
  <c r="AF46" i="2"/>
  <c r="AK46" i="2"/>
  <c r="AJ46" i="2" s="1"/>
  <c r="AL46" i="2"/>
  <c r="AN46" i="2"/>
  <c r="AO46" i="2"/>
  <c r="AQ46" i="2"/>
  <c r="AR46" i="2"/>
  <c r="AT46" i="2"/>
  <c r="AS46" i="2" s="1"/>
  <c r="AW46" i="2"/>
  <c r="AV46" i="2"/>
  <c r="BA46" i="2"/>
  <c r="BB46" i="2"/>
  <c r="BE46" i="2" a="1"/>
  <c r="BE46" i="2" s="1"/>
  <c r="BF46" i="2" s="1"/>
  <c r="BC46" i="2" s="1"/>
  <c r="BD46" i="2"/>
  <c r="BJ46" i="2" a="1"/>
  <c r="BJ46" i="2" s="1"/>
  <c r="BK46" i="2" s="1"/>
  <c r="BH46" i="2" s="1"/>
  <c r="BI46" i="2"/>
  <c r="BN46" i="2"/>
  <c r="BM46" i="2" s="1"/>
  <c r="BO46" i="2"/>
  <c r="BQ46" i="2"/>
  <c r="BR46" i="2"/>
  <c r="BU46" i="2"/>
  <c r="BT46" i="2" a="1"/>
  <c r="BT46" i="2" s="1"/>
  <c r="BY46" i="2"/>
  <c r="BZ46" i="2"/>
  <c r="CB46" i="2"/>
  <c r="CA46" i="2" s="1"/>
  <c r="CC46" i="2"/>
  <c r="CH46" i="2"/>
  <c r="CD46" i="2" s="1"/>
  <c r="CE46" i="2"/>
  <c r="CJ46" i="2"/>
  <c r="CI46" i="2" s="1"/>
  <c r="CK46" i="2"/>
  <c r="CL46" i="2"/>
  <c r="CN46" i="2"/>
  <c r="CP46" i="2" s="1"/>
  <c r="CM46" i="2"/>
  <c r="CO46" i="2"/>
  <c r="C47" i="2"/>
  <c r="G47" i="2"/>
  <c r="F47" i="2" s="1"/>
  <c r="I47" i="2"/>
  <c r="H47" i="2" s="1"/>
  <c r="K47" i="2"/>
  <c r="J47" i="2" s="1"/>
  <c r="M47" i="2"/>
  <c r="N47" i="2"/>
  <c r="P47" i="2"/>
  <c r="Q47" i="2"/>
  <c r="U47" i="2"/>
  <c r="T47" i="2" a="1"/>
  <c r="T47" i="2" s="1"/>
  <c r="V47" i="2" s="1"/>
  <c r="S47" i="2" a="1"/>
  <c r="S47" i="2" s="1"/>
  <c r="AA47" i="2"/>
  <c r="X47" i="2" a="1"/>
  <c r="X47" i="2"/>
  <c r="Y47" i="2" s="1"/>
  <c r="Z47" i="2"/>
  <c r="AC47" i="2"/>
  <c r="AD47" i="2"/>
  <c r="AG47" i="2"/>
  <c r="AH47" i="2"/>
  <c r="AI47" i="2"/>
  <c r="AF47" i="2"/>
  <c r="AK47" i="2"/>
  <c r="AL47" i="2"/>
  <c r="AN47" i="2"/>
  <c r="AM47" i="2" s="1"/>
  <c r="AO47" i="2"/>
  <c r="AQ47" i="2"/>
  <c r="AP47" i="2" s="1"/>
  <c r="AR47" i="2"/>
  <c r="AT47" i="2"/>
  <c r="AS47" i="2" s="1"/>
  <c r="AW47" i="2"/>
  <c r="AX47" i="2"/>
  <c r="AU47" i="2" s="1"/>
  <c r="AV47" i="2"/>
  <c r="AY47" i="2" s="1"/>
  <c r="BA47" i="2"/>
  <c r="BB47" i="2"/>
  <c r="BE47" i="2" a="1"/>
  <c r="BE47" i="2" s="1"/>
  <c r="BD47" i="2"/>
  <c r="BJ47" i="2" a="1"/>
  <c r="BJ47" i="2" s="1"/>
  <c r="BK47" i="2" s="1"/>
  <c r="BH47" i="2" s="1"/>
  <c r="BI47" i="2"/>
  <c r="BN47" i="2"/>
  <c r="BM47" i="2" s="1"/>
  <c r="BO47" i="2"/>
  <c r="BQ47" i="2"/>
  <c r="BP47" i="2" s="1"/>
  <c r="BR47" i="2"/>
  <c r="BU47" i="2"/>
  <c r="BT47" i="2" a="1"/>
  <c r="BT47" i="2" s="1"/>
  <c r="BW47" i="2" s="1"/>
  <c r="BY47" i="2"/>
  <c r="BZ47" i="2"/>
  <c r="CB47" i="2"/>
  <c r="CA47" i="2" s="1"/>
  <c r="CC47" i="2"/>
  <c r="CH47" i="2"/>
  <c r="CE47" i="2"/>
  <c r="CG47" i="2" s="1"/>
  <c r="CJ47" i="2"/>
  <c r="CI47" i="2" s="1"/>
  <c r="CN47" i="2"/>
  <c r="CM47" i="2" s="1"/>
  <c r="C48" i="2"/>
  <c r="G48" i="2"/>
  <c r="F48" i="2" s="1"/>
  <c r="I48" i="2"/>
  <c r="H48" i="2" s="1"/>
  <c r="K48" i="2"/>
  <c r="J48" i="2" s="1"/>
  <c r="M48" i="2"/>
  <c r="N48" i="2"/>
  <c r="P48" i="2"/>
  <c r="Q48" i="2"/>
  <c r="U48" i="2"/>
  <c r="T48" i="2" a="1"/>
  <c r="T48" i="2" s="1"/>
  <c r="V48" i="2" s="1"/>
  <c r="S48" i="2" a="1"/>
  <c r="S48" i="2" s="1"/>
  <c r="AA48" i="2"/>
  <c r="X48" i="2" a="1"/>
  <c r="X48" i="2"/>
  <c r="Y48" i="2" s="1"/>
  <c r="Z48" i="2"/>
  <c r="AC48" i="2"/>
  <c r="AD48" i="2"/>
  <c r="AG48" i="2"/>
  <c r="AH48" i="2"/>
  <c r="AE48" i="2" s="1" a="1"/>
  <c r="AE48" i="2" s="1"/>
  <c r="AI48" i="2"/>
  <c r="AF48" i="2"/>
  <c r="AK48" i="2"/>
  <c r="AL48" i="2"/>
  <c r="AN48" i="2"/>
  <c r="AM48" i="2" s="1"/>
  <c r="AO48" i="2"/>
  <c r="AQ48" i="2"/>
  <c r="AR48" i="2"/>
  <c r="AT48" i="2"/>
  <c r="AS48" i="2" s="1"/>
  <c r="AW48" i="2"/>
  <c r="AX48" i="2" s="1"/>
  <c r="AU48" i="2" s="1"/>
  <c r="AV48" i="2"/>
  <c r="AY48" i="2" s="1"/>
  <c r="BA48" i="2"/>
  <c r="BB48" i="2"/>
  <c r="BE48" i="2" a="1"/>
  <c r="BE48" i="2" s="1"/>
  <c r="BF48" i="2" s="1"/>
  <c r="BC48" i="2" s="1"/>
  <c r="BD48" i="2"/>
  <c r="BJ48" i="2" a="1"/>
  <c r="BJ48" i="2" s="1"/>
  <c r="BI48" i="2"/>
  <c r="BN48" i="2"/>
  <c r="BM48" i="2" s="1"/>
  <c r="BO48" i="2"/>
  <c r="BQ48" i="2"/>
  <c r="BR48" i="2"/>
  <c r="BU48" i="2"/>
  <c r="BT48" i="2" a="1"/>
  <c r="BT48" i="2" s="1"/>
  <c r="BW48" i="2" s="1"/>
  <c r="BY48" i="2"/>
  <c r="BZ48" i="2"/>
  <c r="CB48" i="2"/>
  <c r="CC48" i="2"/>
  <c r="CH48" i="2"/>
  <c r="CE48" i="2"/>
  <c r="CG48" i="2" s="1"/>
  <c r="CJ48" i="2"/>
  <c r="CK48" i="2" s="1"/>
  <c r="CN48" i="2"/>
  <c r="CO48" i="2" s="1"/>
  <c r="CM48" i="2"/>
  <c r="CP48" i="2"/>
  <c r="C49" i="2"/>
  <c r="G49" i="2"/>
  <c r="F49" i="2"/>
  <c r="I49" i="2"/>
  <c r="H49" i="2"/>
  <c r="K49" i="2"/>
  <c r="J49" i="2" s="1"/>
  <c r="M49" i="2"/>
  <c r="N49" i="2"/>
  <c r="P49" i="2"/>
  <c r="Q49" i="2"/>
  <c r="O49" i="2"/>
  <c r="U49" i="2"/>
  <c r="T49" i="2" a="1"/>
  <c r="T49" i="2" s="1"/>
  <c r="V49" i="2" s="1"/>
  <c r="S49" i="2" a="1"/>
  <c r="AA49" i="2"/>
  <c r="X49" i="2" a="1"/>
  <c r="X49" i="2" s="1"/>
  <c r="Y49" i="2" s="1"/>
  <c r="Z49" i="2"/>
  <c r="AC49" i="2"/>
  <c r="AD49" i="2"/>
  <c r="AG49" i="2"/>
  <c r="AH49" i="2"/>
  <c r="AI49" i="2"/>
  <c r="AF49" i="2"/>
  <c r="AK49" i="2"/>
  <c r="AJ49" i="2" s="1"/>
  <c r="AL49" i="2"/>
  <c r="AN49" i="2"/>
  <c r="AO49" i="2"/>
  <c r="AQ49" i="2"/>
  <c r="AR49" i="2"/>
  <c r="AT49" i="2"/>
  <c r="AS49" i="2" s="1"/>
  <c r="AW49" i="2"/>
  <c r="AX49" i="2" s="1"/>
  <c r="AU49" i="2" s="1"/>
  <c r="AV49" i="2"/>
  <c r="AY49" i="2" s="1"/>
  <c r="BA49" i="2"/>
  <c r="BB49" i="2"/>
  <c r="BE49" i="2" a="1"/>
  <c r="BE49" i="2" s="1"/>
  <c r="BF49" i="2" s="1"/>
  <c r="BC49" i="2" s="1"/>
  <c r="BD49" i="2"/>
  <c r="BJ49" i="2" a="1"/>
  <c r="BJ49" i="2" s="1"/>
  <c r="BI49" i="2"/>
  <c r="BN49" i="2"/>
  <c r="BO49" i="2"/>
  <c r="BQ49" i="2"/>
  <c r="BR49" i="2"/>
  <c r="BU49" i="2"/>
  <c r="BT49" i="2" a="1"/>
  <c r="BT49" i="2"/>
  <c r="BY49" i="2"/>
  <c r="BZ49" i="2"/>
  <c r="CB49" i="2"/>
  <c r="CA49" i="2" s="1"/>
  <c r="CC49" i="2"/>
  <c r="CH49" i="2"/>
  <c r="CE49" i="2"/>
  <c r="CF49" i="2" s="1"/>
  <c r="CJ49" i="2"/>
  <c r="CL49" i="2" s="1"/>
  <c r="CK49" i="2"/>
  <c r="CN49" i="2"/>
  <c r="CM49" i="2" s="1"/>
  <c r="S49" i="2"/>
  <c r="C50" i="2"/>
  <c r="G50" i="2"/>
  <c r="F50" i="2" s="1"/>
  <c r="I50" i="2"/>
  <c r="H50" i="2" s="1"/>
  <c r="K50" i="2"/>
  <c r="J50" i="2" s="1"/>
  <c r="M50" i="2"/>
  <c r="N50" i="2"/>
  <c r="P50" i="2"/>
  <c r="O50" i="2" s="1"/>
  <c r="Q50" i="2"/>
  <c r="U50" i="2"/>
  <c r="T50" i="2" a="1"/>
  <c r="T50" i="2" s="1"/>
  <c r="V50" i="2" s="1"/>
  <c r="S50" i="2" a="1"/>
  <c r="AA50" i="2"/>
  <c r="X50" i="2" a="1"/>
  <c r="X50" i="2"/>
  <c r="Y50" i="2" s="1"/>
  <c r="Z50" i="2"/>
  <c r="AC50" i="2"/>
  <c r="AD50" i="2"/>
  <c r="AG50" i="2"/>
  <c r="AH50" i="2"/>
  <c r="AI50" i="2"/>
  <c r="AF50" i="2"/>
  <c r="AK50" i="2"/>
  <c r="AL50" i="2"/>
  <c r="AN50" i="2"/>
  <c r="AO50" i="2"/>
  <c r="AQ50" i="2"/>
  <c r="AR50" i="2"/>
  <c r="AT50" i="2"/>
  <c r="AS50" i="2" s="1"/>
  <c r="AW50" i="2"/>
  <c r="AX50" i="2"/>
  <c r="AU50" i="2" s="1"/>
  <c r="AV50" i="2"/>
  <c r="BA50" i="2"/>
  <c r="BB50" i="2"/>
  <c r="BE50" i="2" a="1"/>
  <c r="BE50" i="2"/>
  <c r="BF50" i="2" s="1"/>
  <c r="BC50" i="2" s="1"/>
  <c r="BD50" i="2"/>
  <c r="BJ50" i="2" a="1"/>
  <c r="BJ50" i="2" s="1"/>
  <c r="BK50" i="2" s="1"/>
  <c r="BH50" i="2" s="1"/>
  <c r="BI50" i="2"/>
  <c r="BL50" i="2" s="1"/>
  <c r="BN50" i="2"/>
  <c r="BO50" i="2"/>
  <c r="BQ50" i="2"/>
  <c r="BR50" i="2"/>
  <c r="BU50" i="2"/>
  <c r="BT50" i="2" a="1"/>
  <c r="BT50" i="2" s="1"/>
  <c r="BY50" i="2"/>
  <c r="BZ50" i="2"/>
  <c r="CB50" i="2"/>
  <c r="CC50" i="2"/>
  <c r="CH50" i="2"/>
  <c r="CE50" i="2"/>
  <c r="CF50" i="2"/>
  <c r="CJ50" i="2"/>
  <c r="CK50" i="2" s="1"/>
  <c r="CN50" i="2"/>
  <c r="CP50" i="2" s="1"/>
  <c r="CM50" i="2"/>
  <c r="CO50" i="2"/>
  <c r="S50" i="2"/>
  <c r="C51" i="2"/>
  <c r="G51" i="2"/>
  <c r="F51" i="2"/>
  <c r="I51" i="2"/>
  <c r="H51" i="2" s="1"/>
  <c r="K51" i="2"/>
  <c r="J51" i="2" s="1"/>
  <c r="M51" i="2"/>
  <c r="N51" i="2"/>
  <c r="L51" i="2" s="1"/>
  <c r="P51" i="2"/>
  <c r="Q51" i="2"/>
  <c r="U51" i="2"/>
  <c r="T51" i="2" a="1"/>
  <c r="T51" i="2"/>
  <c r="V51" i="2" s="1"/>
  <c r="S51" i="2" a="1"/>
  <c r="S51" i="2" s="1"/>
  <c r="AA51" i="2"/>
  <c r="X51" i="2" a="1"/>
  <c r="X51" i="2" s="1"/>
  <c r="Y51" i="2" s="1"/>
  <c r="Z51" i="2"/>
  <c r="AC51" i="2"/>
  <c r="AD51" i="2"/>
  <c r="AG51" i="2"/>
  <c r="AH51" i="2"/>
  <c r="AI51" i="2"/>
  <c r="AF51" i="2"/>
  <c r="AK51" i="2"/>
  <c r="AL51" i="2"/>
  <c r="AN51" i="2"/>
  <c r="AM51" i="2" s="1"/>
  <c r="AO51" i="2"/>
  <c r="AQ51" i="2"/>
  <c r="AR51" i="2"/>
  <c r="AT51" i="2"/>
  <c r="AS51" i="2" s="1"/>
  <c r="AW51" i="2"/>
  <c r="AX51" i="2" s="1"/>
  <c r="AU51" i="2" s="1"/>
  <c r="AV51" i="2"/>
  <c r="BA51" i="2"/>
  <c r="BB51" i="2"/>
  <c r="BE51" i="2" a="1"/>
  <c r="BE51" i="2" s="1"/>
  <c r="BD51" i="2"/>
  <c r="BJ51" i="2" a="1"/>
  <c r="BJ51" i="2" s="1"/>
  <c r="BI51" i="2"/>
  <c r="BN51" i="2"/>
  <c r="BM51" i="2" s="1"/>
  <c r="BO51" i="2"/>
  <c r="BQ51" i="2"/>
  <c r="BR51" i="2"/>
  <c r="BU51" i="2"/>
  <c r="BT51" i="2" a="1"/>
  <c r="BT51" i="2" s="1"/>
  <c r="BY51" i="2"/>
  <c r="BZ51" i="2"/>
  <c r="CB51" i="2"/>
  <c r="CC51" i="2"/>
  <c r="CH51" i="2"/>
  <c r="CE51" i="2"/>
  <c r="CJ51" i="2"/>
  <c r="CN51" i="2"/>
  <c r="C52" i="2"/>
  <c r="G52" i="2"/>
  <c r="F52" i="2" s="1"/>
  <c r="I52" i="2"/>
  <c r="H52" i="2" s="1"/>
  <c r="K52" i="2"/>
  <c r="J52" i="2" s="1"/>
  <c r="M52" i="2"/>
  <c r="N52" i="2"/>
  <c r="P52" i="2"/>
  <c r="O52" i="2" s="1"/>
  <c r="Q52" i="2"/>
  <c r="U52" i="2"/>
  <c r="T52" i="2" a="1"/>
  <c r="T52" i="2" s="1"/>
  <c r="V52" i="2" s="1"/>
  <c r="R52" i="2" s="1"/>
  <c r="S52" i="2" a="1"/>
  <c r="S52" i="2" s="1"/>
  <c r="AA52" i="2"/>
  <c r="X52" i="2" a="1"/>
  <c r="X52" i="2" s="1"/>
  <c r="Y52" i="2" s="1"/>
  <c r="Z52" i="2"/>
  <c r="AC52" i="2"/>
  <c r="AD52" i="2"/>
  <c r="AG52" i="2"/>
  <c r="AE52" i="2" s="1" a="1"/>
  <c r="AE52" i="2" s="1"/>
  <c r="AH52" i="2"/>
  <c r="AI52" i="2"/>
  <c r="AF52" i="2"/>
  <c r="AK52" i="2"/>
  <c r="AL52" i="2"/>
  <c r="AN52" i="2"/>
  <c r="AO52" i="2"/>
  <c r="AQ52" i="2"/>
  <c r="AP52" i="2" s="1"/>
  <c r="AR52" i="2"/>
  <c r="AT52" i="2"/>
  <c r="AS52" i="2" s="1"/>
  <c r="AW52" i="2"/>
  <c r="AX52" i="2" s="1"/>
  <c r="AU52" i="2" s="1"/>
  <c r="AV52" i="2"/>
  <c r="AY52" i="2"/>
  <c r="BA52" i="2"/>
  <c r="BB52" i="2"/>
  <c r="BE52" i="2" a="1"/>
  <c r="BE52" i="2" s="1"/>
  <c r="BF52" i="2" s="1"/>
  <c r="BC52" i="2" s="1"/>
  <c r="BD52" i="2"/>
  <c r="BJ52" i="2" a="1"/>
  <c r="BJ52" i="2" s="1"/>
  <c r="BK52" i="2" s="1"/>
  <c r="BH52" i="2" s="1"/>
  <c r="BI52" i="2"/>
  <c r="BN52" i="2"/>
  <c r="BO52" i="2"/>
  <c r="BQ52" i="2"/>
  <c r="BR52" i="2"/>
  <c r="BU52" i="2"/>
  <c r="BT52" i="2" a="1"/>
  <c r="BT52" i="2" s="1"/>
  <c r="BY52" i="2"/>
  <c r="BX52" i="2" s="1"/>
  <c r="BZ52" i="2"/>
  <c r="CB52" i="2"/>
  <c r="CC52" i="2"/>
  <c r="CH52" i="2"/>
  <c r="CE52" i="2"/>
  <c r="CF52" i="2" s="1"/>
  <c r="CJ52" i="2"/>
  <c r="CI52" i="2"/>
  <c r="CN52" i="2"/>
  <c r="C53" i="2"/>
  <c r="G53" i="2"/>
  <c r="F53" i="2" s="1"/>
  <c r="I53" i="2"/>
  <c r="H53" i="2"/>
  <c r="K53" i="2"/>
  <c r="J53" i="2" s="1"/>
  <c r="M53" i="2"/>
  <c r="N53" i="2"/>
  <c r="P53" i="2"/>
  <c r="Q53" i="2"/>
  <c r="O53" i="2" s="1"/>
  <c r="U53" i="2"/>
  <c r="T53" i="2" a="1"/>
  <c r="T53" i="2" s="1"/>
  <c r="V53" i="2" s="1"/>
  <c r="S53" i="2" a="1"/>
  <c r="S53" i="2" s="1"/>
  <c r="AA53" i="2"/>
  <c r="X53" i="2" a="1"/>
  <c r="X53" i="2" s="1"/>
  <c r="Y53" i="2" s="1"/>
  <c r="Z53" i="2"/>
  <c r="AC53" i="2"/>
  <c r="AD53" i="2"/>
  <c r="AG53" i="2"/>
  <c r="AH53" i="2"/>
  <c r="AI53" i="2"/>
  <c r="AF53" i="2"/>
  <c r="AK53" i="2"/>
  <c r="AL53" i="2"/>
  <c r="AJ53" i="2" s="1"/>
  <c r="AN53" i="2"/>
  <c r="AO53" i="2"/>
  <c r="AQ53" i="2"/>
  <c r="AP53" i="2" s="1"/>
  <c r="AR53" i="2"/>
  <c r="AT53" i="2"/>
  <c r="AS53" i="2" s="1"/>
  <c r="AW53" i="2"/>
  <c r="AX53" i="2" s="1"/>
  <c r="AU53" i="2" s="1"/>
  <c r="AV53" i="2"/>
  <c r="BA53" i="2"/>
  <c r="AZ53" i="2" s="1"/>
  <c r="BB53" i="2"/>
  <c r="BE53" i="2" a="1"/>
  <c r="BE53" i="2" s="1"/>
  <c r="BD53" i="2"/>
  <c r="BJ53" i="2" a="1"/>
  <c r="BJ53" i="2" s="1"/>
  <c r="BK53" i="2" s="1"/>
  <c r="BH53" i="2" s="1"/>
  <c r="BI53" i="2"/>
  <c r="BN53" i="2"/>
  <c r="BO53" i="2"/>
  <c r="BQ53" i="2"/>
  <c r="BR53" i="2"/>
  <c r="BU53" i="2"/>
  <c r="BT53" i="2" a="1"/>
  <c r="BT53" i="2" s="1"/>
  <c r="BY53" i="2"/>
  <c r="BZ53" i="2"/>
  <c r="CB53" i="2"/>
  <c r="CC53" i="2"/>
  <c r="CH53" i="2"/>
  <c r="CE53" i="2"/>
  <c r="CG53" i="2" s="1"/>
  <c r="CJ53" i="2"/>
  <c r="CI53" i="2" s="1"/>
  <c r="CN53" i="2"/>
  <c r="C54" i="2"/>
  <c r="G54" i="2"/>
  <c r="F54" i="2" s="1"/>
  <c r="I54" i="2"/>
  <c r="H54" i="2" s="1"/>
  <c r="K54" i="2"/>
  <c r="J54" i="2"/>
  <c r="M54" i="2"/>
  <c r="N54" i="2"/>
  <c r="L54" i="2" s="1"/>
  <c r="P54" i="2"/>
  <c r="O54" i="2" s="1"/>
  <c r="Q54" i="2"/>
  <c r="U54" i="2"/>
  <c r="T54" i="2" a="1"/>
  <c r="T54" i="2" s="1"/>
  <c r="V54" i="2" s="1"/>
  <c r="R54" i="2" s="1"/>
  <c r="S54" i="2" a="1"/>
  <c r="S54" i="2" s="1"/>
  <c r="AA54" i="2"/>
  <c r="X54" i="2" a="1"/>
  <c r="X54" i="2" s="1"/>
  <c r="Y54" i="2" s="1"/>
  <c r="Z54" i="2"/>
  <c r="AC54" i="2"/>
  <c r="AD54" i="2"/>
  <c r="AG54" i="2"/>
  <c r="AH54" i="2"/>
  <c r="AI54" i="2"/>
  <c r="AF54" i="2"/>
  <c r="AK54" i="2"/>
  <c r="AL54" i="2"/>
  <c r="AN54" i="2"/>
  <c r="AO54" i="2"/>
  <c r="AQ54" i="2"/>
  <c r="AP54" i="2" s="1"/>
  <c r="AR54" i="2"/>
  <c r="AT54" i="2"/>
  <c r="AS54" i="2" s="1"/>
  <c r="AW54" i="2"/>
  <c r="AX54" i="2" s="1"/>
  <c r="AU54" i="2" s="1"/>
  <c r="AV54" i="2"/>
  <c r="AY54" i="2" s="1"/>
  <c r="BA54" i="2"/>
  <c r="BB54" i="2"/>
  <c r="BE54" i="2" a="1"/>
  <c r="BE54" i="2" s="1"/>
  <c r="BF54" i="2" s="1"/>
  <c r="BC54" i="2" s="1"/>
  <c r="BD54" i="2"/>
  <c r="BG54" i="2" s="1"/>
  <c r="BJ54" i="2" a="1"/>
  <c r="BJ54" i="2" s="1"/>
  <c r="BK54" i="2" s="1"/>
  <c r="BH54" i="2" s="1"/>
  <c r="BI54" i="2"/>
  <c r="BN54" i="2"/>
  <c r="BO54" i="2"/>
  <c r="BM54" i="2"/>
  <c r="BQ54" i="2"/>
  <c r="BR54" i="2"/>
  <c r="BU54" i="2"/>
  <c r="BT54" i="2" a="1"/>
  <c r="BT54" i="2" s="1"/>
  <c r="BY54" i="2"/>
  <c r="BZ54" i="2"/>
  <c r="CB54" i="2"/>
  <c r="CC54" i="2"/>
  <c r="CA54" i="2" s="1"/>
  <c r="CH54" i="2"/>
  <c r="CD54" i="2" s="1"/>
  <c r="CE54" i="2"/>
  <c r="CF54" i="2" s="1"/>
  <c r="CJ54" i="2"/>
  <c r="CN54" i="2"/>
  <c r="CO54" i="2" s="1"/>
  <c r="C55" i="2"/>
  <c r="G55" i="2"/>
  <c r="F55" i="2" s="1"/>
  <c r="I55" i="2"/>
  <c r="H55" i="2" s="1"/>
  <c r="K55" i="2"/>
  <c r="J55" i="2" s="1"/>
  <c r="M55" i="2"/>
  <c r="L55" i="2" s="1"/>
  <c r="N55" i="2"/>
  <c r="P55" i="2"/>
  <c r="Q55" i="2"/>
  <c r="U55" i="2"/>
  <c r="T55" i="2" a="1"/>
  <c r="T55" i="2" s="1"/>
  <c r="V55" i="2" s="1"/>
  <c r="S55" i="2" a="1"/>
  <c r="AA55" i="2"/>
  <c r="X55" i="2" a="1"/>
  <c r="X55" i="2" s="1"/>
  <c r="Y55" i="2" s="1"/>
  <c r="Z55" i="2"/>
  <c r="AC55" i="2"/>
  <c r="AD55" i="2"/>
  <c r="AG55" i="2"/>
  <c r="AH55" i="2"/>
  <c r="AI55" i="2"/>
  <c r="AF55" i="2"/>
  <c r="AK55" i="2"/>
  <c r="AJ55" i="2" s="1"/>
  <c r="AL55" i="2"/>
  <c r="AN55" i="2"/>
  <c r="AO55" i="2"/>
  <c r="AM55" i="2"/>
  <c r="AQ55" i="2"/>
  <c r="AR55" i="2"/>
  <c r="AT55" i="2"/>
  <c r="AS55" i="2" s="1"/>
  <c r="AW55" i="2"/>
  <c r="AX55" i="2" s="1"/>
  <c r="AU55" i="2" s="1"/>
  <c r="AV55" i="2"/>
  <c r="BA55" i="2"/>
  <c r="BB55" i="2"/>
  <c r="BE55" i="2" a="1"/>
  <c r="BE55" i="2" s="1"/>
  <c r="BG55" i="2" s="1"/>
  <c r="BD55" i="2"/>
  <c r="BJ55" i="2" a="1"/>
  <c r="BJ55" i="2" s="1"/>
  <c r="BK55" i="2" s="1"/>
  <c r="BH55" i="2" s="1"/>
  <c r="BI55" i="2"/>
  <c r="BN55" i="2"/>
  <c r="BO55" i="2"/>
  <c r="BQ55" i="2"/>
  <c r="BP55" i="2" s="1"/>
  <c r="BR55" i="2"/>
  <c r="BU55" i="2"/>
  <c r="BT55" i="2" a="1"/>
  <c r="BT55" i="2" s="1"/>
  <c r="BY55" i="2"/>
  <c r="BZ55" i="2"/>
  <c r="CB55" i="2"/>
  <c r="CC55" i="2"/>
  <c r="CH55" i="2"/>
  <c r="CE55" i="2"/>
  <c r="CF55" i="2"/>
  <c r="CG55" i="2"/>
  <c r="CJ55" i="2"/>
  <c r="CN55" i="2"/>
  <c r="CM55" i="2" s="1"/>
  <c r="CP55" i="2"/>
  <c r="S55" i="2"/>
  <c r="C56" i="2"/>
  <c r="G56" i="2"/>
  <c r="F56" i="2" s="1"/>
  <c r="I56" i="2"/>
  <c r="H56" i="2" s="1"/>
  <c r="K56" i="2"/>
  <c r="J56" i="2" s="1"/>
  <c r="M56" i="2"/>
  <c r="N56" i="2"/>
  <c r="P56" i="2"/>
  <c r="O56" i="2" s="1"/>
  <c r="Q56" i="2"/>
  <c r="U56" i="2"/>
  <c r="T56" i="2" a="1"/>
  <c r="T56" i="2" s="1"/>
  <c r="V56" i="2" s="1"/>
  <c r="S56" i="2" a="1"/>
  <c r="S56" i="2" s="1"/>
  <c r="AA56" i="2"/>
  <c r="X56" i="2" a="1"/>
  <c r="X56" i="2" s="1"/>
  <c r="Y56" i="2" s="1"/>
  <c r="Z56" i="2"/>
  <c r="AC56" i="2"/>
  <c r="AD56" i="2"/>
  <c r="AG56" i="2"/>
  <c r="AH56" i="2"/>
  <c r="AI56" i="2"/>
  <c r="AF56" i="2"/>
  <c r="AK56" i="2"/>
  <c r="AL56" i="2"/>
  <c r="AJ56" i="2"/>
  <c r="AN56" i="2"/>
  <c r="AM56" i="2" s="1"/>
  <c r="AO56" i="2"/>
  <c r="AQ56" i="2"/>
  <c r="AR56" i="2"/>
  <c r="AT56" i="2"/>
  <c r="AS56" i="2" s="1"/>
  <c r="AW56" i="2"/>
  <c r="AV56" i="2"/>
  <c r="BA56" i="2"/>
  <c r="AZ56" i="2" s="1"/>
  <c r="BB56" i="2"/>
  <c r="BE56" i="2" a="1"/>
  <c r="BE56" i="2" s="1"/>
  <c r="BF56" i="2" s="1"/>
  <c r="BC56" i="2" s="1"/>
  <c r="BD56" i="2"/>
  <c r="BJ56" i="2" a="1"/>
  <c r="BJ56" i="2" s="1"/>
  <c r="BK56" i="2" s="1"/>
  <c r="BH56" i="2" s="1"/>
  <c r="BI56" i="2"/>
  <c r="BN56" i="2"/>
  <c r="BM56" i="2" s="1"/>
  <c r="BO56" i="2"/>
  <c r="BQ56" i="2"/>
  <c r="BR56" i="2"/>
  <c r="BU56" i="2"/>
  <c r="BT56" i="2" a="1"/>
  <c r="BT56" i="2" s="1"/>
  <c r="BY56" i="2"/>
  <c r="BZ56" i="2"/>
  <c r="CB56" i="2"/>
  <c r="CC56" i="2"/>
  <c r="CH56" i="2"/>
  <c r="CE56" i="2"/>
  <c r="CJ56" i="2"/>
  <c r="CK56" i="2" s="1"/>
  <c r="CN56" i="2"/>
  <c r="CO56" i="2" s="1"/>
  <c r="CP56" i="2"/>
  <c r="C57" i="2"/>
  <c r="G57" i="2"/>
  <c r="F57" i="2" s="1"/>
  <c r="I57" i="2"/>
  <c r="H57" i="2" s="1"/>
  <c r="K57" i="2"/>
  <c r="J57" i="2" s="1"/>
  <c r="M57" i="2"/>
  <c r="N57" i="2"/>
  <c r="P57" i="2"/>
  <c r="Q57" i="2"/>
  <c r="U57" i="2"/>
  <c r="T57" i="2" a="1"/>
  <c r="T57" i="2" s="1"/>
  <c r="V57" i="2" s="1"/>
  <c r="R57" i="2" s="1"/>
  <c r="S57" i="2" a="1"/>
  <c r="S57" i="2" s="1"/>
  <c r="AA57" i="2"/>
  <c r="X57" i="2" a="1"/>
  <c r="X57" i="2" s="1"/>
  <c r="Y57" i="2" s="1"/>
  <c r="Z57" i="2"/>
  <c r="AC57" i="2"/>
  <c r="AD57" i="2"/>
  <c r="AG57" i="2"/>
  <c r="AH57" i="2"/>
  <c r="AI57" i="2"/>
  <c r="AF57" i="2"/>
  <c r="AK57" i="2"/>
  <c r="AJ57" i="2" s="1"/>
  <c r="AL57" i="2"/>
  <c r="AN57" i="2"/>
  <c r="AO57" i="2"/>
  <c r="AQ57" i="2"/>
  <c r="AP57" i="2" s="1"/>
  <c r="AR57" i="2"/>
  <c r="AT57" i="2"/>
  <c r="AS57" i="2" s="1"/>
  <c r="AW57" i="2"/>
  <c r="AX57" i="2" s="1"/>
  <c r="AU57" i="2" s="1"/>
  <c r="AV57" i="2"/>
  <c r="BA57" i="2"/>
  <c r="BB57" i="2"/>
  <c r="BE57" i="2" a="1"/>
  <c r="BE57" i="2" s="1"/>
  <c r="BF57" i="2" s="1"/>
  <c r="BC57" i="2" s="1"/>
  <c r="BD57" i="2"/>
  <c r="BJ57" i="2" a="1"/>
  <c r="BJ57" i="2" s="1"/>
  <c r="BK57" i="2" s="1"/>
  <c r="BH57" i="2" s="1"/>
  <c r="BI57" i="2"/>
  <c r="BN57" i="2"/>
  <c r="BO57" i="2"/>
  <c r="BQ57" i="2"/>
  <c r="BR57" i="2"/>
  <c r="BU57" i="2"/>
  <c r="BW57" i="2" s="1"/>
  <c r="BT57" i="2" a="1"/>
  <c r="BT57" i="2" s="1"/>
  <c r="BY57" i="2"/>
  <c r="BZ57" i="2"/>
  <c r="CB57" i="2"/>
  <c r="CA57" i="2" s="1"/>
  <c r="CC57" i="2"/>
  <c r="CH57" i="2"/>
  <c r="CE57" i="2"/>
  <c r="CJ57" i="2"/>
  <c r="CN57" i="2"/>
  <c r="C58" i="2"/>
  <c r="G58" i="2"/>
  <c r="F58" i="2" s="1"/>
  <c r="I58" i="2"/>
  <c r="H58" i="2"/>
  <c r="K58" i="2"/>
  <c r="J58" i="2" s="1"/>
  <c r="M58" i="2"/>
  <c r="N58" i="2"/>
  <c r="P58" i="2"/>
  <c r="O58" i="2" s="1"/>
  <c r="Q58" i="2"/>
  <c r="U58" i="2"/>
  <c r="T58" i="2" a="1"/>
  <c r="T58" i="2" s="1"/>
  <c r="V58" i="2" s="1"/>
  <c r="S58" i="2" a="1"/>
  <c r="S58" i="2" s="1"/>
  <c r="AA58" i="2"/>
  <c r="X58" i="2" a="1"/>
  <c r="X58" i="2" s="1"/>
  <c r="Y58" i="2" s="1"/>
  <c r="Z58" i="2"/>
  <c r="AC58" i="2"/>
  <c r="AD58" i="2"/>
  <c r="AG58" i="2"/>
  <c r="AH58" i="2"/>
  <c r="AI58" i="2"/>
  <c r="AF58" i="2"/>
  <c r="AK58" i="2"/>
  <c r="AL58" i="2"/>
  <c r="AJ58" i="2" s="1"/>
  <c r="AN58" i="2"/>
  <c r="AO58" i="2"/>
  <c r="AQ58" i="2"/>
  <c r="AR58" i="2"/>
  <c r="AT58" i="2"/>
  <c r="AS58" i="2" s="1"/>
  <c r="AW58" i="2"/>
  <c r="AX58" i="2" s="1"/>
  <c r="AU58" i="2" s="1"/>
  <c r="AV58" i="2"/>
  <c r="AY58" i="2" s="1"/>
  <c r="BA58" i="2"/>
  <c r="BB58" i="2"/>
  <c r="BE58" i="2" a="1"/>
  <c r="BE58" i="2" s="1"/>
  <c r="BF58" i="2"/>
  <c r="BC58" i="2" s="1"/>
  <c r="BD58" i="2"/>
  <c r="BJ58" i="2" a="1"/>
  <c r="BJ58" i="2" s="1"/>
  <c r="BK58" i="2" s="1"/>
  <c r="BH58" i="2" s="1"/>
  <c r="BI58" i="2"/>
  <c r="BL58" i="2" s="1"/>
  <c r="BN58" i="2"/>
  <c r="BM58" i="2" s="1"/>
  <c r="BO58" i="2"/>
  <c r="BQ58" i="2"/>
  <c r="BR58" i="2"/>
  <c r="BU58" i="2"/>
  <c r="BT58" i="2" a="1"/>
  <c r="BT58" i="2" s="1"/>
  <c r="BY58" i="2"/>
  <c r="BZ58" i="2"/>
  <c r="CB58" i="2"/>
  <c r="CC58" i="2"/>
  <c r="CH58" i="2"/>
  <c r="CE58" i="2"/>
  <c r="CF58" i="2" s="1"/>
  <c r="CG58" i="2"/>
  <c r="CJ58" i="2"/>
  <c r="CN58" i="2"/>
  <c r="CP58" i="2" s="1"/>
  <c r="CM58" i="2"/>
  <c r="CO58" i="2"/>
  <c r="C59" i="2"/>
  <c r="G59" i="2"/>
  <c r="F59" i="2" s="1"/>
  <c r="I59" i="2"/>
  <c r="H59" i="2"/>
  <c r="K59" i="2"/>
  <c r="J59" i="2" s="1"/>
  <c r="M59" i="2"/>
  <c r="N59" i="2"/>
  <c r="P59" i="2"/>
  <c r="Q59" i="2"/>
  <c r="U59" i="2"/>
  <c r="T59" i="2" a="1"/>
  <c r="T59" i="2" s="1"/>
  <c r="V59" i="2" s="1"/>
  <c r="R59" i="2" s="1"/>
  <c r="S59" i="2" a="1"/>
  <c r="S59" i="2" s="1"/>
  <c r="AA59" i="2"/>
  <c r="X59" i="2" a="1"/>
  <c r="X59" i="2" s="1"/>
  <c r="Y59" i="2" s="1"/>
  <c r="Z59" i="2"/>
  <c r="AC59" i="2"/>
  <c r="AD59" i="2"/>
  <c r="AG59" i="2"/>
  <c r="AH59" i="2"/>
  <c r="AI59" i="2"/>
  <c r="AF59" i="2"/>
  <c r="AK59" i="2"/>
  <c r="AL59" i="2"/>
  <c r="AN59" i="2"/>
  <c r="AO59" i="2"/>
  <c r="AQ59" i="2"/>
  <c r="AR59" i="2"/>
  <c r="AT59" i="2"/>
  <c r="AS59" i="2" s="1"/>
  <c r="AW59" i="2"/>
  <c r="AX59" i="2" s="1"/>
  <c r="AU59" i="2" s="1"/>
  <c r="AV59" i="2"/>
  <c r="BA59" i="2"/>
  <c r="BB59" i="2"/>
  <c r="BE59" i="2" a="1"/>
  <c r="BE59" i="2" s="1"/>
  <c r="BF59" i="2" s="1"/>
  <c r="BC59" i="2" s="1"/>
  <c r="BD59" i="2"/>
  <c r="BJ59" i="2" a="1"/>
  <c r="BJ59" i="2" s="1"/>
  <c r="BI59" i="2"/>
  <c r="BN59" i="2"/>
  <c r="BO59" i="2"/>
  <c r="BQ59" i="2"/>
  <c r="BR59" i="2"/>
  <c r="BU59" i="2"/>
  <c r="BT59" i="2" a="1"/>
  <c r="BT59" i="2" s="1"/>
  <c r="BY59" i="2"/>
  <c r="BX59" i="2" s="1"/>
  <c r="BZ59" i="2"/>
  <c r="CB59" i="2"/>
  <c r="CC59" i="2"/>
  <c r="CH59" i="2"/>
  <c r="CE59" i="2"/>
  <c r="CJ59" i="2"/>
  <c r="CI59" i="2" s="1"/>
  <c r="CK59" i="2"/>
  <c r="CN59" i="2"/>
  <c r="CO59" i="2" s="1"/>
  <c r="C60" i="2"/>
  <c r="G60" i="2"/>
  <c r="F60" i="2" s="1"/>
  <c r="I60" i="2"/>
  <c r="H60" i="2" s="1"/>
  <c r="K60" i="2"/>
  <c r="J60" i="2" s="1"/>
  <c r="M60" i="2"/>
  <c r="N60" i="2"/>
  <c r="P60" i="2"/>
  <c r="Q60" i="2"/>
  <c r="U60" i="2"/>
  <c r="T60" i="2" a="1"/>
  <c r="T60" i="2" s="1"/>
  <c r="V60" i="2" s="1"/>
  <c r="S60" i="2" a="1"/>
  <c r="AA60" i="2"/>
  <c r="X60" i="2" a="1"/>
  <c r="X60" i="2" s="1"/>
  <c r="Y60" i="2"/>
  <c r="Z60" i="2"/>
  <c r="AC60" i="2"/>
  <c r="AD60" i="2"/>
  <c r="AB60" i="2" s="1"/>
  <c r="AG60" i="2"/>
  <c r="AH60" i="2"/>
  <c r="AI60" i="2"/>
  <c r="AF60" i="2"/>
  <c r="AK60" i="2"/>
  <c r="AJ60" i="2" s="1"/>
  <c r="AL60" i="2"/>
  <c r="AN60" i="2"/>
  <c r="AO60" i="2"/>
  <c r="AQ60" i="2"/>
  <c r="AP60" i="2" s="1"/>
  <c r="AR60" i="2"/>
  <c r="AT60" i="2"/>
  <c r="AS60" i="2" s="1"/>
  <c r="AW60" i="2"/>
  <c r="AX60" i="2" s="1"/>
  <c r="AU60" i="2" s="1"/>
  <c r="AV60" i="2"/>
  <c r="BA60" i="2"/>
  <c r="BB60" i="2"/>
  <c r="AZ60" i="2" s="1"/>
  <c r="BE60" i="2" a="1"/>
  <c r="BE60" i="2" s="1"/>
  <c r="BF60" i="2" s="1"/>
  <c r="BC60" i="2" s="1"/>
  <c r="BD60" i="2"/>
  <c r="BJ60" i="2" a="1"/>
  <c r="BJ60" i="2" s="1"/>
  <c r="BI60" i="2"/>
  <c r="BN60" i="2"/>
  <c r="BO60" i="2"/>
  <c r="BQ60" i="2"/>
  <c r="BR60" i="2"/>
  <c r="BU60" i="2"/>
  <c r="BT60" i="2" a="1"/>
  <c r="BT60" i="2" s="1"/>
  <c r="BY60" i="2"/>
  <c r="BZ60" i="2"/>
  <c r="CB60" i="2"/>
  <c r="CC60" i="2"/>
  <c r="CA60" i="2"/>
  <c r="CH60" i="2"/>
  <c r="CE60" i="2"/>
  <c r="CJ60" i="2"/>
  <c r="CI60" i="2" s="1"/>
  <c r="CN60" i="2"/>
  <c r="S60" i="2"/>
  <c r="C61" i="2"/>
  <c r="G61" i="2"/>
  <c r="F61" i="2" s="1"/>
  <c r="I61" i="2"/>
  <c r="H61" i="2" s="1"/>
  <c r="K61" i="2"/>
  <c r="J61" i="2" s="1"/>
  <c r="M61" i="2"/>
  <c r="N61" i="2"/>
  <c r="P61" i="2"/>
  <c r="O61" i="2" s="1"/>
  <c r="Q61" i="2"/>
  <c r="U61" i="2"/>
  <c r="T61" i="2" a="1"/>
  <c r="T61" i="2" s="1"/>
  <c r="V61" i="2" s="1"/>
  <c r="S61" i="2" a="1"/>
  <c r="S61" i="2" s="1"/>
  <c r="AA61" i="2"/>
  <c r="X61" i="2" a="1"/>
  <c r="X61" i="2" s="1"/>
  <c r="Y61" i="2" s="1"/>
  <c r="W61" i="2" s="1"/>
  <c r="Z61" i="2"/>
  <c r="AC61" i="2"/>
  <c r="AB61" i="2" s="1"/>
  <c r="AD61" i="2"/>
  <c r="AG61" i="2"/>
  <c r="AE61" i="2" s="1" a="1"/>
  <c r="AE61" i="2" s="1"/>
  <c r="AH61" i="2"/>
  <c r="AI61" i="2"/>
  <c r="AF61" i="2"/>
  <c r="AK61" i="2"/>
  <c r="AL61" i="2"/>
  <c r="AN61" i="2"/>
  <c r="AM61" i="2" s="1"/>
  <c r="AO61" i="2"/>
  <c r="AQ61" i="2"/>
  <c r="AR61" i="2"/>
  <c r="AT61" i="2"/>
  <c r="AS61" i="2" s="1"/>
  <c r="AW61" i="2"/>
  <c r="AX61" i="2" s="1"/>
  <c r="AU61" i="2" s="1"/>
  <c r="AV61" i="2"/>
  <c r="AY61" i="2" s="1"/>
  <c r="BA61" i="2"/>
  <c r="BB61" i="2"/>
  <c r="BE61" i="2" a="1"/>
  <c r="BE61" i="2" s="1"/>
  <c r="BF61" i="2" s="1"/>
  <c r="BC61" i="2" s="1"/>
  <c r="BD61" i="2"/>
  <c r="BJ61" i="2" a="1"/>
  <c r="BJ61" i="2" s="1"/>
  <c r="BK61" i="2" s="1"/>
  <c r="BH61" i="2" s="1"/>
  <c r="BI61" i="2"/>
  <c r="BN61" i="2"/>
  <c r="BM61" i="2" s="1"/>
  <c r="BO61" i="2"/>
  <c r="BQ61" i="2"/>
  <c r="BR61" i="2"/>
  <c r="BU61" i="2"/>
  <c r="BT61" i="2" a="1"/>
  <c r="BT61" i="2"/>
  <c r="BW61" i="2" s="1"/>
  <c r="BY61" i="2"/>
  <c r="BZ61" i="2"/>
  <c r="CB61" i="2"/>
  <c r="CC61" i="2"/>
  <c r="CH61" i="2"/>
  <c r="CD61" i="2" s="1"/>
  <c r="CE61" i="2"/>
  <c r="CF61" i="2" s="1"/>
  <c r="CJ61" i="2"/>
  <c r="CN61" i="2"/>
  <c r="CO61" i="2" s="1"/>
  <c r="C62" i="2"/>
  <c r="G62" i="2"/>
  <c r="F62" i="2" s="1"/>
  <c r="I62" i="2"/>
  <c r="H62" i="2" s="1"/>
  <c r="K62" i="2"/>
  <c r="J62" i="2" s="1"/>
  <c r="M62" i="2"/>
  <c r="N62" i="2"/>
  <c r="P62" i="2"/>
  <c r="Q62" i="2"/>
  <c r="U62" i="2"/>
  <c r="T62" i="2" a="1"/>
  <c r="T62" i="2" s="1"/>
  <c r="V62" i="2" s="1"/>
  <c r="S62" i="2" a="1"/>
  <c r="AA62" i="2"/>
  <c r="X62" i="2" a="1"/>
  <c r="X62" i="2"/>
  <c r="Y62" i="2" s="1"/>
  <c r="Z62" i="2"/>
  <c r="AC62" i="2"/>
  <c r="AB62" i="2" s="1"/>
  <c r="AD62" i="2"/>
  <c r="AG62" i="2"/>
  <c r="AH62" i="2"/>
  <c r="AI62" i="2"/>
  <c r="AF62" i="2"/>
  <c r="AK62" i="2"/>
  <c r="AL62" i="2"/>
  <c r="AN62" i="2"/>
  <c r="AO62" i="2"/>
  <c r="AQ62" i="2"/>
  <c r="AP62" i="2" s="1"/>
  <c r="AR62" i="2"/>
  <c r="AT62" i="2"/>
  <c r="AS62" i="2"/>
  <c r="AW62" i="2"/>
  <c r="AY62" i="2" s="1"/>
  <c r="AV62" i="2"/>
  <c r="BA62" i="2"/>
  <c r="BB62" i="2"/>
  <c r="AZ62" i="2" s="1"/>
  <c r="BE62" i="2" a="1"/>
  <c r="BE62" i="2" s="1"/>
  <c r="BD62" i="2"/>
  <c r="BJ62" i="2" a="1"/>
  <c r="BJ62" i="2" s="1"/>
  <c r="BI62" i="2"/>
  <c r="BN62" i="2"/>
  <c r="BO62" i="2"/>
  <c r="BQ62" i="2"/>
  <c r="BR62" i="2"/>
  <c r="BU62" i="2"/>
  <c r="BT62" i="2" a="1"/>
  <c r="BT62" i="2" s="1"/>
  <c r="BY62" i="2"/>
  <c r="BZ62" i="2"/>
  <c r="CB62" i="2"/>
  <c r="CA62" i="2" s="1"/>
  <c r="CC62" i="2"/>
  <c r="CH62" i="2"/>
  <c r="CE62" i="2"/>
  <c r="CJ62" i="2"/>
  <c r="CN62" i="2"/>
  <c r="CO62" i="2" s="1"/>
  <c r="S62" i="2"/>
  <c r="C63" i="2"/>
  <c r="G63" i="2"/>
  <c r="F63" i="2" s="1"/>
  <c r="I63" i="2"/>
  <c r="H63" i="2" s="1"/>
  <c r="K63" i="2"/>
  <c r="J63" i="2" s="1"/>
  <c r="M63" i="2"/>
  <c r="N63" i="2"/>
  <c r="P63" i="2"/>
  <c r="Q63" i="2"/>
  <c r="U63" i="2"/>
  <c r="T63" i="2" a="1"/>
  <c r="T63" i="2" s="1"/>
  <c r="V63" i="2" s="1"/>
  <c r="R63" i="2" s="1"/>
  <c r="S63" i="2" a="1"/>
  <c r="S63" i="2" s="1"/>
  <c r="AA63" i="2"/>
  <c r="X63" i="2" a="1"/>
  <c r="X63" i="2"/>
  <c r="Y63" i="2" s="1"/>
  <c r="Z63" i="2"/>
  <c r="AC63" i="2"/>
  <c r="AB63" i="2" s="1"/>
  <c r="AD63" i="2"/>
  <c r="AG63" i="2"/>
  <c r="AH63" i="2"/>
  <c r="AI63" i="2"/>
  <c r="AF63" i="2"/>
  <c r="AK63" i="2"/>
  <c r="AL63" i="2"/>
  <c r="AN63" i="2"/>
  <c r="AM63" i="2" s="1"/>
  <c r="AO63" i="2"/>
  <c r="AQ63" i="2"/>
  <c r="AR63" i="2"/>
  <c r="AT63" i="2"/>
  <c r="AS63" i="2" s="1"/>
  <c r="AW63" i="2"/>
  <c r="AX63" i="2" s="1"/>
  <c r="AU63" i="2" s="1"/>
  <c r="AV63" i="2"/>
  <c r="BA63" i="2"/>
  <c r="BB63" i="2"/>
  <c r="BE63" i="2" a="1"/>
  <c r="BE63" i="2" s="1"/>
  <c r="BF63" i="2" s="1"/>
  <c r="BC63" i="2" s="1"/>
  <c r="BD63" i="2"/>
  <c r="BJ63" i="2" a="1"/>
  <c r="BJ63" i="2" s="1"/>
  <c r="BK63" i="2" s="1"/>
  <c r="BH63" i="2" s="1"/>
  <c r="BI63" i="2"/>
  <c r="BN63" i="2"/>
  <c r="BM63" i="2" s="1"/>
  <c r="BO63" i="2"/>
  <c r="BQ63" i="2"/>
  <c r="BP63" i="2" s="1"/>
  <c r="BR63" i="2"/>
  <c r="BU63" i="2"/>
  <c r="BT63" i="2" a="1"/>
  <c r="BT63" i="2"/>
  <c r="BY63" i="2"/>
  <c r="BX63" i="2" s="1"/>
  <c r="BZ63" i="2"/>
  <c r="CB63" i="2"/>
  <c r="CC63" i="2"/>
  <c r="CH63" i="2"/>
  <c r="CD63" i="2" s="1"/>
  <c r="CE63" i="2"/>
  <c r="CF63" i="2"/>
  <c r="CG63" i="2"/>
  <c r="CJ63" i="2"/>
  <c r="CI63" i="2" s="1"/>
  <c r="CK63" i="2"/>
  <c r="CL63" i="2"/>
  <c r="CN63" i="2"/>
  <c r="CM63" i="2" s="1"/>
  <c r="C64" i="2"/>
  <c r="G64" i="2"/>
  <c r="F64" i="2" s="1"/>
  <c r="I64" i="2"/>
  <c r="H64" i="2" s="1"/>
  <c r="K64" i="2"/>
  <c r="J64" i="2" s="1"/>
  <c r="M64" i="2"/>
  <c r="N64" i="2"/>
  <c r="P64" i="2"/>
  <c r="O64" i="2" s="1"/>
  <c r="Q64" i="2"/>
  <c r="U64" i="2"/>
  <c r="T64" i="2" a="1"/>
  <c r="T64" i="2" s="1"/>
  <c r="V64" i="2" s="1"/>
  <c r="S64" i="2" a="1"/>
  <c r="S64" i="2" s="1"/>
  <c r="AA64" i="2"/>
  <c r="X64" i="2" a="1"/>
  <c r="X64" i="2"/>
  <c r="Y64" i="2" s="1"/>
  <c r="Z64" i="2"/>
  <c r="AC64" i="2"/>
  <c r="AB64" i="2" s="1"/>
  <c r="AD64" i="2"/>
  <c r="AG64" i="2"/>
  <c r="AH64" i="2"/>
  <c r="AI64" i="2"/>
  <c r="AF64" i="2"/>
  <c r="AK64" i="2"/>
  <c r="AL64" i="2"/>
  <c r="AN64" i="2"/>
  <c r="AO64" i="2"/>
  <c r="AQ64" i="2"/>
  <c r="AR64" i="2"/>
  <c r="AT64" i="2"/>
  <c r="AS64" i="2" s="1"/>
  <c r="AW64" i="2"/>
  <c r="AX64" i="2" s="1"/>
  <c r="AU64" i="2" s="1"/>
  <c r="AV64" i="2"/>
  <c r="BA64" i="2"/>
  <c r="AZ64" i="2" s="1"/>
  <c r="BB64" i="2"/>
  <c r="BE64" i="2" a="1"/>
  <c r="BE64" i="2" s="1"/>
  <c r="BD64" i="2"/>
  <c r="BJ64" i="2" a="1"/>
  <c r="BJ64" i="2" s="1"/>
  <c r="BI64" i="2"/>
  <c r="BN64" i="2"/>
  <c r="BO64" i="2"/>
  <c r="BM64" i="2" s="1"/>
  <c r="BQ64" i="2"/>
  <c r="BP64" i="2" s="1"/>
  <c r="BR64" i="2"/>
  <c r="BU64" i="2"/>
  <c r="BT64" i="2" a="1"/>
  <c r="BT64" i="2" s="1"/>
  <c r="BY64" i="2"/>
  <c r="BZ64" i="2"/>
  <c r="CB64" i="2"/>
  <c r="CA64" i="2" s="1"/>
  <c r="CC64" i="2"/>
  <c r="CH64" i="2"/>
  <c r="CE64" i="2"/>
  <c r="CG64" i="2" s="1"/>
  <c r="CJ64" i="2"/>
  <c r="CN64" i="2"/>
  <c r="C65" i="2"/>
  <c r="G65" i="2"/>
  <c r="F65" i="2" s="1"/>
  <c r="I65" i="2"/>
  <c r="H65" i="2" s="1"/>
  <c r="K65" i="2"/>
  <c r="J65" i="2" s="1"/>
  <c r="M65" i="2"/>
  <c r="N65" i="2"/>
  <c r="P65" i="2"/>
  <c r="O65" i="2" s="1"/>
  <c r="Q65" i="2"/>
  <c r="U65" i="2"/>
  <c r="T65" i="2" a="1"/>
  <c r="T65" i="2" s="1"/>
  <c r="V65" i="2" s="1"/>
  <c r="R65" i="2" s="1"/>
  <c r="S65" i="2" a="1"/>
  <c r="S65" i="2" s="1"/>
  <c r="AA65" i="2"/>
  <c r="W65" i="2" s="1"/>
  <c r="X65" i="2" a="1"/>
  <c r="X65" i="2" s="1"/>
  <c r="Y65" i="2" s="1"/>
  <c r="Z65" i="2"/>
  <c r="AC65" i="2"/>
  <c r="AD65" i="2"/>
  <c r="AB65" i="2" s="1"/>
  <c r="AG65" i="2"/>
  <c r="AH65" i="2"/>
  <c r="AI65" i="2"/>
  <c r="AF65" i="2"/>
  <c r="AK65" i="2"/>
  <c r="AL65" i="2"/>
  <c r="AN65" i="2"/>
  <c r="AO65" i="2"/>
  <c r="AQ65" i="2"/>
  <c r="AR65" i="2"/>
  <c r="AT65" i="2"/>
  <c r="AS65" i="2" s="1"/>
  <c r="AW65" i="2"/>
  <c r="AX65" i="2" s="1"/>
  <c r="AU65" i="2" s="1"/>
  <c r="AV65" i="2"/>
  <c r="BA65" i="2"/>
  <c r="BB65" i="2"/>
  <c r="BE65" i="2" a="1"/>
  <c r="BE65" i="2" s="1"/>
  <c r="BF65" i="2" s="1"/>
  <c r="BC65" i="2" s="1"/>
  <c r="BD65" i="2"/>
  <c r="BJ65" i="2" a="1"/>
  <c r="BJ65" i="2" s="1"/>
  <c r="BL65" i="2" s="1"/>
  <c r="BI65" i="2"/>
  <c r="BN65" i="2"/>
  <c r="BO65" i="2"/>
  <c r="BQ65" i="2"/>
  <c r="BR65" i="2"/>
  <c r="BU65" i="2"/>
  <c r="BT65" i="2" a="1"/>
  <c r="BT65" i="2" s="1"/>
  <c r="BY65" i="2"/>
  <c r="BX65" i="2" s="1"/>
  <c r="BZ65" i="2"/>
  <c r="CB65" i="2"/>
  <c r="CC65" i="2"/>
  <c r="CH65" i="2"/>
  <c r="CE65" i="2"/>
  <c r="CF65" i="2" s="1"/>
  <c r="CJ65" i="2"/>
  <c r="CK65" i="2" s="1"/>
  <c r="CN65" i="2"/>
  <c r="CM65" i="2" s="1"/>
  <c r="C66" i="2"/>
  <c r="G66" i="2"/>
  <c r="F66" i="2" s="1"/>
  <c r="I66" i="2"/>
  <c r="H66" i="2" s="1"/>
  <c r="K66" i="2"/>
  <c r="J66" i="2" s="1"/>
  <c r="M66" i="2"/>
  <c r="N66" i="2"/>
  <c r="P66" i="2"/>
  <c r="O66" i="2" s="1"/>
  <c r="Q66" i="2"/>
  <c r="U66" i="2"/>
  <c r="T66" i="2" a="1"/>
  <c r="T66" i="2" s="1"/>
  <c r="V66" i="2" s="1"/>
  <c r="S66" i="2" a="1"/>
  <c r="S66" i="2" s="1"/>
  <c r="AA66" i="2"/>
  <c r="W66" i="2" s="1"/>
  <c r="X66" i="2" a="1"/>
  <c r="X66" i="2"/>
  <c r="Y66" i="2" s="1"/>
  <c r="Z66" i="2"/>
  <c r="AC66" i="2"/>
  <c r="AD66" i="2"/>
  <c r="AG66" i="2"/>
  <c r="AH66" i="2"/>
  <c r="AI66" i="2"/>
  <c r="AF66" i="2"/>
  <c r="AK66" i="2"/>
  <c r="AL66" i="2"/>
  <c r="AN66" i="2"/>
  <c r="AO66" i="2"/>
  <c r="AQ66" i="2"/>
  <c r="AP66" i="2" s="1"/>
  <c r="AR66" i="2"/>
  <c r="AT66" i="2"/>
  <c r="AS66" i="2"/>
  <c r="AW66" i="2"/>
  <c r="AX66" i="2" s="1"/>
  <c r="AU66" i="2" s="1"/>
  <c r="AV66" i="2"/>
  <c r="BA66" i="2"/>
  <c r="AZ66" i="2" s="1"/>
  <c r="BB66" i="2"/>
  <c r="BE66" i="2" a="1"/>
  <c r="BE66" i="2" s="1"/>
  <c r="BF66" i="2" s="1"/>
  <c r="BC66" i="2" s="1"/>
  <c r="BD66" i="2"/>
  <c r="BJ66" i="2" a="1"/>
  <c r="BJ66" i="2" s="1"/>
  <c r="BK66" i="2" s="1"/>
  <c r="BH66" i="2" s="1"/>
  <c r="BI66" i="2"/>
  <c r="BN66" i="2"/>
  <c r="BO66" i="2"/>
  <c r="BQ66" i="2"/>
  <c r="BR66" i="2"/>
  <c r="BU66" i="2"/>
  <c r="BT66" i="2" a="1"/>
  <c r="BT66" i="2" s="1"/>
  <c r="BY66" i="2"/>
  <c r="BZ66" i="2"/>
  <c r="CB66" i="2"/>
  <c r="CC66" i="2"/>
  <c r="CH66" i="2"/>
  <c r="CE66" i="2"/>
  <c r="CJ66" i="2"/>
  <c r="CL66" i="2" s="1"/>
  <c r="CN66" i="2"/>
  <c r="C67" i="2"/>
  <c r="G67" i="2"/>
  <c r="F67" i="2" s="1"/>
  <c r="I67" i="2"/>
  <c r="H67" i="2" s="1"/>
  <c r="K67" i="2"/>
  <c r="J67" i="2" s="1"/>
  <c r="M67" i="2"/>
  <c r="N67" i="2"/>
  <c r="P67" i="2"/>
  <c r="Q67" i="2"/>
  <c r="U67" i="2"/>
  <c r="T67" i="2" a="1"/>
  <c r="T67" i="2" s="1"/>
  <c r="V67" i="2" s="1"/>
  <c r="S67" i="2" a="1"/>
  <c r="S67" i="2" s="1"/>
  <c r="AA67" i="2"/>
  <c r="X67" i="2" a="1"/>
  <c r="X67" i="2" s="1"/>
  <c r="Y67" i="2" s="1"/>
  <c r="Z67" i="2"/>
  <c r="AC67" i="2"/>
  <c r="AD67" i="2"/>
  <c r="AG67" i="2"/>
  <c r="AH67" i="2"/>
  <c r="AI67" i="2"/>
  <c r="AF67" i="2"/>
  <c r="AK67" i="2"/>
  <c r="AL67" i="2"/>
  <c r="AN67" i="2"/>
  <c r="AO67" i="2"/>
  <c r="AQ67" i="2"/>
  <c r="AP67" i="2" s="1"/>
  <c r="AR67" i="2"/>
  <c r="AT67" i="2"/>
  <c r="AS67" i="2" s="1"/>
  <c r="AW67" i="2"/>
  <c r="AV67" i="2"/>
  <c r="BA67" i="2"/>
  <c r="AZ67" i="2" s="1"/>
  <c r="BB67" i="2"/>
  <c r="BE67" i="2" a="1"/>
  <c r="BE67" i="2" s="1"/>
  <c r="BG67" i="2" s="1"/>
  <c r="BD67" i="2"/>
  <c r="BJ67" i="2" a="1"/>
  <c r="BJ67" i="2" s="1"/>
  <c r="BK67" i="2" s="1"/>
  <c r="BH67" i="2" s="1"/>
  <c r="BI67" i="2"/>
  <c r="BN67" i="2"/>
  <c r="BO67" i="2"/>
  <c r="BQ67" i="2"/>
  <c r="BR67" i="2"/>
  <c r="BU67" i="2"/>
  <c r="BT67" i="2" a="1"/>
  <c r="BT67" i="2" s="1"/>
  <c r="BY67" i="2"/>
  <c r="BZ67" i="2"/>
  <c r="BX67" i="2" s="1"/>
  <c r="CB67" i="2"/>
  <c r="CC67" i="2"/>
  <c r="CH67" i="2"/>
  <c r="CE67" i="2"/>
  <c r="CF67" i="2" s="1"/>
  <c r="CJ67" i="2"/>
  <c r="CI67" i="2" s="1"/>
  <c r="CL67" i="2"/>
  <c r="CN67" i="2"/>
  <c r="CO67" i="2" s="1"/>
  <c r="C68" i="2"/>
  <c r="G68" i="2"/>
  <c r="F68" i="2" s="1"/>
  <c r="I68" i="2"/>
  <c r="H68" i="2" s="1"/>
  <c r="K68" i="2"/>
  <c r="J68" i="2" s="1"/>
  <c r="M68" i="2"/>
  <c r="L68" i="2" s="1"/>
  <c r="N68" i="2"/>
  <c r="P68" i="2"/>
  <c r="Q68" i="2"/>
  <c r="U68" i="2"/>
  <c r="T68" i="2" a="1"/>
  <c r="T68" i="2" s="1"/>
  <c r="V68" i="2" s="1"/>
  <c r="S68" i="2" a="1"/>
  <c r="S68" i="2" s="1"/>
  <c r="AA68" i="2"/>
  <c r="X68" i="2" a="1"/>
  <c r="X68" i="2" s="1"/>
  <c r="Y68" i="2" s="1"/>
  <c r="Z68" i="2"/>
  <c r="AC68" i="2"/>
  <c r="AB68" i="2" s="1"/>
  <c r="AD68" i="2"/>
  <c r="AG68" i="2"/>
  <c r="AH68" i="2"/>
  <c r="AI68" i="2"/>
  <c r="AF68" i="2"/>
  <c r="AK68" i="2"/>
  <c r="AL68" i="2"/>
  <c r="AN68" i="2"/>
  <c r="AM68" i="2" s="1"/>
  <c r="AO68" i="2"/>
  <c r="AQ68" i="2"/>
  <c r="AP68" i="2" s="1"/>
  <c r="AR68" i="2"/>
  <c r="AT68" i="2"/>
  <c r="AS68" i="2" s="1"/>
  <c r="AW68" i="2"/>
  <c r="AX68" i="2" s="1"/>
  <c r="AU68" i="2" s="1"/>
  <c r="AV68" i="2"/>
  <c r="BA68" i="2"/>
  <c r="BB68" i="2"/>
  <c r="BE68" i="2" a="1"/>
  <c r="BE68" i="2" s="1"/>
  <c r="BF68" i="2" s="1"/>
  <c r="BC68" i="2" s="1"/>
  <c r="BD68" i="2"/>
  <c r="BJ68" i="2" a="1"/>
  <c r="BJ68" i="2" s="1"/>
  <c r="BK68" i="2" s="1"/>
  <c r="BH68" i="2" s="1"/>
  <c r="BI68" i="2"/>
  <c r="BN68" i="2"/>
  <c r="BO68" i="2"/>
  <c r="BQ68" i="2"/>
  <c r="BP68" i="2" s="1"/>
  <c r="BR68" i="2"/>
  <c r="BU68" i="2"/>
  <c r="BT68" i="2" a="1"/>
  <c r="BT68" i="2" s="1"/>
  <c r="BW68" i="2" s="1"/>
  <c r="BY68" i="2"/>
  <c r="BX68" i="2" s="1"/>
  <c r="BZ68" i="2"/>
  <c r="CB68" i="2"/>
  <c r="CC68" i="2"/>
  <c r="CH68" i="2"/>
  <c r="CE68" i="2"/>
  <c r="CJ68" i="2"/>
  <c r="CI68" i="2" s="1"/>
  <c r="CK68" i="2"/>
  <c r="CL68" i="2"/>
  <c r="CN68" i="2"/>
  <c r="CP68" i="2" s="1"/>
  <c r="C69" i="2"/>
  <c r="G69" i="2"/>
  <c r="F69" i="2" s="1"/>
  <c r="I69" i="2"/>
  <c r="H69" i="2" s="1"/>
  <c r="K69" i="2"/>
  <c r="J69" i="2" s="1"/>
  <c r="M69" i="2"/>
  <c r="L69" i="2" s="1"/>
  <c r="N69" i="2"/>
  <c r="P69" i="2"/>
  <c r="Q69" i="2"/>
  <c r="U69" i="2"/>
  <c r="T69" i="2" a="1"/>
  <c r="T69" i="2" s="1"/>
  <c r="V69" i="2" s="1"/>
  <c r="S69" i="2" a="1"/>
  <c r="S69" i="2" s="1"/>
  <c r="AA69" i="2"/>
  <c r="X69" i="2" a="1"/>
  <c r="X69" i="2" s="1"/>
  <c r="Y69" i="2" s="1"/>
  <c r="Z69" i="2"/>
  <c r="AC69" i="2"/>
  <c r="AB69" i="2" s="1"/>
  <c r="AD69" i="2"/>
  <c r="AG69" i="2"/>
  <c r="AH69" i="2"/>
  <c r="AI69" i="2"/>
  <c r="AF69" i="2"/>
  <c r="AK69" i="2"/>
  <c r="AL69" i="2"/>
  <c r="AN69" i="2"/>
  <c r="AM69" i="2" s="1"/>
  <c r="AO69" i="2"/>
  <c r="AQ69" i="2"/>
  <c r="AP69" i="2" s="1"/>
  <c r="AR69" i="2"/>
  <c r="AT69" i="2"/>
  <c r="AS69" i="2" s="1"/>
  <c r="AW69" i="2"/>
  <c r="AX69" i="2" s="1"/>
  <c r="AU69" i="2"/>
  <c r="AV69" i="2"/>
  <c r="AY69" i="2" s="1"/>
  <c r="BA69" i="2"/>
  <c r="AZ69" i="2" s="1"/>
  <c r="BB69" i="2"/>
  <c r="BE69" i="2" a="1"/>
  <c r="BE69" i="2" s="1"/>
  <c r="BF69" i="2" s="1"/>
  <c r="BC69" i="2" s="1"/>
  <c r="BD69" i="2"/>
  <c r="BJ69" i="2" a="1"/>
  <c r="BJ69" i="2" s="1"/>
  <c r="BK69" i="2" s="1"/>
  <c r="BH69" i="2" s="1"/>
  <c r="BI69" i="2"/>
  <c r="BN69" i="2"/>
  <c r="BO69" i="2"/>
  <c r="BQ69" i="2"/>
  <c r="BR69" i="2"/>
  <c r="BU69" i="2"/>
  <c r="BT69" i="2" a="1"/>
  <c r="BT69" i="2" s="1"/>
  <c r="BY69" i="2"/>
  <c r="BZ69" i="2"/>
  <c r="CB69" i="2"/>
  <c r="CC69" i="2"/>
  <c r="CH69" i="2"/>
  <c r="CE69" i="2"/>
  <c r="CF69" i="2" s="1"/>
  <c r="CJ69" i="2"/>
  <c r="CK69" i="2" s="1"/>
  <c r="CN69" i="2"/>
  <c r="CM69" i="2" s="1"/>
  <c r="C70" i="2"/>
  <c r="G70" i="2"/>
  <c r="F70" i="2" s="1"/>
  <c r="I70" i="2"/>
  <c r="H70" i="2" s="1"/>
  <c r="K70" i="2"/>
  <c r="J70" i="2" s="1"/>
  <c r="M70" i="2"/>
  <c r="N70" i="2"/>
  <c r="P70" i="2"/>
  <c r="O70" i="2" s="1"/>
  <c r="Q70" i="2"/>
  <c r="U70" i="2"/>
  <c r="T70" i="2" a="1"/>
  <c r="T70" i="2" s="1"/>
  <c r="V70" i="2" s="1"/>
  <c r="S70" i="2" a="1"/>
  <c r="S70" i="2" s="1"/>
  <c r="AA70" i="2"/>
  <c r="X70" i="2" a="1"/>
  <c r="X70" i="2" s="1"/>
  <c r="Y70" i="2" s="1"/>
  <c r="Z70" i="2"/>
  <c r="AC70" i="2"/>
  <c r="AD70" i="2"/>
  <c r="AB70" i="2"/>
  <c r="AG70" i="2"/>
  <c r="AH70" i="2"/>
  <c r="AI70" i="2"/>
  <c r="AF70" i="2"/>
  <c r="AK70" i="2"/>
  <c r="AJ70" i="2" s="1"/>
  <c r="AL70" i="2"/>
  <c r="AN70" i="2"/>
  <c r="AM70" i="2" s="1"/>
  <c r="AO70" i="2"/>
  <c r="AQ70" i="2"/>
  <c r="AP70" i="2" s="1"/>
  <c r="AR70" i="2"/>
  <c r="AT70" i="2"/>
  <c r="AS70" i="2" s="1"/>
  <c r="AW70" i="2"/>
  <c r="AX70" i="2" s="1"/>
  <c r="AU70" i="2" s="1"/>
  <c r="AV70" i="2"/>
  <c r="AY70" i="2" s="1"/>
  <c r="BA70" i="2"/>
  <c r="AZ70" i="2" s="1"/>
  <c r="BB70" i="2"/>
  <c r="BE70" i="2" a="1"/>
  <c r="BE70" i="2" s="1"/>
  <c r="BF70" i="2" s="1"/>
  <c r="BC70" i="2"/>
  <c r="BD70" i="2"/>
  <c r="BJ70" i="2" a="1"/>
  <c r="BJ70" i="2" s="1"/>
  <c r="BI70" i="2"/>
  <c r="BN70" i="2"/>
  <c r="BO70" i="2"/>
  <c r="BQ70" i="2"/>
  <c r="BR70" i="2"/>
  <c r="BU70" i="2"/>
  <c r="BT70" i="2" a="1"/>
  <c r="BT70" i="2" s="1"/>
  <c r="BY70" i="2"/>
  <c r="BZ70" i="2"/>
  <c r="CB70" i="2"/>
  <c r="CC70" i="2"/>
  <c r="CH70" i="2"/>
  <c r="CE70" i="2"/>
  <c r="CJ70" i="2"/>
  <c r="CN70" i="2"/>
  <c r="CM70" i="2" s="1"/>
  <c r="C71" i="2"/>
  <c r="G71" i="2"/>
  <c r="F71" i="2" s="1"/>
  <c r="I71" i="2"/>
  <c r="H71" i="2" s="1"/>
  <c r="K71" i="2"/>
  <c r="J71" i="2" s="1"/>
  <c r="M71" i="2"/>
  <c r="N71" i="2"/>
  <c r="P71" i="2"/>
  <c r="Q71" i="2"/>
  <c r="U71" i="2"/>
  <c r="T71" i="2" a="1"/>
  <c r="T71" i="2" s="1"/>
  <c r="V71" i="2" s="1"/>
  <c r="S71" i="2" a="1"/>
  <c r="AA71" i="2"/>
  <c r="X71" i="2" a="1"/>
  <c r="X71" i="2" s="1"/>
  <c r="Y71" i="2" s="1"/>
  <c r="W71" i="2" s="1"/>
  <c r="Z71" i="2"/>
  <c r="AC71" i="2"/>
  <c r="AD71" i="2"/>
  <c r="AG71" i="2"/>
  <c r="AH71" i="2"/>
  <c r="AI71" i="2"/>
  <c r="AF71" i="2"/>
  <c r="AK71" i="2"/>
  <c r="AJ71" i="2" s="1"/>
  <c r="AL71" i="2"/>
  <c r="AN71" i="2"/>
  <c r="AO71" i="2"/>
  <c r="AQ71" i="2"/>
  <c r="AR71" i="2"/>
  <c r="AT71" i="2"/>
  <c r="AS71" i="2" s="1"/>
  <c r="AW71" i="2"/>
  <c r="AV71" i="2"/>
  <c r="BA71" i="2"/>
  <c r="BB71" i="2"/>
  <c r="BE71" i="2" a="1"/>
  <c r="BE71" i="2" s="1"/>
  <c r="BF71" i="2" s="1"/>
  <c r="BC71" i="2" s="1"/>
  <c r="BD71" i="2"/>
  <c r="BJ71" i="2" a="1"/>
  <c r="BJ71" i="2" s="1"/>
  <c r="BL71" i="2" s="1"/>
  <c r="BI71" i="2"/>
  <c r="BN71" i="2"/>
  <c r="BM71" i="2" s="1"/>
  <c r="BO71" i="2"/>
  <c r="BQ71" i="2"/>
  <c r="BR71" i="2"/>
  <c r="BU71" i="2"/>
  <c r="BT71" i="2" a="1"/>
  <c r="BT71" i="2" s="1"/>
  <c r="BY71" i="2"/>
  <c r="BZ71" i="2"/>
  <c r="CB71" i="2"/>
  <c r="CC71" i="2"/>
  <c r="CH71" i="2"/>
  <c r="CE71" i="2"/>
  <c r="CJ71" i="2"/>
  <c r="CK71" i="2" s="1"/>
  <c r="CN71" i="2"/>
  <c r="CO71" i="2" s="1"/>
  <c r="S71" i="2"/>
  <c r="C72" i="2"/>
  <c r="G72" i="2"/>
  <c r="F72" i="2" s="1"/>
  <c r="I72" i="2"/>
  <c r="H72" i="2" s="1"/>
  <c r="K72" i="2"/>
  <c r="J72" i="2" s="1"/>
  <c r="M72" i="2"/>
  <c r="L72" i="2" s="1"/>
  <c r="N72" i="2"/>
  <c r="P72" i="2"/>
  <c r="Q72" i="2"/>
  <c r="U72" i="2"/>
  <c r="R72" i="2" s="1"/>
  <c r="T72" i="2" a="1"/>
  <c r="T72" i="2" s="1"/>
  <c r="V72" i="2" s="1"/>
  <c r="S72" i="2" a="1"/>
  <c r="AA72" i="2"/>
  <c r="X72" i="2" a="1"/>
  <c r="X72" i="2" s="1"/>
  <c r="Y72" i="2" s="1"/>
  <c r="Z72" i="2"/>
  <c r="AC72" i="2"/>
  <c r="AD72" i="2"/>
  <c r="AG72" i="2"/>
  <c r="AH72" i="2"/>
  <c r="AI72" i="2"/>
  <c r="AF72" i="2"/>
  <c r="AK72" i="2"/>
  <c r="AJ72" i="2" s="1"/>
  <c r="AL72" i="2"/>
  <c r="AN72" i="2"/>
  <c r="AO72" i="2"/>
  <c r="AQ72" i="2"/>
  <c r="AP72" i="2" s="1"/>
  <c r="AR72" i="2"/>
  <c r="AT72" i="2"/>
  <c r="AS72" i="2"/>
  <c r="AW72" i="2"/>
  <c r="AX72" i="2" s="1"/>
  <c r="AU72" i="2" s="1"/>
  <c r="AV72" i="2"/>
  <c r="BA72" i="2"/>
  <c r="BB72" i="2"/>
  <c r="BE72" i="2" a="1"/>
  <c r="BE72" i="2" s="1"/>
  <c r="BF72" i="2" s="1"/>
  <c r="BC72" i="2" s="1"/>
  <c r="BD72" i="2"/>
  <c r="BJ72" i="2" a="1"/>
  <c r="BJ72" i="2" s="1"/>
  <c r="BK72" i="2" s="1"/>
  <c r="BH72" i="2" s="1"/>
  <c r="BI72" i="2"/>
  <c r="BN72" i="2"/>
  <c r="BO72" i="2"/>
  <c r="BM72" i="2" s="1"/>
  <c r="BQ72" i="2"/>
  <c r="BR72" i="2"/>
  <c r="BU72" i="2"/>
  <c r="BT72" i="2" a="1"/>
  <c r="BT72" i="2" s="1"/>
  <c r="BW72" i="2" s="1"/>
  <c r="BY72" i="2"/>
  <c r="BZ72" i="2"/>
  <c r="CB72" i="2"/>
  <c r="CC72" i="2"/>
  <c r="CA72" i="2" s="1"/>
  <c r="CH72" i="2"/>
  <c r="CE72" i="2"/>
  <c r="CF72" i="2" s="1"/>
  <c r="CD72" i="2"/>
  <c r="CG72" i="2"/>
  <c r="CJ72" i="2"/>
  <c r="CI72" i="2" s="1"/>
  <c r="CN72" i="2"/>
  <c r="CM72" i="2"/>
  <c r="S72" i="2"/>
  <c r="C73" i="2"/>
  <c r="G73" i="2"/>
  <c r="F73" i="2"/>
  <c r="I73" i="2"/>
  <c r="H73" i="2" s="1"/>
  <c r="K73" i="2"/>
  <c r="J73" i="2" s="1"/>
  <c r="M73" i="2"/>
  <c r="L73" i="2" s="1"/>
  <c r="N73" i="2"/>
  <c r="P73" i="2"/>
  <c r="O73" i="2" s="1"/>
  <c r="Q73" i="2"/>
  <c r="U73" i="2"/>
  <c r="T73" i="2" a="1"/>
  <c r="T73" i="2" s="1"/>
  <c r="V73" i="2" s="1"/>
  <c r="S73" i="2" a="1"/>
  <c r="S73" i="2" s="1"/>
  <c r="AA73" i="2"/>
  <c r="X73" i="2" a="1"/>
  <c r="X73" i="2" s="1"/>
  <c r="Y73" i="2" s="1"/>
  <c r="Z73" i="2"/>
  <c r="AC73" i="2"/>
  <c r="AD73" i="2"/>
  <c r="AG73" i="2"/>
  <c r="AH73" i="2"/>
  <c r="AI73" i="2"/>
  <c r="AF73" i="2"/>
  <c r="AK73" i="2"/>
  <c r="AL73" i="2"/>
  <c r="AN73" i="2"/>
  <c r="AO73" i="2"/>
  <c r="AM73" i="2"/>
  <c r="AQ73" i="2"/>
  <c r="AR73" i="2"/>
  <c r="AT73" i="2"/>
  <c r="AS73" i="2" s="1"/>
  <c r="AW73" i="2"/>
  <c r="AX73" i="2" s="1"/>
  <c r="AU73" i="2" s="1"/>
  <c r="AV73" i="2"/>
  <c r="BA73" i="2"/>
  <c r="BB73" i="2"/>
  <c r="BE73" i="2" a="1"/>
  <c r="BE73" i="2" s="1"/>
  <c r="BD73" i="2"/>
  <c r="BJ73" i="2" a="1"/>
  <c r="BJ73" i="2" s="1"/>
  <c r="BK73" i="2" s="1"/>
  <c r="BH73" i="2" s="1"/>
  <c r="BI73" i="2"/>
  <c r="BN73" i="2"/>
  <c r="BM73" i="2" s="1"/>
  <c r="BO73" i="2"/>
  <c r="BQ73" i="2"/>
  <c r="BR73" i="2"/>
  <c r="BU73" i="2"/>
  <c r="BT73" i="2" a="1"/>
  <c r="BT73" i="2" s="1"/>
  <c r="BY73" i="2"/>
  <c r="BZ73" i="2"/>
  <c r="BX73" i="2" s="1"/>
  <c r="CB73" i="2"/>
  <c r="CC73" i="2"/>
  <c r="CH73" i="2"/>
  <c r="CE73" i="2"/>
  <c r="CF73" i="2" s="1"/>
  <c r="CJ73" i="2"/>
  <c r="CK73" i="2" s="1"/>
  <c r="CN73" i="2"/>
  <c r="C74" i="2"/>
  <c r="G74" i="2"/>
  <c r="F74" i="2" s="1"/>
  <c r="I74" i="2"/>
  <c r="H74" i="2" s="1"/>
  <c r="K74" i="2"/>
  <c r="J74" i="2" s="1"/>
  <c r="M74" i="2"/>
  <c r="N74" i="2"/>
  <c r="P74" i="2"/>
  <c r="Q74" i="2"/>
  <c r="U74" i="2"/>
  <c r="T74" i="2" a="1"/>
  <c r="T74" i="2" s="1"/>
  <c r="V74" i="2" s="1"/>
  <c r="R74" i="2" s="1"/>
  <c r="S74" i="2" a="1"/>
  <c r="AA74" i="2"/>
  <c r="X74" i="2" a="1"/>
  <c r="X74" i="2" s="1"/>
  <c r="Y74" i="2" s="1"/>
  <c r="Z74" i="2"/>
  <c r="AC74" i="2"/>
  <c r="AB74" i="2" s="1"/>
  <c r="AD74" i="2"/>
  <c r="AG74" i="2"/>
  <c r="AH74" i="2"/>
  <c r="AI74" i="2"/>
  <c r="AF74" i="2"/>
  <c r="AK74" i="2"/>
  <c r="AL74" i="2"/>
  <c r="AN74" i="2"/>
  <c r="AM74" i="2" s="1"/>
  <c r="AO74" i="2"/>
  <c r="AQ74" i="2"/>
  <c r="AP74" i="2" s="1"/>
  <c r="AR74" i="2"/>
  <c r="AT74" i="2"/>
  <c r="AS74" i="2" s="1"/>
  <c r="AW74" i="2"/>
  <c r="AX74" i="2" s="1"/>
  <c r="AU74" i="2" s="1"/>
  <c r="AV74" i="2"/>
  <c r="AY74" i="2" s="1"/>
  <c r="BA74" i="2"/>
  <c r="AZ74" i="2" s="1"/>
  <c r="BB74" i="2"/>
  <c r="BE74" i="2" a="1"/>
  <c r="BE74" i="2" s="1"/>
  <c r="BD74" i="2"/>
  <c r="BJ74" i="2" a="1"/>
  <c r="BJ74" i="2" s="1"/>
  <c r="BI74" i="2"/>
  <c r="BN74" i="2"/>
  <c r="BO74" i="2"/>
  <c r="BQ74" i="2"/>
  <c r="BP74" i="2" s="1"/>
  <c r="BR74" i="2"/>
  <c r="BU74" i="2"/>
  <c r="BT74" i="2" a="1"/>
  <c r="BT74" i="2" s="1"/>
  <c r="BY74" i="2"/>
  <c r="BX74" i="2" s="1"/>
  <c r="BZ74" i="2"/>
  <c r="CB74" i="2"/>
  <c r="CC74" i="2"/>
  <c r="CH74" i="2"/>
  <c r="CE74" i="2"/>
  <c r="CJ74" i="2"/>
  <c r="CI74" i="2" s="1"/>
  <c r="CN74" i="2"/>
  <c r="S74" i="2"/>
  <c r="C75" i="2"/>
  <c r="G75" i="2"/>
  <c r="F75" i="2" s="1"/>
  <c r="I75" i="2"/>
  <c r="H75" i="2" s="1"/>
  <c r="K75" i="2"/>
  <c r="J75" i="2" s="1"/>
  <c r="M75" i="2"/>
  <c r="N75" i="2"/>
  <c r="P75" i="2"/>
  <c r="Q75" i="2"/>
  <c r="U75" i="2"/>
  <c r="T75" i="2" a="1"/>
  <c r="T75" i="2" s="1"/>
  <c r="V75" i="2" s="1"/>
  <c r="R75" i="2" s="1"/>
  <c r="S75" i="2" a="1"/>
  <c r="S75" i="2" s="1"/>
  <c r="AA75" i="2"/>
  <c r="X75" i="2" a="1"/>
  <c r="X75" i="2" s="1"/>
  <c r="Y75" i="2" s="1"/>
  <c r="Z75" i="2"/>
  <c r="AC75" i="2"/>
  <c r="AB75" i="2" s="1"/>
  <c r="AD75" i="2"/>
  <c r="AG75" i="2"/>
  <c r="AH75" i="2"/>
  <c r="AI75" i="2"/>
  <c r="AF75" i="2"/>
  <c r="AK75" i="2"/>
  <c r="AL75" i="2"/>
  <c r="AN75" i="2"/>
  <c r="AM75" i="2" s="1"/>
  <c r="AO75" i="2"/>
  <c r="AQ75" i="2"/>
  <c r="AR75" i="2"/>
  <c r="AP75" i="2" s="1"/>
  <c r="AT75" i="2"/>
  <c r="AS75" i="2" s="1"/>
  <c r="AW75" i="2"/>
  <c r="AX75" i="2" s="1"/>
  <c r="AU75" i="2" s="1"/>
  <c r="AV75" i="2"/>
  <c r="AY75" i="2" s="1"/>
  <c r="BA75" i="2"/>
  <c r="BB75" i="2"/>
  <c r="AZ75" i="2"/>
  <c r="BE75" i="2" a="1"/>
  <c r="BE75" i="2" s="1"/>
  <c r="BF75" i="2" s="1"/>
  <c r="BC75" i="2" s="1"/>
  <c r="BD75" i="2"/>
  <c r="BJ75" i="2" a="1"/>
  <c r="BJ75" i="2" s="1"/>
  <c r="BK75" i="2" s="1"/>
  <c r="BH75" i="2" s="1"/>
  <c r="BI75" i="2"/>
  <c r="BN75" i="2"/>
  <c r="BO75" i="2"/>
  <c r="BQ75" i="2"/>
  <c r="BR75" i="2"/>
  <c r="BU75" i="2"/>
  <c r="BT75" i="2" a="1"/>
  <c r="BT75" i="2" s="1"/>
  <c r="BW75" i="2" s="1"/>
  <c r="BY75" i="2"/>
  <c r="BX75" i="2" s="1"/>
  <c r="BZ75" i="2"/>
  <c r="CB75" i="2"/>
  <c r="CC75" i="2"/>
  <c r="CH75" i="2"/>
  <c r="CE75" i="2"/>
  <c r="CF75" i="2" s="1"/>
  <c r="CJ75" i="2"/>
  <c r="CN75" i="2"/>
  <c r="CO75" i="2" s="1"/>
  <c r="CM75" i="2"/>
  <c r="C76" i="2"/>
  <c r="G76" i="2"/>
  <c r="F76" i="2" s="1"/>
  <c r="I76" i="2"/>
  <c r="H76" i="2" s="1"/>
  <c r="K76" i="2"/>
  <c r="J76" i="2" s="1"/>
  <c r="M76" i="2"/>
  <c r="N76" i="2"/>
  <c r="P76" i="2"/>
  <c r="Q76" i="2"/>
  <c r="U76" i="2"/>
  <c r="T76" i="2" a="1"/>
  <c r="T76" i="2" s="1"/>
  <c r="V76" i="2" s="1"/>
  <c r="S76" i="2" a="1"/>
  <c r="AA76" i="2"/>
  <c r="X76" i="2" a="1"/>
  <c r="X76" i="2" s="1"/>
  <c r="Y76" i="2" s="1"/>
  <c r="Z76" i="2"/>
  <c r="AC76" i="2"/>
  <c r="AD76" i="2"/>
  <c r="AG76" i="2"/>
  <c r="AH76" i="2"/>
  <c r="AI76" i="2"/>
  <c r="AF76" i="2"/>
  <c r="AK76" i="2"/>
  <c r="AL76" i="2"/>
  <c r="AN76" i="2"/>
  <c r="AO76" i="2"/>
  <c r="AQ76" i="2"/>
  <c r="AP76" i="2" s="1"/>
  <c r="AR76" i="2"/>
  <c r="AT76" i="2"/>
  <c r="AS76" i="2" s="1"/>
  <c r="AW76" i="2"/>
  <c r="AX76" i="2" s="1"/>
  <c r="AU76" i="2" s="1"/>
  <c r="AV76" i="2"/>
  <c r="BA76" i="2"/>
  <c r="BB76" i="2"/>
  <c r="BE76" i="2" a="1"/>
  <c r="BE76" i="2" s="1"/>
  <c r="BD76" i="2"/>
  <c r="BJ76" i="2" a="1"/>
  <c r="BJ76" i="2" s="1"/>
  <c r="BK76" i="2" s="1"/>
  <c r="BH76" i="2" s="1"/>
  <c r="BI76" i="2"/>
  <c r="BN76" i="2"/>
  <c r="BO76" i="2"/>
  <c r="BQ76" i="2"/>
  <c r="BP76" i="2" s="1"/>
  <c r="BR76" i="2"/>
  <c r="BU76" i="2"/>
  <c r="BT76" i="2" a="1"/>
  <c r="BT76" i="2" s="1"/>
  <c r="BY76" i="2"/>
  <c r="BZ76" i="2"/>
  <c r="CB76" i="2"/>
  <c r="CA76" i="2" s="1"/>
  <c r="CC76" i="2"/>
  <c r="CH76" i="2"/>
  <c r="CE76" i="2"/>
  <c r="CJ76" i="2"/>
  <c r="CL76" i="2" s="1"/>
  <c r="CK76" i="2"/>
  <c r="CN76" i="2"/>
  <c r="CM76" i="2" s="1"/>
  <c r="S76" i="2"/>
  <c r="C77" i="2"/>
  <c r="G77" i="2"/>
  <c r="F77" i="2" s="1"/>
  <c r="I77" i="2"/>
  <c r="H77" i="2" s="1"/>
  <c r="K77" i="2"/>
  <c r="J77" i="2" s="1"/>
  <c r="M77" i="2"/>
  <c r="N77" i="2"/>
  <c r="P77" i="2"/>
  <c r="Q77" i="2"/>
  <c r="U77" i="2"/>
  <c r="T77" i="2" a="1"/>
  <c r="T77" i="2" s="1"/>
  <c r="V77" i="2" s="1"/>
  <c r="S77" i="2" a="1"/>
  <c r="S77" i="2" s="1"/>
  <c r="AA77" i="2"/>
  <c r="X77" i="2" a="1"/>
  <c r="X77" i="2" s="1"/>
  <c r="Y77" i="2" s="1"/>
  <c r="Z77" i="2"/>
  <c r="AC77" i="2"/>
  <c r="AD77" i="2"/>
  <c r="AG77" i="2"/>
  <c r="AH77" i="2"/>
  <c r="AI77" i="2"/>
  <c r="AF77" i="2"/>
  <c r="AK77" i="2"/>
  <c r="AL77" i="2"/>
  <c r="AJ77" i="2" s="1"/>
  <c r="AN77" i="2"/>
  <c r="AO77" i="2"/>
  <c r="AM77" i="2"/>
  <c r="AQ77" i="2"/>
  <c r="AR77" i="2"/>
  <c r="AT77" i="2"/>
  <c r="AS77" i="2" s="1"/>
  <c r="AW77" i="2"/>
  <c r="AX77" i="2"/>
  <c r="AU77" i="2" s="1"/>
  <c r="AV77" i="2"/>
  <c r="AY77" i="2" s="1"/>
  <c r="BA77" i="2"/>
  <c r="BB77" i="2"/>
  <c r="BE77" i="2" a="1"/>
  <c r="BE77" i="2" s="1"/>
  <c r="BF77" i="2" s="1"/>
  <c r="BC77" i="2" s="1"/>
  <c r="BD77" i="2"/>
  <c r="BJ77" i="2" a="1"/>
  <c r="BJ77" i="2" s="1"/>
  <c r="BK77" i="2" s="1"/>
  <c r="BH77" i="2" s="1"/>
  <c r="BI77" i="2"/>
  <c r="BN77" i="2"/>
  <c r="BO77" i="2"/>
  <c r="BM77" i="2" s="1"/>
  <c r="BQ77" i="2"/>
  <c r="BR77" i="2"/>
  <c r="BU77" i="2"/>
  <c r="BT77" i="2" a="1"/>
  <c r="BT77" i="2" s="1"/>
  <c r="BY77" i="2"/>
  <c r="BZ77" i="2"/>
  <c r="BX77" i="2"/>
  <c r="CB77" i="2"/>
  <c r="CC77" i="2"/>
  <c r="CH77" i="2"/>
  <c r="CE77" i="2"/>
  <c r="CG77" i="2" s="1"/>
  <c r="CF77" i="2"/>
  <c r="CJ77" i="2"/>
  <c r="CK77" i="2" s="1"/>
  <c r="CI77" i="2"/>
  <c r="CL77" i="2"/>
  <c r="CN77" i="2"/>
  <c r="CO77" i="2" s="1"/>
  <c r="C78" i="2"/>
  <c r="G78" i="2"/>
  <c r="F78" i="2" s="1"/>
  <c r="I78" i="2"/>
  <c r="H78" i="2" s="1"/>
  <c r="K78" i="2"/>
  <c r="J78" i="2" s="1"/>
  <c r="M78" i="2"/>
  <c r="N78" i="2"/>
  <c r="P78" i="2"/>
  <c r="O78" i="2" s="1"/>
  <c r="Q78" i="2"/>
  <c r="U78" i="2"/>
  <c r="T78" i="2" a="1"/>
  <c r="T78" i="2" s="1"/>
  <c r="V78" i="2" s="1"/>
  <c r="S78" i="2" a="1"/>
  <c r="AA78" i="2"/>
  <c r="X78" i="2" a="1"/>
  <c r="X78" i="2"/>
  <c r="Y78" i="2" s="1"/>
  <c r="Z78" i="2"/>
  <c r="AC78" i="2"/>
  <c r="AD78" i="2"/>
  <c r="AG78" i="2"/>
  <c r="AH78" i="2"/>
  <c r="AI78" i="2"/>
  <c r="AF78" i="2"/>
  <c r="AK78" i="2"/>
  <c r="AJ78" i="2" s="1"/>
  <c r="AL78" i="2"/>
  <c r="AN78" i="2"/>
  <c r="AO78" i="2"/>
  <c r="AQ78" i="2"/>
  <c r="AP78" i="2" s="1"/>
  <c r="AR78" i="2"/>
  <c r="AT78" i="2"/>
  <c r="AS78" i="2" s="1"/>
  <c r="AW78" i="2"/>
  <c r="AX78" i="2" s="1"/>
  <c r="AU78" i="2" s="1"/>
  <c r="AV78" i="2"/>
  <c r="BA78" i="2"/>
  <c r="BB78" i="2"/>
  <c r="AZ78" i="2" s="1"/>
  <c r="BE78" i="2" a="1"/>
  <c r="BE78" i="2" s="1"/>
  <c r="BF78" i="2" s="1"/>
  <c r="BC78" i="2" s="1"/>
  <c r="BD78" i="2"/>
  <c r="BJ78" i="2" a="1"/>
  <c r="BJ78" i="2" s="1"/>
  <c r="BK78" i="2" s="1"/>
  <c r="BH78" i="2" s="1"/>
  <c r="BI78" i="2"/>
  <c r="BN78" i="2"/>
  <c r="BO78" i="2"/>
  <c r="BQ78" i="2"/>
  <c r="BR78" i="2"/>
  <c r="BU78" i="2"/>
  <c r="BT78" i="2" a="1"/>
  <c r="BT78" i="2" s="1"/>
  <c r="BY78" i="2"/>
  <c r="BZ78" i="2"/>
  <c r="CB78" i="2"/>
  <c r="CA78" i="2" s="1"/>
  <c r="CC78" i="2"/>
  <c r="CH78" i="2"/>
  <c r="CE78" i="2"/>
  <c r="CJ78" i="2"/>
  <c r="CN78" i="2"/>
  <c r="S78" i="2"/>
  <c r="C79" i="2"/>
  <c r="G79" i="2"/>
  <c r="F79" i="2" s="1"/>
  <c r="I79" i="2"/>
  <c r="H79" i="2"/>
  <c r="K79" i="2"/>
  <c r="J79" i="2" s="1"/>
  <c r="M79" i="2"/>
  <c r="N79" i="2"/>
  <c r="P79" i="2"/>
  <c r="Q79" i="2"/>
  <c r="U79" i="2"/>
  <c r="T79" i="2" a="1"/>
  <c r="T79" i="2" s="1"/>
  <c r="V79" i="2" s="1"/>
  <c r="S79" i="2" a="1"/>
  <c r="AA79" i="2"/>
  <c r="X79" i="2" a="1"/>
  <c r="X79" i="2" s="1"/>
  <c r="Y79" i="2" s="1"/>
  <c r="Z79" i="2"/>
  <c r="AC79" i="2"/>
  <c r="AD79" i="2"/>
  <c r="AG79" i="2"/>
  <c r="AH79" i="2"/>
  <c r="AI79" i="2"/>
  <c r="AF79" i="2"/>
  <c r="AK79" i="2"/>
  <c r="AL79" i="2"/>
  <c r="AN79" i="2"/>
  <c r="AO79" i="2"/>
  <c r="AQ79" i="2"/>
  <c r="AR79" i="2"/>
  <c r="AT79" i="2"/>
  <c r="AS79" i="2" s="1"/>
  <c r="AW79" i="2"/>
  <c r="AX79" i="2" s="1"/>
  <c r="AU79" i="2" s="1"/>
  <c r="AV79" i="2"/>
  <c r="BA79" i="2"/>
  <c r="BB79" i="2"/>
  <c r="BE79" i="2" a="1"/>
  <c r="BE79" i="2" s="1"/>
  <c r="BF79" i="2" s="1"/>
  <c r="BC79" i="2" s="1"/>
  <c r="BD79" i="2"/>
  <c r="BJ79" i="2" a="1"/>
  <c r="BJ79" i="2" s="1"/>
  <c r="BK79" i="2"/>
  <c r="BH79" i="2" s="1"/>
  <c r="BI79" i="2"/>
  <c r="BN79" i="2"/>
  <c r="BO79" i="2"/>
  <c r="BQ79" i="2"/>
  <c r="BR79" i="2"/>
  <c r="BU79" i="2"/>
  <c r="BT79" i="2" a="1"/>
  <c r="BT79" i="2"/>
  <c r="BY79" i="2"/>
  <c r="BZ79" i="2"/>
  <c r="CB79" i="2"/>
  <c r="CC79" i="2"/>
  <c r="CH79" i="2"/>
  <c r="CE79" i="2"/>
  <c r="CG79" i="2" s="1"/>
  <c r="CJ79" i="2"/>
  <c r="CK79" i="2" s="1"/>
  <c r="CN79" i="2"/>
  <c r="CP79" i="2" s="1"/>
  <c r="CM79" i="2"/>
  <c r="CO79" i="2"/>
  <c r="S79" i="2"/>
  <c r="C80" i="2"/>
  <c r="G80" i="2"/>
  <c r="F80" i="2" s="1"/>
  <c r="I80" i="2"/>
  <c r="H80" i="2" s="1"/>
  <c r="K80" i="2"/>
  <c r="J80" i="2" s="1"/>
  <c r="M80" i="2"/>
  <c r="N80" i="2"/>
  <c r="P80" i="2"/>
  <c r="O80" i="2" s="1"/>
  <c r="Q80" i="2"/>
  <c r="U80" i="2"/>
  <c r="T80" i="2" a="1"/>
  <c r="T80" i="2"/>
  <c r="V80" i="2" s="1"/>
  <c r="R80" i="2" s="1"/>
  <c r="S80" i="2" a="1"/>
  <c r="S80" i="2" s="1"/>
  <c r="AA80" i="2"/>
  <c r="X80" i="2" a="1"/>
  <c r="X80" i="2" s="1"/>
  <c r="Y80" i="2" s="1"/>
  <c r="Z80" i="2"/>
  <c r="AC80" i="2"/>
  <c r="AB80" i="2" s="1"/>
  <c r="AD80" i="2"/>
  <c r="AG80" i="2"/>
  <c r="AH80" i="2"/>
  <c r="AI80" i="2"/>
  <c r="AF80" i="2"/>
  <c r="AK80" i="2"/>
  <c r="AJ80" i="2" s="1"/>
  <c r="AL80" i="2"/>
  <c r="AN80" i="2"/>
  <c r="AM80" i="2" s="1"/>
  <c r="AO80" i="2"/>
  <c r="AQ80" i="2"/>
  <c r="AR80" i="2"/>
  <c r="AT80" i="2"/>
  <c r="AS80" i="2" s="1"/>
  <c r="AW80" i="2"/>
  <c r="AX80" i="2" s="1"/>
  <c r="AU80" i="2" s="1"/>
  <c r="AV80" i="2"/>
  <c r="BA80" i="2"/>
  <c r="BB80" i="2"/>
  <c r="BE80" i="2" a="1"/>
  <c r="BE80" i="2" s="1"/>
  <c r="BF80" i="2" s="1"/>
  <c r="BC80" i="2" s="1"/>
  <c r="BD80" i="2"/>
  <c r="BJ80" i="2" a="1"/>
  <c r="BJ80" i="2" s="1"/>
  <c r="BI80" i="2"/>
  <c r="BN80" i="2"/>
  <c r="BO80" i="2"/>
  <c r="BQ80" i="2"/>
  <c r="BP80" i="2" s="1"/>
  <c r="BR80" i="2"/>
  <c r="BU80" i="2"/>
  <c r="BT80" i="2" a="1"/>
  <c r="BT80" i="2" s="1"/>
  <c r="BW80" i="2" s="1"/>
  <c r="BY80" i="2"/>
  <c r="BZ80" i="2"/>
  <c r="CB80" i="2"/>
  <c r="CC80" i="2"/>
  <c r="CH80" i="2"/>
  <c r="CD80" i="2" s="1"/>
  <c r="CE80" i="2"/>
  <c r="CJ80" i="2"/>
  <c r="CI80" i="2" s="1"/>
  <c r="CN80" i="2"/>
  <c r="CP80" i="2" s="1"/>
  <c r="C81" i="2"/>
  <c r="G81" i="2"/>
  <c r="F81" i="2" s="1"/>
  <c r="I81" i="2"/>
  <c r="H81" i="2"/>
  <c r="K81" i="2"/>
  <c r="J81" i="2" s="1"/>
  <c r="M81" i="2"/>
  <c r="N81" i="2"/>
  <c r="P81" i="2"/>
  <c r="Q81" i="2"/>
  <c r="U81" i="2"/>
  <c r="T81" i="2" a="1"/>
  <c r="T81" i="2" s="1"/>
  <c r="V81" i="2" s="1"/>
  <c r="R81" i="2" s="1"/>
  <c r="S81" i="2" a="1"/>
  <c r="S81" i="2" s="1"/>
  <c r="AA81" i="2"/>
  <c r="X81" i="2" a="1"/>
  <c r="X81" i="2" s="1"/>
  <c r="Y81" i="2" s="1"/>
  <c r="W81" i="2" s="1"/>
  <c r="Z81" i="2"/>
  <c r="AC81" i="2"/>
  <c r="AB81" i="2" s="1"/>
  <c r="AD81" i="2"/>
  <c r="AG81" i="2"/>
  <c r="AH81" i="2"/>
  <c r="AI81" i="2"/>
  <c r="AF81" i="2"/>
  <c r="AK81" i="2"/>
  <c r="AJ81" i="2" s="1"/>
  <c r="AL81" i="2"/>
  <c r="AN81" i="2"/>
  <c r="AO81" i="2"/>
  <c r="AM81" i="2"/>
  <c r="AQ81" i="2"/>
  <c r="AP81" i="2" s="1"/>
  <c r="AR81" i="2"/>
  <c r="AT81" i="2"/>
  <c r="AS81" i="2" s="1"/>
  <c r="AW81" i="2"/>
  <c r="AV81" i="2"/>
  <c r="BA81" i="2"/>
  <c r="BB81" i="2"/>
  <c r="BE81" i="2" a="1"/>
  <c r="BE81" i="2" s="1"/>
  <c r="BF81" i="2" s="1"/>
  <c r="BC81" i="2" s="1"/>
  <c r="BD81" i="2"/>
  <c r="BJ81" i="2" a="1"/>
  <c r="BJ81" i="2" s="1"/>
  <c r="BK81" i="2" s="1"/>
  <c r="BH81" i="2" s="1"/>
  <c r="BI81" i="2"/>
  <c r="BN81" i="2"/>
  <c r="BO81" i="2"/>
  <c r="BM81" i="2"/>
  <c r="BQ81" i="2"/>
  <c r="BR81" i="2"/>
  <c r="BU81" i="2"/>
  <c r="BV81" i="2" s="1"/>
  <c r="BS81" i="2" s="1"/>
  <c r="BT81" i="2" a="1"/>
  <c r="BT81" i="2" s="1"/>
  <c r="BY81" i="2"/>
  <c r="BZ81" i="2"/>
  <c r="BX81" i="2" s="1"/>
  <c r="CB81" i="2"/>
  <c r="CC81" i="2"/>
  <c r="CH81" i="2"/>
  <c r="CD81" i="2" s="1"/>
  <c r="CE81" i="2"/>
  <c r="CF81" i="2" s="1"/>
  <c r="CJ81" i="2"/>
  <c r="CN81" i="2"/>
  <c r="CO81" i="2" s="1"/>
  <c r="CM81" i="2"/>
  <c r="CP81" i="2"/>
  <c r="C82" i="2"/>
  <c r="G82" i="2"/>
  <c r="F82" i="2" s="1"/>
  <c r="I82" i="2"/>
  <c r="H82" i="2" s="1"/>
  <c r="K82" i="2"/>
  <c r="J82" i="2" s="1"/>
  <c r="M82" i="2"/>
  <c r="N82" i="2"/>
  <c r="P82" i="2"/>
  <c r="O82" i="2" s="1"/>
  <c r="Q82" i="2"/>
  <c r="U82" i="2"/>
  <c r="T82" i="2" a="1"/>
  <c r="T82" i="2" s="1"/>
  <c r="V82" i="2" s="1"/>
  <c r="S82" i="2" a="1"/>
  <c r="S82" i="2" s="1"/>
  <c r="AA82" i="2"/>
  <c r="X82" i="2" a="1"/>
  <c r="X82" i="2" s="1"/>
  <c r="Y82" i="2" s="1"/>
  <c r="Z82" i="2"/>
  <c r="AC82" i="2"/>
  <c r="AD82" i="2"/>
  <c r="AG82" i="2"/>
  <c r="AH82" i="2"/>
  <c r="AI82" i="2"/>
  <c r="AF82" i="2"/>
  <c r="AK82" i="2"/>
  <c r="AL82" i="2"/>
  <c r="AN82" i="2"/>
  <c r="AM82" i="2" s="1"/>
  <c r="AO82" i="2"/>
  <c r="AQ82" i="2"/>
  <c r="AR82" i="2"/>
  <c r="AT82" i="2"/>
  <c r="AS82" i="2" s="1"/>
  <c r="AW82" i="2"/>
  <c r="AX82" i="2" s="1"/>
  <c r="AU82" i="2" s="1"/>
  <c r="AV82" i="2"/>
  <c r="AY82" i="2" s="1"/>
  <c r="BA82" i="2"/>
  <c r="AZ82" i="2" s="1"/>
  <c r="BB82" i="2"/>
  <c r="BE82" i="2" a="1"/>
  <c r="BE82" i="2" s="1"/>
  <c r="BF82" i="2" s="1"/>
  <c r="BC82" i="2" s="1"/>
  <c r="BD82" i="2"/>
  <c r="BJ82" i="2" a="1"/>
  <c r="BJ82" i="2" s="1"/>
  <c r="BK82" i="2" s="1"/>
  <c r="BH82" i="2" s="1"/>
  <c r="BI82" i="2"/>
  <c r="BN82" i="2"/>
  <c r="BM82" i="2" s="1"/>
  <c r="BO82" i="2"/>
  <c r="BQ82" i="2"/>
  <c r="BR82" i="2"/>
  <c r="BU82" i="2"/>
  <c r="BT82" i="2" a="1"/>
  <c r="BT82" i="2" s="1"/>
  <c r="BY82" i="2"/>
  <c r="BZ82" i="2"/>
  <c r="CB82" i="2"/>
  <c r="CC82" i="2"/>
  <c r="CH82" i="2"/>
  <c r="CE82" i="2"/>
  <c r="CF82" i="2" s="1"/>
  <c r="CJ82" i="2"/>
  <c r="CL82" i="2" s="1"/>
  <c r="CN82" i="2"/>
  <c r="CM82" i="2" s="1"/>
  <c r="C83" i="2"/>
  <c r="G83" i="2"/>
  <c r="F83" i="2" s="1"/>
  <c r="I83" i="2"/>
  <c r="H83" i="2" s="1"/>
  <c r="K83" i="2"/>
  <c r="J83" i="2"/>
  <c r="M83" i="2"/>
  <c r="N83" i="2"/>
  <c r="P83" i="2"/>
  <c r="Q83" i="2"/>
  <c r="U83" i="2"/>
  <c r="T83" i="2" a="1"/>
  <c r="T83" i="2" s="1"/>
  <c r="V83" i="2" s="1"/>
  <c r="S83" i="2" a="1"/>
  <c r="S83" i="2" s="1"/>
  <c r="AA83" i="2"/>
  <c r="X83" i="2" a="1"/>
  <c r="X83" i="2" s="1"/>
  <c r="Y83" i="2" s="1"/>
  <c r="Z83" i="2"/>
  <c r="AC83" i="2"/>
  <c r="AD83" i="2"/>
  <c r="AG83" i="2"/>
  <c r="AE83" i="2" s="1" a="1"/>
  <c r="AE83" i="2" s="1"/>
  <c r="AH83" i="2"/>
  <c r="AI83" i="2"/>
  <c r="AF83" i="2"/>
  <c r="AK83" i="2"/>
  <c r="AJ83" i="2" s="1"/>
  <c r="AL83" i="2"/>
  <c r="AN83" i="2"/>
  <c r="AO83" i="2"/>
  <c r="AQ83" i="2"/>
  <c r="AR83" i="2"/>
  <c r="AT83" i="2"/>
  <c r="AS83" i="2" s="1"/>
  <c r="AW83" i="2"/>
  <c r="AX83" i="2" s="1"/>
  <c r="AU83" i="2" s="1"/>
  <c r="AV83" i="2"/>
  <c r="BA83" i="2"/>
  <c r="BB83" i="2"/>
  <c r="BE83" i="2" a="1"/>
  <c r="BE83" i="2" s="1"/>
  <c r="BD83" i="2"/>
  <c r="BJ83" i="2" a="1"/>
  <c r="BJ83" i="2" s="1"/>
  <c r="BK83" i="2" s="1"/>
  <c r="BH83" i="2" s="1"/>
  <c r="BI83" i="2"/>
  <c r="BN83" i="2"/>
  <c r="BM83" i="2" s="1"/>
  <c r="BO83" i="2"/>
  <c r="BQ83" i="2"/>
  <c r="BP83" i="2" s="1"/>
  <c r="BR83" i="2"/>
  <c r="BU83" i="2"/>
  <c r="BT83" i="2" a="1"/>
  <c r="BT83" i="2" s="1"/>
  <c r="BY83" i="2"/>
  <c r="BZ83" i="2"/>
  <c r="BX83" i="2" s="1"/>
  <c r="CB83" i="2"/>
  <c r="CC83" i="2"/>
  <c r="CH83" i="2"/>
  <c r="CE83" i="2"/>
  <c r="CF83" i="2" s="1"/>
  <c r="CJ83" i="2"/>
  <c r="CL83" i="2" s="1"/>
  <c r="CI83" i="2"/>
  <c r="CK83" i="2"/>
  <c r="CN83" i="2"/>
  <c r="CO83" i="2" s="1"/>
  <c r="C84" i="2"/>
  <c r="G84" i="2"/>
  <c r="F84" i="2" s="1"/>
  <c r="I84" i="2"/>
  <c r="H84" i="2" s="1"/>
  <c r="K84" i="2"/>
  <c r="J84" i="2" s="1"/>
  <c r="M84" i="2"/>
  <c r="N84" i="2"/>
  <c r="P84" i="2"/>
  <c r="O84" i="2" s="1"/>
  <c r="Q84" i="2"/>
  <c r="U84" i="2"/>
  <c r="T84" i="2" a="1"/>
  <c r="T84" i="2" s="1"/>
  <c r="V84" i="2" s="1"/>
  <c r="R84" i="2" s="1"/>
  <c r="S84" i="2" a="1"/>
  <c r="S84" i="2" s="1"/>
  <c r="AA84" i="2"/>
  <c r="X84" i="2" a="1"/>
  <c r="X84" i="2" s="1"/>
  <c r="Y84" i="2" s="1"/>
  <c r="Z84" i="2"/>
  <c r="AC84" i="2"/>
  <c r="AD84" i="2"/>
  <c r="AG84" i="2"/>
  <c r="AH84" i="2"/>
  <c r="AI84" i="2"/>
  <c r="AF84" i="2"/>
  <c r="AK84" i="2"/>
  <c r="AL84" i="2"/>
  <c r="AN84" i="2"/>
  <c r="AM84" i="2" s="1"/>
  <c r="AO84" i="2"/>
  <c r="AQ84" i="2"/>
  <c r="AP84" i="2" s="1"/>
  <c r="AR84" i="2"/>
  <c r="AT84" i="2"/>
  <c r="AS84" i="2" s="1"/>
  <c r="AW84" i="2"/>
  <c r="AX84" i="2"/>
  <c r="AU84" i="2"/>
  <c r="AV84" i="2"/>
  <c r="BA84" i="2"/>
  <c r="BB84" i="2"/>
  <c r="BE84" i="2" a="1"/>
  <c r="BE84" i="2" s="1"/>
  <c r="BF84" i="2" s="1"/>
  <c r="BC84" i="2" s="1"/>
  <c r="BD84" i="2"/>
  <c r="BJ84" i="2" a="1"/>
  <c r="BJ84" i="2" s="1"/>
  <c r="BK84" i="2" s="1"/>
  <c r="BH84" i="2" s="1"/>
  <c r="BI84" i="2"/>
  <c r="BL84" i="2" s="1"/>
  <c r="BN84" i="2"/>
  <c r="BO84" i="2"/>
  <c r="BQ84" i="2"/>
  <c r="BR84" i="2"/>
  <c r="BU84" i="2"/>
  <c r="BT84" i="2" a="1"/>
  <c r="BT84" i="2" s="1"/>
  <c r="BY84" i="2"/>
  <c r="BZ84" i="2"/>
  <c r="CB84" i="2"/>
  <c r="CC84" i="2"/>
  <c r="CH84" i="2"/>
  <c r="CE84" i="2"/>
  <c r="CF84" i="2" s="1"/>
  <c r="CJ84" i="2"/>
  <c r="CN84" i="2"/>
  <c r="CM84" i="2" s="1"/>
  <c r="C85" i="2"/>
  <c r="G85" i="2"/>
  <c r="F85" i="2"/>
  <c r="I85" i="2"/>
  <c r="H85" i="2"/>
  <c r="K85" i="2"/>
  <c r="J85" i="2" s="1"/>
  <c r="M85" i="2"/>
  <c r="L85" i="2" s="1"/>
  <c r="N85" i="2"/>
  <c r="P85" i="2"/>
  <c r="O85" i="2" s="1"/>
  <c r="Q85" i="2"/>
  <c r="U85" i="2"/>
  <c r="R85" i="2" s="1"/>
  <c r="T85" i="2" a="1"/>
  <c r="T85" i="2" s="1"/>
  <c r="V85" i="2" s="1"/>
  <c r="S85" i="2" a="1"/>
  <c r="AA85" i="2"/>
  <c r="X85" i="2" a="1"/>
  <c r="X85" i="2" s="1"/>
  <c r="Y85" i="2" s="1"/>
  <c r="Z85" i="2"/>
  <c r="AC85" i="2"/>
  <c r="AB85" i="2" s="1"/>
  <c r="AD85" i="2"/>
  <c r="AG85" i="2"/>
  <c r="AE85" i="2" s="1" a="1"/>
  <c r="AE85" i="2" s="1"/>
  <c r="AH85" i="2"/>
  <c r="AI85" i="2"/>
  <c r="AF85" i="2"/>
  <c r="AK85" i="2"/>
  <c r="AJ85" i="2" s="1"/>
  <c r="AL85" i="2"/>
  <c r="AN85" i="2"/>
  <c r="AM85" i="2" s="1"/>
  <c r="AO85" i="2"/>
  <c r="AQ85" i="2"/>
  <c r="AP85" i="2" s="1"/>
  <c r="AR85" i="2"/>
  <c r="AT85" i="2"/>
  <c r="AS85" i="2"/>
  <c r="AW85" i="2"/>
  <c r="AV85" i="2"/>
  <c r="BA85" i="2"/>
  <c r="AZ85" i="2" s="1"/>
  <c r="BB85" i="2"/>
  <c r="BE85" i="2" a="1"/>
  <c r="BE85" i="2" s="1"/>
  <c r="BF85" i="2" s="1"/>
  <c r="BC85" i="2" s="1"/>
  <c r="BD85" i="2"/>
  <c r="BJ85" i="2" a="1"/>
  <c r="BJ85" i="2"/>
  <c r="BK85" i="2" s="1"/>
  <c r="BH85" i="2" s="1"/>
  <c r="BI85" i="2"/>
  <c r="BN85" i="2"/>
  <c r="BO85" i="2"/>
  <c r="BQ85" i="2"/>
  <c r="BR85" i="2"/>
  <c r="BU85" i="2"/>
  <c r="BT85" i="2" a="1"/>
  <c r="BT85" i="2" s="1"/>
  <c r="BW85" i="2" s="1"/>
  <c r="BY85" i="2"/>
  <c r="BX85" i="2" s="1"/>
  <c r="BZ85" i="2"/>
  <c r="CB85" i="2"/>
  <c r="CC85" i="2"/>
  <c r="CH85" i="2"/>
  <c r="CE85" i="2"/>
  <c r="CF85" i="2" s="1"/>
  <c r="CJ85" i="2"/>
  <c r="CK85" i="2" s="1"/>
  <c r="CN85" i="2"/>
  <c r="CO85" i="2" s="1"/>
  <c r="S85" i="2"/>
  <c r="C86" i="2"/>
  <c r="G86" i="2"/>
  <c r="F86" i="2" s="1"/>
  <c r="I86" i="2"/>
  <c r="H86" i="2" s="1"/>
  <c r="K86" i="2"/>
  <c r="J86" i="2" s="1"/>
  <c r="M86" i="2"/>
  <c r="N86" i="2"/>
  <c r="P86" i="2"/>
  <c r="Q86" i="2"/>
  <c r="U86" i="2"/>
  <c r="T86" i="2" a="1"/>
  <c r="T86" i="2" s="1"/>
  <c r="V86" i="2" s="1"/>
  <c r="R86" i="2" s="1"/>
  <c r="S86" i="2" a="1"/>
  <c r="S86" i="2" s="1"/>
  <c r="AA86" i="2"/>
  <c r="X86" i="2" a="1"/>
  <c r="X86" i="2" s="1"/>
  <c r="Y86" i="2" s="1"/>
  <c r="Z86" i="2"/>
  <c r="AC86" i="2"/>
  <c r="AD86" i="2"/>
  <c r="AG86" i="2"/>
  <c r="AH86" i="2"/>
  <c r="AI86" i="2"/>
  <c r="AF86" i="2"/>
  <c r="AK86" i="2"/>
  <c r="AL86" i="2"/>
  <c r="AN86" i="2"/>
  <c r="AO86" i="2"/>
  <c r="AQ86" i="2"/>
  <c r="AR86" i="2"/>
  <c r="AP86" i="2" s="1"/>
  <c r="AT86" i="2"/>
  <c r="AS86" i="2" s="1"/>
  <c r="AW86" i="2"/>
  <c r="AX86" i="2" s="1"/>
  <c r="AU86" i="2" s="1"/>
  <c r="AV86" i="2"/>
  <c r="AY86" i="2" s="1"/>
  <c r="BA86" i="2"/>
  <c r="BB86" i="2"/>
  <c r="BE86" i="2" a="1"/>
  <c r="BE86" i="2" s="1"/>
  <c r="BF86" i="2" s="1"/>
  <c r="BC86" i="2" s="1"/>
  <c r="BD86" i="2"/>
  <c r="BG86" i="2" s="1"/>
  <c r="BJ86" i="2" a="1"/>
  <c r="BJ86" i="2" s="1"/>
  <c r="BK86" i="2" s="1"/>
  <c r="BH86" i="2" s="1"/>
  <c r="BI86" i="2"/>
  <c r="BN86" i="2"/>
  <c r="BO86" i="2"/>
  <c r="BQ86" i="2"/>
  <c r="BR86" i="2"/>
  <c r="BU86" i="2"/>
  <c r="BT86" i="2" a="1"/>
  <c r="BT86" i="2" s="1"/>
  <c r="BW86" i="2" s="1"/>
  <c r="BY86" i="2"/>
  <c r="BX86" i="2" s="1"/>
  <c r="BZ86" i="2"/>
  <c r="CB86" i="2"/>
  <c r="CC86" i="2"/>
  <c r="CH86" i="2"/>
  <c r="CE86" i="2"/>
  <c r="CF86" i="2" s="1"/>
  <c r="CJ86" i="2"/>
  <c r="CK86" i="2" s="1"/>
  <c r="CI86" i="2"/>
  <c r="CL86" i="2"/>
  <c r="CN86" i="2"/>
  <c r="CM86" i="2" s="1"/>
  <c r="C87" i="2"/>
  <c r="G87" i="2"/>
  <c r="F87" i="2"/>
  <c r="I87" i="2"/>
  <c r="H87" i="2" s="1"/>
  <c r="K87" i="2"/>
  <c r="J87" i="2" s="1"/>
  <c r="M87" i="2"/>
  <c r="N87" i="2"/>
  <c r="P87" i="2"/>
  <c r="Q87" i="2"/>
  <c r="U87" i="2"/>
  <c r="T87" i="2" a="1"/>
  <c r="T87" i="2" s="1"/>
  <c r="V87" i="2" s="1"/>
  <c r="S87" i="2" a="1"/>
  <c r="S87" i="2" s="1"/>
  <c r="AA87" i="2"/>
  <c r="X87" i="2" a="1"/>
  <c r="X87" i="2" s="1"/>
  <c r="Y87" i="2" s="1"/>
  <c r="Z87" i="2"/>
  <c r="AC87" i="2"/>
  <c r="AB87" i="2" s="1"/>
  <c r="AD87" i="2"/>
  <c r="AG87" i="2"/>
  <c r="AH87" i="2"/>
  <c r="AI87" i="2"/>
  <c r="AF87" i="2"/>
  <c r="AK87" i="2"/>
  <c r="AL87" i="2"/>
  <c r="AN87" i="2"/>
  <c r="AM87" i="2" s="1"/>
  <c r="AO87" i="2"/>
  <c r="AQ87" i="2"/>
  <c r="AR87" i="2"/>
  <c r="AT87" i="2"/>
  <c r="AS87" i="2" s="1"/>
  <c r="AW87" i="2"/>
  <c r="AX87" i="2" s="1"/>
  <c r="AU87" i="2" s="1"/>
  <c r="AV87" i="2"/>
  <c r="AY87" i="2" s="1"/>
  <c r="BA87" i="2"/>
  <c r="BB87" i="2"/>
  <c r="BE87" i="2" a="1"/>
  <c r="BE87" i="2" s="1"/>
  <c r="BF87" i="2" s="1"/>
  <c r="BC87" i="2" s="1"/>
  <c r="BD87" i="2"/>
  <c r="BJ87" i="2" a="1"/>
  <c r="BJ87" i="2" s="1"/>
  <c r="BK87" i="2" s="1"/>
  <c r="BH87" i="2" s="1"/>
  <c r="BI87" i="2"/>
  <c r="BN87" i="2"/>
  <c r="BM87" i="2" s="1"/>
  <c r="BO87" i="2"/>
  <c r="BQ87" i="2"/>
  <c r="BR87" i="2"/>
  <c r="BP87" i="2"/>
  <c r="BU87" i="2"/>
  <c r="BT87" i="2" a="1"/>
  <c r="BT87" i="2" s="1"/>
  <c r="BY87" i="2"/>
  <c r="BX87" i="2" s="1"/>
  <c r="BZ87" i="2"/>
  <c r="CB87" i="2"/>
  <c r="CC87" i="2"/>
  <c r="CH87" i="2"/>
  <c r="CE87" i="2"/>
  <c r="CF87" i="2" s="1"/>
  <c r="CJ87" i="2"/>
  <c r="CK87" i="2" s="1"/>
  <c r="CN87" i="2"/>
  <c r="CO87" i="2" s="1"/>
  <c r="CP87" i="2"/>
  <c r="C88" i="2"/>
  <c r="G88" i="2"/>
  <c r="F88" i="2" s="1"/>
  <c r="I88" i="2"/>
  <c r="H88" i="2" s="1"/>
  <c r="K88" i="2"/>
  <c r="J88" i="2" s="1"/>
  <c r="M88" i="2"/>
  <c r="L88" i="2" s="1"/>
  <c r="N88" i="2"/>
  <c r="P88" i="2"/>
  <c r="Q88" i="2"/>
  <c r="U88" i="2"/>
  <c r="T88" i="2" a="1"/>
  <c r="T88" i="2" s="1"/>
  <c r="V88" i="2" s="1"/>
  <c r="S88" i="2" a="1"/>
  <c r="S88" i="2" s="1"/>
  <c r="AA88" i="2"/>
  <c r="X88" i="2" a="1"/>
  <c r="X88" i="2" s="1"/>
  <c r="Y88" i="2" s="1"/>
  <c r="Z88" i="2"/>
  <c r="AC88" i="2"/>
  <c r="AD88" i="2"/>
  <c r="AG88" i="2"/>
  <c r="AH88" i="2"/>
  <c r="AI88" i="2"/>
  <c r="AF88" i="2"/>
  <c r="AK88" i="2"/>
  <c r="AJ88" i="2" s="1"/>
  <c r="AL88" i="2"/>
  <c r="AN88" i="2"/>
  <c r="AO88" i="2"/>
  <c r="AQ88" i="2"/>
  <c r="AP88" i="2" s="1"/>
  <c r="AR88" i="2"/>
  <c r="AT88" i="2"/>
  <c r="AS88" i="2" s="1"/>
  <c r="AW88" i="2"/>
  <c r="AX88" i="2" s="1"/>
  <c r="AU88" i="2" s="1"/>
  <c r="AV88" i="2"/>
  <c r="BA88" i="2"/>
  <c r="BB88" i="2"/>
  <c r="BE88" i="2" a="1"/>
  <c r="BE88" i="2" s="1"/>
  <c r="BF88" i="2" s="1"/>
  <c r="BC88" i="2" s="1"/>
  <c r="BD88" i="2"/>
  <c r="BJ88" i="2" a="1"/>
  <c r="BJ88" i="2" s="1"/>
  <c r="BI88" i="2"/>
  <c r="BN88" i="2"/>
  <c r="BM88" i="2" s="1"/>
  <c r="BO88" i="2"/>
  <c r="BQ88" i="2"/>
  <c r="BR88" i="2"/>
  <c r="BU88" i="2"/>
  <c r="BT88" i="2" a="1"/>
  <c r="BT88" i="2" s="1"/>
  <c r="BW88" i="2" s="1"/>
  <c r="BY88" i="2"/>
  <c r="BZ88" i="2"/>
  <c r="CB88" i="2"/>
  <c r="CA88" i="2" s="1"/>
  <c r="CC88" i="2"/>
  <c r="CH88" i="2"/>
  <c r="CE88" i="2"/>
  <c r="CJ88" i="2"/>
  <c r="CI88" i="2" s="1"/>
  <c r="CN88" i="2"/>
  <c r="C89" i="2"/>
  <c r="G89" i="2"/>
  <c r="F89" i="2" s="1"/>
  <c r="I89" i="2"/>
  <c r="H89" i="2" s="1"/>
  <c r="K89" i="2"/>
  <c r="J89" i="2" s="1"/>
  <c r="M89" i="2"/>
  <c r="N89" i="2"/>
  <c r="L89" i="2" s="1"/>
  <c r="P89" i="2"/>
  <c r="Q89" i="2"/>
  <c r="U89" i="2"/>
  <c r="T89" i="2" a="1"/>
  <c r="T89" i="2" s="1"/>
  <c r="V89" i="2" s="1"/>
  <c r="S89" i="2" a="1"/>
  <c r="S89" i="2" s="1"/>
  <c r="AA89" i="2"/>
  <c r="X89" i="2" a="1"/>
  <c r="X89" i="2" s="1"/>
  <c r="Y89" i="2" s="1"/>
  <c r="Z89" i="2"/>
  <c r="AC89" i="2"/>
  <c r="AB89" i="2" s="1"/>
  <c r="AD89" i="2"/>
  <c r="AG89" i="2"/>
  <c r="AE89" i="2" s="1" a="1"/>
  <c r="AE89" i="2" s="1"/>
  <c r="AH89" i="2"/>
  <c r="AI89" i="2"/>
  <c r="AF89" i="2"/>
  <c r="AK89" i="2"/>
  <c r="AL89" i="2"/>
  <c r="AN89" i="2"/>
  <c r="AO89" i="2"/>
  <c r="AQ89" i="2"/>
  <c r="AR89" i="2"/>
  <c r="AT89" i="2"/>
  <c r="AS89" i="2" s="1"/>
  <c r="AW89" i="2"/>
  <c r="AX89" i="2" s="1"/>
  <c r="AU89" i="2" s="1"/>
  <c r="AV89" i="2"/>
  <c r="AY89" i="2" s="1"/>
  <c r="BA89" i="2"/>
  <c r="BB89" i="2"/>
  <c r="BE89" i="2" a="1"/>
  <c r="BE89" i="2" s="1"/>
  <c r="BF89" i="2" s="1"/>
  <c r="BC89" i="2" s="1"/>
  <c r="BD89" i="2"/>
  <c r="BJ89" i="2" a="1"/>
  <c r="BJ89" i="2" s="1"/>
  <c r="BI89" i="2"/>
  <c r="BN89" i="2"/>
  <c r="BO89" i="2"/>
  <c r="BQ89" i="2"/>
  <c r="BR89" i="2"/>
  <c r="BU89" i="2"/>
  <c r="BT89" i="2" a="1"/>
  <c r="BT89" i="2" s="1"/>
  <c r="BY89" i="2"/>
  <c r="BZ89" i="2"/>
  <c r="CB89" i="2"/>
  <c r="CC89" i="2"/>
  <c r="CH89" i="2"/>
  <c r="CD89" i="2" s="1"/>
  <c r="CE89" i="2"/>
  <c r="CF89" i="2" s="1"/>
  <c r="CJ89" i="2"/>
  <c r="CK89" i="2" s="1"/>
  <c r="CN89" i="2"/>
  <c r="CO89" i="2" s="1"/>
  <c r="C90" i="2"/>
  <c r="G90" i="2"/>
  <c r="F90" i="2" s="1"/>
  <c r="I90" i="2"/>
  <c r="H90" i="2" s="1"/>
  <c r="K90" i="2"/>
  <c r="J90" i="2" s="1"/>
  <c r="M90" i="2"/>
  <c r="L90" i="2" s="1"/>
  <c r="N90" i="2"/>
  <c r="P90" i="2"/>
  <c r="Q90" i="2"/>
  <c r="U90" i="2"/>
  <c r="T90" i="2" a="1"/>
  <c r="T90" i="2" s="1"/>
  <c r="V90" i="2" s="1"/>
  <c r="S90" i="2" a="1"/>
  <c r="S90" i="2" s="1"/>
  <c r="AA90" i="2"/>
  <c r="X90" i="2" a="1"/>
  <c r="X90" i="2" s="1"/>
  <c r="Y90" i="2" s="1"/>
  <c r="Z90" i="2"/>
  <c r="AC90" i="2"/>
  <c r="AD90" i="2"/>
  <c r="AG90" i="2"/>
  <c r="AH90" i="2"/>
  <c r="AI90" i="2"/>
  <c r="AF90" i="2"/>
  <c r="AK90" i="2"/>
  <c r="AJ90" i="2" s="1"/>
  <c r="AL90" i="2"/>
  <c r="AN90" i="2"/>
  <c r="AO90" i="2"/>
  <c r="AQ90" i="2"/>
  <c r="AP90" i="2" s="1"/>
  <c r="AR90" i="2"/>
  <c r="AT90" i="2"/>
  <c r="AS90" i="2" s="1"/>
  <c r="AW90" i="2"/>
  <c r="AX90" i="2" s="1"/>
  <c r="AU90" i="2" s="1"/>
  <c r="AV90" i="2"/>
  <c r="BA90" i="2"/>
  <c r="BB90" i="2"/>
  <c r="BE90" i="2" a="1"/>
  <c r="BE90" i="2"/>
  <c r="BD90" i="2"/>
  <c r="BJ90" i="2" a="1"/>
  <c r="BJ90" i="2" s="1"/>
  <c r="BK90" i="2" s="1"/>
  <c r="BH90" i="2" s="1"/>
  <c r="BI90" i="2"/>
  <c r="BL90" i="2" s="1"/>
  <c r="BN90" i="2"/>
  <c r="BM90" i="2" s="1"/>
  <c r="BO90" i="2"/>
  <c r="BQ90" i="2"/>
  <c r="BR90" i="2"/>
  <c r="BU90" i="2"/>
  <c r="BT90" i="2" a="1"/>
  <c r="BT90" i="2" s="1"/>
  <c r="BY90" i="2"/>
  <c r="BZ90" i="2"/>
  <c r="CB90" i="2"/>
  <c r="CA90" i="2" s="1"/>
  <c r="CC90" i="2"/>
  <c r="CH90" i="2"/>
  <c r="CE90" i="2"/>
  <c r="CF90" i="2" s="1"/>
  <c r="CD90" i="2"/>
  <c r="CG90" i="2"/>
  <c r="CJ90" i="2"/>
  <c r="CI90" i="2" s="1"/>
  <c r="CN90" i="2"/>
  <c r="CM90" i="2" s="1"/>
  <c r="C91" i="2"/>
  <c r="G91" i="2"/>
  <c r="F91" i="2" s="1"/>
  <c r="I91" i="2"/>
  <c r="H91" i="2" s="1"/>
  <c r="K91" i="2"/>
  <c r="J91" i="2" s="1"/>
  <c r="M91" i="2"/>
  <c r="N91" i="2"/>
  <c r="P91" i="2"/>
  <c r="Q91" i="2"/>
  <c r="U91" i="2"/>
  <c r="T91" i="2" a="1"/>
  <c r="T91" i="2" s="1"/>
  <c r="V91" i="2" s="1"/>
  <c r="R91" i="2" s="1"/>
  <c r="S91" i="2" a="1"/>
  <c r="S91" i="2" s="1"/>
  <c r="AA91" i="2"/>
  <c r="X91" i="2" a="1"/>
  <c r="X91" i="2" s="1"/>
  <c r="Y91" i="2" s="1"/>
  <c r="Z91" i="2"/>
  <c r="AC91" i="2"/>
  <c r="AD91" i="2"/>
  <c r="AG91" i="2"/>
  <c r="AH91" i="2"/>
  <c r="AI91" i="2"/>
  <c r="AF91" i="2"/>
  <c r="AK91" i="2"/>
  <c r="AL91" i="2"/>
  <c r="AN91" i="2"/>
  <c r="AO91" i="2"/>
  <c r="AQ91" i="2"/>
  <c r="AR91" i="2"/>
  <c r="AT91" i="2"/>
  <c r="AS91" i="2" s="1"/>
  <c r="AW91" i="2"/>
  <c r="AX91" i="2" s="1"/>
  <c r="AU91" i="2" s="1"/>
  <c r="AV91" i="2"/>
  <c r="BA91" i="2"/>
  <c r="BB91" i="2"/>
  <c r="BE91" i="2" a="1"/>
  <c r="BE91" i="2" s="1"/>
  <c r="BD91" i="2"/>
  <c r="BJ91" i="2" a="1"/>
  <c r="BJ91" i="2" s="1"/>
  <c r="BK91" i="2" s="1"/>
  <c r="BH91" i="2" s="1"/>
  <c r="BI91" i="2"/>
  <c r="BN91" i="2"/>
  <c r="BO91" i="2"/>
  <c r="BQ91" i="2"/>
  <c r="BR91" i="2"/>
  <c r="BU91" i="2"/>
  <c r="BT91" i="2" a="1"/>
  <c r="BT91" i="2"/>
  <c r="BY91" i="2"/>
  <c r="BX91" i="2" s="1"/>
  <c r="BZ91" i="2"/>
  <c r="CB91" i="2"/>
  <c r="CA91" i="2" s="1"/>
  <c r="CC91" i="2"/>
  <c r="CH91" i="2"/>
  <c r="CE91" i="2"/>
  <c r="CF91" i="2" s="1"/>
  <c r="CJ91" i="2"/>
  <c r="CN91" i="2"/>
  <c r="C92" i="2"/>
  <c r="G92" i="2"/>
  <c r="F92" i="2" s="1"/>
  <c r="I92" i="2"/>
  <c r="H92" i="2" s="1"/>
  <c r="K92" i="2"/>
  <c r="J92" i="2"/>
  <c r="M92" i="2"/>
  <c r="L92" i="2" s="1"/>
  <c r="N92" i="2"/>
  <c r="P92" i="2"/>
  <c r="Q92" i="2"/>
  <c r="U92" i="2"/>
  <c r="T92" i="2" a="1"/>
  <c r="T92" i="2" s="1"/>
  <c r="V92" i="2" s="1"/>
  <c r="S92" i="2" a="1"/>
  <c r="S92" i="2" s="1"/>
  <c r="AA92" i="2"/>
  <c r="X92" i="2" a="1"/>
  <c r="X92" i="2" s="1"/>
  <c r="Y92" i="2" s="1"/>
  <c r="Z92" i="2"/>
  <c r="AC92" i="2"/>
  <c r="AB92" i="2" s="1"/>
  <c r="AD92" i="2"/>
  <c r="AG92" i="2"/>
  <c r="AH92" i="2"/>
  <c r="AI92" i="2"/>
  <c r="AF92" i="2"/>
  <c r="AK92" i="2"/>
  <c r="AJ92" i="2" s="1"/>
  <c r="AL92" i="2"/>
  <c r="AN92" i="2"/>
  <c r="AM92" i="2" s="1"/>
  <c r="AO92" i="2"/>
  <c r="AQ92" i="2"/>
  <c r="AR92" i="2"/>
  <c r="AT92" i="2"/>
  <c r="AS92" i="2" s="1"/>
  <c r="AW92" i="2"/>
  <c r="AX92" i="2" s="1"/>
  <c r="AU92" i="2" s="1"/>
  <c r="AV92" i="2"/>
  <c r="BA92" i="2"/>
  <c r="AZ92" i="2" s="1"/>
  <c r="BB92" i="2"/>
  <c r="BE92" i="2" a="1"/>
  <c r="BE92" i="2" s="1"/>
  <c r="BD92" i="2"/>
  <c r="BJ92" i="2" a="1"/>
  <c r="BJ92" i="2" s="1"/>
  <c r="BK92" i="2" s="1"/>
  <c r="BH92" i="2" s="1"/>
  <c r="BI92" i="2"/>
  <c r="BL92" i="2" s="1"/>
  <c r="BN92" i="2"/>
  <c r="BM92" i="2" s="1"/>
  <c r="BO92" i="2"/>
  <c r="BQ92" i="2"/>
  <c r="BR92" i="2"/>
  <c r="BU92" i="2"/>
  <c r="BT92" i="2" a="1"/>
  <c r="BT92" i="2" s="1"/>
  <c r="BY92" i="2"/>
  <c r="BZ92" i="2"/>
  <c r="CB92" i="2"/>
  <c r="CA92" i="2" s="1"/>
  <c r="CC92" i="2"/>
  <c r="CH92" i="2"/>
  <c r="CE92" i="2"/>
  <c r="CJ92" i="2"/>
  <c r="CN92" i="2"/>
  <c r="CM92" i="2" s="1"/>
  <c r="C93" i="2"/>
  <c r="G93" i="2"/>
  <c r="F93" i="2" s="1"/>
  <c r="I93" i="2"/>
  <c r="H93" i="2"/>
  <c r="K93" i="2"/>
  <c r="J93" i="2" s="1"/>
  <c r="M93" i="2"/>
  <c r="N93" i="2"/>
  <c r="P93" i="2"/>
  <c r="Q93" i="2"/>
  <c r="U93" i="2"/>
  <c r="T93" i="2" a="1"/>
  <c r="T93" i="2" s="1"/>
  <c r="V93" i="2" s="1"/>
  <c r="S93" i="2" a="1"/>
  <c r="S93" i="2" s="1"/>
  <c r="AA93" i="2"/>
  <c r="X93" i="2" a="1"/>
  <c r="X93" i="2" s="1"/>
  <c r="Y93" i="2" s="1"/>
  <c r="Z93" i="2"/>
  <c r="AC93" i="2"/>
  <c r="AD93" i="2"/>
  <c r="AG93" i="2"/>
  <c r="AE93" i="2" s="1" a="1"/>
  <c r="AE93" i="2" s="1"/>
  <c r="AH93" i="2"/>
  <c r="AI93" i="2"/>
  <c r="AF93" i="2"/>
  <c r="AK93" i="2"/>
  <c r="AL93" i="2"/>
  <c r="AN93" i="2"/>
  <c r="AO93" i="2"/>
  <c r="AQ93" i="2"/>
  <c r="AP93" i="2" s="1"/>
  <c r="AR93" i="2"/>
  <c r="AT93" i="2"/>
  <c r="AS93" i="2" s="1"/>
  <c r="AW93" i="2"/>
  <c r="AV93" i="2"/>
  <c r="BA93" i="2"/>
  <c r="BB93" i="2"/>
  <c r="BE93" i="2" a="1"/>
  <c r="BE93" i="2" s="1"/>
  <c r="BF93" i="2" s="1"/>
  <c r="BC93" i="2" s="1"/>
  <c r="BD93" i="2"/>
  <c r="BJ93" i="2" a="1"/>
  <c r="BJ93" i="2" s="1"/>
  <c r="BK93" i="2" s="1"/>
  <c r="BH93" i="2" s="1"/>
  <c r="BI93" i="2"/>
  <c r="BN93" i="2"/>
  <c r="BO93" i="2"/>
  <c r="BQ93" i="2"/>
  <c r="BP93" i="2" s="1"/>
  <c r="BR93" i="2"/>
  <c r="BU93" i="2"/>
  <c r="BT93" i="2" a="1"/>
  <c r="BT93" i="2" s="1"/>
  <c r="BY93" i="2"/>
  <c r="BX93" i="2" s="1"/>
  <c r="BZ93" i="2"/>
  <c r="CB93" i="2"/>
  <c r="CC93" i="2"/>
  <c r="CH93" i="2"/>
  <c r="CD93" i="2" s="1"/>
  <c r="CE93" i="2"/>
  <c r="CF93" i="2" s="1"/>
  <c r="CJ93" i="2"/>
  <c r="CK93" i="2" s="1"/>
  <c r="CN93" i="2"/>
  <c r="CO93" i="2" s="1"/>
  <c r="C94" i="2"/>
  <c r="G94" i="2"/>
  <c r="F94" i="2" s="1"/>
  <c r="I94" i="2"/>
  <c r="H94" i="2" s="1"/>
  <c r="K94" i="2"/>
  <c r="J94" i="2" s="1"/>
  <c r="M94" i="2"/>
  <c r="N94" i="2"/>
  <c r="P94" i="2"/>
  <c r="Q94" i="2"/>
  <c r="U94" i="2"/>
  <c r="T94" i="2" a="1"/>
  <c r="T94" i="2" s="1"/>
  <c r="V94" i="2" s="1"/>
  <c r="R94" i="2" s="1"/>
  <c r="S94" i="2" a="1"/>
  <c r="S94" i="2" s="1"/>
  <c r="AA94" i="2"/>
  <c r="X94" i="2" a="1"/>
  <c r="X94" i="2" s="1"/>
  <c r="Y94" i="2" s="1"/>
  <c r="Z94" i="2"/>
  <c r="AC94" i="2"/>
  <c r="AB94" i="2" s="1"/>
  <c r="AD94" i="2"/>
  <c r="AG94" i="2"/>
  <c r="AH94" i="2"/>
  <c r="AI94" i="2"/>
  <c r="AF94" i="2"/>
  <c r="AK94" i="2"/>
  <c r="AL94" i="2"/>
  <c r="AN94" i="2"/>
  <c r="AM94" i="2" s="1"/>
  <c r="AO94" i="2"/>
  <c r="AQ94" i="2"/>
  <c r="AR94" i="2"/>
  <c r="AP94" i="2"/>
  <c r="AT94" i="2"/>
  <c r="AS94" i="2" s="1"/>
  <c r="AW94" i="2"/>
  <c r="AX94" i="2" s="1"/>
  <c r="AU94" i="2" s="1"/>
  <c r="AV94" i="2"/>
  <c r="BA94" i="2"/>
  <c r="BB94" i="2"/>
  <c r="BE94" i="2" a="1"/>
  <c r="BE94" i="2"/>
  <c r="BF94" i="2" s="1"/>
  <c r="BC94" i="2" s="1"/>
  <c r="BD94" i="2"/>
  <c r="BJ94" i="2" a="1"/>
  <c r="BJ94" i="2" s="1"/>
  <c r="BK94" i="2" s="1"/>
  <c r="BH94" i="2" s="1"/>
  <c r="BI94" i="2"/>
  <c r="BN94" i="2"/>
  <c r="BO94" i="2"/>
  <c r="BQ94" i="2"/>
  <c r="BR94" i="2"/>
  <c r="BU94" i="2"/>
  <c r="BT94" i="2" a="1"/>
  <c r="BT94" i="2" s="1"/>
  <c r="BY94" i="2"/>
  <c r="BZ94" i="2"/>
  <c r="CB94" i="2"/>
  <c r="CA94" i="2" s="1"/>
  <c r="CC94" i="2"/>
  <c r="CH94" i="2"/>
  <c r="CE94" i="2"/>
  <c r="CJ94" i="2"/>
  <c r="CN94" i="2"/>
  <c r="CM94" i="2" s="1"/>
  <c r="C95" i="2"/>
  <c r="G95" i="2"/>
  <c r="F95" i="2"/>
  <c r="I95" i="2"/>
  <c r="H95" i="2" s="1"/>
  <c r="K95" i="2"/>
  <c r="J95" i="2" s="1"/>
  <c r="M95" i="2"/>
  <c r="N95" i="2"/>
  <c r="P95" i="2"/>
  <c r="Q95" i="2"/>
  <c r="U95" i="2"/>
  <c r="T95" i="2" a="1"/>
  <c r="T95" i="2" s="1"/>
  <c r="V95" i="2" s="1"/>
  <c r="S95" i="2" a="1"/>
  <c r="S95" i="2" s="1"/>
  <c r="AA95" i="2"/>
  <c r="X95" i="2" a="1"/>
  <c r="X95" i="2" s="1"/>
  <c r="Y95" i="2" s="1"/>
  <c r="Z95" i="2"/>
  <c r="AC95" i="2"/>
  <c r="AD95" i="2"/>
  <c r="AG95" i="2"/>
  <c r="AH95" i="2"/>
  <c r="AI95" i="2"/>
  <c r="AF95" i="2"/>
  <c r="AK95" i="2"/>
  <c r="AL95" i="2"/>
  <c r="AN95" i="2"/>
  <c r="AO95" i="2"/>
  <c r="AM95" i="2" s="1"/>
  <c r="AQ95" i="2"/>
  <c r="AR95" i="2"/>
  <c r="AP95" i="2" s="1"/>
  <c r="AT95" i="2"/>
  <c r="AS95" i="2" s="1"/>
  <c r="AW95" i="2"/>
  <c r="AX95" i="2"/>
  <c r="AU95" i="2" s="1"/>
  <c r="AV95" i="2"/>
  <c r="BA95" i="2"/>
  <c r="BB95" i="2"/>
  <c r="BE95" i="2" a="1"/>
  <c r="BE95" i="2"/>
  <c r="BF95" i="2" s="1"/>
  <c r="BC95" i="2" s="1"/>
  <c r="BD95" i="2"/>
  <c r="BJ95" i="2" a="1"/>
  <c r="BJ95" i="2" s="1"/>
  <c r="BK95" i="2" s="1"/>
  <c r="BH95" i="2" s="1"/>
  <c r="BI95" i="2"/>
  <c r="BN95" i="2"/>
  <c r="BO95" i="2"/>
  <c r="BQ95" i="2"/>
  <c r="BR95" i="2"/>
  <c r="BP95" i="2" s="1"/>
  <c r="BU95" i="2"/>
  <c r="BT95" i="2" a="1"/>
  <c r="BT95" i="2" s="1"/>
  <c r="BY95" i="2"/>
  <c r="BX95" i="2" s="1"/>
  <c r="BZ95" i="2"/>
  <c r="CB95" i="2"/>
  <c r="CC95" i="2"/>
  <c r="CH95" i="2"/>
  <c r="CE95" i="2"/>
  <c r="CF95" i="2" s="1"/>
  <c r="CJ95" i="2"/>
  <c r="CK95" i="2" s="1"/>
  <c r="CL95" i="2"/>
  <c r="CN95" i="2"/>
  <c r="C96" i="2"/>
  <c r="G96" i="2"/>
  <c r="F96" i="2"/>
  <c r="I96" i="2"/>
  <c r="H96" i="2" s="1"/>
  <c r="K96" i="2"/>
  <c r="J96" i="2" s="1"/>
  <c r="M96" i="2"/>
  <c r="N96" i="2"/>
  <c r="P96" i="2"/>
  <c r="Q96" i="2"/>
  <c r="U96" i="2"/>
  <c r="T96" i="2" a="1"/>
  <c r="T96" i="2"/>
  <c r="V96" i="2" s="1"/>
  <c r="S96" i="2" a="1"/>
  <c r="S96" i="2" s="1"/>
  <c r="AA96" i="2"/>
  <c r="X96" i="2" a="1"/>
  <c r="X96" i="2" s="1"/>
  <c r="Y96" i="2" s="1"/>
  <c r="Z96" i="2"/>
  <c r="AC96" i="2"/>
  <c r="AD96" i="2"/>
  <c r="AB96" i="2"/>
  <c r="AG96" i="2"/>
  <c r="AH96" i="2"/>
  <c r="AI96" i="2"/>
  <c r="AF96" i="2"/>
  <c r="AK96" i="2"/>
  <c r="AL96" i="2"/>
  <c r="AJ96" i="2"/>
  <c r="AN96" i="2"/>
  <c r="AO96" i="2"/>
  <c r="AQ96" i="2"/>
  <c r="AP96" i="2" s="1"/>
  <c r="AR96" i="2"/>
  <c r="AT96" i="2"/>
  <c r="AS96" i="2" s="1"/>
  <c r="AW96" i="2"/>
  <c r="AX96" i="2"/>
  <c r="AU96" i="2" s="1"/>
  <c r="AV96" i="2"/>
  <c r="AY96" i="2" s="1"/>
  <c r="BA96" i="2"/>
  <c r="BB96" i="2"/>
  <c r="BE96" i="2" a="1"/>
  <c r="BE96" i="2"/>
  <c r="BF96" i="2" s="1"/>
  <c r="BC96" i="2" s="1"/>
  <c r="BD96" i="2"/>
  <c r="BJ96" i="2" a="1"/>
  <c r="BJ96" i="2"/>
  <c r="BI96" i="2"/>
  <c r="BN96" i="2"/>
  <c r="BM96" i="2" s="1"/>
  <c r="BO96" i="2"/>
  <c r="BQ96" i="2"/>
  <c r="BR96" i="2"/>
  <c r="BU96" i="2"/>
  <c r="BT96" i="2" a="1"/>
  <c r="BT96" i="2" s="1"/>
  <c r="BY96" i="2"/>
  <c r="BZ96" i="2"/>
  <c r="CB96" i="2"/>
  <c r="CC96" i="2"/>
  <c r="CH96" i="2"/>
  <c r="CE96" i="2"/>
  <c r="CJ96" i="2"/>
  <c r="CN96" i="2"/>
  <c r="C97" i="2"/>
  <c r="G97" i="2"/>
  <c r="F97" i="2" s="1"/>
  <c r="I97" i="2"/>
  <c r="H97" i="2" s="1"/>
  <c r="K97" i="2"/>
  <c r="J97" i="2" s="1"/>
  <c r="M97" i="2"/>
  <c r="N97" i="2"/>
  <c r="P97" i="2"/>
  <c r="Q97" i="2"/>
  <c r="O97" i="2" s="1"/>
  <c r="U97" i="2"/>
  <c r="T97" i="2" a="1"/>
  <c r="T97" i="2" s="1"/>
  <c r="V97" i="2" s="1"/>
  <c r="R97" i="2" s="1"/>
  <c r="S97" i="2" a="1"/>
  <c r="AA97" i="2"/>
  <c r="X97" i="2" a="1"/>
  <c r="X97" i="2" s="1"/>
  <c r="Y97" i="2" s="1"/>
  <c r="Z97" i="2"/>
  <c r="W97" i="2" s="1"/>
  <c r="AC97" i="2"/>
  <c r="AD97" i="2"/>
  <c r="AG97" i="2"/>
  <c r="AH97" i="2"/>
  <c r="AI97" i="2"/>
  <c r="AF97" i="2"/>
  <c r="AE97" i="2" a="1"/>
  <c r="AE97" i="2" s="1"/>
  <c r="AK97" i="2"/>
  <c r="AJ97" i="2" s="1"/>
  <c r="AL97" i="2"/>
  <c r="AN97" i="2"/>
  <c r="AM97" i="2" s="1"/>
  <c r="AO97" i="2"/>
  <c r="AQ97" i="2"/>
  <c r="AR97" i="2"/>
  <c r="AT97" i="2"/>
  <c r="AS97" i="2" s="1"/>
  <c r="AW97" i="2"/>
  <c r="AX97" i="2" s="1"/>
  <c r="AU97" i="2" s="1"/>
  <c r="AV97" i="2"/>
  <c r="BA97" i="2"/>
  <c r="BB97" i="2"/>
  <c r="BE97" i="2" a="1"/>
  <c r="BE97" i="2" s="1"/>
  <c r="BF97" i="2" s="1"/>
  <c r="BC97" i="2" s="1"/>
  <c r="BD97" i="2"/>
  <c r="BJ97" i="2" a="1"/>
  <c r="BJ97" i="2" s="1"/>
  <c r="BI97" i="2"/>
  <c r="BN97" i="2"/>
  <c r="BM97" i="2" s="1"/>
  <c r="BO97" i="2"/>
  <c r="BQ97" i="2"/>
  <c r="BR97" i="2"/>
  <c r="BU97" i="2"/>
  <c r="BT97" i="2" a="1"/>
  <c r="BT97" i="2" s="1"/>
  <c r="BY97" i="2"/>
  <c r="BZ97" i="2"/>
  <c r="CB97" i="2"/>
  <c r="CC97" i="2"/>
  <c r="CH97" i="2"/>
  <c r="CE97" i="2"/>
  <c r="CF97" i="2" s="1"/>
  <c r="CJ97" i="2"/>
  <c r="CK97" i="2" s="1"/>
  <c r="CN97" i="2"/>
  <c r="CO97" i="2" s="1"/>
  <c r="CM97" i="2"/>
  <c r="CP97" i="2"/>
  <c r="S97" i="2"/>
  <c r="C98" i="2"/>
  <c r="G98" i="2"/>
  <c r="F98" i="2" s="1"/>
  <c r="I98" i="2"/>
  <c r="H98" i="2" s="1"/>
  <c r="K98" i="2"/>
  <c r="J98" i="2" s="1"/>
  <c r="M98" i="2"/>
  <c r="N98" i="2"/>
  <c r="P98" i="2"/>
  <c r="O98" i="2" s="1"/>
  <c r="Q98" i="2"/>
  <c r="U98" i="2"/>
  <c r="T98" i="2" a="1"/>
  <c r="T98" i="2" s="1"/>
  <c r="V98" i="2" s="1"/>
  <c r="S98" i="2" a="1"/>
  <c r="S98" i="2" s="1"/>
  <c r="AA98" i="2"/>
  <c r="X98" i="2" a="1"/>
  <c r="X98" i="2"/>
  <c r="Y98" i="2" s="1"/>
  <c r="Z98" i="2"/>
  <c r="AC98" i="2"/>
  <c r="AD98" i="2"/>
  <c r="AG98" i="2"/>
  <c r="AH98" i="2"/>
  <c r="AI98" i="2"/>
  <c r="AF98" i="2"/>
  <c r="AK98" i="2"/>
  <c r="AL98" i="2"/>
  <c r="AN98" i="2"/>
  <c r="AO98" i="2"/>
  <c r="AQ98" i="2"/>
  <c r="AP98" i="2" s="1"/>
  <c r="AR98" i="2"/>
  <c r="AT98" i="2"/>
  <c r="AS98" i="2"/>
  <c r="AW98" i="2"/>
  <c r="AX98" i="2" s="1"/>
  <c r="AU98" i="2" s="1"/>
  <c r="AV98" i="2"/>
  <c r="BA98" i="2"/>
  <c r="BB98" i="2"/>
  <c r="BE98" i="2" a="1"/>
  <c r="BE98" i="2" s="1"/>
  <c r="BD98" i="2"/>
  <c r="BJ98" i="2" a="1"/>
  <c r="BJ98" i="2" s="1"/>
  <c r="BK98" i="2"/>
  <c r="BH98" i="2" s="1"/>
  <c r="BI98" i="2"/>
  <c r="BL98" i="2" s="1"/>
  <c r="BN98" i="2"/>
  <c r="BO98" i="2"/>
  <c r="BQ98" i="2"/>
  <c r="BP98" i="2" s="1"/>
  <c r="BR98" i="2"/>
  <c r="BU98" i="2"/>
  <c r="BT98" i="2" a="1"/>
  <c r="BT98" i="2" s="1"/>
  <c r="BY98" i="2"/>
  <c r="BZ98" i="2"/>
  <c r="CB98" i="2"/>
  <c r="CC98" i="2"/>
  <c r="CH98" i="2"/>
  <c r="CD98" i="2" s="1"/>
  <c r="CE98" i="2"/>
  <c r="CF98" i="2" s="1"/>
  <c r="CJ98" i="2"/>
  <c r="CI98" i="2" s="1"/>
  <c r="CK98" i="2"/>
  <c r="CN98" i="2"/>
  <c r="CP98" i="2" s="1"/>
  <c r="CM98" i="2"/>
  <c r="CO98" i="2"/>
  <c r="C99" i="2"/>
  <c r="G99" i="2"/>
  <c r="F99" i="2" s="1"/>
  <c r="I99" i="2"/>
  <c r="H99" i="2"/>
  <c r="K99" i="2"/>
  <c r="J99" i="2" s="1"/>
  <c r="M99" i="2"/>
  <c r="N99" i="2"/>
  <c r="L99" i="2" s="1"/>
  <c r="P99" i="2"/>
  <c r="Q99" i="2"/>
  <c r="U99" i="2"/>
  <c r="T99" i="2" a="1"/>
  <c r="T99" i="2" s="1"/>
  <c r="V99" i="2" s="1"/>
  <c r="S99" i="2" a="1"/>
  <c r="S99" i="2" s="1"/>
  <c r="AA99" i="2"/>
  <c r="X99" i="2" a="1"/>
  <c r="X99" i="2" s="1"/>
  <c r="Y99" i="2" s="1"/>
  <c r="Z99" i="2"/>
  <c r="AC99" i="2"/>
  <c r="AD99" i="2"/>
  <c r="AG99" i="2"/>
  <c r="AH99" i="2"/>
  <c r="AI99" i="2"/>
  <c r="AF99" i="2"/>
  <c r="AK99" i="2"/>
  <c r="AL99" i="2"/>
  <c r="AN99" i="2"/>
  <c r="AO99" i="2"/>
  <c r="AM99" i="2"/>
  <c r="AQ99" i="2"/>
  <c r="AP99" i="2" s="1"/>
  <c r="AR99" i="2"/>
  <c r="AT99" i="2"/>
  <c r="AS99" i="2" s="1"/>
  <c r="AW99" i="2"/>
  <c r="AX99" i="2" s="1"/>
  <c r="AU99" i="2" s="1"/>
  <c r="AV99" i="2"/>
  <c r="BA99" i="2"/>
  <c r="BB99" i="2"/>
  <c r="BE99" i="2" a="1"/>
  <c r="BE99" i="2" s="1"/>
  <c r="BD99" i="2"/>
  <c r="BJ99" i="2" a="1"/>
  <c r="BJ99" i="2" s="1"/>
  <c r="BK99" i="2" s="1"/>
  <c r="BH99" i="2" s="1"/>
  <c r="BI99" i="2"/>
  <c r="BN99" i="2"/>
  <c r="BM99" i="2" s="1"/>
  <c r="BO99" i="2"/>
  <c r="BQ99" i="2"/>
  <c r="BR99" i="2"/>
  <c r="BU99" i="2"/>
  <c r="BT99" i="2" a="1"/>
  <c r="BT99" i="2" s="1"/>
  <c r="BV99" i="2" s="1"/>
  <c r="BS99" i="2" s="1"/>
  <c r="BY99" i="2"/>
  <c r="BZ99" i="2"/>
  <c r="CB99" i="2"/>
  <c r="CC99" i="2"/>
  <c r="CH99" i="2"/>
  <c r="CE99" i="2"/>
  <c r="CJ99" i="2"/>
  <c r="CN99" i="2"/>
  <c r="CO99" i="2" s="1"/>
  <c r="CM99" i="2"/>
  <c r="CP99" i="2"/>
  <c r="C100" i="2"/>
  <c r="G100" i="2"/>
  <c r="F100" i="2" s="1"/>
  <c r="I100" i="2"/>
  <c r="H100" i="2" s="1"/>
  <c r="K100" i="2"/>
  <c r="J100" i="2" s="1"/>
  <c r="M100" i="2"/>
  <c r="N100" i="2"/>
  <c r="P100" i="2"/>
  <c r="O100" i="2" s="1"/>
  <c r="Q100" i="2"/>
  <c r="U100" i="2"/>
  <c r="T100" i="2" a="1"/>
  <c r="T100" i="2" s="1"/>
  <c r="V100" i="2" s="1"/>
  <c r="R100" i="2" s="1"/>
  <c r="S100" i="2" a="1"/>
  <c r="S100" i="2" s="1"/>
  <c r="AA100" i="2"/>
  <c r="X100" i="2" a="1"/>
  <c r="X100" i="2" s="1"/>
  <c r="Y100" i="2" s="1"/>
  <c r="Z100" i="2"/>
  <c r="AC100" i="2"/>
  <c r="AB100" i="2" s="1"/>
  <c r="AD100" i="2"/>
  <c r="AG100" i="2"/>
  <c r="AH100" i="2"/>
  <c r="AI100" i="2"/>
  <c r="AF100" i="2"/>
  <c r="AK100" i="2"/>
  <c r="AL100" i="2"/>
  <c r="AN100" i="2"/>
  <c r="AM100" i="2" s="1"/>
  <c r="AO100" i="2"/>
  <c r="AQ100" i="2"/>
  <c r="AR100" i="2"/>
  <c r="AT100" i="2"/>
  <c r="AS100" i="2" s="1"/>
  <c r="AW100" i="2"/>
  <c r="AX100" i="2" s="1"/>
  <c r="AU100" i="2" s="1"/>
  <c r="AV100" i="2"/>
  <c r="BA100" i="2"/>
  <c r="BB100" i="2"/>
  <c r="BE100" i="2" a="1"/>
  <c r="BE100" i="2" s="1"/>
  <c r="BF100" i="2"/>
  <c r="BC100" i="2" s="1"/>
  <c r="BD100" i="2"/>
  <c r="BG100" i="2" s="1"/>
  <c r="BJ100" i="2" a="1"/>
  <c r="BJ100" i="2" s="1"/>
  <c r="BK100" i="2" s="1"/>
  <c r="BH100" i="2" s="1"/>
  <c r="BI100" i="2"/>
  <c r="BN100" i="2"/>
  <c r="BM100" i="2" s="1"/>
  <c r="BO100" i="2"/>
  <c r="BQ100" i="2"/>
  <c r="BR100" i="2"/>
  <c r="BU100" i="2"/>
  <c r="BT100" i="2" a="1"/>
  <c r="BT100" i="2" s="1"/>
  <c r="BW100" i="2" s="1"/>
  <c r="BY100" i="2"/>
  <c r="BX100" i="2" s="1"/>
  <c r="BZ100" i="2"/>
  <c r="CB100" i="2"/>
  <c r="CA100" i="2" s="1"/>
  <c r="CC100" i="2"/>
  <c r="CH100" i="2"/>
  <c r="CE100" i="2"/>
  <c r="CF100" i="2" s="1"/>
  <c r="CG100" i="2"/>
  <c r="CJ100" i="2"/>
  <c r="CN100" i="2"/>
  <c r="CM100" i="2" s="1"/>
  <c r="CP100" i="2"/>
  <c r="C101" i="2"/>
  <c r="G101" i="2"/>
  <c r="F101" i="2" s="1"/>
  <c r="I101" i="2"/>
  <c r="H101" i="2" s="1"/>
  <c r="K101" i="2"/>
  <c r="J101" i="2" s="1"/>
  <c r="M101" i="2"/>
  <c r="N101" i="2"/>
  <c r="P101" i="2"/>
  <c r="Q101" i="2"/>
  <c r="O101" i="2"/>
  <c r="U101" i="2"/>
  <c r="T101" i="2" a="1"/>
  <c r="T101" i="2" s="1"/>
  <c r="V101" i="2" s="1"/>
  <c r="S101" i="2" a="1"/>
  <c r="S101" i="2" s="1"/>
  <c r="AA101" i="2"/>
  <c r="X101" i="2" a="1"/>
  <c r="X101" i="2" s="1"/>
  <c r="Y101" i="2" s="1"/>
  <c r="Z101" i="2"/>
  <c r="AC101" i="2"/>
  <c r="AD101" i="2"/>
  <c r="AB101" i="2" s="1"/>
  <c r="AG101" i="2"/>
  <c r="AH101" i="2"/>
  <c r="AI101" i="2"/>
  <c r="AF101" i="2"/>
  <c r="AK101" i="2"/>
  <c r="AJ101" i="2" s="1"/>
  <c r="AL101" i="2"/>
  <c r="AN101" i="2"/>
  <c r="AO101" i="2"/>
  <c r="AQ101" i="2"/>
  <c r="AP101" i="2" s="1"/>
  <c r="AR101" i="2"/>
  <c r="AT101" i="2"/>
  <c r="AS101" i="2" s="1"/>
  <c r="AW101" i="2"/>
  <c r="AV101" i="2"/>
  <c r="BA101" i="2"/>
  <c r="BB101" i="2"/>
  <c r="BE101" i="2" a="1"/>
  <c r="BE101" i="2" s="1"/>
  <c r="BF101" i="2" s="1"/>
  <c r="BC101" i="2" s="1"/>
  <c r="BD101" i="2"/>
  <c r="BG101" i="2" s="1"/>
  <c r="BJ101" i="2" a="1"/>
  <c r="BJ101" i="2" s="1"/>
  <c r="BK101" i="2" s="1"/>
  <c r="BH101" i="2" s="1"/>
  <c r="BI101" i="2"/>
  <c r="BN101" i="2"/>
  <c r="BO101" i="2"/>
  <c r="BQ101" i="2"/>
  <c r="BR101" i="2"/>
  <c r="BU101" i="2"/>
  <c r="BT101" i="2" a="1"/>
  <c r="BT101" i="2" s="1"/>
  <c r="BW101" i="2" s="1"/>
  <c r="BY101" i="2"/>
  <c r="BZ101" i="2"/>
  <c r="CB101" i="2"/>
  <c r="CC101" i="2"/>
  <c r="CH101" i="2"/>
  <c r="CE101" i="2"/>
  <c r="CF101" i="2" s="1"/>
  <c r="CJ101" i="2"/>
  <c r="CL101" i="2" s="1"/>
  <c r="CN101" i="2"/>
  <c r="C102" i="2"/>
  <c r="G102" i="2"/>
  <c r="F102" i="2" s="1"/>
  <c r="I102" i="2"/>
  <c r="H102" i="2" s="1"/>
  <c r="K102" i="2"/>
  <c r="J102" i="2" s="1"/>
  <c r="M102" i="2"/>
  <c r="N102" i="2"/>
  <c r="P102" i="2"/>
  <c r="Q102" i="2"/>
  <c r="U102" i="2"/>
  <c r="R102" i="2" s="1"/>
  <c r="T102" i="2" a="1"/>
  <c r="T102" i="2" s="1"/>
  <c r="V102" i="2" s="1"/>
  <c r="S102" i="2" a="1"/>
  <c r="S102" i="2" s="1"/>
  <c r="AA102" i="2"/>
  <c r="X102" i="2" a="1"/>
  <c r="X102" i="2" s="1"/>
  <c r="Y102" i="2" s="1"/>
  <c r="Z102" i="2"/>
  <c r="AC102" i="2"/>
  <c r="AB102" i="2" s="1"/>
  <c r="AD102" i="2"/>
  <c r="AG102" i="2"/>
  <c r="AH102" i="2"/>
  <c r="AI102" i="2"/>
  <c r="AF102" i="2"/>
  <c r="AK102" i="2"/>
  <c r="AL102" i="2"/>
  <c r="AN102" i="2"/>
  <c r="AM102" i="2" s="1"/>
  <c r="AO102" i="2"/>
  <c r="AQ102" i="2"/>
  <c r="AR102" i="2"/>
  <c r="AT102" i="2"/>
  <c r="AS102" i="2" s="1"/>
  <c r="AW102" i="2"/>
  <c r="AX102" i="2" s="1"/>
  <c r="AU102" i="2" s="1"/>
  <c r="AV102" i="2"/>
  <c r="BA102" i="2"/>
  <c r="BB102" i="2"/>
  <c r="BE102" i="2" a="1"/>
  <c r="BE102" i="2" s="1"/>
  <c r="BF102" i="2" s="1"/>
  <c r="BC102" i="2" s="1"/>
  <c r="BD102" i="2"/>
  <c r="BG102" i="2"/>
  <c r="BJ102" i="2" a="1"/>
  <c r="BJ102" i="2" s="1"/>
  <c r="BK102" i="2" s="1"/>
  <c r="BH102" i="2" s="1"/>
  <c r="BI102" i="2"/>
  <c r="BN102" i="2"/>
  <c r="BO102" i="2"/>
  <c r="BQ102" i="2"/>
  <c r="BR102" i="2"/>
  <c r="BU102" i="2"/>
  <c r="BT102" i="2" a="1"/>
  <c r="BT102" i="2" s="1"/>
  <c r="BW102" i="2" s="1"/>
  <c r="BY102" i="2"/>
  <c r="BZ102" i="2"/>
  <c r="CB102" i="2"/>
  <c r="CC102" i="2"/>
  <c r="CA102" i="2" s="1"/>
  <c r="CH102" i="2"/>
  <c r="CE102" i="2"/>
  <c r="CF102" i="2" s="1"/>
  <c r="CJ102" i="2"/>
  <c r="CL102" i="2" s="1"/>
  <c r="CI102" i="2"/>
  <c r="CK102" i="2"/>
  <c r="CN102" i="2"/>
  <c r="CM102" i="2" s="1"/>
  <c r="C103" i="2"/>
  <c r="G103" i="2"/>
  <c r="F103" i="2" s="1"/>
  <c r="I103" i="2"/>
  <c r="H103" i="2" s="1"/>
  <c r="K103" i="2"/>
  <c r="J103" i="2"/>
  <c r="M103" i="2"/>
  <c r="N103" i="2"/>
  <c r="P103" i="2"/>
  <c r="Q103" i="2"/>
  <c r="U103" i="2"/>
  <c r="R103" i="2" s="1"/>
  <c r="T103" i="2" a="1"/>
  <c r="T103" i="2" s="1"/>
  <c r="V103" i="2" s="1"/>
  <c r="S103" i="2" a="1"/>
  <c r="S103" i="2" s="1"/>
  <c r="AA103" i="2"/>
  <c r="X103" i="2" a="1"/>
  <c r="X103" i="2" s="1"/>
  <c r="Y103" i="2" s="1"/>
  <c r="W103" i="2" s="1"/>
  <c r="Z103" i="2"/>
  <c r="AC103" i="2"/>
  <c r="AD103" i="2"/>
  <c r="AG103" i="2"/>
  <c r="AH103" i="2"/>
  <c r="AI103" i="2"/>
  <c r="AF103" i="2"/>
  <c r="AK103" i="2"/>
  <c r="AL103" i="2"/>
  <c r="AN103" i="2"/>
  <c r="AO103" i="2"/>
  <c r="AM103" i="2" s="1"/>
  <c r="AQ103" i="2"/>
  <c r="AR103" i="2"/>
  <c r="AT103" i="2"/>
  <c r="AS103" i="2" s="1"/>
  <c r="AW103" i="2"/>
  <c r="AX103" i="2"/>
  <c r="AU103" i="2" s="1"/>
  <c r="AV103" i="2"/>
  <c r="AY103" i="2" s="1"/>
  <c r="BA103" i="2"/>
  <c r="BB103" i="2"/>
  <c r="BE103" i="2" a="1"/>
  <c r="BE103" i="2" s="1"/>
  <c r="BF103" i="2" s="1"/>
  <c r="BC103" i="2" s="1"/>
  <c r="BD103" i="2"/>
  <c r="BJ103" i="2" a="1"/>
  <c r="BJ103" i="2" s="1"/>
  <c r="BK103" i="2" s="1"/>
  <c r="BH103" i="2" s="1"/>
  <c r="BI103" i="2"/>
  <c r="BN103" i="2"/>
  <c r="BO103" i="2"/>
  <c r="BQ103" i="2"/>
  <c r="BR103" i="2"/>
  <c r="BU103" i="2"/>
  <c r="BT103" i="2" a="1"/>
  <c r="BT103" i="2" s="1"/>
  <c r="BY103" i="2"/>
  <c r="BZ103" i="2"/>
  <c r="BX103" i="2" s="1"/>
  <c r="CB103" i="2"/>
  <c r="CC103" i="2"/>
  <c r="CH103" i="2"/>
  <c r="CE103" i="2"/>
  <c r="CG103" i="2" s="1"/>
  <c r="CJ103" i="2"/>
  <c r="CK103" i="2" s="1"/>
  <c r="CI103" i="2"/>
  <c r="CL103" i="2"/>
  <c r="CN103" i="2"/>
  <c r="C104" i="2"/>
  <c r="G104" i="2"/>
  <c r="F104" i="2" s="1"/>
  <c r="I104" i="2"/>
  <c r="H104" i="2" s="1"/>
  <c r="K104" i="2"/>
  <c r="J104" i="2" s="1"/>
  <c r="M104" i="2"/>
  <c r="N104" i="2"/>
  <c r="P104" i="2"/>
  <c r="Q104" i="2"/>
  <c r="U104" i="2"/>
  <c r="T104" i="2" a="1"/>
  <c r="T104" i="2" s="1"/>
  <c r="V104" i="2" s="1"/>
  <c r="S104" i="2" a="1"/>
  <c r="S104" i="2" s="1"/>
  <c r="AA104" i="2"/>
  <c r="X104" i="2" a="1"/>
  <c r="X104" i="2"/>
  <c r="Y104" i="2" s="1"/>
  <c r="Z104" i="2"/>
  <c r="AC104" i="2"/>
  <c r="AD104" i="2"/>
  <c r="AG104" i="2"/>
  <c r="AH104" i="2"/>
  <c r="AI104" i="2"/>
  <c r="AF104" i="2"/>
  <c r="AK104" i="2"/>
  <c r="AJ104" i="2" s="1"/>
  <c r="AL104" i="2"/>
  <c r="AN104" i="2"/>
  <c r="AO104" i="2"/>
  <c r="AQ104" i="2"/>
  <c r="AP104" i="2" s="1"/>
  <c r="AR104" i="2"/>
  <c r="AT104" i="2"/>
  <c r="AS104" i="2" s="1"/>
  <c r="AW104" i="2"/>
  <c r="AX104" i="2"/>
  <c r="AU104" i="2" s="1"/>
  <c r="AV104" i="2"/>
  <c r="BA104" i="2"/>
  <c r="BB104" i="2"/>
  <c r="AZ104" i="2" s="1"/>
  <c r="BE104" i="2" a="1"/>
  <c r="BE104" i="2" s="1"/>
  <c r="BD104" i="2"/>
  <c r="BJ104" i="2" a="1"/>
  <c r="BJ104" i="2"/>
  <c r="BL104" i="2" s="1"/>
  <c r="BI104" i="2"/>
  <c r="BN104" i="2"/>
  <c r="BO104" i="2"/>
  <c r="BQ104" i="2"/>
  <c r="BP104" i="2" s="1"/>
  <c r="BR104" i="2"/>
  <c r="BU104" i="2"/>
  <c r="BT104" i="2" a="1"/>
  <c r="BT104" i="2" s="1"/>
  <c r="BW104" i="2" s="1"/>
  <c r="BV104" i="2"/>
  <c r="BS104" i="2" s="1"/>
  <c r="BY104" i="2"/>
  <c r="BZ104" i="2"/>
  <c r="CB104" i="2"/>
  <c r="CA104" i="2" s="1"/>
  <c r="CC104" i="2"/>
  <c r="CH104" i="2"/>
  <c r="CE104" i="2"/>
  <c r="CG104" i="2" s="1"/>
  <c r="CJ104" i="2"/>
  <c r="CI104" i="2" s="1"/>
  <c r="CK104" i="2"/>
  <c r="CL104" i="2"/>
  <c r="CN104" i="2"/>
  <c r="CP104" i="2" s="1"/>
  <c r="CM104" i="2"/>
  <c r="C105" i="2"/>
  <c r="G105" i="2"/>
  <c r="F105" i="2" s="1"/>
  <c r="I105" i="2"/>
  <c r="H105" i="2"/>
  <c r="K105" i="2"/>
  <c r="J105" i="2" s="1"/>
  <c r="M105" i="2"/>
  <c r="N105" i="2"/>
  <c r="P105" i="2"/>
  <c r="O105" i="2" s="1"/>
  <c r="Q105" i="2"/>
  <c r="U105" i="2"/>
  <c r="T105" i="2" a="1"/>
  <c r="T105" i="2"/>
  <c r="V105" i="2" s="1"/>
  <c r="S105" i="2" a="1"/>
  <c r="S105" i="2" s="1"/>
  <c r="AA105" i="2"/>
  <c r="X105" i="2" a="1"/>
  <c r="X105" i="2" s="1"/>
  <c r="Y105" i="2" s="1"/>
  <c r="W105" i="2" s="1"/>
  <c r="Z105" i="2"/>
  <c r="AC105" i="2"/>
  <c r="AD105" i="2"/>
  <c r="AG105" i="2"/>
  <c r="AH105" i="2"/>
  <c r="AI105" i="2"/>
  <c r="AF105" i="2"/>
  <c r="AK105" i="2"/>
  <c r="AL105" i="2"/>
  <c r="AN105" i="2"/>
  <c r="AO105" i="2"/>
  <c r="AQ105" i="2"/>
  <c r="AR105" i="2"/>
  <c r="AT105" i="2"/>
  <c r="AS105" i="2" s="1"/>
  <c r="AW105" i="2"/>
  <c r="AX105" i="2" s="1"/>
  <c r="AU105" i="2" s="1"/>
  <c r="AV105" i="2"/>
  <c r="AY105" i="2" s="1"/>
  <c r="BA105" i="2"/>
  <c r="BB105" i="2"/>
  <c r="AZ105" i="2" s="1"/>
  <c r="BE105" i="2" a="1"/>
  <c r="BE105" i="2" s="1"/>
  <c r="BF105" i="2"/>
  <c r="BC105" i="2" s="1"/>
  <c r="BD105" i="2"/>
  <c r="BG105" i="2" s="1"/>
  <c r="BJ105" i="2" a="1"/>
  <c r="BJ105" i="2" s="1"/>
  <c r="BI105" i="2"/>
  <c r="BN105" i="2"/>
  <c r="BO105" i="2"/>
  <c r="BQ105" i="2"/>
  <c r="BR105" i="2"/>
  <c r="BU105" i="2"/>
  <c r="BT105" i="2" a="1"/>
  <c r="BT105" i="2" s="1"/>
  <c r="BY105" i="2"/>
  <c r="BX105" i="2" s="1"/>
  <c r="BZ105" i="2"/>
  <c r="CB105" i="2"/>
  <c r="CC105" i="2"/>
  <c r="CA105" i="2"/>
  <c r="CH105" i="2"/>
  <c r="CD105" i="2" s="1"/>
  <c r="CE105" i="2"/>
  <c r="CJ105" i="2"/>
  <c r="CN105" i="2"/>
  <c r="CO105" i="2" s="1"/>
  <c r="C106" i="2"/>
  <c r="G106" i="2"/>
  <c r="F106" i="2" s="1"/>
  <c r="I106" i="2"/>
  <c r="H106" i="2" s="1"/>
  <c r="K106" i="2"/>
  <c r="J106" i="2" s="1"/>
  <c r="M106" i="2"/>
  <c r="L106" i="2" s="1"/>
  <c r="N106" i="2"/>
  <c r="P106" i="2"/>
  <c r="Q106" i="2"/>
  <c r="O106" i="2"/>
  <c r="U106" i="2"/>
  <c r="T106" i="2" a="1"/>
  <c r="T106" i="2" s="1"/>
  <c r="V106" i="2" s="1"/>
  <c r="S106" i="2" a="1"/>
  <c r="S106" i="2" s="1"/>
  <c r="AA106" i="2"/>
  <c r="X106" i="2" a="1"/>
  <c r="X106" i="2" s="1"/>
  <c r="Y106" i="2" s="1"/>
  <c r="Z106" i="2"/>
  <c r="AC106" i="2"/>
  <c r="AD106" i="2"/>
  <c r="AG106" i="2"/>
  <c r="AH106" i="2"/>
  <c r="AI106" i="2"/>
  <c r="AF106" i="2"/>
  <c r="AK106" i="2"/>
  <c r="AL106" i="2"/>
  <c r="AN106" i="2"/>
  <c r="AO106" i="2"/>
  <c r="AQ106" i="2"/>
  <c r="AP106" i="2" s="1"/>
  <c r="AR106" i="2"/>
  <c r="AT106" i="2"/>
  <c r="AS106" i="2"/>
  <c r="AW106" i="2"/>
  <c r="AY106" i="2" s="1"/>
  <c r="AV106" i="2"/>
  <c r="BA106" i="2"/>
  <c r="BB106" i="2"/>
  <c r="BE106" i="2" a="1"/>
  <c r="BE106" i="2" s="1"/>
  <c r="BD106" i="2"/>
  <c r="BJ106" i="2" a="1"/>
  <c r="BJ106" i="2" s="1"/>
  <c r="BK106" i="2" s="1"/>
  <c r="BH106" i="2" s="1"/>
  <c r="BI106" i="2"/>
  <c r="BN106" i="2"/>
  <c r="BO106" i="2"/>
  <c r="BQ106" i="2"/>
  <c r="BR106" i="2"/>
  <c r="BU106" i="2"/>
  <c r="BT106" i="2" a="1"/>
  <c r="BT106" i="2" s="1"/>
  <c r="BY106" i="2"/>
  <c r="BZ106" i="2"/>
  <c r="BX106" i="2" s="1"/>
  <c r="CB106" i="2"/>
  <c r="CC106" i="2"/>
  <c r="CH106" i="2"/>
  <c r="CE106" i="2"/>
  <c r="CJ106" i="2"/>
  <c r="CI106" i="2" s="1"/>
  <c r="CN106" i="2"/>
  <c r="CO106" i="2" s="1"/>
  <c r="C107" i="2"/>
  <c r="G107" i="2"/>
  <c r="F107" i="2" s="1"/>
  <c r="I107" i="2"/>
  <c r="H107" i="2" s="1"/>
  <c r="K107" i="2"/>
  <c r="J107" i="2" s="1"/>
  <c r="M107" i="2"/>
  <c r="N107" i="2"/>
  <c r="P107" i="2"/>
  <c r="Q107" i="2"/>
  <c r="O107" i="2"/>
  <c r="U107" i="2"/>
  <c r="T107" i="2" a="1"/>
  <c r="T107" i="2" s="1"/>
  <c r="V107" i="2" s="1"/>
  <c r="S107" i="2" a="1"/>
  <c r="AA107" i="2"/>
  <c r="X107" i="2" a="1"/>
  <c r="X107" i="2" s="1"/>
  <c r="Y107" i="2" s="1"/>
  <c r="Z107" i="2"/>
  <c r="AC107" i="2"/>
  <c r="AD107" i="2"/>
  <c r="AG107" i="2"/>
  <c r="AH107" i="2"/>
  <c r="AI107" i="2"/>
  <c r="AF107" i="2"/>
  <c r="AK107" i="2"/>
  <c r="AL107" i="2"/>
  <c r="AN107" i="2"/>
  <c r="AO107" i="2"/>
  <c r="AQ107" i="2"/>
  <c r="AR107" i="2"/>
  <c r="AT107" i="2"/>
  <c r="AS107" i="2" s="1"/>
  <c r="AW107" i="2"/>
  <c r="AY107" i="2" s="1"/>
  <c r="AV107" i="2"/>
  <c r="BA107" i="2"/>
  <c r="BB107" i="2"/>
  <c r="BE107" i="2" a="1"/>
  <c r="BE107" i="2" s="1"/>
  <c r="BD107" i="2"/>
  <c r="BJ107" i="2" a="1"/>
  <c r="BJ107" i="2" s="1"/>
  <c r="BK107" i="2" s="1"/>
  <c r="BH107" i="2" s="1"/>
  <c r="BI107" i="2"/>
  <c r="BN107" i="2"/>
  <c r="BO107" i="2"/>
  <c r="BQ107" i="2"/>
  <c r="BR107" i="2"/>
  <c r="BU107" i="2"/>
  <c r="BT107" i="2" a="1"/>
  <c r="BT107" i="2" s="1"/>
  <c r="BY107" i="2"/>
  <c r="BZ107" i="2"/>
  <c r="CB107" i="2"/>
  <c r="CA107" i="2" s="1"/>
  <c r="CC107" i="2"/>
  <c r="CH107" i="2"/>
  <c r="CE107" i="2"/>
  <c r="CF107" i="2" s="1"/>
  <c r="CJ107" i="2"/>
  <c r="CL107" i="2" s="1"/>
  <c r="CN107" i="2"/>
  <c r="CM107" i="2" s="1"/>
  <c r="S107" i="2"/>
  <c r="C108" i="2"/>
  <c r="G108" i="2"/>
  <c r="F108" i="2" s="1"/>
  <c r="I108" i="2"/>
  <c r="H108" i="2" s="1"/>
  <c r="K108" i="2"/>
  <c r="J108" i="2" s="1"/>
  <c r="M108" i="2"/>
  <c r="N108" i="2"/>
  <c r="P108" i="2"/>
  <c r="Q108" i="2"/>
  <c r="U108" i="2"/>
  <c r="T108" i="2" a="1"/>
  <c r="T108" i="2" s="1"/>
  <c r="V108" i="2" s="1"/>
  <c r="S108" i="2" a="1"/>
  <c r="S108" i="2" s="1"/>
  <c r="AA108" i="2"/>
  <c r="X108" i="2" a="1"/>
  <c r="X108" i="2" s="1"/>
  <c r="Y108" i="2" s="1"/>
  <c r="Z108" i="2"/>
  <c r="AC108" i="2"/>
  <c r="AB108" i="2" s="1"/>
  <c r="AD108" i="2"/>
  <c r="AG108" i="2"/>
  <c r="AH108" i="2"/>
  <c r="AI108" i="2"/>
  <c r="AF108" i="2"/>
  <c r="AK108" i="2"/>
  <c r="AL108" i="2"/>
  <c r="AN108" i="2"/>
  <c r="AO108" i="2"/>
  <c r="AQ108" i="2"/>
  <c r="AR108" i="2"/>
  <c r="AP108" i="2"/>
  <c r="AT108" i="2"/>
  <c r="AS108" i="2" s="1"/>
  <c r="AW108" i="2"/>
  <c r="AX108" i="2" s="1"/>
  <c r="AU108" i="2" s="1"/>
  <c r="AV108" i="2"/>
  <c r="BA108" i="2"/>
  <c r="BB108" i="2"/>
  <c r="BE108" i="2" a="1"/>
  <c r="BE108" i="2" s="1"/>
  <c r="BD108" i="2"/>
  <c r="BJ108" i="2" a="1"/>
  <c r="BJ108" i="2" s="1"/>
  <c r="BK108" i="2" s="1"/>
  <c r="BH108" i="2" s="1"/>
  <c r="BI108" i="2"/>
  <c r="BN108" i="2"/>
  <c r="BM108" i="2" s="1"/>
  <c r="BO108" i="2"/>
  <c r="BQ108" i="2"/>
  <c r="BR108" i="2"/>
  <c r="BU108" i="2"/>
  <c r="BT108" i="2" a="1"/>
  <c r="BT108" i="2"/>
  <c r="BW108" i="2" s="1"/>
  <c r="BV108" i="2"/>
  <c r="BS108" i="2" s="1"/>
  <c r="BY108" i="2"/>
  <c r="BX108" i="2" s="1"/>
  <c r="BZ108" i="2"/>
  <c r="CB108" i="2"/>
  <c r="CA108" i="2" s="1"/>
  <c r="CC108" i="2"/>
  <c r="CH108" i="2"/>
  <c r="CE108" i="2"/>
  <c r="CJ108" i="2"/>
  <c r="CN108" i="2"/>
  <c r="C109" i="2"/>
  <c r="G109" i="2"/>
  <c r="F109" i="2" s="1"/>
  <c r="I109" i="2"/>
  <c r="H109" i="2" s="1"/>
  <c r="K109" i="2"/>
  <c r="J109" i="2"/>
  <c r="M109" i="2"/>
  <c r="N109" i="2"/>
  <c r="P109" i="2"/>
  <c r="Q109" i="2"/>
  <c r="O109" i="2" s="1"/>
  <c r="U109" i="2"/>
  <c r="T109" i="2" a="1"/>
  <c r="T109" i="2"/>
  <c r="V109" i="2"/>
  <c r="R109" i="2" s="1"/>
  <c r="S109" i="2" a="1"/>
  <c r="S109" i="2" s="1"/>
  <c r="AA109" i="2"/>
  <c r="X109" i="2" a="1"/>
  <c r="X109" i="2" s="1"/>
  <c r="Y109" i="2" s="1"/>
  <c r="Z109" i="2"/>
  <c r="AC109" i="2"/>
  <c r="AD109" i="2"/>
  <c r="AB109" i="2"/>
  <c r="AG109" i="2"/>
  <c r="AH109" i="2"/>
  <c r="AI109" i="2"/>
  <c r="AF109" i="2"/>
  <c r="AK109" i="2"/>
  <c r="AJ109" i="2" s="1"/>
  <c r="AL109" i="2"/>
  <c r="AN109" i="2"/>
  <c r="AO109" i="2"/>
  <c r="AQ109" i="2"/>
  <c r="AR109" i="2"/>
  <c r="AT109" i="2"/>
  <c r="AS109" i="2" s="1"/>
  <c r="AW109" i="2"/>
  <c r="AX109" i="2" s="1"/>
  <c r="AU109" i="2" s="1"/>
  <c r="AV109" i="2"/>
  <c r="AY109" i="2" s="1"/>
  <c r="BA109" i="2"/>
  <c r="AZ109" i="2" s="1"/>
  <c r="BB109" i="2"/>
  <c r="BE109" i="2" a="1"/>
  <c r="BE109" i="2" s="1"/>
  <c r="BF109" i="2" s="1"/>
  <c r="BC109" i="2" s="1"/>
  <c r="BD109" i="2"/>
  <c r="BJ109" i="2" a="1"/>
  <c r="BJ109" i="2" s="1"/>
  <c r="BI109" i="2"/>
  <c r="BN109" i="2"/>
  <c r="BO109" i="2"/>
  <c r="BQ109" i="2"/>
  <c r="BR109" i="2"/>
  <c r="BU109" i="2"/>
  <c r="BT109" i="2" a="1"/>
  <c r="BT109" i="2" s="1"/>
  <c r="BY109" i="2"/>
  <c r="BX109" i="2" s="1"/>
  <c r="BZ109" i="2"/>
  <c r="CB109" i="2"/>
  <c r="CC109" i="2"/>
  <c r="CH109" i="2"/>
  <c r="CE109" i="2"/>
  <c r="CG109" i="2" s="1"/>
  <c r="CJ109" i="2"/>
  <c r="CI109" i="2" s="1"/>
  <c r="CN109" i="2"/>
  <c r="CM109" i="2" s="1"/>
  <c r="C110" i="2"/>
  <c r="G110" i="2"/>
  <c r="F110" i="2" s="1"/>
  <c r="I110" i="2"/>
  <c r="H110" i="2"/>
  <c r="K110" i="2"/>
  <c r="J110" i="2" s="1"/>
  <c r="M110" i="2"/>
  <c r="N110" i="2"/>
  <c r="P110" i="2"/>
  <c r="Q110" i="2"/>
  <c r="U110" i="2"/>
  <c r="T110" i="2" a="1"/>
  <c r="T110" i="2" s="1"/>
  <c r="V110" i="2" s="1"/>
  <c r="S110" i="2" a="1"/>
  <c r="S110" i="2" s="1"/>
  <c r="AA110" i="2"/>
  <c r="X110" i="2" a="1"/>
  <c r="X110" i="2"/>
  <c r="Y110" i="2" s="1"/>
  <c r="Z110" i="2"/>
  <c r="AC110" i="2"/>
  <c r="AB110" i="2" s="1"/>
  <c r="AD110" i="2"/>
  <c r="AG110" i="2"/>
  <c r="AE110" i="2" s="1" a="1"/>
  <c r="AE110" i="2" s="1"/>
  <c r="AH110" i="2"/>
  <c r="AI110" i="2"/>
  <c r="AF110" i="2"/>
  <c r="AK110" i="2"/>
  <c r="AL110" i="2"/>
  <c r="AN110" i="2"/>
  <c r="AO110" i="2"/>
  <c r="AQ110" i="2"/>
  <c r="AR110" i="2"/>
  <c r="AT110" i="2"/>
  <c r="AS110" i="2"/>
  <c r="AW110" i="2"/>
  <c r="AV110" i="2"/>
  <c r="BA110" i="2"/>
  <c r="AZ110" i="2" s="1"/>
  <c r="BB110" i="2"/>
  <c r="BE110" i="2" a="1"/>
  <c r="BE110" i="2" s="1"/>
  <c r="BF110" i="2" s="1"/>
  <c r="BC110" i="2" s="1"/>
  <c r="BD110" i="2"/>
  <c r="BJ110" i="2" a="1"/>
  <c r="BJ110" i="2" s="1"/>
  <c r="BK110" i="2" s="1"/>
  <c r="BH110" i="2" s="1"/>
  <c r="BI110" i="2"/>
  <c r="BN110" i="2"/>
  <c r="BM110" i="2" s="1"/>
  <c r="BO110" i="2"/>
  <c r="BQ110" i="2"/>
  <c r="BR110" i="2"/>
  <c r="BP110" i="2" s="1"/>
  <c r="BU110" i="2"/>
  <c r="BT110" i="2" a="1"/>
  <c r="BT110" i="2"/>
  <c r="BV110" i="2" s="1"/>
  <c r="BS110" i="2" s="1"/>
  <c r="BW110" i="2"/>
  <c r="BY110" i="2"/>
  <c r="BX110" i="2" s="1"/>
  <c r="BZ110" i="2"/>
  <c r="CB110" i="2"/>
  <c r="CC110" i="2"/>
  <c r="CA110" i="2" s="1"/>
  <c r="CH110" i="2"/>
  <c r="CE110" i="2"/>
  <c r="CG110" i="2" s="1"/>
  <c r="CD110" i="2"/>
  <c r="CF110" i="2"/>
  <c r="CJ110" i="2"/>
  <c r="CN110" i="2"/>
  <c r="CP110" i="2" s="1"/>
  <c r="C111" i="2"/>
  <c r="G111" i="2"/>
  <c r="F111" i="2" s="1"/>
  <c r="I111" i="2"/>
  <c r="H111" i="2" s="1"/>
  <c r="K111" i="2"/>
  <c r="J111" i="2" s="1"/>
  <c r="M111" i="2"/>
  <c r="N111" i="2"/>
  <c r="L111" i="2" s="1"/>
  <c r="P111" i="2"/>
  <c r="Q111" i="2"/>
  <c r="U111" i="2"/>
  <c r="T111" i="2" a="1"/>
  <c r="T111" i="2" s="1"/>
  <c r="V111" i="2" s="1"/>
  <c r="S111" i="2" a="1"/>
  <c r="S111" i="2" s="1"/>
  <c r="AA111" i="2"/>
  <c r="X111" i="2" a="1"/>
  <c r="X111" i="2" s="1"/>
  <c r="Y111" i="2" s="1"/>
  <c r="W111" i="2" s="1"/>
  <c r="Z111" i="2"/>
  <c r="AC111" i="2"/>
  <c r="AD111" i="2"/>
  <c r="AG111" i="2"/>
  <c r="AE111" i="2" s="1" a="1"/>
  <c r="AE111" i="2" s="1"/>
  <c r="AH111" i="2"/>
  <c r="AI111" i="2"/>
  <c r="AF111" i="2"/>
  <c r="AK111" i="2"/>
  <c r="AL111" i="2"/>
  <c r="AN111" i="2"/>
  <c r="AO111" i="2"/>
  <c r="AQ111" i="2"/>
  <c r="AR111" i="2"/>
  <c r="AP111" i="2" s="1"/>
  <c r="AT111" i="2"/>
  <c r="AS111" i="2" s="1"/>
  <c r="AW111" i="2"/>
  <c r="AX111" i="2" s="1"/>
  <c r="AU111" i="2" s="1"/>
  <c r="AV111" i="2"/>
  <c r="AY111" i="2"/>
  <c r="BA111" i="2"/>
  <c r="BB111" i="2"/>
  <c r="BE111" i="2" a="1"/>
  <c r="BE111" i="2" s="1"/>
  <c r="BF111" i="2" s="1"/>
  <c r="BC111" i="2" s="1"/>
  <c r="BD111" i="2"/>
  <c r="BJ111" i="2" a="1"/>
  <c r="BJ111" i="2" s="1"/>
  <c r="BK111" i="2" s="1"/>
  <c r="BH111" i="2" s="1"/>
  <c r="BI111" i="2"/>
  <c r="BL111" i="2" s="1"/>
  <c r="BN111" i="2"/>
  <c r="BM111" i="2" s="1"/>
  <c r="BO111" i="2"/>
  <c r="BQ111" i="2"/>
  <c r="BP111" i="2" s="1"/>
  <c r="BR111" i="2"/>
  <c r="BU111" i="2"/>
  <c r="BT111" i="2" a="1"/>
  <c r="BT111" i="2" s="1"/>
  <c r="BW111" i="2" s="1"/>
  <c r="BY111" i="2"/>
  <c r="BZ111" i="2"/>
  <c r="CB111" i="2"/>
  <c r="CA111" i="2" s="1"/>
  <c r="CC111" i="2"/>
  <c r="CH111" i="2"/>
  <c r="CD111" i="2" s="1"/>
  <c r="CE111" i="2"/>
  <c r="CF111" i="2"/>
  <c r="CG111" i="2"/>
  <c r="CJ111" i="2"/>
  <c r="CN111" i="2"/>
  <c r="CM111" i="2" s="1"/>
  <c r="C112" i="2"/>
  <c r="G112" i="2"/>
  <c r="F112" i="2"/>
  <c r="I112" i="2"/>
  <c r="H112" i="2" s="1"/>
  <c r="K112" i="2"/>
  <c r="J112" i="2"/>
  <c r="M112" i="2"/>
  <c r="L112" i="2" s="1"/>
  <c r="N112" i="2"/>
  <c r="P112" i="2"/>
  <c r="Q112" i="2"/>
  <c r="U112" i="2"/>
  <c r="T112" i="2" a="1"/>
  <c r="T112" i="2" s="1"/>
  <c r="V112" i="2" s="1"/>
  <c r="S112" i="2" a="1"/>
  <c r="S112" i="2" s="1"/>
  <c r="AA112" i="2"/>
  <c r="X112" i="2" a="1"/>
  <c r="X112" i="2" s="1"/>
  <c r="Y112" i="2" s="1"/>
  <c r="Z112" i="2"/>
  <c r="AC112" i="2"/>
  <c r="AD112" i="2"/>
  <c r="AG112" i="2"/>
  <c r="AH112" i="2"/>
  <c r="AI112" i="2"/>
  <c r="AF112" i="2"/>
  <c r="AK112" i="2"/>
  <c r="AL112" i="2"/>
  <c r="AN112" i="2"/>
  <c r="AO112" i="2"/>
  <c r="AM112" i="2"/>
  <c r="AQ112" i="2"/>
  <c r="AP112" i="2" s="1"/>
  <c r="AR112" i="2"/>
  <c r="AT112" i="2"/>
  <c r="AS112" i="2" s="1"/>
  <c r="AW112" i="2"/>
  <c r="AX112" i="2" s="1"/>
  <c r="AU112" i="2" s="1"/>
  <c r="AV112" i="2"/>
  <c r="BA112" i="2"/>
  <c r="BB112" i="2"/>
  <c r="AZ112" i="2" s="1"/>
  <c r="BE112" i="2" a="1"/>
  <c r="BE112" i="2" s="1"/>
  <c r="BD112" i="2"/>
  <c r="BJ112" i="2" a="1"/>
  <c r="BJ112" i="2" s="1"/>
  <c r="BK112" i="2" s="1"/>
  <c r="BH112" i="2" s="1"/>
  <c r="BI112" i="2"/>
  <c r="BN112" i="2"/>
  <c r="BO112" i="2"/>
  <c r="BQ112" i="2"/>
  <c r="BR112" i="2"/>
  <c r="BU112" i="2"/>
  <c r="BT112" i="2" a="1"/>
  <c r="BT112" i="2" s="1"/>
  <c r="BY112" i="2"/>
  <c r="BX112" i="2" s="1"/>
  <c r="BZ112" i="2"/>
  <c r="CB112" i="2"/>
  <c r="CC112" i="2"/>
  <c r="CH112" i="2"/>
  <c r="CE112" i="2"/>
  <c r="CJ112" i="2"/>
  <c r="CN112" i="2"/>
  <c r="CM112" i="2" s="1"/>
  <c r="CO112" i="2"/>
  <c r="CP112" i="2"/>
  <c r="C113" i="2"/>
  <c r="G113" i="2"/>
  <c r="F113" i="2" s="1"/>
  <c r="I113" i="2"/>
  <c r="H113" i="2"/>
  <c r="K113" i="2"/>
  <c r="J113" i="2" s="1"/>
  <c r="M113" i="2"/>
  <c r="N113" i="2"/>
  <c r="P113" i="2"/>
  <c r="Q113" i="2"/>
  <c r="U113" i="2"/>
  <c r="T113" i="2" a="1"/>
  <c r="T113" i="2"/>
  <c r="V113" i="2" s="1"/>
  <c r="S113" i="2" a="1"/>
  <c r="S113" i="2" s="1"/>
  <c r="AA113" i="2"/>
  <c r="X113" i="2" a="1"/>
  <c r="X113" i="2" s="1"/>
  <c r="Y113" i="2" s="1"/>
  <c r="Z113" i="2"/>
  <c r="AC113" i="2"/>
  <c r="AB113" i="2" s="1"/>
  <c r="AD113" i="2"/>
  <c r="AG113" i="2"/>
  <c r="AH113" i="2"/>
  <c r="AI113" i="2"/>
  <c r="AF113" i="2"/>
  <c r="AK113" i="2"/>
  <c r="AL113" i="2"/>
  <c r="AN113" i="2"/>
  <c r="AO113" i="2"/>
  <c r="AQ113" i="2"/>
  <c r="AP113" i="2" s="1"/>
  <c r="AR113" i="2"/>
  <c r="AT113" i="2"/>
  <c r="AS113" i="2"/>
  <c r="AW113" i="2"/>
  <c r="AX113" i="2" s="1"/>
  <c r="AU113" i="2" s="1"/>
  <c r="AV113" i="2"/>
  <c r="BA113" i="2"/>
  <c r="AZ113" i="2" s="1"/>
  <c r="BB113" i="2"/>
  <c r="BE113" i="2" a="1"/>
  <c r="BE113" i="2" s="1"/>
  <c r="BD113" i="2"/>
  <c r="BJ113" i="2" a="1"/>
  <c r="BJ113" i="2" s="1"/>
  <c r="BI113" i="2"/>
  <c r="BN113" i="2"/>
  <c r="BO113" i="2"/>
  <c r="BQ113" i="2"/>
  <c r="BR113" i="2"/>
  <c r="BU113" i="2"/>
  <c r="BT113" i="2" a="1"/>
  <c r="BT113" i="2" s="1"/>
  <c r="BW113" i="2" s="1"/>
  <c r="BY113" i="2"/>
  <c r="BZ113" i="2"/>
  <c r="CB113" i="2"/>
  <c r="CC113" i="2"/>
  <c r="CH113" i="2"/>
  <c r="CE113" i="2"/>
  <c r="CJ113" i="2"/>
  <c r="CI113" i="2" s="1"/>
  <c r="CN113" i="2"/>
  <c r="CM113" i="2" s="1"/>
  <c r="C114" i="2"/>
  <c r="G114" i="2"/>
  <c r="F114" i="2" s="1"/>
  <c r="I114" i="2"/>
  <c r="H114" i="2" s="1"/>
  <c r="K114" i="2"/>
  <c r="J114" i="2"/>
  <c r="M114" i="2"/>
  <c r="N114" i="2"/>
  <c r="P114" i="2"/>
  <c r="Q114" i="2"/>
  <c r="O114" i="2"/>
  <c r="U114" i="2"/>
  <c r="T114" i="2" a="1"/>
  <c r="T114" i="2"/>
  <c r="V114" i="2" s="1"/>
  <c r="R114" i="2" s="1"/>
  <c r="S114" i="2" a="1"/>
  <c r="AA114" i="2"/>
  <c r="X114" i="2" a="1"/>
  <c r="X114" i="2" s="1"/>
  <c r="Y114" i="2" s="1"/>
  <c r="Z114" i="2"/>
  <c r="AC114" i="2"/>
  <c r="AD114" i="2"/>
  <c r="AG114" i="2"/>
  <c r="AH114" i="2"/>
  <c r="AI114" i="2"/>
  <c r="AF114" i="2"/>
  <c r="AE114" i="2" a="1"/>
  <c r="AE114" i="2" s="1"/>
  <c r="AK114" i="2"/>
  <c r="AL114" i="2"/>
  <c r="AN114" i="2"/>
  <c r="AO114" i="2"/>
  <c r="AQ114" i="2"/>
  <c r="AR114" i="2"/>
  <c r="AP114" i="2"/>
  <c r="AT114" i="2"/>
  <c r="AS114" i="2" s="1"/>
  <c r="AW114" i="2"/>
  <c r="AX114" i="2" s="1"/>
  <c r="AU114" i="2" s="1"/>
  <c r="AV114" i="2"/>
  <c r="BA114" i="2"/>
  <c r="AZ114" i="2" s="1"/>
  <c r="BB114" i="2"/>
  <c r="BE114" i="2" a="1"/>
  <c r="BE114" i="2" s="1"/>
  <c r="BF114" i="2" s="1"/>
  <c r="BC114" i="2" s="1"/>
  <c r="BD114" i="2"/>
  <c r="BJ114" i="2" a="1"/>
  <c r="BJ114" i="2"/>
  <c r="BK114" i="2"/>
  <c r="BH114" i="2" s="1"/>
  <c r="BI114" i="2"/>
  <c r="BN114" i="2"/>
  <c r="BO114" i="2"/>
  <c r="BQ114" i="2"/>
  <c r="BR114" i="2"/>
  <c r="BU114" i="2"/>
  <c r="BT114" i="2" a="1"/>
  <c r="BT114" i="2" s="1"/>
  <c r="BW114" i="2" s="1"/>
  <c r="BY114" i="2"/>
  <c r="BZ114" i="2"/>
  <c r="CB114" i="2"/>
  <c r="CC114" i="2"/>
  <c r="CH114" i="2"/>
  <c r="CE114" i="2"/>
  <c r="CF114" i="2" s="1"/>
  <c r="CD114" i="2"/>
  <c r="CJ114" i="2"/>
  <c r="CI114" i="2" s="1"/>
  <c r="CN114" i="2"/>
  <c r="CO114" i="2" s="1"/>
  <c r="S114" i="2"/>
  <c r="C115" i="2"/>
  <c r="G115" i="2"/>
  <c r="F115" i="2" s="1"/>
  <c r="I115" i="2"/>
  <c r="H115" i="2" s="1"/>
  <c r="K115" i="2"/>
  <c r="J115" i="2" s="1"/>
  <c r="M115" i="2"/>
  <c r="L115" i="2" s="1"/>
  <c r="N115" i="2"/>
  <c r="P115" i="2"/>
  <c r="Q115" i="2"/>
  <c r="O115" i="2" s="1"/>
  <c r="U115" i="2"/>
  <c r="R115" i="2" s="1"/>
  <c r="T115" i="2" a="1"/>
  <c r="T115" i="2" s="1"/>
  <c r="V115" i="2" s="1"/>
  <c r="S115" i="2" a="1"/>
  <c r="S115" i="2" s="1"/>
  <c r="AA115" i="2"/>
  <c r="X115" i="2" a="1"/>
  <c r="X115" i="2" s="1"/>
  <c r="Y115" i="2" s="1"/>
  <c r="Z115" i="2"/>
  <c r="AC115" i="2"/>
  <c r="AB115" i="2" s="1"/>
  <c r="AD115" i="2"/>
  <c r="AG115" i="2"/>
  <c r="AH115" i="2"/>
  <c r="AI115" i="2"/>
  <c r="AF115" i="2"/>
  <c r="AK115" i="2"/>
  <c r="AL115" i="2"/>
  <c r="AN115" i="2"/>
  <c r="AM115" i="2" s="1"/>
  <c r="AO115" i="2"/>
  <c r="AQ115" i="2"/>
  <c r="AP115" i="2" s="1"/>
  <c r="AR115" i="2"/>
  <c r="AT115" i="2"/>
  <c r="AS115" i="2" s="1"/>
  <c r="AW115" i="2"/>
  <c r="AV115" i="2"/>
  <c r="BA115" i="2"/>
  <c r="BB115" i="2"/>
  <c r="BE115" i="2" a="1"/>
  <c r="BE115" i="2" s="1"/>
  <c r="BF115" i="2" s="1"/>
  <c r="BC115" i="2" s="1"/>
  <c r="BD115" i="2"/>
  <c r="BJ115" i="2" a="1"/>
  <c r="BJ115" i="2" s="1"/>
  <c r="BK115" i="2" s="1"/>
  <c r="BH115" i="2" s="1"/>
  <c r="BI115" i="2"/>
  <c r="BN115" i="2"/>
  <c r="BO115" i="2"/>
  <c r="BM115" i="2" s="1"/>
  <c r="BQ115" i="2"/>
  <c r="BP115" i="2" s="1"/>
  <c r="BR115" i="2"/>
  <c r="BU115" i="2"/>
  <c r="BT115" i="2" a="1"/>
  <c r="BT115" i="2" s="1"/>
  <c r="BY115" i="2"/>
  <c r="BZ115" i="2"/>
  <c r="CB115" i="2"/>
  <c r="CC115" i="2"/>
  <c r="CH115" i="2"/>
  <c r="CD115" i="2" s="1"/>
  <c r="CE115" i="2"/>
  <c r="CF115" i="2" s="1"/>
  <c r="CG115" i="2"/>
  <c r="CJ115" i="2"/>
  <c r="CN115" i="2"/>
  <c r="C116" i="2"/>
  <c r="G116" i="2"/>
  <c r="F116" i="2" s="1"/>
  <c r="I116" i="2"/>
  <c r="H116" i="2" s="1"/>
  <c r="K116" i="2"/>
  <c r="J116" i="2" s="1"/>
  <c r="M116" i="2"/>
  <c r="N116" i="2"/>
  <c r="P116" i="2"/>
  <c r="Q116" i="2"/>
  <c r="U116" i="2"/>
  <c r="T116" i="2" a="1"/>
  <c r="T116" i="2" s="1"/>
  <c r="V116" i="2" s="1"/>
  <c r="R116" i="2" s="1"/>
  <c r="S116" i="2" a="1"/>
  <c r="S116" i="2" s="1"/>
  <c r="AA116" i="2"/>
  <c r="X116" i="2" a="1"/>
  <c r="X116" i="2" s="1"/>
  <c r="Y116" i="2" s="1"/>
  <c r="Z116" i="2"/>
  <c r="AC116" i="2"/>
  <c r="AD116" i="2"/>
  <c r="AG116" i="2"/>
  <c r="AH116" i="2"/>
  <c r="AI116" i="2"/>
  <c r="AF116" i="2"/>
  <c r="AK116" i="2"/>
  <c r="AL116" i="2"/>
  <c r="AN116" i="2"/>
  <c r="AO116" i="2"/>
  <c r="AM116" i="2"/>
  <c r="AQ116" i="2"/>
  <c r="AP116" i="2" s="1"/>
  <c r="AR116" i="2"/>
  <c r="AT116" i="2"/>
  <c r="AS116" i="2" s="1"/>
  <c r="AW116" i="2"/>
  <c r="AX116" i="2" s="1"/>
  <c r="AU116" i="2" s="1"/>
  <c r="AV116" i="2"/>
  <c r="BA116" i="2"/>
  <c r="BB116" i="2"/>
  <c r="BE116" i="2" a="1"/>
  <c r="BE116" i="2" s="1"/>
  <c r="BD116" i="2"/>
  <c r="BJ116" i="2" a="1"/>
  <c r="BJ116" i="2" s="1"/>
  <c r="BK116" i="2" s="1"/>
  <c r="BH116" i="2" s="1"/>
  <c r="BI116" i="2"/>
  <c r="BN116" i="2"/>
  <c r="BO116" i="2"/>
  <c r="BQ116" i="2"/>
  <c r="BR116" i="2"/>
  <c r="BU116" i="2"/>
  <c r="BT116" i="2" a="1"/>
  <c r="BT116" i="2" s="1"/>
  <c r="BW116" i="2" s="1"/>
  <c r="BY116" i="2"/>
  <c r="BZ116" i="2"/>
  <c r="BX116" i="2"/>
  <c r="CB116" i="2"/>
  <c r="CA116" i="2" s="1"/>
  <c r="CC116" i="2"/>
  <c r="CH116" i="2"/>
  <c r="CE116" i="2"/>
  <c r="CJ116" i="2"/>
  <c r="CK116" i="2" s="1"/>
  <c r="CN116" i="2"/>
  <c r="C117" i="2"/>
  <c r="G117" i="2"/>
  <c r="F117" i="2" s="1"/>
  <c r="I117" i="2"/>
  <c r="H117" i="2" s="1"/>
  <c r="K117" i="2"/>
  <c r="J117" i="2" s="1"/>
  <c r="M117" i="2"/>
  <c r="N117" i="2"/>
  <c r="P117" i="2"/>
  <c r="Q117" i="2"/>
  <c r="U117" i="2"/>
  <c r="T117" i="2" a="1"/>
  <c r="T117" i="2" s="1"/>
  <c r="V117" i="2" s="1"/>
  <c r="R117" i="2" s="1"/>
  <c r="S117" i="2" a="1"/>
  <c r="AA117" i="2"/>
  <c r="X117" i="2" a="1"/>
  <c r="X117" i="2" s="1"/>
  <c r="Y117" i="2" s="1"/>
  <c r="Z117" i="2"/>
  <c r="AC117" i="2"/>
  <c r="AD117" i="2"/>
  <c r="AB117" i="2" s="1"/>
  <c r="AG117" i="2"/>
  <c r="AH117" i="2"/>
  <c r="AI117" i="2"/>
  <c r="AF117" i="2"/>
  <c r="AK117" i="2"/>
  <c r="AJ117" i="2" s="1"/>
  <c r="AL117" i="2"/>
  <c r="AN117" i="2"/>
  <c r="AM117" i="2" s="1"/>
  <c r="AO117" i="2"/>
  <c r="AQ117" i="2"/>
  <c r="AR117" i="2"/>
  <c r="AT117" i="2"/>
  <c r="AS117" i="2"/>
  <c r="AW117" i="2"/>
  <c r="AX117" i="2" s="1"/>
  <c r="AU117" i="2" s="1"/>
  <c r="AV117" i="2"/>
  <c r="BA117" i="2"/>
  <c r="BB117" i="2"/>
  <c r="AZ117" i="2" s="1"/>
  <c r="BE117" i="2" a="1"/>
  <c r="BE117" i="2" s="1"/>
  <c r="BF117" i="2" s="1"/>
  <c r="BC117" i="2" s="1"/>
  <c r="BD117" i="2"/>
  <c r="BJ117" i="2" a="1"/>
  <c r="BJ117" i="2" s="1"/>
  <c r="BK117" i="2" s="1"/>
  <c r="BH117" i="2" s="1"/>
  <c r="BI117" i="2"/>
  <c r="BN117" i="2"/>
  <c r="BO117" i="2"/>
  <c r="BQ117" i="2"/>
  <c r="BR117" i="2"/>
  <c r="BU117" i="2"/>
  <c r="BT117" i="2" a="1"/>
  <c r="BT117" i="2" s="1"/>
  <c r="BY117" i="2"/>
  <c r="BZ117" i="2"/>
  <c r="CB117" i="2"/>
  <c r="CC117" i="2"/>
  <c r="CH117" i="2"/>
  <c r="CE117" i="2"/>
  <c r="CG117" i="2" s="1"/>
  <c r="CJ117" i="2"/>
  <c r="CI117" i="2" s="1"/>
  <c r="CN117" i="2"/>
  <c r="CM117" i="2" s="1"/>
  <c r="S117" i="2"/>
  <c r="C118" i="2"/>
  <c r="G118" i="2"/>
  <c r="F118" i="2" s="1"/>
  <c r="I118" i="2"/>
  <c r="H118" i="2" s="1"/>
  <c r="K118" i="2"/>
  <c r="J118" i="2" s="1"/>
  <c r="M118" i="2"/>
  <c r="N118" i="2"/>
  <c r="P118" i="2"/>
  <c r="Q118" i="2"/>
  <c r="U118" i="2"/>
  <c r="T118" i="2" a="1"/>
  <c r="T118" i="2" s="1"/>
  <c r="V118" i="2" s="1"/>
  <c r="S118" i="2" a="1"/>
  <c r="AA118" i="2"/>
  <c r="X118" i="2" a="1"/>
  <c r="X118" i="2" s="1"/>
  <c r="Y118" i="2" s="1"/>
  <c r="Z118" i="2"/>
  <c r="AC118" i="2"/>
  <c r="AB118" i="2" s="1"/>
  <c r="AD118" i="2"/>
  <c r="AG118" i="2"/>
  <c r="AH118" i="2"/>
  <c r="AI118" i="2"/>
  <c r="AF118" i="2"/>
  <c r="AK118" i="2"/>
  <c r="AL118" i="2"/>
  <c r="AN118" i="2"/>
  <c r="AO118" i="2"/>
  <c r="AQ118" i="2"/>
  <c r="AR118" i="2"/>
  <c r="AT118" i="2"/>
  <c r="AS118" i="2"/>
  <c r="AW118" i="2"/>
  <c r="AV118" i="2"/>
  <c r="BA118" i="2"/>
  <c r="AZ118" i="2" s="1"/>
  <c r="BB118" i="2"/>
  <c r="BE118" i="2" a="1"/>
  <c r="BE118" i="2" s="1"/>
  <c r="BF118" i="2" s="1"/>
  <c r="BC118" i="2" s="1"/>
  <c r="BD118" i="2"/>
  <c r="BJ118" i="2" a="1"/>
  <c r="BJ118" i="2" s="1"/>
  <c r="BK118" i="2" s="1"/>
  <c r="BH118" i="2" s="1"/>
  <c r="BI118" i="2"/>
  <c r="BN118" i="2"/>
  <c r="BM118" i="2" s="1"/>
  <c r="BO118" i="2"/>
  <c r="BQ118" i="2"/>
  <c r="BR118" i="2"/>
  <c r="BU118" i="2"/>
  <c r="BT118" i="2" a="1"/>
  <c r="BT118" i="2"/>
  <c r="BY118" i="2"/>
  <c r="BZ118" i="2"/>
  <c r="CB118" i="2"/>
  <c r="CC118" i="2"/>
  <c r="CH118" i="2"/>
  <c r="CE118" i="2"/>
  <c r="CJ118" i="2"/>
  <c r="CI118" i="2" s="1"/>
  <c r="CK118" i="2"/>
  <c r="CL118" i="2"/>
  <c r="CN118" i="2"/>
  <c r="S118" i="2"/>
  <c r="C119" i="2"/>
  <c r="G119" i="2"/>
  <c r="F119" i="2" s="1"/>
  <c r="I119" i="2"/>
  <c r="H119" i="2" s="1"/>
  <c r="K119" i="2"/>
  <c r="J119" i="2" s="1"/>
  <c r="M119" i="2"/>
  <c r="L119" i="2" s="1"/>
  <c r="N119" i="2"/>
  <c r="P119" i="2"/>
  <c r="O119" i="2" s="1"/>
  <c r="Q119" i="2"/>
  <c r="U119" i="2"/>
  <c r="T119" i="2" a="1"/>
  <c r="T119" i="2" s="1"/>
  <c r="V119" i="2" s="1"/>
  <c r="R119" i="2"/>
  <c r="S119" i="2" a="1"/>
  <c r="S119" i="2" s="1"/>
  <c r="AA119" i="2"/>
  <c r="X119" i="2" a="1"/>
  <c r="X119" i="2" s="1"/>
  <c r="Y119" i="2" s="1"/>
  <c r="Z119" i="2"/>
  <c r="AC119" i="2"/>
  <c r="AD119" i="2"/>
  <c r="AG119" i="2"/>
  <c r="AH119" i="2"/>
  <c r="AI119" i="2"/>
  <c r="AF119" i="2"/>
  <c r="AK119" i="2"/>
  <c r="AL119" i="2"/>
  <c r="AN119" i="2"/>
  <c r="AO119" i="2"/>
  <c r="AM119" i="2" s="1"/>
  <c r="AQ119" i="2"/>
  <c r="AR119" i="2"/>
  <c r="AP119" i="2" s="1"/>
  <c r="AT119" i="2"/>
  <c r="AS119" i="2" s="1"/>
  <c r="AW119" i="2"/>
  <c r="AX119" i="2" s="1"/>
  <c r="AU119" i="2" s="1"/>
  <c r="AV119" i="2"/>
  <c r="BA119" i="2"/>
  <c r="BB119" i="2"/>
  <c r="BE119" i="2" a="1"/>
  <c r="BE119" i="2"/>
  <c r="BF119" i="2" s="1"/>
  <c r="BC119" i="2" s="1"/>
  <c r="BD119" i="2"/>
  <c r="BJ119" i="2" a="1"/>
  <c r="BJ119" i="2" s="1"/>
  <c r="BK119" i="2" s="1"/>
  <c r="BH119" i="2" s="1"/>
  <c r="BI119" i="2"/>
  <c r="BN119" i="2"/>
  <c r="BO119" i="2"/>
  <c r="BQ119" i="2"/>
  <c r="BR119" i="2"/>
  <c r="BP119" i="2"/>
  <c r="BU119" i="2"/>
  <c r="BT119" i="2" a="1"/>
  <c r="BT119" i="2" s="1"/>
  <c r="BY119" i="2"/>
  <c r="BZ119" i="2"/>
  <c r="BX119" i="2" s="1"/>
  <c r="CB119" i="2"/>
  <c r="CC119" i="2"/>
  <c r="CH119" i="2"/>
  <c r="CE119" i="2"/>
  <c r="CG119" i="2" s="1"/>
  <c r="CJ119" i="2"/>
  <c r="CI119" i="2" s="1"/>
  <c r="CN119" i="2"/>
  <c r="C120" i="2"/>
  <c r="G120" i="2"/>
  <c r="F120" i="2"/>
  <c r="I120" i="2"/>
  <c r="H120" i="2" s="1"/>
  <c r="K120" i="2"/>
  <c r="J120" i="2" s="1"/>
  <c r="M120" i="2"/>
  <c r="L120" i="2" s="1"/>
  <c r="N120" i="2"/>
  <c r="P120" i="2"/>
  <c r="Q120" i="2"/>
  <c r="U120" i="2"/>
  <c r="T120" i="2" a="1"/>
  <c r="T120" i="2" s="1"/>
  <c r="V120" i="2" s="1"/>
  <c r="S120" i="2" a="1"/>
  <c r="S120" i="2" s="1"/>
  <c r="AA120" i="2"/>
  <c r="X120" i="2" a="1"/>
  <c r="X120" i="2" s="1"/>
  <c r="Y120" i="2" s="1"/>
  <c r="Z120" i="2"/>
  <c r="AC120" i="2"/>
  <c r="AD120" i="2"/>
  <c r="AG120" i="2"/>
  <c r="AH120" i="2"/>
  <c r="AI120" i="2"/>
  <c r="AF120" i="2"/>
  <c r="AK120" i="2"/>
  <c r="AL120" i="2"/>
  <c r="AN120" i="2"/>
  <c r="AO120" i="2"/>
  <c r="AM120" i="2" s="1"/>
  <c r="AQ120" i="2"/>
  <c r="AP120" i="2" s="1"/>
  <c r="AR120" i="2"/>
  <c r="AT120" i="2"/>
  <c r="AS120" i="2" s="1"/>
  <c r="AW120" i="2"/>
  <c r="AX120" i="2" s="1"/>
  <c r="AU120" i="2" s="1"/>
  <c r="AV120" i="2"/>
  <c r="BA120" i="2"/>
  <c r="BB120" i="2"/>
  <c r="BE120" i="2" a="1"/>
  <c r="BE120" i="2" s="1"/>
  <c r="BF120" i="2"/>
  <c r="BC120" i="2" s="1"/>
  <c r="BD120" i="2"/>
  <c r="BJ120" i="2" a="1"/>
  <c r="BJ120" i="2" s="1"/>
  <c r="BK120" i="2" s="1"/>
  <c r="BH120" i="2" s="1"/>
  <c r="BI120" i="2"/>
  <c r="BL120" i="2" s="1"/>
  <c r="BN120" i="2"/>
  <c r="BM120" i="2" s="1"/>
  <c r="BO120" i="2"/>
  <c r="BQ120" i="2"/>
  <c r="BR120" i="2"/>
  <c r="BU120" i="2"/>
  <c r="BT120" i="2" a="1"/>
  <c r="BT120" i="2" s="1"/>
  <c r="BY120" i="2"/>
  <c r="BZ120" i="2"/>
  <c r="CB120" i="2"/>
  <c r="CC120" i="2"/>
  <c r="CH120" i="2"/>
  <c r="CE120" i="2"/>
  <c r="CF120" i="2"/>
  <c r="CG120" i="2"/>
  <c r="CJ120" i="2"/>
  <c r="CN120" i="2"/>
  <c r="CP120" i="2" s="1"/>
  <c r="C121" i="2"/>
  <c r="G121" i="2"/>
  <c r="F121" i="2" s="1"/>
  <c r="I121" i="2"/>
  <c r="H121" i="2" s="1"/>
  <c r="K121" i="2"/>
  <c r="J121" i="2" s="1"/>
  <c r="M121" i="2"/>
  <c r="N121" i="2"/>
  <c r="P121" i="2"/>
  <c r="O121" i="2" s="1"/>
  <c r="Q121" i="2"/>
  <c r="U121" i="2"/>
  <c r="T121" i="2" a="1"/>
  <c r="T121" i="2" s="1"/>
  <c r="V121" i="2" s="1"/>
  <c r="R121" i="2" s="1"/>
  <c r="S121" i="2" a="1"/>
  <c r="S121" i="2" s="1"/>
  <c r="AA121" i="2"/>
  <c r="X121" i="2" a="1"/>
  <c r="X121" i="2" s="1"/>
  <c r="Y121" i="2" s="1"/>
  <c r="Z121" i="2"/>
  <c r="AC121" i="2"/>
  <c r="AB121" i="2" s="1"/>
  <c r="AD121" i="2"/>
  <c r="AG121" i="2"/>
  <c r="AH121" i="2"/>
  <c r="AI121" i="2"/>
  <c r="AF121" i="2"/>
  <c r="AK121" i="2"/>
  <c r="AJ121" i="2" s="1"/>
  <c r="AL121" i="2"/>
  <c r="AN121" i="2"/>
  <c r="AM121" i="2" s="1"/>
  <c r="AO121" i="2"/>
  <c r="AQ121" i="2"/>
  <c r="AR121" i="2"/>
  <c r="AT121" i="2"/>
  <c r="AS121" i="2"/>
  <c r="AW121" i="2"/>
  <c r="AX121" i="2" s="1"/>
  <c r="AU121" i="2" s="1"/>
  <c r="AV121" i="2"/>
  <c r="BA121" i="2"/>
  <c r="AZ121" i="2" s="1"/>
  <c r="BB121" i="2"/>
  <c r="BE121" i="2" a="1"/>
  <c r="BE121" i="2" s="1"/>
  <c r="BD121" i="2"/>
  <c r="BJ121" i="2" a="1"/>
  <c r="BJ121" i="2" s="1"/>
  <c r="BK121" i="2"/>
  <c r="BH121" i="2" s="1"/>
  <c r="BI121" i="2"/>
  <c r="BN121" i="2"/>
  <c r="BO121" i="2"/>
  <c r="BQ121" i="2"/>
  <c r="BR121" i="2"/>
  <c r="BU121" i="2"/>
  <c r="BT121" i="2" a="1"/>
  <c r="BT121" i="2" s="1"/>
  <c r="BV121" i="2" s="1"/>
  <c r="BS121" i="2" s="1"/>
  <c r="BY121" i="2"/>
  <c r="BX121" i="2" s="1"/>
  <c r="BZ121" i="2"/>
  <c r="CB121" i="2"/>
  <c r="CA121" i="2" s="1"/>
  <c r="CC121" i="2"/>
  <c r="CH121" i="2"/>
  <c r="CD121" i="2" s="1"/>
  <c r="CE121" i="2"/>
  <c r="CJ121" i="2"/>
  <c r="CI121" i="2" s="1"/>
  <c r="CL121" i="2"/>
  <c r="CN121" i="2"/>
  <c r="CM121" i="2" s="1"/>
  <c r="C122" i="2"/>
  <c r="G122" i="2"/>
  <c r="F122" i="2" s="1"/>
  <c r="I122" i="2"/>
  <c r="H122" i="2" s="1"/>
  <c r="K122" i="2"/>
  <c r="J122" i="2"/>
  <c r="M122" i="2"/>
  <c r="N122" i="2"/>
  <c r="L122" i="2"/>
  <c r="P122" i="2"/>
  <c r="O122" i="2" s="1"/>
  <c r="Q122" i="2"/>
  <c r="U122" i="2"/>
  <c r="R122" i="2" s="1"/>
  <c r="T122" i="2" a="1"/>
  <c r="T122" i="2" s="1"/>
  <c r="V122" i="2" s="1"/>
  <c r="S122" i="2" a="1"/>
  <c r="S122" i="2" s="1"/>
  <c r="AA122" i="2"/>
  <c r="X122" i="2" a="1"/>
  <c r="X122" i="2" s="1"/>
  <c r="Y122" i="2" s="1"/>
  <c r="Z122" i="2"/>
  <c r="AC122" i="2"/>
  <c r="AD122" i="2"/>
  <c r="AG122" i="2"/>
  <c r="AH122" i="2"/>
  <c r="AI122" i="2"/>
  <c r="AF122" i="2"/>
  <c r="AK122" i="2"/>
  <c r="AL122" i="2"/>
  <c r="AN122" i="2"/>
  <c r="AO122" i="2"/>
  <c r="AQ122" i="2"/>
  <c r="AP122" i="2" s="1"/>
  <c r="AR122" i="2"/>
  <c r="AT122" i="2"/>
  <c r="AS122" i="2" s="1"/>
  <c r="AW122" i="2"/>
  <c r="AX122" i="2" s="1"/>
  <c r="AU122" i="2" s="1"/>
  <c r="AV122" i="2"/>
  <c r="AY122" i="2" s="1"/>
  <c r="BA122" i="2"/>
  <c r="BB122" i="2"/>
  <c r="BE122" i="2" a="1"/>
  <c r="BE122" i="2" s="1"/>
  <c r="BF122" i="2" s="1"/>
  <c r="BC122" i="2" s="1"/>
  <c r="BD122" i="2"/>
  <c r="BJ122" i="2" a="1"/>
  <c r="BJ122" i="2" s="1"/>
  <c r="BI122" i="2"/>
  <c r="BN122" i="2"/>
  <c r="BM122" i="2" s="1"/>
  <c r="BO122" i="2"/>
  <c r="BQ122" i="2"/>
  <c r="BR122" i="2"/>
  <c r="BP122" i="2" s="1"/>
  <c r="BU122" i="2"/>
  <c r="BT122" i="2" a="1"/>
  <c r="BT122" i="2"/>
  <c r="BW122" i="2" s="1"/>
  <c r="BY122" i="2"/>
  <c r="BZ122" i="2"/>
  <c r="CB122" i="2"/>
  <c r="CC122" i="2"/>
  <c r="CH122" i="2"/>
  <c r="CE122" i="2"/>
  <c r="CJ122" i="2"/>
  <c r="CI122" i="2" s="1"/>
  <c r="CN122" i="2"/>
  <c r="C123" i="2"/>
  <c r="G123" i="2"/>
  <c r="F123" i="2" s="1"/>
  <c r="I123" i="2"/>
  <c r="H123" i="2" s="1"/>
  <c r="K123" i="2"/>
  <c r="J123" i="2" s="1"/>
  <c r="M123" i="2"/>
  <c r="N123" i="2"/>
  <c r="L123" i="2"/>
  <c r="P123" i="2"/>
  <c r="Q123" i="2"/>
  <c r="U123" i="2"/>
  <c r="T123" i="2" a="1"/>
  <c r="T123" i="2" s="1"/>
  <c r="V123" i="2" s="1"/>
  <c r="S123" i="2" a="1"/>
  <c r="S123" i="2" s="1"/>
  <c r="AA123" i="2"/>
  <c r="X123" i="2" a="1"/>
  <c r="X123" i="2" s="1"/>
  <c r="Y123" i="2" s="1"/>
  <c r="Z123" i="2"/>
  <c r="AC123" i="2"/>
  <c r="AB123" i="2" s="1"/>
  <c r="AD123" i="2"/>
  <c r="AG123" i="2"/>
  <c r="AH123" i="2"/>
  <c r="AI123" i="2"/>
  <c r="AF123" i="2"/>
  <c r="AK123" i="2"/>
  <c r="AL123" i="2"/>
  <c r="AN123" i="2"/>
  <c r="AM123" i="2" s="1"/>
  <c r="AO123" i="2"/>
  <c r="AQ123" i="2"/>
  <c r="AP123" i="2" s="1"/>
  <c r="AR123" i="2"/>
  <c r="AT123" i="2"/>
  <c r="AS123" i="2"/>
  <c r="AW123" i="2"/>
  <c r="AY123" i="2" s="1"/>
  <c r="AV123" i="2"/>
  <c r="BA123" i="2"/>
  <c r="BB123" i="2"/>
  <c r="BE123" i="2" a="1"/>
  <c r="BE123" i="2" s="1"/>
  <c r="BD123" i="2"/>
  <c r="BJ123" i="2" a="1"/>
  <c r="BJ123" i="2" s="1"/>
  <c r="BK123" i="2"/>
  <c r="BH123" i="2" s="1"/>
  <c r="BI123" i="2"/>
  <c r="BN123" i="2"/>
  <c r="BO123" i="2"/>
  <c r="BQ123" i="2"/>
  <c r="BR123" i="2"/>
  <c r="BU123" i="2"/>
  <c r="BT123" i="2" a="1"/>
  <c r="BT123" i="2" s="1"/>
  <c r="BY123" i="2"/>
  <c r="BX123" i="2" s="1"/>
  <c r="BZ123" i="2"/>
  <c r="CB123" i="2"/>
  <c r="CC123" i="2"/>
  <c r="CA123" i="2"/>
  <c r="CH123" i="2"/>
  <c r="CE123" i="2"/>
  <c r="CG123" i="2" s="1"/>
  <c r="CF123" i="2"/>
  <c r="CJ123" i="2"/>
  <c r="CN123" i="2"/>
  <c r="CM123" i="2" s="1"/>
  <c r="C124" i="2"/>
  <c r="G124" i="2"/>
  <c r="F124" i="2" s="1"/>
  <c r="I124" i="2"/>
  <c r="H124" i="2" s="1"/>
  <c r="K124" i="2"/>
  <c r="J124" i="2"/>
  <c r="M124" i="2"/>
  <c r="N124" i="2"/>
  <c r="P124" i="2"/>
  <c r="Q124" i="2"/>
  <c r="U124" i="2"/>
  <c r="T124" i="2" a="1"/>
  <c r="T124" i="2" s="1"/>
  <c r="V124" i="2" s="1"/>
  <c r="S124" i="2" a="1"/>
  <c r="S124" i="2" s="1"/>
  <c r="AA124" i="2"/>
  <c r="X124" i="2" a="1"/>
  <c r="X124" i="2" s="1"/>
  <c r="Y124" i="2" s="1"/>
  <c r="Z124" i="2"/>
  <c r="AC124" i="2"/>
  <c r="AD124" i="2"/>
  <c r="AG124" i="2"/>
  <c r="AH124" i="2"/>
  <c r="AI124" i="2"/>
  <c r="AF124" i="2"/>
  <c r="AK124" i="2"/>
  <c r="AJ124" i="2" s="1"/>
  <c r="AL124" i="2"/>
  <c r="AN124" i="2"/>
  <c r="AO124" i="2"/>
  <c r="AQ124" i="2"/>
  <c r="AR124" i="2"/>
  <c r="AT124" i="2"/>
  <c r="AS124" i="2" s="1"/>
  <c r="AW124" i="2"/>
  <c r="AX124" i="2" s="1"/>
  <c r="AU124" i="2" s="1"/>
  <c r="AV124" i="2"/>
  <c r="BA124" i="2"/>
  <c r="AZ124" i="2" s="1"/>
  <c r="BB124" i="2"/>
  <c r="BE124" i="2" a="1"/>
  <c r="BE124" i="2" s="1"/>
  <c r="BF124" i="2" s="1"/>
  <c r="BC124" i="2" s="1"/>
  <c r="BD124" i="2"/>
  <c r="BJ124" i="2" a="1"/>
  <c r="BJ124" i="2" s="1"/>
  <c r="BK124" i="2" s="1"/>
  <c r="BH124" i="2" s="1"/>
  <c r="BI124" i="2"/>
  <c r="BN124" i="2"/>
  <c r="BO124" i="2"/>
  <c r="BQ124" i="2"/>
  <c r="BR124" i="2"/>
  <c r="BU124" i="2"/>
  <c r="BT124" i="2" a="1"/>
  <c r="BT124" i="2" s="1"/>
  <c r="BY124" i="2"/>
  <c r="BZ124" i="2"/>
  <c r="CB124" i="2"/>
  <c r="CC124" i="2"/>
  <c r="CH124" i="2"/>
  <c r="CD124" i="2" s="1"/>
  <c r="CE124" i="2"/>
  <c r="CJ124" i="2"/>
  <c r="CL124" i="2" s="1"/>
  <c r="CK124" i="2"/>
  <c r="CN124" i="2"/>
  <c r="C125" i="2"/>
  <c r="G125" i="2"/>
  <c r="F125" i="2" s="1"/>
  <c r="I125" i="2"/>
  <c r="H125" i="2" s="1"/>
  <c r="K125" i="2"/>
  <c r="J125" i="2"/>
  <c r="M125" i="2"/>
  <c r="N125" i="2"/>
  <c r="P125" i="2"/>
  <c r="Q125" i="2"/>
  <c r="U125" i="2"/>
  <c r="T125" i="2" a="1"/>
  <c r="T125" i="2" s="1"/>
  <c r="V125" i="2" s="1"/>
  <c r="R125" i="2" s="1"/>
  <c r="S125" i="2" a="1"/>
  <c r="S125" i="2" s="1"/>
  <c r="AA125" i="2"/>
  <c r="X125" i="2" a="1"/>
  <c r="X125" i="2" s="1"/>
  <c r="Y125" i="2" s="1"/>
  <c r="Z125" i="2"/>
  <c r="AC125" i="2"/>
  <c r="AD125" i="2"/>
  <c r="AG125" i="2"/>
  <c r="AH125" i="2"/>
  <c r="AI125" i="2"/>
  <c r="AF125" i="2"/>
  <c r="AK125" i="2"/>
  <c r="AL125" i="2"/>
  <c r="AN125" i="2"/>
  <c r="AO125" i="2"/>
  <c r="AM125" i="2"/>
  <c r="AQ125" i="2"/>
  <c r="AR125" i="2"/>
  <c r="AT125" i="2"/>
  <c r="AS125" i="2" s="1"/>
  <c r="AW125" i="2"/>
  <c r="AX125" i="2" s="1"/>
  <c r="AU125" i="2" s="1"/>
  <c r="AV125" i="2"/>
  <c r="AY125" i="2" s="1"/>
  <c r="BA125" i="2"/>
  <c r="BB125" i="2"/>
  <c r="BE125" i="2" a="1"/>
  <c r="BE125" i="2" s="1"/>
  <c r="BF125" i="2" s="1"/>
  <c r="BC125" i="2" s="1"/>
  <c r="BD125" i="2"/>
  <c r="BJ125" i="2" a="1"/>
  <c r="BJ125" i="2" s="1"/>
  <c r="BK125" i="2" s="1"/>
  <c r="BH125" i="2" s="1"/>
  <c r="BI125" i="2"/>
  <c r="BL125" i="2" s="1"/>
  <c r="BN125" i="2"/>
  <c r="BO125" i="2"/>
  <c r="BQ125" i="2"/>
  <c r="BR125" i="2"/>
  <c r="BU125" i="2"/>
  <c r="BT125" i="2" a="1"/>
  <c r="BT125" i="2" s="1"/>
  <c r="BW125" i="2" s="1"/>
  <c r="BY125" i="2"/>
  <c r="BX125" i="2" s="1"/>
  <c r="BZ125" i="2"/>
  <c r="CB125" i="2"/>
  <c r="CA125" i="2" s="1"/>
  <c r="CC125" i="2"/>
  <c r="CH125" i="2"/>
  <c r="CE125" i="2"/>
  <c r="CG125" i="2" s="1"/>
  <c r="CJ125" i="2"/>
  <c r="CI125" i="2" s="1"/>
  <c r="CN125" i="2"/>
  <c r="CP125" i="2" s="1"/>
  <c r="C126" i="2"/>
  <c r="G126" i="2"/>
  <c r="F126" i="2" s="1"/>
  <c r="I126" i="2"/>
  <c r="H126" i="2" s="1"/>
  <c r="K126" i="2"/>
  <c r="J126" i="2" s="1"/>
  <c r="M126" i="2"/>
  <c r="N126" i="2"/>
  <c r="P126" i="2"/>
  <c r="Q126" i="2"/>
  <c r="U126" i="2"/>
  <c r="T126" i="2" a="1"/>
  <c r="T126" i="2" s="1"/>
  <c r="V126" i="2" s="1"/>
  <c r="S126" i="2" a="1"/>
  <c r="S126" i="2" s="1"/>
  <c r="AA126" i="2"/>
  <c r="X126" i="2" a="1"/>
  <c r="X126" i="2" s="1"/>
  <c r="Y126" i="2" s="1"/>
  <c r="Z126" i="2"/>
  <c r="AC126" i="2"/>
  <c r="AB126" i="2" s="1"/>
  <c r="AD126" i="2"/>
  <c r="AG126" i="2"/>
  <c r="AH126" i="2"/>
  <c r="AE126" i="2" s="1" a="1"/>
  <c r="AE126" i="2" s="1"/>
  <c r="AI126" i="2"/>
  <c r="AF126" i="2"/>
  <c r="AK126" i="2"/>
  <c r="AJ126" i="2" s="1"/>
  <c r="AL126" i="2"/>
  <c r="AN126" i="2"/>
  <c r="AO126" i="2"/>
  <c r="AQ126" i="2"/>
  <c r="AR126" i="2"/>
  <c r="AT126" i="2"/>
  <c r="AS126" i="2"/>
  <c r="AW126" i="2"/>
  <c r="AX126" i="2" s="1"/>
  <c r="AU126" i="2" s="1"/>
  <c r="AV126" i="2"/>
  <c r="BA126" i="2"/>
  <c r="BB126" i="2"/>
  <c r="BE126" i="2" a="1"/>
  <c r="BE126" i="2" s="1"/>
  <c r="BF126" i="2" s="1"/>
  <c r="BC126" i="2" s="1"/>
  <c r="BD126" i="2"/>
  <c r="BJ126" i="2" a="1"/>
  <c r="BJ126" i="2"/>
  <c r="BK126" i="2" s="1"/>
  <c r="BH126" i="2" s="1"/>
  <c r="BI126" i="2"/>
  <c r="BN126" i="2"/>
  <c r="BM126" i="2" s="1"/>
  <c r="BO126" i="2"/>
  <c r="BQ126" i="2"/>
  <c r="BR126" i="2"/>
  <c r="BU126" i="2"/>
  <c r="BT126" i="2" a="1"/>
  <c r="BT126" i="2" s="1"/>
  <c r="BY126" i="2"/>
  <c r="BZ126" i="2"/>
  <c r="CB126" i="2"/>
  <c r="CC126" i="2"/>
  <c r="CH126" i="2"/>
  <c r="CE126" i="2"/>
  <c r="CJ126" i="2"/>
  <c r="CI126" i="2" s="1"/>
  <c r="CN126" i="2"/>
  <c r="CM126" i="2"/>
  <c r="C127" i="2"/>
  <c r="G127" i="2"/>
  <c r="F127" i="2" s="1"/>
  <c r="I127" i="2"/>
  <c r="H127" i="2" s="1"/>
  <c r="K127" i="2"/>
  <c r="J127" i="2" s="1"/>
  <c r="M127" i="2"/>
  <c r="N127" i="2"/>
  <c r="P127" i="2"/>
  <c r="Q127" i="2"/>
  <c r="U127" i="2"/>
  <c r="T127" i="2" a="1"/>
  <c r="T127" i="2" s="1"/>
  <c r="V127" i="2" s="1"/>
  <c r="R127" i="2" s="1"/>
  <c r="S127" i="2" a="1"/>
  <c r="S127" i="2" s="1"/>
  <c r="AA127" i="2"/>
  <c r="X127" i="2" a="1"/>
  <c r="X127" i="2" s="1"/>
  <c r="Y127" i="2" s="1"/>
  <c r="W127" i="2" s="1"/>
  <c r="Z127" i="2"/>
  <c r="AC127" i="2"/>
  <c r="AD127" i="2"/>
  <c r="AG127" i="2"/>
  <c r="AH127" i="2"/>
  <c r="AI127" i="2"/>
  <c r="AF127" i="2"/>
  <c r="AK127" i="2"/>
  <c r="AL127" i="2"/>
  <c r="AN127" i="2"/>
  <c r="AO127" i="2"/>
  <c r="AM127" i="2" s="1"/>
  <c r="AQ127" i="2"/>
  <c r="AP127" i="2" s="1"/>
  <c r="AR127" i="2"/>
  <c r="AT127" i="2"/>
  <c r="AS127" i="2" s="1"/>
  <c r="AW127" i="2"/>
  <c r="AX127" i="2"/>
  <c r="AU127" i="2" s="1"/>
  <c r="AV127" i="2"/>
  <c r="AY127" i="2"/>
  <c r="BA127" i="2"/>
  <c r="BB127" i="2"/>
  <c r="BE127" i="2" a="1"/>
  <c r="BE127" i="2" s="1"/>
  <c r="BD127" i="2"/>
  <c r="BJ127" i="2" a="1"/>
  <c r="BJ127" i="2" s="1"/>
  <c r="BK127" i="2" s="1"/>
  <c r="BH127" i="2" s="1"/>
  <c r="BI127" i="2"/>
  <c r="BN127" i="2"/>
  <c r="BO127" i="2"/>
  <c r="BQ127" i="2"/>
  <c r="BR127" i="2"/>
  <c r="BU127" i="2"/>
  <c r="BT127" i="2" a="1"/>
  <c r="BT127" i="2" s="1"/>
  <c r="BY127" i="2"/>
  <c r="BZ127" i="2"/>
  <c r="BX127" i="2" s="1"/>
  <c r="CB127" i="2"/>
  <c r="CC127" i="2"/>
  <c r="CH127" i="2"/>
  <c r="CE127" i="2"/>
  <c r="CF127" i="2" s="1"/>
  <c r="CJ127" i="2"/>
  <c r="CK127" i="2" s="1"/>
  <c r="CI127" i="2"/>
  <c r="CN127" i="2"/>
  <c r="CM127" i="2" s="1"/>
  <c r="C128" i="2"/>
  <c r="G128" i="2"/>
  <c r="F128" i="2"/>
  <c r="I128" i="2"/>
  <c r="H128" i="2" s="1"/>
  <c r="K128" i="2"/>
  <c r="J128" i="2"/>
  <c r="M128" i="2"/>
  <c r="N128" i="2"/>
  <c r="P128" i="2"/>
  <c r="Q128" i="2"/>
  <c r="U128" i="2"/>
  <c r="T128" i="2" a="1"/>
  <c r="T128" i="2" s="1"/>
  <c r="V128" i="2" s="1"/>
  <c r="S128" i="2" a="1"/>
  <c r="AA128" i="2"/>
  <c r="X128" i="2" a="1"/>
  <c r="X128" i="2" s="1"/>
  <c r="Y128" i="2" s="1"/>
  <c r="Z128" i="2"/>
  <c r="AC128" i="2"/>
  <c r="AD128" i="2"/>
  <c r="AG128" i="2"/>
  <c r="AH128" i="2"/>
  <c r="AI128" i="2"/>
  <c r="AF128" i="2"/>
  <c r="AK128" i="2"/>
  <c r="AL128" i="2"/>
  <c r="AN128" i="2"/>
  <c r="AO128" i="2"/>
  <c r="AQ128" i="2"/>
  <c r="AR128" i="2"/>
  <c r="AT128" i="2"/>
  <c r="AS128" i="2" s="1"/>
  <c r="AW128" i="2"/>
  <c r="AX128" i="2" s="1"/>
  <c r="AU128" i="2" s="1"/>
  <c r="AV128" i="2"/>
  <c r="BA128" i="2"/>
  <c r="BB128" i="2"/>
  <c r="BE128" i="2" a="1"/>
  <c r="BE128" i="2" s="1"/>
  <c r="BF128" i="2" s="1"/>
  <c r="BC128" i="2" s="1"/>
  <c r="BD128" i="2"/>
  <c r="BG128" i="2" s="1"/>
  <c r="BJ128" i="2" a="1"/>
  <c r="BJ128" i="2" s="1"/>
  <c r="BI128" i="2"/>
  <c r="BN128" i="2"/>
  <c r="BO128" i="2"/>
  <c r="BM128" i="2"/>
  <c r="BQ128" i="2"/>
  <c r="BR128" i="2"/>
  <c r="BP128" i="2"/>
  <c r="BU128" i="2"/>
  <c r="BT128" i="2" a="1"/>
  <c r="BT128" i="2" s="1"/>
  <c r="BY128" i="2"/>
  <c r="BZ128" i="2"/>
  <c r="CB128" i="2"/>
  <c r="CA128" i="2" s="1"/>
  <c r="CC128" i="2"/>
  <c r="CH128" i="2"/>
  <c r="CE128" i="2"/>
  <c r="CJ128" i="2"/>
  <c r="CL128" i="2" s="1"/>
  <c r="CN128" i="2"/>
  <c r="CM128" i="2"/>
  <c r="CO128" i="2"/>
  <c r="CP128" i="2"/>
  <c r="S128" i="2"/>
  <c r="C129" i="2"/>
  <c r="G129" i="2"/>
  <c r="F129" i="2" s="1"/>
  <c r="I129" i="2"/>
  <c r="H129" i="2" s="1"/>
  <c r="K129" i="2"/>
  <c r="J129" i="2" s="1"/>
  <c r="M129" i="2"/>
  <c r="N129" i="2"/>
  <c r="P129" i="2"/>
  <c r="O129" i="2" s="1"/>
  <c r="Q129" i="2"/>
  <c r="U129" i="2"/>
  <c r="T129" i="2" a="1"/>
  <c r="T129" i="2" s="1"/>
  <c r="V129" i="2" s="1"/>
  <c r="S129" i="2" a="1"/>
  <c r="S129" i="2" s="1"/>
  <c r="AA129" i="2"/>
  <c r="X129" i="2" a="1"/>
  <c r="X129" i="2"/>
  <c r="Y129" i="2" s="1"/>
  <c r="Z129" i="2"/>
  <c r="AC129" i="2"/>
  <c r="AD129" i="2"/>
  <c r="AG129" i="2"/>
  <c r="AH129" i="2"/>
  <c r="AI129" i="2"/>
  <c r="AF129" i="2"/>
  <c r="AK129" i="2"/>
  <c r="AL129" i="2"/>
  <c r="AN129" i="2"/>
  <c r="AO129" i="2"/>
  <c r="AQ129" i="2"/>
  <c r="AR129" i="2"/>
  <c r="AT129" i="2"/>
  <c r="AS129" i="2" s="1"/>
  <c r="AW129" i="2"/>
  <c r="AX129" i="2"/>
  <c r="AU129" i="2" s="1"/>
  <c r="AV129" i="2"/>
  <c r="AY129" i="2" s="1"/>
  <c r="BA129" i="2"/>
  <c r="BB129" i="2"/>
  <c r="BE129" i="2" a="1"/>
  <c r="BE129" i="2"/>
  <c r="BF129" i="2" s="1"/>
  <c r="BC129" i="2" s="1"/>
  <c r="BD129" i="2"/>
  <c r="BJ129" i="2" a="1"/>
  <c r="BJ129" i="2" s="1"/>
  <c r="BK129" i="2" s="1"/>
  <c r="BH129" i="2"/>
  <c r="BI129" i="2"/>
  <c r="BL129" i="2" s="1"/>
  <c r="BN129" i="2"/>
  <c r="BO129" i="2"/>
  <c r="BQ129" i="2"/>
  <c r="BR129" i="2"/>
  <c r="BU129" i="2"/>
  <c r="BT129" i="2" a="1"/>
  <c r="BT129" i="2" s="1"/>
  <c r="BY129" i="2"/>
  <c r="BZ129" i="2"/>
  <c r="CB129" i="2"/>
  <c r="CC129" i="2"/>
  <c r="CH129" i="2"/>
  <c r="CE129" i="2"/>
  <c r="CF129" i="2" s="1"/>
  <c r="CJ129" i="2"/>
  <c r="CI129" i="2" s="1"/>
  <c r="CN129" i="2"/>
  <c r="CM129" i="2" s="1"/>
  <c r="C130" i="2"/>
  <c r="G130" i="2"/>
  <c r="F130" i="2" s="1"/>
  <c r="I130" i="2"/>
  <c r="H130" i="2" s="1"/>
  <c r="K130" i="2"/>
  <c r="J130" i="2" s="1"/>
  <c r="M130" i="2"/>
  <c r="L130" i="2" s="1"/>
  <c r="N130" i="2"/>
  <c r="P130" i="2"/>
  <c r="Q130" i="2"/>
  <c r="U130" i="2"/>
  <c r="T130" i="2" a="1"/>
  <c r="T130" i="2" s="1"/>
  <c r="V130" i="2" s="1"/>
  <c r="S130" i="2" a="1"/>
  <c r="S130" i="2" s="1"/>
  <c r="AA130" i="2"/>
  <c r="X130" i="2" a="1"/>
  <c r="X130" i="2" s="1"/>
  <c r="Y130" i="2" s="1"/>
  <c r="Z130" i="2"/>
  <c r="AC130" i="2"/>
  <c r="AD130" i="2"/>
  <c r="AG130" i="2"/>
  <c r="AH130" i="2"/>
  <c r="AI130" i="2"/>
  <c r="AF130" i="2"/>
  <c r="AK130" i="2"/>
  <c r="AL130" i="2"/>
  <c r="AN130" i="2"/>
  <c r="AO130" i="2"/>
  <c r="AQ130" i="2"/>
  <c r="AP130" i="2" s="1"/>
  <c r="AR130" i="2"/>
  <c r="AT130" i="2"/>
  <c r="AS130" i="2" s="1"/>
  <c r="AW130" i="2"/>
  <c r="AX130" i="2" s="1"/>
  <c r="AU130" i="2" s="1"/>
  <c r="AV130" i="2"/>
  <c r="AY130" i="2" s="1"/>
  <c r="BA130" i="2"/>
  <c r="BB130" i="2"/>
  <c r="BE130" i="2" a="1"/>
  <c r="BE130" i="2" s="1"/>
  <c r="BD130" i="2"/>
  <c r="BJ130" i="2" a="1"/>
  <c r="BJ130" i="2" s="1"/>
  <c r="BI130" i="2"/>
  <c r="BN130" i="2"/>
  <c r="BO130" i="2"/>
  <c r="BQ130" i="2"/>
  <c r="BR130" i="2"/>
  <c r="BU130" i="2"/>
  <c r="BT130" i="2" a="1"/>
  <c r="BT130" i="2" s="1"/>
  <c r="BW130" i="2" s="1"/>
  <c r="BY130" i="2"/>
  <c r="BZ130" i="2"/>
  <c r="CB130" i="2"/>
  <c r="CC130" i="2"/>
  <c r="CH130" i="2"/>
  <c r="CE130" i="2"/>
  <c r="CJ130" i="2"/>
  <c r="CL130" i="2" s="1"/>
  <c r="CN130" i="2"/>
  <c r="C131" i="2"/>
  <c r="G131" i="2"/>
  <c r="F131" i="2" s="1"/>
  <c r="I131" i="2"/>
  <c r="H131" i="2" s="1"/>
  <c r="K131" i="2"/>
  <c r="J131" i="2" s="1"/>
  <c r="M131" i="2"/>
  <c r="N131" i="2"/>
  <c r="P131" i="2"/>
  <c r="Q131" i="2"/>
  <c r="U131" i="2"/>
  <c r="T131" i="2" a="1"/>
  <c r="T131" i="2" s="1"/>
  <c r="V131" i="2" s="1"/>
  <c r="R131" i="2" s="1"/>
  <c r="S131" i="2" a="1"/>
  <c r="S131" i="2" s="1"/>
  <c r="AA131" i="2"/>
  <c r="X131" i="2" a="1"/>
  <c r="X131" i="2" s="1"/>
  <c r="Y131" i="2" s="1"/>
  <c r="Z131" i="2"/>
  <c r="AC131" i="2"/>
  <c r="AD131" i="2"/>
  <c r="AG131" i="2"/>
  <c r="AH131" i="2"/>
  <c r="AI131" i="2"/>
  <c r="AF131" i="2"/>
  <c r="AE131" i="2" s="1" a="1"/>
  <c r="AE131" i="2" s="1"/>
  <c r="AK131" i="2"/>
  <c r="AL131" i="2"/>
  <c r="AN131" i="2"/>
  <c r="AO131" i="2"/>
  <c r="AQ131" i="2"/>
  <c r="AR131" i="2"/>
  <c r="AT131" i="2"/>
  <c r="AS131" i="2" s="1"/>
  <c r="AW131" i="2"/>
  <c r="AX131" i="2" s="1"/>
  <c r="AU131" i="2" s="1"/>
  <c r="AV131" i="2"/>
  <c r="BA131" i="2"/>
  <c r="BB131" i="2"/>
  <c r="BE131" i="2" a="1"/>
  <c r="BE131" i="2" s="1"/>
  <c r="BF131" i="2" s="1"/>
  <c r="BC131" i="2" s="1"/>
  <c r="BD131" i="2"/>
  <c r="BJ131" i="2" a="1"/>
  <c r="BJ131" i="2" s="1"/>
  <c r="BK131" i="2" s="1"/>
  <c r="BH131" i="2" s="1"/>
  <c r="BI131" i="2"/>
  <c r="BL131" i="2" s="1"/>
  <c r="BN131" i="2"/>
  <c r="BO131" i="2"/>
  <c r="BQ131" i="2"/>
  <c r="BR131" i="2"/>
  <c r="BU131" i="2"/>
  <c r="BT131" i="2" a="1"/>
  <c r="BT131" i="2" s="1"/>
  <c r="BY131" i="2"/>
  <c r="BZ131" i="2"/>
  <c r="CB131" i="2"/>
  <c r="CC131" i="2"/>
  <c r="CH131" i="2"/>
  <c r="CE131" i="2"/>
  <c r="CF131" i="2" s="1"/>
  <c r="CJ131" i="2"/>
  <c r="CI131" i="2" s="1"/>
  <c r="CN131" i="2"/>
  <c r="CO131" i="2" s="1"/>
  <c r="CM131" i="2"/>
  <c r="C132" i="2"/>
  <c r="G132" i="2"/>
  <c r="F132" i="2" s="1"/>
  <c r="I132" i="2"/>
  <c r="H132" i="2"/>
  <c r="K132" i="2"/>
  <c r="J132" i="2" s="1"/>
  <c r="M132" i="2"/>
  <c r="N132" i="2"/>
  <c r="P132" i="2"/>
  <c r="Q132" i="2"/>
  <c r="U132" i="2"/>
  <c r="T132" i="2" a="1"/>
  <c r="T132" i="2" s="1"/>
  <c r="V132" i="2" s="1"/>
  <c r="S132" i="2" a="1"/>
  <c r="AA132" i="2"/>
  <c r="X132" i="2" a="1"/>
  <c r="X132" i="2"/>
  <c r="Y132" i="2" s="1"/>
  <c r="Z132" i="2"/>
  <c r="AC132" i="2"/>
  <c r="AD132" i="2"/>
  <c r="AG132" i="2"/>
  <c r="AH132" i="2"/>
  <c r="AI132" i="2"/>
  <c r="AF132" i="2"/>
  <c r="AK132" i="2"/>
  <c r="AL132" i="2"/>
  <c r="AN132" i="2"/>
  <c r="AO132" i="2"/>
  <c r="AQ132" i="2"/>
  <c r="AR132" i="2"/>
  <c r="AT132" i="2"/>
  <c r="AS132" i="2" s="1"/>
  <c r="AW132" i="2"/>
  <c r="AX132" i="2" s="1"/>
  <c r="AU132" i="2" s="1"/>
  <c r="AV132" i="2"/>
  <c r="AY132" i="2" s="1"/>
  <c r="BA132" i="2"/>
  <c r="BB132" i="2"/>
  <c r="BE132" i="2" a="1"/>
  <c r="BE132" i="2" s="1"/>
  <c r="BD132" i="2"/>
  <c r="BJ132" i="2" a="1"/>
  <c r="BJ132" i="2" s="1"/>
  <c r="BK132" i="2" s="1"/>
  <c r="BH132" i="2" s="1"/>
  <c r="BI132" i="2"/>
  <c r="BN132" i="2"/>
  <c r="BO132" i="2"/>
  <c r="BQ132" i="2"/>
  <c r="BP132" i="2" s="1"/>
  <c r="BR132" i="2"/>
  <c r="BU132" i="2"/>
  <c r="BT132" i="2" a="1"/>
  <c r="BT132" i="2" s="1"/>
  <c r="BV132" i="2" s="1"/>
  <c r="BS132" i="2" s="1"/>
  <c r="BY132" i="2"/>
  <c r="BZ132" i="2"/>
  <c r="CB132" i="2"/>
  <c r="CA132" i="2" s="1"/>
  <c r="CC132" i="2"/>
  <c r="CH132" i="2"/>
  <c r="CE132" i="2"/>
  <c r="CJ132" i="2"/>
  <c r="CI132" i="2" s="1"/>
  <c r="CN132" i="2"/>
  <c r="CM132" i="2" s="1"/>
  <c r="CP132" i="2"/>
  <c r="S132" i="2"/>
  <c r="C133" i="2"/>
  <c r="G133" i="2"/>
  <c r="F133" i="2" s="1"/>
  <c r="I133" i="2"/>
  <c r="H133" i="2" s="1"/>
  <c r="K133" i="2"/>
  <c r="J133" i="2" s="1"/>
  <c r="M133" i="2"/>
  <c r="L133" i="2" s="1"/>
  <c r="N133" i="2"/>
  <c r="P133" i="2"/>
  <c r="Q133" i="2"/>
  <c r="U133" i="2"/>
  <c r="R133" i="2" s="1"/>
  <c r="T133" i="2" a="1"/>
  <c r="T133" i="2" s="1"/>
  <c r="V133" i="2" s="1"/>
  <c r="S133" i="2" a="1"/>
  <c r="S133" i="2" s="1"/>
  <c r="AA133" i="2"/>
  <c r="X133" i="2" a="1"/>
  <c r="X133" i="2" s="1"/>
  <c r="Y133" i="2" s="1"/>
  <c r="Z133" i="2"/>
  <c r="AC133" i="2"/>
  <c r="AD133" i="2"/>
  <c r="AG133" i="2"/>
  <c r="AH133" i="2"/>
  <c r="AI133" i="2"/>
  <c r="AF133" i="2"/>
  <c r="AK133" i="2"/>
  <c r="AL133" i="2"/>
  <c r="AN133" i="2"/>
  <c r="AO133" i="2"/>
  <c r="AQ133" i="2"/>
  <c r="AP133" i="2" s="1"/>
  <c r="AR133" i="2"/>
  <c r="AT133" i="2"/>
  <c r="AS133" i="2" s="1"/>
  <c r="AW133" i="2"/>
  <c r="AX133" i="2" s="1"/>
  <c r="AU133" i="2" s="1"/>
  <c r="AV133" i="2"/>
  <c r="AY133" i="2" s="1"/>
  <c r="BA133" i="2"/>
  <c r="BB133" i="2"/>
  <c r="BE133" i="2" a="1"/>
  <c r="BE133" i="2" s="1"/>
  <c r="BF133" i="2"/>
  <c r="BC133" i="2" s="1"/>
  <c r="BD133" i="2"/>
  <c r="BG133" i="2" s="1"/>
  <c r="BJ133" i="2" a="1"/>
  <c r="BJ133" i="2" s="1"/>
  <c r="BK133" i="2" s="1"/>
  <c r="BH133" i="2" s="1"/>
  <c r="BI133" i="2"/>
  <c r="BN133" i="2"/>
  <c r="BO133" i="2"/>
  <c r="BQ133" i="2"/>
  <c r="BR133" i="2"/>
  <c r="BU133" i="2"/>
  <c r="BT133" i="2" a="1"/>
  <c r="BT133" i="2"/>
  <c r="BY133" i="2"/>
  <c r="BX133" i="2" s="1"/>
  <c r="BZ133" i="2"/>
  <c r="CB133" i="2"/>
  <c r="CC133" i="2"/>
  <c r="CH133" i="2"/>
  <c r="CE133" i="2"/>
  <c r="CF133" i="2" s="1"/>
  <c r="CJ133" i="2"/>
  <c r="CL133" i="2" s="1"/>
  <c r="CI133" i="2"/>
  <c r="CK133" i="2"/>
  <c r="CN133" i="2"/>
  <c r="CM133" i="2" s="1"/>
  <c r="C134" i="2"/>
  <c r="G134" i="2"/>
  <c r="F134" i="2" s="1"/>
  <c r="I134" i="2"/>
  <c r="H134" i="2" s="1"/>
  <c r="K134" i="2"/>
  <c r="J134" i="2" s="1"/>
  <c r="M134" i="2"/>
  <c r="N134" i="2"/>
  <c r="P134" i="2"/>
  <c r="Q134" i="2"/>
  <c r="U134" i="2"/>
  <c r="T134" i="2" a="1"/>
  <c r="T134" i="2" s="1"/>
  <c r="V134" i="2" s="1"/>
  <c r="S134" i="2" a="1"/>
  <c r="S134" i="2" s="1"/>
  <c r="AA134" i="2"/>
  <c r="X134" i="2" a="1"/>
  <c r="X134" i="2" s="1"/>
  <c r="Y134" i="2" s="1"/>
  <c r="Z134" i="2"/>
  <c r="AC134" i="2"/>
  <c r="AD134" i="2"/>
  <c r="AB134" i="2"/>
  <c r="AG134" i="2"/>
  <c r="AH134" i="2"/>
  <c r="AI134" i="2"/>
  <c r="AF134" i="2"/>
  <c r="AK134" i="2"/>
  <c r="AJ134" i="2" s="1"/>
  <c r="AL134" i="2"/>
  <c r="AN134" i="2"/>
  <c r="AO134" i="2"/>
  <c r="AQ134" i="2"/>
  <c r="AP134" i="2" s="1"/>
  <c r="AR134" i="2"/>
  <c r="AT134" i="2"/>
  <c r="AS134" i="2" s="1"/>
  <c r="AW134" i="2"/>
  <c r="AX134" i="2"/>
  <c r="AU134" i="2" s="1"/>
  <c r="AV134" i="2"/>
  <c r="BA134" i="2"/>
  <c r="BB134" i="2"/>
  <c r="AZ134" i="2"/>
  <c r="BE134" i="2" a="1"/>
  <c r="BE134" i="2" s="1"/>
  <c r="BF134" i="2" s="1"/>
  <c r="BC134" i="2" s="1"/>
  <c r="BD134" i="2"/>
  <c r="BJ134" i="2" a="1"/>
  <c r="BJ134" i="2" s="1"/>
  <c r="BK134" i="2" s="1"/>
  <c r="BH134" i="2" s="1"/>
  <c r="BI134" i="2"/>
  <c r="BN134" i="2"/>
  <c r="BO134" i="2"/>
  <c r="BQ134" i="2"/>
  <c r="BR134" i="2"/>
  <c r="BU134" i="2"/>
  <c r="BT134" i="2" a="1"/>
  <c r="BT134" i="2" s="1"/>
  <c r="BW134" i="2" s="1"/>
  <c r="BY134" i="2"/>
  <c r="BZ134" i="2"/>
  <c r="BX134" i="2" s="1"/>
  <c r="CB134" i="2"/>
  <c r="CC134" i="2"/>
  <c r="CH134" i="2"/>
  <c r="CE134" i="2"/>
  <c r="CF134" i="2" s="1"/>
  <c r="CJ134" i="2"/>
  <c r="CN134" i="2"/>
  <c r="CP134" i="2" s="1"/>
  <c r="C135" i="2"/>
  <c r="G135" i="2"/>
  <c r="F135" i="2" s="1"/>
  <c r="I135" i="2"/>
  <c r="H135" i="2" s="1"/>
  <c r="K135" i="2"/>
  <c r="J135" i="2" s="1"/>
  <c r="M135" i="2"/>
  <c r="N135" i="2"/>
  <c r="P135" i="2"/>
  <c r="Q135" i="2"/>
  <c r="O135" i="2"/>
  <c r="U135" i="2"/>
  <c r="T135" i="2" a="1"/>
  <c r="T135" i="2" s="1"/>
  <c r="V135" i="2" s="1"/>
  <c r="S135" i="2" a="1"/>
  <c r="S135" i="2" s="1"/>
  <c r="AA135" i="2"/>
  <c r="X135" i="2" a="1"/>
  <c r="X135" i="2" s="1"/>
  <c r="Y135" i="2" s="1"/>
  <c r="W135" i="2" s="1"/>
  <c r="Z135" i="2"/>
  <c r="AC135" i="2"/>
  <c r="AD135" i="2"/>
  <c r="AG135" i="2"/>
  <c r="AH135" i="2"/>
  <c r="AI135" i="2"/>
  <c r="AF135" i="2"/>
  <c r="AK135" i="2"/>
  <c r="AJ135" i="2" s="1"/>
  <c r="AL135" i="2"/>
  <c r="AN135" i="2"/>
  <c r="AO135" i="2"/>
  <c r="AQ135" i="2"/>
  <c r="AP135" i="2" s="1"/>
  <c r="AR135" i="2"/>
  <c r="AT135" i="2"/>
  <c r="AS135" i="2"/>
  <c r="AW135" i="2"/>
  <c r="AX135" i="2" s="1"/>
  <c r="AU135" i="2" s="1"/>
  <c r="AV135" i="2"/>
  <c r="BA135" i="2"/>
  <c r="BB135" i="2"/>
  <c r="AZ135" i="2"/>
  <c r="BE135" i="2" a="1"/>
  <c r="BE135" i="2" s="1"/>
  <c r="BF135" i="2" s="1"/>
  <c r="BC135" i="2" s="1"/>
  <c r="BD135" i="2"/>
  <c r="BJ135" i="2" a="1"/>
  <c r="BJ135" i="2" s="1"/>
  <c r="BK135" i="2" s="1"/>
  <c r="BH135" i="2" s="1"/>
  <c r="BI135" i="2"/>
  <c r="BN135" i="2"/>
  <c r="BO135" i="2"/>
  <c r="BQ135" i="2"/>
  <c r="BR135" i="2"/>
  <c r="BU135" i="2"/>
  <c r="BT135" i="2" a="1"/>
  <c r="BT135" i="2" s="1"/>
  <c r="BW135" i="2" s="1"/>
  <c r="BY135" i="2"/>
  <c r="BZ135" i="2"/>
  <c r="CB135" i="2"/>
  <c r="CC135" i="2"/>
  <c r="CH135" i="2"/>
  <c r="CE135" i="2"/>
  <c r="CJ135" i="2"/>
  <c r="CK135" i="2" s="1"/>
  <c r="CN135" i="2"/>
  <c r="CM135" i="2" s="1"/>
  <c r="C136" i="2"/>
  <c r="G136" i="2"/>
  <c r="F136" i="2" s="1"/>
  <c r="I136" i="2"/>
  <c r="H136" i="2" s="1"/>
  <c r="K136" i="2"/>
  <c r="J136" i="2" s="1"/>
  <c r="M136" i="2"/>
  <c r="N136" i="2"/>
  <c r="P136" i="2"/>
  <c r="Q136" i="2"/>
  <c r="U136" i="2"/>
  <c r="T136" i="2" a="1"/>
  <c r="T136" i="2" s="1"/>
  <c r="V136" i="2" s="1"/>
  <c r="R136" i="2" s="1"/>
  <c r="S136" i="2" a="1"/>
  <c r="AA136" i="2"/>
  <c r="X136" i="2" a="1"/>
  <c r="X136" i="2" s="1"/>
  <c r="Y136" i="2" s="1"/>
  <c r="W136" i="2" s="1"/>
  <c r="Z136" i="2"/>
  <c r="AC136" i="2"/>
  <c r="AD136" i="2"/>
  <c r="AG136" i="2"/>
  <c r="AH136" i="2"/>
  <c r="AI136" i="2"/>
  <c r="AF136" i="2"/>
  <c r="AK136" i="2"/>
  <c r="AL136" i="2"/>
  <c r="AN136" i="2"/>
  <c r="AO136" i="2"/>
  <c r="AQ136" i="2"/>
  <c r="AR136" i="2"/>
  <c r="AT136" i="2"/>
  <c r="AS136" i="2" s="1"/>
  <c r="AW136" i="2"/>
  <c r="AX136" i="2" s="1"/>
  <c r="AU136" i="2" s="1"/>
  <c r="AV136" i="2"/>
  <c r="AY136" i="2" s="1"/>
  <c r="BA136" i="2"/>
  <c r="BB136" i="2"/>
  <c r="BE136" i="2" a="1"/>
  <c r="BE136" i="2"/>
  <c r="BF136" i="2" s="1"/>
  <c r="BC136" i="2" s="1"/>
  <c r="BD136" i="2"/>
  <c r="BJ136" i="2" a="1"/>
  <c r="BJ136" i="2" s="1"/>
  <c r="BI136" i="2"/>
  <c r="BN136" i="2"/>
  <c r="BO136" i="2"/>
  <c r="BQ136" i="2"/>
  <c r="BR136" i="2"/>
  <c r="BP136" i="2"/>
  <c r="BU136" i="2"/>
  <c r="BT136" i="2" a="1"/>
  <c r="BT136" i="2" s="1"/>
  <c r="BW136" i="2" s="1"/>
  <c r="BY136" i="2"/>
  <c r="BZ136" i="2"/>
  <c r="CB136" i="2"/>
  <c r="CC136" i="2"/>
  <c r="CA136" i="2"/>
  <c r="CH136" i="2"/>
  <c r="CE136" i="2"/>
  <c r="CG136" i="2" s="1"/>
  <c r="CJ136" i="2"/>
  <c r="CL136" i="2" s="1"/>
  <c r="CN136" i="2"/>
  <c r="CM136" i="2" s="1"/>
  <c r="CO136" i="2"/>
  <c r="S136" i="2"/>
  <c r="C137" i="2"/>
  <c r="G137" i="2"/>
  <c r="F137" i="2" s="1"/>
  <c r="I137" i="2"/>
  <c r="H137" i="2" s="1"/>
  <c r="K137" i="2"/>
  <c r="J137" i="2" s="1"/>
  <c r="M137" i="2"/>
  <c r="N137" i="2"/>
  <c r="P137" i="2"/>
  <c r="Q137" i="2"/>
  <c r="U137" i="2"/>
  <c r="T137" i="2" a="1"/>
  <c r="T137" i="2" s="1"/>
  <c r="V137" i="2" s="1"/>
  <c r="S137" i="2" a="1"/>
  <c r="S137" i="2" s="1"/>
  <c r="AA137" i="2"/>
  <c r="X137" i="2" a="1"/>
  <c r="X137" i="2" s="1"/>
  <c r="Y137" i="2" s="1"/>
  <c r="Z137" i="2"/>
  <c r="AC137" i="2"/>
  <c r="AD137" i="2"/>
  <c r="AG137" i="2"/>
  <c r="AH137" i="2"/>
  <c r="AI137" i="2"/>
  <c r="AF137" i="2"/>
  <c r="AK137" i="2"/>
  <c r="AL137" i="2"/>
  <c r="AN137" i="2"/>
  <c r="AO137" i="2"/>
  <c r="AQ137" i="2"/>
  <c r="AR137" i="2"/>
  <c r="AT137" i="2"/>
  <c r="AS137" i="2" s="1"/>
  <c r="AW137" i="2"/>
  <c r="AX137" i="2" s="1"/>
  <c r="AU137" i="2" s="1"/>
  <c r="AV137" i="2"/>
  <c r="BA137" i="2"/>
  <c r="BB137" i="2"/>
  <c r="BE137" i="2" a="1"/>
  <c r="BE137" i="2" s="1"/>
  <c r="BF137" i="2" s="1"/>
  <c r="BC137" i="2" s="1"/>
  <c r="BD137" i="2"/>
  <c r="BJ137" i="2" a="1"/>
  <c r="BJ137" i="2" s="1"/>
  <c r="BK137" i="2" s="1"/>
  <c r="BH137" i="2"/>
  <c r="BI137" i="2"/>
  <c r="BN137" i="2"/>
  <c r="BO137" i="2"/>
  <c r="BQ137" i="2"/>
  <c r="BR137" i="2"/>
  <c r="BU137" i="2"/>
  <c r="BT137" i="2" a="1"/>
  <c r="BT137" i="2" s="1"/>
  <c r="BY137" i="2"/>
  <c r="BZ137" i="2"/>
  <c r="CB137" i="2"/>
  <c r="CC137" i="2"/>
  <c r="CH137" i="2"/>
  <c r="CD137" i="2" s="1"/>
  <c r="CE137" i="2"/>
  <c r="CF137" i="2"/>
  <c r="CG137" i="2"/>
  <c r="CJ137" i="2"/>
  <c r="CI137" i="2" s="1"/>
  <c r="CN137" i="2"/>
  <c r="CM137" i="2" s="1"/>
  <c r="CO137" i="2"/>
  <c r="CP137" i="2"/>
  <c r="C138" i="2"/>
  <c r="G138" i="2"/>
  <c r="F138" i="2" s="1"/>
  <c r="I138" i="2"/>
  <c r="H138" i="2" s="1"/>
  <c r="K138" i="2"/>
  <c r="J138" i="2" s="1"/>
  <c r="M138" i="2"/>
  <c r="N138" i="2"/>
  <c r="P138" i="2"/>
  <c r="Q138" i="2"/>
  <c r="U138" i="2"/>
  <c r="T138" i="2" a="1"/>
  <c r="T138" i="2" s="1"/>
  <c r="V138" i="2" s="1"/>
  <c r="S138" i="2" a="1"/>
  <c r="S138" i="2" s="1"/>
  <c r="AA138" i="2"/>
  <c r="X138" i="2" a="1"/>
  <c r="X138" i="2" s="1"/>
  <c r="Y138" i="2" s="1"/>
  <c r="Z138" i="2"/>
  <c r="AC138" i="2"/>
  <c r="AD138" i="2"/>
  <c r="AG138" i="2"/>
  <c r="AH138" i="2"/>
  <c r="AI138" i="2"/>
  <c r="AF138" i="2"/>
  <c r="AK138" i="2"/>
  <c r="AL138" i="2"/>
  <c r="AN138" i="2"/>
  <c r="AO138" i="2"/>
  <c r="AQ138" i="2"/>
  <c r="AR138" i="2"/>
  <c r="AT138" i="2"/>
  <c r="AS138" i="2" s="1"/>
  <c r="AW138" i="2"/>
  <c r="AX138" i="2" s="1"/>
  <c r="AU138" i="2" s="1"/>
  <c r="AV138" i="2"/>
  <c r="AY138" i="2" s="1"/>
  <c r="BA138" i="2"/>
  <c r="BB138" i="2"/>
  <c r="AZ138" i="2" s="1"/>
  <c r="BE138" i="2" a="1"/>
  <c r="BE138" i="2" s="1"/>
  <c r="BD138" i="2"/>
  <c r="BJ138" i="2" a="1"/>
  <c r="BJ138" i="2" s="1"/>
  <c r="BI138" i="2"/>
  <c r="BN138" i="2"/>
  <c r="BO138" i="2"/>
  <c r="BM138" i="2" s="1"/>
  <c r="BQ138" i="2"/>
  <c r="BR138" i="2"/>
  <c r="BU138" i="2"/>
  <c r="BT138" i="2" a="1"/>
  <c r="BT138" i="2" s="1"/>
  <c r="BV138" i="2" s="1"/>
  <c r="BS138" i="2" s="1"/>
  <c r="BY138" i="2"/>
  <c r="BZ138" i="2"/>
  <c r="CB138" i="2"/>
  <c r="CC138" i="2"/>
  <c r="CH138" i="2"/>
  <c r="CE138" i="2"/>
  <c r="CJ138" i="2"/>
  <c r="CL138" i="2" s="1"/>
  <c r="CN138" i="2"/>
  <c r="C139" i="2"/>
  <c r="G139" i="2"/>
  <c r="F139" i="2" s="1"/>
  <c r="I139" i="2"/>
  <c r="H139" i="2" s="1"/>
  <c r="K139" i="2"/>
  <c r="J139" i="2" s="1"/>
  <c r="M139" i="2"/>
  <c r="N139" i="2"/>
  <c r="P139" i="2"/>
  <c r="O139" i="2" s="1"/>
  <c r="Q139" i="2"/>
  <c r="U139" i="2"/>
  <c r="T139" i="2" a="1"/>
  <c r="T139" i="2" s="1"/>
  <c r="V139" i="2" s="1"/>
  <c r="R139" i="2" s="1"/>
  <c r="S139" i="2" a="1"/>
  <c r="S139" i="2" s="1"/>
  <c r="AA139" i="2"/>
  <c r="X139" i="2" a="1"/>
  <c r="X139" i="2" s="1"/>
  <c r="Y139" i="2" s="1"/>
  <c r="Z139" i="2"/>
  <c r="AC139" i="2"/>
  <c r="AD139" i="2"/>
  <c r="AG139" i="2"/>
  <c r="AH139" i="2"/>
  <c r="AI139" i="2"/>
  <c r="AF139" i="2"/>
  <c r="AK139" i="2"/>
  <c r="AL139" i="2"/>
  <c r="AN139" i="2"/>
  <c r="AO139" i="2"/>
  <c r="AQ139" i="2"/>
  <c r="AR139" i="2"/>
  <c r="AT139" i="2"/>
  <c r="AS139" i="2" s="1"/>
  <c r="AW139" i="2"/>
  <c r="AX139" i="2" s="1"/>
  <c r="AU139" i="2" s="1"/>
  <c r="AV139" i="2"/>
  <c r="BA139" i="2"/>
  <c r="BB139" i="2"/>
  <c r="BE139" i="2" a="1"/>
  <c r="BE139" i="2" s="1"/>
  <c r="BF139" i="2" s="1"/>
  <c r="BC139" i="2" s="1"/>
  <c r="BD139" i="2"/>
  <c r="BJ139" i="2" a="1"/>
  <c r="BJ139" i="2" s="1"/>
  <c r="BL139" i="2" s="1"/>
  <c r="BI139" i="2"/>
  <c r="BN139" i="2"/>
  <c r="BO139" i="2"/>
  <c r="BQ139" i="2"/>
  <c r="BP139" i="2" s="1"/>
  <c r="BR139" i="2"/>
  <c r="BU139" i="2"/>
  <c r="BT139" i="2" a="1"/>
  <c r="BT139" i="2" s="1"/>
  <c r="BY139" i="2"/>
  <c r="BZ139" i="2"/>
  <c r="CB139" i="2"/>
  <c r="CC139" i="2"/>
  <c r="CH139" i="2"/>
  <c r="CE139" i="2"/>
  <c r="CF139" i="2" s="1"/>
  <c r="CD139" i="2"/>
  <c r="CJ139" i="2"/>
  <c r="CI139" i="2" s="1"/>
  <c r="CN139" i="2"/>
  <c r="C140" i="2"/>
  <c r="G140" i="2"/>
  <c r="F140" i="2" s="1"/>
  <c r="I140" i="2"/>
  <c r="H140" i="2" s="1"/>
  <c r="K140" i="2"/>
  <c r="J140" i="2" s="1"/>
  <c r="M140" i="2"/>
  <c r="N140" i="2"/>
  <c r="P140" i="2"/>
  <c r="Q140" i="2"/>
  <c r="U140" i="2"/>
  <c r="T140" i="2" a="1"/>
  <c r="T140" i="2" s="1"/>
  <c r="V140" i="2" s="1"/>
  <c r="S140" i="2" a="1"/>
  <c r="S140" i="2" s="1"/>
  <c r="AA140" i="2"/>
  <c r="X140" i="2" a="1"/>
  <c r="X140" i="2"/>
  <c r="Y140" i="2" s="1"/>
  <c r="Z140" i="2"/>
  <c r="AC140" i="2"/>
  <c r="AD140" i="2"/>
  <c r="AG140" i="2"/>
  <c r="AH140" i="2"/>
  <c r="AI140" i="2"/>
  <c r="AF140" i="2"/>
  <c r="AK140" i="2"/>
  <c r="AJ140" i="2" s="1"/>
  <c r="AL140" i="2"/>
  <c r="AN140" i="2"/>
  <c r="AO140" i="2"/>
  <c r="AQ140" i="2"/>
  <c r="AP140" i="2" s="1"/>
  <c r="AR140" i="2"/>
  <c r="AT140" i="2"/>
  <c r="AS140" i="2" s="1"/>
  <c r="AW140" i="2"/>
  <c r="AX140" i="2" s="1"/>
  <c r="AU140" i="2" s="1"/>
  <c r="AV140" i="2"/>
  <c r="BA140" i="2"/>
  <c r="AZ140" i="2" s="1"/>
  <c r="BB140" i="2"/>
  <c r="BE140" i="2" a="1"/>
  <c r="BE140" i="2" s="1"/>
  <c r="BF140" i="2" s="1"/>
  <c r="BC140" i="2" s="1"/>
  <c r="BD140" i="2"/>
  <c r="BJ140" i="2" a="1"/>
  <c r="BJ140" i="2" s="1"/>
  <c r="BK140" i="2" s="1"/>
  <c r="BH140" i="2" s="1"/>
  <c r="BI140" i="2"/>
  <c r="BN140" i="2"/>
  <c r="BO140" i="2"/>
  <c r="BQ140" i="2"/>
  <c r="BR140" i="2"/>
  <c r="BU140" i="2"/>
  <c r="BV140" i="2" s="1"/>
  <c r="BS140" i="2" s="1"/>
  <c r="BT140" i="2" a="1"/>
  <c r="BT140" i="2" s="1"/>
  <c r="BY140" i="2"/>
  <c r="BZ140" i="2"/>
  <c r="BX140" i="2"/>
  <c r="CB140" i="2"/>
  <c r="CC140" i="2"/>
  <c r="CA140" i="2" s="1"/>
  <c r="CH140" i="2"/>
  <c r="CE140" i="2"/>
  <c r="CF140" i="2"/>
  <c r="CJ140" i="2"/>
  <c r="CI140" i="2" s="1"/>
  <c r="CN140" i="2"/>
  <c r="C141" i="2"/>
  <c r="G141" i="2"/>
  <c r="F141" i="2" s="1"/>
  <c r="I141" i="2"/>
  <c r="H141" i="2" s="1"/>
  <c r="K141" i="2"/>
  <c r="J141" i="2" s="1"/>
  <c r="M141" i="2"/>
  <c r="N141" i="2"/>
  <c r="P141" i="2"/>
  <c r="Q141" i="2"/>
  <c r="U141" i="2"/>
  <c r="T141" i="2" a="1"/>
  <c r="T141" i="2" s="1"/>
  <c r="V141" i="2" s="1"/>
  <c r="S141" i="2" a="1"/>
  <c r="S141" i="2" s="1"/>
  <c r="AA141" i="2"/>
  <c r="X141" i="2" a="1"/>
  <c r="X141" i="2" s="1"/>
  <c r="Y141" i="2" s="1"/>
  <c r="Z141" i="2"/>
  <c r="AC141" i="2"/>
  <c r="AB141" i="2" s="1"/>
  <c r="AD141" i="2"/>
  <c r="AG141" i="2"/>
  <c r="AE141" i="2" s="1" a="1"/>
  <c r="AE141" i="2" s="1"/>
  <c r="AH141" i="2"/>
  <c r="AI141" i="2"/>
  <c r="AF141" i="2"/>
  <c r="AK141" i="2"/>
  <c r="AJ141" i="2" s="1"/>
  <c r="AL141" i="2"/>
  <c r="AN141" i="2"/>
  <c r="AO141" i="2"/>
  <c r="AQ141" i="2"/>
  <c r="AR141" i="2"/>
  <c r="AP141" i="2" s="1"/>
  <c r="AT141" i="2"/>
  <c r="AS141" i="2"/>
  <c r="AW141" i="2"/>
  <c r="AX141" i="2" s="1"/>
  <c r="AU141" i="2" s="1"/>
  <c r="AV141" i="2"/>
  <c r="AY141" i="2" s="1"/>
  <c r="BA141" i="2"/>
  <c r="AZ141" i="2" s="1"/>
  <c r="BB141" i="2"/>
  <c r="BE141" i="2" a="1"/>
  <c r="BE141" i="2" s="1"/>
  <c r="BF141" i="2" s="1"/>
  <c r="BC141" i="2" s="1"/>
  <c r="BD141" i="2"/>
  <c r="BJ141" i="2" a="1"/>
  <c r="BJ141" i="2" s="1"/>
  <c r="BK141" i="2" s="1"/>
  <c r="BH141" i="2" s="1"/>
  <c r="BI141" i="2"/>
  <c r="BN141" i="2"/>
  <c r="BO141" i="2"/>
  <c r="BQ141" i="2"/>
  <c r="BR141" i="2"/>
  <c r="BU141" i="2"/>
  <c r="BT141" i="2" a="1"/>
  <c r="BT141" i="2" s="1"/>
  <c r="BY141" i="2"/>
  <c r="BX141" i="2" s="1"/>
  <c r="BZ141" i="2"/>
  <c r="CB141" i="2"/>
  <c r="CA141" i="2" s="1"/>
  <c r="CC141" i="2"/>
  <c r="CH141" i="2"/>
  <c r="CD141" i="2" s="1"/>
  <c r="CE141" i="2"/>
  <c r="CF141" i="2" s="1"/>
  <c r="CJ141" i="2"/>
  <c r="CL141" i="2" s="1"/>
  <c r="CN141" i="2"/>
  <c r="CP141" i="2" s="1"/>
  <c r="C142" i="2"/>
  <c r="G142" i="2"/>
  <c r="F142" i="2" s="1"/>
  <c r="I142" i="2"/>
  <c r="H142" i="2" s="1"/>
  <c r="K142" i="2"/>
  <c r="J142" i="2"/>
  <c r="M142" i="2"/>
  <c r="N142" i="2"/>
  <c r="P142" i="2"/>
  <c r="Q142" i="2"/>
  <c r="U142" i="2"/>
  <c r="T142" i="2" a="1"/>
  <c r="T142" i="2" s="1"/>
  <c r="V142" i="2" s="1"/>
  <c r="S142" i="2" a="1"/>
  <c r="S142" i="2" s="1"/>
  <c r="AA142" i="2"/>
  <c r="X142" i="2" a="1"/>
  <c r="X142" i="2" s="1"/>
  <c r="Y142" i="2" s="1"/>
  <c r="Z142" i="2"/>
  <c r="AC142" i="2"/>
  <c r="AD142" i="2"/>
  <c r="AG142" i="2"/>
  <c r="AH142" i="2"/>
  <c r="AI142" i="2"/>
  <c r="AF142" i="2"/>
  <c r="AK142" i="2"/>
  <c r="AL142" i="2"/>
  <c r="AN142" i="2"/>
  <c r="AO142" i="2"/>
  <c r="AQ142" i="2"/>
  <c r="AR142" i="2"/>
  <c r="AT142" i="2"/>
  <c r="AS142" i="2"/>
  <c r="AW142" i="2"/>
  <c r="AX142" i="2"/>
  <c r="AU142" i="2" s="1"/>
  <c r="AV142" i="2"/>
  <c r="BA142" i="2"/>
  <c r="AZ142" i="2" s="1"/>
  <c r="BB142" i="2"/>
  <c r="BE142" i="2" a="1"/>
  <c r="BE142" i="2" s="1"/>
  <c r="BF142" i="2" s="1"/>
  <c r="BC142" i="2" s="1"/>
  <c r="BD142" i="2"/>
  <c r="BJ142" i="2" a="1"/>
  <c r="BJ142" i="2" s="1"/>
  <c r="BK142" i="2" s="1"/>
  <c r="BH142" i="2" s="1"/>
  <c r="BI142" i="2"/>
  <c r="BN142" i="2"/>
  <c r="BM142" i="2" s="1"/>
  <c r="BO142" i="2"/>
  <c r="BQ142" i="2"/>
  <c r="BP142" i="2" s="1"/>
  <c r="BR142" i="2"/>
  <c r="BU142" i="2"/>
  <c r="BT142" i="2" a="1"/>
  <c r="BT142" i="2" s="1"/>
  <c r="BY142" i="2"/>
  <c r="BX142" i="2" s="1"/>
  <c r="BZ142" i="2"/>
  <c r="CB142" i="2"/>
  <c r="CA142" i="2" s="1"/>
  <c r="CC142" i="2"/>
  <c r="CH142" i="2"/>
  <c r="CE142" i="2"/>
  <c r="CJ142" i="2"/>
  <c r="CI142" i="2" s="1"/>
  <c r="CN142" i="2"/>
  <c r="C143" i="2"/>
  <c r="G143" i="2"/>
  <c r="F143" i="2" s="1"/>
  <c r="I143" i="2"/>
  <c r="H143" i="2" s="1"/>
  <c r="K143" i="2"/>
  <c r="J143" i="2" s="1"/>
  <c r="M143" i="2"/>
  <c r="N143" i="2"/>
  <c r="P143" i="2"/>
  <c r="Q143" i="2"/>
  <c r="O143" i="2"/>
  <c r="U143" i="2"/>
  <c r="T143" i="2" a="1"/>
  <c r="T143" i="2" s="1"/>
  <c r="V143" i="2" s="1"/>
  <c r="S143" i="2" a="1"/>
  <c r="S143" i="2" s="1"/>
  <c r="AA143" i="2"/>
  <c r="X143" i="2" a="1"/>
  <c r="X143" i="2" s="1"/>
  <c r="Y143" i="2" s="1"/>
  <c r="Z143" i="2"/>
  <c r="AC143" i="2"/>
  <c r="AD143" i="2"/>
  <c r="AG143" i="2"/>
  <c r="AH143" i="2"/>
  <c r="AI143" i="2"/>
  <c r="AF143" i="2"/>
  <c r="AK143" i="2"/>
  <c r="AL143" i="2"/>
  <c r="AJ143" i="2" s="1"/>
  <c r="AN143" i="2"/>
  <c r="AO143" i="2"/>
  <c r="AQ143" i="2"/>
  <c r="AR143" i="2"/>
  <c r="AT143" i="2"/>
  <c r="AS143" i="2" s="1"/>
  <c r="AW143" i="2"/>
  <c r="AX143" i="2" s="1"/>
  <c r="AU143" i="2" s="1"/>
  <c r="AV143" i="2"/>
  <c r="BA143" i="2"/>
  <c r="BB143" i="2"/>
  <c r="AZ143" i="2" s="1"/>
  <c r="BE143" i="2" a="1"/>
  <c r="BE143" i="2" s="1"/>
  <c r="BF143" i="2" s="1"/>
  <c r="BC143" i="2" s="1"/>
  <c r="BD143" i="2"/>
  <c r="BJ143" i="2" a="1"/>
  <c r="BJ143" i="2" s="1"/>
  <c r="BK143" i="2" s="1"/>
  <c r="BH143" i="2" s="1"/>
  <c r="BI143" i="2"/>
  <c r="BN143" i="2"/>
  <c r="BO143" i="2"/>
  <c r="BQ143" i="2"/>
  <c r="BP143" i="2" s="1"/>
  <c r="BR143" i="2"/>
  <c r="BU143" i="2"/>
  <c r="BV143" i="2" s="1"/>
  <c r="BS143" i="2" s="1"/>
  <c r="BT143" i="2" a="1"/>
  <c r="BT143" i="2" s="1"/>
  <c r="BY143" i="2"/>
  <c r="BZ143" i="2"/>
  <c r="CB143" i="2"/>
  <c r="CC143" i="2"/>
  <c r="CH143" i="2"/>
  <c r="CE143" i="2"/>
  <c r="CG143" i="2" s="1"/>
  <c r="CJ143" i="2"/>
  <c r="CI143" i="2" s="1"/>
  <c r="CL143" i="2"/>
  <c r="CN143" i="2"/>
  <c r="C144" i="2"/>
  <c r="G144" i="2"/>
  <c r="F144" i="2"/>
  <c r="I144" i="2"/>
  <c r="H144" i="2" s="1"/>
  <c r="K144" i="2"/>
  <c r="J144" i="2" s="1"/>
  <c r="M144" i="2"/>
  <c r="N144" i="2"/>
  <c r="P144" i="2"/>
  <c r="Q144" i="2"/>
  <c r="U144" i="2"/>
  <c r="T144" i="2" a="1"/>
  <c r="T144" i="2" s="1"/>
  <c r="V144" i="2" s="1"/>
  <c r="S144" i="2" a="1"/>
  <c r="S144" i="2" s="1"/>
  <c r="AA144" i="2"/>
  <c r="X144" i="2" a="1"/>
  <c r="X144" i="2"/>
  <c r="Y144" i="2" s="1"/>
  <c r="Z144" i="2"/>
  <c r="AC144" i="2"/>
  <c r="AB144" i="2" s="1"/>
  <c r="AD144" i="2"/>
  <c r="AG144" i="2"/>
  <c r="AE144" i="2" s="1" a="1"/>
  <c r="AE144" i="2" s="1"/>
  <c r="AH144" i="2"/>
  <c r="AI144" i="2"/>
  <c r="AF144" i="2"/>
  <c r="AK144" i="2"/>
  <c r="AL144" i="2"/>
  <c r="AN144" i="2"/>
  <c r="AO144" i="2"/>
  <c r="AQ144" i="2"/>
  <c r="AR144" i="2"/>
  <c r="AT144" i="2"/>
  <c r="AS144" i="2" s="1"/>
  <c r="AW144" i="2"/>
  <c r="AX144" i="2" s="1"/>
  <c r="AU144" i="2" s="1"/>
  <c r="AV144" i="2"/>
  <c r="BA144" i="2"/>
  <c r="BB144" i="2"/>
  <c r="BE144" i="2" a="1"/>
  <c r="BE144" i="2"/>
  <c r="BF144" i="2" s="1"/>
  <c r="BC144" i="2" s="1"/>
  <c r="BD144" i="2"/>
  <c r="BJ144" i="2" a="1"/>
  <c r="BJ144" i="2" s="1"/>
  <c r="BK144" i="2" s="1"/>
  <c r="BH144" i="2" s="1"/>
  <c r="BI144" i="2"/>
  <c r="BN144" i="2"/>
  <c r="BO144" i="2"/>
  <c r="BQ144" i="2"/>
  <c r="BP144" i="2" s="1"/>
  <c r="BR144" i="2"/>
  <c r="BU144" i="2"/>
  <c r="BT144" i="2" a="1"/>
  <c r="BT144" i="2" s="1"/>
  <c r="BY144" i="2"/>
  <c r="BZ144" i="2"/>
  <c r="CB144" i="2"/>
  <c r="CA144" i="2" s="1"/>
  <c r="CC144" i="2"/>
  <c r="CH144" i="2"/>
  <c r="CE144" i="2"/>
  <c r="CG144" i="2" s="1"/>
  <c r="CJ144" i="2"/>
  <c r="CI144" i="2" s="1"/>
  <c r="CK144" i="2"/>
  <c r="CL144" i="2"/>
  <c r="CN144" i="2"/>
  <c r="C145" i="2"/>
  <c r="G145" i="2"/>
  <c r="F145" i="2" s="1"/>
  <c r="I145" i="2"/>
  <c r="H145" i="2" s="1"/>
  <c r="K145" i="2"/>
  <c r="J145" i="2" s="1"/>
  <c r="M145" i="2"/>
  <c r="L145" i="2" s="1"/>
  <c r="N145" i="2"/>
  <c r="P145" i="2"/>
  <c r="Q145" i="2"/>
  <c r="O145" i="2"/>
  <c r="U145" i="2"/>
  <c r="T145" i="2" a="1"/>
  <c r="T145" i="2" s="1"/>
  <c r="V145" i="2" s="1"/>
  <c r="S145" i="2" a="1"/>
  <c r="S145" i="2" s="1"/>
  <c r="AA145" i="2"/>
  <c r="X145" i="2" a="1"/>
  <c r="X145" i="2"/>
  <c r="Y145" i="2" s="1"/>
  <c r="Z145" i="2"/>
  <c r="AC145" i="2"/>
  <c r="AD145" i="2"/>
  <c r="AG145" i="2"/>
  <c r="AH145" i="2"/>
  <c r="AI145" i="2"/>
  <c r="AF145" i="2"/>
  <c r="AK145" i="2"/>
  <c r="AL145" i="2"/>
  <c r="AN145" i="2"/>
  <c r="AM145" i="2" s="1"/>
  <c r="AO145" i="2"/>
  <c r="AQ145" i="2"/>
  <c r="AP145" i="2" s="1"/>
  <c r="AR145" i="2"/>
  <c r="AT145" i="2"/>
  <c r="AS145" i="2" s="1"/>
  <c r="AW145" i="2"/>
  <c r="AX145" i="2" s="1"/>
  <c r="AU145" i="2" s="1"/>
  <c r="AV145" i="2"/>
  <c r="BA145" i="2"/>
  <c r="BB145" i="2"/>
  <c r="BE145" i="2" a="1"/>
  <c r="BE145" i="2" s="1"/>
  <c r="BF145" i="2" s="1"/>
  <c r="BC145" i="2" s="1"/>
  <c r="BD145" i="2"/>
  <c r="BJ145" i="2" a="1"/>
  <c r="BJ145" i="2" s="1"/>
  <c r="BK145" i="2"/>
  <c r="BH145" i="2" s="1"/>
  <c r="BI145" i="2"/>
  <c r="BL145" i="2" s="1"/>
  <c r="BN145" i="2"/>
  <c r="BO145" i="2"/>
  <c r="BQ145" i="2"/>
  <c r="BR145" i="2"/>
  <c r="BU145" i="2"/>
  <c r="BT145" i="2" a="1"/>
  <c r="BT145" i="2"/>
  <c r="BW145" i="2" s="1"/>
  <c r="BY145" i="2"/>
  <c r="BZ145" i="2"/>
  <c r="BX145" i="2" s="1"/>
  <c r="CB145" i="2"/>
  <c r="CA145" i="2" s="1"/>
  <c r="CC145" i="2"/>
  <c r="CH145" i="2"/>
  <c r="CE145" i="2"/>
  <c r="CD145" i="2"/>
  <c r="CF145" i="2"/>
  <c r="CG145" i="2"/>
  <c r="CJ145" i="2"/>
  <c r="CN145" i="2"/>
  <c r="CM145" i="2" s="1"/>
  <c r="C146" i="2"/>
  <c r="G146" i="2"/>
  <c r="F146" i="2" s="1"/>
  <c r="I146" i="2"/>
  <c r="H146" i="2" s="1"/>
  <c r="K146" i="2"/>
  <c r="J146" i="2" s="1"/>
  <c r="M146" i="2"/>
  <c r="N146" i="2"/>
  <c r="P146" i="2"/>
  <c r="Q146" i="2"/>
  <c r="U146" i="2"/>
  <c r="T146" i="2" a="1"/>
  <c r="T146" i="2" s="1"/>
  <c r="V146" i="2" s="1"/>
  <c r="S146" i="2" a="1"/>
  <c r="S146" i="2" s="1"/>
  <c r="AA146" i="2"/>
  <c r="X146" i="2" a="1"/>
  <c r="X146" i="2" s="1"/>
  <c r="Y146" i="2" s="1"/>
  <c r="Z146" i="2"/>
  <c r="AC146" i="2"/>
  <c r="AD146" i="2"/>
  <c r="AG146" i="2"/>
  <c r="AH146" i="2"/>
  <c r="AI146" i="2"/>
  <c r="AF146" i="2"/>
  <c r="AK146" i="2"/>
  <c r="AL146" i="2"/>
  <c r="AN146" i="2"/>
  <c r="AM146" i="2" s="1"/>
  <c r="AO146" i="2"/>
  <c r="AQ146" i="2"/>
  <c r="AP146" i="2" s="1"/>
  <c r="AR146" i="2"/>
  <c r="AT146" i="2"/>
  <c r="AS146" i="2"/>
  <c r="AW146" i="2"/>
  <c r="AX146" i="2" s="1"/>
  <c r="AU146" i="2" s="1"/>
  <c r="AV146" i="2"/>
  <c r="BA146" i="2"/>
  <c r="BB146" i="2"/>
  <c r="AZ146" i="2" s="1"/>
  <c r="BE146" i="2" a="1"/>
  <c r="BE146" i="2" s="1"/>
  <c r="BF146" i="2" s="1"/>
  <c r="BC146" i="2" s="1"/>
  <c r="BD146" i="2"/>
  <c r="BJ146" i="2" a="1"/>
  <c r="BJ146" i="2" s="1"/>
  <c r="BL146" i="2" s="1"/>
  <c r="BI146" i="2"/>
  <c r="BN146" i="2"/>
  <c r="BO146" i="2"/>
  <c r="BQ146" i="2"/>
  <c r="BR146" i="2"/>
  <c r="BU146" i="2"/>
  <c r="BT146" i="2" a="1"/>
  <c r="BT146" i="2" s="1"/>
  <c r="BY146" i="2"/>
  <c r="BZ146" i="2"/>
  <c r="CB146" i="2"/>
  <c r="CC146" i="2"/>
  <c r="CA146" i="2" s="1"/>
  <c r="CH146" i="2"/>
  <c r="CD146" i="2" s="1"/>
  <c r="CE146" i="2"/>
  <c r="CG146" i="2" s="1"/>
  <c r="CF146" i="2"/>
  <c r="CJ146" i="2"/>
  <c r="CI146" i="2" s="1"/>
  <c r="CL146" i="2"/>
  <c r="CN146" i="2"/>
  <c r="C147" i="2"/>
  <c r="G147" i="2"/>
  <c r="F147" i="2" s="1"/>
  <c r="I147" i="2"/>
  <c r="H147" i="2" s="1"/>
  <c r="K147" i="2"/>
  <c r="J147" i="2" s="1"/>
  <c r="M147" i="2"/>
  <c r="N147" i="2"/>
  <c r="L147" i="2"/>
  <c r="P147" i="2"/>
  <c r="Q147" i="2"/>
  <c r="U147" i="2"/>
  <c r="T147" i="2" a="1"/>
  <c r="T147" i="2" s="1"/>
  <c r="V147" i="2" s="1"/>
  <c r="S147" i="2" a="1"/>
  <c r="S147" i="2" s="1"/>
  <c r="AA147" i="2"/>
  <c r="X147" i="2" a="1"/>
  <c r="X147" i="2" s="1"/>
  <c r="Y147" i="2" s="1"/>
  <c r="W147" i="2" s="1"/>
  <c r="Z147" i="2"/>
  <c r="AC147" i="2"/>
  <c r="AD147" i="2"/>
  <c r="AG147" i="2"/>
  <c r="AH147" i="2"/>
  <c r="AI147" i="2"/>
  <c r="AF147" i="2"/>
  <c r="AK147" i="2"/>
  <c r="AJ147" i="2" s="1"/>
  <c r="AL147" i="2"/>
  <c r="AN147" i="2"/>
  <c r="AO147" i="2"/>
  <c r="AQ147" i="2"/>
  <c r="AR147" i="2"/>
  <c r="AT147" i="2"/>
  <c r="AS147" i="2" s="1"/>
  <c r="AW147" i="2"/>
  <c r="AX147" i="2" s="1"/>
  <c r="AU147" i="2"/>
  <c r="AV147" i="2"/>
  <c r="AY147" i="2" s="1"/>
  <c r="BA147" i="2"/>
  <c r="BB147" i="2"/>
  <c r="BE147" i="2" a="1"/>
  <c r="BE147" i="2" s="1"/>
  <c r="BF147" i="2" s="1"/>
  <c r="BC147" i="2" s="1"/>
  <c r="BD147" i="2"/>
  <c r="BJ147" i="2" a="1"/>
  <c r="BJ147" i="2" s="1"/>
  <c r="BI147" i="2"/>
  <c r="BN147" i="2"/>
  <c r="BO147" i="2"/>
  <c r="BM147" i="2" s="1"/>
  <c r="BQ147" i="2"/>
  <c r="BR147" i="2"/>
  <c r="BU147" i="2"/>
  <c r="BT147" i="2" a="1"/>
  <c r="BT147" i="2"/>
  <c r="BY147" i="2"/>
  <c r="BZ147" i="2"/>
  <c r="CB147" i="2"/>
  <c r="CC147" i="2"/>
  <c r="CH147" i="2"/>
  <c r="CE147" i="2"/>
  <c r="CF147" i="2" s="1"/>
  <c r="CJ147" i="2"/>
  <c r="CN147" i="2"/>
  <c r="C148" i="2"/>
  <c r="G148" i="2"/>
  <c r="F148" i="2" s="1"/>
  <c r="I148" i="2"/>
  <c r="H148" i="2"/>
  <c r="K148" i="2"/>
  <c r="J148" i="2" s="1"/>
  <c r="M148" i="2"/>
  <c r="L148" i="2" s="1"/>
  <c r="N148" i="2"/>
  <c r="P148" i="2"/>
  <c r="O148" i="2" s="1"/>
  <c r="Q148" i="2"/>
  <c r="U148" i="2"/>
  <c r="T148" i="2" a="1"/>
  <c r="T148" i="2" s="1"/>
  <c r="V148" i="2" s="1"/>
  <c r="S148" i="2" a="1"/>
  <c r="S148" i="2" s="1"/>
  <c r="AA148" i="2"/>
  <c r="X148" i="2" a="1"/>
  <c r="X148" i="2" s="1"/>
  <c r="Y148" i="2" s="1"/>
  <c r="W148" i="2" s="1"/>
  <c r="Z148" i="2"/>
  <c r="AC148" i="2"/>
  <c r="AD148" i="2"/>
  <c r="AG148" i="2"/>
  <c r="AH148" i="2"/>
  <c r="AI148" i="2"/>
  <c r="AF148" i="2"/>
  <c r="AK148" i="2"/>
  <c r="AJ148" i="2" s="1"/>
  <c r="AL148" i="2"/>
  <c r="AN148" i="2"/>
  <c r="AO148" i="2"/>
  <c r="AQ148" i="2"/>
  <c r="AR148" i="2"/>
  <c r="AT148" i="2"/>
  <c r="AS148" i="2" s="1"/>
  <c r="AW148" i="2"/>
  <c r="AX148" i="2" s="1"/>
  <c r="AU148" i="2" s="1"/>
  <c r="AV148" i="2"/>
  <c r="BA148" i="2"/>
  <c r="AZ148" i="2" s="1"/>
  <c r="BB148" i="2"/>
  <c r="BE148" i="2" a="1"/>
  <c r="BE148" i="2" s="1"/>
  <c r="BD148" i="2"/>
  <c r="BJ148" i="2" a="1"/>
  <c r="BJ148" i="2" s="1"/>
  <c r="BI148" i="2"/>
  <c r="BN148" i="2"/>
  <c r="BM148" i="2" s="1"/>
  <c r="BO148" i="2"/>
  <c r="BQ148" i="2"/>
  <c r="BP148" i="2" s="1"/>
  <c r="BR148" i="2"/>
  <c r="BU148" i="2"/>
  <c r="BV148" i="2" s="1"/>
  <c r="BS148" i="2" s="1"/>
  <c r="BT148" i="2" a="1"/>
  <c r="BT148" i="2" s="1"/>
  <c r="BY148" i="2"/>
  <c r="BZ148" i="2"/>
  <c r="CB148" i="2"/>
  <c r="CC148" i="2"/>
  <c r="CH148" i="2"/>
  <c r="CE148" i="2"/>
  <c r="CF148" i="2" s="1"/>
  <c r="CD148" i="2"/>
  <c r="CJ148" i="2"/>
  <c r="CI148" i="2" s="1"/>
  <c r="CN148" i="2"/>
  <c r="C149" i="2"/>
  <c r="G149" i="2"/>
  <c r="F149" i="2" s="1"/>
  <c r="I149" i="2"/>
  <c r="H149" i="2" s="1"/>
  <c r="K149" i="2"/>
  <c r="J149" i="2" s="1"/>
  <c r="M149" i="2"/>
  <c r="L149" i="2" s="1"/>
  <c r="N149" i="2"/>
  <c r="P149" i="2"/>
  <c r="Q149" i="2"/>
  <c r="U149" i="2"/>
  <c r="T149" i="2" a="1"/>
  <c r="T149" i="2" s="1"/>
  <c r="V149" i="2" s="1"/>
  <c r="R149" i="2" s="1"/>
  <c r="S149" i="2" a="1"/>
  <c r="S149" i="2" s="1"/>
  <c r="AA149" i="2"/>
  <c r="X149" i="2" a="1"/>
  <c r="X149" i="2" s="1"/>
  <c r="Y149" i="2" s="1"/>
  <c r="Z149" i="2"/>
  <c r="AC149" i="2"/>
  <c r="AD149" i="2"/>
  <c r="AG149" i="2"/>
  <c r="AH149" i="2"/>
  <c r="AI149" i="2"/>
  <c r="AF149" i="2"/>
  <c r="AK149" i="2"/>
  <c r="AL149" i="2"/>
  <c r="AN149" i="2"/>
  <c r="AM149" i="2" s="1"/>
  <c r="AO149" i="2"/>
  <c r="AQ149" i="2"/>
  <c r="AP149" i="2" s="1"/>
  <c r="AR149" i="2"/>
  <c r="AT149" i="2"/>
  <c r="AS149" i="2" s="1"/>
  <c r="AW149" i="2"/>
  <c r="AX149" i="2" s="1"/>
  <c r="AU149" i="2" s="1"/>
  <c r="AV149" i="2"/>
  <c r="BA149" i="2"/>
  <c r="BB149" i="2"/>
  <c r="BE149" i="2" a="1"/>
  <c r="BE149" i="2" s="1"/>
  <c r="BD149" i="2"/>
  <c r="BJ149" i="2" a="1"/>
  <c r="BJ149" i="2" s="1"/>
  <c r="BI149" i="2"/>
  <c r="BN149" i="2"/>
  <c r="BO149" i="2"/>
  <c r="BM149" i="2" s="1"/>
  <c r="BQ149" i="2"/>
  <c r="BR149" i="2"/>
  <c r="BU149" i="2"/>
  <c r="BT149" i="2" a="1"/>
  <c r="BT149" i="2" s="1"/>
  <c r="BY149" i="2"/>
  <c r="BZ149" i="2"/>
  <c r="CB149" i="2"/>
  <c r="CC149" i="2"/>
  <c r="CH149" i="2"/>
  <c r="CE149" i="2"/>
  <c r="CF149" i="2" s="1"/>
  <c r="CJ149" i="2"/>
  <c r="CI149" i="2" s="1"/>
  <c r="CN149" i="2"/>
  <c r="C150" i="2"/>
  <c r="G150" i="2"/>
  <c r="F150" i="2" s="1"/>
  <c r="I150" i="2"/>
  <c r="H150" i="2"/>
  <c r="K150" i="2"/>
  <c r="J150" i="2"/>
  <c r="M150" i="2"/>
  <c r="N150" i="2"/>
  <c r="P150" i="2"/>
  <c r="Q150" i="2"/>
  <c r="U150" i="2"/>
  <c r="T150" i="2" a="1"/>
  <c r="T150" i="2" s="1"/>
  <c r="V150" i="2" s="1"/>
  <c r="R150" i="2" s="1"/>
  <c r="S150" i="2" a="1"/>
  <c r="S150" i="2" s="1"/>
  <c r="AA150" i="2"/>
  <c r="X150" i="2" a="1"/>
  <c r="X150" i="2" s="1"/>
  <c r="Y150" i="2" s="1"/>
  <c r="Z150" i="2"/>
  <c r="AC150" i="2"/>
  <c r="AD150" i="2"/>
  <c r="AG150" i="2"/>
  <c r="AH150" i="2"/>
  <c r="AI150" i="2"/>
  <c r="AF150" i="2"/>
  <c r="AK150" i="2"/>
  <c r="AJ150" i="2" s="1"/>
  <c r="AL150" i="2"/>
  <c r="AN150" i="2"/>
  <c r="AM150" i="2" s="1"/>
  <c r="AO150" i="2"/>
  <c r="AQ150" i="2"/>
  <c r="AP150" i="2" s="1"/>
  <c r="AR150" i="2"/>
  <c r="AT150" i="2"/>
  <c r="AS150" i="2" s="1"/>
  <c r="AW150" i="2"/>
  <c r="AX150" i="2" s="1"/>
  <c r="AU150" i="2" s="1"/>
  <c r="AV150" i="2"/>
  <c r="BA150" i="2"/>
  <c r="AZ150" i="2" s="1"/>
  <c r="BB150" i="2"/>
  <c r="BE150" i="2" a="1"/>
  <c r="BE150" i="2" s="1"/>
  <c r="BD150" i="2"/>
  <c r="BJ150" i="2" a="1"/>
  <c r="BJ150" i="2" s="1"/>
  <c r="BK150" i="2" s="1"/>
  <c r="BH150" i="2" s="1"/>
  <c r="BI150" i="2"/>
  <c r="BN150" i="2"/>
  <c r="BO150" i="2"/>
  <c r="BQ150" i="2"/>
  <c r="BR150" i="2"/>
  <c r="BU150" i="2"/>
  <c r="BT150" i="2" a="1"/>
  <c r="BT150" i="2" s="1"/>
  <c r="BY150" i="2"/>
  <c r="BX150" i="2" s="1"/>
  <c r="BZ150" i="2"/>
  <c r="CB150" i="2"/>
  <c r="CA150" i="2" s="1"/>
  <c r="CC150" i="2"/>
  <c r="CH150" i="2"/>
  <c r="CD150" i="2" s="1"/>
  <c r="CE150" i="2"/>
  <c r="CF150" i="2" s="1"/>
  <c r="CJ150" i="2"/>
  <c r="CN150" i="2"/>
  <c r="CO150" i="2" s="1"/>
  <c r="CM150" i="2"/>
  <c r="C151" i="2"/>
  <c r="G151" i="2"/>
  <c r="F151" i="2" s="1"/>
  <c r="I151" i="2"/>
  <c r="H151" i="2"/>
  <c r="K151" i="2"/>
  <c r="J151" i="2"/>
  <c r="M151" i="2"/>
  <c r="N151" i="2"/>
  <c r="L151" i="2" s="1"/>
  <c r="P151" i="2"/>
  <c r="O151" i="2" s="1"/>
  <c r="Q151" i="2"/>
  <c r="U151" i="2"/>
  <c r="T151" i="2" a="1"/>
  <c r="T151" i="2" s="1"/>
  <c r="V151" i="2" s="1"/>
  <c r="R151" i="2" s="1"/>
  <c r="S151" i="2" a="1"/>
  <c r="S151" i="2" s="1"/>
  <c r="AA151" i="2"/>
  <c r="X151" i="2" a="1"/>
  <c r="X151" i="2" s="1"/>
  <c r="Y151" i="2" s="1"/>
  <c r="Z151" i="2"/>
  <c r="AC151" i="2"/>
  <c r="AD151" i="2"/>
  <c r="AG151" i="2"/>
  <c r="AH151" i="2"/>
  <c r="AI151" i="2"/>
  <c r="AF151" i="2"/>
  <c r="AK151" i="2"/>
  <c r="AL151" i="2"/>
  <c r="AJ151" i="2" s="1"/>
  <c r="AN151" i="2"/>
  <c r="AO151" i="2"/>
  <c r="AQ151" i="2"/>
  <c r="AP151" i="2" s="1"/>
  <c r="AR151" i="2"/>
  <c r="AT151" i="2"/>
  <c r="AS151" i="2"/>
  <c r="AW151" i="2"/>
  <c r="AV151" i="2"/>
  <c r="BA151" i="2"/>
  <c r="BB151" i="2"/>
  <c r="BE151" i="2" a="1"/>
  <c r="BE151" i="2" s="1"/>
  <c r="BD151" i="2"/>
  <c r="BJ151" i="2" a="1"/>
  <c r="BJ151" i="2"/>
  <c r="BK151" i="2" s="1"/>
  <c r="BH151" i="2" s="1"/>
  <c r="BI151" i="2"/>
  <c r="BN151" i="2"/>
  <c r="BO151" i="2"/>
  <c r="BQ151" i="2"/>
  <c r="BR151" i="2"/>
  <c r="BU151" i="2"/>
  <c r="BT151" i="2" a="1"/>
  <c r="BT151" i="2" s="1"/>
  <c r="BV151" i="2"/>
  <c r="BS151" i="2" s="1"/>
  <c r="BY151" i="2"/>
  <c r="BZ151" i="2"/>
  <c r="CB151" i="2"/>
  <c r="CC151" i="2"/>
  <c r="CH151" i="2"/>
  <c r="CE151" i="2"/>
  <c r="CJ151" i="2"/>
  <c r="CN151" i="2"/>
  <c r="CO151" i="2" s="1"/>
  <c r="C152" i="2"/>
  <c r="G152" i="2"/>
  <c r="F152" i="2" s="1"/>
  <c r="I152" i="2"/>
  <c r="H152" i="2" s="1"/>
  <c r="K152" i="2"/>
  <c r="J152" i="2" s="1"/>
  <c r="M152" i="2"/>
  <c r="L152" i="2" s="1"/>
  <c r="N152" i="2"/>
  <c r="P152" i="2"/>
  <c r="O152" i="2" s="1"/>
  <c r="Q152" i="2"/>
  <c r="U152" i="2"/>
  <c r="R152" i="2" s="1"/>
  <c r="T152" i="2" a="1"/>
  <c r="T152" i="2" s="1"/>
  <c r="V152" i="2" s="1"/>
  <c r="S152" i="2" a="1"/>
  <c r="S152" i="2" s="1"/>
  <c r="AA152" i="2"/>
  <c r="X152" i="2" a="1"/>
  <c r="X152" i="2" s="1"/>
  <c r="Y152" i="2" s="1"/>
  <c r="W152" i="2" s="1"/>
  <c r="Z152" i="2"/>
  <c r="AC152" i="2"/>
  <c r="AD152" i="2"/>
  <c r="AG152" i="2"/>
  <c r="AH152" i="2"/>
  <c r="AI152" i="2"/>
  <c r="AF152" i="2"/>
  <c r="AK152" i="2"/>
  <c r="AL152" i="2"/>
  <c r="AN152" i="2"/>
  <c r="AO152" i="2"/>
  <c r="AQ152" i="2"/>
  <c r="AR152" i="2"/>
  <c r="AT152" i="2"/>
  <c r="AS152" i="2" s="1"/>
  <c r="AW152" i="2"/>
  <c r="AX152" i="2" s="1"/>
  <c r="AU152" i="2" s="1"/>
  <c r="AV152" i="2"/>
  <c r="BA152" i="2"/>
  <c r="BB152" i="2"/>
  <c r="BE152" i="2" a="1"/>
  <c r="BE152" i="2"/>
  <c r="BF152" i="2" s="1"/>
  <c r="BC152" i="2" s="1"/>
  <c r="BD152" i="2"/>
  <c r="BG152" i="2" s="1"/>
  <c r="BJ152" i="2" a="1"/>
  <c r="BJ152" i="2" s="1"/>
  <c r="BK152" i="2" s="1"/>
  <c r="BH152" i="2" s="1"/>
  <c r="BI152" i="2"/>
  <c r="BL152" i="2" s="1"/>
  <c r="BN152" i="2"/>
  <c r="BO152" i="2"/>
  <c r="BQ152" i="2"/>
  <c r="BR152" i="2"/>
  <c r="BU152" i="2"/>
  <c r="BT152" i="2" a="1"/>
  <c r="BT152" i="2" s="1"/>
  <c r="BY152" i="2"/>
  <c r="BX152" i="2" s="1"/>
  <c r="BZ152" i="2"/>
  <c r="CB152" i="2"/>
  <c r="CC152" i="2"/>
  <c r="CA152" i="2" s="1"/>
  <c r="CH152" i="2"/>
  <c r="CE152" i="2"/>
  <c r="CF152" i="2" s="1"/>
  <c r="CJ152" i="2"/>
  <c r="CK152" i="2" s="1"/>
  <c r="CI152" i="2"/>
  <c r="CN152" i="2"/>
  <c r="CM152" i="2" s="1"/>
  <c r="C153" i="2"/>
  <c r="G153" i="2"/>
  <c r="F153" i="2"/>
  <c r="I153" i="2"/>
  <c r="H153" i="2" s="1"/>
  <c r="K153" i="2"/>
  <c r="J153" i="2" s="1"/>
  <c r="M153" i="2"/>
  <c r="N153" i="2"/>
  <c r="P153" i="2"/>
  <c r="Q153" i="2"/>
  <c r="U153" i="2"/>
  <c r="T153" i="2" a="1"/>
  <c r="T153" i="2" s="1"/>
  <c r="V153" i="2" s="1"/>
  <c r="S153" i="2" a="1"/>
  <c r="S153" i="2" s="1"/>
  <c r="AA153" i="2"/>
  <c r="X153" i="2" a="1"/>
  <c r="X153" i="2"/>
  <c r="Y153" i="2" s="1"/>
  <c r="Z153" i="2"/>
  <c r="AC153" i="2"/>
  <c r="AB153" i="2" s="1"/>
  <c r="AD153" i="2"/>
  <c r="AG153" i="2"/>
  <c r="AH153" i="2"/>
  <c r="AI153" i="2"/>
  <c r="AF153" i="2"/>
  <c r="AK153" i="2"/>
  <c r="AL153" i="2"/>
  <c r="AN153" i="2"/>
  <c r="AO153" i="2"/>
  <c r="AQ153" i="2"/>
  <c r="AR153" i="2"/>
  <c r="AT153" i="2"/>
  <c r="AS153" i="2"/>
  <c r="AW153" i="2"/>
  <c r="AX153" i="2"/>
  <c r="AU153" i="2" s="1"/>
  <c r="AV153" i="2"/>
  <c r="AY153" i="2"/>
  <c r="BA153" i="2"/>
  <c r="AZ153" i="2" s="1"/>
  <c r="BB153" i="2"/>
  <c r="BE153" i="2" a="1"/>
  <c r="BE153" i="2" s="1"/>
  <c r="BF153" i="2" s="1"/>
  <c r="BC153" i="2" s="1"/>
  <c r="BD153" i="2"/>
  <c r="BJ153" i="2" a="1"/>
  <c r="BJ153" i="2" s="1"/>
  <c r="BK153" i="2" s="1"/>
  <c r="BH153" i="2" s="1"/>
  <c r="BI153" i="2"/>
  <c r="BN153" i="2"/>
  <c r="BO153" i="2"/>
  <c r="BQ153" i="2"/>
  <c r="BR153" i="2"/>
  <c r="BU153" i="2"/>
  <c r="BT153" i="2" a="1"/>
  <c r="BT153" i="2" s="1"/>
  <c r="BY153" i="2"/>
  <c r="BZ153" i="2"/>
  <c r="BX153" i="2"/>
  <c r="CB153" i="2"/>
  <c r="CC153" i="2"/>
  <c r="CH153" i="2"/>
  <c r="CE153" i="2"/>
  <c r="CJ153" i="2"/>
  <c r="CK153" i="2" s="1"/>
  <c r="CI153" i="2"/>
  <c r="CN153" i="2"/>
  <c r="CM153" i="2" s="1"/>
  <c r="C154" i="2"/>
  <c r="G154" i="2"/>
  <c r="F154" i="2"/>
  <c r="I154" i="2"/>
  <c r="H154" i="2" s="1"/>
  <c r="K154" i="2"/>
  <c r="J154" i="2" s="1"/>
  <c r="M154" i="2"/>
  <c r="N154" i="2"/>
  <c r="P154" i="2"/>
  <c r="Q154" i="2"/>
  <c r="U154" i="2"/>
  <c r="T154" i="2" a="1"/>
  <c r="T154" i="2" s="1"/>
  <c r="V154" i="2" s="1"/>
  <c r="S154" i="2" a="1"/>
  <c r="S154" i="2" s="1"/>
  <c r="AA154" i="2"/>
  <c r="X154" i="2" a="1"/>
  <c r="X154" i="2"/>
  <c r="Y154" i="2" s="1"/>
  <c r="Z154" i="2"/>
  <c r="AC154" i="2"/>
  <c r="AB154" i="2" s="1"/>
  <c r="AD154" i="2"/>
  <c r="AG154" i="2"/>
  <c r="AE154" i="2" s="1" a="1"/>
  <c r="AE154" i="2" s="1"/>
  <c r="AH154" i="2"/>
  <c r="AI154" i="2"/>
  <c r="AF154" i="2"/>
  <c r="AK154" i="2"/>
  <c r="AJ154" i="2" s="1"/>
  <c r="AL154" i="2"/>
  <c r="AN154" i="2"/>
  <c r="AM154" i="2" s="1"/>
  <c r="AO154" i="2"/>
  <c r="AQ154" i="2"/>
  <c r="AR154" i="2"/>
  <c r="AT154" i="2"/>
  <c r="AS154" i="2" s="1"/>
  <c r="AW154" i="2"/>
  <c r="AX154" i="2" s="1"/>
  <c r="AU154" i="2" s="1"/>
  <c r="AV154" i="2"/>
  <c r="AY154" i="2" s="1"/>
  <c r="BA154" i="2"/>
  <c r="BB154" i="2"/>
  <c r="BE154" i="2" a="1"/>
  <c r="BE154" i="2" s="1"/>
  <c r="BF154" i="2" s="1"/>
  <c r="BC154" i="2" s="1"/>
  <c r="BD154" i="2"/>
  <c r="BJ154" i="2" a="1"/>
  <c r="BJ154" i="2" s="1"/>
  <c r="BI154" i="2"/>
  <c r="BN154" i="2"/>
  <c r="BO154" i="2"/>
  <c r="BM154" i="2" s="1"/>
  <c r="BQ154" i="2"/>
  <c r="BR154" i="2"/>
  <c r="BU154" i="2"/>
  <c r="BV154" i="2" s="1"/>
  <c r="BS154" i="2" s="1"/>
  <c r="BT154" i="2" a="1"/>
  <c r="BT154" i="2"/>
  <c r="BY154" i="2"/>
  <c r="BZ154" i="2"/>
  <c r="CB154" i="2"/>
  <c r="CC154" i="2"/>
  <c r="CH154" i="2"/>
  <c r="CE154" i="2"/>
  <c r="CJ154" i="2"/>
  <c r="CK154" i="2" s="1"/>
  <c r="CN154" i="2"/>
  <c r="C155" i="2"/>
  <c r="G155" i="2"/>
  <c r="F155" i="2" s="1"/>
  <c r="I155" i="2"/>
  <c r="H155" i="2" s="1"/>
  <c r="K155" i="2"/>
  <c r="J155" i="2" s="1"/>
  <c r="M155" i="2"/>
  <c r="N155" i="2"/>
  <c r="P155" i="2"/>
  <c r="Q155" i="2"/>
  <c r="U155" i="2"/>
  <c r="T155" i="2" a="1"/>
  <c r="T155" i="2" s="1"/>
  <c r="V155" i="2" s="1"/>
  <c r="S155" i="2" a="1"/>
  <c r="S155" i="2" s="1"/>
  <c r="AA155" i="2"/>
  <c r="X155" i="2" a="1"/>
  <c r="X155" i="2" s="1"/>
  <c r="Y155" i="2" s="1"/>
  <c r="Z155" i="2"/>
  <c r="AC155" i="2"/>
  <c r="AD155" i="2"/>
  <c r="AG155" i="2"/>
  <c r="AH155" i="2"/>
  <c r="AI155" i="2"/>
  <c r="AF155" i="2"/>
  <c r="AK155" i="2"/>
  <c r="AL155" i="2"/>
  <c r="AN155" i="2"/>
  <c r="AO155" i="2"/>
  <c r="AQ155" i="2"/>
  <c r="AR155" i="2"/>
  <c r="AT155" i="2"/>
  <c r="AS155" i="2" s="1"/>
  <c r="AW155" i="2"/>
  <c r="AX155" i="2" s="1"/>
  <c r="AU155" i="2" s="1"/>
  <c r="AV155" i="2"/>
  <c r="AY155" i="2" s="1"/>
  <c r="BA155" i="2"/>
  <c r="BB155" i="2"/>
  <c r="BE155" i="2" a="1"/>
  <c r="BE155" i="2"/>
  <c r="BF155" i="2" s="1"/>
  <c r="BC155" i="2" s="1"/>
  <c r="BD155" i="2"/>
  <c r="BJ155" i="2" a="1"/>
  <c r="BJ155" i="2" s="1"/>
  <c r="BI155" i="2"/>
  <c r="BN155" i="2"/>
  <c r="BO155" i="2"/>
  <c r="BQ155" i="2"/>
  <c r="BP155" i="2" s="1"/>
  <c r="BR155" i="2"/>
  <c r="BU155" i="2"/>
  <c r="BT155" i="2" a="1"/>
  <c r="BT155" i="2" s="1"/>
  <c r="BY155" i="2"/>
  <c r="BZ155" i="2"/>
  <c r="CB155" i="2"/>
  <c r="CC155" i="2"/>
  <c r="CH155" i="2"/>
  <c r="CD155" i="2" s="1"/>
  <c r="CE155" i="2"/>
  <c r="CG155" i="2" s="1"/>
  <c r="CF155" i="2"/>
  <c r="CJ155" i="2"/>
  <c r="CN155" i="2"/>
  <c r="CO155" i="2"/>
  <c r="C156" i="2"/>
  <c r="G156" i="2"/>
  <c r="F156" i="2" s="1"/>
  <c r="I156" i="2"/>
  <c r="H156" i="2" s="1"/>
  <c r="K156" i="2"/>
  <c r="J156" i="2" s="1"/>
  <c r="M156" i="2"/>
  <c r="N156" i="2"/>
  <c r="P156" i="2"/>
  <c r="O156" i="2" s="1"/>
  <c r="Q156" i="2"/>
  <c r="U156" i="2"/>
  <c r="T156" i="2" a="1"/>
  <c r="T156" i="2"/>
  <c r="V156" i="2" s="1"/>
  <c r="S156" i="2" a="1"/>
  <c r="S156" i="2" s="1"/>
  <c r="AA156" i="2"/>
  <c r="X156" i="2" a="1"/>
  <c r="X156" i="2" s="1"/>
  <c r="Y156" i="2" s="1"/>
  <c r="Z156" i="2"/>
  <c r="AC156" i="2"/>
  <c r="AD156" i="2"/>
  <c r="AG156" i="2"/>
  <c r="AH156" i="2"/>
  <c r="AI156" i="2"/>
  <c r="AF156" i="2"/>
  <c r="AK156" i="2"/>
  <c r="AL156" i="2"/>
  <c r="AN156" i="2"/>
  <c r="AO156" i="2"/>
  <c r="AQ156" i="2"/>
  <c r="AR156" i="2"/>
  <c r="AT156" i="2"/>
  <c r="AS156" i="2" s="1"/>
  <c r="AW156" i="2"/>
  <c r="AX156" i="2" s="1"/>
  <c r="AU156" i="2" s="1"/>
  <c r="AV156" i="2"/>
  <c r="BA156" i="2"/>
  <c r="BB156" i="2"/>
  <c r="BE156" i="2" a="1"/>
  <c r="BE156" i="2" s="1"/>
  <c r="BD156" i="2"/>
  <c r="BJ156" i="2" a="1"/>
  <c r="BJ156" i="2" s="1"/>
  <c r="BI156" i="2"/>
  <c r="BN156" i="2"/>
  <c r="BM156" i="2" s="1"/>
  <c r="BO156" i="2"/>
  <c r="BQ156" i="2"/>
  <c r="BP156" i="2" s="1"/>
  <c r="BR156" i="2"/>
  <c r="BU156" i="2"/>
  <c r="BT156" i="2" a="1"/>
  <c r="BT156" i="2" s="1"/>
  <c r="BY156" i="2"/>
  <c r="BZ156" i="2"/>
  <c r="CB156" i="2"/>
  <c r="CC156" i="2"/>
  <c r="CH156" i="2"/>
  <c r="CE156" i="2"/>
  <c r="CF156" i="2" s="1"/>
  <c r="CD156" i="2"/>
  <c r="CG156" i="2"/>
  <c r="CJ156" i="2"/>
  <c r="CN156" i="2"/>
  <c r="CM156" i="2" s="1"/>
  <c r="C157" i="2"/>
  <c r="G157" i="2"/>
  <c r="F157" i="2" s="1"/>
  <c r="I157" i="2"/>
  <c r="H157" i="2"/>
  <c r="K157" i="2"/>
  <c r="J157" i="2"/>
  <c r="M157" i="2"/>
  <c r="L157" i="2" s="1"/>
  <c r="N157" i="2"/>
  <c r="P157" i="2"/>
  <c r="Q157" i="2"/>
  <c r="U157" i="2"/>
  <c r="T157" i="2" a="1"/>
  <c r="T157" i="2"/>
  <c r="V157" i="2" s="1"/>
  <c r="S157" i="2" a="1"/>
  <c r="S157" i="2" s="1"/>
  <c r="AA157" i="2"/>
  <c r="X157" i="2" a="1"/>
  <c r="X157" i="2" s="1"/>
  <c r="Y157" i="2" s="1"/>
  <c r="Z157" i="2"/>
  <c r="AC157" i="2"/>
  <c r="AD157" i="2"/>
  <c r="AG157" i="2"/>
  <c r="AH157" i="2"/>
  <c r="AI157" i="2"/>
  <c r="AF157" i="2"/>
  <c r="AK157" i="2"/>
  <c r="AL157" i="2"/>
  <c r="AN157" i="2"/>
  <c r="AO157" i="2"/>
  <c r="AQ157" i="2"/>
  <c r="AR157" i="2"/>
  <c r="AP157" i="2" s="1"/>
  <c r="AT157" i="2"/>
  <c r="AS157" i="2" s="1"/>
  <c r="AW157" i="2"/>
  <c r="AX157" i="2" s="1"/>
  <c r="AU157" i="2" s="1"/>
  <c r="AV157" i="2"/>
  <c r="BA157" i="2"/>
  <c r="BB157" i="2"/>
  <c r="BE157" i="2" a="1"/>
  <c r="BE157" i="2" s="1"/>
  <c r="BD157" i="2"/>
  <c r="BJ157" i="2" a="1"/>
  <c r="BJ157" i="2" s="1"/>
  <c r="BI157" i="2"/>
  <c r="BN157" i="2"/>
  <c r="BM157" i="2" s="1"/>
  <c r="BO157" i="2"/>
  <c r="BQ157" i="2"/>
  <c r="BR157" i="2"/>
  <c r="BU157" i="2"/>
  <c r="BT157" i="2" a="1"/>
  <c r="BT157" i="2" s="1"/>
  <c r="BY157" i="2"/>
  <c r="BZ157" i="2"/>
  <c r="CB157" i="2"/>
  <c r="CA157" i="2" s="1"/>
  <c r="CC157" i="2"/>
  <c r="CH157" i="2"/>
  <c r="CE157" i="2"/>
  <c r="CF157" i="2" s="1"/>
  <c r="CG157" i="2"/>
  <c r="CJ157" i="2"/>
  <c r="CI157" i="2" s="1"/>
  <c r="CK157" i="2"/>
  <c r="CN157" i="2"/>
  <c r="CO157" i="2" s="1"/>
  <c r="C158" i="2"/>
  <c r="G158" i="2"/>
  <c r="F158" i="2" s="1"/>
  <c r="I158" i="2"/>
  <c r="H158" i="2" s="1"/>
  <c r="K158" i="2"/>
  <c r="J158" i="2" s="1"/>
  <c r="M158" i="2"/>
  <c r="L158" i="2" s="1"/>
  <c r="N158" i="2"/>
  <c r="P158" i="2"/>
  <c r="O158" i="2" s="1"/>
  <c r="Q158" i="2"/>
  <c r="U158" i="2"/>
  <c r="T158" i="2" a="1"/>
  <c r="T158" i="2"/>
  <c r="V158" i="2" s="1"/>
  <c r="S158" i="2" a="1"/>
  <c r="S158" i="2" s="1"/>
  <c r="AA158" i="2"/>
  <c r="X158" i="2" a="1"/>
  <c r="X158" i="2" s="1"/>
  <c r="Y158" i="2" s="1"/>
  <c r="Z158" i="2"/>
  <c r="AC158" i="2"/>
  <c r="AD158" i="2"/>
  <c r="AG158" i="2"/>
  <c r="AH158" i="2"/>
  <c r="AI158" i="2"/>
  <c r="AF158" i="2"/>
  <c r="AK158" i="2"/>
  <c r="AL158" i="2"/>
  <c r="AN158" i="2"/>
  <c r="AO158" i="2"/>
  <c r="AM158" i="2" s="1"/>
  <c r="AQ158" i="2"/>
  <c r="AR158" i="2"/>
  <c r="AT158" i="2"/>
  <c r="AS158" i="2" s="1"/>
  <c r="AW158" i="2"/>
  <c r="AX158" i="2" s="1"/>
  <c r="AU158" i="2" s="1"/>
  <c r="AV158" i="2"/>
  <c r="BA158" i="2"/>
  <c r="BB158" i="2"/>
  <c r="BE158" i="2" a="1"/>
  <c r="BE158" i="2" s="1"/>
  <c r="BD158" i="2"/>
  <c r="BJ158" i="2" a="1"/>
  <c r="BJ158" i="2" s="1"/>
  <c r="BK158" i="2" s="1"/>
  <c r="BH158" i="2" s="1"/>
  <c r="BI158" i="2"/>
  <c r="BL158" i="2" s="1"/>
  <c r="BN158" i="2"/>
  <c r="BO158" i="2"/>
  <c r="BQ158" i="2"/>
  <c r="BP158" i="2" s="1"/>
  <c r="BR158" i="2"/>
  <c r="BU158" i="2"/>
  <c r="BT158" i="2" a="1"/>
  <c r="BT158" i="2" s="1"/>
  <c r="BY158" i="2"/>
  <c r="BZ158" i="2"/>
  <c r="CB158" i="2"/>
  <c r="CC158" i="2"/>
  <c r="CH158" i="2"/>
  <c r="CD158" i="2" s="1"/>
  <c r="CE158" i="2"/>
  <c r="CF158" i="2" s="1"/>
  <c r="CJ158" i="2"/>
  <c r="CN158" i="2"/>
  <c r="CP158" i="2"/>
  <c r="C159" i="2"/>
  <c r="G159" i="2"/>
  <c r="F159" i="2" s="1"/>
  <c r="I159" i="2"/>
  <c r="H159" i="2" s="1"/>
  <c r="K159" i="2"/>
  <c r="J159" i="2"/>
  <c r="M159" i="2"/>
  <c r="N159" i="2"/>
  <c r="P159" i="2"/>
  <c r="Q159" i="2"/>
  <c r="U159" i="2"/>
  <c r="T159" i="2" a="1"/>
  <c r="T159" i="2" s="1"/>
  <c r="V159" i="2" s="1"/>
  <c r="S159" i="2" a="1"/>
  <c r="S159" i="2" s="1"/>
  <c r="AA159" i="2"/>
  <c r="X159" i="2" a="1"/>
  <c r="X159" i="2" s="1"/>
  <c r="Y159" i="2" s="1"/>
  <c r="Z159" i="2"/>
  <c r="AC159" i="2"/>
  <c r="AD159" i="2"/>
  <c r="AG159" i="2"/>
  <c r="AH159" i="2"/>
  <c r="AI159" i="2"/>
  <c r="AF159" i="2"/>
  <c r="AK159" i="2"/>
  <c r="AJ159" i="2" s="1"/>
  <c r="AL159" i="2"/>
  <c r="AN159" i="2"/>
  <c r="AO159" i="2"/>
  <c r="AQ159" i="2"/>
  <c r="AR159" i="2"/>
  <c r="AT159" i="2"/>
  <c r="AS159" i="2" s="1"/>
  <c r="AW159" i="2"/>
  <c r="AV159" i="2"/>
  <c r="BA159" i="2"/>
  <c r="AZ159" i="2" s="1"/>
  <c r="BB159" i="2"/>
  <c r="BE159" i="2" a="1"/>
  <c r="BE159" i="2" s="1"/>
  <c r="BD159" i="2"/>
  <c r="BJ159" i="2" a="1"/>
  <c r="BJ159" i="2" s="1"/>
  <c r="BK159" i="2" s="1"/>
  <c r="BH159" i="2" s="1"/>
  <c r="BI159" i="2"/>
  <c r="BN159" i="2"/>
  <c r="BO159" i="2"/>
  <c r="BQ159" i="2"/>
  <c r="BR159" i="2"/>
  <c r="BU159" i="2"/>
  <c r="BT159" i="2" a="1"/>
  <c r="BT159" i="2" s="1"/>
  <c r="BW159" i="2" s="1"/>
  <c r="BY159" i="2"/>
  <c r="BZ159" i="2"/>
  <c r="CB159" i="2"/>
  <c r="CA159" i="2" s="1"/>
  <c r="CC159" i="2"/>
  <c r="CH159" i="2"/>
  <c r="CE159" i="2"/>
  <c r="CJ159" i="2"/>
  <c r="CN159" i="2"/>
  <c r="CM159" i="2" s="1"/>
  <c r="C160" i="2"/>
  <c r="G160" i="2"/>
  <c r="F160" i="2" s="1"/>
  <c r="I160" i="2"/>
  <c r="H160" i="2" s="1"/>
  <c r="K160" i="2"/>
  <c r="J160" i="2" s="1"/>
  <c r="M160" i="2"/>
  <c r="N160" i="2"/>
  <c r="P160" i="2"/>
  <c r="Q160" i="2"/>
  <c r="U160" i="2"/>
  <c r="R160" i="2" s="1"/>
  <c r="T160" i="2" a="1"/>
  <c r="T160" i="2" s="1"/>
  <c r="V160" i="2" s="1"/>
  <c r="S160" i="2" a="1"/>
  <c r="AA160" i="2"/>
  <c r="X160" i="2" a="1"/>
  <c r="X160" i="2" s="1"/>
  <c r="Y160" i="2" s="1"/>
  <c r="W160" i="2" s="1"/>
  <c r="Z160" i="2"/>
  <c r="AC160" i="2"/>
  <c r="AD160" i="2"/>
  <c r="AG160" i="2"/>
  <c r="AH160" i="2"/>
  <c r="AI160" i="2"/>
  <c r="AF160" i="2"/>
  <c r="AK160" i="2"/>
  <c r="AL160" i="2"/>
  <c r="AN160" i="2"/>
  <c r="AM160" i="2" s="1"/>
  <c r="AO160" i="2"/>
  <c r="AQ160" i="2"/>
  <c r="AP160" i="2" s="1"/>
  <c r="AR160" i="2"/>
  <c r="AT160" i="2"/>
  <c r="AS160" i="2" s="1"/>
  <c r="AW160" i="2"/>
  <c r="AX160" i="2" s="1"/>
  <c r="AU160" i="2" s="1"/>
  <c r="AV160" i="2"/>
  <c r="BA160" i="2"/>
  <c r="BB160" i="2"/>
  <c r="BE160" i="2" a="1"/>
  <c r="BE160" i="2" s="1"/>
  <c r="BF160" i="2" s="1"/>
  <c r="BC160" i="2" s="1"/>
  <c r="BD160" i="2"/>
  <c r="BJ160" i="2" a="1"/>
  <c r="BJ160" i="2" s="1"/>
  <c r="BK160" i="2" s="1"/>
  <c r="BH160" i="2" s="1"/>
  <c r="BI160" i="2"/>
  <c r="BN160" i="2"/>
  <c r="BO160" i="2"/>
  <c r="BQ160" i="2"/>
  <c r="BR160" i="2"/>
  <c r="BU160" i="2"/>
  <c r="BT160" i="2" a="1"/>
  <c r="BT160" i="2" s="1"/>
  <c r="BY160" i="2"/>
  <c r="BX160" i="2" s="1"/>
  <c r="BZ160" i="2"/>
  <c r="CB160" i="2"/>
  <c r="CA160" i="2" s="1"/>
  <c r="CC160" i="2"/>
  <c r="CH160" i="2"/>
  <c r="CE160" i="2"/>
  <c r="CF160" i="2" s="1"/>
  <c r="CJ160" i="2"/>
  <c r="CL160" i="2" s="1"/>
  <c r="CI160" i="2"/>
  <c r="CN160" i="2"/>
  <c r="S160" i="2"/>
  <c r="C161" i="2"/>
  <c r="G161" i="2"/>
  <c r="F161" i="2" s="1"/>
  <c r="I161" i="2"/>
  <c r="H161" i="2" s="1"/>
  <c r="K161" i="2"/>
  <c r="J161" i="2" s="1"/>
  <c r="M161" i="2"/>
  <c r="N161" i="2"/>
  <c r="P161" i="2"/>
  <c r="Q161" i="2"/>
  <c r="U161" i="2"/>
  <c r="T161" i="2" a="1"/>
  <c r="T161" i="2" s="1"/>
  <c r="V161" i="2" s="1"/>
  <c r="S161" i="2" a="1"/>
  <c r="S161" i="2" s="1"/>
  <c r="AA161" i="2"/>
  <c r="X161" i="2" a="1"/>
  <c r="X161" i="2" s="1"/>
  <c r="Y161" i="2" s="1"/>
  <c r="Z161" i="2"/>
  <c r="AC161" i="2"/>
  <c r="AD161" i="2"/>
  <c r="AG161" i="2"/>
  <c r="AH161" i="2"/>
  <c r="AI161" i="2"/>
  <c r="AF161" i="2"/>
  <c r="AK161" i="2"/>
  <c r="AJ161" i="2" s="1"/>
  <c r="AL161" i="2"/>
  <c r="AN161" i="2"/>
  <c r="AO161" i="2"/>
  <c r="AM161" i="2" s="1"/>
  <c r="AQ161" i="2"/>
  <c r="AR161" i="2"/>
  <c r="AT161" i="2"/>
  <c r="AS161" i="2" s="1"/>
  <c r="AW161" i="2"/>
  <c r="AY161" i="2" s="1"/>
  <c r="AV161" i="2"/>
  <c r="BA161" i="2"/>
  <c r="AZ161" i="2" s="1"/>
  <c r="BB161" i="2"/>
  <c r="BE161" i="2" a="1"/>
  <c r="BE161" i="2" s="1"/>
  <c r="BF161" i="2" s="1"/>
  <c r="BC161" i="2" s="1"/>
  <c r="BD161" i="2"/>
  <c r="BJ161" i="2" a="1"/>
  <c r="BJ161" i="2" s="1"/>
  <c r="BK161" i="2" s="1"/>
  <c r="BH161" i="2" s="1"/>
  <c r="BI161" i="2"/>
  <c r="BN161" i="2"/>
  <c r="BO161" i="2"/>
  <c r="BQ161" i="2"/>
  <c r="BR161" i="2"/>
  <c r="BU161" i="2"/>
  <c r="BT161" i="2" a="1"/>
  <c r="BT161" i="2" s="1"/>
  <c r="BY161" i="2"/>
  <c r="BX161" i="2" s="1"/>
  <c r="BZ161" i="2"/>
  <c r="CB161" i="2"/>
  <c r="CC161" i="2"/>
  <c r="CH161" i="2"/>
  <c r="CE161" i="2"/>
  <c r="CF161" i="2" s="1"/>
  <c r="CJ161" i="2"/>
  <c r="CN161" i="2"/>
  <c r="CM161" i="2" s="1"/>
  <c r="C162" i="2"/>
  <c r="G162" i="2"/>
  <c r="F162" i="2"/>
  <c r="I162" i="2"/>
  <c r="H162" i="2" s="1"/>
  <c r="K162" i="2"/>
  <c r="J162" i="2" s="1"/>
  <c r="M162" i="2"/>
  <c r="N162" i="2"/>
  <c r="P162" i="2"/>
  <c r="Q162" i="2"/>
  <c r="U162" i="2"/>
  <c r="T162" i="2" a="1"/>
  <c r="T162" i="2"/>
  <c r="V162" i="2" s="1"/>
  <c r="S162" i="2" a="1"/>
  <c r="S162" i="2" s="1"/>
  <c r="AA162" i="2"/>
  <c r="X162" i="2" a="1"/>
  <c r="X162" i="2" s="1"/>
  <c r="Y162" i="2" s="1"/>
  <c r="Z162" i="2"/>
  <c r="AC162" i="2"/>
  <c r="AD162" i="2"/>
  <c r="AG162" i="2"/>
  <c r="AH162" i="2"/>
  <c r="AI162" i="2"/>
  <c r="AF162" i="2"/>
  <c r="AK162" i="2"/>
  <c r="AL162" i="2"/>
  <c r="AN162" i="2"/>
  <c r="AO162" i="2"/>
  <c r="AQ162" i="2"/>
  <c r="AR162" i="2"/>
  <c r="AT162" i="2"/>
  <c r="AS162" i="2" s="1"/>
  <c r="AW162" i="2"/>
  <c r="AX162" i="2" s="1"/>
  <c r="AU162" i="2" s="1"/>
  <c r="AV162" i="2"/>
  <c r="BA162" i="2"/>
  <c r="BB162" i="2"/>
  <c r="BE162" i="2" a="1"/>
  <c r="BE162" i="2" s="1"/>
  <c r="BF162" i="2" s="1"/>
  <c r="BC162" i="2" s="1"/>
  <c r="BD162" i="2"/>
  <c r="BJ162" i="2" a="1"/>
  <c r="BJ162" i="2" s="1"/>
  <c r="BI162" i="2"/>
  <c r="BN162" i="2"/>
  <c r="BM162" i="2" s="1"/>
  <c r="BO162" i="2"/>
  <c r="BQ162" i="2"/>
  <c r="BR162" i="2"/>
  <c r="BU162" i="2"/>
  <c r="BT162" i="2" a="1"/>
  <c r="BT162" i="2"/>
  <c r="BY162" i="2"/>
  <c r="BX162" i="2" s="1"/>
  <c r="BZ162" i="2"/>
  <c r="CB162" i="2"/>
  <c r="CC162" i="2"/>
  <c r="CH162" i="2"/>
  <c r="CE162" i="2"/>
  <c r="CJ162" i="2"/>
  <c r="CI162" i="2"/>
  <c r="CN162" i="2"/>
  <c r="C163" i="2"/>
  <c r="G163" i="2"/>
  <c r="F163" i="2" s="1"/>
  <c r="I163" i="2"/>
  <c r="H163" i="2" s="1"/>
  <c r="K163" i="2"/>
  <c r="J163" i="2" s="1"/>
  <c r="M163" i="2"/>
  <c r="N163" i="2"/>
  <c r="P163" i="2"/>
  <c r="Q163" i="2"/>
  <c r="U163" i="2"/>
  <c r="T163" i="2" a="1"/>
  <c r="T163" i="2" s="1"/>
  <c r="V163" i="2" s="1"/>
  <c r="S163" i="2" a="1"/>
  <c r="S163" i="2" s="1"/>
  <c r="AA163" i="2"/>
  <c r="X163" i="2" a="1"/>
  <c r="X163" i="2" s="1"/>
  <c r="Y163" i="2" s="1"/>
  <c r="Z163" i="2"/>
  <c r="AC163" i="2"/>
  <c r="AB163" i="2" s="1"/>
  <c r="AD163" i="2"/>
  <c r="AG163" i="2"/>
  <c r="AH163" i="2"/>
  <c r="AI163" i="2"/>
  <c r="AF163" i="2"/>
  <c r="AK163" i="2"/>
  <c r="AL163" i="2"/>
  <c r="AN163" i="2"/>
  <c r="AO163" i="2"/>
  <c r="AQ163" i="2"/>
  <c r="AR163" i="2"/>
  <c r="AT163" i="2"/>
  <c r="AS163" i="2" s="1"/>
  <c r="AW163" i="2"/>
  <c r="AX163" i="2" s="1"/>
  <c r="AU163" i="2" s="1"/>
  <c r="AV163" i="2"/>
  <c r="BA163" i="2"/>
  <c r="BB163" i="2"/>
  <c r="BE163" i="2" a="1"/>
  <c r="BE163" i="2" s="1"/>
  <c r="BF163" i="2" s="1"/>
  <c r="BC163" i="2" s="1"/>
  <c r="BD163" i="2"/>
  <c r="BJ163" i="2" a="1"/>
  <c r="BJ163" i="2" s="1"/>
  <c r="BI163" i="2"/>
  <c r="BN163" i="2"/>
  <c r="BO163" i="2"/>
  <c r="BQ163" i="2"/>
  <c r="BP163" i="2" s="1"/>
  <c r="BR163" i="2"/>
  <c r="BU163" i="2"/>
  <c r="BT163" i="2" a="1"/>
  <c r="BT163" i="2" s="1"/>
  <c r="BW163" i="2" s="1"/>
  <c r="BY163" i="2"/>
  <c r="BZ163" i="2"/>
  <c r="CB163" i="2"/>
  <c r="CC163" i="2"/>
  <c r="CH163" i="2"/>
  <c r="CE163" i="2"/>
  <c r="CF163" i="2" s="1"/>
  <c r="CG163" i="2"/>
  <c r="CJ163" i="2"/>
  <c r="CI163" i="2"/>
  <c r="CN163" i="2"/>
  <c r="CM163" i="2" s="1"/>
  <c r="C164" i="2"/>
  <c r="G164" i="2"/>
  <c r="F164" i="2" s="1"/>
  <c r="I164" i="2"/>
  <c r="H164" i="2" s="1"/>
  <c r="K164" i="2"/>
  <c r="J164" i="2" s="1"/>
  <c r="M164" i="2"/>
  <c r="L164" i="2" s="1"/>
  <c r="N164" i="2"/>
  <c r="P164" i="2"/>
  <c r="Q164" i="2"/>
  <c r="U164" i="2"/>
  <c r="T164" i="2" a="1"/>
  <c r="T164" i="2"/>
  <c r="V164" i="2" s="1"/>
  <c r="S164" i="2" a="1"/>
  <c r="S164" i="2" s="1"/>
  <c r="AA164" i="2"/>
  <c r="X164" i="2" a="1"/>
  <c r="X164" i="2" s="1"/>
  <c r="Y164" i="2" s="1"/>
  <c r="Z164" i="2"/>
  <c r="AC164" i="2"/>
  <c r="AD164" i="2"/>
  <c r="AG164" i="2"/>
  <c r="AH164" i="2"/>
  <c r="AI164" i="2"/>
  <c r="AF164" i="2"/>
  <c r="AK164" i="2"/>
  <c r="AL164" i="2"/>
  <c r="AN164" i="2"/>
  <c r="AO164" i="2"/>
  <c r="AQ164" i="2"/>
  <c r="AR164" i="2"/>
  <c r="AT164" i="2"/>
  <c r="AS164" i="2" s="1"/>
  <c r="AW164" i="2"/>
  <c r="AX164" i="2" s="1"/>
  <c r="AU164" i="2" s="1"/>
  <c r="AV164" i="2"/>
  <c r="BA164" i="2"/>
  <c r="BB164" i="2"/>
  <c r="BE164" i="2" a="1"/>
  <c r="BE164" i="2" s="1"/>
  <c r="BD164" i="2"/>
  <c r="BJ164" i="2" a="1"/>
  <c r="BJ164" i="2" s="1"/>
  <c r="BK164" i="2"/>
  <c r="BH164" i="2" s="1"/>
  <c r="BI164" i="2"/>
  <c r="BN164" i="2"/>
  <c r="BO164" i="2"/>
  <c r="BQ164" i="2"/>
  <c r="BP164" i="2" s="1"/>
  <c r="BR164" i="2"/>
  <c r="BU164" i="2"/>
  <c r="BT164" i="2" a="1"/>
  <c r="BT164" i="2" s="1"/>
  <c r="BY164" i="2"/>
  <c r="BX164" i="2" s="1"/>
  <c r="BZ164" i="2"/>
  <c r="CB164" i="2"/>
  <c r="CC164" i="2"/>
  <c r="CH164" i="2"/>
  <c r="CE164" i="2"/>
  <c r="CJ164" i="2"/>
  <c r="CI164" i="2" s="1"/>
  <c r="CL164" i="2"/>
  <c r="CN164" i="2"/>
  <c r="CP164" i="2" s="1"/>
  <c r="C165" i="2"/>
  <c r="G165" i="2"/>
  <c r="F165" i="2" s="1"/>
  <c r="I165" i="2"/>
  <c r="H165" i="2"/>
  <c r="K165" i="2"/>
  <c r="J165" i="2" s="1"/>
  <c r="M165" i="2"/>
  <c r="L165" i="2" s="1"/>
  <c r="N165" i="2"/>
  <c r="P165" i="2"/>
  <c r="Q165" i="2"/>
  <c r="U165" i="2"/>
  <c r="T165" i="2" a="1"/>
  <c r="T165" i="2"/>
  <c r="V165" i="2" s="1"/>
  <c r="S165" i="2" a="1"/>
  <c r="AA165" i="2"/>
  <c r="X165" i="2" a="1"/>
  <c r="X165" i="2" s="1"/>
  <c r="Y165" i="2" s="1"/>
  <c r="Z165" i="2"/>
  <c r="AC165" i="2"/>
  <c r="AD165" i="2"/>
  <c r="AG165" i="2"/>
  <c r="AH165" i="2"/>
  <c r="AI165" i="2"/>
  <c r="AF165" i="2"/>
  <c r="AK165" i="2"/>
  <c r="AL165" i="2"/>
  <c r="AN165" i="2"/>
  <c r="AO165" i="2"/>
  <c r="AQ165" i="2"/>
  <c r="AR165" i="2"/>
  <c r="AT165" i="2"/>
  <c r="AS165" i="2" s="1"/>
  <c r="AW165" i="2"/>
  <c r="AX165" i="2" s="1"/>
  <c r="AU165" i="2" s="1"/>
  <c r="AV165" i="2"/>
  <c r="BA165" i="2"/>
  <c r="BB165" i="2"/>
  <c r="BE165" i="2" a="1"/>
  <c r="BE165" i="2" s="1"/>
  <c r="BD165" i="2"/>
  <c r="BJ165" i="2" a="1"/>
  <c r="BJ165" i="2" s="1"/>
  <c r="BK165" i="2" s="1"/>
  <c r="BH165" i="2" s="1"/>
  <c r="BI165" i="2"/>
  <c r="BN165" i="2"/>
  <c r="BO165" i="2"/>
  <c r="BQ165" i="2"/>
  <c r="BR165" i="2"/>
  <c r="BU165" i="2"/>
  <c r="BV165" i="2" s="1"/>
  <c r="BS165" i="2" s="1"/>
  <c r="BT165" i="2" a="1"/>
  <c r="BT165" i="2" s="1"/>
  <c r="BY165" i="2"/>
  <c r="BZ165" i="2"/>
  <c r="CB165" i="2"/>
  <c r="CA165" i="2" s="1"/>
  <c r="CC165" i="2"/>
  <c r="CH165" i="2"/>
  <c r="CE165" i="2"/>
  <c r="CJ165" i="2"/>
  <c r="CI165" i="2" s="1"/>
  <c r="CN165" i="2"/>
  <c r="CO165" i="2" s="1"/>
  <c r="CM165" i="2"/>
  <c r="CP165" i="2"/>
  <c r="S165" i="2"/>
  <c r="C166" i="2"/>
  <c r="G166" i="2"/>
  <c r="F166" i="2" s="1"/>
  <c r="I166" i="2"/>
  <c r="H166" i="2"/>
  <c r="K166" i="2"/>
  <c r="J166" i="2"/>
  <c r="M166" i="2"/>
  <c r="L166" i="2" s="1"/>
  <c r="N166" i="2"/>
  <c r="P166" i="2"/>
  <c r="Q166" i="2"/>
  <c r="U166" i="2"/>
  <c r="T166" i="2" a="1"/>
  <c r="T166" i="2" s="1"/>
  <c r="V166" i="2" s="1"/>
  <c r="S166" i="2" a="1"/>
  <c r="S166" i="2" s="1"/>
  <c r="AA166" i="2"/>
  <c r="X166" i="2" a="1"/>
  <c r="X166" i="2" s="1"/>
  <c r="Y166" i="2" s="1"/>
  <c r="Z166" i="2"/>
  <c r="AC166" i="2"/>
  <c r="AB166" i="2" s="1"/>
  <c r="AD166" i="2"/>
  <c r="AG166" i="2"/>
  <c r="AH166" i="2"/>
  <c r="AI166" i="2"/>
  <c r="AF166" i="2"/>
  <c r="AK166" i="2"/>
  <c r="AL166" i="2"/>
  <c r="AN166" i="2"/>
  <c r="AM166" i="2" s="1"/>
  <c r="AO166" i="2"/>
  <c r="AQ166" i="2"/>
  <c r="AP166" i="2" s="1"/>
  <c r="AR166" i="2"/>
  <c r="AT166" i="2"/>
  <c r="AS166" i="2" s="1"/>
  <c r="AW166" i="2"/>
  <c r="AX166" i="2" s="1"/>
  <c r="AU166" i="2" s="1"/>
  <c r="AV166" i="2"/>
  <c r="BA166" i="2"/>
  <c r="BB166" i="2"/>
  <c r="BE166" i="2" a="1"/>
  <c r="BE166" i="2" s="1"/>
  <c r="BF166" i="2" s="1"/>
  <c r="BC166" i="2" s="1"/>
  <c r="BD166" i="2"/>
  <c r="BG166" i="2" s="1"/>
  <c r="BJ166" i="2" a="1"/>
  <c r="BJ166" i="2"/>
  <c r="BK166" i="2" s="1"/>
  <c r="BH166" i="2" s="1"/>
  <c r="BI166" i="2"/>
  <c r="BL166" i="2" s="1"/>
  <c r="BN166" i="2"/>
  <c r="BO166" i="2"/>
  <c r="BQ166" i="2"/>
  <c r="BR166" i="2"/>
  <c r="BU166" i="2"/>
  <c r="BT166" i="2" a="1"/>
  <c r="BT166" i="2" s="1"/>
  <c r="BY166" i="2"/>
  <c r="BX166" i="2" s="1"/>
  <c r="BZ166" i="2"/>
  <c r="CB166" i="2"/>
  <c r="CC166" i="2"/>
  <c r="CH166" i="2"/>
  <c r="CD166" i="2" s="1"/>
  <c r="CE166" i="2"/>
  <c r="CF166" i="2" s="1"/>
  <c r="CG166" i="2"/>
  <c r="CJ166" i="2"/>
  <c r="CK166" i="2" s="1"/>
  <c r="CN166" i="2"/>
  <c r="CO166" i="2" s="1"/>
  <c r="C167" i="2"/>
  <c r="G167" i="2"/>
  <c r="F167" i="2" s="1"/>
  <c r="I167" i="2"/>
  <c r="H167" i="2" s="1"/>
  <c r="K167" i="2"/>
  <c r="J167" i="2" s="1"/>
  <c r="M167" i="2"/>
  <c r="N167" i="2"/>
  <c r="P167" i="2"/>
  <c r="Q167" i="2"/>
  <c r="U167" i="2"/>
  <c r="R167" i="2" s="1"/>
  <c r="T167" i="2" a="1"/>
  <c r="T167" i="2" s="1"/>
  <c r="V167" i="2"/>
  <c r="S167" i="2" a="1"/>
  <c r="S167" i="2" s="1"/>
  <c r="AA167" i="2"/>
  <c r="W167" i="2" s="1"/>
  <c r="X167" i="2" a="1"/>
  <c r="X167" i="2" s="1"/>
  <c r="Y167" i="2" s="1"/>
  <c r="Z167" i="2"/>
  <c r="AC167" i="2"/>
  <c r="AB167" i="2" s="1"/>
  <c r="AD167" i="2"/>
  <c r="AG167" i="2"/>
  <c r="AH167" i="2"/>
  <c r="AI167" i="2"/>
  <c r="AF167" i="2"/>
  <c r="AK167" i="2"/>
  <c r="AJ167" i="2" s="1"/>
  <c r="AL167" i="2"/>
  <c r="AN167" i="2"/>
  <c r="AO167" i="2"/>
  <c r="AQ167" i="2"/>
  <c r="AR167" i="2"/>
  <c r="AT167" i="2"/>
  <c r="AS167" i="2" s="1"/>
  <c r="AW167" i="2"/>
  <c r="AV167" i="2"/>
  <c r="BA167" i="2"/>
  <c r="AZ167" i="2" s="1"/>
  <c r="BB167" i="2"/>
  <c r="BE167" i="2" a="1"/>
  <c r="BE167" i="2" s="1"/>
  <c r="BF167" i="2"/>
  <c r="BC167" i="2" s="1"/>
  <c r="BD167" i="2"/>
  <c r="BG167" i="2" s="1"/>
  <c r="BJ167" i="2" a="1"/>
  <c r="BJ167" i="2" s="1"/>
  <c r="BK167" i="2" s="1"/>
  <c r="BH167" i="2" s="1"/>
  <c r="BI167" i="2"/>
  <c r="BN167" i="2"/>
  <c r="BO167" i="2"/>
  <c r="BQ167" i="2"/>
  <c r="BR167" i="2"/>
  <c r="BU167" i="2"/>
  <c r="BT167" i="2" a="1"/>
  <c r="BT167" i="2"/>
  <c r="BW167" i="2" s="1"/>
  <c r="BY167" i="2"/>
  <c r="BZ167" i="2"/>
  <c r="CB167" i="2"/>
  <c r="CA167" i="2" s="1"/>
  <c r="CC167" i="2"/>
  <c r="CH167" i="2"/>
  <c r="CE167" i="2"/>
  <c r="CF167" i="2" s="1"/>
  <c r="CD167" i="2"/>
  <c r="CJ167" i="2"/>
  <c r="CK167" i="2" s="1"/>
  <c r="CN167" i="2"/>
  <c r="CO167" i="2" s="1"/>
  <c r="C168" i="2"/>
  <c r="G168" i="2"/>
  <c r="F168" i="2" s="1"/>
  <c r="I168" i="2"/>
  <c r="H168" i="2" s="1"/>
  <c r="K168" i="2"/>
  <c r="J168" i="2"/>
  <c r="M168" i="2"/>
  <c r="N168" i="2"/>
  <c r="P168" i="2"/>
  <c r="Q168" i="2"/>
  <c r="U168" i="2"/>
  <c r="T168" i="2" a="1"/>
  <c r="T168" i="2" s="1"/>
  <c r="V168" i="2" s="1"/>
  <c r="S168" i="2" a="1"/>
  <c r="AA168" i="2"/>
  <c r="X168" i="2" a="1"/>
  <c r="X168" i="2"/>
  <c r="Y168" i="2" s="1"/>
  <c r="Z168" i="2"/>
  <c r="AC168" i="2"/>
  <c r="AD168" i="2"/>
  <c r="AG168" i="2"/>
  <c r="AH168" i="2"/>
  <c r="AI168" i="2"/>
  <c r="AF168" i="2"/>
  <c r="AK168" i="2"/>
  <c r="AL168" i="2"/>
  <c r="AN168" i="2"/>
  <c r="AO168" i="2"/>
  <c r="AM168" i="2"/>
  <c r="AQ168" i="2"/>
  <c r="AR168" i="2"/>
  <c r="AT168" i="2"/>
  <c r="AS168" i="2"/>
  <c r="AW168" i="2"/>
  <c r="AX168" i="2" s="1"/>
  <c r="AU168" i="2" s="1"/>
  <c r="AV168" i="2"/>
  <c r="BA168" i="2"/>
  <c r="BB168" i="2"/>
  <c r="BE168" i="2" a="1"/>
  <c r="BE168" i="2"/>
  <c r="BF168" i="2" s="1"/>
  <c r="BC168" i="2" s="1"/>
  <c r="BD168" i="2"/>
  <c r="BJ168" i="2" a="1"/>
  <c r="BJ168" i="2" s="1"/>
  <c r="BI168" i="2"/>
  <c r="BN168" i="2"/>
  <c r="BO168" i="2"/>
  <c r="BQ168" i="2"/>
  <c r="BR168" i="2"/>
  <c r="BP168" i="2" s="1"/>
  <c r="BU168" i="2"/>
  <c r="BT168" i="2" a="1"/>
  <c r="BT168" i="2" s="1"/>
  <c r="BY168" i="2"/>
  <c r="BX168" i="2" s="1"/>
  <c r="BZ168" i="2"/>
  <c r="CB168" i="2"/>
  <c r="CA168" i="2" s="1"/>
  <c r="CC168" i="2"/>
  <c r="CH168" i="2"/>
  <c r="CD168" i="2" s="1"/>
  <c r="CE168" i="2"/>
  <c r="CG168" i="2" s="1"/>
  <c r="CF168" i="2"/>
  <c r="CJ168" i="2"/>
  <c r="CI168" i="2" s="1"/>
  <c r="CN168" i="2"/>
  <c r="CO168" i="2" s="1"/>
  <c r="CM168" i="2"/>
  <c r="S168" i="2"/>
  <c r="C169" i="2"/>
  <c r="G169" i="2"/>
  <c r="F169" i="2" s="1"/>
  <c r="I169" i="2"/>
  <c r="H169" i="2" s="1"/>
  <c r="K169" i="2"/>
  <c r="J169" i="2" s="1"/>
  <c r="M169" i="2"/>
  <c r="L169" i="2" s="1"/>
  <c r="N169" i="2"/>
  <c r="P169" i="2"/>
  <c r="Q169" i="2"/>
  <c r="O169" i="2" s="1"/>
  <c r="U169" i="2"/>
  <c r="T169" i="2" a="1"/>
  <c r="T169" i="2" s="1"/>
  <c r="V169" i="2" s="1"/>
  <c r="S169" i="2" a="1"/>
  <c r="S169" i="2" s="1"/>
  <c r="AA169" i="2"/>
  <c r="X169" i="2" a="1"/>
  <c r="X169" i="2" s="1"/>
  <c r="Y169" i="2" s="1"/>
  <c r="Z169" i="2"/>
  <c r="AC169" i="2"/>
  <c r="AB169" i="2" s="1"/>
  <c r="AD169" i="2"/>
  <c r="AG169" i="2"/>
  <c r="AH169" i="2"/>
  <c r="AI169" i="2"/>
  <c r="AF169" i="2"/>
  <c r="AK169" i="2"/>
  <c r="AL169" i="2"/>
  <c r="AJ169" i="2"/>
  <c r="AN169" i="2"/>
  <c r="AO169" i="2"/>
  <c r="AQ169" i="2"/>
  <c r="AP169" i="2" s="1"/>
  <c r="AR169" i="2"/>
  <c r="AT169" i="2"/>
  <c r="AS169" i="2" s="1"/>
  <c r="AW169" i="2"/>
  <c r="AV169" i="2"/>
  <c r="BA169" i="2"/>
  <c r="AZ169" i="2" s="1"/>
  <c r="BB169" i="2"/>
  <c r="BE169" i="2" a="1"/>
  <c r="BE169" i="2" s="1"/>
  <c r="BD169" i="2"/>
  <c r="BJ169" i="2" a="1"/>
  <c r="BJ169" i="2" s="1"/>
  <c r="BK169" i="2" s="1"/>
  <c r="BH169" i="2" s="1"/>
  <c r="BI169" i="2"/>
  <c r="BN169" i="2"/>
  <c r="BM169" i="2" s="1"/>
  <c r="BO169" i="2"/>
  <c r="BQ169" i="2"/>
  <c r="BP169" i="2" s="1"/>
  <c r="BR169" i="2"/>
  <c r="BU169" i="2"/>
  <c r="BT169" i="2" a="1"/>
  <c r="BT169" i="2"/>
  <c r="BW169" i="2" s="1"/>
  <c r="BY169" i="2"/>
  <c r="BZ169" i="2"/>
  <c r="CB169" i="2"/>
  <c r="CC169" i="2"/>
  <c r="CH169" i="2"/>
  <c r="CE169" i="2"/>
  <c r="CG169" i="2" s="1"/>
  <c r="CJ169" i="2"/>
  <c r="CN169" i="2"/>
  <c r="CP169" i="2" s="1"/>
  <c r="C170" i="2"/>
  <c r="G170" i="2"/>
  <c r="F170" i="2" s="1"/>
  <c r="I170" i="2"/>
  <c r="H170" i="2" s="1"/>
  <c r="K170" i="2"/>
  <c r="J170" i="2" s="1"/>
  <c r="M170" i="2"/>
  <c r="L170" i="2" s="1"/>
  <c r="N170" i="2"/>
  <c r="P170" i="2"/>
  <c r="O170" i="2" s="1"/>
  <c r="Q170" i="2"/>
  <c r="U170" i="2"/>
  <c r="T170" i="2" a="1"/>
  <c r="T170" i="2"/>
  <c r="V170" i="2" s="1"/>
  <c r="S170" i="2" a="1"/>
  <c r="S170" i="2" s="1"/>
  <c r="AA170" i="2"/>
  <c r="X170" i="2" a="1"/>
  <c r="X170" i="2" s="1"/>
  <c r="Y170" i="2" s="1"/>
  <c r="W170" i="2" s="1"/>
  <c r="Z170" i="2"/>
  <c r="AC170" i="2"/>
  <c r="AD170" i="2"/>
  <c r="AG170" i="2"/>
  <c r="AH170" i="2"/>
  <c r="AI170" i="2"/>
  <c r="AF170" i="2"/>
  <c r="AK170" i="2"/>
  <c r="AL170" i="2"/>
  <c r="AN170" i="2"/>
  <c r="AO170" i="2"/>
  <c r="AQ170" i="2"/>
  <c r="AP170" i="2" s="1"/>
  <c r="AR170" i="2"/>
  <c r="AT170" i="2"/>
  <c r="AS170" i="2" s="1"/>
  <c r="AW170" i="2"/>
  <c r="AX170" i="2" s="1"/>
  <c r="AU170" i="2" s="1"/>
  <c r="AV170" i="2"/>
  <c r="AY170" i="2"/>
  <c r="BA170" i="2"/>
  <c r="BB170" i="2"/>
  <c r="BE170" i="2" a="1"/>
  <c r="BE170" i="2" s="1"/>
  <c r="BD170" i="2"/>
  <c r="BJ170" i="2" a="1"/>
  <c r="BJ170" i="2" s="1"/>
  <c r="BK170" i="2" s="1"/>
  <c r="BH170" i="2" s="1"/>
  <c r="BI170" i="2"/>
  <c r="BN170" i="2"/>
  <c r="BO170" i="2"/>
  <c r="BM170" i="2" s="1"/>
  <c r="BQ170" i="2"/>
  <c r="BR170" i="2"/>
  <c r="BU170" i="2"/>
  <c r="BT170" i="2" a="1"/>
  <c r="BT170" i="2" s="1"/>
  <c r="BY170" i="2"/>
  <c r="BX170" i="2" s="1"/>
  <c r="BZ170" i="2"/>
  <c r="CB170" i="2"/>
  <c r="CA170" i="2" s="1"/>
  <c r="CC170" i="2"/>
  <c r="CH170" i="2"/>
  <c r="CD170" i="2" s="1"/>
  <c r="CE170" i="2"/>
  <c r="CF170" i="2" s="1"/>
  <c r="CG170" i="2"/>
  <c r="CJ170" i="2"/>
  <c r="CL170" i="2" s="1"/>
  <c r="CI170" i="2"/>
  <c r="CK170" i="2"/>
  <c r="CN170" i="2"/>
  <c r="C171" i="2"/>
  <c r="G171" i="2"/>
  <c r="F171" i="2" s="1"/>
  <c r="I171" i="2"/>
  <c r="H171" i="2" s="1"/>
  <c r="K171" i="2"/>
  <c r="J171" i="2" s="1"/>
  <c r="M171" i="2"/>
  <c r="L171" i="2" s="1"/>
  <c r="N171" i="2"/>
  <c r="P171" i="2"/>
  <c r="Q171" i="2"/>
  <c r="U171" i="2"/>
  <c r="T171" i="2" a="1"/>
  <c r="T171" i="2"/>
  <c r="V171" i="2" s="1"/>
  <c r="S171" i="2" a="1"/>
  <c r="AA171" i="2"/>
  <c r="X171" i="2" a="1"/>
  <c r="X171" i="2" s="1"/>
  <c r="Y171" i="2" s="1"/>
  <c r="Z171" i="2"/>
  <c r="AC171" i="2"/>
  <c r="AD171" i="2"/>
  <c r="AG171" i="2"/>
  <c r="AH171" i="2"/>
  <c r="AI171" i="2"/>
  <c r="AF171" i="2"/>
  <c r="AK171" i="2"/>
  <c r="AJ171" i="2" s="1"/>
  <c r="AL171" i="2"/>
  <c r="AN171" i="2"/>
  <c r="AM171" i="2" s="1"/>
  <c r="AO171" i="2"/>
  <c r="AQ171" i="2"/>
  <c r="AR171" i="2"/>
  <c r="AT171" i="2"/>
  <c r="AS171" i="2" s="1"/>
  <c r="AW171" i="2"/>
  <c r="AX171" i="2" s="1"/>
  <c r="AU171" i="2" s="1"/>
  <c r="AV171" i="2"/>
  <c r="BA171" i="2"/>
  <c r="BB171" i="2"/>
  <c r="AZ171" i="2" s="1"/>
  <c r="BE171" i="2" a="1"/>
  <c r="BE171" i="2" s="1"/>
  <c r="BF171" i="2" s="1"/>
  <c r="BC171" i="2" s="1"/>
  <c r="BD171" i="2"/>
  <c r="BJ171" i="2" a="1"/>
  <c r="BJ171" i="2" s="1"/>
  <c r="BK171" i="2" s="1"/>
  <c r="BH171" i="2" s="1"/>
  <c r="BI171" i="2"/>
  <c r="BN171" i="2"/>
  <c r="BM171" i="2" s="1"/>
  <c r="BO171" i="2"/>
  <c r="BQ171" i="2"/>
  <c r="BR171" i="2"/>
  <c r="BU171" i="2"/>
  <c r="BT171" i="2" a="1"/>
  <c r="BT171" i="2" s="1"/>
  <c r="BY171" i="2"/>
  <c r="BZ171" i="2"/>
  <c r="BX171" i="2"/>
  <c r="CB171" i="2"/>
  <c r="CC171" i="2"/>
  <c r="CH171" i="2"/>
  <c r="CE171" i="2"/>
  <c r="CJ171" i="2"/>
  <c r="CN171" i="2"/>
  <c r="S171" i="2"/>
  <c r="C172" i="2"/>
  <c r="G172" i="2"/>
  <c r="F172" i="2" s="1"/>
  <c r="I172" i="2"/>
  <c r="H172" i="2" s="1"/>
  <c r="K172" i="2"/>
  <c r="J172" i="2" s="1"/>
  <c r="M172" i="2"/>
  <c r="L172" i="2" s="1"/>
  <c r="N172" i="2"/>
  <c r="P172" i="2"/>
  <c r="Q172" i="2"/>
  <c r="U172" i="2"/>
  <c r="T172" i="2" a="1"/>
  <c r="T172" i="2" s="1"/>
  <c r="V172" i="2" s="1"/>
  <c r="S172" i="2" a="1"/>
  <c r="S172" i="2" s="1"/>
  <c r="AA172" i="2"/>
  <c r="X172" i="2" a="1"/>
  <c r="X172" i="2" s="1"/>
  <c r="Y172" i="2" s="1"/>
  <c r="Z172" i="2"/>
  <c r="AC172" i="2"/>
  <c r="AB172" i="2" s="1"/>
  <c r="AD172" i="2"/>
  <c r="AG172" i="2"/>
  <c r="AH172" i="2"/>
  <c r="AI172" i="2"/>
  <c r="AF172" i="2"/>
  <c r="AK172" i="2"/>
  <c r="AL172" i="2"/>
  <c r="AN172" i="2"/>
  <c r="AO172" i="2"/>
  <c r="AQ172" i="2"/>
  <c r="AR172" i="2"/>
  <c r="AT172" i="2"/>
  <c r="AS172" i="2" s="1"/>
  <c r="AW172" i="2"/>
  <c r="AV172" i="2"/>
  <c r="BA172" i="2"/>
  <c r="BB172" i="2"/>
  <c r="BE172" i="2" a="1"/>
  <c r="BE172" i="2" s="1"/>
  <c r="BD172" i="2"/>
  <c r="BJ172" i="2" a="1"/>
  <c r="BJ172" i="2" s="1"/>
  <c r="BK172" i="2" s="1"/>
  <c r="BH172" i="2" s="1"/>
  <c r="BI172" i="2"/>
  <c r="BN172" i="2"/>
  <c r="BO172" i="2"/>
  <c r="BQ172" i="2"/>
  <c r="BR172" i="2"/>
  <c r="BU172" i="2"/>
  <c r="BV172" i="2" s="1"/>
  <c r="BS172" i="2" s="1"/>
  <c r="BT172" i="2" a="1"/>
  <c r="BT172" i="2" s="1"/>
  <c r="BY172" i="2"/>
  <c r="BZ172" i="2"/>
  <c r="CB172" i="2"/>
  <c r="CA172" i="2" s="1"/>
  <c r="CC172" i="2"/>
  <c r="CH172" i="2"/>
  <c r="CE172" i="2"/>
  <c r="CJ172" i="2"/>
  <c r="CN172" i="2"/>
  <c r="CM172" i="2"/>
  <c r="C173" i="2"/>
  <c r="G173" i="2"/>
  <c r="F173" i="2" s="1"/>
  <c r="I173" i="2"/>
  <c r="H173" i="2" s="1"/>
  <c r="K173" i="2"/>
  <c r="J173" i="2" s="1"/>
  <c r="M173" i="2"/>
  <c r="N173" i="2"/>
  <c r="P173" i="2"/>
  <c r="O173" i="2" s="1"/>
  <c r="Q173" i="2"/>
  <c r="U173" i="2"/>
  <c r="T173" i="2" a="1"/>
  <c r="T173" i="2" s="1"/>
  <c r="V173" i="2" s="1"/>
  <c r="S173" i="2" a="1"/>
  <c r="AA173" i="2"/>
  <c r="W173" i="2" s="1"/>
  <c r="X173" i="2" a="1"/>
  <c r="X173" i="2" s="1"/>
  <c r="Y173" i="2" s="1"/>
  <c r="Z173" i="2"/>
  <c r="AC173" i="2"/>
  <c r="AD173" i="2"/>
  <c r="AG173" i="2"/>
  <c r="AH173" i="2"/>
  <c r="AI173" i="2"/>
  <c r="AF173" i="2"/>
  <c r="AK173" i="2"/>
  <c r="AL173" i="2"/>
  <c r="AN173" i="2"/>
  <c r="AO173" i="2"/>
  <c r="AQ173" i="2"/>
  <c r="AP173" i="2" s="1"/>
  <c r="AR173" i="2"/>
  <c r="AT173" i="2"/>
  <c r="AS173" i="2" s="1"/>
  <c r="AW173" i="2"/>
  <c r="AY173" i="2" s="1"/>
  <c r="AV173" i="2"/>
  <c r="BA173" i="2"/>
  <c r="AZ173" i="2" s="1"/>
  <c r="BB173" i="2"/>
  <c r="BE173" i="2" a="1"/>
  <c r="BE173" i="2" s="1"/>
  <c r="BF173" i="2" s="1"/>
  <c r="BC173" i="2" s="1"/>
  <c r="BD173" i="2"/>
  <c r="BJ173" i="2" a="1"/>
  <c r="BJ173" i="2" s="1"/>
  <c r="BK173" i="2" s="1"/>
  <c r="BH173" i="2" s="1"/>
  <c r="BI173" i="2"/>
  <c r="BN173" i="2"/>
  <c r="BM173" i="2" s="1"/>
  <c r="BO173" i="2"/>
  <c r="BQ173" i="2"/>
  <c r="BP173" i="2" s="1"/>
  <c r="BR173" i="2"/>
  <c r="BU173" i="2"/>
  <c r="BV173" i="2" s="1"/>
  <c r="BS173" i="2" s="1"/>
  <c r="BT173" i="2" a="1"/>
  <c r="BT173" i="2" s="1"/>
  <c r="BY173" i="2"/>
  <c r="BZ173" i="2"/>
  <c r="CB173" i="2"/>
  <c r="CA173" i="2" s="1"/>
  <c r="CC173" i="2"/>
  <c r="CH173" i="2"/>
  <c r="CE173" i="2"/>
  <c r="CF173" i="2" s="1"/>
  <c r="CJ173" i="2"/>
  <c r="CL173" i="2" s="1"/>
  <c r="CI173" i="2"/>
  <c r="CN173" i="2"/>
  <c r="CM173" i="2" s="1"/>
  <c r="S173" i="2"/>
  <c r="C174" i="2"/>
  <c r="G174" i="2"/>
  <c r="F174" i="2" s="1"/>
  <c r="I174" i="2"/>
  <c r="H174" i="2" s="1"/>
  <c r="K174" i="2"/>
  <c r="J174" i="2" s="1"/>
  <c r="M174" i="2"/>
  <c r="L174" i="2" s="1"/>
  <c r="N174" i="2"/>
  <c r="P174" i="2"/>
  <c r="Q174" i="2"/>
  <c r="U174" i="2"/>
  <c r="T174" i="2" a="1"/>
  <c r="T174" i="2" s="1"/>
  <c r="V174" i="2" s="1"/>
  <c r="S174" i="2" a="1"/>
  <c r="S174" i="2" s="1"/>
  <c r="AA174" i="2"/>
  <c r="X174" i="2" a="1"/>
  <c r="X174" i="2" s="1"/>
  <c r="Y174" i="2" s="1"/>
  <c r="Z174" i="2"/>
  <c r="AC174" i="2"/>
  <c r="AB174" i="2" s="1"/>
  <c r="AD174" i="2"/>
  <c r="AG174" i="2"/>
  <c r="AH174" i="2"/>
  <c r="AI174" i="2"/>
  <c r="AF174" i="2"/>
  <c r="AK174" i="2"/>
  <c r="AL174" i="2"/>
  <c r="AN174" i="2"/>
  <c r="AM174" i="2" s="1"/>
  <c r="AO174" i="2"/>
  <c r="AQ174" i="2"/>
  <c r="AR174" i="2"/>
  <c r="AT174" i="2"/>
  <c r="AS174" i="2" s="1"/>
  <c r="AW174" i="2"/>
  <c r="AX174" i="2" s="1"/>
  <c r="AU174" i="2" s="1"/>
  <c r="AV174" i="2"/>
  <c r="BA174" i="2"/>
  <c r="AZ174" i="2" s="1"/>
  <c r="BB174" i="2"/>
  <c r="BE174" i="2" a="1"/>
  <c r="BE174" i="2" s="1"/>
  <c r="BD174" i="2"/>
  <c r="BJ174" i="2" a="1"/>
  <c r="BJ174" i="2" s="1"/>
  <c r="BK174" i="2" s="1"/>
  <c r="BH174" i="2" s="1"/>
  <c r="BI174" i="2"/>
  <c r="BN174" i="2"/>
  <c r="BO174" i="2"/>
  <c r="BM174" i="2" s="1"/>
  <c r="BQ174" i="2"/>
  <c r="BR174" i="2"/>
  <c r="BP174" i="2"/>
  <c r="BU174" i="2"/>
  <c r="BT174" i="2" a="1"/>
  <c r="BT174" i="2" s="1"/>
  <c r="BY174" i="2"/>
  <c r="BZ174" i="2"/>
  <c r="CB174" i="2"/>
  <c r="CA174" i="2" s="1"/>
  <c r="CC174" i="2"/>
  <c r="CH174" i="2"/>
  <c r="CE174" i="2"/>
  <c r="CD174" i="2" s="1"/>
  <c r="CJ174" i="2"/>
  <c r="CI174" i="2" s="1"/>
  <c r="CN174" i="2"/>
  <c r="C175" i="2"/>
  <c r="G175" i="2"/>
  <c r="F175" i="2" s="1"/>
  <c r="I175" i="2"/>
  <c r="H175" i="2" s="1"/>
  <c r="K175" i="2"/>
  <c r="J175" i="2" s="1"/>
  <c r="M175" i="2"/>
  <c r="N175" i="2"/>
  <c r="P175" i="2"/>
  <c r="Q175" i="2"/>
  <c r="U175" i="2"/>
  <c r="T175" i="2" a="1"/>
  <c r="T175" i="2" s="1"/>
  <c r="V175" i="2" s="1"/>
  <c r="S175" i="2" a="1"/>
  <c r="S175" i="2" s="1"/>
  <c r="AA175" i="2"/>
  <c r="X175" i="2" a="1"/>
  <c r="X175" i="2" s="1"/>
  <c r="Y175" i="2" s="1"/>
  <c r="Z175" i="2"/>
  <c r="AC175" i="2"/>
  <c r="AD175" i="2"/>
  <c r="AG175" i="2"/>
  <c r="AH175" i="2"/>
  <c r="AI175" i="2"/>
  <c r="AF175" i="2"/>
  <c r="AK175" i="2"/>
  <c r="AL175" i="2"/>
  <c r="AN175" i="2"/>
  <c r="AM175" i="2" s="1"/>
  <c r="AO175" i="2"/>
  <c r="AQ175" i="2"/>
  <c r="AR175" i="2"/>
  <c r="AT175" i="2"/>
  <c r="AS175" i="2" s="1"/>
  <c r="AW175" i="2"/>
  <c r="AX175" i="2" s="1"/>
  <c r="AU175" i="2" s="1"/>
  <c r="AV175" i="2"/>
  <c r="AY175" i="2" s="1"/>
  <c r="BA175" i="2"/>
  <c r="BB175" i="2"/>
  <c r="BE175" i="2" a="1"/>
  <c r="BE175" i="2" s="1"/>
  <c r="BF175" i="2" s="1"/>
  <c r="BC175" i="2" s="1"/>
  <c r="BD175" i="2"/>
  <c r="BJ175" i="2" a="1"/>
  <c r="BJ175" i="2" s="1"/>
  <c r="BI175" i="2"/>
  <c r="BN175" i="2"/>
  <c r="BM175" i="2" s="1"/>
  <c r="BO175" i="2"/>
  <c r="BQ175" i="2"/>
  <c r="BR175" i="2"/>
  <c r="BU175" i="2"/>
  <c r="BT175" i="2" a="1"/>
  <c r="BT175" i="2" s="1"/>
  <c r="BV175" i="2" s="1"/>
  <c r="BS175" i="2" s="1"/>
  <c r="BY175" i="2"/>
  <c r="BZ175" i="2"/>
  <c r="CB175" i="2"/>
  <c r="CC175" i="2"/>
  <c r="CH175" i="2"/>
  <c r="CE175" i="2"/>
  <c r="CJ175" i="2"/>
  <c r="CI175" i="2" s="1"/>
  <c r="CN175" i="2"/>
  <c r="C176" i="2"/>
  <c r="G176" i="2"/>
  <c r="F176" i="2" s="1"/>
  <c r="I176" i="2"/>
  <c r="H176" i="2" s="1"/>
  <c r="K176" i="2"/>
  <c r="J176" i="2" s="1"/>
  <c r="M176" i="2"/>
  <c r="N176" i="2"/>
  <c r="P176" i="2"/>
  <c r="Q176" i="2"/>
  <c r="O176" i="2"/>
  <c r="U176" i="2"/>
  <c r="T176" i="2" a="1"/>
  <c r="T176" i="2" s="1"/>
  <c r="V176" i="2" s="1"/>
  <c r="S176" i="2" a="1"/>
  <c r="S176" i="2" s="1"/>
  <c r="AA176" i="2"/>
  <c r="X176" i="2" a="1"/>
  <c r="X176" i="2" s="1"/>
  <c r="Y176" i="2" s="1"/>
  <c r="Z176" i="2"/>
  <c r="AC176" i="2"/>
  <c r="AD176" i="2"/>
  <c r="AG176" i="2"/>
  <c r="AH176" i="2"/>
  <c r="AI176" i="2"/>
  <c r="AF176" i="2"/>
  <c r="AK176" i="2"/>
  <c r="AL176" i="2"/>
  <c r="AN176" i="2"/>
  <c r="AO176" i="2"/>
  <c r="AQ176" i="2"/>
  <c r="AR176" i="2"/>
  <c r="AT176" i="2"/>
  <c r="AS176" i="2" s="1"/>
  <c r="AW176" i="2"/>
  <c r="AX176" i="2" s="1"/>
  <c r="AU176" i="2" s="1"/>
  <c r="AV176" i="2"/>
  <c r="AY176" i="2" s="1"/>
  <c r="BA176" i="2"/>
  <c r="BB176" i="2"/>
  <c r="BE176" i="2" a="1"/>
  <c r="BE176" i="2" s="1"/>
  <c r="BF176" i="2" s="1"/>
  <c r="BC176" i="2" s="1"/>
  <c r="BD176" i="2"/>
  <c r="BJ176" i="2" a="1"/>
  <c r="BJ176" i="2" s="1"/>
  <c r="BK176" i="2" s="1"/>
  <c r="BH176" i="2" s="1"/>
  <c r="BI176" i="2"/>
  <c r="BN176" i="2"/>
  <c r="BO176" i="2"/>
  <c r="BQ176" i="2"/>
  <c r="BR176" i="2"/>
  <c r="BU176" i="2"/>
  <c r="BT176" i="2" a="1"/>
  <c r="BT176" i="2" s="1"/>
  <c r="BY176" i="2"/>
  <c r="BX176" i="2" s="1"/>
  <c r="BZ176" i="2"/>
  <c r="CB176" i="2"/>
  <c r="CC176" i="2"/>
  <c r="CH176" i="2"/>
  <c r="CE176" i="2"/>
  <c r="CG176" i="2" s="1"/>
  <c r="CJ176" i="2"/>
  <c r="CI176" i="2" s="1"/>
  <c r="CN176" i="2"/>
  <c r="CM176" i="2" s="1"/>
  <c r="C177" i="2"/>
  <c r="G177" i="2"/>
  <c r="F177" i="2" s="1"/>
  <c r="I177" i="2"/>
  <c r="H177" i="2" s="1"/>
  <c r="K177" i="2"/>
  <c r="J177" i="2" s="1"/>
  <c r="M177" i="2"/>
  <c r="L177" i="2" s="1"/>
  <c r="N177" i="2"/>
  <c r="P177" i="2"/>
  <c r="O177" i="2" s="1"/>
  <c r="Q177" i="2"/>
  <c r="U177" i="2"/>
  <c r="T177" i="2" a="1"/>
  <c r="T177" i="2" s="1"/>
  <c r="V177" i="2" s="1"/>
  <c r="S177" i="2" a="1"/>
  <c r="S177" i="2" s="1"/>
  <c r="AA177" i="2"/>
  <c r="X177" i="2" a="1"/>
  <c r="X177" i="2" s="1"/>
  <c r="Y177" i="2" s="1"/>
  <c r="Z177" i="2"/>
  <c r="AC177" i="2"/>
  <c r="AD177" i="2"/>
  <c r="AG177" i="2"/>
  <c r="AH177" i="2"/>
  <c r="AI177" i="2"/>
  <c r="AF177" i="2"/>
  <c r="AK177" i="2"/>
  <c r="AL177" i="2"/>
  <c r="AN177" i="2"/>
  <c r="AO177" i="2"/>
  <c r="AQ177" i="2"/>
  <c r="AR177" i="2"/>
  <c r="AP177" i="2" s="1"/>
  <c r="AT177" i="2"/>
  <c r="AS177" i="2" s="1"/>
  <c r="AW177" i="2"/>
  <c r="AV177" i="2"/>
  <c r="BA177" i="2"/>
  <c r="BB177" i="2"/>
  <c r="BE177" i="2" a="1"/>
  <c r="BE177" i="2" s="1"/>
  <c r="BD177" i="2"/>
  <c r="BJ177" i="2" a="1"/>
  <c r="BJ177" i="2" s="1"/>
  <c r="BK177" i="2" s="1"/>
  <c r="BH177" i="2" s="1"/>
  <c r="BI177" i="2"/>
  <c r="BN177" i="2"/>
  <c r="BM177" i="2" s="1"/>
  <c r="BO177" i="2"/>
  <c r="BQ177" i="2"/>
  <c r="BP177" i="2" s="1"/>
  <c r="BR177" i="2"/>
  <c r="BU177" i="2"/>
  <c r="BT177" i="2" a="1"/>
  <c r="BT177" i="2" s="1"/>
  <c r="BY177" i="2"/>
  <c r="BZ177" i="2"/>
  <c r="CB177" i="2"/>
  <c r="CC177" i="2"/>
  <c r="CH177" i="2"/>
  <c r="CE177" i="2"/>
  <c r="CG177" i="2" s="1"/>
  <c r="CJ177" i="2"/>
  <c r="CI177" i="2" s="1"/>
  <c r="CK177" i="2"/>
  <c r="CN177" i="2"/>
  <c r="CP177" i="2" s="1"/>
  <c r="C178" i="2"/>
  <c r="G178" i="2"/>
  <c r="F178" i="2" s="1"/>
  <c r="I178" i="2"/>
  <c r="H178" i="2" s="1"/>
  <c r="K178" i="2"/>
  <c r="J178" i="2" s="1"/>
  <c r="M178" i="2"/>
  <c r="L178" i="2" s="1"/>
  <c r="N178" i="2"/>
  <c r="P178" i="2"/>
  <c r="O178" i="2" s="1"/>
  <c r="Q178" i="2"/>
  <c r="U178" i="2"/>
  <c r="T178" i="2" a="1"/>
  <c r="T178" i="2" s="1"/>
  <c r="V178" i="2" s="1"/>
  <c r="S178" i="2" a="1"/>
  <c r="S178" i="2" s="1"/>
  <c r="AA178" i="2"/>
  <c r="X178" i="2" a="1"/>
  <c r="X178" i="2" s="1"/>
  <c r="Y178" i="2" s="1"/>
  <c r="W178" i="2" s="1"/>
  <c r="Z178" i="2"/>
  <c r="AC178" i="2"/>
  <c r="AB178" i="2" s="1"/>
  <c r="AD178" i="2"/>
  <c r="AG178" i="2"/>
  <c r="AH178" i="2"/>
  <c r="AI178" i="2"/>
  <c r="AF178" i="2"/>
  <c r="AK178" i="2"/>
  <c r="AJ178" i="2" s="1"/>
  <c r="AL178" i="2"/>
  <c r="AN178" i="2"/>
  <c r="AM178" i="2" s="1"/>
  <c r="AO178" i="2"/>
  <c r="AQ178" i="2"/>
  <c r="AR178" i="2"/>
  <c r="AT178" i="2"/>
  <c r="AS178" i="2" s="1"/>
  <c r="AW178" i="2"/>
  <c r="AX178" i="2" s="1"/>
  <c r="AU178" i="2" s="1"/>
  <c r="AV178" i="2"/>
  <c r="AY178" i="2" s="1"/>
  <c r="BA178" i="2"/>
  <c r="BB178" i="2"/>
  <c r="BE178" i="2" a="1"/>
  <c r="BE178" i="2" s="1"/>
  <c r="BF178" i="2" s="1"/>
  <c r="BC178" i="2" s="1"/>
  <c r="BD178" i="2"/>
  <c r="BG178" i="2" s="1"/>
  <c r="BJ178" i="2" a="1"/>
  <c r="BJ178" i="2" s="1"/>
  <c r="BI178" i="2"/>
  <c r="BN178" i="2"/>
  <c r="BO178" i="2"/>
  <c r="BQ178" i="2"/>
  <c r="BR178" i="2"/>
  <c r="BU178" i="2"/>
  <c r="BT178" i="2" a="1"/>
  <c r="BT178" i="2" s="1"/>
  <c r="BY178" i="2"/>
  <c r="BX178" i="2" s="1"/>
  <c r="BZ178" i="2"/>
  <c r="CB178" i="2"/>
  <c r="CA178" i="2" s="1"/>
  <c r="CC178" i="2"/>
  <c r="CH178" i="2"/>
  <c r="CE178" i="2"/>
  <c r="CF178" i="2" s="1"/>
  <c r="CG178" i="2"/>
  <c r="CJ178" i="2"/>
  <c r="CI178" i="2" s="1"/>
  <c r="CL178" i="2"/>
  <c r="CN178" i="2"/>
  <c r="CM178" i="2" s="1"/>
  <c r="CP178" i="2"/>
  <c r="C179" i="2"/>
  <c r="G179" i="2"/>
  <c r="F179" i="2" s="1"/>
  <c r="I179" i="2"/>
  <c r="H179" i="2" s="1"/>
  <c r="K179" i="2"/>
  <c r="J179" i="2" s="1"/>
  <c r="M179" i="2"/>
  <c r="N179" i="2"/>
  <c r="P179" i="2"/>
  <c r="Q179" i="2"/>
  <c r="O179" i="2" s="1"/>
  <c r="U179" i="2"/>
  <c r="T179" i="2" a="1"/>
  <c r="T179" i="2" s="1"/>
  <c r="V179" i="2" s="1"/>
  <c r="S179" i="2" a="1"/>
  <c r="S179" i="2" s="1"/>
  <c r="AA179" i="2"/>
  <c r="X179" i="2" a="1"/>
  <c r="X179" i="2" s="1"/>
  <c r="Y179" i="2" s="1"/>
  <c r="Z179" i="2"/>
  <c r="AC179" i="2"/>
  <c r="AB179" i="2" s="1"/>
  <c r="AD179" i="2"/>
  <c r="AG179" i="2"/>
  <c r="AH179" i="2"/>
  <c r="AI179" i="2"/>
  <c r="AF179" i="2"/>
  <c r="AK179" i="2"/>
  <c r="AJ179" i="2" s="1"/>
  <c r="AL179" i="2"/>
  <c r="AN179" i="2"/>
  <c r="AO179" i="2"/>
  <c r="AM179" i="2" s="1"/>
  <c r="AQ179" i="2"/>
  <c r="AR179" i="2"/>
  <c r="AT179" i="2"/>
  <c r="AS179" i="2" s="1"/>
  <c r="AW179" i="2"/>
  <c r="AX179" i="2" s="1"/>
  <c r="AU179" i="2" s="1"/>
  <c r="AV179" i="2"/>
  <c r="BA179" i="2"/>
  <c r="AZ179" i="2" s="1"/>
  <c r="BB179" i="2"/>
  <c r="BE179" i="2" a="1"/>
  <c r="BE179" i="2" s="1"/>
  <c r="BF179" i="2" s="1"/>
  <c r="BC179" i="2" s="1"/>
  <c r="BD179" i="2"/>
  <c r="BJ179" i="2" a="1"/>
  <c r="BJ179" i="2" s="1"/>
  <c r="BK179" i="2" s="1"/>
  <c r="BH179" i="2" s="1"/>
  <c r="BI179" i="2"/>
  <c r="BN179" i="2"/>
  <c r="BO179" i="2"/>
  <c r="BQ179" i="2"/>
  <c r="BR179" i="2"/>
  <c r="BU179" i="2"/>
  <c r="BT179" i="2" a="1"/>
  <c r="BT179" i="2" s="1"/>
  <c r="BY179" i="2"/>
  <c r="BX179" i="2" s="1"/>
  <c r="BZ179" i="2"/>
  <c r="CB179" i="2"/>
  <c r="CA179" i="2" s="1"/>
  <c r="CC179" i="2"/>
  <c r="CH179" i="2"/>
  <c r="CD179" i="2" s="1"/>
  <c r="CE179" i="2"/>
  <c r="CJ179" i="2"/>
  <c r="CN179" i="2"/>
  <c r="CO179" i="2" s="1"/>
  <c r="C180" i="2"/>
  <c r="G180" i="2"/>
  <c r="F180" i="2" s="1"/>
  <c r="I180" i="2"/>
  <c r="H180" i="2" s="1"/>
  <c r="K180" i="2"/>
  <c r="J180" i="2" s="1"/>
  <c r="M180" i="2"/>
  <c r="L180" i="2" s="1"/>
  <c r="N180" i="2"/>
  <c r="P180" i="2"/>
  <c r="Q180" i="2"/>
  <c r="O180" i="2" s="1"/>
  <c r="U180" i="2"/>
  <c r="T180" i="2" a="1"/>
  <c r="T180" i="2" s="1"/>
  <c r="V180" i="2" s="1"/>
  <c r="S180" i="2" a="1"/>
  <c r="S180" i="2" s="1"/>
  <c r="AA180" i="2"/>
  <c r="X180" i="2" a="1"/>
  <c r="X180" i="2" s="1"/>
  <c r="Y180" i="2" s="1"/>
  <c r="Z180" i="2"/>
  <c r="AC180" i="2"/>
  <c r="AD180" i="2"/>
  <c r="AB180" i="2" s="1"/>
  <c r="AG180" i="2"/>
  <c r="AH180" i="2"/>
  <c r="AI180" i="2"/>
  <c r="AF180" i="2"/>
  <c r="AK180" i="2"/>
  <c r="AL180" i="2"/>
  <c r="AJ180" i="2" s="1"/>
  <c r="AN180" i="2"/>
  <c r="AO180" i="2"/>
  <c r="AQ180" i="2"/>
  <c r="AP180" i="2" s="1"/>
  <c r="AR180" i="2"/>
  <c r="AT180" i="2"/>
  <c r="AS180" i="2" s="1"/>
  <c r="AW180" i="2"/>
  <c r="AV180" i="2"/>
  <c r="BA180" i="2"/>
  <c r="BB180" i="2"/>
  <c r="BE180" i="2" a="1"/>
  <c r="BE180" i="2" s="1"/>
  <c r="BD180" i="2"/>
  <c r="BJ180" i="2" a="1"/>
  <c r="BJ180" i="2"/>
  <c r="BK180" i="2" s="1"/>
  <c r="BH180" i="2" s="1"/>
  <c r="BI180" i="2"/>
  <c r="BN180" i="2"/>
  <c r="BM180" i="2" s="1"/>
  <c r="BO180" i="2"/>
  <c r="BQ180" i="2"/>
  <c r="BR180" i="2"/>
  <c r="BU180" i="2"/>
  <c r="BT180" i="2" a="1"/>
  <c r="BT180" i="2" s="1"/>
  <c r="BY180" i="2"/>
  <c r="BZ180" i="2"/>
  <c r="CB180" i="2"/>
  <c r="CC180" i="2"/>
  <c r="CA180" i="2"/>
  <c r="CH180" i="2"/>
  <c r="CD180" i="2" s="1"/>
  <c r="CE180" i="2"/>
  <c r="CJ180" i="2"/>
  <c r="CI180" i="2" s="1"/>
  <c r="CN180" i="2"/>
  <c r="CM180" i="2" s="1"/>
  <c r="C181" i="2"/>
  <c r="G181" i="2"/>
  <c r="F181" i="2" s="1"/>
  <c r="I181" i="2"/>
  <c r="H181" i="2" s="1"/>
  <c r="K181" i="2"/>
  <c r="J181" i="2" s="1"/>
  <c r="M181" i="2"/>
  <c r="N181" i="2"/>
  <c r="P181" i="2"/>
  <c r="Q181" i="2"/>
  <c r="U181" i="2"/>
  <c r="T181" i="2" a="1"/>
  <c r="T181" i="2" s="1"/>
  <c r="V181" i="2" s="1"/>
  <c r="R181" i="2" s="1"/>
  <c r="S181" i="2" a="1"/>
  <c r="AA181" i="2"/>
  <c r="X181" i="2" a="1"/>
  <c r="X181" i="2"/>
  <c r="Y181" i="2" s="1"/>
  <c r="Z181" i="2"/>
  <c r="AC181" i="2"/>
  <c r="AB181" i="2" s="1"/>
  <c r="AD181" i="2"/>
  <c r="AG181" i="2"/>
  <c r="AH181" i="2"/>
  <c r="AI181" i="2"/>
  <c r="AF181" i="2"/>
  <c r="AK181" i="2"/>
  <c r="AL181" i="2"/>
  <c r="AN181" i="2"/>
  <c r="AO181" i="2"/>
  <c r="AQ181" i="2"/>
  <c r="AR181" i="2"/>
  <c r="AP181" i="2" s="1"/>
  <c r="AT181" i="2"/>
  <c r="AS181" i="2" s="1"/>
  <c r="AW181" i="2"/>
  <c r="AX181" i="2" s="1"/>
  <c r="AU181" i="2" s="1"/>
  <c r="AV181" i="2"/>
  <c r="AY181" i="2" s="1"/>
  <c r="BA181" i="2"/>
  <c r="BB181" i="2"/>
  <c r="BE181" i="2" a="1"/>
  <c r="BE181" i="2" s="1"/>
  <c r="BF181" i="2" s="1"/>
  <c r="BC181" i="2" s="1"/>
  <c r="BD181" i="2"/>
  <c r="BJ181" i="2" a="1"/>
  <c r="BJ181" i="2" s="1"/>
  <c r="BK181" i="2" s="1"/>
  <c r="BH181" i="2" s="1"/>
  <c r="BI181" i="2"/>
  <c r="BN181" i="2"/>
  <c r="BO181" i="2"/>
  <c r="BQ181" i="2"/>
  <c r="BP181" i="2" s="1"/>
  <c r="BR181" i="2"/>
  <c r="BU181" i="2"/>
  <c r="BT181" i="2" a="1"/>
  <c r="BT181" i="2" s="1"/>
  <c r="BY181" i="2"/>
  <c r="BX181" i="2" s="1"/>
  <c r="BZ181" i="2"/>
  <c r="CB181" i="2"/>
  <c r="CC181" i="2"/>
  <c r="CH181" i="2"/>
  <c r="CD181" i="2" s="1"/>
  <c r="CE181" i="2"/>
  <c r="CG181" i="2" s="1"/>
  <c r="CF181" i="2"/>
  <c r="CJ181" i="2"/>
  <c r="CL181" i="2" s="1"/>
  <c r="CN181" i="2"/>
  <c r="CM181" i="2"/>
  <c r="S181" i="2"/>
  <c r="C182" i="2"/>
  <c r="G182" i="2"/>
  <c r="F182" i="2" s="1"/>
  <c r="I182" i="2"/>
  <c r="H182" i="2" s="1"/>
  <c r="K182" i="2"/>
  <c r="J182" i="2" s="1"/>
  <c r="M182" i="2"/>
  <c r="N182" i="2"/>
  <c r="P182" i="2"/>
  <c r="Q182" i="2"/>
  <c r="U182" i="2"/>
  <c r="T182" i="2" a="1"/>
  <c r="T182" i="2" s="1"/>
  <c r="V182" i="2" s="1"/>
  <c r="S182" i="2" a="1"/>
  <c r="S182" i="2" s="1"/>
  <c r="AA182" i="2"/>
  <c r="X182" i="2" a="1"/>
  <c r="X182" i="2" s="1"/>
  <c r="Y182" i="2" s="1"/>
  <c r="Z182" i="2"/>
  <c r="AC182" i="2"/>
  <c r="AB182" i="2" s="1"/>
  <c r="AD182" i="2"/>
  <c r="AG182" i="2"/>
  <c r="AH182" i="2"/>
  <c r="AI182" i="2"/>
  <c r="AF182" i="2"/>
  <c r="AK182" i="2"/>
  <c r="AL182" i="2"/>
  <c r="AJ182" i="2"/>
  <c r="AN182" i="2"/>
  <c r="AO182" i="2"/>
  <c r="AM182" i="2" s="1"/>
  <c r="AQ182" i="2"/>
  <c r="AR182" i="2"/>
  <c r="AT182" i="2"/>
  <c r="AS182" i="2" s="1"/>
  <c r="AW182" i="2"/>
  <c r="AX182" i="2" s="1"/>
  <c r="AU182" i="2" s="1"/>
  <c r="AV182" i="2"/>
  <c r="BA182" i="2"/>
  <c r="BB182" i="2"/>
  <c r="BE182" i="2" a="1"/>
  <c r="BE182" i="2" s="1"/>
  <c r="BD182" i="2"/>
  <c r="BJ182" i="2" a="1"/>
  <c r="BJ182" i="2" s="1"/>
  <c r="BK182" i="2" s="1"/>
  <c r="BH182" i="2" s="1"/>
  <c r="BI182" i="2"/>
  <c r="BN182" i="2"/>
  <c r="BM182" i="2" s="1"/>
  <c r="BO182" i="2"/>
  <c r="BQ182" i="2"/>
  <c r="BR182" i="2"/>
  <c r="BU182" i="2"/>
  <c r="BT182" i="2" a="1"/>
  <c r="BT182" i="2" s="1"/>
  <c r="BY182" i="2"/>
  <c r="BZ182" i="2"/>
  <c r="CB182" i="2"/>
  <c r="CC182" i="2"/>
  <c r="CH182" i="2"/>
  <c r="CE182" i="2"/>
  <c r="CJ182" i="2"/>
  <c r="CN182" i="2"/>
  <c r="C183" i="2"/>
  <c r="G183" i="2"/>
  <c r="F183" i="2"/>
  <c r="I183" i="2"/>
  <c r="H183" i="2" s="1"/>
  <c r="K183" i="2"/>
  <c r="J183" i="2" s="1"/>
  <c r="M183" i="2"/>
  <c r="L183" i="2" s="1"/>
  <c r="N183" i="2"/>
  <c r="P183" i="2"/>
  <c r="Q183" i="2"/>
  <c r="U183" i="2"/>
  <c r="T183" i="2" a="1"/>
  <c r="T183" i="2" s="1"/>
  <c r="V183" i="2" s="1"/>
  <c r="S183" i="2" a="1"/>
  <c r="S183" i="2" s="1"/>
  <c r="AA183" i="2"/>
  <c r="X183" i="2" a="1"/>
  <c r="X183" i="2" s="1"/>
  <c r="Y183" i="2" s="1"/>
  <c r="Z183" i="2"/>
  <c r="AC183" i="2"/>
  <c r="AB183" i="2" s="1"/>
  <c r="AD183" i="2"/>
  <c r="AG183" i="2"/>
  <c r="AH183" i="2"/>
  <c r="AI183" i="2"/>
  <c r="AF183" i="2"/>
  <c r="AK183" i="2"/>
  <c r="AL183" i="2"/>
  <c r="AN183" i="2"/>
  <c r="AO183" i="2"/>
  <c r="AQ183" i="2"/>
  <c r="AR183" i="2"/>
  <c r="AT183" i="2"/>
  <c r="AS183" i="2" s="1"/>
  <c r="AW183" i="2"/>
  <c r="AX183" i="2" s="1"/>
  <c r="AU183" i="2" s="1"/>
  <c r="AV183" i="2"/>
  <c r="BA183" i="2"/>
  <c r="BB183" i="2"/>
  <c r="AZ183" i="2" s="1"/>
  <c r="BE183" i="2" a="1"/>
  <c r="BE183" i="2" s="1"/>
  <c r="BF183" i="2" s="1"/>
  <c r="BC183" i="2" s="1"/>
  <c r="BD183" i="2"/>
  <c r="BJ183" i="2" a="1"/>
  <c r="BJ183" i="2"/>
  <c r="BI183" i="2"/>
  <c r="BN183" i="2"/>
  <c r="BO183" i="2"/>
  <c r="BM183" i="2"/>
  <c r="BQ183" i="2"/>
  <c r="BR183" i="2"/>
  <c r="BU183" i="2"/>
  <c r="BT183" i="2" a="1"/>
  <c r="BT183" i="2" s="1"/>
  <c r="BY183" i="2"/>
  <c r="BZ183" i="2"/>
  <c r="CB183" i="2"/>
  <c r="CC183" i="2"/>
  <c r="CH183" i="2"/>
  <c r="CE183" i="2"/>
  <c r="CJ183" i="2"/>
  <c r="CN183" i="2"/>
  <c r="C184" i="2"/>
  <c r="G184" i="2"/>
  <c r="F184" i="2" s="1"/>
  <c r="I184" i="2"/>
  <c r="H184" i="2" s="1"/>
  <c r="K184" i="2"/>
  <c r="J184" i="2" s="1"/>
  <c r="M184" i="2"/>
  <c r="N184" i="2"/>
  <c r="P184" i="2"/>
  <c r="Q184" i="2"/>
  <c r="U184" i="2"/>
  <c r="T184" i="2" a="1"/>
  <c r="T184" i="2" s="1"/>
  <c r="V184" i="2" s="1"/>
  <c r="S184" i="2" a="1"/>
  <c r="AA184" i="2"/>
  <c r="X184" i="2" a="1"/>
  <c r="X184" i="2" s="1"/>
  <c r="Y184" i="2" s="1"/>
  <c r="Z184" i="2"/>
  <c r="AC184" i="2"/>
  <c r="AD184" i="2"/>
  <c r="AG184" i="2"/>
  <c r="AH184" i="2"/>
  <c r="AI184" i="2"/>
  <c r="AF184" i="2"/>
  <c r="AK184" i="2"/>
  <c r="AL184" i="2"/>
  <c r="AN184" i="2"/>
  <c r="AO184" i="2"/>
  <c r="AQ184" i="2"/>
  <c r="AR184" i="2"/>
  <c r="AT184" i="2"/>
  <c r="AS184" i="2" s="1"/>
  <c r="AW184" i="2"/>
  <c r="AX184" i="2"/>
  <c r="AU184" i="2" s="1"/>
  <c r="AV184" i="2"/>
  <c r="BA184" i="2"/>
  <c r="BB184" i="2"/>
  <c r="BE184" i="2" a="1"/>
  <c r="BE184" i="2"/>
  <c r="BF184" i="2" s="1"/>
  <c r="BC184" i="2" s="1"/>
  <c r="BD184" i="2"/>
  <c r="BJ184" i="2" a="1"/>
  <c r="BJ184" i="2" s="1"/>
  <c r="BK184" i="2" s="1"/>
  <c r="BH184" i="2" s="1"/>
  <c r="BI184" i="2"/>
  <c r="BN184" i="2"/>
  <c r="BO184" i="2"/>
  <c r="BQ184" i="2"/>
  <c r="BR184" i="2"/>
  <c r="BU184" i="2"/>
  <c r="BT184" i="2" a="1"/>
  <c r="BT184" i="2" s="1"/>
  <c r="BY184" i="2"/>
  <c r="BZ184" i="2"/>
  <c r="CB184" i="2"/>
  <c r="CC184" i="2"/>
  <c r="CH184" i="2"/>
  <c r="CD184" i="2" s="1"/>
  <c r="CE184" i="2"/>
  <c r="CG184" i="2" s="1"/>
  <c r="CF184" i="2"/>
  <c r="CJ184" i="2"/>
  <c r="CI184" i="2" s="1"/>
  <c r="CN184" i="2"/>
  <c r="CO184" i="2" s="1"/>
  <c r="CM184" i="2"/>
  <c r="S184" i="2"/>
  <c r="C185" i="2"/>
  <c r="G185" i="2"/>
  <c r="F185" i="2" s="1"/>
  <c r="I185" i="2"/>
  <c r="H185" i="2" s="1"/>
  <c r="K185" i="2"/>
  <c r="J185" i="2" s="1"/>
  <c r="M185" i="2"/>
  <c r="N185" i="2"/>
  <c r="L185" i="2"/>
  <c r="P185" i="2"/>
  <c r="Q185" i="2"/>
  <c r="U185" i="2"/>
  <c r="T185" i="2" a="1"/>
  <c r="T185" i="2" s="1"/>
  <c r="V185" i="2" s="1"/>
  <c r="S185" i="2" a="1"/>
  <c r="S185" i="2" s="1"/>
  <c r="AA185" i="2"/>
  <c r="X185" i="2" a="1"/>
  <c r="X185" i="2" s="1"/>
  <c r="Y185" i="2" s="1"/>
  <c r="Z185" i="2"/>
  <c r="AC185" i="2"/>
  <c r="AD185" i="2"/>
  <c r="AG185" i="2"/>
  <c r="AH185" i="2"/>
  <c r="AI185" i="2"/>
  <c r="AF185" i="2"/>
  <c r="AK185" i="2"/>
  <c r="AL185" i="2"/>
  <c r="AN185" i="2"/>
  <c r="AO185" i="2"/>
  <c r="AQ185" i="2"/>
  <c r="AP185" i="2" s="1"/>
  <c r="AR185" i="2"/>
  <c r="AT185" i="2"/>
  <c r="AS185" i="2" s="1"/>
  <c r="AW185" i="2"/>
  <c r="AV185" i="2"/>
  <c r="BA185" i="2"/>
  <c r="BB185" i="2"/>
  <c r="BE185" i="2" a="1"/>
  <c r="BE185" i="2" s="1"/>
  <c r="BD185" i="2"/>
  <c r="BJ185" i="2" a="1"/>
  <c r="BJ185" i="2" s="1"/>
  <c r="BK185" i="2" s="1"/>
  <c r="BH185" i="2" s="1"/>
  <c r="BI185" i="2"/>
  <c r="BN185" i="2"/>
  <c r="BO185" i="2"/>
  <c r="BQ185" i="2"/>
  <c r="BP185" i="2" s="1"/>
  <c r="BR185" i="2"/>
  <c r="BU185" i="2"/>
  <c r="BT185" i="2" a="1"/>
  <c r="BT185" i="2" s="1"/>
  <c r="BY185" i="2"/>
  <c r="BZ185" i="2"/>
  <c r="CB185" i="2"/>
  <c r="CC185" i="2"/>
  <c r="CH185" i="2"/>
  <c r="CD185" i="2" s="1"/>
  <c r="CE185" i="2"/>
  <c r="CG185" i="2" s="1"/>
  <c r="CF185" i="2"/>
  <c r="CJ185" i="2"/>
  <c r="CL185" i="2" s="1"/>
  <c r="CN185" i="2"/>
  <c r="CP185" i="2" s="1"/>
  <c r="CO185" i="2"/>
  <c r="C186" i="2"/>
  <c r="G186" i="2"/>
  <c r="F186" i="2" s="1"/>
  <c r="I186" i="2"/>
  <c r="H186" i="2" s="1"/>
  <c r="K186" i="2"/>
  <c r="J186" i="2" s="1"/>
  <c r="M186" i="2"/>
  <c r="N186" i="2"/>
  <c r="P186" i="2"/>
  <c r="Q186" i="2"/>
  <c r="U186" i="2"/>
  <c r="T186" i="2" a="1"/>
  <c r="T186" i="2" s="1"/>
  <c r="V186" i="2" s="1"/>
  <c r="S186" i="2" a="1"/>
  <c r="S186" i="2" s="1"/>
  <c r="AA186" i="2"/>
  <c r="X186" i="2" a="1"/>
  <c r="X186" i="2"/>
  <c r="Y186" i="2" s="1"/>
  <c r="Z186" i="2"/>
  <c r="AC186" i="2"/>
  <c r="AD186" i="2"/>
  <c r="AG186" i="2"/>
  <c r="AH186" i="2"/>
  <c r="AI186" i="2"/>
  <c r="AF186" i="2"/>
  <c r="AK186" i="2"/>
  <c r="AL186" i="2"/>
  <c r="AN186" i="2"/>
  <c r="AO186" i="2"/>
  <c r="AQ186" i="2"/>
  <c r="AR186" i="2"/>
  <c r="AT186" i="2"/>
  <c r="AS186" i="2" s="1"/>
  <c r="AW186" i="2"/>
  <c r="AX186" i="2" s="1"/>
  <c r="AU186" i="2" s="1"/>
  <c r="AV186" i="2"/>
  <c r="AY186" i="2"/>
  <c r="BA186" i="2"/>
  <c r="BB186" i="2"/>
  <c r="BE186" i="2" a="1"/>
  <c r="BE186" i="2" s="1"/>
  <c r="BF186" i="2"/>
  <c r="BC186" i="2" s="1"/>
  <c r="BD186" i="2"/>
  <c r="BJ186" i="2" a="1"/>
  <c r="BJ186" i="2" s="1"/>
  <c r="BK186" i="2" s="1"/>
  <c r="BH186" i="2" s="1"/>
  <c r="BI186" i="2"/>
  <c r="BL186" i="2" s="1"/>
  <c r="BN186" i="2"/>
  <c r="BM186" i="2" s="1"/>
  <c r="BO186" i="2"/>
  <c r="BQ186" i="2"/>
  <c r="BR186" i="2"/>
  <c r="BU186" i="2"/>
  <c r="BT186" i="2" a="1"/>
  <c r="BT186" i="2" s="1"/>
  <c r="BW186" i="2" s="1"/>
  <c r="BY186" i="2"/>
  <c r="BZ186" i="2"/>
  <c r="CB186" i="2"/>
  <c r="CA186" i="2" s="1"/>
  <c r="CC186" i="2"/>
  <c r="CH186" i="2"/>
  <c r="CE186" i="2"/>
  <c r="CF186" i="2" s="1"/>
  <c r="CJ186" i="2"/>
  <c r="CI186" i="2" s="1"/>
  <c r="CL186" i="2"/>
  <c r="CN186" i="2"/>
  <c r="C187" i="2"/>
  <c r="G187" i="2"/>
  <c r="F187" i="2" s="1"/>
  <c r="I187" i="2"/>
  <c r="H187" i="2" s="1"/>
  <c r="K187" i="2"/>
  <c r="J187" i="2" s="1"/>
  <c r="M187" i="2"/>
  <c r="N187" i="2"/>
  <c r="P187" i="2"/>
  <c r="O187" i="2" s="1"/>
  <c r="Q187" i="2"/>
  <c r="U187" i="2"/>
  <c r="T187" i="2" a="1"/>
  <c r="T187" i="2" s="1"/>
  <c r="V187" i="2" s="1"/>
  <c r="S187" i="2" a="1"/>
  <c r="AA187" i="2"/>
  <c r="X187" i="2" a="1"/>
  <c r="X187" i="2" s="1"/>
  <c r="Y187" i="2" s="1"/>
  <c r="Z187" i="2"/>
  <c r="AC187" i="2"/>
  <c r="AB187" i="2" s="1"/>
  <c r="AD187" i="2"/>
  <c r="AG187" i="2"/>
  <c r="AH187" i="2"/>
  <c r="AI187" i="2"/>
  <c r="AF187" i="2"/>
  <c r="AK187" i="2"/>
  <c r="AL187" i="2"/>
  <c r="AN187" i="2"/>
  <c r="AM187" i="2" s="1"/>
  <c r="AO187" i="2"/>
  <c r="AQ187" i="2"/>
  <c r="AP187" i="2" s="1"/>
  <c r="AR187" i="2"/>
  <c r="AT187" i="2"/>
  <c r="AS187" i="2" s="1"/>
  <c r="AW187" i="2"/>
  <c r="AX187" i="2" s="1"/>
  <c r="AU187" i="2" s="1"/>
  <c r="AV187" i="2"/>
  <c r="BA187" i="2"/>
  <c r="BB187" i="2"/>
  <c r="BE187" i="2" a="1"/>
  <c r="BE187" i="2" s="1"/>
  <c r="BF187" i="2" s="1"/>
  <c r="BC187" i="2" s="1"/>
  <c r="BD187" i="2"/>
  <c r="BJ187" i="2" a="1"/>
  <c r="BJ187" i="2"/>
  <c r="BI187" i="2"/>
  <c r="BN187" i="2"/>
  <c r="BO187" i="2"/>
  <c r="BQ187" i="2"/>
  <c r="BR187" i="2"/>
  <c r="BU187" i="2"/>
  <c r="BV187" i="2" s="1"/>
  <c r="BS187" i="2" s="1"/>
  <c r="BT187" i="2" a="1"/>
  <c r="BT187" i="2" s="1"/>
  <c r="BY187" i="2"/>
  <c r="BZ187" i="2"/>
  <c r="CB187" i="2"/>
  <c r="CA187" i="2" s="1"/>
  <c r="CC187" i="2"/>
  <c r="CH187" i="2"/>
  <c r="CE187" i="2"/>
  <c r="CG187" i="2" s="1"/>
  <c r="CJ187" i="2"/>
  <c r="CN187" i="2"/>
  <c r="S187" i="2"/>
  <c r="C188" i="2"/>
  <c r="G188" i="2"/>
  <c r="F188" i="2" s="1"/>
  <c r="I188" i="2"/>
  <c r="H188" i="2" s="1"/>
  <c r="K188" i="2"/>
  <c r="J188" i="2" s="1"/>
  <c r="M188" i="2"/>
  <c r="N188" i="2"/>
  <c r="P188" i="2"/>
  <c r="Q188" i="2"/>
  <c r="U188" i="2"/>
  <c r="T188" i="2" a="1"/>
  <c r="T188" i="2" s="1"/>
  <c r="V188" i="2" s="1"/>
  <c r="S188" i="2" a="1"/>
  <c r="S188" i="2" s="1"/>
  <c r="AA188" i="2"/>
  <c r="X188" i="2" a="1"/>
  <c r="X188" i="2" s="1"/>
  <c r="Y188" i="2" s="1"/>
  <c r="Z188" i="2"/>
  <c r="AC188" i="2"/>
  <c r="AD188" i="2"/>
  <c r="AG188" i="2"/>
  <c r="AH188" i="2"/>
  <c r="AI188" i="2"/>
  <c r="AF188" i="2"/>
  <c r="AK188" i="2"/>
  <c r="AL188" i="2"/>
  <c r="AN188" i="2"/>
  <c r="AO188" i="2"/>
  <c r="AQ188" i="2"/>
  <c r="AR188" i="2"/>
  <c r="AT188" i="2"/>
  <c r="AS188" i="2"/>
  <c r="AW188" i="2"/>
  <c r="AV188" i="2"/>
  <c r="BA188" i="2"/>
  <c r="BB188" i="2"/>
  <c r="BE188" i="2" a="1"/>
  <c r="BE188" i="2" s="1"/>
  <c r="BF188" i="2" s="1"/>
  <c r="BC188" i="2" s="1"/>
  <c r="BD188" i="2"/>
  <c r="BG188" i="2" s="1"/>
  <c r="BJ188" i="2" a="1"/>
  <c r="BJ188" i="2" s="1"/>
  <c r="BK188" i="2" s="1"/>
  <c r="BH188" i="2" s="1"/>
  <c r="BI188" i="2"/>
  <c r="BN188" i="2"/>
  <c r="BO188" i="2"/>
  <c r="BM188" i="2" s="1"/>
  <c r="BQ188" i="2"/>
  <c r="BR188" i="2"/>
  <c r="BU188" i="2"/>
  <c r="BT188" i="2" a="1"/>
  <c r="BT188" i="2" s="1"/>
  <c r="BW188" i="2" s="1"/>
  <c r="BY188" i="2"/>
  <c r="BZ188" i="2"/>
  <c r="CB188" i="2"/>
  <c r="CC188" i="2"/>
  <c r="CH188" i="2"/>
  <c r="CE188" i="2"/>
  <c r="CG188" i="2" s="1"/>
  <c r="CJ188" i="2"/>
  <c r="CI188" i="2" s="1"/>
  <c r="CN188" i="2"/>
  <c r="CP188" i="2" s="1"/>
  <c r="C189" i="2"/>
  <c r="G189" i="2"/>
  <c r="F189" i="2"/>
  <c r="I189" i="2"/>
  <c r="H189" i="2" s="1"/>
  <c r="K189" i="2"/>
  <c r="J189" i="2" s="1"/>
  <c r="M189" i="2"/>
  <c r="N189" i="2"/>
  <c r="P189" i="2"/>
  <c r="Q189" i="2"/>
  <c r="U189" i="2"/>
  <c r="T189" i="2" a="1"/>
  <c r="T189" i="2" s="1"/>
  <c r="V189" i="2" s="1"/>
  <c r="S189" i="2" a="1"/>
  <c r="AA189" i="2"/>
  <c r="X189" i="2" a="1"/>
  <c r="X189" i="2" s="1"/>
  <c r="Y189" i="2" s="1"/>
  <c r="Z189" i="2"/>
  <c r="AC189" i="2"/>
  <c r="AB189" i="2" s="1"/>
  <c r="AD189" i="2"/>
  <c r="AG189" i="2"/>
  <c r="AH189" i="2"/>
  <c r="AI189" i="2"/>
  <c r="AF189" i="2"/>
  <c r="AK189" i="2"/>
  <c r="AL189" i="2"/>
  <c r="AN189" i="2"/>
  <c r="AO189" i="2"/>
  <c r="AQ189" i="2"/>
  <c r="AP189" i="2" s="1"/>
  <c r="AR189" i="2"/>
  <c r="AT189" i="2"/>
  <c r="AS189" i="2" s="1"/>
  <c r="AW189" i="2"/>
  <c r="AX189" i="2" s="1"/>
  <c r="AU189" i="2" s="1"/>
  <c r="AV189" i="2"/>
  <c r="BA189" i="2"/>
  <c r="BB189" i="2"/>
  <c r="BE189" i="2" a="1"/>
  <c r="BE189" i="2"/>
  <c r="BD189" i="2"/>
  <c r="BJ189" i="2" a="1"/>
  <c r="BJ189" i="2" s="1"/>
  <c r="BK189" i="2" s="1"/>
  <c r="BH189" i="2" s="1"/>
  <c r="BI189" i="2"/>
  <c r="BN189" i="2"/>
  <c r="BO189" i="2"/>
  <c r="BQ189" i="2"/>
  <c r="BR189" i="2"/>
  <c r="BP189" i="2" s="1"/>
  <c r="BU189" i="2"/>
  <c r="BT189" i="2" a="1"/>
  <c r="BT189" i="2" s="1"/>
  <c r="BW189" i="2" s="1"/>
  <c r="BY189" i="2"/>
  <c r="BZ189" i="2"/>
  <c r="BX189" i="2" s="1"/>
  <c r="CB189" i="2"/>
  <c r="CC189" i="2"/>
  <c r="CH189" i="2"/>
  <c r="CD189" i="2" s="1"/>
  <c r="CE189" i="2"/>
  <c r="CG189" i="2" s="1"/>
  <c r="CF189" i="2"/>
  <c r="CJ189" i="2"/>
  <c r="CI189" i="2" s="1"/>
  <c r="CK189" i="2"/>
  <c r="CN189" i="2"/>
  <c r="CP189" i="2" s="1"/>
  <c r="CM189" i="2"/>
  <c r="CO189" i="2"/>
  <c r="S189" i="2"/>
  <c r="C190" i="2"/>
  <c r="G190" i="2"/>
  <c r="F190" i="2" s="1"/>
  <c r="I190" i="2"/>
  <c r="H190" i="2" s="1"/>
  <c r="K190" i="2"/>
  <c r="J190" i="2"/>
  <c r="M190" i="2"/>
  <c r="N190" i="2"/>
  <c r="P190" i="2"/>
  <c r="Q190" i="2"/>
  <c r="U190" i="2"/>
  <c r="R190" i="2" s="1"/>
  <c r="T190" i="2" a="1"/>
  <c r="T190" i="2" s="1"/>
  <c r="V190" i="2" s="1"/>
  <c r="S190" i="2" a="1"/>
  <c r="S190" i="2" s="1"/>
  <c r="AA190" i="2"/>
  <c r="X190" i="2" a="1"/>
  <c r="X190" i="2" s="1"/>
  <c r="Y190" i="2" s="1"/>
  <c r="Z190" i="2"/>
  <c r="AC190" i="2"/>
  <c r="AD190" i="2"/>
  <c r="AG190" i="2"/>
  <c r="AH190" i="2"/>
  <c r="AI190" i="2"/>
  <c r="AF190" i="2"/>
  <c r="AK190" i="2"/>
  <c r="AL190" i="2"/>
  <c r="AN190" i="2"/>
  <c r="AO190" i="2"/>
  <c r="AM190" i="2" s="1"/>
  <c r="AQ190" i="2"/>
  <c r="AR190" i="2"/>
  <c r="AT190" i="2"/>
  <c r="AS190" i="2" s="1"/>
  <c r="AW190" i="2"/>
  <c r="AX190" i="2" s="1"/>
  <c r="AU190" i="2" s="1"/>
  <c r="AV190" i="2"/>
  <c r="BA190" i="2"/>
  <c r="BB190" i="2"/>
  <c r="BE190" i="2" a="1"/>
  <c r="BE190" i="2" s="1"/>
  <c r="BF190" i="2" s="1"/>
  <c r="BC190" i="2" s="1"/>
  <c r="BD190" i="2"/>
  <c r="BJ190" i="2" a="1"/>
  <c r="BJ190" i="2" s="1"/>
  <c r="BK190" i="2" s="1"/>
  <c r="BH190" i="2" s="1"/>
  <c r="BI190" i="2"/>
  <c r="BN190" i="2"/>
  <c r="BM190" i="2" s="1"/>
  <c r="BO190" i="2"/>
  <c r="BQ190" i="2"/>
  <c r="BR190" i="2"/>
  <c r="BU190" i="2"/>
  <c r="BT190" i="2" a="1"/>
  <c r="BT190" i="2" s="1"/>
  <c r="BY190" i="2"/>
  <c r="BZ190" i="2"/>
  <c r="CB190" i="2"/>
  <c r="CC190" i="2"/>
  <c r="CH190" i="2"/>
  <c r="CE190" i="2"/>
  <c r="CJ190" i="2"/>
  <c r="CL190" i="2" s="1"/>
  <c r="CI190" i="2"/>
  <c r="CN190" i="2"/>
  <c r="CM190" i="2" s="1"/>
  <c r="CO190" i="2"/>
  <c r="CP190" i="2"/>
  <c r="C191" i="2"/>
  <c r="G191" i="2"/>
  <c r="F191" i="2" s="1"/>
  <c r="I191" i="2"/>
  <c r="H191" i="2" s="1"/>
  <c r="K191" i="2"/>
  <c r="J191" i="2" s="1"/>
  <c r="M191" i="2"/>
  <c r="L191" i="2" s="1"/>
  <c r="N191" i="2"/>
  <c r="P191" i="2"/>
  <c r="Q191" i="2"/>
  <c r="U191" i="2"/>
  <c r="T191" i="2" a="1"/>
  <c r="T191" i="2" s="1"/>
  <c r="V191" i="2" s="1"/>
  <c r="S191" i="2" a="1"/>
  <c r="AA191" i="2"/>
  <c r="X191" i="2" a="1"/>
  <c r="X191" i="2" s="1"/>
  <c r="Y191" i="2" s="1"/>
  <c r="Z191" i="2"/>
  <c r="AC191" i="2"/>
  <c r="AD191" i="2"/>
  <c r="AG191" i="2"/>
  <c r="AH191" i="2"/>
  <c r="AI191" i="2"/>
  <c r="AF191" i="2"/>
  <c r="AK191" i="2"/>
  <c r="AL191" i="2"/>
  <c r="AJ191" i="2"/>
  <c r="AN191" i="2"/>
  <c r="AO191" i="2"/>
  <c r="AM191" i="2" s="1"/>
  <c r="AQ191" i="2"/>
  <c r="AP191" i="2" s="1"/>
  <c r="AR191" i="2"/>
  <c r="AT191" i="2"/>
  <c r="AS191" i="2" s="1"/>
  <c r="AW191" i="2"/>
  <c r="AX191" i="2" s="1"/>
  <c r="AU191" i="2" s="1"/>
  <c r="AV191" i="2"/>
  <c r="BA191" i="2"/>
  <c r="BB191" i="2"/>
  <c r="BE191" i="2" a="1"/>
  <c r="BE191" i="2" s="1"/>
  <c r="BD191" i="2"/>
  <c r="BJ191" i="2" a="1"/>
  <c r="BJ191" i="2" s="1"/>
  <c r="BK191" i="2" s="1"/>
  <c r="BH191" i="2" s="1"/>
  <c r="BI191" i="2"/>
  <c r="BN191" i="2"/>
  <c r="BO191" i="2"/>
  <c r="BM191" i="2" s="1"/>
  <c r="BQ191" i="2"/>
  <c r="BR191" i="2"/>
  <c r="BU191" i="2"/>
  <c r="BT191" i="2" a="1"/>
  <c r="BT191" i="2" s="1"/>
  <c r="BW191" i="2" s="1"/>
  <c r="BY191" i="2"/>
  <c r="BZ191" i="2"/>
  <c r="CB191" i="2"/>
  <c r="CC191" i="2"/>
  <c r="CH191" i="2"/>
  <c r="CD191" i="2" s="1"/>
  <c r="CE191" i="2"/>
  <c r="CF191" i="2"/>
  <c r="CG191" i="2"/>
  <c r="CJ191" i="2"/>
  <c r="CN191" i="2"/>
  <c r="CP191" i="2" s="1"/>
  <c r="S191" i="2"/>
  <c r="C192" i="2"/>
  <c r="G192" i="2"/>
  <c r="F192" i="2"/>
  <c r="I192" i="2"/>
  <c r="H192" i="2" s="1"/>
  <c r="K192" i="2"/>
  <c r="J192" i="2" s="1"/>
  <c r="M192" i="2"/>
  <c r="N192" i="2"/>
  <c r="P192" i="2"/>
  <c r="Q192" i="2"/>
  <c r="O192" i="2" s="1"/>
  <c r="U192" i="2"/>
  <c r="T192" i="2" a="1"/>
  <c r="T192" i="2" s="1"/>
  <c r="V192" i="2" s="1"/>
  <c r="S192" i="2" a="1"/>
  <c r="S192" i="2" s="1"/>
  <c r="AA192" i="2"/>
  <c r="X192" i="2" a="1"/>
  <c r="X192" i="2" s="1"/>
  <c r="Y192" i="2" s="1"/>
  <c r="Z192" i="2"/>
  <c r="AC192" i="2"/>
  <c r="AD192" i="2"/>
  <c r="AG192" i="2"/>
  <c r="AE192" i="2" s="1" a="1"/>
  <c r="AE192" i="2" s="1"/>
  <c r="AH192" i="2"/>
  <c r="AI192" i="2"/>
  <c r="AF192" i="2"/>
  <c r="AK192" i="2"/>
  <c r="AL192" i="2"/>
  <c r="AJ192" i="2" s="1"/>
  <c r="AN192" i="2"/>
  <c r="AO192" i="2"/>
  <c r="AQ192" i="2"/>
  <c r="AP192" i="2" s="1"/>
  <c r="AR192" i="2"/>
  <c r="AT192" i="2"/>
  <c r="AS192" i="2" s="1"/>
  <c r="AW192" i="2"/>
  <c r="AV192" i="2"/>
  <c r="BA192" i="2"/>
  <c r="BB192" i="2"/>
  <c r="BE192" i="2" a="1"/>
  <c r="BE192" i="2" s="1"/>
  <c r="BF192" i="2" s="1"/>
  <c r="BC192" i="2" s="1"/>
  <c r="BD192" i="2"/>
  <c r="BJ192" i="2" a="1"/>
  <c r="BJ192" i="2" s="1"/>
  <c r="BK192" i="2" s="1"/>
  <c r="BH192" i="2" s="1"/>
  <c r="BI192" i="2"/>
  <c r="BN192" i="2"/>
  <c r="BO192" i="2"/>
  <c r="BQ192" i="2"/>
  <c r="BP192" i="2" s="1"/>
  <c r="BR192" i="2"/>
  <c r="BU192" i="2"/>
  <c r="BT192" i="2" a="1"/>
  <c r="BT192" i="2" s="1"/>
  <c r="BW192" i="2" s="1"/>
  <c r="BY192" i="2"/>
  <c r="BZ192" i="2"/>
  <c r="CB192" i="2"/>
  <c r="CC192" i="2"/>
  <c r="CH192" i="2"/>
  <c r="CD192" i="2" s="1"/>
  <c r="CE192" i="2"/>
  <c r="CF192" i="2" s="1"/>
  <c r="CJ192" i="2"/>
  <c r="CN192" i="2"/>
  <c r="C193" i="2"/>
  <c r="G193" i="2"/>
  <c r="F193" i="2" s="1"/>
  <c r="I193" i="2"/>
  <c r="H193" i="2" s="1"/>
  <c r="K193" i="2"/>
  <c r="J193" i="2" s="1"/>
  <c r="M193" i="2"/>
  <c r="L193" i="2" s="1"/>
  <c r="N193" i="2"/>
  <c r="P193" i="2"/>
  <c r="Q193" i="2"/>
  <c r="U193" i="2"/>
  <c r="T193" i="2" a="1"/>
  <c r="T193" i="2" s="1"/>
  <c r="V193" i="2" s="1"/>
  <c r="S193" i="2" a="1"/>
  <c r="S193" i="2" s="1"/>
  <c r="AA193" i="2"/>
  <c r="X193" i="2" a="1"/>
  <c r="X193" i="2"/>
  <c r="Y193" i="2" s="1"/>
  <c r="Z193" i="2"/>
  <c r="AC193" i="2"/>
  <c r="AD193" i="2"/>
  <c r="AG193" i="2"/>
  <c r="AH193" i="2"/>
  <c r="AI193" i="2"/>
  <c r="AF193" i="2"/>
  <c r="AK193" i="2"/>
  <c r="AL193" i="2"/>
  <c r="AN193" i="2"/>
  <c r="AO193" i="2"/>
  <c r="AQ193" i="2"/>
  <c r="AR193" i="2"/>
  <c r="AP193" i="2" s="1"/>
  <c r="AT193" i="2"/>
  <c r="AS193" i="2"/>
  <c r="AW193" i="2"/>
  <c r="AX193" i="2" s="1"/>
  <c r="AU193" i="2" s="1"/>
  <c r="AV193" i="2"/>
  <c r="BA193" i="2"/>
  <c r="BB193" i="2"/>
  <c r="BE193" i="2" a="1"/>
  <c r="BE193" i="2" s="1"/>
  <c r="BD193" i="2"/>
  <c r="BJ193" i="2" a="1"/>
  <c r="BJ193" i="2"/>
  <c r="BK193" i="2" s="1"/>
  <c r="BH193" i="2" s="1"/>
  <c r="BI193" i="2"/>
  <c r="BL193" i="2" s="1"/>
  <c r="BN193" i="2"/>
  <c r="BO193" i="2"/>
  <c r="BQ193" i="2"/>
  <c r="BR193" i="2"/>
  <c r="BU193" i="2"/>
  <c r="BV193" i="2" s="1"/>
  <c r="BS193" i="2" s="1"/>
  <c r="BT193" i="2" a="1"/>
  <c r="BT193" i="2" s="1"/>
  <c r="BY193" i="2"/>
  <c r="BZ193" i="2"/>
  <c r="CB193" i="2"/>
  <c r="CA193" i="2" s="1"/>
  <c r="CC193" i="2"/>
  <c r="CH193" i="2"/>
  <c r="CE193" i="2"/>
  <c r="CJ193" i="2"/>
  <c r="CN193" i="2"/>
  <c r="CP193" i="2" s="1"/>
  <c r="C194" i="2"/>
  <c r="G194" i="2"/>
  <c r="F194" i="2" s="1"/>
  <c r="I194" i="2"/>
  <c r="H194" i="2" s="1"/>
  <c r="K194" i="2"/>
  <c r="J194" i="2" s="1"/>
  <c r="M194" i="2"/>
  <c r="N194" i="2"/>
  <c r="L194" i="2"/>
  <c r="P194" i="2"/>
  <c r="Q194" i="2"/>
  <c r="U194" i="2"/>
  <c r="T194" i="2" a="1"/>
  <c r="T194" i="2" s="1"/>
  <c r="V194" i="2" s="1"/>
  <c r="S194" i="2" a="1"/>
  <c r="S194" i="2" s="1"/>
  <c r="AA194" i="2"/>
  <c r="X194" i="2" a="1"/>
  <c r="X194" i="2" s="1"/>
  <c r="Y194" i="2" s="1"/>
  <c r="Z194" i="2"/>
  <c r="AC194" i="2"/>
  <c r="AB194" i="2" s="1"/>
  <c r="AD194" i="2"/>
  <c r="AG194" i="2"/>
  <c r="AH194" i="2"/>
  <c r="AI194" i="2"/>
  <c r="AF194" i="2"/>
  <c r="AK194" i="2"/>
  <c r="AL194" i="2"/>
  <c r="AN194" i="2"/>
  <c r="AM194" i="2" s="1"/>
  <c r="AO194" i="2"/>
  <c r="AQ194" i="2"/>
  <c r="AP194" i="2" s="1"/>
  <c r="AR194" i="2"/>
  <c r="AT194" i="2"/>
  <c r="AS194" i="2" s="1"/>
  <c r="AW194" i="2"/>
  <c r="AV194" i="2"/>
  <c r="BA194" i="2"/>
  <c r="AZ194" i="2" s="1"/>
  <c r="BB194" i="2"/>
  <c r="BE194" i="2" a="1"/>
  <c r="BE194" i="2" s="1"/>
  <c r="BG194" i="2" s="1"/>
  <c r="BD194" i="2"/>
  <c r="BJ194" i="2" a="1"/>
  <c r="BJ194" i="2" s="1"/>
  <c r="BK194" i="2" s="1"/>
  <c r="BH194" i="2" s="1"/>
  <c r="BI194" i="2"/>
  <c r="BN194" i="2"/>
  <c r="BO194" i="2"/>
  <c r="BQ194" i="2"/>
  <c r="BR194" i="2"/>
  <c r="BU194" i="2"/>
  <c r="BT194" i="2" a="1"/>
  <c r="BT194" i="2" s="1"/>
  <c r="BY194" i="2"/>
  <c r="BZ194" i="2"/>
  <c r="CB194" i="2"/>
  <c r="CC194" i="2"/>
  <c r="CH194" i="2"/>
  <c r="CE194" i="2"/>
  <c r="CF194" i="2" s="1"/>
  <c r="CJ194" i="2"/>
  <c r="CI194" i="2" s="1"/>
  <c r="CN194" i="2"/>
  <c r="CM194" i="2" s="1"/>
  <c r="CO194" i="2"/>
  <c r="C195" i="2"/>
  <c r="G195" i="2"/>
  <c r="F195" i="2" s="1"/>
  <c r="I195" i="2"/>
  <c r="H195" i="2" s="1"/>
  <c r="K195" i="2"/>
  <c r="J195" i="2" s="1"/>
  <c r="M195" i="2"/>
  <c r="N195" i="2"/>
  <c r="P195" i="2"/>
  <c r="Q195" i="2"/>
  <c r="U195" i="2"/>
  <c r="T195" i="2" a="1"/>
  <c r="T195" i="2" s="1"/>
  <c r="V195" i="2" s="1"/>
  <c r="S195" i="2" a="1"/>
  <c r="S195" i="2" s="1"/>
  <c r="AA195" i="2"/>
  <c r="X195" i="2" a="1"/>
  <c r="X195" i="2" s="1"/>
  <c r="Y195" i="2" s="1"/>
  <c r="Z195" i="2"/>
  <c r="AC195" i="2"/>
  <c r="AD195" i="2"/>
  <c r="AG195" i="2"/>
  <c r="AH195" i="2"/>
  <c r="AI195" i="2"/>
  <c r="AF195" i="2"/>
  <c r="AK195" i="2"/>
  <c r="AJ195" i="2" s="1"/>
  <c r="AL195" i="2"/>
  <c r="AN195" i="2"/>
  <c r="AO195" i="2"/>
  <c r="AQ195" i="2"/>
  <c r="AR195" i="2"/>
  <c r="AP195" i="2" s="1"/>
  <c r="AT195" i="2"/>
  <c r="AS195" i="2" s="1"/>
  <c r="AW195" i="2"/>
  <c r="AX195" i="2" s="1"/>
  <c r="AU195" i="2" s="1"/>
  <c r="AV195" i="2"/>
  <c r="BA195" i="2"/>
  <c r="BB195" i="2"/>
  <c r="BE195" i="2" a="1"/>
  <c r="BE195" i="2" s="1"/>
  <c r="BD195" i="2"/>
  <c r="BJ195" i="2" a="1"/>
  <c r="BJ195" i="2" s="1"/>
  <c r="BK195" i="2" s="1"/>
  <c r="BH195" i="2" s="1"/>
  <c r="BI195" i="2"/>
  <c r="BN195" i="2"/>
  <c r="BO195" i="2"/>
  <c r="BQ195" i="2"/>
  <c r="BP195" i="2" s="1"/>
  <c r="BR195" i="2"/>
  <c r="BU195" i="2"/>
  <c r="BT195" i="2" a="1"/>
  <c r="BT195" i="2" s="1"/>
  <c r="BY195" i="2"/>
  <c r="BX195" i="2" s="1"/>
  <c r="BZ195" i="2"/>
  <c r="CB195" i="2"/>
  <c r="CC195" i="2"/>
  <c r="CH195" i="2"/>
  <c r="CE195" i="2"/>
  <c r="CJ195" i="2"/>
  <c r="CL195" i="2" s="1"/>
  <c r="CN195" i="2"/>
  <c r="C196" i="2"/>
  <c r="G196" i="2"/>
  <c r="F196" i="2" s="1"/>
  <c r="I196" i="2"/>
  <c r="H196" i="2" s="1"/>
  <c r="K196" i="2"/>
  <c r="J196" i="2" s="1"/>
  <c r="M196" i="2"/>
  <c r="N196" i="2"/>
  <c r="P196" i="2"/>
  <c r="Q196" i="2"/>
  <c r="U196" i="2"/>
  <c r="T196" i="2" a="1"/>
  <c r="T196" i="2" s="1"/>
  <c r="V196" i="2" s="1"/>
  <c r="S196" i="2" a="1"/>
  <c r="S196" i="2" s="1"/>
  <c r="AA196" i="2"/>
  <c r="X196" i="2" a="1"/>
  <c r="X196" i="2" s="1"/>
  <c r="Y196" i="2" s="1"/>
  <c r="Z196" i="2"/>
  <c r="AC196" i="2"/>
  <c r="AD196" i="2"/>
  <c r="AB196" i="2" s="1"/>
  <c r="AG196" i="2"/>
  <c r="AH196" i="2"/>
  <c r="AI196" i="2"/>
  <c r="AF196" i="2"/>
  <c r="AK196" i="2"/>
  <c r="AL196" i="2"/>
  <c r="AN196" i="2"/>
  <c r="AM196" i="2" s="1"/>
  <c r="AO196" i="2"/>
  <c r="AQ196" i="2"/>
  <c r="AR196" i="2"/>
  <c r="AT196" i="2"/>
  <c r="AS196" i="2" s="1"/>
  <c r="AW196" i="2"/>
  <c r="AX196" i="2" s="1"/>
  <c r="AU196" i="2" s="1"/>
  <c r="AV196" i="2"/>
  <c r="BA196" i="2"/>
  <c r="BB196" i="2"/>
  <c r="BE196" i="2" a="1"/>
  <c r="BE196" i="2" s="1"/>
  <c r="BF196" i="2" s="1"/>
  <c r="BC196" i="2" s="1"/>
  <c r="BD196" i="2"/>
  <c r="BJ196" i="2" a="1"/>
  <c r="BJ196" i="2" s="1"/>
  <c r="BK196" i="2" s="1"/>
  <c r="BH196" i="2" s="1"/>
  <c r="BI196" i="2"/>
  <c r="BN196" i="2"/>
  <c r="BM196" i="2" s="1"/>
  <c r="BO196" i="2"/>
  <c r="BQ196" i="2"/>
  <c r="BR196" i="2"/>
  <c r="BU196" i="2"/>
  <c r="BT196" i="2" a="1"/>
  <c r="BT196" i="2" s="1"/>
  <c r="BW196" i="2" s="1"/>
  <c r="BY196" i="2"/>
  <c r="BX196" i="2" s="1"/>
  <c r="BZ196" i="2"/>
  <c r="CB196" i="2"/>
  <c r="CC196" i="2"/>
  <c r="CH196" i="2"/>
  <c r="CE196" i="2"/>
  <c r="CJ196" i="2"/>
  <c r="CK196" i="2" s="1"/>
  <c r="CN196" i="2"/>
  <c r="CO196" i="2" s="1"/>
  <c r="C197" i="2"/>
  <c r="G197" i="2"/>
  <c r="F197" i="2" s="1"/>
  <c r="I197" i="2"/>
  <c r="H197" i="2" s="1"/>
  <c r="K197" i="2"/>
  <c r="J197" i="2" s="1"/>
  <c r="M197" i="2"/>
  <c r="L197" i="2" s="1"/>
  <c r="N197" i="2"/>
  <c r="P197" i="2"/>
  <c r="Q197" i="2"/>
  <c r="U197" i="2"/>
  <c r="T197" i="2" a="1"/>
  <c r="T197" i="2" s="1"/>
  <c r="V197" i="2" s="1"/>
  <c r="S197" i="2" a="1"/>
  <c r="AA197" i="2"/>
  <c r="X197" i="2" a="1"/>
  <c r="X197" i="2" s="1"/>
  <c r="Y197" i="2" s="1"/>
  <c r="Z197" i="2"/>
  <c r="AC197" i="2"/>
  <c r="AD197" i="2"/>
  <c r="AG197" i="2"/>
  <c r="AH197" i="2"/>
  <c r="AI197" i="2"/>
  <c r="AF197" i="2"/>
  <c r="AK197" i="2"/>
  <c r="AL197" i="2"/>
  <c r="AN197" i="2"/>
  <c r="AM197" i="2" s="1"/>
  <c r="AO197" i="2"/>
  <c r="AQ197" i="2"/>
  <c r="AR197" i="2"/>
  <c r="AT197" i="2"/>
  <c r="AS197" i="2" s="1"/>
  <c r="AW197" i="2"/>
  <c r="AX197" i="2" s="1"/>
  <c r="AU197" i="2" s="1"/>
  <c r="AV197" i="2"/>
  <c r="BA197" i="2"/>
  <c r="AZ197" i="2" s="1"/>
  <c r="BB197" i="2"/>
  <c r="BE197" i="2" a="1"/>
  <c r="BE197" i="2" s="1"/>
  <c r="BD197" i="2"/>
  <c r="BJ197" i="2" a="1"/>
  <c r="BJ197" i="2"/>
  <c r="BK197" i="2" s="1"/>
  <c r="BH197" i="2" s="1"/>
  <c r="BI197" i="2"/>
  <c r="BN197" i="2"/>
  <c r="BM197" i="2" s="1"/>
  <c r="BO197" i="2"/>
  <c r="BQ197" i="2"/>
  <c r="BR197" i="2"/>
  <c r="BP197" i="2"/>
  <c r="BU197" i="2"/>
  <c r="BT197" i="2" a="1"/>
  <c r="BT197" i="2" s="1"/>
  <c r="BY197" i="2"/>
  <c r="BZ197" i="2"/>
  <c r="CB197" i="2"/>
  <c r="CC197" i="2"/>
  <c r="CA197" i="2"/>
  <c r="CH197" i="2"/>
  <c r="CE197" i="2"/>
  <c r="CG197" i="2" s="1"/>
  <c r="CJ197" i="2"/>
  <c r="CN197" i="2"/>
  <c r="CP197" i="2" s="1"/>
  <c r="S197" i="2"/>
  <c r="C198" i="2"/>
  <c r="G198" i="2"/>
  <c r="F198" i="2" s="1"/>
  <c r="I198" i="2"/>
  <c r="H198" i="2" s="1"/>
  <c r="K198" i="2"/>
  <c r="J198" i="2" s="1"/>
  <c r="M198" i="2"/>
  <c r="N198" i="2"/>
  <c r="P198" i="2"/>
  <c r="Q198" i="2"/>
  <c r="U198" i="2"/>
  <c r="T198" i="2" a="1"/>
  <c r="T198" i="2" s="1"/>
  <c r="V198" i="2" s="1"/>
  <c r="S198" i="2" a="1"/>
  <c r="S198" i="2" s="1"/>
  <c r="AA198" i="2"/>
  <c r="X198" i="2" a="1"/>
  <c r="X198" i="2" s="1"/>
  <c r="Y198" i="2" s="1"/>
  <c r="Z198" i="2"/>
  <c r="AC198" i="2"/>
  <c r="AD198" i="2"/>
  <c r="AG198" i="2"/>
  <c r="AH198" i="2"/>
  <c r="AI198" i="2"/>
  <c r="AF198" i="2"/>
  <c r="AK198" i="2"/>
  <c r="AL198" i="2"/>
  <c r="AN198" i="2"/>
  <c r="AO198" i="2"/>
  <c r="AM198" i="2"/>
  <c r="AQ198" i="2"/>
  <c r="AR198" i="2"/>
  <c r="AT198" i="2"/>
  <c r="AS198" i="2" s="1"/>
  <c r="AW198" i="2"/>
  <c r="AX198" i="2" s="1"/>
  <c r="AU198" i="2" s="1"/>
  <c r="AV198" i="2"/>
  <c r="AY198" i="2"/>
  <c r="BA198" i="2"/>
  <c r="BB198" i="2"/>
  <c r="BE198" i="2" a="1"/>
  <c r="BE198" i="2" s="1"/>
  <c r="BF198" i="2" s="1"/>
  <c r="BC198" i="2" s="1"/>
  <c r="BD198" i="2"/>
  <c r="BJ198" i="2" a="1"/>
  <c r="BJ198" i="2" s="1"/>
  <c r="BK198" i="2" s="1"/>
  <c r="BH198" i="2" s="1"/>
  <c r="BI198" i="2"/>
  <c r="BN198" i="2"/>
  <c r="BO198" i="2"/>
  <c r="BQ198" i="2"/>
  <c r="BR198" i="2"/>
  <c r="BP198" i="2" s="1"/>
  <c r="BU198" i="2"/>
  <c r="BT198" i="2" a="1"/>
  <c r="BT198" i="2" s="1"/>
  <c r="BY198" i="2"/>
  <c r="BZ198" i="2"/>
  <c r="CB198" i="2"/>
  <c r="CC198" i="2"/>
  <c r="CH198" i="2"/>
  <c r="CE198" i="2"/>
  <c r="CJ198" i="2"/>
  <c r="CI198" i="2" s="1"/>
  <c r="CN198" i="2"/>
  <c r="CM198" i="2"/>
  <c r="CO198" i="2"/>
  <c r="CP198" i="2"/>
  <c r="C199" i="2"/>
  <c r="G199" i="2"/>
  <c r="F199" i="2" s="1"/>
  <c r="I199" i="2"/>
  <c r="H199" i="2" s="1"/>
  <c r="K199" i="2"/>
  <c r="J199" i="2" s="1"/>
  <c r="M199" i="2"/>
  <c r="N199" i="2"/>
  <c r="P199" i="2"/>
  <c r="Q199" i="2"/>
  <c r="U199" i="2"/>
  <c r="T199" i="2" a="1"/>
  <c r="T199" i="2" s="1"/>
  <c r="V199" i="2" s="1"/>
  <c r="S199" i="2" a="1"/>
  <c r="S199" i="2" s="1"/>
  <c r="AA199" i="2"/>
  <c r="X199" i="2" a="1"/>
  <c r="X199" i="2" s="1"/>
  <c r="Y199" i="2" s="1"/>
  <c r="Z199" i="2"/>
  <c r="AC199" i="2"/>
  <c r="AD199" i="2"/>
  <c r="AB199" i="2" s="1"/>
  <c r="AG199" i="2"/>
  <c r="AH199" i="2"/>
  <c r="AI199" i="2"/>
  <c r="AF199" i="2"/>
  <c r="AK199" i="2"/>
  <c r="AJ199" i="2" s="1"/>
  <c r="AL199" i="2"/>
  <c r="AN199" i="2"/>
  <c r="AO199" i="2"/>
  <c r="AQ199" i="2"/>
  <c r="AP199" i="2" s="1"/>
  <c r="AR199" i="2"/>
  <c r="AT199" i="2"/>
  <c r="AS199" i="2" s="1"/>
  <c r="AW199" i="2"/>
  <c r="AX199" i="2"/>
  <c r="AU199" i="2" s="1"/>
  <c r="AV199" i="2"/>
  <c r="BA199" i="2"/>
  <c r="BB199" i="2"/>
  <c r="BE199" i="2" a="1"/>
  <c r="BE199" i="2" s="1"/>
  <c r="BG199" i="2" s="1"/>
  <c r="BD199" i="2"/>
  <c r="BJ199" i="2" a="1"/>
  <c r="BJ199" i="2"/>
  <c r="BK199" i="2" s="1"/>
  <c r="BH199" i="2" s="1"/>
  <c r="BI199" i="2"/>
  <c r="BL199" i="2" s="1"/>
  <c r="BN199" i="2"/>
  <c r="BM199" i="2" s="1"/>
  <c r="BO199" i="2"/>
  <c r="BQ199" i="2"/>
  <c r="BP199" i="2" s="1"/>
  <c r="BR199" i="2"/>
  <c r="BU199" i="2"/>
  <c r="BT199" i="2" a="1"/>
  <c r="BT199" i="2" s="1"/>
  <c r="BW199" i="2" s="1"/>
  <c r="BY199" i="2"/>
  <c r="BZ199" i="2"/>
  <c r="CB199" i="2"/>
  <c r="CA199" i="2" s="1"/>
  <c r="CC199" i="2"/>
  <c r="CH199" i="2"/>
  <c r="CE199" i="2"/>
  <c r="CF199" i="2" s="1"/>
  <c r="CG199" i="2"/>
  <c r="CJ199" i="2"/>
  <c r="CN199" i="2"/>
  <c r="CM199" i="2" s="1"/>
  <c r="C200" i="2"/>
  <c r="G200" i="2"/>
  <c r="F200" i="2" s="1"/>
  <c r="I200" i="2"/>
  <c r="H200" i="2" s="1"/>
  <c r="K200" i="2"/>
  <c r="J200" i="2" s="1"/>
  <c r="M200" i="2"/>
  <c r="N200" i="2"/>
  <c r="P200" i="2"/>
  <c r="O200" i="2" s="1"/>
  <c r="Q200" i="2"/>
  <c r="U200" i="2"/>
  <c r="T200" i="2" a="1"/>
  <c r="T200" i="2" s="1"/>
  <c r="V200" i="2" s="1"/>
  <c r="S200" i="2" a="1"/>
  <c r="S200" i="2" s="1"/>
  <c r="AA200" i="2"/>
  <c r="X200" i="2" a="1"/>
  <c r="X200" i="2" s="1"/>
  <c r="Y200" i="2" s="1"/>
  <c r="Z200" i="2"/>
  <c r="AC200" i="2"/>
  <c r="AD200" i="2"/>
  <c r="AG200" i="2"/>
  <c r="AH200" i="2"/>
  <c r="AI200" i="2"/>
  <c r="AF200" i="2"/>
  <c r="AK200" i="2"/>
  <c r="AL200" i="2"/>
  <c r="AJ200" i="2" s="1"/>
  <c r="AN200" i="2"/>
  <c r="AM200" i="2" s="1"/>
  <c r="AO200" i="2"/>
  <c r="AQ200" i="2"/>
  <c r="AP200" i="2" s="1"/>
  <c r="AR200" i="2"/>
  <c r="AT200" i="2"/>
  <c r="AS200" i="2" s="1"/>
  <c r="AW200" i="2"/>
  <c r="AV200" i="2"/>
  <c r="BA200" i="2"/>
  <c r="BB200" i="2"/>
  <c r="BE200" i="2" a="1"/>
  <c r="BE200" i="2" s="1"/>
  <c r="BF200" i="2" s="1"/>
  <c r="BC200" i="2" s="1"/>
  <c r="BD200" i="2"/>
  <c r="BJ200" i="2" a="1"/>
  <c r="BJ200" i="2" s="1"/>
  <c r="BI200" i="2"/>
  <c r="BN200" i="2"/>
  <c r="BO200" i="2"/>
  <c r="BM200" i="2"/>
  <c r="BQ200" i="2"/>
  <c r="BR200" i="2"/>
  <c r="BU200" i="2"/>
  <c r="BV200" i="2" s="1"/>
  <c r="BS200" i="2" s="1"/>
  <c r="BT200" i="2" a="1"/>
  <c r="BT200" i="2" s="1"/>
  <c r="BY200" i="2"/>
  <c r="BZ200" i="2"/>
  <c r="CB200" i="2"/>
  <c r="CC200" i="2"/>
  <c r="CH200" i="2"/>
  <c r="CD200" i="2" s="1"/>
  <c r="CE200" i="2"/>
  <c r="CF200" i="2" s="1"/>
  <c r="CJ200" i="2"/>
  <c r="CN200" i="2"/>
  <c r="CO200" i="2" s="1"/>
  <c r="CM200" i="2"/>
  <c r="C201" i="2"/>
  <c r="G201" i="2"/>
  <c r="F201" i="2" s="1"/>
  <c r="I201" i="2"/>
  <c r="H201" i="2" s="1"/>
  <c r="K201" i="2"/>
  <c r="J201" i="2" s="1"/>
  <c r="M201" i="2"/>
  <c r="N201" i="2"/>
  <c r="L201" i="2"/>
  <c r="P201" i="2"/>
  <c r="O201" i="2" s="1"/>
  <c r="Q201" i="2"/>
  <c r="U201" i="2"/>
  <c r="T201" i="2" a="1"/>
  <c r="T201" i="2"/>
  <c r="V201" i="2" s="1"/>
  <c r="R201" i="2" s="1"/>
  <c r="S201" i="2" a="1"/>
  <c r="S201" i="2" s="1"/>
  <c r="AA201" i="2"/>
  <c r="X201" i="2" a="1"/>
  <c r="X201" i="2" s="1"/>
  <c r="Y201" i="2" s="1"/>
  <c r="Z201" i="2"/>
  <c r="AC201" i="2"/>
  <c r="AD201" i="2"/>
  <c r="AG201" i="2"/>
  <c r="AH201" i="2"/>
  <c r="AI201" i="2"/>
  <c r="AF201" i="2"/>
  <c r="AK201" i="2"/>
  <c r="AL201" i="2"/>
  <c r="AN201" i="2"/>
  <c r="AO201" i="2"/>
  <c r="AQ201" i="2"/>
  <c r="AR201" i="2"/>
  <c r="AT201" i="2"/>
  <c r="AS201" i="2" s="1"/>
  <c r="AW201" i="2"/>
  <c r="AX201" i="2" s="1"/>
  <c r="AU201" i="2" s="1"/>
  <c r="AV201" i="2"/>
  <c r="BA201" i="2"/>
  <c r="AZ201" i="2" s="1"/>
  <c r="BB201" i="2"/>
  <c r="BE201" i="2" a="1"/>
  <c r="BE201" i="2" s="1"/>
  <c r="BF201" i="2" s="1"/>
  <c r="BC201" i="2" s="1"/>
  <c r="BD201" i="2"/>
  <c r="BJ201" i="2" a="1"/>
  <c r="BJ201" i="2" s="1"/>
  <c r="BI201" i="2"/>
  <c r="BN201" i="2"/>
  <c r="BO201" i="2"/>
  <c r="BQ201" i="2"/>
  <c r="BR201" i="2"/>
  <c r="BU201" i="2"/>
  <c r="BT201" i="2" a="1"/>
  <c r="BT201" i="2" s="1"/>
  <c r="BY201" i="2"/>
  <c r="BZ201" i="2"/>
  <c r="CB201" i="2"/>
  <c r="CC201" i="2"/>
  <c r="CH201" i="2"/>
  <c r="CD201" i="2" s="1"/>
  <c r="CE201" i="2"/>
  <c r="CG201" i="2" s="1"/>
  <c r="CJ201" i="2"/>
  <c r="CK201" i="2" s="1"/>
  <c r="CN201" i="2"/>
  <c r="C202" i="2"/>
  <c r="G202" i="2"/>
  <c r="F202" i="2" s="1"/>
  <c r="I202" i="2"/>
  <c r="H202" i="2" s="1"/>
  <c r="K202" i="2"/>
  <c r="J202" i="2" s="1"/>
  <c r="M202" i="2"/>
  <c r="L202" i="2" s="1"/>
  <c r="N202" i="2"/>
  <c r="P202" i="2"/>
  <c r="O202" i="2" s="1"/>
  <c r="Q202" i="2"/>
  <c r="U202" i="2"/>
  <c r="T202" i="2" a="1"/>
  <c r="T202" i="2" s="1"/>
  <c r="V202" i="2" s="1"/>
  <c r="R202" i="2" s="1"/>
  <c r="S202" i="2" a="1"/>
  <c r="S202" i="2" s="1"/>
  <c r="AA202" i="2"/>
  <c r="X202" i="2" a="1"/>
  <c r="X202" i="2" s="1"/>
  <c r="Y202" i="2" s="1"/>
  <c r="Z202" i="2"/>
  <c r="AC202" i="2"/>
  <c r="AD202" i="2"/>
  <c r="AG202" i="2"/>
  <c r="AH202" i="2"/>
  <c r="AI202" i="2"/>
  <c r="AF202" i="2"/>
  <c r="AK202" i="2"/>
  <c r="AL202" i="2"/>
  <c r="AN202" i="2"/>
  <c r="AO202" i="2"/>
  <c r="AQ202" i="2"/>
  <c r="AR202" i="2"/>
  <c r="AT202" i="2"/>
  <c r="AS202" i="2" s="1"/>
  <c r="AW202" i="2"/>
  <c r="AV202" i="2"/>
  <c r="BA202" i="2"/>
  <c r="AZ202" i="2" s="1"/>
  <c r="BB202" i="2"/>
  <c r="BE202" i="2" a="1"/>
  <c r="BE202" i="2" s="1"/>
  <c r="BD202" i="2"/>
  <c r="BJ202" i="2" a="1"/>
  <c r="BJ202" i="2" s="1"/>
  <c r="BK202" i="2" s="1"/>
  <c r="BH202" i="2" s="1"/>
  <c r="BI202" i="2"/>
  <c r="BN202" i="2"/>
  <c r="BO202" i="2"/>
  <c r="BQ202" i="2"/>
  <c r="BR202" i="2"/>
  <c r="BU202" i="2"/>
  <c r="BT202" i="2" a="1"/>
  <c r="BT202" i="2" s="1"/>
  <c r="BY202" i="2"/>
  <c r="BX202" i="2" s="1"/>
  <c r="BZ202" i="2"/>
  <c r="CB202" i="2"/>
  <c r="CC202" i="2"/>
  <c r="CA202" i="2" s="1"/>
  <c r="CH202" i="2"/>
  <c r="CD202" i="2" s="1"/>
  <c r="CE202" i="2"/>
  <c r="CF202" i="2" s="1"/>
  <c r="CG202" i="2"/>
  <c r="CJ202" i="2"/>
  <c r="CI202" i="2"/>
  <c r="CN202" i="2"/>
  <c r="CM202" i="2" s="1"/>
  <c r="CP202" i="2"/>
  <c r="C203" i="2"/>
  <c r="G203" i="2"/>
  <c r="F203" i="2" s="1"/>
  <c r="I203" i="2"/>
  <c r="H203" i="2" s="1"/>
  <c r="K203" i="2"/>
  <c r="J203" i="2" s="1"/>
  <c r="M203" i="2"/>
  <c r="N203" i="2"/>
  <c r="L203" i="2"/>
  <c r="P203" i="2"/>
  <c r="Q203" i="2"/>
  <c r="U203" i="2"/>
  <c r="R203" i="2" s="1"/>
  <c r="T203" i="2" a="1"/>
  <c r="T203" i="2" s="1"/>
  <c r="V203" i="2" s="1"/>
  <c r="S203" i="2" a="1"/>
  <c r="S203" i="2" s="1"/>
  <c r="AA203" i="2"/>
  <c r="X203" i="2" a="1"/>
  <c r="X203" i="2" s="1"/>
  <c r="Y203" i="2" s="1"/>
  <c r="Z203" i="2"/>
  <c r="AC203" i="2"/>
  <c r="AD203" i="2"/>
  <c r="AG203" i="2"/>
  <c r="AE203" i="2" s="1" a="1"/>
  <c r="AE203" i="2" s="1"/>
  <c r="AH203" i="2"/>
  <c r="AI203" i="2"/>
  <c r="AF203" i="2"/>
  <c r="AK203" i="2"/>
  <c r="AL203" i="2"/>
  <c r="AN203" i="2"/>
  <c r="AO203" i="2"/>
  <c r="AQ203" i="2"/>
  <c r="AP203" i="2" s="1"/>
  <c r="AR203" i="2"/>
  <c r="AT203" i="2"/>
  <c r="AS203" i="2" s="1"/>
  <c r="AW203" i="2"/>
  <c r="AX203" i="2" s="1"/>
  <c r="AU203" i="2" s="1"/>
  <c r="AV203" i="2"/>
  <c r="BA203" i="2"/>
  <c r="BB203" i="2"/>
  <c r="BE203" i="2" a="1"/>
  <c r="BE203" i="2" s="1"/>
  <c r="BD203" i="2"/>
  <c r="BJ203" i="2" a="1"/>
  <c r="BJ203" i="2"/>
  <c r="BK203" i="2" s="1"/>
  <c r="BH203" i="2" s="1"/>
  <c r="BI203" i="2"/>
  <c r="BN203" i="2"/>
  <c r="BO203" i="2"/>
  <c r="BQ203" i="2"/>
  <c r="BR203" i="2"/>
  <c r="BU203" i="2"/>
  <c r="BT203" i="2" a="1"/>
  <c r="BT203" i="2" s="1"/>
  <c r="BY203" i="2"/>
  <c r="BX203" i="2" s="1"/>
  <c r="BZ203" i="2"/>
  <c r="CB203" i="2"/>
  <c r="CC203" i="2"/>
  <c r="CH203" i="2"/>
  <c r="CE203" i="2"/>
  <c r="CJ203" i="2"/>
  <c r="CI203" i="2" s="1"/>
  <c r="CN203" i="2"/>
  <c r="C204" i="2"/>
  <c r="G204" i="2"/>
  <c r="F204" i="2" s="1"/>
  <c r="I204" i="2"/>
  <c r="H204" i="2" s="1"/>
  <c r="K204" i="2"/>
  <c r="J204" i="2"/>
  <c r="M204" i="2"/>
  <c r="N204" i="2"/>
  <c r="P204" i="2"/>
  <c r="Q204" i="2"/>
  <c r="U204" i="2"/>
  <c r="T204" i="2" a="1"/>
  <c r="T204" i="2" s="1"/>
  <c r="V204" i="2" s="1"/>
  <c r="R204" i="2" s="1"/>
  <c r="S204" i="2" a="1"/>
  <c r="S204" i="2" s="1"/>
  <c r="AA204" i="2"/>
  <c r="X204" i="2" a="1"/>
  <c r="X204" i="2" s="1"/>
  <c r="Y204" i="2" s="1"/>
  <c r="Z204" i="2"/>
  <c r="AC204" i="2"/>
  <c r="AB204" i="2" s="1"/>
  <c r="AD204" i="2"/>
  <c r="AG204" i="2"/>
  <c r="AH204" i="2"/>
  <c r="AI204" i="2"/>
  <c r="AF204" i="2"/>
  <c r="AK204" i="2"/>
  <c r="AJ204" i="2" s="1"/>
  <c r="AL204" i="2"/>
  <c r="AN204" i="2"/>
  <c r="AO204" i="2"/>
  <c r="AQ204" i="2"/>
  <c r="AR204" i="2"/>
  <c r="AT204" i="2"/>
  <c r="AS204" i="2" s="1"/>
  <c r="AW204" i="2"/>
  <c r="AX204" i="2" s="1"/>
  <c r="AU204" i="2" s="1"/>
  <c r="AV204" i="2"/>
  <c r="BA204" i="2"/>
  <c r="BB204" i="2"/>
  <c r="AZ204" i="2"/>
  <c r="BE204" i="2" a="1"/>
  <c r="BE204" i="2" s="1"/>
  <c r="BF204" i="2"/>
  <c r="BC204" i="2" s="1"/>
  <c r="BD204" i="2"/>
  <c r="BJ204" i="2" a="1"/>
  <c r="BJ204" i="2" s="1"/>
  <c r="BK204" i="2" s="1"/>
  <c r="BH204" i="2" s="1"/>
  <c r="BI204" i="2"/>
  <c r="BN204" i="2"/>
  <c r="BM204" i="2" s="1"/>
  <c r="BO204" i="2"/>
  <c r="BQ204" i="2"/>
  <c r="BR204" i="2"/>
  <c r="BU204" i="2"/>
  <c r="BT204" i="2" a="1"/>
  <c r="BT204" i="2" s="1"/>
  <c r="BY204" i="2"/>
  <c r="BX204" i="2" s="1"/>
  <c r="BZ204" i="2"/>
  <c r="CB204" i="2"/>
  <c r="CC204" i="2"/>
  <c r="CH204" i="2"/>
  <c r="CE204" i="2"/>
  <c r="CF204" i="2" s="1"/>
  <c r="CJ204" i="2"/>
  <c r="CK204" i="2" s="1"/>
  <c r="CN204" i="2"/>
  <c r="C205" i="2"/>
  <c r="G205" i="2"/>
  <c r="F205" i="2" s="1"/>
  <c r="I205" i="2"/>
  <c r="H205" i="2" s="1"/>
  <c r="K205" i="2"/>
  <c r="J205" i="2" s="1"/>
  <c r="M205" i="2"/>
  <c r="N205" i="2"/>
  <c r="P205" i="2"/>
  <c r="Q205" i="2"/>
  <c r="U205" i="2"/>
  <c r="T205" i="2" a="1"/>
  <c r="T205" i="2" s="1"/>
  <c r="V205" i="2" s="1"/>
  <c r="S205" i="2" a="1"/>
  <c r="S205" i="2" s="1"/>
  <c r="AA205" i="2"/>
  <c r="X205" i="2" a="1"/>
  <c r="X205" i="2"/>
  <c r="Y205" i="2" s="1"/>
  <c r="Z205" i="2"/>
  <c r="AC205" i="2"/>
  <c r="AB205" i="2" s="1"/>
  <c r="AD205" i="2"/>
  <c r="AG205" i="2"/>
  <c r="AH205" i="2"/>
  <c r="AI205" i="2"/>
  <c r="AF205" i="2"/>
  <c r="AK205" i="2"/>
  <c r="AJ205" i="2" s="1"/>
  <c r="AL205" i="2"/>
  <c r="AN205" i="2"/>
  <c r="AO205" i="2"/>
  <c r="AQ205" i="2"/>
  <c r="AP205" i="2" s="1"/>
  <c r="AR205" i="2"/>
  <c r="AT205" i="2"/>
  <c r="AS205" i="2" s="1"/>
  <c r="AW205" i="2"/>
  <c r="AX205" i="2"/>
  <c r="AU205" i="2" s="1"/>
  <c r="AV205" i="2"/>
  <c r="AY205" i="2" s="1"/>
  <c r="BA205" i="2"/>
  <c r="BB205" i="2"/>
  <c r="BE205" i="2" a="1"/>
  <c r="BE205" i="2"/>
  <c r="BD205" i="2"/>
  <c r="BJ205" i="2" a="1"/>
  <c r="BJ205" i="2" s="1"/>
  <c r="BK205" i="2" s="1"/>
  <c r="BH205" i="2" s="1"/>
  <c r="BI205" i="2"/>
  <c r="BN205" i="2"/>
  <c r="BO205" i="2"/>
  <c r="BQ205" i="2"/>
  <c r="BR205" i="2"/>
  <c r="BP205" i="2"/>
  <c r="BU205" i="2"/>
  <c r="BT205" i="2" a="1"/>
  <c r="BT205" i="2" s="1"/>
  <c r="BY205" i="2"/>
  <c r="BZ205" i="2"/>
  <c r="CB205" i="2"/>
  <c r="CC205" i="2"/>
  <c r="CA205" i="2"/>
  <c r="CH205" i="2"/>
  <c r="CE205" i="2"/>
  <c r="CF205" i="2" s="1"/>
  <c r="CJ205" i="2"/>
  <c r="CL205" i="2" s="1"/>
  <c r="CN205" i="2"/>
  <c r="C206" i="2"/>
  <c r="G206" i="2"/>
  <c r="F206" i="2" s="1"/>
  <c r="I206" i="2"/>
  <c r="H206" i="2" s="1"/>
  <c r="K206" i="2"/>
  <c r="J206" i="2" s="1"/>
  <c r="M206" i="2"/>
  <c r="N206" i="2"/>
  <c r="L206" i="2" s="1"/>
  <c r="P206" i="2"/>
  <c r="Q206" i="2"/>
  <c r="U206" i="2"/>
  <c r="T206" i="2" a="1"/>
  <c r="T206" i="2" s="1"/>
  <c r="V206" i="2" s="1"/>
  <c r="S206" i="2" a="1"/>
  <c r="S206" i="2" s="1"/>
  <c r="AA206" i="2"/>
  <c r="X206" i="2" a="1"/>
  <c r="X206" i="2" s="1"/>
  <c r="Y206" i="2" s="1"/>
  <c r="Z206" i="2"/>
  <c r="AC206" i="2"/>
  <c r="AD206" i="2"/>
  <c r="AG206" i="2"/>
  <c r="AH206" i="2"/>
  <c r="AI206" i="2"/>
  <c r="AF206" i="2"/>
  <c r="AK206" i="2"/>
  <c r="AL206" i="2"/>
  <c r="AN206" i="2"/>
  <c r="AO206" i="2"/>
  <c r="AM206" i="2"/>
  <c r="AQ206" i="2"/>
  <c r="AR206" i="2"/>
  <c r="AT206" i="2"/>
  <c r="AS206" i="2" s="1"/>
  <c r="AW206" i="2"/>
  <c r="AX206" i="2" s="1"/>
  <c r="AU206" i="2" s="1"/>
  <c r="AV206" i="2"/>
  <c r="AY206" i="2"/>
  <c r="BA206" i="2"/>
  <c r="BB206" i="2"/>
  <c r="BE206" i="2" a="1"/>
  <c r="BE206" i="2" s="1"/>
  <c r="BF206" i="2" s="1"/>
  <c r="BC206" i="2" s="1"/>
  <c r="BD206" i="2"/>
  <c r="BJ206" i="2" a="1"/>
  <c r="BJ206" i="2" s="1"/>
  <c r="BK206" i="2" s="1"/>
  <c r="BH206" i="2" s="1"/>
  <c r="BI206" i="2"/>
  <c r="BN206" i="2"/>
  <c r="BO206" i="2"/>
  <c r="BQ206" i="2"/>
  <c r="BP206" i="2" s="1"/>
  <c r="BR206" i="2"/>
  <c r="BU206" i="2"/>
  <c r="BT206" i="2" a="1"/>
  <c r="BT206" i="2" s="1"/>
  <c r="BY206" i="2"/>
  <c r="BZ206" i="2"/>
  <c r="CB206" i="2"/>
  <c r="CC206" i="2"/>
  <c r="CH206" i="2"/>
  <c r="CE206" i="2"/>
  <c r="CJ206" i="2"/>
  <c r="CI206" i="2" s="1"/>
  <c r="CN206" i="2"/>
  <c r="CM206" i="2"/>
  <c r="CO206" i="2"/>
  <c r="CP206" i="2"/>
  <c r="C207" i="2"/>
  <c r="G207" i="2"/>
  <c r="F207" i="2"/>
  <c r="I207" i="2"/>
  <c r="H207" i="2" s="1"/>
  <c r="K207" i="2"/>
  <c r="J207" i="2" s="1"/>
  <c r="M207" i="2"/>
  <c r="N207" i="2"/>
  <c r="P207" i="2"/>
  <c r="O207" i="2" s="1"/>
  <c r="Q207" i="2"/>
  <c r="U207" i="2"/>
  <c r="T207" i="2" a="1"/>
  <c r="T207" i="2" s="1"/>
  <c r="V207" i="2" s="1"/>
  <c r="S207" i="2" a="1"/>
  <c r="S207" i="2" s="1"/>
  <c r="AA207" i="2"/>
  <c r="X207" i="2" a="1"/>
  <c r="X207" i="2" s="1"/>
  <c r="Y207" i="2" s="1"/>
  <c r="Z207" i="2"/>
  <c r="AC207" i="2"/>
  <c r="AD207" i="2"/>
  <c r="AG207" i="2"/>
  <c r="AH207" i="2"/>
  <c r="AI207" i="2"/>
  <c r="AF207" i="2"/>
  <c r="AK207" i="2"/>
  <c r="AL207" i="2"/>
  <c r="AN207" i="2"/>
  <c r="AO207" i="2"/>
  <c r="AQ207" i="2"/>
  <c r="AP207" i="2" s="1"/>
  <c r="AR207" i="2"/>
  <c r="AT207" i="2"/>
  <c r="AS207" i="2"/>
  <c r="AW207" i="2"/>
  <c r="AX207" i="2" s="1"/>
  <c r="AU207" i="2" s="1"/>
  <c r="AV207" i="2"/>
  <c r="BA207" i="2"/>
  <c r="AZ207" i="2" s="1"/>
  <c r="BB207" i="2"/>
  <c r="BE207" i="2" a="1"/>
  <c r="BE207" i="2" s="1"/>
  <c r="BF207" i="2" s="1"/>
  <c r="BC207" i="2" s="1"/>
  <c r="BD207" i="2"/>
  <c r="BJ207" i="2" a="1"/>
  <c r="BJ207" i="2" s="1"/>
  <c r="BK207" i="2" s="1"/>
  <c r="BH207" i="2" s="1"/>
  <c r="BI207" i="2"/>
  <c r="BN207" i="2"/>
  <c r="BM207" i="2" s="1"/>
  <c r="BO207" i="2"/>
  <c r="BQ207" i="2"/>
  <c r="BP207" i="2" s="1"/>
  <c r="BR207" i="2"/>
  <c r="BU207" i="2"/>
  <c r="BT207" i="2" a="1"/>
  <c r="BT207" i="2" s="1"/>
  <c r="BY207" i="2"/>
  <c r="BX207" i="2" s="1"/>
  <c r="BZ207" i="2"/>
  <c r="CB207" i="2"/>
  <c r="CC207" i="2"/>
  <c r="CH207" i="2"/>
  <c r="CE207" i="2"/>
  <c r="CF207" i="2" s="1"/>
  <c r="CJ207" i="2"/>
  <c r="CL207" i="2"/>
  <c r="CN207" i="2"/>
  <c r="CM207" i="2" s="1"/>
  <c r="C208" i="2"/>
  <c r="G208" i="2"/>
  <c r="F208" i="2"/>
  <c r="I208" i="2"/>
  <c r="H208" i="2" s="1"/>
  <c r="K208" i="2"/>
  <c r="J208" i="2"/>
  <c r="M208" i="2"/>
  <c r="N208" i="2"/>
  <c r="P208" i="2"/>
  <c r="O208" i="2" s="1"/>
  <c r="Q208" i="2"/>
  <c r="U208" i="2"/>
  <c r="T208" i="2" a="1"/>
  <c r="T208" i="2" s="1"/>
  <c r="V208" i="2" s="1"/>
  <c r="S208" i="2" a="1"/>
  <c r="S208" i="2" s="1"/>
  <c r="AA208" i="2"/>
  <c r="X208" i="2" a="1"/>
  <c r="X208" i="2" s="1"/>
  <c r="Y208" i="2" s="1"/>
  <c r="Z208" i="2"/>
  <c r="AC208" i="2"/>
  <c r="AD208" i="2"/>
  <c r="AG208" i="2"/>
  <c r="AH208" i="2"/>
  <c r="AI208" i="2"/>
  <c r="AF208" i="2"/>
  <c r="AK208" i="2"/>
  <c r="AL208" i="2"/>
  <c r="AN208" i="2"/>
  <c r="AO208" i="2"/>
  <c r="AQ208" i="2"/>
  <c r="AP208" i="2" s="1"/>
  <c r="AR208" i="2"/>
  <c r="AT208" i="2"/>
  <c r="AS208" i="2" s="1"/>
  <c r="AW208" i="2"/>
  <c r="AX208" i="2" s="1"/>
  <c r="AU208" i="2" s="1"/>
  <c r="AV208" i="2"/>
  <c r="AY208" i="2" s="1"/>
  <c r="BA208" i="2"/>
  <c r="BB208" i="2"/>
  <c r="BE208" i="2" a="1"/>
  <c r="BE208" i="2" s="1"/>
  <c r="BF208" i="2" s="1"/>
  <c r="BC208" i="2" s="1"/>
  <c r="BD208" i="2"/>
  <c r="BJ208" i="2" a="1"/>
  <c r="BJ208" i="2"/>
  <c r="BK208" i="2" s="1"/>
  <c r="BH208" i="2" s="1"/>
  <c r="BI208" i="2"/>
  <c r="BL208" i="2" s="1"/>
  <c r="BN208" i="2"/>
  <c r="BM208" i="2" s="1"/>
  <c r="BO208" i="2"/>
  <c r="BQ208" i="2"/>
  <c r="BR208" i="2"/>
  <c r="BU208" i="2"/>
  <c r="BT208" i="2" a="1"/>
  <c r="BT208" i="2" s="1"/>
  <c r="BW208" i="2" s="1"/>
  <c r="BY208" i="2"/>
  <c r="BZ208" i="2"/>
  <c r="CB208" i="2"/>
  <c r="CC208" i="2"/>
  <c r="CH208" i="2"/>
  <c r="CE208" i="2"/>
  <c r="CF208" i="2" s="1"/>
  <c r="CJ208" i="2"/>
  <c r="CK208" i="2" s="1"/>
  <c r="CI208" i="2"/>
  <c r="CN208" i="2"/>
  <c r="C209" i="2"/>
  <c r="G209" i="2"/>
  <c r="F209" i="2" s="1"/>
  <c r="I209" i="2"/>
  <c r="H209" i="2" s="1"/>
  <c r="K209" i="2"/>
  <c r="J209" i="2" s="1"/>
  <c r="M209" i="2"/>
  <c r="N209" i="2"/>
  <c r="P209" i="2"/>
  <c r="O209" i="2" s="1"/>
  <c r="Q209" i="2"/>
  <c r="U209" i="2"/>
  <c r="T209" i="2" a="1"/>
  <c r="T209" i="2" s="1"/>
  <c r="V209" i="2" s="1"/>
  <c r="S209" i="2" a="1"/>
  <c r="S209" i="2" s="1"/>
  <c r="AA209" i="2"/>
  <c r="X209" i="2" a="1"/>
  <c r="X209" i="2" s="1"/>
  <c r="Y209" i="2" s="1"/>
  <c r="Z209" i="2"/>
  <c r="AC209" i="2"/>
  <c r="AD209" i="2"/>
  <c r="AG209" i="2"/>
  <c r="AH209" i="2"/>
  <c r="AI209" i="2"/>
  <c r="AF209" i="2"/>
  <c r="AK209" i="2"/>
  <c r="AL209" i="2"/>
  <c r="AJ209" i="2"/>
  <c r="AN209" i="2"/>
  <c r="AO209" i="2"/>
  <c r="AQ209" i="2"/>
  <c r="AR209" i="2"/>
  <c r="AT209" i="2"/>
  <c r="AS209" i="2"/>
  <c r="AW209" i="2"/>
  <c r="AX209" i="2"/>
  <c r="AU209" i="2" s="1"/>
  <c r="AV209" i="2"/>
  <c r="BA209" i="2"/>
  <c r="BB209" i="2"/>
  <c r="BE209" i="2" a="1"/>
  <c r="BE209" i="2" s="1"/>
  <c r="BF209" i="2" s="1"/>
  <c r="BC209" i="2" s="1"/>
  <c r="BD209" i="2"/>
  <c r="BJ209" i="2" a="1"/>
  <c r="BJ209" i="2"/>
  <c r="BK209" i="2" s="1"/>
  <c r="BH209" i="2" s="1"/>
  <c r="BI209" i="2"/>
  <c r="BN209" i="2"/>
  <c r="BO209" i="2"/>
  <c r="BM209" i="2"/>
  <c r="BQ209" i="2"/>
  <c r="BR209" i="2"/>
  <c r="BU209" i="2"/>
  <c r="BT209" i="2" a="1"/>
  <c r="BT209" i="2" s="1"/>
  <c r="BW209" i="2" s="1"/>
  <c r="BY209" i="2"/>
  <c r="BZ209" i="2"/>
  <c r="CB209" i="2"/>
  <c r="CC209" i="2"/>
  <c r="CH209" i="2"/>
  <c r="CE209" i="2"/>
  <c r="CF209" i="2" s="1"/>
  <c r="CG209" i="2"/>
  <c r="CJ209" i="2"/>
  <c r="CI209" i="2" s="1"/>
  <c r="CN209" i="2"/>
  <c r="C210" i="2"/>
  <c r="G210" i="2"/>
  <c r="F210" i="2" s="1"/>
  <c r="I210" i="2"/>
  <c r="H210" i="2" s="1"/>
  <c r="K210" i="2"/>
  <c r="J210" i="2" s="1"/>
  <c r="M210" i="2"/>
  <c r="N210" i="2"/>
  <c r="P210" i="2"/>
  <c r="Q210" i="2"/>
  <c r="U210" i="2"/>
  <c r="T210" i="2" a="1"/>
  <c r="T210" i="2" s="1"/>
  <c r="V210" i="2" s="1"/>
  <c r="R210" i="2" s="1"/>
  <c r="S210" i="2" a="1"/>
  <c r="S210" i="2" s="1"/>
  <c r="AA210" i="2"/>
  <c r="X210" i="2" a="1"/>
  <c r="X210" i="2" s="1"/>
  <c r="Y210" i="2" s="1"/>
  <c r="Z210" i="2"/>
  <c r="AC210" i="2"/>
  <c r="AB210" i="2" s="1"/>
  <c r="AD210" i="2"/>
  <c r="AG210" i="2"/>
  <c r="AH210" i="2"/>
  <c r="AI210" i="2"/>
  <c r="AF210" i="2"/>
  <c r="AK210" i="2"/>
  <c r="AL210" i="2"/>
  <c r="AJ210" i="2" s="1"/>
  <c r="AN210" i="2"/>
  <c r="AO210" i="2"/>
  <c r="AQ210" i="2"/>
  <c r="AR210" i="2"/>
  <c r="AT210" i="2"/>
  <c r="AS210" i="2" s="1"/>
  <c r="AW210" i="2"/>
  <c r="AX210" i="2" s="1"/>
  <c r="AU210" i="2" s="1"/>
  <c r="AV210" i="2"/>
  <c r="BA210" i="2"/>
  <c r="BB210" i="2"/>
  <c r="BE210" i="2" a="1"/>
  <c r="BE210" i="2" s="1"/>
  <c r="BD210" i="2"/>
  <c r="BJ210" i="2" a="1"/>
  <c r="BJ210" i="2" s="1"/>
  <c r="BI210" i="2"/>
  <c r="BN210" i="2"/>
  <c r="BO210" i="2"/>
  <c r="BQ210" i="2"/>
  <c r="BR210" i="2"/>
  <c r="BU210" i="2"/>
  <c r="BT210" i="2" a="1"/>
  <c r="BT210" i="2" s="1"/>
  <c r="BY210" i="2"/>
  <c r="BZ210" i="2"/>
  <c r="CB210" i="2"/>
  <c r="CC210" i="2"/>
  <c r="CH210" i="2"/>
  <c r="CE210" i="2"/>
  <c r="CJ210" i="2"/>
  <c r="CI210" i="2" s="1"/>
  <c r="CN210" i="2"/>
  <c r="C211" i="2"/>
  <c r="G211" i="2"/>
  <c r="F211" i="2" s="1"/>
  <c r="I211" i="2"/>
  <c r="H211" i="2" s="1"/>
  <c r="K211" i="2"/>
  <c r="J211" i="2" s="1"/>
  <c r="M211" i="2"/>
  <c r="N211" i="2"/>
  <c r="P211" i="2"/>
  <c r="O211" i="2" s="1"/>
  <c r="Q211" i="2"/>
  <c r="U211" i="2"/>
  <c r="T211" i="2" a="1"/>
  <c r="T211" i="2" s="1"/>
  <c r="V211" i="2" s="1"/>
  <c r="S211" i="2" a="1"/>
  <c r="S211" i="2" s="1"/>
  <c r="AA211" i="2"/>
  <c r="X211" i="2" a="1"/>
  <c r="X211" i="2" s="1"/>
  <c r="Y211" i="2" s="1"/>
  <c r="W211" i="2" s="1"/>
  <c r="Z211" i="2"/>
  <c r="AC211" i="2"/>
  <c r="AD211" i="2"/>
  <c r="AG211" i="2"/>
  <c r="AH211" i="2"/>
  <c r="AI211" i="2"/>
  <c r="AF211" i="2"/>
  <c r="AK211" i="2"/>
  <c r="AJ211" i="2" s="1"/>
  <c r="AL211" i="2"/>
  <c r="AN211" i="2"/>
  <c r="AO211" i="2"/>
  <c r="AQ211" i="2"/>
  <c r="AR211" i="2"/>
  <c r="AT211" i="2"/>
  <c r="AS211" i="2" s="1"/>
  <c r="AW211" i="2"/>
  <c r="AX211" i="2" s="1"/>
  <c r="AU211" i="2" s="1"/>
  <c r="AV211" i="2"/>
  <c r="BA211" i="2"/>
  <c r="AZ211" i="2" s="1"/>
  <c r="BB211" i="2"/>
  <c r="BE211" i="2" a="1"/>
  <c r="BE211" i="2" s="1"/>
  <c r="BF211" i="2" s="1"/>
  <c r="BC211" i="2"/>
  <c r="BD211" i="2"/>
  <c r="BJ211" i="2" a="1"/>
  <c r="BJ211" i="2" s="1"/>
  <c r="BI211" i="2"/>
  <c r="BN211" i="2"/>
  <c r="BO211" i="2"/>
  <c r="BQ211" i="2"/>
  <c r="BR211" i="2"/>
  <c r="BU211" i="2"/>
  <c r="BT211" i="2" a="1"/>
  <c r="BT211" i="2" s="1"/>
  <c r="BY211" i="2"/>
  <c r="BZ211" i="2"/>
  <c r="CB211" i="2"/>
  <c r="CC211" i="2"/>
  <c r="CH211" i="2"/>
  <c r="CE211" i="2"/>
  <c r="CG211" i="2" s="1"/>
  <c r="CF211" i="2"/>
  <c r="CJ211" i="2"/>
  <c r="CI211" i="2" s="1"/>
  <c r="CN211" i="2"/>
  <c r="CP211" i="2" s="1"/>
  <c r="CM211" i="2"/>
  <c r="CO211" i="2"/>
  <c r="C212" i="2"/>
  <c r="G212" i="2"/>
  <c r="F212" i="2" s="1"/>
  <c r="I212" i="2"/>
  <c r="H212" i="2" s="1"/>
  <c r="K212" i="2"/>
  <c r="J212" i="2" s="1"/>
  <c r="M212" i="2"/>
  <c r="N212" i="2"/>
  <c r="P212" i="2"/>
  <c r="Q212" i="2"/>
  <c r="U212" i="2"/>
  <c r="T212" i="2" a="1"/>
  <c r="T212" i="2" s="1"/>
  <c r="V212" i="2" s="1"/>
  <c r="S212" i="2" a="1"/>
  <c r="S212" i="2" s="1"/>
  <c r="AA212" i="2"/>
  <c r="X212" i="2" a="1"/>
  <c r="X212" i="2" s="1"/>
  <c r="Y212" i="2" s="1"/>
  <c r="Z212" i="2"/>
  <c r="AC212" i="2"/>
  <c r="AB212" i="2" s="1"/>
  <c r="AD212" i="2"/>
  <c r="AG212" i="2"/>
  <c r="AH212" i="2"/>
  <c r="AI212" i="2"/>
  <c r="AF212" i="2"/>
  <c r="AK212" i="2"/>
  <c r="AL212" i="2"/>
  <c r="AN212" i="2"/>
  <c r="AO212" i="2"/>
  <c r="AQ212" i="2"/>
  <c r="AP212" i="2" s="1"/>
  <c r="AR212" i="2"/>
  <c r="AT212" i="2"/>
  <c r="AS212" i="2"/>
  <c r="AW212" i="2"/>
  <c r="AX212" i="2" s="1"/>
  <c r="AU212" i="2" s="1"/>
  <c r="AV212" i="2"/>
  <c r="BA212" i="2"/>
  <c r="BB212" i="2"/>
  <c r="BE212" i="2" a="1"/>
  <c r="BE212" i="2" s="1"/>
  <c r="BD212" i="2"/>
  <c r="BJ212" i="2" a="1"/>
  <c r="BJ212" i="2"/>
  <c r="BK212" i="2" s="1"/>
  <c r="BH212" i="2" s="1"/>
  <c r="BI212" i="2"/>
  <c r="BN212" i="2"/>
  <c r="BO212" i="2"/>
  <c r="BM212" i="2" s="1"/>
  <c r="BQ212" i="2"/>
  <c r="BR212" i="2"/>
  <c r="BU212" i="2"/>
  <c r="BT212" i="2" a="1"/>
  <c r="BT212" i="2" s="1"/>
  <c r="BY212" i="2"/>
  <c r="BZ212" i="2"/>
  <c r="CB212" i="2"/>
  <c r="CC212" i="2"/>
  <c r="CH212" i="2"/>
  <c r="CE212" i="2"/>
  <c r="CG212" i="2" s="1"/>
  <c r="CJ212" i="2"/>
  <c r="CI212" i="2" s="1"/>
  <c r="CK212" i="2"/>
  <c r="CN212" i="2"/>
  <c r="CP212" i="2" s="1"/>
  <c r="C213" i="2"/>
  <c r="G213" i="2"/>
  <c r="F213" i="2" s="1"/>
  <c r="I213" i="2"/>
  <c r="H213" i="2" s="1"/>
  <c r="K213" i="2"/>
  <c r="J213" i="2" s="1"/>
  <c r="M213" i="2"/>
  <c r="N213" i="2"/>
  <c r="P213" i="2"/>
  <c r="Q213" i="2"/>
  <c r="U213" i="2"/>
  <c r="R213" i="2" s="1"/>
  <c r="T213" i="2" a="1"/>
  <c r="T213" i="2" s="1"/>
  <c r="V213" i="2" s="1"/>
  <c r="S213" i="2" a="1"/>
  <c r="S213" i="2" s="1"/>
  <c r="AA213" i="2"/>
  <c r="X213" i="2" a="1"/>
  <c r="X213" i="2" s="1"/>
  <c r="Y213" i="2" s="1"/>
  <c r="Z213" i="2"/>
  <c r="AC213" i="2"/>
  <c r="AD213" i="2"/>
  <c r="AG213" i="2"/>
  <c r="AH213" i="2"/>
  <c r="AI213" i="2"/>
  <c r="AF213" i="2"/>
  <c r="AK213" i="2"/>
  <c r="AL213" i="2"/>
  <c r="AN213" i="2"/>
  <c r="AO213" i="2"/>
  <c r="AQ213" i="2"/>
  <c r="AP213" i="2" s="1"/>
  <c r="AR213" i="2"/>
  <c r="AT213" i="2"/>
  <c r="AS213" i="2" s="1"/>
  <c r="AW213" i="2"/>
  <c r="AX213" i="2" s="1"/>
  <c r="AU213" i="2" s="1"/>
  <c r="AV213" i="2"/>
  <c r="AY213" i="2" s="1"/>
  <c r="BA213" i="2"/>
  <c r="BB213" i="2"/>
  <c r="BE213" i="2" a="1"/>
  <c r="BE213" i="2" s="1"/>
  <c r="BF213" i="2" s="1"/>
  <c r="BC213" i="2" s="1"/>
  <c r="BD213" i="2"/>
  <c r="BJ213" i="2" a="1"/>
  <c r="BJ213" i="2" s="1"/>
  <c r="BK213" i="2" s="1"/>
  <c r="BH213" i="2" s="1"/>
  <c r="BI213" i="2"/>
  <c r="BN213" i="2"/>
  <c r="BO213" i="2"/>
  <c r="BQ213" i="2"/>
  <c r="BR213" i="2"/>
  <c r="BU213" i="2"/>
  <c r="BT213" i="2" a="1"/>
  <c r="BT213" i="2" s="1"/>
  <c r="BY213" i="2"/>
  <c r="BZ213" i="2"/>
  <c r="CB213" i="2"/>
  <c r="CA213" i="2" s="1"/>
  <c r="CC213" i="2"/>
  <c r="CH213" i="2"/>
  <c r="CE213" i="2"/>
  <c r="CF213" i="2" s="1"/>
  <c r="CJ213" i="2"/>
  <c r="CI213" i="2" s="1"/>
  <c r="CL213" i="2"/>
  <c r="CN213" i="2"/>
  <c r="CM213" i="2" s="1"/>
  <c r="C214" i="2"/>
  <c r="G214" i="2"/>
  <c r="F214" i="2" s="1"/>
  <c r="I214" i="2"/>
  <c r="H214" i="2" s="1"/>
  <c r="K214" i="2"/>
  <c r="J214" i="2" s="1"/>
  <c r="M214" i="2"/>
  <c r="N214" i="2"/>
  <c r="P214" i="2"/>
  <c r="Q214" i="2"/>
  <c r="U214" i="2"/>
  <c r="T214" i="2" a="1"/>
  <c r="T214" i="2" s="1"/>
  <c r="V214" i="2" s="1"/>
  <c r="S214" i="2" a="1"/>
  <c r="S214" i="2" s="1"/>
  <c r="AA214" i="2"/>
  <c r="X214" i="2" a="1"/>
  <c r="X214" i="2" s="1"/>
  <c r="Y214" i="2" s="1"/>
  <c r="Z214" i="2"/>
  <c r="AC214" i="2"/>
  <c r="AB214" i="2" s="1"/>
  <c r="AD214" i="2"/>
  <c r="AG214" i="2"/>
  <c r="AH214" i="2"/>
  <c r="AI214" i="2"/>
  <c r="AF214" i="2"/>
  <c r="AK214" i="2"/>
  <c r="AL214" i="2"/>
  <c r="AN214" i="2"/>
  <c r="AM214" i="2" s="1"/>
  <c r="AO214" i="2"/>
  <c r="AQ214" i="2"/>
  <c r="AR214" i="2"/>
  <c r="AT214" i="2"/>
  <c r="AS214" i="2"/>
  <c r="AW214" i="2"/>
  <c r="AX214" i="2" s="1"/>
  <c r="AU214" i="2" s="1"/>
  <c r="AV214" i="2"/>
  <c r="AY214" i="2" s="1"/>
  <c r="BA214" i="2"/>
  <c r="BB214" i="2"/>
  <c r="BE214" i="2" a="1"/>
  <c r="BE214" i="2" s="1"/>
  <c r="BF214" i="2" s="1"/>
  <c r="BC214" i="2" s="1"/>
  <c r="BD214" i="2"/>
  <c r="BJ214" i="2" a="1"/>
  <c r="BJ214" i="2"/>
  <c r="BK214" i="2" s="1"/>
  <c r="BH214" i="2" s="1"/>
  <c r="BI214" i="2"/>
  <c r="BN214" i="2"/>
  <c r="BM214" i="2" s="1"/>
  <c r="BO214" i="2"/>
  <c r="BQ214" i="2"/>
  <c r="BR214" i="2"/>
  <c r="BP214" i="2" s="1"/>
  <c r="BU214" i="2"/>
  <c r="BV214" i="2" s="1"/>
  <c r="BS214" i="2" s="1"/>
  <c r="BT214" i="2" a="1"/>
  <c r="BT214" i="2" s="1"/>
  <c r="BY214" i="2"/>
  <c r="BZ214" i="2"/>
  <c r="CB214" i="2"/>
  <c r="CC214" i="2"/>
  <c r="CH214" i="2"/>
  <c r="CE214" i="2"/>
  <c r="CG214" i="2"/>
  <c r="CJ214" i="2"/>
  <c r="CN214" i="2"/>
  <c r="CM214" i="2" s="1"/>
  <c r="CO214" i="2"/>
  <c r="CP214" i="2"/>
  <c r="C215" i="2"/>
  <c r="G215" i="2"/>
  <c r="F215" i="2"/>
  <c r="I215" i="2"/>
  <c r="H215" i="2" s="1"/>
  <c r="K215" i="2"/>
  <c r="J215" i="2" s="1"/>
  <c r="M215" i="2"/>
  <c r="N215" i="2"/>
  <c r="P215" i="2"/>
  <c r="O215" i="2" s="1"/>
  <c r="Q215" i="2"/>
  <c r="U215" i="2"/>
  <c r="T215" i="2" a="1"/>
  <c r="T215" i="2" s="1"/>
  <c r="V215" i="2" s="1"/>
  <c r="S215" i="2" a="1"/>
  <c r="S215" i="2" s="1"/>
  <c r="AA215" i="2"/>
  <c r="X215" i="2" a="1"/>
  <c r="X215" i="2" s="1"/>
  <c r="Y215" i="2" s="1"/>
  <c r="Z215" i="2"/>
  <c r="AC215" i="2"/>
  <c r="AB215" i="2" s="1"/>
  <c r="AD215" i="2"/>
  <c r="AG215" i="2"/>
  <c r="AH215" i="2"/>
  <c r="AI215" i="2"/>
  <c r="AF215" i="2"/>
  <c r="AK215" i="2"/>
  <c r="AL215" i="2"/>
  <c r="AN215" i="2"/>
  <c r="AM215" i="2" s="1"/>
  <c r="AO215" i="2"/>
  <c r="AQ215" i="2"/>
  <c r="AR215" i="2"/>
  <c r="AP215" i="2" s="1"/>
  <c r="AT215" i="2"/>
  <c r="AS215" i="2"/>
  <c r="AW215" i="2"/>
  <c r="AV215" i="2"/>
  <c r="BA215" i="2"/>
  <c r="AZ215" i="2" s="1"/>
  <c r="BB215" i="2"/>
  <c r="BE215" i="2" a="1"/>
  <c r="BE215" i="2" s="1"/>
  <c r="BF215" i="2" s="1"/>
  <c r="BC215" i="2" s="1"/>
  <c r="BD215" i="2"/>
  <c r="BJ215" i="2" a="1"/>
  <c r="BJ215" i="2"/>
  <c r="BK215" i="2" s="1"/>
  <c r="BH215" i="2" s="1"/>
  <c r="BI215" i="2"/>
  <c r="BN215" i="2"/>
  <c r="BM215" i="2" s="1"/>
  <c r="BO215" i="2"/>
  <c r="BQ215" i="2"/>
  <c r="BR215" i="2"/>
  <c r="BU215" i="2"/>
  <c r="BT215" i="2" a="1"/>
  <c r="BT215" i="2" s="1"/>
  <c r="BY215" i="2"/>
  <c r="BZ215" i="2"/>
  <c r="CB215" i="2"/>
  <c r="CC215" i="2"/>
  <c r="CH215" i="2"/>
  <c r="CE215" i="2"/>
  <c r="CJ215" i="2"/>
  <c r="CI215" i="2" s="1"/>
  <c r="CL215" i="2"/>
  <c r="CN215" i="2"/>
  <c r="C216" i="2"/>
  <c r="G216" i="2"/>
  <c r="F216" i="2" s="1"/>
  <c r="I216" i="2"/>
  <c r="H216" i="2" s="1"/>
  <c r="K216" i="2"/>
  <c r="J216" i="2" s="1"/>
  <c r="M216" i="2"/>
  <c r="N216" i="2"/>
  <c r="P216" i="2"/>
  <c r="Q216" i="2"/>
  <c r="U216" i="2"/>
  <c r="T216" i="2" a="1"/>
  <c r="T216" i="2" s="1"/>
  <c r="V216" i="2" s="1"/>
  <c r="S216" i="2" a="1"/>
  <c r="S216" i="2" s="1"/>
  <c r="AA216" i="2"/>
  <c r="X216" i="2" a="1"/>
  <c r="X216" i="2" s="1"/>
  <c r="Y216" i="2" s="1"/>
  <c r="W216" i="2" s="1"/>
  <c r="Z216" i="2"/>
  <c r="AC216" i="2"/>
  <c r="AD216" i="2"/>
  <c r="AG216" i="2"/>
  <c r="AH216" i="2"/>
  <c r="AI216" i="2"/>
  <c r="AF216" i="2"/>
  <c r="AE216" i="2" s="1" a="1"/>
  <c r="AE216" i="2" s="1"/>
  <c r="AK216" i="2"/>
  <c r="AL216" i="2"/>
  <c r="AN216" i="2"/>
  <c r="AO216" i="2"/>
  <c r="AQ216" i="2"/>
  <c r="AR216" i="2"/>
  <c r="AT216" i="2"/>
  <c r="AS216" i="2" s="1"/>
  <c r="AW216" i="2"/>
  <c r="AX216" i="2" s="1"/>
  <c r="AU216" i="2" s="1"/>
  <c r="AV216" i="2"/>
  <c r="BA216" i="2"/>
  <c r="BB216" i="2"/>
  <c r="BE216" i="2" a="1"/>
  <c r="BE216" i="2" s="1"/>
  <c r="BD216" i="2"/>
  <c r="BJ216" i="2" a="1"/>
  <c r="BJ216" i="2" s="1"/>
  <c r="BI216" i="2"/>
  <c r="BN216" i="2"/>
  <c r="BO216" i="2"/>
  <c r="BQ216" i="2"/>
  <c r="BR216" i="2"/>
  <c r="BU216" i="2"/>
  <c r="BT216" i="2" a="1"/>
  <c r="BT216" i="2" s="1"/>
  <c r="BY216" i="2"/>
  <c r="BZ216" i="2"/>
  <c r="CB216" i="2"/>
  <c r="CC216" i="2"/>
  <c r="CA216" i="2"/>
  <c r="CH216" i="2"/>
  <c r="CD216" i="2" s="1"/>
  <c r="CE216" i="2"/>
  <c r="CF216" i="2" s="1"/>
  <c r="CJ216" i="2"/>
  <c r="CK216" i="2"/>
  <c r="CN216" i="2"/>
  <c r="CO216" i="2" s="1"/>
  <c r="C217" i="2"/>
  <c r="G217" i="2"/>
  <c r="F217" i="2" s="1"/>
  <c r="I217" i="2"/>
  <c r="H217" i="2" s="1"/>
  <c r="K217" i="2"/>
  <c r="J217" i="2" s="1"/>
  <c r="M217" i="2"/>
  <c r="N217" i="2"/>
  <c r="P217" i="2"/>
  <c r="Q217" i="2"/>
  <c r="O217" i="2"/>
  <c r="U217" i="2"/>
  <c r="T217" i="2" a="1"/>
  <c r="T217" i="2" s="1"/>
  <c r="V217" i="2" s="1"/>
  <c r="S217" i="2" a="1"/>
  <c r="AA217" i="2"/>
  <c r="X217" i="2" a="1"/>
  <c r="X217" i="2" s="1"/>
  <c r="Y217" i="2" s="1"/>
  <c r="Z217" i="2"/>
  <c r="AC217" i="2"/>
  <c r="AD217" i="2"/>
  <c r="AG217" i="2"/>
  <c r="AH217" i="2"/>
  <c r="AI217" i="2"/>
  <c r="AF217" i="2"/>
  <c r="AK217" i="2"/>
  <c r="AL217" i="2"/>
  <c r="AJ217" i="2" s="1"/>
  <c r="AN217" i="2"/>
  <c r="AM217" i="2" s="1"/>
  <c r="AO217" i="2"/>
  <c r="AQ217" i="2"/>
  <c r="AR217" i="2"/>
  <c r="AT217" i="2"/>
  <c r="AS217" i="2" s="1"/>
  <c r="AW217" i="2"/>
  <c r="AX217" i="2" s="1"/>
  <c r="AU217" i="2" s="1"/>
  <c r="AV217" i="2"/>
  <c r="AY217" i="2" s="1"/>
  <c r="BA217" i="2"/>
  <c r="BB217" i="2"/>
  <c r="BE217" i="2" a="1"/>
  <c r="BE217" i="2"/>
  <c r="BF217" i="2"/>
  <c r="BC217" i="2" s="1"/>
  <c r="BD217" i="2"/>
  <c r="BG217" i="2" s="1"/>
  <c r="BJ217" i="2" a="1"/>
  <c r="BJ217" i="2" s="1"/>
  <c r="BK217" i="2" s="1"/>
  <c r="BH217" i="2" s="1"/>
  <c r="BI217" i="2"/>
  <c r="BN217" i="2"/>
  <c r="BM217" i="2" s="1"/>
  <c r="BO217" i="2"/>
  <c r="BQ217" i="2"/>
  <c r="BR217" i="2"/>
  <c r="BP217" i="2" s="1"/>
  <c r="BU217" i="2"/>
  <c r="BV217" i="2" s="1"/>
  <c r="BS217" i="2" s="1"/>
  <c r="BT217" i="2" a="1"/>
  <c r="BT217" i="2" s="1"/>
  <c r="BY217" i="2"/>
  <c r="BZ217" i="2"/>
  <c r="CB217" i="2"/>
  <c r="CC217" i="2"/>
  <c r="CH217" i="2"/>
  <c r="CE217" i="2"/>
  <c r="CF217" i="2"/>
  <c r="CG217" i="2"/>
  <c r="CJ217" i="2"/>
  <c r="CI217" i="2" s="1"/>
  <c r="CN217" i="2"/>
  <c r="CO217" i="2" s="1"/>
  <c r="CM217" i="2"/>
  <c r="S217" i="2"/>
  <c r="C218" i="2"/>
  <c r="G218" i="2"/>
  <c r="F218" i="2" s="1"/>
  <c r="I218" i="2"/>
  <c r="H218" i="2" s="1"/>
  <c r="K218" i="2"/>
  <c r="J218" i="2"/>
  <c r="M218" i="2"/>
  <c r="N218" i="2"/>
  <c r="P218" i="2"/>
  <c r="Q218" i="2"/>
  <c r="U218" i="2"/>
  <c r="T218" i="2" a="1"/>
  <c r="T218" i="2"/>
  <c r="V218" i="2" s="1"/>
  <c r="R218" i="2" s="1"/>
  <c r="S218" i="2" a="1"/>
  <c r="S218" i="2" s="1"/>
  <c r="AA218" i="2"/>
  <c r="X218" i="2" a="1"/>
  <c r="X218" i="2" s="1"/>
  <c r="Y218" i="2" s="1"/>
  <c r="Z218" i="2"/>
  <c r="AC218" i="2"/>
  <c r="AB218" i="2" s="1"/>
  <c r="AD218" i="2"/>
  <c r="AG218" i="2"/>
  <c r="AH218" i="2"/>
  <c r="AI218" i="2"/>
  <c r="AF218" i="2"/>
  <c r="AK218" i="2"/>
  <c r="AL218" i="2"/>
  <c r="AN218" i="2"/>
  <c r="AO218" i="2"/>
  <c r="AQ218" i="2"/>
  <c r="AR218" i="2"/>
  <c r="AP218" i="2" s="1"/>
  <c r="AT218" i="2"/>
  <c r="AS218" i="2" s="1"/>
  <c r="AW218" i="2"/>
  <c r="AX218" i="2" s="1"/>
  <c r="AU218" i="2" s="1"/>
  <c r="AV218" i="2"/>
  <c r="BA218" i="2"/>
  <c r="BB218" i="2"/>
  <c r="BE218" i="2" a="1"/>
  <c r="BE218" i="2" s="1"/>
  <c r="BD218" i="2"/>
  <c r="BJ218" i="2" a="1"/>
  <c r="BJ218" i="2" s="1"/>
  <c r="BI218" i="2"/>
  <c r="BN218" i="2"/>
  <c r="BO218" i="2"/>
  <c r="BQ218" i="2"/>
  <c r="BR218" i="2"/>
  <c r="BU218" i="2"/>
  <c r="BT218" i="2" a="1"/>
  <c r="BT218" i="2" s="1"/>
  <c r="BY218" i="2"/>
  <c r="BZ218" i="2"/>
  <c r="CB218" i="2"/>
  <c r="CC218" i="2"/>
  <c r="CH218" i="2"/>
  <c r="CE218" i="2"/>
  <c r="CJ218" i="2"/>
  <c r="CI218" i="2" s="1"/>
  <c r="CL218" i="2"/>
  <c r="CN218" i="2"/>
  <c r="C219" i="2"/>
  <c r="G219" i="2"/>
  <c r="F219" i="2" s="1"/>
  <c r="I219" i="2"/>
  <c r="H219" i="2" s="1"/>
  <c r="K219" i="2"/>
  <c r="J219" i="2" s="1"/>
  <c r="M219" i="2"/>
  <c r="N219" i="2"/>
  <c r="P219" i="2"/>
  <c r="Q219" i="2"/>
  <c r="U219" i="2"/>
  <c r="T219" i="2" a="1"/>
  <c r="T219" i="2"/>
  <c r="V219" i="2" s="1"/>
  <c r="R219" i="2" s="1"/>
  <c r="S219" i="2" a="1"/>
  <c r="AA219" i="2"/>
  <c r="X219" i="2" a="1"/>
  <c r="X219" i="2" s="1"/>
  <c r="Y219" i="2" s="1"/>
  <c r="Z219" i="2"/>
  <c r="AC219" i="2"/>
  <c r="AD219" i="2"/>
  <c r="AG219" i="2"/>
  <c r="AH219" i="2"/>
  <c r="AI219" i="2"/>
  <c r="AF219" i="2"/>
  <c r="AE219" i="2" a="1"/>
  <c r="AE219" i="2" s="1"/>
  <c r="AK219" i="2"/>
  <c r="AJ219" i="2" s="1"/>
  <c r="AL219" i="2"/>
  <c r="AN219" i="2"/>
  <c r="AO219" i="2"/>
  <c r="AM219" i="2" s="1"/>
  <c r="AQ219" i="2"/>
  <c r="AR219" i="2"/>
  <c r="AT219" i="2"/>
  <c r="AS219" i="2"/>
  <c r="AW219" i="2"/>
  <c r="AX219" i="2" s="1"/>
  <c r="AU219" i="2" s="1"/>
  <c r="AV219" i="2"/>
  <c r="BA219" i="2"/>
  <c r="BB219" i="2"/>
  <c r="BE219" i="2" a="1"/>
  <c r="BE219" i="2" s="1"/>
  <c r="BF219" i="2" s="1"/>
  <c r="BC219" i="2" s="1"/>
  <c r="BD219" i="2"/>
  <c r="BJ219" i="2" a="1"/>
  <c r="BJ219" i="2" s="1"/>
  <c r="BK219" i="2" s="1"/>
  <c r="BH219" i="2" s="1"/>
  <c r="BI219" i="2"/>
  <c r="BN219" i="2"/>
  <c r="BO219" i="2"/>
  <c r="BQ219" i="2"/>
  <c r="BR219" i="2"/>
  <c r="BP219" i="2" s="1"/>
  <c r="BU219" i="2"/>
  <c r="BT219" i="2" a="1"/>
  <c r="BT219" i="2" s="1"/>
  <c r="BY219" i="2"/>
  <c r="BZ219" i="2"/>
  <c r="CB219" i="2"/>
  <c r="CC219" i="2"/>
  <c r="CH219" i="2"/>
  <c r="CE219" i="2"/>
  <c r="CG219" i="2" s="1"/>
  <c r="CJ219" i="2"/>
  <c r="CI219" i="2"/>
  <c r="CN219" i="2"/>
  <c r="S219" i="2"/>
  <c r="C220" i="2"/>
  <c r="G220" i="2"/>
  <c r="F220" i="2" s="1"/>
  <c r="I220" i="2"/>
  <c r="H220" i="2" s="1"/>
  <c r="K220" i="2"/>
  <c r="J220" i="2" s="1"/>
  <c r="M220" i="2"/>
  <c r="N220" i="2"/>
  <c r="P220" i="2"/>
  <c r="Q220" i="2"/>
  <c r="O220" i="2" s="1"/>
  <c r="U220" i="2"/>
  <c r="T220" i="2" a="1"/>
  <c r="T220" i="2" s="1"/>
  <c r="V220" i="2" s="1"/>
  <c r="S220" i="2" a="1"/>
  <c r="S220" i="2" s="1"/>
  <c r="AA220" i="2"/>
  <c r="X220" i="2" a="1"/>
  <c r="X220" i="2" s="1"/>
  <c r="Y220" i="2" s="1"/>
  <c r="Z220" i="2"/>
  <c r="AC220" i="2"/>
  <c r="AB220" i="2" s="1"/>
  <c r="AD220" i="2"/>
  <c r="AG220" i="2"/>
  <c r="AH220" i="2"/>
  <c r="AI220" i="2"/>
  <c r="AF220" i="2"/>
  <c r="AK220" i="2"/>
  <c r="AL220" i="2"/>
  <c r="AJ220" i="2" s="1"/>
  <c r="AN220" i="2"/>
  <c r="AO220" i="2"/>
  <c r="AQ220" i="2"/>
  <c r="AR220" i="2"/>
  <c r="AT220" i="2"/>
  <c r="AS220" i="2"/>
  <c r="AW220" i="2"/>
  <c r="AV220" i="2"/>
  <c r="BA220" i="2"/>
  <c r="BB220" i="2"/>
  <c r="BE220" i="2" a="1"/>
  <c r="BE220" i="2" s="1"/>
  <c r="BD220" i="2"/>
  <c r="BJ220" i="2" a="1"/>
  <c r="BJ220" i="2"/>
  <c r="BK220" i="2" s="1"/>
  <c r="BH220" i="2" s="1"/>
  <c r="BI220" i="2"/>
  <c r="BN220" i="2"/>
  <c r="BO220" i="2"/>
  <c r="BM220" i="2" s="1"/>
  <c r="BQ220" i="2"/>
  <c r="BR220" i="2"/>
  <c r="BU220" i="2"/>
  <c r="BT220" i="2" a="1"/>
  <c r="BT220" i="2" s="1"/>
  <c r="BY220" i="2"/>
  <c r="BZ220" i="2"/>
  <c r="CB220" i="2"/>
  <c r="CC220" i="2"/>
  <c r="CA220" i="2"/>
  <c r="CH220" i="2"/>
  <c r="CE220" i="2"/>
  <c r="CJ220" i="2"/>
  <c r="CN220" i="2"/>
  <c r="CP220" i="2" s="1"/>
  <c r="C221" i="2"/>
  <c r="G221" i="2"/>
  <c r="F221" i="2" s="1"/>
  <c r="I221" i="2"/>
  <c r="H221" i="2" s="1"/>
  <c r="K221" i="2"/>
  <c r="J221" i="2"/>
  <c r="M221" i="2"/>
  <c r="N221" i="2"/>
  <c r="P221" i="2"/>
  <c r="O221" i="2" s="1"/>
  <c r="Q221" i="2"/>
  <c r="U221" i="2"/>
  <c r="T221" i="2" a="1"/>
  <c r="T221" i="2" s="1"/>
  <c r="V221" i="2" s="1"/>
  <c r="R221" i="2" s="1"/>
  <c r="S221" i="2" a="1"/>
  <c r="S221" i="2" s="1"/>
  <c r="AA221" i="2"/>
  <c r="X221" i="2" a="1"/>
  <c r="X221" i="2" s="1"/>
  <c r="Y221" i="2" s="1"/>
  <c r="Z221" i="2"/>
  <c r="AC221" i="2"/>
  <c r="AD221" i="2"/>
  <c r="AG221" i="2"/>
  <c r="AH221" i="2"/>
  <c r="AI221" i="2"/>
  <c r="AF221" i="2"/>
  <c r="AK221" i="2"/>
  <c r="AL221" i="2"/>
  <c r="AN221" i="2"/>
  <c r="AO221" i="2"/>
  <c r="AQ221" i="2"/>
  <c r="AP221" i="2" s="1"/>
  <c r="AR221" i="2"/>
  <c r="AT221" i="2"/>
  <c r="AS221" i="2" s="1"/>
  <c r="AW221" i="2"/>
  <c r="AX221" i="2" s="1"/>
  <c r="AU221" i="2" s="1"/>
  <c r="AV221" i="2"/>
  <c r="BA221" i="2"/>
  <c r="BB221" i="2"/>
  <c r="BE221" i="2" a="1"/>
  <c r="BE221" i="2" s="1"/>
  <c r="BF221" i="2" s="1"/>
  <c r="BC221" i="2" s="1"/>
  <c r="BD221" i="2"/>
  <c r="BJ221" i="2" a="1"/>
  <c r="BJ221" i="2" s="1"/>
  <c r="BK221" i="2" s="1"/>
  <c r="BH221" i="2" s="1"/>
  <c r="BI221" i="2"/>
  <c r="BL221" i="2" s="1"/>
  <c r="BN221" i="2"/>
  <c r="BO221" i="2"/>
  <c r="BQ221" i="2"/>
  <c r="BR221" i="2"/>
  <c r="BU221" i="2"/>
  <c r="BT221" i="2" a="1"/>
  <c r="BT221" i="2" s="1"/>
  <c r="BY221" i="2"/>
  <c r="BZ221" i="2"/>
  <c r="BX221" i="2" s="1"/>
  <c r="CB221" i="2"/>
  <c r="CC221" i="2"/>
  <c r="CA221" i="2"/>
  <c r="CH221" i="2"/>
  <c r="CE221" i="2"/>
  <c r="CJ221" i="2"/>
  <c r="CK221" i="2" s="1"/>
  <c r="CI221" i="2"/>
  <c r="CL221" i="2"/>
  <c r="CN221" i="2"/>
  <c r="CM221" i="2" s="1"/>
  <c r="C222" i="2"/>
  <c r="G222" i="2"/>
  <c r="F222" i="2" s="1"/>
  <c r="I222" i="2"/>
  <c r="H222" i="2" s="1"/>
  <c r="K222" i="2"/>
  <c r="J222" i="2"/>
  <c r="M222" i="2"/>
  <c r="N222" i="2"/>
  <c r="P222" i="2"/>
  <c r="Q222" i="2"/>
  <c r="U222" i="2"/>
  <c r="T222" i="2" a="1"/>
  <c r="T222" i="2" s="1"/>
  <c r="V222" i="2" s="1"/>
  <c r="S222" i="2" a="1"/>
  <c r="AA222" i="2"/>
  <c r="X222" i="2" a="1"/>
  <c r="X222" i="2" s="1"/>
  <c r="Y222" i="2" s="1"/>
  <c r="Z222" i="2"/>
  <c r="AC222" i="2"/>
  <c r="AD222" i="2"/>
  <c r="AG222" i="2"/>
  <c r="AH222" i="2"/>
  <c r="AI222" i="2"/>
  <c r="AF222" i="2"/>
  <c r="AK222" i="2"/>
  <c r="AJ222" i="2" s="1"/>
  <c r="AL222" i="2"/>
  <c r="AN222" i="2"/>
  <c r="AO222" i="2"/>
  <c r="AM222" i="2" s="1"/>
  <c r="AQ222" i="2"/>
  <c r="AP222" i="2" s="1"/>
  <c r="AR222" i="2"/>
  <c r="AT222" i="2"/>
  <c r="AS222" i="2" s="1"/>
  <c r="AW222" i="2"/>
  <c r="AX222" i="2" s="1"/>
  <c r="AU222" i="2" s="1"/>
  <c r="AV222" i="2"/>
  <c r="BA222" i="2"/>
  <c r="BB222" i="2"/>
  <c r="AZ222" i="2"/>
  <c r="BE222" i="2" a="1"/>
  <c r="BE222" i="2" s="1"/>
  <c r="BF222" i="2" s="1"/>
  <c r="BC222" i="2" s="1"/>
  <c r="BD222" i="2"/>
  <c r="BJ222" i="2" a="1"/>
  <c r="BJ222" i="2"/>
  <c r="BK222" i="2" s="1"/>
  <c r="BH222" i="2" s="1"/>
  <c r="BI222" i="2"/>
  <c r="BL222" i="2" s="1"/>
  <c r="BN222" i="2"/>
  <c r="BO222" i="2"/>
  <c r="BQ222" i="2"/>
  <c r="BR222" i="2"/>
  <c r="BU222" i="2"/>
  <c r="BT222" i="2" a="1"/>
  <c r="BT222" i="2" s="1"/>
  <c r="BW222" i="2" s="1"/>
  <c r="BY222" i="2"/>
  <c r="BZ222" i="2"/>
  <c r="CB222" i="2"/>
  <c r="CC222" i="2"/>
  <c r="CH222" i="2"/>
  <c r="CE222" i="2"/>
  <c r="CG222" i="2"/>
  <c r="CJ222" i="2"/>
  <c r="CN222" i="2"/>
  <c r="S222" i="2"/>
  <c r="C223" i="2"/>
  <c r="G223" i="2"/>
  <c r="F223" i="2" s="1"/>
  <c r="I223" i="2"/>
  <c r="H223" i="2" s="1"/>
  <c r="K223" i="2"/>
  <c r="J223" i="2" s="1"/>
  <c r="M223" i="2"/>
  <c r="N223" i="2"/>
  <c r="P223" i="2"/>
  <c r="Q223" i="2"/>
  <c r="U223" i="2"/>
  <c r="T223" i="2" a="1"/>
  <c r="T223" i="2" s="1"/>
  <c r="V223" i="2" s="1"/>
  <c r="R223" i="2" s="1"/>
  <c r="S223" i="2" a="1"/>
  <c r="S223" i="2" s="1"/>
  <c r="AA223" i="2"/>
  <c r="X223" i="2" a="1"/>
  <c r="X223" i="2" s="1"/>
  <c r="Y223" i="2" s="1"/>
  <c r="Z223" i="2"/>
  <c r="AC223" i="2"/>
  <c r="AB223" i="2" s="1"/>
  <c r="AD223" i="2"/>
  <c r="AG223" i="2"/>
  <c r="AH223" i="2"/>
  <c r="AI223" i="2"/>
  <c r="AF223" i="2"/>
  <c r="AK223" i="2"/>
  <c r="AL223" i="2"/>
  <c r="AN223" i="2"/>
  <c r="AO223" i="2"/>
  <c r="AQ223" i="2"/>
  <c r="AR223" i="2"/>
  <c r="AT223" i="2"/>
  <c r="AS223" i="2" s="1"/>
  <c r="AW223" i="2"/>
  <c r="AV223" i="2"/>
  <c r="BA223" i="2"/>
  <c r="AZ223" i="2" s="1"/>
  <c r="BB223" i="2"/>
  <c r="BE223" i="2" a="1"/>
  <c r="BE223" i="2" s="1"/>
  <c r="BF223" i="2" s="1"/>
  <c r="BC223" i="2" s="1"/>
  <c r="BD223" i="2"/>
  <c r="BG223" i="2" s="1"/>
  <c r="BJ223" i="2" a="1"/>
  <c r="BJ223" i="2" s="1"/>
  <c r="BK223" i="2" s="1"/>
  <c r="BH223" i="2" s="1"/>
  <c r="BI223" i="2"/>
  <c r="BN223" i="2"/>
  <c r="BM223" i="2" s="1"/>
  <c r="BO223" i="2"/>
  <c r="BQ223" i="2"/>
  <c r="BR223" i="2"/>
  <c r="BU223" i="2"/>
  <c r="BT223" i="2" a="1"/>
  <c r="BT223" i="2" s="1"/>
  <c r="BY223" i="2"/>
  <c r="BZ223" i="2"/>
  <c r="CB223" i="2"/>
  <c r="CC223" i="2"/>
  <c r="CH223" i="2"/>
  <c r="CE223" i="2"/>
  <c r="CJ223" i="2"/>
  <c r="CL223" i="2" s="1"/>
  <c r="CK223" i="2"/>
  <c r="CN223" i="2"/>
  <c r="CM223" i="2" s="1"/>
  <c r="C224" i="2"/>
  <c r="G224" i="2"/>
  <c r="F224" i="2" s="1"/>
  <c r="I224" i="2"/>
  <c r="H224" i="2" s="1"/>
  <c r="K224" i="2"/>
  <c r="J224" i="2" s="1"/>
  <c r="M224" i="2"/>
  <c r="N224" i="2"/>
  <c r="P224" i="2"/>
  <c r="Q224" i="2"/>
  <c r="U224" i="2"/>
  <c r="T224" i="2" a="1"/>
  <c r="T224" i="2" s="1"/>
  <c r="V224" i="2" s="1"/>
  <c r="S224" i="2" a="1"/>
  <c r="S224" i="2" s="1"/>
  <c r="AA224" i="2"/>
  <c r="X224" i="2" a="1"/>
  <c r="X224" i="2" s="1"/>
  <c r="Y224" i="2" s="1"/>
  <c r="Z224" i="2"/>
  <c r="AC224" i="2"/>
  <c r="AD224" i="2"/>
  <c r="AG224" i="2"/>
  <c r="AH224" i="2"/>
  <c r="AI224" i="2"/>
  <c r="AF224" i="2"/>
  <c r="AK224" i="2"/>
  <c r="AL224" i="2"/>
  <c r="AN224" i="2"/>
  <c r="AO224" i="2"/>
  <c r="AQ224" i="2"/>
  <c r="AR224" i="2"/>
  <c r="AP224" i="2"/>
  <c r="AT224" i="2"/>
  <c r="AS224" i="2" s="1"/>
  <c r="AW224" i="2"/>
  <c r="AX224" i="2" s="1"/>
  <c r="AU224" i="2" s="1"/>
  <c r="AV224" i="2"/>
  <c r="BA224" i="2"/>
  <c r="AZ224" i="2" s="1"/>
  <c r="BB224" i="2"/>
  <c r="BE224" i="2" a="1"/>
  <c r="BE224" i="2" s="1"/>
  <c r="BF224" i="2" s="1"/>
  <c r="BC224" i="2" s="1"/>
  <c r="BD224" i="2"/>
  <c r="BJ224" i="2" a="1"/>
  <c r="BJ224" i="2" s="1"/>
  <c r="BI224" i="2"/>
  <c r="BN224" i="2"/>
  <c r="BO224" i="2"/>
  <c r="BQ224" i="2"/>
  <c r="BP224" i="2" s="1"/>
  <c r="BR224" i="2"/>
  <c r="BU224" i="2"/>
  <c r="BT224" i="2" a="1"/>
  <c r="BT224" i="2" s="1"/>
  <c r="BW224" i="2" s="1"/>
  <c r="BY224" i="2"/>
  <c r="BZ224" i="2"/>
  <c r="CB224" i="2"/>
  <c r="CC224" i="2"/>
  <c r="CH224" i="2"/>
  <c r="CE224" i="2"/>
  <c r="CF224" i="2" s="1"/>
  <c r="CG224" i="2"/>
  <c r="CJ224" i="2"/>
  <c r="CL224" i="2" s="1"/>
  <c r="CI224" i="2"/>
  <c r="CN224" i="2"/>
  <c r="CM224" i="2" s="1"/>
  <c r="C225" i="2"/>
  <c r="G225" i="2"/>
  <c r="F225" i="2"/>
  <c r="I225" i="2"/>
  <c r="H225" i="2"/>
  <c r="K225" i="2"/>
  <c r="J225" i="2" s="1"/>
  <c r="M225" i="2"/>
  <c r="N225" i="2"/>
  <c r="P225" i="2"/>
  <c r="O225" i="2" s="1"/>
  <c r="Q225" i="2"/>
  <c r="U225" i="2"/>
  <c r="T225" i="2" a="1"/>
  <c r="T225" i="2" s="1"/>
  <c r="V225" i="2" s="1"/>
  <c r="S225" i="2" a="1"/>
  <c r="S225" i="2" s="1"/>
  <c r="AA225" i="2"/>
  <c r="X225" i="2" a="1"/>
  <c r="X225" i="2"/>
  <c r="Y225" i="2" s="1"/>
  <c r="Z225" i="2"/>
  <c r="AC225" i="2"/>
  <c r="AD225" i="2"/>
  <c r="AB225" i="2" s="1"/>
  <c r="AG225" i="2"/>
  <c r="AH225" i="2"/>
  <c r="AI225" i="2"/>
  <c r="AF225" i="2"/>
  <c r="AK225" i="2"/>
  <c r="AL225" i="2"/>
  <c r="AN225" i="2"/>
  <c r="AO225" i="2"/>
  <c r="AM225" i="2" s="1"/>
  <c r="AQ225" i="2"/>
  <c r="AR225" i="2"/>
  <c r="AT225" i="2"/>
  <c r="AS225" i="2" s="1"/>
  <c r="AW225" i="2"/>
  <c r="AX225" i="2" s="1"/>
  <c r="AU225" i="2" s="1"/>
  <c r="AV225" i="2"/>
  <c r="AY225" i="2" s="1"/>
  <c r="BA225" i="2"/>
  <c r="BB225" i="2"/>
  <c r="BE225" i="2" a="1"/>
  <c r="BE225" i="2"/>
  <c r="BF225" i="2" s="1"/>
  <c r="BC225" i="2" s="1"/>
  <c r="BD225" i="2"/>
  <c r="BJ225" i="2" a="1"/>
  <c r="BJ225" i="2" s="1"/>
  <c r="BK225" i="2" s="1"/>
  <c r="BH225" i="2" s="1"/>
  <c r="BI225" i="2"/>
  <c r="BN225" i="2"/>
  <c r="BM225" i="2" s="1"/>
  <c r="BO225" i="2"/>
  <c r="BQ225" i="2"/>
  <c r="BR225" i="2"/>
  <c r="BP225" i="2"/>
  <c r="BU225" i="2"/>
  <c r="BT225" i="2" a="1"/>
  <c r="BT225" i="2" s="1"/>
  <c r="BY225" i="2"/>
  <c r="BZ225" i="2"/>
  <c r="CB225" i="2"/>
  <c r="CA225" i="2" s="1"/>
  <c r="CC225" i="2"/>
  <c r="CH225" i="2"/>
  <c r="CE225" i="2"/>
  <c r="CJ225" i="2"/>
  <c r="CI225" i="2" s="1"/>
  <c r="CN225" i="2"/>
  <c r="CO225" i="2" s="1"/>
  <c r="CM225" i="2"/>
  <c r="CP225" i="2"/>
  <c r="C226" i="2"/>
  <c r="G226" i="2"/>
  <c r="F226" i="2" s="1"/>
  <c r="I226" i="2"/>
  <c r="H226" i="2" s="1"/>
  <c r="K226" i="2"/>
  <c r="J226" i="2" s="1"/>
  <c r="M226" i="2"/>
  <c r="N226" i="2"/>
  <c r="L226" i="2"/>
  <c r="P226" i="2"/>
  <c r="Q226" i="2"/>
  <c r="U226" i="2"/>
  <c r="T226" i="2" a="1"/>
  <c r="T226" i="2" s="1"/>
  <c r="V226" i="2" s="1"/>
  <c r="R226" i="2" s="1"/>
  <c r="S226" i="2" a="1"/>
  <c r="S226" i="2" s="1"/>
  <c r="AA226" i="2"/>
  <c r="X226" i="2" a="1"/>
  <c r="X226" i="2" s="1"/>
  <c r="Y226" i="2" s="1"/>
  <c r="Z226" i="2"/>
  <c r="AC226" i="2"/>
  <c r="AB226" i="2" s="1"/>
  <c r="AD226" i="2"/>
  <c r="AG226" i="2"/>
  <c r="AH226" i="2"/>
  <c r="AI226" i="2"/>
  <c r="AF226" i="2"/>
  <c r="AK226" i="2"/>
  <c r="AL226" i="2"/>
  <c r="AN226" i="2"/>
  <c r="AM226" i="2" s="1"/>
  <c r="AO226" i="2"/>
  <c r="AQ226" i="2"/>
  <c r="AR226" i="2"/>
  <c r="AP226" i="2"/>
  <c r="AT226" i="2"/>
  <c r="AS226" i="2"/>
  <c r="AW226" i="2"/>
  <c r="AX226" i="2" s="1"/>
  <c r="AU226" i="2" s="1"/>
  <c r="AV226" i="2"/>
  <c r="AY226" i="2" s="1"/>
  <c r="BA226" i="2"/>
  <c r="BB226" i="2"/>
  <c r="BE226" i="2" a="1"/>
  <c r="BE226" i="2" s="1"/>
  <c r="BD226" i="2"/>
  <c r="BJ226" i="2" a="1"/>
  <c r="BJ226" i="2"/>
  <c r="BI226" i="2"/>
  <c r="BN226" i="2"/>
  <c r="BM226" i="2" s="1"/>
  <c r="BO226" i="2"/>
  <c r="BQ226" i="2"/>
  <c r="BR226" i="2"/>
  <c r="BU226" i="2"/>
  <c r="BT226" i="2" a="1"/>
  <c r="BT226" i="2" s="1"/>
  <c r="BV226" i="2" s="1"/>
  <c r="BS226" i="2" s="1"/>
  <c r="BY226" i="2"/>
  <c r="BZ226" i="2"/>
  <c r="CB226" i="2"/>
  <c r="CC226" i="2"/>
  <c r="CH226" i="2"/>
  <c r="CE226" i="2"/>
  <c r="CJ226" i="2"/>
  <c r="CI226" i="2" s="1"/>
  <c r="CL226" i="2"/>
  <c r="CN226" i="2"/>
  <c r="C227" i="2"/>
  <c r="G227" i="2"/>
  <c r="F227" i="2" s="1"/>
  <c r="I227" i="2"/>
  <c r="H227" i="2" s="1"/>
  <c r="K227" i="2"/>
  <c r="J227" i="2" s="1"/>
  <c r="M227" i="2"/>
  <c r="N227" i="2"/>
  <c r="P227" i="2"/>
  <c r="Q227" i="2"/>
  <c r="U227" i="2"/>
  <c r="T227" i="2" a="1"/>
  <c r="T227" i="2" s="1"/>
  <c r="V227" i="2" s="1"/>
  <c r="S227" i="2" a="1"/>
  <c r="AA227" i="2"/>
  <c r="X227" i="2" a="1"/>
  <c r="X227" i="2" s="1"/>
  <c r="Y227" i="2" s="1"/>
  <c r="W227" i="2" s="1"/>
  <c r="Z227" i="2"/>
  <c r="AC227" i="2"/>
  <c r="AD227" i="2"/>
  <c r="AG227" i="2"/>
  <c r="AH227" i="2"/>
  <c r="AI227" i="2"/>
  <c r="AF227" i="2"/>
  <c r="AK227" i="2"/>
  <c r="AJ227" i="2" s="1"/>
  <c r="AL227" i="2"/>
  <c r="AN227" i="2"/>
  <c r="AO227" i="2"/>
  <c r="AM227" i="2"/>
  <c r="AQ227" i="2"/>
  <c r="AR227" i="2"/>
  <c r="AT227" i="2"/>
  <c r="AS227" i="2"/>
  <c r="AW227" i="2"/>
  <c r="AX227" i="2" s="1"/>
  <c r="AU227" i="2" s="1"/>
  <c r="AV227" i="2"/>
  <c r="BA227" i="2"/>
  <c r="BB227" i="2"/>
  <c r="BE227" i="2" a="1"/>
  <c r="BE227" i="2" s="1"/>
  <c r="BF227" i="2" s="1"/>
  <c r="BC227" i="2" s="1"/>
  <c r="BD227" i="2"/>
  <c r="BG227" i="2" s="1"/>
  <c r="BJ227" i="2" a="1"/>
  <c r="BJ227" i="2" s="1"/>
  <c r="BK227" i="2" s="1"/>
  <c r="BH227" i="2" s="1"/>
  <c r="BI227" i="2"/>
  <c r="BN227" i="2"/>
  <c r="BO227" i="2"/>
  <c r="BQ227" i="2"/>
  <c r="BR227" i="2"/>
  <c r="BU227" i="2"/>
  <c r="BT227" i="2" a="1"/>
  <c r="BT227" i="2" s="1"/>
  <c r="BY227" i="2"/>
  <c r="BX227" i="2" s="1"/>
  <c r="BZ227" i="2"/>
  <c r="CB227" i="2"/>
  <c r="CC227" i="2"/>
  <c r="CH227" i="2"/>
  <c r="CE227" i="2"/>
  <c r="CJ227" i="2"/>
  <c r="CI227" i="2" s="1"/>
  <c r="CN227" i="2"/>
  <c r="CP227" i="2" s="1"/>
  <c r="CO227" i="2"/>
  <c r="S227" i="2"/>
  <c r="C228" i="2"/>
  <c r="G228" i="2"/>
  <c r="F228" i="2" s="1"/>
  <c r="I228" i="2"/>
  <c r="H228" i="2" s="1"/>
  <c r="K228" i="2"/>
  <c r="J228" i="2" s="1"/>
  <c r="M228" i="2"/>
  <c r="N228" i="2"/>
  <c r="P228" i="2"/>
  <c r="Q228" i="2"/>
  <c r="O228" i="2" s="1"/>
  <c r="U228" i="2"/>
  <c r="T228" i="2" a="1"/>
  <c r="T228" i="2" s="1"/>
  <c r="V228" i="2" s="1"/>
  <c r="S228" i="2" a="1"/>
  <c r="S228" i="2" s="1"/>
  <c r="AA228" i="2"/>
  <c r="X228" i="2" a="1"/>
  <c r="X228" i="2" s="1"/>
  <c r="Y228" i="2" s="1"/>
  <c r="Z228" i="2"/>
  <c r="AC228" i="2"/>
  <c r="AD228" i="2"/>
  <c r="AG228" i="2"/>
  <c r="AH228" i="2"/>
  <c r="AI228" i="2"/>
  <c r="AF228" i="2"/>
  <c r="AK228" i="2"/>
  <c r="AL228" i="2"/>
  <c r="AN228" i="2"/>
  <c r="AO228" i="2"/>
  <c r="AQ228" i="2"/>
  <c r="AR228" i="2"/>
  <c r="AP228" i="2" s="1"/>
  <c r="AT228" i="2"/>
  <c r="AS228" i="2" s="1"/>
  <c r="AW228" i="2"/>
  <c r="AX228" i="2" s="1"/>
  <c r="AU228" i="2" s="1"/>
  <c r="AV228" i="2"/>
  <c r="BA228" i="2"/>
  <c r="BB228" i="2"/>
  <c r="BE228" i="2" a="1"/>
  <c r="BE228" i="2"/>
  <c r="BD228" i="2"/>
  <c r="BJ228" i="2" a="1"/>
  <c r="BJ228" i="2" s="1"/>
  <c r="BK228" i="2" s="1"/>
  <c r="BH228" i="2" s="1"/>
  <c r="BI228" i="2"/>
  <c r="BN228" i="2"/>
  <c r="BO228" i="2"/>
  <c r="BQ228" i="2"/>
  <c r="BR228" i="2"/>
  <c r="BU228" i="2"/>
  <c r="BT228" i="2" a="1"/>
  <c r="BT228" i="2" s="1"/>
  <c r="BY228" i="2"/>
  <c r="BZ228" i="2"/>
  <c r="CB228" i="2"/>
  <c r="CC228" i="2"/>
  <c r="CH228" i="2"/>
  <c r="CE228" i="2"/>
  <c r="CG228" i="2" s="1"/>
  <c r="CD228" i="2"/>
  <c r="CJ228" i="2"/>
  <c r="CN228" i="2"/>
  <c r="CP228" i="2" s="1"/>
  <c r="CO228" i="2"/>
  <c r="C229" i="2"/>
  <c r="G229" i="2"/>
  <c r="F229" i="2" s="1"/>
  <c r="I229" i="2"/>
  <c r="H229" i="2" s="1"/>
  <c r="K229" i="2"/>
  <c r="J229" i="2"/>
  <c r="M229" i="2"/>
  <c r="N229" i="2"/>
  <c r="P229" i="2"/>
  <c r="Q229" i="2"/>
  <c r="U229" i="2"/>
  <c r="T229" i="2" a="1"/>
  <c r="T229" i="2" s="1"/>
  <c r="V229" i="2" s="1"/>
  <c r="S229" i="2" a="1"/>
  <c r="S229" i="2" s="1"/>
  <c r="AA229" i="2"/>
  <c r="X229" i="2" a="1"/>
  <c r="X229" i="2" s="1"/>
  <c r="Y229" i="2" s="1"/>
  <c r="Z229" i="2"/>
  <c r="AC229" i="2"/>
  <c r="AD229" i="2"/>
  <c r="AG229" i="2"/>
  <c r="AH229" i="2"/>
  <c r="AI229" i="2"/>
  <c r="AF229" i="2"/>
  <c r="AK229" i="2"/>
  <c r="AL229" i="2"/>
  <c r="AN229" i="2"/>
  <c r="AO229" i="2"/>
  <c r="AM229" i="2" s="1"/>
  <c r="AQ229" i="2"/>
  <c r="AR229" i="2"/>
  <c r="AT229" i="2"/>
  <c r="AS229" i="2" s="1"/>
  <c r="AW229" i="2"/>
  <c r="AX229" i="2" s="1"/>
  <c r="AU229" i="2" s="1"/>
  <c r="AV229" i="2"/>
  <c r="AY229" i="2" s="1"/>
  <c r="BA229" i="2"/>
  <c r="BB229" i="2"/>
  <c r="BE229" i="2" a="1"/>
  <c r="BE229" i="2" s="1"/>
  <c r="BD229" i="2"/>
  <c r="BJ229" i="2" a="1"/>
  <c r="BJ229" i="2" s="1"/>
  <c r="BK229" i="2" s="1"/>
  <c r="BH229" i="2" s="1"/>
  <c r="BI229" i="2"/>
  <c r="BN229" i="2"/>
  <c r="BO229" i="2"/>
  <c r="BQ229" i="2"/>
  <c r="BR229" i="2"/>
  <c r="BU229" i="2"/>
  <c r="BT229" i="2" a="1"/>
  <c r="BT229" i="2"/>
  <c r="BW229" i="2" s="1"/>
  <c r="BY229" i="2"/>
  <c r="BX229" i="2" s="1"/>
  <c r="BZ229" i="2"/>
  <c r="CB229" i="2"/>
  <c r="CA229" i="2" s="1"/>
  <c r="CC229" i="2"/>
  <c r="CH229" i="2"/>
  <c r="CE229" i="2"/>
  <c r="CJ229" i="2"/>
  <c r="CI229" i="2" s="1"/>
  <c r="CN229" i="2"/>
  <c r="CM229" i="2" s="1"/>
  <c r="C230" i="2"/>
  <c r="G230" i="2"/>
  <c r="F230" i="2" s="1"/>
  <c r="I230" i="2"/>
  <c r="H230" i="2" s="1"/>
  <c r="K230" i="2"/>
  <c r="J230" i="2"/>
  <c r="M230" i="2"/>
  <c r="N230" i="2"/>
  <c r="P230" i="2"/>
  <c r="Q230" i="2"/>
  <c r="U230" i="2"/>
  <c r="T230" i="2" a="1"/>
  <c r="T230" i="2" s="1"/>
  <c r="V230" i="2" s="1"/>
  <c r="S230" i="2" a="1"/>
  <c r="AA230" i="2"/>
  <c r="X230" i="2" a="1"/>
  <c r="X230" i="2"/>
  <c r="Y230" i="2" s="1"/>
  <c r="Z230" i="2"/>
  <c r="AC230" i="2"/>
  <c r="AD230" i="2"/>
  <c r="AG230" i="2"/>
  <c r="AH230" i="2"/>
  <c r="AI230" i="2"/>
  <c r="AF230" i="2"/>
  <c r="AK230" i="2"/>
  <c r="AJ230" i="2" s="1"/>
  <c r="AL230" i="2"/>
  <c r="AN230" i="2"/>
  <c r="AO230" i="2"/>
  <c r="AM230" i="2" s="1"/>
  <c r="AQ230" i="2"/>
  <c r="AP230" i="2" s="1"/>
  <c r="AR230" i="2"/>
  <c r="AT230" i="2"/>
  <c r="AS230" i="2" s="1"/>
  <c r="AW230" i="2"/>
  <c r="AX230" i="2" s="1"/>
  <c r="AU230" i="2" s="1"/>
  <c r="AV230" i="2"/>
  <c r="BA230" i="2"/>
  <c r="BB230" i="2"/>
  <c r="AZ230" i="2"/>
  <c r="BE230" i="2" a="1"/>
  <c r="BE230" i="2" s="1"/>
  <c r="BF230" i="2" s="1"/>
  <c r="BC230" i="2" s="1"/>
  <c r="BD230" i="2"/>
  <c r="BJ230" i="2" a="1"/>
  <c r="BJ230" i="2" s="1"/>
  <c r="BK230" i="2" s="1"/>
  <c r="BH230" i="2" s="1"/>
  <c r="BI230" i="2"/>
  <c r="BL230" i="2" s="1"/>
  <c r="BN230" i="2"/>
  <c r="BO230" i="2"/>
  <c r="BQ230" i="2"/>
  <c r="BR230" i="2"/>
  <c r="BU230" i="2"/>
  <c r="BT230" i="2" a="1"/>
  <c r="BT230" i="2" s="1"/>
  <c r="BW230" i="2" s="1"/>
  <c r="BY230" i="2"/>
  <c r="BZ230" i="2"/>
  <c r="BX230" i="2" s="1"/>
  <c r="CB230" i="2"/>
  <c r="CA230" i="2" s="1"/>
  <c r="CC230" i="2"/>
  <c r="CH230" i="2"/>
  <c r="CE230" i="2"/>
  <c r="CG230" i="2" s="1"/>
  <c r="CJ230" i="2"/>
  <c r="CN230" i="2"/>
  <c r="S230" i="2"/>
  <c r="C231" i="2"/>
  <c r="G231" i="2"/>
  <c r="F231" i="2" s="1"/>
  <c r="I231" i="2"/>
  <c r="H231" i="2" s="1"/>
  <c r="K231" i="2"/>
  <c r="J231" i="2" s="1"/>
  <c r="M231" i="2"/>
  <c r="N231" i="2"/>
  <c r="P231" i="2"/>
  <c r="Q231" i="2"/>
  <c r="U231" i="2"/>
  <c r="T231" i="2" a="1"/>
  <c r="T231" i="2" s="1"/>
  <c r="V231" i="2" s="1"/>
  <c r="S231" i="2" a="1"/>
  <c r="S231" i="2" s="1"/>
  <c r="AA231" i="2"/>
  <c r="W231" i="2" s="1"/>
  <c r="X231" i="2" a="1"/>
  <c r="X231" i="2" s="1"/>
  <c r="Y231" i="2" s="1"/>
  <c r="Z231" i="2"/>
  <c r="AC231" i="2"/>
  <c r="AD231" i="2"/>
  <c r="AB231" i="2" s="1"/>
  <c r="AG231" i="2"/>
  <c r="AH231" i="2"/>
  <c r="AI231" i="2"/>
  <c r="AF231" i="2"/>
  <c r="AK231" i="2"/>
  <c r="AL231" i="2"/>
  <c r="AN231" i="2"/>
  <c r="AO231" i="2"/>
  <c r="AQ231" i="2"/>
  <c r="AR231" i="2"/>
  <c r="AT231" i="2"/>
  <c r="AS231" i="2"/>
  <c r="AW231" i="2"/>
  <c r="AV231" i="2"/>
  <c r="BA231" i="2"/>
  <c r="BB231" i="2"/>
  <c r="BE231" i="2" a="1"/>
  <c r="BE231" i="2" s="1"/>
  <c r="BF231" i="2" s="1"/>
  <c r="BC231" i="2" s="1"/>
  <c r="BD231" i="2"/>
  <c r="BJ231" i="2" a="1"/>
  <c r="BJ231" i="2" s="1"/>
  <c r="BK231" i="2" s="1"/>
  <c r="BH231" i="2" s="1"/>
  <c r="BI231" i="2"/>
  <c r="BN231" i="2"/>
  <c r="BM231" i="2" s="1"/>
  <c r="BO231" i="2"/>
  <c r="BQ231" i="2"/>
  <c r="BR231" i="2"/>
  <c r="BU231" i="2"/>
  <c r="BT231" i="2" a="1"/>
  <c r="BT231" i="2"/>
  <c r="BW231" i="2" s="1"/>
  <c r="BY231" i="2"/>
  <c r="BX231" i="2" s="1"/>
  <c r="BZ231" i="2"/>
  <c r="CB231" i="2"/>
  <c r="CC231" i="2"/>
  <c r="CH231" i="2"/>
  <c r="CD231" i="2" s="1"/>
  <c r="CE231" i="2"/>
  <c r="CJ231" i="2"/>
  <c r="CK231" i="2" s="1"/>
  <c r="CI231" i="2"/>
  <c r="CL231" i="2"/>
  <c r="CN231" i="2"/>
  <c r="CM231" i="2" s="1"/>
  <c r="C232" i="2"/>
  <c r="G232" i="2"/>
  <c r="F232" i="2" s="1"/>
  <c r="I232" i="2"/>
  <c r="H232" i="2" s="1"/>
  <c r="K232" i="2"/>
  <c r="J232" i="2" s="1"/>
  <c r="M232" i="2"/>
  <c r="N232" i="2"/>
  <c r="L232" i="2" s="1"/>
  <c r="P232" i="2"/>
  <c r="Q232" i="2"/>
  <c r="U232" i="2"/>
  <c r="T232" i="2" a="1"/>
  <c r="T232" i="2" s="1"/>
  <c r="V232" i="2" s="1"/>
  <c r="R232" i="2" s="1"/>
  <c r="S232" i="2" a="1"/>
  <c r="AA232" i="2"/>
  <c r="X232" i="2" a="1"/>
  <c r="X232" i="2"/>
  <c r="Y232" i="2" s="1"/>
  <c r="Z232" i="2"/>
  <c r="AC232" i="2"/>
  <c r="AD232" i="2"/>
  <c r="AG232" i="2"/>
  <c r="AE232" i="2" s="1" a="1"/>
  <c r="AE232" i="2" s="1"/>
  <c r="AH232" i="2"/>
  <c r="AI232" i="2"/>
  <c r="AF232" i="2"/>
  <c r="AK232" i="2"/>
  <c r="AJ232" i="2" s="1"/>
  <c r="AL232" i="2"/>
  <c r="AN232" i="2"/>
  <c r="AO232" i="2"/>
  <c r="AQ232" i="2"/>
  <c r="AP232" i="2" s="1"/>
  <c r="AR232" i="2"/>
  <c r="AT232" i="2"/>
  <c r="AS232" i="2" s="1"/>
  <c r="AW232" i="2"/>
  <c r="AX232" i="2" s="1"/>
  <c r="AU232" i="2" s="1"/>
  <c r="AV232" i="2"/>
  <c r="AY232" i="2" s="1"/>
  <c r="BA232" i="2"/>
  <c r="AZ232" i="2" s="1"/>
  <c r="BB232" i="2"/>
  <c r="BE232" i="2" a="1"/>
  <c r="BE232" i="2" s="1"/>
  <c r="BF232" i="2" s="1"/>
  <c r="BC232" i="2" s="1"/>
  <c r="BD232" i="2"/>
  <c r="BJ232" i="2" a="1"/>
  <c r="BJ232" i="2" s="1"/>
  <c r="BI232" i="2"/>
  <c r="BN232" i="2"/>
  <c r="BO232" i="2"/>
  <c r="BQ232" i="2"/>
  <c r="BP232" i="2" s="1"/>
  <c r="BR232" i="2"/>
  <c r="BU232" i="2"/>
  <c r="BT232" i="2" a="1"/>
  <c r="BT232" i="2" s="1"/>
  <c r="BW232" i="2" s="1"/>
  <c r="BY232" i="2"/>
  <c r="BZ232" i="2"/>
  <c r="CB232" i="2"/>
  <c r="CC232" i="2"/>
  <c r="CH232" i="2"/>
  <c r="CE232" i="2"/>
  <c r="CG232" i="2" s="1"/>
  <c r="CF232" i="2"/>
  <c r="CJ232" i="2"/>
  <c r="CN232" i="2"/>
  <c r="CM232" i="2"/>
  <c r="CO232" i="2"/>
  <c r="CP232" i="2"/>
  <c r="S232" i="2"/>
  <c r="C233" i="2"/>
  <c r="G233" i="2"/>
  <c r="F233" i="2" s="1"/>
  <c r="I233" i="2"/>
  <c r="H233" i="2"/>
  <c r="K233" i="2"/>
  <c r="J233" i="2" s="1"/>
  <c r="M233" i="2"/>
  <c r="N233" i="2"/>
  <c r="P233" i="2"/>
  <c r="Q233" i="2"/>
  <c r="U233" i="2"/>
  <c r="T233" i="2" a="1"/>
  <c r="T233" i="2" s="1"/>
  <c r="V233" i="2" s="1"/>
  <c r="S233" i="2" a="1"/>
  <c r="S233" i="2" s="1"/>
  <c r="AA233" i="2"/>
  <c r="X233" i="2" a="1"/>
  <c r="X233" i="2"/>
  <c r="Y233" i="2" s="1"/>
  <c r="Z233" i="2"/>
  <c r="AC233" i="2"/>
  <c r="AD233" i="2"/>
  <c r="AG233" i="2"/>
  <c r="AH233" i="2"/>
  <c r="AI233" i="2"/>
  <c r="AF233" i="2"/>
  <c r="AK233" i="2"/>
  <c r="AL233" i="2"/>
  <c r="AN233" i="2"/>
  <c r="AO233" i="2"/>
  <c r="AQ233" i="2"/>
  <c r="AR233" i="2"/>
  <c r="AT233" i="2"/>
  <c r="AS233" i="2" s="1"/>
  <c r="AW233" i="2"/>
  <c r="AX233" i="2"/>
  <c r="AU233" i="2" s="1"/>
  <c r="AV233" i="2"/>
  <c r="AY233" i="2" s="1"/>
  <c r="BA233" i="2"/>
  <c r="BB233" i="2"/>
  <c r="BE233" i="2" a="1"/>
  <c r="BE233" i="2" s="1"/>
  <c r="BD233" i="2"/>
  <c r="BJ233" i="2" a="1"/>
  <c r="BJ233" i="2" s="1"/>
  <c r="BK233" i="2" s="1"/>
  <c r="BH233" i="2" s="1"/>
  <c r="BI233" i="2"/>
  <c r="BL233" i="2" s="1"/>
  <c r="BN233" i="2"/>
  <c r="BM233" i="2" s="1"/>
  <c r="BO233" i="2"/>
  <c r="BQ233" i="2"/>
  <c r="BR233" i="2"/>
  <c r="BU233" i="2"/>
  <c r="BV233" i="2" s="1"/>
  <c r="BS233" i="2" s="1"/>
  <c r="BT233" i="2" a="1"/>
  <c r="BT233" i="2" s="1"/>
  <c r="BY233" i="2"/>
  <c r="BZ233" i="2"/>
  <c r="CB233" i="2"/>
  <c r="CA233" i="2" s="1"/>
  <c r="CC233" i="2"/>
  <c r="CH233" i="2"/>
  <c r="CE233" i="2"/>
  <c r="CF233" i="2" s="1"/>
  <c r="CJ233" i="2"/>
  <c r="CI233" i="2" s="1"/>
  <c r="CN233" i="2"/>
  <c r="CM233" i="2" s="1"/>
  <c r="CO233" i="2"/>
  <c r="C234" i="2"/>
  <c r="G234" i="2"/>
  <c r="F234" i="2"/>
  <c r="I234" i="2"/>
  <c r="H234" i="2" s="1"/>
  <c r="K234" i="2"/>
  <c r="J234" i="2" s="1"/>
  <c r="M234" i="2"/>
  <c r="N234" i="2"/>
  <c r="L234" i="2"/>
  <c r="P234" i="2"/>
  <c r="Q234" i="2"/>
  <c r="U234" i="2"/>
  <c r="T234" i="2" a="1"/>
  <c r="T234" i="2" s="1"/>
  <c r="V234" i="2" s="1"/>
  <c r="R234" i="2" s="1"/>
  <c r="S234" i="2" a="1"/>
  <c r="S234" i="2" s="1"/>
  <c r="AA234" i="2"/>
  <c r="X234" i="2" a="1"/>
  <c r="X234" i="2" s="1"/>
  <c r="Y234" i="2" s="1"/>
  <c r="Z234" i="2"/>
  <c r="AC234" i="2"/>
  <c r="AD234" i="2"/>
  <c r="AG234" i="2"/>
  <c r="AH234" i="2"/>
  <c r="AI234" i="2"/>
  <c r="AF234" i="2"/>
  <c r="AK234" i="2"/>
  <c r="AL234" i="2"/>
  <c r="AN234" i="2"/>
  <c r="AM234" i="2" s="1"/>
  <c r="AO234" i="2"/>
  <c r="AQ234" i="2"/>
  <c r="AR234" i="2"/>
  <c r="AT234" i="2"/>
  <c r="AS234" i="2" s="1"/>
  <c r="AW234" i="2"/>
  <c r="AX234" i="2" s="1"/>
  <c r="AU234" i="2" s="1"/>
  <c r="AV234" i="2"/>
  <c r="AY234" i="2" s="1"/>
  <c r="BA234" i="2"/>
  <c r="BB234" i="2"/>
  <c r="BE234" i="2" a="1"/>
  <c r="BE234" i="2" s="1"/>
  <c r="BD234" i="2"/>
  <c r="BJ234" i="2" a="1"/>
  <c r="BJ234" i="2" s="1"/>
  <c r="BI234" i="2"/>
  <c r="BN234" i="2"/>
  <c r="BO234" i="2"/>
  <c r="BQ234" i="2"/>
  <c r="BR234" i="2"/>
  <c r="BU234" i="2"/>
  <c r="BT234" i="2" a="1"/>
  <c r="BT234" i="2" s="1"/>
  <c r="BY234" i="2"/>
  <c r="BZ234" i="2"/>
  <c r="CB234" i="2"/>
  <c r="CC234" i="2"/>
  <c r="CH234" i="2"/>
  <c r="CE234" i="2"/>
  <c r="CJ234" i="2"/>
  <c r="CI234" i="2" s="1"/>
  <c r="CN234" i="2"/>
  <c r="C235" i="2"/>
  <c r="G235" i="2"/>
  <c r="F235" i="2" s="1"/>
  <c r="I235" i="2"/>
  <c r="H235" i="2" s="1"/>
  <c r="K235" i="2"/>
  <c r="J235" i="2" s="1"/>
  <c r="M235" i="2"/>
  <c r="N235" i="2"/>
  <c r="P235" i="2"/>
  <c r="O235" i="2" s="1"/>
  <c r="Q235" i="2"/>
  <c r="U235" i="2"/>
  <c r="T235" i="2" a="1"/>
  <c r="T235" i="2" s="1"/>
  <c r="V235" i="2" s="1"/>
  <c r="R235" i="2" s="1"/>
  <c r="S235" i="2" a="1"/>
  <c r="S235" i="2" s="1"/>
  <c r="AA235" i="2"/>
  <c r="X235" i="2" a="1"/>
  <c r="X235" i="2" s="1"/>
  <c r="Y235" i="2" s="1"/>
  <c r="Z235" i="2"/>
  <c r="AC235" i="2"/>
  <c r="AB235" i="2" s="1"/>
  <c r="AD235" i="2"/>
  <c r="AG235" i="2"/>
  <c r="AH235" i="2"/>
  <c r="AI235" i="2"/>
  <c r="AE235" i="2" s="1" a="1"/>
  <c r="AE235" i="2" s="1"/>
  <c r="AF235" i="2"/>
  <c r="AK235" i="2"/>
  <c r="AL235" i="2"/>
  <c r="AN235" i="2"/>
  <c r="AO235" i="2"/>
  <c r="AQ235" i="2"/>
  <c r="AR235" i="2"/>
  <c r="AT235" i="2"/>
  <c r="AS235" i="2" s="1"/>
  <c r="AW235" i="2"/>
  <c r="AX235" i="2" s="1"/>
  <c r="AU235" i="2" s="1"/>
  <c r="AV235" i="2"/>
  <c r="AY235" i="2" s="1"/>
  <c r="BA235" i="2"/>
  <c r="BB235" i="2"/>
  <c r="BE235" i="2" a="1"/>
  <c r="BE235" i="2" s="1"/>
  <c r="BF235" i="2" s="1"/>
  <c r="BC235" i="2"/>
  <c r="BD235" i="2"/>
  <c r="BG235" i="2" s="1"/>
  <c r="BJ235" i="2" a="1"/>
  <c r="BJ235" i="2" s="1"/>
  <c r="BI235" i="2"/>
  <c r="BN235" i="2"/>
  <c r="BO235" i="2"/>
  <c r="BQ235" i="2"/>
  <c r="BR235" i="2"/>
  <c r="BU235" i="2"/>
  <c r="BT235" i="2" a="1"/>
  <c r="BT235" i="2" s="1"/>
  <c r="BW235" i="2" s="1"/>
  <c r="BY235" i="2"/>
  <c r="BZ235" i="2"/>
  <c r="CB235" i="2"/>
  <c r="CC235" i="2"/>
  <c r="CH235" i="2"/>
  <c r="CD235" i="2" s="1"/>
  <c r="CE235" i="2"/>
  <c r="CF235" i="2" s="1"/>
  <c r="CJ235" i="2"/>
  <c r="CI235" i="2" s="1"/>
  <c r="CN235" i="2"/>
  <c r="C236" i="2"/>
  <c r="G236" i="2"/>
  <c r="F236" i="2" s="1"/>
  <c r="I236" i="2"/>
  <c r="H236" i="2" s="1"/>
  <c r="K236" i="2"/>
  <c r="J236" i="2" s="1"/>
  <c r="M236" i="2"/>
  <c r="N236" i="2"/>
  <c r="P236" i="2"/>
  <c r="O236" i="2" s="1"/>
  <c r="Q236" i="2"/>
  <c r="U236" i="2"/>
  <c r="T236" i="2" a="1"/>
  <c r="T236" i="2" s="1"/>
  <c r="V236" i="2" s="1"/>
  <c r="S236" i="2" a="1"/>
  <c r="S236" i="2" s="1"/>
  <c r="AA236" i="2"/>
  <c r="X236" i="2" a="1"/>
  <c r="X236" i="2" s="1"/>
  <c r="Y236" i="2" s="1"/>
  <c r="Z236" i="2"/>
  <c r="AC236" i="2"/>
  <c r="AB236" i="2" s="1"/>
  <c r="AD236" i="2"/>
  <c r="AG236" i="2"/>
  <c r="AH236" i="2"/>
  <c r="AI236" i="2"/>
  <c r="AF236" i="2"/>
  <c r="AK236" i="2"/>
  <c r="AL236" i="2"/>
  <c r="AN236" i="2"/>
  <c r="AM236" i="2" s="1"/>
  <c r="AO236" i="2"/>
  <c r="AQ236" i="2"/>
  <c r="AR236" i="2"/>
  <c r="AT236" i="2"/>
  <c r="AS236" i="2" s="1"/>
  <c r="AW236" i="2"/>
  <c r="AX236" i="2"/>
  <c r="AU236" i="2" s="1"/>
  <c r="AV236" i="2"/>
  <c r="BA236" i="2"/>
  <c r="AZ236" i="2" s="1"/>
  <c r="BB236" i="2"/>
  <c r="BE236" i="2" a="1"/>
  <c r="BE236" i="2" s="1"/>
  <c r="BD236" i="2"/>
  <c r="BJ236" i="2" a="1"/>
  <c r="BJ236" i="2" s="1"/>
  <c r="BK236" i="2" s="1"/>
  <c r="BH236" i="2" s="1"/>
  <c r="BI236" i="2"/>
  <c r="BN236" i="2"/>
  <c r="BO236" i="2"/>
  <c r="BQ236" i="2"/>
  <c r="BR236" i="2"/>
  <c r="BP236" i="2" s="1"/>
  <c r="BU236" i="2"/>
  <c r="BT236" i="2" a="1"/>
  <c r="BT236" i="2" s="1"/>
  <c r="BW236" i="2" s="1"/>
  <c r="BY236" i="2"/>
  <c r="BZ236" i="2"/>
  <c r="CB236" i="2"/>
  <c r="CA236" i="2" s="1"/>
  <c r="CC236" i="2"/>
  <c r="CH236" i="2"/>
  <c r="CD236" i="2" s="1"/>
  <c r="CE236" i="2"/>
  <c r="CG236" i="2" s="1"/>
  <c r="CJ236" i="2"/>
  <c r="CI236" i="2" s="1"/>
  <c r="CN236" i="2"/>
  <c r="C237" i="2"/>
  <c r="G237" i="2"/>
  <c r="F237" i="2" s="1"/>
  <c r="I237" i="2"/>
  <c r="H237" i="2" s="1"/>
  <c r="K237" i="2"/>
  <c r="J237" i="2" s="1"/>
  <c r="M237" i="2"/>
  <c r="L237" i="2" s="1"/>
  <c r="N237" i="2"/>
  <c r="P237" i="2"/>
  <c r="Q237" i="2"/>
  <c r="U237" i="2"/>
  <c r="T237" i="2" a="1"/>
  <c r="T237" i="2" s="1"/>
  <c r="V237" i="2" s="1"/>
  <c r="S237" i="2" a="1"/>
  <c r="S237" i="2" s="1"/>
  <c r="AA237" i="2"/>
  <c r="X237" i="2" a="1"/>
  <c r="X237" i="2" s="1"/>
  <c r="Y237" i="2" s="1"/>
  <c r="Z237" i="2"/>
  <c r="AC237" i="2"/>
  <c r="AD237" i="2"/>
  <c r="AG237" i="2"/>
  <c r="AH237" i="2"/>
  <c r="AI237" i="2"/>
  <c r="AE237" i="2" s="1" a="1"/>
  <c r="AE237" i="2" s="1"/>
  <c r="AF237" i="2"/>
  <c r="AK237" i="2"/>
  <c r="AL237" i="2"/>
  <c r="AN237" i="2"/>
  <c r="AO237" i="2"/>
  <c r="AQ237" i="2"/>
  <c r="AR237" i="2"/>
  <c r="AP237" i="2" s="1"/>
  <c r="AT237" i="2"/>
  <c r="AS237" i="2" s="1"/>
  <c r="AW237" i="2"/>
  <c r="AX237" i="2" s="1"/>
  <c r="AU237" i="2" s="1"/>
  <c r="AV237" i="2"/>
  <c r="BA237" i="2"/>
  <c r="BB237" i="2"/>
  <c r="BE237" i="2" a="1"/>
  <c r="BE237" i="2" s="1"/>
  <c r="BD237" i="2"/>
  <c r="BJ237" i="2" a="1"/>
  <c r="BJ237" i="2" s="1"/>
  <c r="BK237" i="2" s="1"/>
  <c r="BH237" i="2" s="1"/>
  <c r="BI237" i="2"/>
  <c r="BN237" i="2"/>
  <c r="BO237" i="2"/>
  <c r="BQ237" i="2"/>
  <c r="BR237" i="2"/>
  <c r="BU237" i="2"/>
  <c r="BT237" i="2" a="1"/>
  <c r="BT237" i="2" s="1"/>
  <c r="BY237" i="2"/>
  <c r="BX237" i="2" s="1"/>
  <c r="BZ237" i="2"/>
  <c r="CB237" i="2"/>
  <c r="CA237" i="2" s="1"/>
  <c r="CC237" i="2"/>
  <c r="CH237" i="2"/>
  <c r="CE237" i="2"/>
  <c r="CF237" i="2" s="1"/>
  <c r="CJ237" i="2"/>
  <c r="CL237" i="2" s="1"/>
  <c r="CN237" i="2"/>
  <c r="CM237" i="2" s="1"/>
  <c r="C238" i="2"/>
  <c r="G238" i="2"/>
  <c r="F238" i="2" s="1"/>
  <c r="I238" i="2"/>
  <c r="H238" i="2" s="1"/>
  <c r="K238" i="2"/>
  <c r="J238" i="2"/>
  <c r="M238" i="2"/>
  <c r="N238" i="2"/>
  <c r="P238" i="2"/>
  <c r="Q238" i="2"/>
  <c r="U238" i="2"/>
  <c r="T238" i="2" a="1"/>
  <c r="T238" i="2" s="1"/>
  <c r="V238" i="2" s="1"/>
  <c r="S238" i="2" a="1"/>
  <c r="S238" i="2" s="1"/>
  <c r="AA238" i="2"/>
  <c r="X238" i="2" a="1"/>
  <c r="X238" i="2" s="1"/>
  <c r="Y238" i="2" s="1"/>
  <c r="Z238" i="2"/>
  <c r="AC238" i="2"/>
  <c r="AB238" i="2" s="1"/>
  <c r="AD238" i="2"/>
  <c r="AG238" i="2"/>
  <c r="AH238" i="2"/>
  <c r="AI238" i="2"/>
  <c r="AF238" i="2"/>
  <c r="AK238" i="2"/>
  <c r="AL238" i="2"/>
  <c r="AN238" i="2"/>
  <c r="AM238" i="2" s="1"/>
  <c r="AO238" i="2"/>
  <c r="AQ238" i="2"/>
  <c r="AR238" i="2"/>
  <c r="AT238" i="2"/>
  <c r="AS238" i="2" s="1"/>
  <c r="AW238" i="2"/>
  <c r="AX238" i="2"/>
  <c r="AU238" i="2" s="1"/>
  <c r="AV238" i="2"/>
  <c r="AY238" i="2" s="1"/>
  <c r="BA238" i="2"/>
  <c r="BB238" i="2"/>
  <c r="BE238" i="2" a="1"/>
  <c r="BE238" i="2" s="1"/>
  <c r="BF238" i="2"/>
  <c r="BC238" i="2" s="1"/>
  <c r="BD238" i="2"/>
  <c r="BJ238" i="2" a="1"/>
  <c r="BJ238" i="2"/>
  <c r="BK238" i="2" s="1"/>
  <c r="BH238" i="2" s="1"/>
  <c r="BI238" i="2"/>
  <c r="BN238" i="2"/>
  <c r="BM238" i="2" s="1"/>
  <c r="BO238" i="2"/>
  <c r="BQ238" i="2"/>
  <c r="BR238" i="2"/>
  <c r="BU238" i="2"/>
  <c r="BV238" i="2" s="1"/>
  <c r="BS238" i="2" s="1"/>
  <c r="BT238" i="2" a="1"/>
  <c r="BT238" i="2" s="1"/>
  <c r="BY238" i="2"/>
  <c r="BX238" i="2" s="1"/>
  <c r="BZ238" i="2"/>
  <c r="CB238" i="2"/>
  <c r="CC238" i="2"/>
  <c r="CH238" i="2"/>
  <c r="CE238" i="2"/>
  <c r="CJ238" i="2"/>
  <c r="CN238" i="2"/>
  <c r="CM238" i="2" s="1"/>
  <c r="C239" i="2"/>
  <c r="G239" i="2"/>
  <c r="F239" i="2"/>
  <c r="I239" i="2"/>
  <c r="H239" i="2" s="1"/>
  <c r="K239" i="2"/>
  <c r="J239" i="2" s="1"/>
  <c r="M239" i="2"/>
  <c r="N239" i="2"/>
  <c r="P239" i="2"/>
  <c r="Q239" i="2"/>
  <c r="U239" i="2"/>
  <c r="T239" i="2" a="1"/>
  <c r="T239" i="2" s="1"/>
  <c r="V239" i="2" s="1"/>
  <c r="S239" i="2" a="1"/>
  <c r="S239" i="2" s="1"/>
  <c r="AA239" i="2"/>
  <c r="X239" i="2" a="1"/>
  <c r="X239" i="2" s="1"/>
  <c r="Y239" i="2" s="1"/>
  <c r="Z239" i="2"/>
  <c r="AC239" i="2"/>
  <c r="AB239" i="2" s="1"/>
  <c r="AD239" i="2"/>
  <c r="AG239" i="2"/>
  <c r="AH239" i="2"/>
  <c r="AI239" i="2"/>
  <c r="AF239" i="2"/>
  <c r="AK239" i="2"/>
  <c r="AL239" i="2"/>
  <c r="AN239" i="2"/>
  <c r="AM239" i="2" s="1"/>
  <c r="AO239" i="2"/>
  <c r="AQ239" i="2"/>
  <c r="AR239" i="2"/>
  <c r="AT239" i="2"/>
  <c r="AS239" i="2" s="1"/>
  <c r="AW239" i="2"/>
  <c r="AV239" i="2"/>
  <c r="BA239" i="2"/>
  <c r="AZ239" i="2" s="1"/>
  <c r="BB239" i="2"/>
  <c r="BE239" i="2" a="1"/>
  <c r="BE239" i="2" s="1"/>
  <c r="BF239" i="2" s="1"/>
  <c r="BC239" i="2" s="1"/>
  <c r="BD239" i="2"/>
  <c r="BG239" i="2" s="1"/>
  <c r="BJ239" i="2" a="1"/>
  <c r="BJ239" i="2" s="1"/>
  <c r="BK239" i="2" s="1"/>
  <c r="BH239" i="2" s="1"/>
  <c r="BI239" i="2"/>
  <c r="BN239" i="2"/>
  <c r="BM239" i="2" s="1"/>
  <c r="BO239" i="2"/>
  <c r="BQ239" i="2"/>
  <c r="BR239" i="2"/>
  <c r="BU239" i="2"/>
  <c r="BT239" i="2" a="1"/>
  <c r="BT239" i="2" s="1"/>
  <c r="BY239" i="2"/>
  <c r="BZ239" i="2"/>
  <c r="CB239" i="2"/>
  <c r="CC239" i="2"/>
  <c r="CH239" i="2"/>
  <c r="CE239" i="2"/>
  <c r="CJ239" i="2"/>
  <c r="CN239" i="2"/>
  <c r="CM239" i="2" s="1"/>
  <c r="C240" i="2"/>
  <c r="G240" i="2"/>
  <c r="F240" i="2" s="1"/>
  <c r="I240" i="2"/>
  <c r="H240" i="2" s="1"/>
  <c r="K240" i="2"/>
  <c r="J240" i="2" s="1"/>
  <c r="M240" i="2"/>
  <c r="N240" i="2"/>
  <c r="P240" i="2"/>
  <c r="Q240" i="2"/>
  <c r="U240" i="2"/>
  <c r="T240" i="2" a="1"/>
  <c r="T240" i="2" s="1"/>
  <c r="V240" i="2" s="1"/>
  <c r="S240" i="2" a="1"/>
  <c r="AA240" i="2"/>
  <c r="X240" i="2" a="1"/>
  <c r="X240" i="2" s="1"/>
  <c r="Y240" i="2" s="1"/>
  <c r="Z240" i="2"/>
  <c r="AC240" i="2"/>
  <c r="AB240" i="2" s="1"/>
  <c r="AD240" i="2"/>
  <c r="AG240" i="2"/>
  <c r="AH240" i="2"/>
  <c r="AE240" i="2" s="1" a="1"/>
  <c r="AE240" i="2" s="1"/>
  <c r="AI240" i="2"/>
  <c r="AF240" i="2"/>
  <c r="AK240" i="2"/>
  <c r="AL240" i="2"/>
  <c r="AN240" i="2"/>
  <c r="AO240" i="2"/>
  <c r="AQ240" i="2"/>
  <c r="AR240" i="2"/>
  <c r="AT240" i="2"/>
  <c r="AS240" i="2" s="1"/>
  <c r="AW240" i="2"/>
  <c r="AX240" i="2" s="1"/>
  <c r="AU240" i="2" s="1"/>
  <c r="AV240" i="2"/>
  <c r="BA240" i="2"/>
  <c r="AZ240" i="2" s="1"/>
  <c r="BB240" i="2"/>
  <c r="BE240" i="2" a="1"/>
  <c r="BE240" i="2" s="1"/>
  <c r="BF240" i="2" s="1"/>
  <c r="BC240" i="2" s="1"/>
  <c r="BD240" i="2"/>
  <c r="BJ240" i="2" a="1"/>
  <c r="BJ240" i="2" s="1"/>
  <c r="BI240" i="2"/>
  <c r="BN240" i="2"/>
  <c r="BO240" i="2"/>
  <c r="BQ240" i="2"/>
  <c r="BP240" i="2" s="1"/>
  <c r="BR240" i="2"/>
  <c r="BU240" i="2"/>
  <c r="BT240" i="2" a="1"/>
  <c r="BT240" i="2" s="1"/>
  <c r="BY240" i="2"/>
  <c r="BZ240" i="2"/>
  <c r="CB240" i="2"/>
  <c r="CC240" i="2"/>
  <c r="CA240" i="2" s="1"/>
  <c r="CH240" i="2"/>
  <c r="CE240" i="2"/>
  <c r="CJ240" i="2"/>
  <c r="CL240" i="2" s="1"/>
  <c r="CN240" i="2"/>
  <c r="CP240" i="2" s="1"/>
  <c r="CO240" i="2"/>
  <c r="S240" i="2"/>
  <c r="C241" i="2"/>
  <c r="G241" i="2"/>
  <c r="F241" i="2"/>
  <c r="I241" i="2"/>
  <c r="H241" i="2" s="1"/>
  <c r="K241" i="2"/>
  <c r="J241" i="2" s="1"/>
  <c r="M241" i="2"/>
  <c r="N241" i="2"/>
  <c r="P241" i="2"/>
  <c r="O241" i="2" s="1"/>
  <c r="Q241" i="2"/>
  <c r="U241" i="2"/>
  <c r="R241" i="2" s="1"/>
  <c r="T241" i="2" a="1"/>
  <c r="T241" i="2" s="1"/>
  <c r="V241" i="2" s="1"/>
  <c r="S241" i="2" a="1"/>
  <c r="S241" i="2" s="1"/>
  <c r="AA241" i="2"/>
  <c r="X241" i="2" a="1"/>
  <c r="X241" i="2" s="1"/>
  <c r="Y241" i="2" s="1"/>
  <c r="Z241" i="2"/>
  <c r="AC241" i="2"/>
  <c r="AD241" i="2"/>
  <c r="AG241" i="2"/>
  <c r="AH241" i="2"/>
  <c r="AI241" i="2"/>
  <c r="AF241" i="2"/>
  <c r="AK241" i="2"/>
  <c r="AL241" i="2"/>
  <c r="AJ241" i="2" s="1"/>
  <c r="AN241" i="2"/>
  <c r="AO241" i="2"/>
  <c r="AQ241" i="2"/>
  <c r="AR241" i="2"/>
  <c r="AT241" i="2"/>
  <c r="AS241" i="2" s="1"/>
  <c r="AW241" i="2"/>
  <c r="AX241" i="2" s="1"/>
  <c r="AU241" i="2" s="1"/>
  <c r="AV241" i="2"/>
  <c r="BA241" i="2"/>
  <c r="BB241" i="2"/>
  <c r="BE241" i="2" a="1"/>
  <c r="BE241" i="2" s="1"/>
  <c r="BD241" i="2"/>
  <c r="BJ241" i="2" a="1"/>
  <c r="BJ241" i="2" s="1"/>
  <c r="BK241" i="2" s="1"/>
  <c r="BH241" i="2" s="1"/>
  <c r="BI241" i="2"/>
  <c r="BN241" i="2"/>
  <c r="BM241" i="2" s="1"/>
  <c r="BO241" i="2"/>
  <c r="BQ241" i="2"/>
  <c r="BR241" i="2"/>
  <c r="BU241" i="2"/>
  <c r="BV241" i="2" s="1"/>
  <c r="BS241" i="2" s="1"/>
  <c r="BT241" i="2" a="1"/>
  <c r="BT241" i="2" s="1"/>
  <c r="BY241" i="2"/>
  <c r="BZ241" i="2"/>
  <c r="BX241" i="2"/>
  <c r="CB241" i="2"/>
  <c r="CC241" i="2"/>
  <c r="CH241" i="2"/>
  <c r="CE241" i="2"/>
  <c r="CF241" i="2" s="1"/>
  <c r="CJ241" i="2"/>
  <c r="CI241" i="2" s="1"/>
  <c r="CL241" i="2"/>
  <c r="CN241" i="2"/>
  <c r="C242" i="2"/>
  <c r="G242" i="2"/>
  <c r="F242" i="2" s="1"/>
  <c r="I242" i="2"/>
  <c r="H242" i="2" s="1"/>
  <c r="K242" i="2"/>
  <c r="J242" i="2"/>
  <c r="M242" i="2"/>
  <c r="N242" i="2"/>
  <c r="P242" i="2"/>
  <c r="Q242" i="2"/>
  <c r="U242" i="2"/>
  <c r="T242" i="2" a="1"/>
  <c r="T242" i="2" s="1"/>
  <c r="V242" i="2" s="1"/>
  <c r="S242" i="2" a="1"/>
  <c r="S242" i="2" s="1"/>
  <c r="AA242" i="2"/>
  <c r="X242" i="2" a="1"/>
  <c r="X242" i="2" s="1"/>
  <c r="Y242" i="2" s="1"/>
  <c r="Z242" i="2"/>
  <c r="AC242" i="2"/>
  <c r="AD242" i="2"/>
  <c r="AB242" i="2" s="1"/>
  <c r="AG242" i="2"/>
  <c r="AH242" i="2"/>
  <c r="AI242" i="2"/>
  <c r="AF242" i="2"/>
  <c r="AK242" i="2"/>
  <c r="AJ242" i="2" s="1"/>
  <c r="AL242" i="2"/>
  <c r="AN242" i="2"/>
  <c r="AM242" i="2" s="1"/>
  <c r="AO242" i="2"/>
  <c r="AQ242" i="2"/>
  <c r="AP242" i="2" s="1"/>
  <c r="AR242" i="2"/>
  <c r="AT242" i="2"/>
  <c r="AS242" i="2" s="1"/>
  <c r="AW242" i="2"/>
  <c r="AX242" i="2" s="1"/>
  <c r="AU242" i="2" s="1"/>
  <c r="AV242" i="2"/>
  <c r="BA242" i="2"/>
  <c r="BB242" i="2"/>
  <c r="AZ242" i="2" s="1"/>
  <c r="BE242" i="2" a="1"/>
  <c r="BE242" i="2" s="1"/>
  <c r="BD242" i="2"/>
  <c r="BJ242" i="2" a="1"/>
  <c r="BJ242" i="2" s="1"/>
  <c r="BI242" i="2"/>
  <c r="BN242" i="2"/>
  <c r="BM242" i="2" s="1"/>
  <c r="BO242" i="2"/>
  <c r="BQ242" i="2"/>
  <c r="BR242" i="2"/>
  <c r="BU242" i="2"/>
  <c r="BT242" i="2" a="1"/>
  <c r="BT242" i="2" s="1"/>
  <c r="BV242" i="2" s="1"/>
  <c r="BS242" i="2" s="1"/>
  <c r="BY242" i="2"/>
  <c r="BZ242" i="2"/>
  <c r="CB242" i="2"/>
  <c r="CA242" i="2" s="1"/>
  <c r="CC242" i="2"/>
  <c r="CH242" i="2"/>
  <c r="CD242" i="2" s="1"/>
  <c r="CE242" i="2"/>
  <c r="CJ242" i="2"/>
  <c r="CI242" i="2" s="1"/>
  <c r="CN242" i="2"/>
  <c r="C243" i="2"/>
  <c r="G243" i="2"/>
  <c r="F243" i="2" s="1"/>
  <c r="I243" i="2"/>
  <c r="H243" i="2" s="1"/>
  <c r="K243" i="2"/>
  <c r="J243" i="2" s="1"/>
  <c r="M243" i="2"/>
  <c r="N243" i="2"/>
  <c r="P243" i="2"/>
  <c r="Q243" i="2"/>
  <c r="O243" i="2" s="1"/>
  <c r="U243" i="2"/>
  <c r="T243" i="2" a="1"/>
  <c r="T243" i="2"/>
  <c r="V243" i="2" s="1"/>
  <c r="S243" i="2" a="1"/>
  <c r="S243" i="2" s="1"/>
  <c r="AA243" i="2"/>
  <c r="X243" i="2" a="1"/>
  <c r="X243" i="2" s="1"/>
  <c r="Y243" i="2" s="1"/>
  <c r="Z243" i="2"/>
  <c r="AC243" i="2"/>
  <c r="AD243" i="2"/>
  <c r="AG243" i="2"/>
  <c r="AH243" i="2"/>
  <c r="AI243" i="2"/>
  <c r="AF243" i="2"/>
  <c r="AK243" i="2"/>
  <c r="AL243" i="2"/>
  <c r="AN243" i="2"/>
  <c r="AO243" i="2"/>
  <c r="AQ243" i="2"/>
  <c r="AR243" i="2"/>
  <c r="AT243" i="2"/>
  <c r="AS243" i="2" s="1"/>
  <c r="AW243" i="2"/>
  <c r="AX243" i="2" s="1"/>
  <c r="AU243" i="2" s="1"/>
  <c r="AV243" i="2"/>
  <c r="AY243" i="2" s="1"/>
  <c r="BA243" i="2"/>
  <c r="AZ243" i="2" s="1"/>
  <c r="BB243" i="2"/>
  <c r="BE243" i="2" a="1"/>
  <c r="BE243" i="2" s="1"/>
  <c r="BF243" i="2" s="1"/>
  <c r="BC243" i="2" s="1"/>
  <c r="BD243" i="2"/>
  <c r="BJ243" i="2" a="1"/>
  <c r="BJ243" i="2" s="1"/>
  <c r="BL243" i="2" s="1"/>
  <c r="BI243" i="2"/>
  <c r="BN243" i="2"/>
  <c r="BO243" i="2"/>
  <c r="BQ243" i="2"/>
  <c r="BR243" i="2"/>
  <c r="BU243" i="2"/>
  <c r="BT243" i="2" a="1"/>
  <c r="BT243" i="2" s="1"/>
  <c r="BY243" i="2"/>
  <c r="BZ243" i="2"/>
  <c r="CB243" i="2"/>
  <c r="CC243" i="2"/>
  <c r="CH243" i="2"/>
  <c r="CD243" i="2" s="1"/>
  <c r="CE243" i="2"/>
  <c r="CG243" i="2" s="1"/>
  <c r="CF243" i="2"/>
  <c r="CJ243" i="2"/>
  <c r="CI243" i="2" s="1"/>
  <c r="CN243" i="2"/>
  <c r="CM243" i="2" s="1"/>
  <c r="C244" i="2"/>
  <c r="G244" i="2"/>
  <c r="F244" i="2" s="1"/>
  <c r="I244" i="2"/>
  <c r="H244" i="2" s="1"/>
  <c r="K244" i="2"/>
  <c r="J244" i="2" s="1"/>
  <c r="M244" i="2"/>
  <c r="L244" i="2" s="1"/>
  <c r="N244" i="2"/>
  <c r="P244" i="2"/>
  <c r="Q244" i="2"/>
  <c r="U244" i="2"/>
  <c r="R244" i="2" s="1"/>
  <c r="T244" i="2" a="1"/>
  <c r="T244" i="2" s="1"/>
  <c r="V244" i="2" s="1"/>
  <c r="S244" i="2" a="1"/>
  <c r="S244" i="2" s="1"/>
  <c r="AA244" i="2"/>
  <c r="X244" i="2" a="1"/>
  <c r="X244" i="2" s="1"/>
  <c r="Y244" i="2" s="1"/>
  <c r="Z244" i="2"/>
  <c r="AC244" i="2"/>
  <c r="AD244" i="2"/>
  <c r="AG244" i="2"/>
  <c r="AH244" i="2"/>
  <c r="AI244" i="2"/>
  <c r="AF244" i="2"/>
  <c r="AK244" i="2"/>
  <c r="AL244" i="2"/>
  <c r="AN244" i="2"/>
  <c r="AO244" i="2"/>
  <c r="AQ244" i="2"/>
  <c r="AP244" i="2" s="1"/>
  <c r="AR244" i="2"/>
  <c r="AT244" i="2"/>
  <c r="AS244" i="2" s="1"/>
  <c r="AW244" i="2"/>
  <c r="AV244" i="2"/>
  <c r="BA244" i="2"/>
  <c r="BB244" i="2"/>
  <c r="BE244" i="2" a="1"/>
  <c r="BE244" i="2" s="1"/>
  <c r="BD244" i="2"/>
  <c r="BJ244" i="2" a="1"/>
  <c r="BJ244" i="2"/>
  <c r="BK244" i="2" s="1"/>
  <c r="BH244" i="2" s="1"/>
  <c r="BI244" i="2"/>
  <c r="BN244" i="2"/>
  <c r="BO244" i="2"/>
  <c r="BM244" i="2" s="1"/>
  <c r="BQ244" i="2"/>
  <c r="BR244" i="2"/>
  <c r="BP244" i="2" s="1"/>
  <c r="BU244" i="2"/>
  <c r="BT244" i="2" a="1"/>
  <c r="BT244" i="2" s="1"/>
  <c r="BY244" i="2"/>
  <c r="BX244" i="2" s="1"/>
  <c r="BZ244" i="2"/>
  <c r="CB244" i="2"/>
  <c r="CC244" i="2"/>
  <c r="CH244" i="2"/>
  <c r="CE244" i="2"/>
  <c r="CJ244" i="2"/>
  <c r="CI244" i="2"/>
  <c r="CK244" i="2"/>
  <c r="CL244" i="2"/>
  <c r="CN244" i="2"/>
  <c r="CP244" i="2" s="1"/>
  <c r="CM244" i="2"/>
  <c r="CO244" i="2"/>
  <c r="C245" i="2"/>
  <c r="G245" i="2"/>
  <c r="F245" i="2" s="1"/>
  <c r="I245" i="2"/>
  <c r="H245" i="2" s="1"/>
  <c r="K245" i="2"/>
  <c r="J245" i="2" s="1"/>
  <c r="M245" i="2"/>
  <c r="N245" i="2"/>
  <c r="L245" i="2" s="1"/>
  <c r="P245" i="2"/>
  <c r="O245" i="2" s="1"/>
  <c r="Q245" i="2"/>
  <c r="U245" i="2"/>
  <c r="T245" i="2" a="1"/>
  <c r="T245" i="2" s="1"/>
  <c r="V245" i="2" s="1"/>
  <c r="S245" i="2" a="1"/>
  <c r="S245" i="2" s="1"/>
  <c r="AA245" i="2"/>
  <c r="X245" i="2" a="1"/>
  <c r="X245" i="2" s="1"/>
  <c r="Y245" i="2" s="1"/>
  <c r="Z245" i="2"/>
  <c r="AC245" i="2"/>
  <c r="AD245" i="2"/>
  <c r="AG245" i="2"/>
  <c r="AH245" i="2"/>
  <c r="AI245" i="2"/>
  <c r="AF245" i="2"/>
  <c r="AK245" i="2"/>
  <c r="AL245" i="2"/>
  <c r="AN245" i="2"/>
  <c r="AO245" i="2"/>
  <c r="AQ245" i="2"/>
  <c r="AR245" i="2"/>
  <c r="AT245" i="2"/>
  <c r="AS245" i="2" s="1"/>
  <c r="AW245" i="2"/>
  <c r="AX245" i="2" s="1"/>
  <c r="AU245" i="2" s="1"/>
  <c r="AV245" i="2"/>
  <c r="AY245" i="2"/>
  <c r="BA245" i="2"/>
  <c r="BB245" i="2"/>
  <c r="BE245" i="2" a="1"/>
  <c r="BE245" i="2" s="1"/>
  <c r="BF245" i="2" s="1"/>
  <c r="BC245" i="2" s="1"/>
  <c r="BD245" i="2"/>
  <c r="BG245" i="2" s="1"/>
  <c r="BJ245" i="2" a="1"/>
  <c r="BJ245" i="2" s="1"/>
  <c r="BK245" i="2" s="1"/>
  <c r="BH245" i="2" s="1"/>
  <c r="BI245" i="2"/>
  <c r="BN245" i="2"/>
  <c r="BO245" i="2"/>
  <c r="BQ245" i="2"/>
  <c r="BR245" i="2"/>
  <c r="BU245" i="2"/>
  <c r="BT245" i="2" a="1"/>
  <c r="BT245" i="2" s="1"/>
  <c r="BW245" i="2" s="1"/>
  <c r="BY245" i="2"/>
  <c r="BX245" i="2" s="1"/>
  <c r="BZ245" i="2"/>
  <c r="CB245" i="2"/>
  <c r="CC245" i="2"/>
  <c r="CA245" i="2" s="1"/>
  <c r="CH245" i="2"/>
  <c r="CE245" i="2"/>
  <c r="CJ245" i="2"/>
  <c r="CI245" i="2" s="1"/>
  <c r="CN245" i="2"/>
  <c r="CM245" i="2" s="1"/>
  <c r="C246" i="2"/>
  <c r="G246" i="2"/>
  <c r="F246" i="2" s="1"/>
  <c r="I246" i="2"/>
  <c r="H246" i="2" s="1"/>
  <c r="K246" i="2"/>
  <c r="J246" i="2" s="1"/>
  <c r="M246" i="2"/>
  <c r="N246" i="2"/>
  <c r="P246" i="2"/>
  <c r="Q246" i="2"/>
  <c r="U246" i="2"/>
  <c r="T246" i="2" a="1"/>
  <c r="T246" i="2" s="1"/>
  <c r="V246" i="2" s="1"/>
  <c r="S246" i="2" a="1"/>
  <c r="S246" i="2" s="1"/>
  <c r="AA246" i="2"/>
  <c r="X246" i="2" a="1"/>
  <c r="X246" i="2" s="1"/>
  <c r="Y246" i="2" s="1"/>
  <c r="Z246" i="2"/>
  <c r="AC246" i="2"/>
  <c r="AB246" i="2" s="1"/>
  <c r="AD246" i="2"/>
  <c r="AG246" i="2"/>
  <c r="AH246" i="2"/>
  <c r="AI246" i="2"/>
  <c r="AF246" i="2"/>
  <c r="AK246" i="2"/>
  <c r="AL246" i="2"/>
  <c r="AN246" i="2"/>
  <c r="AM246" i="2" s="1"/>
  <c r="AO246" i="2"/>
  <c r="AQ246" i="2"/>
  <c r="AR246" i="2"/>
  <c r="AT246" i="2"/>
  <c r="AS246" i="2"/>
  <c r="AW246" i="2"/>
  <c r="AX246" i="2" s="1"/>
  <c r="AU246" i="2" s="1"/>
  <c r="AV246" i="2"/>
  <c r="BA246" i="2"/>
  <c r="BB246" i="2"/>
  <c r="AZ246" i="2" s="1"/>
  <c r="BE246" i="2" a="1"/>
  <c r="BE246" i="2" s="1"/>
  <c r="BF246" i="2" s="1"/>
  <c r="BC246" i="2" s="1"/>
  <c r="BD246" i="2"/>
  <c r="BJ246" i="2" a="1"/>
  <c r="BJ246" i="2" s="1"/>
  <c r="BK246" i="2" s="1"/>
  <c r="BH246" i="2" s="1"/>
  <c r="BI246" i="2"/>
  <c r="BL246" i="2" s="1"/>
  <c r="BN246" i="2"/>
  <c r="BM246" i="2" s="1"/>
  <c r="BO246" i="2"/>
  <c r="BQ246" i="2"/>
  <c r="BR246" i="2"/>
  <c r="BU246" i="2"/>
  <c r="BV246" i="2" s="1"/>
  <c r="BS246" i="2" s="1"/>
  <c r="BT246" i="2" a="1"/>
  <c r="BT246" i="2" s="1"/>
  <c r="BY246" i="2"/>
  <c r="BZ246" i="2"/>
  <c r="CB246" i="2"/>
  <c r="CC246" i="2"/>
  <c r="CH246" i="2"/>
  <c r="CE246" i="2"/>
  <c r="CD246" i="2" s="1"/>
  <c r="CJ246" i="2"/>
  <c r="CN246" i="2"/>
  <c r="CM246" i="2" s="1"/>
  <c r="CP246" i="2"/>
  <c r="C247" i="2"/>
  <c r="G247" i="2"/>
  <c r="F247" i="2" s="1"/>
  <c r="I247" i="2"/>
  <c r="H247" i="2"/>
  <c r="K247" i="2"/>
  <c r="J247" i="2" s="1"/>
  <c r="M247" i="2"/>
  <c r="N247" i="2"/>
  <c r="P247" i="2"/>
  <c r="O247" i="2" s="1"/>
  <c r="Q247" i="2"/>
  <c r="U247" i="2"/>
  <c r="T247" i="2" a="1"/>
  <c r="T247" i="2" s="1"/>
  <c r="V247" i="2" s="1"/>
  <c r="R247" i="2" s="1"/>
  <c r="S247" i="2" a="1"/>
  <c r="S247" i="2" s="1"/>
  <c r="AA247" i="2"/>
  <c r="X247" i="2" a="1"/>
  <c r="X247" i="2" s="1"/>
  <c r="Y247" i="2" s="1"/>
  <c r="Z247" i="2"/>
  <c r="AC247" i="2"/>
  <c r="AB247" i="2" s="1"/>
  <c r="AD247" i="2"/>
  <c r="AG247" i="2"/>
  <c r="AH247" i="2"/>
  <c r="AI247" i="2"/>
  <c r="AF247" i="2"/>
  <c r="AK247" i="2"/>
  <c r="AL247" i="2"/>
  <c r="AJ247" i="2" s="1"/>
  <c r="AN247" i="2"/>
  <c r="AO247" i="2"/>
  <c r="AQ247" i="2"/>
  <c r="AR247" i="2"/>
  <c r="AP247" i="2" s="1"/>
  <c r="AT247" i="2"/>
  <c r="AS247" i="2"/>
  <c r="AW247" i="2"/>
  <c r="AV247" i="2"/>
  <c r="BA247" i="2"/>
  <c r="BB247" i="2"/>
  <c r="AZ247" i="2" s="1"/>
  <c r="BE247" i="2" a="1"/>
  <c r="BE247" i="2" s="1"/>
  <c r="BF247" i="2" s="1"/>
  <c r="BC247" i="2" s="1"/>
  <c r="BD247" i="2"/>
  <c r="BJ247" i="2" a="1"/>
  <c r="BJ247" i="2" s="1"/>
  <c r="BK247" i="2" s="1"/>
  <c r="BH247" i="2" s="1"/>
  <c r="BI247" i="2"/>
  <c r="BN247" i="2"/>
  <c r="BM247" i="2" s="1"/>
  <c r="BO247" i="2"/>
  <c r="BQ247" i="2"/>
  <c r="BR247" i="2"/>
  <c r="BU247" i="2"/>
  <c r="BT247" i="2" a="1"/>
  <c r="BT247" i="2" s="1"/>
  <c r="BV247" i="2" s="1"/>
  <c r="BS247" i="2" s="1"/>
  <c r="BY247" i="2"/>
  <c r="BZ247" i="2"/>
  <c r="CB247" i="2"/>
  <c r="CC247" i="2"/>
  <c r="CH247" i="2"/>
  <c r="CE247" i="2"/>
  <c r="CD247" i="2" s="1"/>
  <c r="CJ247" i="2"/>
  <c r="CI247" i="2" s="1"/>
  <c r="CK247" i="2"/>
  <c r="CL247" i="2"/>
  <c r="CN247" i="2"/>
  <c r="CM247" i="2" s="1"/>
  <c r="C248" i="2"/>
  <c r="G248" i="2"/>
  <c r="F248" i="2" s="1"/>
  <c r="I248" i="2"/>
  <c r="H248" i="2" s="1"/>
  <c r="K248" i="2"/>
  <c r="J248" i="2" s="1"/>
  <c r="M248" i="2"/>
  <c r="N248" i="2"/>
  <c r="P248" i="2"/>
  <c r="O248" i="2" s="1"/>
  <c r="Q248" i="2"/>
  <c r="U248" i="2"/>
  <c r="T248" i="2" a="1"/>
  <c r="T248" i="2" s="1"/>
  <c r="V248" i="2" s="1"/>
  <c r="R248" i="2" s="1"/>
  <c r="S248" i="2" a="1"/>
  <c r="S248" i="2" s="1"/>
  <c r="AA248" i="2"/>
  <c r="X248" i="2" a="1"/>
  <c r="X248" i="2" s="1"/>
  <c r="Y248" i="2" s="1"/>
  <c r="W248" i="2" s="1"/>
  <c r="Z248" i="2"/>
  <c r="AC248" i="2"/>
  <c r="AD248" i="2"/>
  <c r="AG248" i="2"/>
  <c r="AE248" i="2" s="1" a="1"/>
  <c r="AE248" i="2" s="1"/>
  <c r="AH248" i="2"/>
  <c r="AI248" i="2"/>
  <c r="AF248" i="2"/>
  <c r="AK248" i="2"/>
  <c r="AL248" i="2"/>
  <c r="AN248" i="2"/>
  <c r="AO248" i="2"/>
  <c r="AM248" i="2" s="1"/>
  <c r="AQ248" i="2"/>
  <c r="AP248" i="2" s="1"/>
  <c r="AR248" i="2"/>
  <c r="AT248" i="2"/>
  <c r="AS248" i="2" s="1"/>
  <c r="AW248" i="2"/>
  <c r="AX248" i="2"/>
  <c r="AU248" i="2" s="1"/>
  <c r="AV248" i="2"/>
  <c r="AY248" i="2" s="1"/>
  <c r="BA248" i="2"/>
  <c r="BB248" i="2"/>
  <c r="BE248" i="2" a="1"/>
  <c r="BE248" i="2" s="1"/>
  <c r="BD248" i="2"/>
  <c r="BJ248" i="2" a="1"/>
  <c r="BJ248" i="2" s="1"/>
  <c r="BI248" i="2"/>
  <c r="BN248" i="2"/>
  <c r="BO248" i="2"/>
  <c r="BQ248" i="2"/>
  <c r="BR248" i="2"/>
  <c r="BU248" i="2"/>
  <c r="BT248" i="2" a="1"/>
  <c r="BT248" i="2" s="1"/>
  <c r="BW248" i="2" s="1"/>
  <c r="BY248" i="2"/>
  <c r="BZ248" i="2"/>
  <c r="BX248" i="2" s="1"/>
  <c r="CB248" i="2"/>
  <c r="CC248" i="2"/>
  <c r="CA248" i="2" s="1"/>
  <c r="CH248" i="2"/>
  <c r="CD248" i="2" s="1"/>
  <c r="CE248" i="2"/>
  <c r="CF248" i="2"/>
  <c r="CG248" i="2"/>
  <c r="CJ248" i="2"/>
  <c r="CL248" i="2" s="1"/>
  <c r="CN248" i="2"/>
  <c r="CO248" i="2" s="1"/>
  <c r="CM248" i="2"/>
  <c r="CP248" i="2"/>
  <c r="C249" i="2"/>
  <c r="G249" i="2"/>
  <c r="F249" i="2" s="1"/>
  <c r="I249" i="2"/>
  <c r="H249" i="2" s="1"/>
  <c r="K249" i="2"/>
  <c r="J249" i="2" s="1"/>
  <c r="M249" i="2"/>
  <c r="N249" i="2"/>
  <c r="P249" i="2"/>
  <c r="Q249" i="2"/>
  <c r="U249" i="2"/>
  <c r="T249" i="2" a="1"/>
  <c r="T249" i="2" s="1"/>
  <c r="V249" i="2" s="1"/>
  <c r="S249" i="2" a="1"/>
  <c r="S249" i="2" s="1"/>
  <c r="AA249" i="2"/>
  <c r="X249" i="2" a="1"/>
  <c r="X249" i="2" s="1"/>
  <c r="Y249" i="2" s="1"/>
  <c r="Z249" i="2"/>
  <c r="AC249" i="2"/>
  <c r="AD249" i="2"/>
  <c r="AG249" i="2"/>
  <c r="AH249" i="2"/>
  <c r="AI249" i="2"/>
  <c r="AF249" i="2"/>
  <c r="AK249" i="2"/>
  <c r="AL249" i="2"/>
  <c r="AN249" i="2"/>
  <c r="AO249" i="2"/>
  <c r="AQ249" i="2"/>
  <c r="AR249" i="2"/>
  <c r="AT249" i="2"/>
  <c r="AS249" i="2" s="1"/>
  <c r="AW249" i="2"/>
  <c r="AX249" i="2" s="1"/>
  <c r="AU249" i="2" s="1"/>
  <c r="AV249" i="2"/>
  <c r="BA249" i="2"/>
  <c r="BB249" i="2"/>
  <c r="BE249" i="2" a="1"/>
  <c r="BE249" i="2" s="1"/>
  <c r="BD249" i="2"/>
  <c r="BJ249" i="2" a="1"/>
  <c r="BJ249" i="2" s="1"/>
  <c r="BK249" i="2" s="1"/>
  <c r="BH249" i="2" s="1"/>
  <c r="BI249" i="2"/>
  <c r="BN249" i="2"/>
  <c r="BO249" i="2"/>
  <c r="BM249" i="2"/>
  <c r="BQ249" i="2"/>
  <c r="BP249" i="2" s="1"/>
  <c r="BR249" i="2"/>
  <c r="BU249" i="2"/>
  <c r="BT249" i="2" a="1"/>
  <c r="BT249" i="2" s="1"/>
  <c r="BY249" i="2"/>
  <c r="BX249" i="2" s="1"/>
  <c r="BZ249" i="2"/>
  <c r="CB249" i="2"/>
  <c r="CC249" i="2"/>
  <c r="CH249" i="2"/>
  <c r="CE249" i="2"/>
  <c r="CF249" i="2" s="1"/>
  <c r="CG249" i="2"/>
  <c r="CJ249" i="2"/>
  <c r="CI249" i="2" s="1"/>
  <c r="CN249" i="2"/>
  <c r="CO249" i="2" s="1"/>
  <c r="CM249" i="2"/>
  <c r="CP249" i="2"/>
  <c r="C250" i="2"/>
  <c r="G250" i="2"/>
  <c r="F250" i="2" s="1"/>
  <c r="I250" i="2"/>
  <c r="H250" i="2" s="1"/>
  <c r="K250" i="2"/>
  <c r="J250" i="2" s="1"/>
  <c r="M250" i="2"/>
  <c r="N250" i="2"/>
  <c r="P250" i="2"/>
  <c r="Q250" i="2"/>
  <c r="U250" i="2"/>
  <c r="T250" i="2" a="1"/>
  <c r="T250" i="2" s="1"/>
  <c r="V250" i="2" s="1"/>
  <c r="R250" i="2" s="1"/>
  <c r="S250" i="2" a="1"/>
  <c r="S250" i="2" s="1"/>
  <c r="AA250" i="2"/>
  <c r="X250" i="2" a="1"/>
  <c r="X250" i="2" s="1"/>
  <c r="Y250" i="2" s="1"/>
  <c r="Z250" i="2"/>
  <c r="AC250" i="2"/>
  <c r="AB250" i="2" s="1"/>
  <c r="AD250" i="2"/>
  <c r="AG250" i="2"/>
  <c r="AH250" i="2"/>
  <c r="AI250" i="2"/>
  <c r="AF250" i="2"/>
  <c r="AK250" i="2"/>
  <c r="AL250" i="2"/>
  <c r="AN250" i="2"/>
  <c r="AO250" i="2"/>
  <c r="AQ250" i="2"/>
  <c r="AR250" i="2"/>
  <c r="AT250" i="2"/>
  <c r="AS250" i="2" s="1"/>
  <c r="AW250" i="2"/>
  <c r="AX250" i="2" s="1"/>
  <c r="AU250" i="2" s="1"/>
  <c r="AV250" i="2"/>
  <c r="BA250" i="2"/>
  <c r="BB250" i="2"/>
  <c r="BE250" i="2" a="1"/>
  <c r="BE250" i="2" s="1"/>
  <c r="BD250" i="2"/>
  <c r="BJ250" i="2" a="1"/>
  <c r="BJ250" i="2" s="1"/>
  <c r="BI250" i="2"/>
  <c r="BN250" i="2"/>
  <c r="BO250" i="2"/>
  <c r="BQ250" i="2"/>
  <c r="BP250" i="2" s="1"/>
  <c r="BR250" i="2"/>
  <c r="BU250" i="2"/>
  <c r="BT250" i="2" a="1"/>
  <c r="BT250" i="2" s="1"/>
  <c r="BY250" i="2"/>
  <c r="BZ250" i="2"/>
  <c r="CB250" i="2"/>
  <c r="CC250" i="2"/>
  <c r="CH250" i="2"/>
  <c r="CE250" i="2"/>
  <c r="CJ250" i="2"/>
  <c r="CI250" i="2" s="1"/>
  <c r="CL250" i="2"/>
  <c r="CN250" i="2"/>
  <c r="C251" i="2"/>
  <c r="G251" i="2"/>
  <c r="F251" i="2" s="1"/>
  <c r="I251" i="2"/>
  <c r="H251" i="2" s="1"/>
  <c r="K251" i="2"/>
  <c r="J251" i="2" s="1"/>
  <c r="M251" i="2"/>
  <c r="N251" i="2"/>
  <c r="P251" i="2"/>
  <c r="Q251" i="2"/>
  <c r="U251" i="2"/>
  <c r="T251" i="2" a="1"/>
  <c r="T251" i="2" s="1"/>
  <c r="V251" i="2" s="1"/>
  <c r="S251" i="2" a="1"/>
  <c r="S251" i="2" s="1"/>
  <c r="AA251" i="2"/>
  <c r="X251" i="2" a="1"/>
  <c r="X251" i="2" s="1"/>
  <c r="Y251" i="2" s="1"/>
  <c r="Z251" i="2"/>
  <c r="AC251" i="2"/>
  <c r="AB251" i="2" s="1"/>
  <c r="AD251" i="2"/>
  <c r="AG251" i="2"/>
  <c r="AH251" i="2"/>
  <c r="AI251" i="2"/>
  <c r="AF251" i="2"/>
  <c r="AK251" i="2"/>
  <c r="AL251" i="2"/>
  <c r="AN251" i="2"/>
  <c r="AM251" i="2" s="1"/>
  <c r="AO251" i="2"/>
  <c r="AQ251" i="2"/>
  <c r="AR251" i="2"/>
  <c r="AT251" i="2"/>
  <c r="AS251" i="2" s="1"/>
  <c r="AW251" i="2"/>
  <c r="AV251" i="2"/>
  <c r="BA251" i="2"/>
  <c r="BB251" i="2"/>
  <c r="BE251" i="2" a="1"/>
  <c r="BE251" i="2" s="1"/>
  <c r="BF251" i="2" s="1"/>
  <c r="BC251" i="2" s="1"/>
  <c r="BD251" i="2"/>
  <c r="BJ251" i="2" a="1"/>
  <c r="BJ251" i="2"/>
  <c r="BK251" i="2" s="1"/>
  <c r="BH251" i="2" s="1"/>
  <c r="BI251" i="2"/>
  <c r="BN251" i="2"/>
  <c r="BO251" i="2"/>
  <c r="BQ251" i="2"/>
  <c r="BR251" i="2"/>
  <c r="BU251" i="2"/>
  <c r="BT251" i="2" a="1"/>
  <c r="BT251" i="2"/>
  <c r="BY251" i="2"/>
  <c r="BZ251" i="2"/>
  <c r="CB251" i="2"/>
  <c r="CC251" i="2"/>
  <c r="CH251" i="2"/>
  <c r="CE251" i="2"/>
  <c r="CJ251" i="2"/>
  <c r="CI251" i="2" s="1"/>
  <c r="CN251" i="2"/>
  <c r="C252" i="2"/>
  <c r="G252" i="2"/>
  <c r="F252" i="2" s="1"/>
  <c r="I252" i="2"/>
  <c r="H252" i="2" s="1"/>
  <c r="K252" i="2"/>
  <c r="J252" i="2" s="1"/>
  <c r="M252" i="2"/>
  <c r="N252" i="2"/>
  <c r="L252" i="2" s="1"/>
  <c r="P252" i="2"/>
  <c r="Q252" i="2"/>
  <c r="U252" i="2"/>
  <c r="R252" i="2" s="1"/>
  <c r="T252" i="2" a="1"/>
  <c r="T252" i="2" s="1"/>
  <c r="V252" i="2" s="1"/>
  <c r="S252" i="2" a="1"/>
  <c r="S252" i="2" s="1"/>
  <c r="AA252" i="2"/>
  <c r="X252" i="2" a="1"/>
  <c r="X252" i="2" s="1"/>
  <c r="Y252" i="2" s="1"/>
  <c r="Z252" i="2"/>
  <c r="AC252" i="2"/>
  <c r="AD252" i="2"/>
  <c r="AG252" i="2"/>
  <c r="AH252" i="2"/>
  <c r="AI252" i="2"/>
  <c r="AF252" i="2"/>
  <c r="AK252" i="2"/>
  <c r="AL252" i="2"/>
  <c r="AN252" i="2"/>
  <c r="AO252" i="2"/>
  <c r="AQ252" i="2"/>
  <c r="AP252" i="2" s="1"/>
  <c r="AR252" i="2"/>
  <c r="AT252" i="2"/>
  <c r="AS252" i="2"/>
  <c r="AW252" i="2"/>
  <c r="AX252" i="2" s="1"/>
  <c r="AU252" i="2" s="1"/>
  <c r="AV252" i="2"/>
  <c r="BA252" i="2"/>
  <c r="BB252" i="2"/>
  <c r="BE252" i="2" a="1"/>
  <c r="BE252" i="2" s="1"/>
  <c r="BD252" i="2"/>
  <c r="BJ252" i="2" a="1"/>
  <c r="BJ252" i="2" s="1"/>
  <c r="BK252" i="2" s="1"/>
  <c r="BH252" i="2" s="1"/>
  <c r="BI252" i="2"/>
  <c r="BN252" i="2"/>
  <c r="BO252" i="2"/>
  <c r="BM252" i="2" s="1"/>
  <c r="BQ252" i="2"/>
  <c r="BR252" i="2"/>
  <c r="BP252" i="2" s="1"/>
  <c r="BU252" i="2"/>
  <c r="BT252" i="2" a="1"/>
  <c r="BT252" i="2" s="1"/>
  <c r="BW252" i="2" s="1"/>
  <c r="BV252" i="2"/>
  <c r="BS252" i="2" s="1"/>
  <c r="BY252" i="2"/>
  <c r="BZ252" i="2"/>
  <c r="CB252" i="2"/>
  <c r="CC252" i="2"/>
  <c r="CH252" i="2"/>
  <c r="CE252" i="2"/>
  <c r="CJ252" i="2"/>
  <c r="CK252" i="2" s="1"/>
  <c r="CI252" i="2"/>
  <c r="CL252" i="2"/>
  <c r="CN252" i="2"/>
  <c r="CP252" i="2" s="1"/>
  <c r="CM252" i="2"/>
  <c r="C253" i="2"/>
  <c r="G253" i="2"/>
  <c r="F253" i="2" s="1"/>
  <c r="I253" i="2"/>
  <c r="H253" i="2" s="1"/>
  <c r="K253" i="2"/>
  <c r="J253" i="2" s="1"/>
  <c r="M253" i="2"/>
  <c r="L253" i="2" s="1"/>
  <c r="N253" i="2"/>
  <c r="P253" i="2"/>
  <c r="Q253" i="2"/>
  <c r="U253" i="2"/>
  <c r="T253" i="2" a="1"/>
  <c r="T253" i="2" s="1"/>
  <c r="V253" i="2" s="1"/>
  <c r="R253" i="2" s="1"/>
  <c r="S253" i="2" a="1"/>
  <c r="S253" i="2" s="1"/>
  <c r="AA253" i="2"/>
  <c r="X253" i="2" a="1"/>
  <c r="X253" i="2" s="1"/>
  <c r="Y253" i="2" s="1"/>
  <c r="Z253" i="2"/>
  <c r="AC253" i="2"/>
  <c r="AD253" i="2"/>
  <c r="AG253" i="2"/>
  <c r="AH253" i="2"/>
  <c r="AI253" i="2"/>
  <c r="AF253" i="2"/>
  <c r="AK253" i="2"/>
  <c r="AL253" i="2"/>
  <c r="AN253" i="2"/>
  <c r="AO253" i="2"/>
  <c r="AQ253" i="2"/>
  <c r="AR253" i="2"/>
  <c r="AT253" i="2"/>
  <c r="AS253" i="2" s="1"/>
  <c r="AW253" i="2"/>
  <c r="AX253" i="2" s="1"/>
  <c r="AU253" i="2" s="1"/>
  <c r="AV253" i="2"/>
  <c r="BA253" i="2"/>
  <c r="BB253" i="2"/>
  <c r="BE253" i="2" a="1"/>
  <c r="BE253" i="2" s="1"/>
  <c r="BF253" i="2" s="1"/>
  <c r="BC253" i="2" s="1"/>
  <c r="BD253" i="2"/>
  <c r="BJ253" i="2" a="1"/>
  <c r="BJ253" i="2" s="1"/>
  <c r="BK253" i="2" s="1"/>
  <c r="BH253" i="2" s="1"/>
  <c r="BI253" i="2"/>
  <c r="BN253" i="2"/>
  <c r="BO253" i="2"/>
  <c r="BQ253" i="2"/>
  <c r="BR253" i="2"/>
  <c r="BU253" i="2"/>
  <c r="BV253" i="2" s="1"/>
  <c r="BS253" i="2" s="1"/>
  <c r="BT253" i="2" a="1"/>
  <c r="BT253" i="2"/>
  <c r="BY253" i="2"/>
  <c r="BZ253" i="2"/>
  <c r="CB253" i="2"/>
  <c r="CC253" i="2"/>
  <c r="CA253" i="2"/>
  <c r="CH253" i="2"/>
  <c r="CE253" i="2"/>
  <c r="CJ253" i="2"/>
  <c r="CK253" i="2" s="1"/>
  <c r="CN253" i="2"/>
  <c r="C254" i="2"/>
  <c r="G254" i="2"/>
  <c r="F254" i="2" s="1"/>
  <c r="I254" i="2"/>
  <c r="H254" i="2" s="1"/>
  <c r="K254" i="2"/>
  <c r="J254" i="2" s="1"/>
  <c r="M254" i="2"/>
  <c r="N254" i="2"/>
  <c r="P254" i="2"/>
  <c r="Q254" i="2"/>
  <c r="U254" i="2"/>
  <c r="T254" i="2" a="1"/>
  <c r="T254" i="2" s="1"/>
  <c r="V254" i="2" s="1"/>
  <c r="S254" i="2" a="1"/>
  <c r="S254" i="2" s="1"/>
  <c r="AA254" i="2"/>
  <c r="X254" i="2" a="1"/>
  <c r="X254" i="2" s="1"/>
  <c r="Y254" i="2" s="1"/>
  <c r="Z254" i="2"/>
  <c r="AC254" i="2"/>
  <c r="AD254" i="2"/>
  <c r="AB254" i="2" s="1"/>
  <c r="AG254" i="2"/>
  <c r="AH254" i="2"/>
  <c r="AI254" i="2"/>
  <c r="AF254" i="2"/>
  <c r="AK254" i="2"/>
  <c r="AJ254" i="2" s="1"/>
  <c r="AL254" i="2"/>
  <c r="AN254" i="2"/>
  <c r="AO254" i="2"/>
  <c r="AQ254" i="2"/>
  <c r="AR254" i="2"/>
  <c r="AT254" i="2"/>
  <c r="AS254" i="2" s="1"/>
  <c r="AW254" i="2"/>
  <c r="AX254" i="2" s="1"/>
  <c r="AU254" i="2" s="1"/>
  <c r="AV254" i="2"/>
  <c r="BA254" i="2"/>
  <c r="BB254" i="2"/>
  <c r="BE254" i="2" a="1"/>
  <c r="BE254" i="2"/>
  <c r="BF254" i="2" s="1"/>
  <c r="BC254" i="2" s="1"/>
  <c r="BD254" i="2"/>
  <c r="BJ254" i="2" a="1"/>
  <c r="BJ254" i="2" s="1"/>
  <c r="BK254" i="2" s="1"/>
  <c r="BH254" i="2" s="1"/>
  <c r="BI254" i="2"/>
  <c r="BL254" i="2" s="1"/>
  <c r="BN254" i="2"/>
  <c r="BO254" i="2"/>
  <c r="BQ254" i="2"/>
  <c r="BR254" i="2"/>
  <c r="BU254" i="2"/>
  <c r="BT254" i="2" a="1"/>
  <c r="BT254" i="2" s="1"/>
  <c r="BY254" i="2"/>
  <c r="BZ254" i="2"/>
  <c r="CB254" i="2"/>
  <c r="CC254" i="2"/>
  <c r="CH254" i="2"/>
  <c r="CE254" i="2"/>
  <c r="CG254" i="2" s="1"/>
  <c r="CF254" i="2"/>
  <c r="CJ254" i="2"/>
  <c r="CN254" i="2"/>
  <c r="CM254" i="2" s="1"/>
  <c r="C255" i="2"/>
  <c r="G255" i="2"/>
  <c r="F255" i="2" s="1"/>
  <c r="I255" i="2"/>
  <c r="H255" i="2" s="1"/>
  <c r="K255" i="2"/>
  <c r="J255" i="2" s="1"/>
  <c r="M255" i="2"/>
  <c r="N255" i="2"/>
  <c r="P255" i="2"/>
  <c r="Q255" i="2"/>
  <c r="U255" i="2"/>
  <c r="T255" i="2" a="1"/>
  <c r="T255" i="2" s="1"/>
  <c r="V255" i="2" s="1"/>
  <c r="R255" i="2" s="1"/>
  <c r="S255" i="2" a="1"/>
  <c r="S255" i="2" s="1"/>
  <c r="AA255" i="2"/>
  <c r="X255" i="2" a="1"/>
  <c r="X255" i="2" s="1"/>
  <c r="Y255" i="2" s="1"/>
  <c r="Z255" i="2"/>
  <c r="AC255" i="2"/>
  <c r="AD255" i="2"/>
  <c r="AG255" i="2"/>
  <c r="AE255" i="2" s="1" a="1"/>
  <c r="AE255" i="2" s="1"/>
  <c r="AH255" i="2"/>
  <c r="AI255" i="2"/>
  <c r="AF255" i="2"/>
  <c r="AK255" i="2"/>
  <c r="AL255" i="2"/>
  <c r="AN255" i="2"/>
  <c r="AO255" i="2"/>
  <c r="AQ255" i="2"/>
  <c r="AR255" i="2"/>
  <c r="AT255" i="2"/>
  <c r="AS255" i="2" s="1"/>
  <c r="AW255" i="2"/>
  <c r="AX255" i="2" s="1"/>
  <c r="AU255" i="2" s="1"/>
  <c r="AV255" i="2"/>
  <c r="BA255" i="2"/>
  <c r="BB255" i="2"/>
  <c r="BE255" i="2" a="1"/>
  <c r="BE255" i="2" s="1"/>
  <c r="BF255" i="2" s="1"/>
  <c r="BC255" i="2" s="1"/>
  <c r="BD255" i="2"/>
  <c r="BJ255" i="2" a="1"/>
  <c r="BJ255" i="2" s="1"/>
  <c r="BK255" i="2" s="1"/>
  <c r="BH255" i="2" s="1"/>
  <c r="BI255" i="2"/>
  <c r="BN255" i="2"/>
  <c r="BO255" i="2"/>
  <c r="BQ255" i="2"/>
  <c r="BR255" i="2"/>
  <c r="BU255" i="2"/>
  <c r="BT255" i="2" a="1"/>
  <c r="BT255" i="2" s="1"/>
  <c r="BW255" i="2" s="1"/>
  <c r="BY255" i="2"/>
  <c r="BZ255" i="2"/>
  <c r="CB255" i="2"/>
  <c r="CC255" i="2"/>
  <c r="CA255" i="2" s="1"/>
  <c r="CH255" i="2"/>
  <c r="CE255" i="2"/>
  <c r="CD255" i="2" s="1"/>
  <c r="CJ255" i="2"/>
  <c r="CK255" i="2"/>
  <c r="CN255" i="2"/>
  <c r="CM255" i="2" s="1"/>
  <c r="C256" i="2"/>
  <c r="G256" i="2"/>
  <c r="F256" i="2" s="1"/>
  <c r="I256" i="2"/>
  <c r="H256" i="2" s="1"/>
  <c r="K256" i="2"/>
  <c r="J256" i="2" s="1"/>
  <c r="M256" i="2"/>
  <c r="N256" i="2"/>
  <c r="P256" i="2"/>
  <c r="O256" i="2" s="1"/>
  <c r="Q256" i="2"/>
  <c r="U256" i="2"/>
  <c r="T256" i="2" a="1"/>
  <c r="T256" i="2" s="1"/>
  <c r="V256" i="2" s="1"/>
  <c r="S256" i="2" a="1"/>
  <c r="AA256" i="2"/>
  <c r="X256" i="2" a="1"/>
  <c r="X256" i="2" s="1"/>
  <c r="Y256" i="2" s="1"/>
  <c r="W256" i="2" s="1"/>
  <c r="Z256" i="2"/>
  <c r="AC256" i="2"/>
  <c r="AD256" i="2"/>
  <c r="AG256" i="2"/>
  <c r="AH256" i="2"/>
  <c r="AI256" i="2"/>
  <c r="AF256" i="2"/>
  <c r="AK256" i="2"/>
  <c r="AL256" i="2"/>
  <c r="AN256" i="2"/>
  <c r="AO256" i="2"/>
  <c r="AQ256" i="2"/>
  <c r="AP256" i="2" s="1"/>
  <c r="AR256" i="2"/>
  <c r="AT256" i="2"/>
  <c r="AS256" i="2" s="1"/>
  <c r="AW256" i="2"/>
  <c r="AX256" i="2"/>
  <c r="AU256" i="2" s="1"/>
  <c r="AV256" i="2"/>
  <c r="AY256" i="2" s="1"/>
  <c r="BA256" i="2"/>
  <c r="AZ256" i="2" s="1"/>
  <c r="BB256" i="2"/>
  <c r="BE256" i="2" a="1"/>
  <c r="BE256" i="2" s="1"/>
  <c r="BF256" i="2" s="1"/>
  <c r="BC256" i="2" s="1"/>
  <c r="BD256" i="2"/>
  <c r="BJ256" i="2" a="1"/>
  <c r="BJ256" i="2" s="1"/>
  <c r="BK256" i="2" s="1"/>
  <c r="BH256" i="2" s="1"/>
  <c r="BI256" i="2"/>
  <c r="BN256" i="2"/>
  <c r="BO256" i="2"/>
  <c r="BQ256" i="2"/>
  <c r="BR256" i="2"/>
  <c r="BU256" i="2"/>
  <c r="BT256" i="2" a="1"/>
  <c r="BT256" i="2"/>
  <c r="BW256" i="2" s="1"/>
  <c r="BY256" i="2"/>
  <c r="BZ256" i="2"/>
  <c r="BX256" i="2" s="1"/>
  <c r="CB256" i="2"/>
  <c r="CC256" i="2"/>
  <c r="CH256" i="2"/>
  <c r="CE256" i="2"/>
  <c r="CF256" i="2" s="1"/>
  <c r="CJ256" i="2"/>
  <c r="CN256" i="2"/>
  <c r="S256" i="2"/>
  <c r="C257" i="2"/>
  <c r="G257" i="2"/>
  <c r="F257" i="2" s="1"/>
  <c r="I257" i="2"/>
  <c r="H257" i="2" s="1"/>
  <c r="K257" i="2"/>
  <c r="J257" i="2" s="1"/>
  <c r="M257" i="2"/>
  <c r="N257" i="2"/>
  <c r="L257" i="2" s="1"/>
  <c r="P257" i="2"/>
  <c r="Q257" i="2"/>
  <c r="U257" i="2"/>
  <c r="T257" i="2" a="1"/>
  <c r="T257" i="2" s="1"/>
  <c r="V257" i="2" s="1"/>
  <c r="S257" i="2" a="1"/>
  <c r="S257" i="2" s="1"/>
  <c r="AA257" i="2"/>
  <c r="X257" i="2" a="1"/>
  <c r="X257" i="2"/>
  <c r="Y257" i="2" s="1"/>
  <c r="Z257" i="2"/>
  <c r="AC257" i="2"/>
  <c r="AD257" i="2"/>
  <c r="AG257" i="2"/>
  <c r="AH257" i="2"/>
  <c r="AI257" i="2"/>
  <c r="AF257" i="2"/>
  <c r="AK257" i="2"/>
  <c r="AL257" i="2"/>
  <c r="AJ257" i="2" s="1"/>
  <c r="AN257" i="2"/>
  <c r="AO257" i="2"/>
  <c r="AQ257" i="2"/>
  <c r="AR257" i="2"/>
  <c r="AT257" i="2"/>
  <c r="AS257" i="2" s="1"/>
  <c r="AW257" i="2"/>
  <c r="AX257" i="2" s="1"/>
  <c r="AU257" i="2" s="1"/>
  <c r="AV257" i="2"/>
  <c r="BA257" i="2"/>
  <c r="BB257" i="2"/>
  <c r="BE257" i="2" a="1"/>
  <c r="BE257" i="2" s="1"/>
  <c r="BD257" i="2"/>
  <c r="BJ257" i="2" a="1"/>
  <c r="BJ257" i="2" s="1"/>
  <c r="BK257" i="2" s="1"/>
  <c r="BH257" i="2" s="1"/>
  <c r="BI257" i="2"/>
  <c r="BN257" i="2"/>
  <c r="BO257" i="2"/>
  <c r="BQ257" i="2"/>
  <c r="BR257" i="2"/>
  <c r="BP257" i="2" s="1"/>
  <c r="BU257" i="2"/>
  <c r="BT257" i="2" a="1"/>
  <c r="BT257" i="2" s="1"/>
  <c r="BY257" i="2"/>
  <c r="BZ257" i="2"/>
  <c r="CB257" i="2"/>
  <c r="CC257" i="2"/>
  <c r="CH257" i="2"/>
  <c r="CE257" i="2"/>
  <c r="CJ257" i="2"/>
  <c r="CL257" i="2" s="1"/>
  <c r="CN257" i="2"/>
  <c r="CM257" i="2" s="1"/>
  <c r="C258" i="2"/>
  <c r="G258" i="2"/>
  <c r="F258" i="2" s="1"/>
  <c r="I258" i="2"/>
  <c r="H258" i="2" s="1"/>
  <c r="K258" i="2"/>
  <c r="J258" i="2"/>
  <c r="M258" i="2"/>
  <c r="N258" i="2"/>
  <c r="P258" i="2"/>
  <c r="O258" i="2" s="1"/>
  <c r="Q258" i="2"/>
  <c r="U258" i="2"/>
  <c r="T258" i="2" a="1"/>
  <c r="T258" i="2"/>
  <c r="V258" i="2" s="1"/>
  <c r="S258" i="2" a="1"/>
  <c r="S258" i="2" s="1"/>
  <c r="AA258" i="2"/>
  <c r="X258" i="2" a="1"/>
  <c r="X258" i="2" s="1"/>
  <c r="Y258" i="2" s="1"/>
  <c r="Z258" i="2"/>
  <c r="AC258" i="2"/>
  <c r="AB258" i="2" s="1"/>
  <c r="AD258" i="2"/>
  <c r="AG258" i="2"/>
  <c r="AH258" i="2"/>
  <c r="AI258" i="2"/>
  <c r="AF258" i="2"/>
  <c r="AK258" i="2"/>
  <c r="AJ258" i="2" s="1"/>
  <c r="AL258" i="2"/>
  <c r="AN258" i="2"/>
  <c r="AO258" i="2"/>
  <c r="AQ258" i="2"/>
  <c r="AR258" i="2"/>
  <c r="AP258" i="2" s="1"/>
  <c r="AT258" i="2"/>
  <c r="AS258" i="2"/>
  <c r="AW258" i="2"/>
  <c r="AX258" i="2" s="1"/>
  <c r="AU258" i="2" s="1"/>
  <c r="AV258" i="2"/>
  <c r="BA258" i="2"/>
  <c r="BB258" i="2"/>
  <c r="AZ258" i="2" s="1"/>
  <c r="BE258" i="2" a="1"/>
  <c r="BE258" i="2" s="1"/>
  <c r="BF258" i="2" s="1"/>
  <c r="BC258" i="2" s="1"/>
  <c r="BD258" i="2"/>
  <c r="BJ258" i="2" a="1"/>
  <c r="BJ258" i="2" s="1"/>
  <c r="BK258" i="2" s="1"/>
  <c r="BH258" i="2" s="1"/>
  <c r="BI258" i="2"/>
  <c r="BL258" i="2" s="1"/>
  <c r="BN258" i="2"/>
  <c r="BO258" i="2"/>
  <c r="BQ258" i="2"/>
  <c r="BR258" i="2"/>
  <c r="BU258" i="2"/>
  <c r="BT258" i="2" a="1"/>
  <c r="BT258" i="2" s="1"/>
  <c r="BW258" i="2" s="1"/>
  <c r="BY258" i="2"/>
  <c r="BZ258" i="2"/>
  <c r="CB258" i="2"/>
  <c r="CC258" i="2"/>
  <c r="CH258" i="2"/>
  <c r="CE258" i="2"/>
  <c r="CF258" i="2" s="1"/>
  <c r="CG258" i="2"/>
  <c r="CJ258" i="2"/>
  <c r="CK258" i="2" s="1"/>
  <c r="CN258" i="2"/>
  <c r="CO258" i="2" s="1"/>
  <c r="CP258" i="2"/>
  <c r="C259" i="2"/>
  <c r="G259" i="2"/>
  <c r="F259" i="2" s="1"/>
  <c r="I259" i="2"/>
  <c r="H259" i="2"/>
  <c r="K259" i="2"/>
  <c r="J259" i="2"/>
  <c r="M259" i="2"/>
  <c r="N259" i="2"/>
  <c r="P259" i="2"/>
  <c r="Q259" i="2"/>
  <c r="U259" i="2"/>
  <c r="T259" i="2" a="1"/>
  <c r="T259" i="2"/>
  <c r="V259" i="2" s="1"/>
  <c r="S259" i="2" a="1"/>
  <c r="S259" i="2" s="1"/>
  <c r="AA259" i="2"/>
  <c r="X259" i="2" a="1"/>
  <c r="X259" i="2" s="1"/>
  <c r="Y259" i="2" s="1"/>
  <c r="W259" i="2" s="1"/>
  <c r="Z259" i="2"/>
  <c r="AC259" i="2"/>
  <c r="AB259" i="2" s="1"/>
  <c r="AD259" i="2"/>
  <c r="AG259" i="2"/>
  <c r="AH259" i="2"/>
  <c r="AI259" i="2"/>
  <c r="AF259" i="2"/>
  <c r="AK259" i="2"/>
  <c r="AJ259" i="2" s="1"/>
  <c r="AL259" i="2"/>
  <c r="AN259" i="2"/>
  <c r="AM259" i="2" s="1"/>
  <c r="AO259" i="2"/>
  <c r="AQ259" i="2"/>
  <c r="AR259" i="2"/>
  <c r="AT259" i="2"/>
  <c r="AS259" i="2" s="1"/>
  <c r="AW259" i="2"/>
  <c r="AV259" i="2"/>
  <c r="BA259" i="2"/>
  <c r="BB259" i="2"/>
  <c r="BE259" i="2" a="1"/>
  <c r="BE259" i="2" s="1"/>
  <c r="BF259" i="2" s="1"/>
  <c r="BC259" i="2" s="1"/>
  <c r="BD259" i="2"/>
  <c r="BJ259" i="2" a="1"/>
  <c r="BJ259" i="2" s="1"/>
  <c r="BK259" i="2" s="1"/>
  <c r="BH259" i="2" s="1"/>
  <c r="BI259" i="2"/>
  <c r="BL259" i="2" s="1"/>
  <c r="BN259" i="2"/>
  <c r="BO259" i="2"/>
  <c r="BQ259" i="2"/>
  <c r="BR259" i="2"/>
  <c r="BU259" i="2"/>
  <c r="BT259" i="2" a="1"/>
  <c r="BT259" i="2"/>
  <c r="BY259" i="2"/>
  <c r="BX259" i="2" s="1"/>
  <c r="BZ259" i="2"/>
  <c r="CB259" i="2"/>
  <c r="CA259" i="2" s="1"/>
  <c r="CC259" i="2"/>
  <c r="CH259" i="2"/>
  <c r="CE259" i="2"/>
  <c r="CD259" i="2"/>
  <c r="CF259" i="2"/>
  <c r="CG259" i="2"/>
  <c r="CJ259" i="2"/>
  <c r="CI259" i="2" s="1"/>
  <c r="CN259" i="2"/>
  <c r="CO259" i="2" s="1"/>
  <c r="C260" i="2"/>
  <c r="G260" i="2"/>
  <c r="F260" i="2" s="1"/>
  <c r="I260" i="2"/>
  <c r="H260" i="2"/>
  <c r="K260" i="2"/>
  <c r="J260" i="2" s="1"/>
  <c r="M260" i="2"/>
  <c r="L260" i="2" s="1"/>
  <c r="N260" i="2"/>
  <c r="P260" i="2"/>
  <c r="O260" i="2" s="1"/>
  <c r="Q260" i="2"/>
  <c r="U260" i="2"/>
  <c r="R260" i="2" s="1"/>
  <c r="T260" i="2" a="1"/>
  <c r="T260" i="2" s="1"/>
  <c r="V260" i="2" s="1"/>
  <c r="S260" i="2" a="1"/>
  <c r="S260" i="2" s="1"/>
  <c r="AA260" i="2"/>
  <c r="X260" i="2" a="1"/>
  <c r="X260" i="2" s="1"/>
  <c r="Y260" i="2" s="1"/>
  <c r="Z260" i="2"/>
  <c r="AC260" i="2"/>
  <c r="AB260" i="2" s="1"/>
  <c r="AD260" i="2"/>
  <c r="AG260" i="2"/>
  <c r="AH260" i="2"/>
  <c r="AI260" i="2"/>
  <c r="AF260" i="2"/>
  <c r="AK260" i="2"/>
  <c r="AL260" i="2"/>
  <c r="AN260" i="2"/>
  <c r="AO260" i="2"/>
  <c r="AQ260" i="2"/>
  <c r="AP260" i="2" s="1"/>
  <c r="AR260" i="2"/>
  <c r="AT260" i="2"/>
  <c r="AS260" i="2"/>
  <c r="AW260" i="2"/>
  <c r="AX260" i="2" s="1"/>
  <c r="AU260" i="2" s="1"/>
  <c r="AV260" i="2"/>
  <c r="BA260" i="2"/>
  <c r="BB260" i="2"/>
  <c r="BE260" i="2" a="1"/>
  <c r="BE260" i="2" s="1"/>
  <c r="BD260" i="2"/>
  <c r="BJ260" i="2" a="1"/>
  <c r="BJ260" i="2" s="1"/>
  <c r="BK260" i="2" s="1"/>
  <c r="BH260" i="2" s="1"/>
  <c r="BI260" i="2"/>
  <c r="BL260" i="2" s="1"/>
  <c r="BN260" i="2"/>
  <c r="BO260" i="2"/>
  <c r="BQ260" i="2"/>
  <c r="BP260" i="2" s="1"/>
  <c r="BR260" i="2"/>
  <c r="BU260" i="2"/>
  <c r="BT260" i="2" a="1"/>
  <c r="BT260" i="2" s="1"/>
  <c r="BY260" i="2"/>
  <c r="BZ260" i="2"/>
  <c r="CB260" i="2"/>
  <c r="CA260" i="2" s="1"/>
  <c r="CC260" i="2"/>
  <c r="CH260" i="2"/>
  <c r="CE260" i="2"/>
  <c r="CF260" i="2" s="1"/>
  <c r="CJ260" i="2"/>
  <c r="CI260" i="2" s="1"/>
  <c r="CK260" i="2"/>
  <c r="CL260" i="2"/>
  <c r="CN260" i="2"/>
  <c r="CO260" i="2" s="1"/>
  <c r="C261" i="2"/>
  <c r="G261" i="2"/>
  <c r="F261" i="2" s="1"/>
  <c r="I261" i="2"/>
  <c r="H261" i="2" s="1"/>
  <c r="K261" i="2"/>
  <c r="J261" i="2" s="1"/>
  <c r="M261" i="2"/>
  <c r="N261" i="2"/>
  <c r="P261" i="2"/>
  <c r="Q261" i="2"/>
  <c r="U261" i="2"/>
  <c r="T261" i="2" a="1"/>
  <c r="T261" i="2" s="1"/>
  <c r="V261" i="2" s="1"/>
  <c r="S261" i="2" a="1"/>
  <c r="S261" i="2" s="1"/>
  <c r="AA261" i="2"/>
  <c r="X261" i="2" a="1"/>
  <c r="X261" i="2" s="1"/>
  <c r="Y261" i="2" s="1"/>
  <c r="Z261" i="2"/>
  <c r="AC261" i="2"/>
  <c r="AD261" i="2"/>
  <c r="AG261" i="2"/>
  <c r="AE261" i="2" s="1" a="1"/>
  <c r="AE261" i="2" s="1"/>
  <c r="AH261" i="2"/>
  <c r="AI261" i="2"/>
  <c r="AF261" i="2"/>
  <c r="AK261" i="2"/>
  <c r="AL261" i="2"/>
  <c r="AN261" i="2"/>
  <c r="AM261" i="2" s="1"/>
  <c r="AO261" i="2"/>
  <c r="AQ261" i="2"/>
  <c r="AP261" i="2" s="1"/>
  <c r="AR261" i="2"/>
  <c r="AT261" i="2"/>
  <c r="AS261" i="2" s="1"/>
  <c r="AW261" i="2"/>
  <c r="AX261" i="2" s="1"/>
  <c r="AU261" i="2" s="1"/>
  <c r="AV261" i="2"/>
  <c r="AY261" i="2" s="1"/>
  <c r="BA261" i="2"/>
  <c r="BB261" i="2"/>
  <c r="BE261" i="2" a="1"/>
  <c r="BE261" i="2" s="1"/>
  <c r="BD261" i="2"/>
  <c r="BJ261" i="2" a="1"/>
  <c r="BJ261" i="2" s="1"/>
  <c r="BK261" i="2" s="1"/>
  <c r="BH261" i="2" s="1"/>
  <c r="BI261" i="2"/>
  <c r="BN261" i="2"/>
  <c r="BO261" i="2"/>
  <c r="BM261" i="2"/>
  <c r="BQ261" i="2"/>
  <c r="BR261" i="2"/>
  <c r="BU261" i="2"/>
  <c r="BT261" i="2" a="1"/>
  <c r="BT261" i="2" s="1"/>
  <c r="BW261" i="2" s="1"/>
  <c r="BY261" i="2"/>
  <c r="BZ261" i="2"/>
  <c r="BX261" i="2" s="1"/>
  <c r="CB261" i="2"/>
  <c r="CC261" i="2"/>
  <c r="CH261" i="2"/>
  <c r="CE261" i="2"/>
  <c r="CJ261" i="2"/>
  <c r="CL261" i="2" s="1"/>
  <c r="CN261" i="2"/>
  <c r="CM261" i="2" s="1"/>
  <c r="C262" i="2"/>
  <c r="G262" i="2"/>
  <c r="F262" i="2" s="1"/>
  <c r="I262" i="2"/>
  <c r="H262" i="2" s="1"/>
  <c r="K262" i="2"/>
  <c r="J262" i="2" s="1"/>
  <c r="M262" i="2"/>
  <c r="N262" i="2"/>
  <c r="P262" i="2"/>
  <c r="Q262" i="2"/>
  <c r="U262" i="2"/>
  <c r="T262" i="2" a="1"/>
  <c r="T262" i="2" s="1"/>
  <c r="V262" i="2" s="1"/>
  <c r="S262" i="2" a="1"/>
  <c r="AA262" i="2"/>
  <c r="X262" i="2" a="1"/>
  <c r="X262" i="2" s="1"/>
  <c r="Y262" i="2" s="1"/>
  <c r="Z262" i="2"/>
  <c r="AC262" i="2"/>
  <c r="AD262" i="2"/>
  <c r="AG262" i="2"/>
  <c r="AH262" i="2"/>
  <c r="AI262" i="2"/>
  <c r="AF262" i="2"/>
  <c r="AK262" i="2"/>
  <c r="AL262" i="2"/>
  <c r="AJ262" i="2"/>
  <c r="AN262" i="2"/>
  <c r="AO262" i="2"/>
  <c r="AM262" i="2" s="1"/>
  <c r="AQ262" i="2"/>
  <c r="AP262" i="2" s="1"/>
  <c r="AR262" i="2"/>
  <c r="AT262" i="2"/>
  <c r="AS262" i="2" s="1"/>
  <c r="AW262" i="2"/>
  <c r="AX262" i="2" s="1"/>
  <c r="AU262" i="2" s="1"/>
  <c r="AV262" i="2"/>
  <c r="AY262" i="2" s="1"/>
  <c r="BA262" i="2"/>
  <c r="AZ262" i="2" s="1"/>
  <c r="BB262" i="2"/>
  <c r="BE262" i="2" a="1"/>
  <c r="BE262" i="2" s="1"/>
  <c r="BF262" i="2" s="1"/>
  <c r="BC262" i="2" s="1"/>
  <c r="BD262" i="2"/>
  <c r="BJ262" i="2" a="1"/>
  <c r="BJ262" i="2" s="1"/>
  <c r="BK262" i="2" s="1"/>
  <c r="BH262" i="2" s="1"/>
  <c r="BI262" i="2"/>
  <c r="BN262" i="2"/>
  <c r="BM262" i="2" s="1"/>
  <c r="BO262" i="2"/>
  <c r="BQ262" i="2"/>
  <c r="BP262" i="2" s="1"/>
  <c r="BR262" i="2"/>
  <c r="BU262" i="2"/>
  <c r="BV262" i="2" s="1"/>
  <c r="BS262" i="2" s="1"/>
  <c r="BT262" i="2" a="1"/>
  <c r="BT262" i="2" s="1"/>
  <c r="BY262" i="2"/>
  <c r="BZ262" i="2"/>
  <c r="CB262" i="2"/>
  <c r="CC262" i="2"/>
  <c r="CH262" i="2"/>
  <c r="CE262" i="2"/>
  <c r="CJ262" i="2"/>
  <c r="CN262" i="2"/>
  <c r="CM262" i="2" s="1"/>
  <c r="CO262" i="2"/>
  <c r="CP262" i="2"/>
  <c r="S262" i="2"/>
  <c r="C263" i="2"/>
  <c r="G263" i="2"/>
  <c r="F263" i="2" s="1"/>
  <c r="I263" i="2"/>
  <c r="H263" i="2" s="1"/>
  <c r="K263" i="2"/>
  <c r="J263" i="2" s="1"/>
  <c r="M263" i="2"/>
  <c r="N263" i="2"/>
  <c r="L263" i="2" s="1"/>
  <c r="P263" i="2"/>
  <c r="Q263" i="2"/>
  <c r="U263" i="2"/>
  <c r="T263" i="2" a="1"/>
  <c r="T263" i="2" s="1"/>
  <c r="V263" i="2" s="1"/>
  <c r="S263" i="2" a="1"/>
  <c r="S263" i="2" s="1"/>
  <c r="AA263" i="2"/>
  <c r="X263" i="2" a="1"/>
  <c r="X263" i="2" s="1"/>
  <c r="Y263" i="2" s="1"/>
  <c r="Z263" i="2"/>
  <c r="AC263" i="2"/>
  <c r="AD263" i="2"/>
  <c r="AG263" i="2"/>
  <c r="AE263" i="2" s="1" a="1"/>
  <c r="AE263" i="2" s="1"/>
  <c r="AH263" i="2"/>
  <c r="AI263" i="2"/>
  <c r="AF263" i="2"/>
  <c r="AK263" i="2"/>
  <c r="AL263" i="2"/>
  <c r="AJ263" i="2"/>
  <c r="AN263" i="2"/>
  <c r="AO263" i="2"/>
  <c r="AQ263" i="2"/>
  <c r="AR263" i="2"/>
  <c r="AT263" i="2"/>
  <c r="AS263" i="2"/>
  <c r="AW263" i="2"/>
  <c r="AV263" i="2"/>
  <c r="BA263" i="2"/>
  <c r="BB263" i="2"/>
  <c r="BE263" i="2" a="1"/>
  <c r="BE263" i="2" s="1"/>
  <c r="BF263" i="2" s="1"/>
  <c r="BC263" i="2" s="1"/>
  <c r="BD263" i="2"/>
  <c r="BJ263" i="2" a="1"/>
  <c r="BJ263" i="2" s="1"/>
  <c r="BK263" i="2" s="1"/>
  <c r="BH263" i="2" s="1"/>
  <c r="BI263" i="2"/>
  <c r="BN263" i="2"/>
  <c r="BO263" i="2"/>
  <c r="BQ263" i="2"/>
  <c r="BR263" i="2"/>
  <c r="BU263" i="2"/>
  <c r="BT263" i="2" a="1"/>
  <c r="BT263" i="2" s="1"/>
  <c r="BY263" i="2"/>
  <c r="BX263" i="2" s="1"/>
  <c r="BZ263" i="2"/>
  <c r="CB263" i="2"/>
  <c r="CC263" i="2"/>
  <c r="CH263" i="2"/>
  <c r="CE263" i="2"/>
  <c r="CJ263" i="2"/>
  <c r="CN263" i="2"/>
  <c r="C264" i="2"/>
  <c r="G264" i="2"/>
  <c r="F264" i="2" s="1"/>
  <c r="I264" i="2"/>
  <c r="H264" i="2" s="1"/>
  <c r="K264" i="2"/>
  <c r="J264" i="2" s="1"/>
  <c r="M264" i="2"/>
  <c r="L264" i="2" s="1"/>
  <c r="N264" i="2"/>
  <c r="P264" i="2"/>
  <c r="Q264" i="2"/>
  <c r="U264" i="2"/>
  <c r="T264" i="2" a="1"/>
  <c r="T264" i="2"/>
  <c r="V264" i="2" s="1"/>
  <c r="R264" i="2" s="1"/>
  <c r="S264" i="2" a="1"/>
  <c r="S264" i="2" s="1"/>
  <c r="AA264" i="2"/>
  <c r="X264" i="2" a="1"/>
  <c r="X264" i="2" s="1"/>
  <c r="Y264" i="2" s="1"/>
  <c r="W264" i="2" s="1"/>
  <c r="Z264" i="2"/>
  <c r="AC264" i="2"/>
  <c r="AD264" i="2"/>
  <c r="AG264" i="2"/>
  <c r="AE264" i="2" s="1" a="1"/>
  <c r="AE264" i="2" s="1"/>
  <c r="AH264" i="2"/>
  <c r="AI264" i="2"/>
  <c r="AF264" i="2"/>
  <c r="AK264" i="2"/>
  <c r="AL264" i="2"/>
  <c r="AN264" i="2"/>
  <c r="AO264" i="2"/>
  <c r="AM264" i="2" s="1"/>
  <c r="AQ264" i="2"/>
  <c r="AR264" i="2"/>
  <c r="AT264" i="2"/>
  <c r="AS264" i="2" s="1"/>
  <c r="AW264" i="2"/>
  <c r="AX264" i="2" s="1"/>
  <c r="AU264" i="2" s="1"/>
  <c r="AV264" i="2"/>
  <c r="BA264" i="2"/>
  <c r="BB264" i="2"/>
  <c r="BE264" i="2" a="1"/>
  <c r="BE264" i="2"/>
  <c r="BF264" i="2" s="1"/>
  <c r="BC264" i="2" s="1"/>
  <c r="BD264" i="2"/>
  <c r="BJ264" i="2" a="1"/>
  <c r="BJ264" i="2" s="1"/>
  <c r="BI264" i="2"/>
  <c r="BN264" i="2"/>
  <c r="BM264" i="2" s="1"/>
  <c r="BO264" i="2"/>
  <c r="BQ264" i="2"/>
  <c r="BR264" i="2"/>
  <c r="BP264" i="2"/>
  <c r="BU264" i="2"/>
  <c r="BT264" i="2" a="1"/>
  <c r="BT264" i="2" s="1"/>
  <c r="BY264" i="2"/>
  <c r="BZ264" i="2"/>
  <c r="CB264" i="2"/>
  <c r="CC264" i="2"/>
  <c r="CA264" i="2"/>
  <c r="CH264" i="2"/>
  <c r="CE264" i="2"/>
  <c r="CJ264" i="2"/>
  <c r="CL264" i="2" s="1"/>
  <c r="CN264" i="2"/>
  <c r="CM264" i="2" s="1"/>
  <c r="C265" i="2"/>
  <c r="G265" i="2"/>
  <c r="F265" i="2" s="1"/>
  <c r="I265" i="2"/>
  <c r="H265" i="2" s="1"/>
  <c r="K265" i="2"/>
  <c r="J265" i="2" s="1"/>
  <c r="M265" i="2"/>
  <c r="N265" i="2"/>
  <c r="P265" i="2"/>
  <c r="Q265" i="2"/>
  <c r="O265" i="2"/>
  <c r="U265" i="2"/>
  <c r="T265" i="2" a="1"/>
  <c r="T265" i="2" s="1"/>
  <c r="V265" i="2" s="1"/>
  <c r="S265" i="2" a="1"/>
  <c r="S265" i="2" s="1"/>
  <c r="AA265" i="2"/>
  <c r="X265" i="2" a="1"/>
  <c r="X265" i="2" s="1"/>
  <c r="Y265" i="2" s="1"/>
  <c r="Z265" i="2"/>
  <c r="AC265" i="2"/>
  <c r="AD265" i="2"/>
  <c r="AG265" i="2"/>
  <c r="AH265" i="2"/>
  <c r="AI265" i="2"/>
  <c r="AF265" i="2"/>
  <c r="AK265" i="2"/>
  <c r="AL265" i="2"/>
  <c r="AJ265" i="2" s="1"/>
  <c r="AN265" i="2"/>
  <c r="AO265" i="2"/>
  <c r="AQ265" i="2"/>
  <c r="AR265" i="2"/>
  <c r="AT265" i="2"/>
  <c r="AS265" i="2" s="1"/>
  <c r="AW265" i="2"/>
  <c r="AX265" i="2" s="1"/>
  <c r="AU265" i="2" s="1"/>
  <c r="AV265" i="2"/>
  <c r="BA265" i="2"/>
  <c r="BB265" i="2"/>
  <c r="AZ265" i="2" s="1"/>
  <c r="BE265" i="2" a="1"/>
  <c r="BE265" i="2" s="1"/>
  <c r="BF265" i="2" s="1"/>
  <c r="BC265" i="2" s="1"/>
  <c r="BD265" i="2"/>
  <c r="BJ265" i="2" a="1"/>
  <c r="BJ265" i="2" s="1"/>
  <c r="BK265" i="2" s="1"/>
  <c r="BH265" i="2" s="1"/>
  <c r="BI265" i="2"/>
  <c r="BN265" i="2"/>
  <c r="BO265" i="2"/>
  <c r="BM265" i="2" s="1"/>
  <c r="BQ265" i="2"/>
  <c r="BR265" i="2"/>
  <c r="BU265" i="2"/>
  <c r="BT265" i="2" a="1"/>
  <c r="BT265" i="2" s="1"/>
  <c r="BY265" i="2"/>
  <c r="BZ265" i="2"/>
  <c r="CB265" i="2"/>
  <c r="CC265" i="2"/>
  <c r="CH265" i="2"/>
  <c r="CE265" i="2"/>
  <c r="CJ265" i="2"/>
  <c r="CN265" i="2"/>
  <c r="CM265" i="2" s="1"/>
  <c r="C266" i="2"/>
  <c r="G266" i="2"/>
  <c r="F266" i="2"/>
  <c r="I266" i="2"/>
  <c r="H266" i="2" s="1"/>
  <c r="K266" i="2"/>
  <c r="J266" i="2" s="1"/>
  <c r="M266" i="2"/>
  <c r="L266" i="2" s="1"/>
  <c r="N266" i="2"/>
  <c r="P266" i="2"/>
  <c r="Q266" i="2"/>
  <c r="U266" i="2"/>
  <c r="T266" i="2" a="1"/>
  <c r="T266" i="2"/>
  <c r="V266" i="2" s="1"/>
  <c r="S266" i="2" a="1"/>
  <c r="S266" i="2" s="1"/>
  <c r="AA266" i="2"/>
  <c r="X266" i="2" a="1"/>
  <c r="X266" i="2" s="1"/>
  <c r="Y266" i="2" s="1"/>
  <c r="Z266" i="2"/>
  <c r="AC266" i="2"/>
  <c r="AD266" i="2"/>
  <c r="AB266" i="2" s="1"/>
  <c r="AG266" i="2"/>
  <c r="AH266" i="2"/>
  <c r="AI266" i="2"/>
  <c r="AF266" i="2"/>
  <c r="AK266" i="2"/>
  <c r="AL266" i="2"/>
  <c r="AN266" i="2"/>
  <c r="AO266" i="2"/>
  <c r="AQ266" i="2"/>
  <c r="AR266" i="2"/>
  <c r="AT266" i="2"/>
  <c r="AS266" i="2" s="1"/>
  <c r="AW266" i="2"/>
  <c r="AX266" i="2" s="1"/>
  <c r="AU266" i="2" s="1"/>
  <c r="AV266" i="2"/>
  <c r="BA266" i="2"/>
  <c r="BB266" i="2"/>
  <c r="BE266" i="2" a="1"/>
  <c r="BE266" i="2" s="1"/>
  <c r="BD266" i="2"/>
  <c r="BJ266" i="2" a="1"/>
  <c r="BJ266" i="2" s="1"/>
  <c r="BI266" i="2"/>
  <c r="BN266" i="2"/>
  <c r="BO266" i="2"/>
  <c r="BM266" i="2"/>
  <c r="BQ266" i="2"/>
  <c r="BR266" i="2"/>
  <c r="BU266" i="2"/>
  <c r="BT266" i="2" a="1"/>
  <c r="BT266" i="2" s="1"/>
  <c r="BW266" i="2" s="1"/>
  <c r="BY266" i="2"/>
  <c r="BZ266" i="2"/>
  <c r="CB266" i="2"/>
  <c r="CC266" i="2"/>
  <c r="CA266" i="2" s="1"/>
  <c r="CH266" i="2"/>
  <c r="CE266" i="2"/>
  <c r="CJ266" i="2"/>
  <c r="CI266" i="2" s="1"/>
  <c r="CN266" i="2"/>
  <c r="C267" i="2"/>
  <c r="G267" i="2"/>
  <c r="F267" i="2" s="1"/>
  <c r="I267" i="2"/>
  <c r="H267" i="2"/>
  <c r="K267" i="2"/>
  <c r="J267" i="2" s="1"/>
  <c r="M267" i="2"/>
  <c r="L267" i="2" s="1"/>
  <c r="N267" i="2"/>
  <c r="P267" i="2"/>
  <c r="O267" i="2" s="1"/>
  <c r="Q267" i="2"/>
  <c r="U267" i="2"/>
  <c r="T267" i="2" a="1"/>
  <c r="T267" i="2" s="1"/>
  <c r="V267" i="2" s="1"/>
  <c r="S267" i="2" a="1"/>
  <c r="S267" i="2" s="1"/>
  <c r="AA267" i="2"/>
  <c r="X267" i="2" a="1"/>
  <c r="X267" i="2" s="1"/>
  <c r="Y267" i="2" s="1"/>
  <c r="Z267" i="2"/>
  <c r="AC267" i="2"/>
  <c r="AD267" i="2"/>
  <c r="AG267" i="2"/>
  <c r="AH267" i="2"/>
  <c r="AI267" i="2"/>
  <c r="AF267" i="2"/>
  <c r="AK267" i="2"/>
  <c r="AL267" i="2"/>
  <c r="AN267" i="2"/>
  <c r="AO267" i="2"/>
  <c r="AM267" i="2"/>
  <c r="AQ267" i="2"/>
  <c r="AR267" i="2"/>
  <c r="AT267" i="2"/>
  <c r="AS267" i="2" s="1"/>
  <c r="AW267" i="2"/>
  <c r="AX267" i="2" s="1"/>
  <c r="AU267" i="2" s="1"/>
  <c r="AV267" i="2"/>
  <c r="BA267" i="2"/>
  <c r="BB267" i="2"/>
  <c r="BE267" i="2" a="1"/>
  <c r="BE267" i="2" s="1"/>
  <c r="BF267" i="2" s="1"/>
  <c r="BC267" i="2"/>
  <c r="BD267" i="2"/>
  <c r="BJ267" i="2" a="1"/>
  <c r="BJ267" i="2" s="1"/>
  <c r="BI267" i="2"/>
  <c r="BN267" i="2"/>
  <c r="BM267" i="2" s="1"/>
  <c r="BO267" i="2"/>
  <c r="BQ267" i="2"/>
  <c r="BR267" i="2"/>
  <c r="BU267" i="2"/>
  <c r="BT267" i="2" a="1"/>
  <c r="BT267" i="2" s="1"/>
  <c r="BY267" i="2"/>
  <c r="BZ267" i="2"/>
  <c r="BX267" i="2" s="1"/>
  <c r="CB267" i="2"/>
  <c r="CC267" i="2"/>
  <c r="CH267" i="2"/>
  <c r="CE267" i="2"/>
  <c r="CD267" i="2" s="1"/>
  <c r="CJ267" i="2"/>
  <c r="CI267" i="2" s="1"/>
  <c r="CN267" i="2"/>
  <c r="CP267" i="2" s="1"/>
  <c r="CM267" i="2"/>
  <c r="CO267" i="2"/>
  <c r="C268" i="2"/>
  <c r="G268" i="2"/>
  <c r="F268" i="2" s="1"/>
  <c r="I268" i="2"/>
  <c r="H268" i="2" s="1"/>
  <c r="K268" i="2"/>
  <c r="J268" i="2" s="1"/>
  <c r="M268" i="2"/>
  <c r="N268" i="2"/>
  <c r="L268" i="2" s="1"/>
  <c r="P268" i="2"/>
  <c r="O268" i="2" s="1"/>
  <c r="Q268" i="2"/>
  <c r="U268" i="2"/>
  <c r="T268" i="2" a="1"/>
  <c r="T268" i="2" s="1"/>
  <c r="V268" i="2" s="1"/>
  <c r="S268" i="2" a="1"/>
  <c r="S268" i="2" s="1"/>
  <c r="AA268" i="2"/>
  <c r="X268" i="2" a="1"/>
  <c r="X268" i="2" s="1"/>
  <c r="Y268" i="2" s="1"/>
  <c r="Z268" i="2"/>
  <c r="AC268" i="2"/>
  <c r="AB268" i="2" s="1"/>
  <c r="AD268" i="2"/>
  <c r="AG268" i="2"/>
  <c r="AH268" i="2"/>
  <c r="AI268" i="2"/>
  <c r="AF268" i="2"/>
  <c r="AK268" i="2"/>
  <c r="AJ268" i="2" s="1"/>
  <c r="AL268" i="2"/>
  <c r="AN268" i="2"/>
  <c r="AO268" i="2"/>
  <c r="AQ268" i="2"/>
  <c r="AR268" i="2"/>
  <c r="AP268" i="2" s="1"/>
  <c r="AT268" i="2"/>
  <c r="AS268" i="2"/>
  <c r="AW268" i="2"/>
  <c r="AX268" i="2" s="1"/>
  <c r="AU268" i="2" s="1"/>
  <c r="AV268" i="2"/>
  <c r="BA268" i="2"/>
  <c r="BB268" i="2"/>
  <c r="AZ268" i="2" s="1"/>
  <c r="BE268" i="2" a="1"/>
  <c r="BE268" i="2"/>
  <c r="BD268" i="2"/>
  <c r="BJ268" i="2" a="1"/>
  <c r="BJ268" i="2" s="1"/>
  <c r="BK268" i="2" s="1"/>
  <c r="BH268" i="2" s="1"/>
  <c r="BI268" i="2"/>
  <c r="BN268" i="2"/>
  <c r="BO268" i="2"/>
  <c r="BQ268" i="2"/>
  <c r="BR268" i="2"/>
  <c r="BP268" i="2" s="1"/>
  <c r="BU268" i="2"/>
  <c r="BT268" i="2" a="1"/>
  <c r="BT268" i="2" s="1"/>
  <c r="BY268" i="2"/>
  <c r="BZ268" i="2"/>
  <c r="CB268" i="2"/>
  <c r="CC268" i="2"/>
  <c r="CA268" i="2"/>
  <c r="CH268" i="2"/>
  <c r="CD268" i="2" s="1"/>
  <c r="CE268" i="2"/>
  <c r="CG268" i="2" s="1"/>
  <c r="CF268" i="2"/>
  <c r="CJ268" i="2"/>
  <c r="CI268" i="2" s="1"/>
  <c r="CN268" i="2"/>
  <c r="CP268" i="2" s="1"/>
  <c r="CM268" i="2"/>
  <c r="C269" i="2"/>
  <c r="G269" i="2"/>
  <c r="F269" i="2" s="1"/>
  <c r="I269" i="2"/>
  <c r="H269" i="2" s="1"/>
  <c r="K269" i="2"/>
  <c r="J269" i="2" s="1"/>
  <c r="M269" i="2"/>
  <c r="L269" i="2" s="1"/>
  <c r="N269" i="2"/>
  <c r="P269" i="2"/>
  <c r="Q269" i="2"/>
  <c r="U269" i="2"/>
  <c r="T269" i="2" a="1"/>
  <c r="T269" i="2" s="1"/>
  <c r="V269" i="2" s="1"/>
  <c r="S269" i="2" a="1"/>
  <c r="S269" i="2" s="1"/>
  <c r="AA269" i="2"/>
  <c r="X269" i="2" a="1"/>
  <c r="X269" i="2" s="1"/>
  <c r="Y269" i="2" s="1"/>
  <c r="Z269" i="2"/>
  <c r="AC269" i="2"/>
  <c r="AD269" i="2"/>
  <c r="AG269" i="2"/>
  <c r="AH269" i="2"/>
  <c r="AI269" i="2"/>
  <c r="AF269" i="2"/>
  <c r="AK269" i="2"/>
  <c r="AL269" i="2"/>
  <c r="AN269" i="2"/>
  <c r="AO269" i="2"/>
  <c r="AM269" i="2" s="1"/>
  <c r="AQ269" i="2"/>
  <c r="AR269" i="2"/>
  <c r="AP269" i="2" s="1"/>
  <c r="AT269" i="2"/>
  <c r="AS269" i="2" s="1"/>
  <c r="AW269" i="2"/>
  <c r="AV269" i="2"/>
  <c r="BA269" i="2"/>
  <c r="BB269" i="2"/>
  <c r="BE269" i="2" a="1"/>
  <c r="BE269" i="2" s="1"/>
  <c r="BF269" i="2" s="1"/>
  <c r="BC269" i="2" s="1"/>
  <c r="BD269" i="2"/>
  <c r="BJ269" i="2" a="1"/>
  <c r="BJ269" i="2" s="1"/>
  <c r="BK269" i="2" s="1"/>
  <c r="BH269" i="2" s="1"/>
  <c r="BI269" i="2"/>
  <c r="BL269" i="2" s="1"/>
  <c r="BN269" i="2"/>
  <c r="BO269" i="2"/>
  <c r="BQ269" i="2"/>
  <c r="BR269" i="2"/>
  <c r="BU269" i="2"/>
  <c r="BT269" i="2" a="1"/>
  <c r="BT269" i="2" s="1"/>
  <c r="BW269" i="2" s="1"/>
  <c r="BY269" i="2"/>
  <c r="BZ269" i="2"/>
  <c r="BX269" i="2" s="1"/>
  <c r="CB269" i="2"/>
  <c r="CA269" i="2" s="1"/>
  <c r="CC269" i="2"/>
  <c r="CH269" i="2"/>
  <c r="CE269" i="2"/>
  <c r="CJ269" i="2"/>
  <c r="CI269" i="2" s="1"/>
  <c r="CN269" i="2"/>
  <c r="CM269" i="2" s="1"/>
  <c r="C270" i="2"/>
  <c r="G270" i="2"/>
  <c r="F270" i="2" s="1"/>
  <c r="I270" i="2"/>
  <c r="H270" i="2" s="1"/>
  <c r="K270" i="2"/>
  <c r="J270" i="2"/>
  <c r="M270" i="2"/>
  <c r="N270" i="2"/>
  <c r="P270" i="2"/>
  <c r="Q270" i="2"/>
  <c r="U270" i="2"/>
  <c r="T270" i="2" a="1"/>
  <c r="T270" i="2" s="1"/>
  <c r="V270" i="2" s="1"/>
  <c r="S270" i="2" a="1"/>
  <c r="AA270" i="2"/>
  <c r="X270" i="2" a="1"/>
  <c r="X270" i="2"/>
  <c r="Y270" i="2" s="1"/>
  <c r="Z270" i="2"/>
  <c r="AC270" i="2"/>
  <c r="AB270" i="2" s="1"/>
  <c r="AD270" i="2"/>
  <c r="AG270" i="2"/>
  <c r="AH270" i="2"/>
  <c r="AI270" i="2"/>
  <c r="AF270" i="2"/>
  <c r="AK270" i="2"/>
  <c r="AL270" i="2"/>
  <c r="AN270" i="2"/>
  <c r="AM270" i="2" s="1"/>
  <c r="AO270" i="2"/>
  <c r="AQ270" i="2"/>
  <c r="AR270" i="2"/>
  <c r="AT270" i="2"/>
  <c r="AS270" i="2" s="1"/>
  <c r="AW270" i="2"/>
  <c r="AX270" i="2" s="1"/>
  <c r="AU270" i="2" s="1"/>
  <c r="AV270" i="2"/>
  <c r="BA270" i="2"/>
  <c r="AZ270" i="2" s="1"/>
  <c r="BB270" i="2"/>
  <c r="BE270" i="2" a="1"/>
  <c r="BE270" i="2" s="1"/>
  <c r="BF270" i="2" s="1"/>
  <c r="BC270" i="2" s="1"/>
  <c r="BD270" i="2"/>
  <c r="BJ270" i="2" a="1"/>
  <c r="BJ270" i="2" s="1"/>
  <c r="BK270" i="2" s="1"/>
  <c r="BH270" i="2" s="1"/>
  <c r="BI270" i="2"/>
  <c r="BN270" i="2"/>
  <c r="BO270" i="2"/>
  <c r="BQ270" i="2"/>
  <c r="BR270" i="2"/>
  <c r="BP270" i="2"/>
  <c r="BU270" i="2"/>
  <c r="BT270" i="2" a="1"/>
  <c r="BT270" i="2" s="1"/>
  <c r="BY270" i="2"/>
  <c r="BZ270" i="2"/>
  <c r="BX270" i="2" s="1"/>
  <c r="CB270" i="2"/>
  <c r="CA270" i="2" s="1"/>
  <c r="CC270" i="2"/>
  <c r="CH270" i="2"/>
  <c r="CE270" i="2"/>
  <c r="CG270" i="2" s="1"/>
  <c r="CF270" i="2"/>
  <c r="CJ270" i="2"/>
  <c r="CN270" i="2"/>
  <c r="CM270" i="2" s="1"/>
  <c r="S270" i="2"/>
  <c r="C271" i="2"/>
  <c r="G271" i="2"/>
  <c r="F271" i="2" s="1"/>
  <c r="I271" i="2"/>
  <c r="H271" i="2" s="1"/>
  <c r="K271" i="2"/>
  <c r="J271" i="2" s="1"/>
  <c r="M271" i="2"/>
  <c r="N271" i="2"/>
  <c r="P271" i="2"/>
  <c r="Q271" i="2"/>
  <c r="O271" i="2" s="1"/>
  <c r="U271" i="2"/>
  <c r="T271" i="2" a="1"/>
  <c r="T271" i="2" s="1"/>
  <c r="V271" i="2" s="1"/>
  <c r="R271" i="2" s="1"/>
  <c r="S271" i="2" a="1"/>
  <c r="S271" i="2" s="1"/>
  <c r="AA271" i="2"/>
  <c r="X271" i="2" a="1"/>
  <c r="X271" i="2" s="1"/>
  <c r="Y271" i="2" s="1"/>
  <c r="Z271" i="2"/>
  <c r="AC271" i="2"/>
  <c r="AD271" i="2"/>
  <c r="AG271" i="2"/>
  <c r="AH271" i="2"/>
  <c r="AI271" i="2"/>
  <c r="AF271" i="2"/>
  <c r="AK271" i="2"/>
  <c r="AL271" i="2"/>
  <c r="AN271" i="2"/>
  <c r="AO271" i="2"/>
  <c r="AQ271" i="2"/>
  <c r="AR271" i="2"/>
  <c r="AT271" i="2"/>
  <c r="AS271" i="2" s="1"/>
  <c r="AW271" i="2"/>
  <c r="AV271" i="2"/>
  <c r="BA271" i="2"/>
  <c r="BB271" i="2"/>
  <c r="AZ271" i="2"/>
  <c r="BE271" i="2" a="1"/>
  <c r="BE271" i="2" s="1"/>
  <c r="BF271" i="2" s="1"/>
  <c r="BC271" i="2" s="1"/>
  <c r="BD271" i="2"/>
  <c r="BJ271" i="2" a="1"/>
  <c r="BJ271" i="2"/>
  <c r="BK271" i="2" s="1"/>
  <c r="BH271" i="2" s="1"/>
  <c r="BI271" i="2"/>
  <c r="BN271" i="2"/>
  <c r="BM271" i="2" s="1"/>
  <c r="BO271" i="2"/>
  <c r="BQ271" i="2"/>
  <c r="BR271" i="2"/>
  <c r="BU271" i="2"/>
  <c r="BT271" i="2" a="1"/>
  <c r="BT271" i="2" s="1"/>
  <c r="BY271" i="2"/>
  <c r="BX271" i="2" s="1"/>
  <c r="BZ271" i="2"/>
  <c r="CB271" i="2"/>
  <c r="CC271" i="2"/>
  <c r="CH271" i="2"/>
  <c r="CE271" i="2"/>
  <c r="CJ271" i="2"/>
  <c r="CN271" i="2"/>
  <c r="CM271" i="2" s="1"/>
  <c r="C272" i="2"/>
  <c r="G272" i="2"/>
  <c r="F272" i="2" s="1"/>
  <c r="I272" i="2"/>
  <c r="H272" i="2" s="1"/>
  <c r="K272" i="2"/>
  <c r="J272" i="2" s="1"/>
  <c r="M272" i="2"/>
  <c r="N272" i="2"/>
  <c r="P272" i="2"/>
  <c r="O272" i="2" s="1"/>
  <c r="Q272" i="2"/>
  <c r="U272" i="2"/>
  <c r="T272" i="2" a="1"/>
  <c r="T272" i="2" s="1"/>
  <c r="V272" i="2" s="1"/>
  <c r="S272" i="2" a="1"/>
  <c r="S272" i="2" s="1"/>
  <c r="AA272" i="2"/>
  <c r="X272" i="2" a="1"/>
  <c r="X272" i="2" s="1"/>
  <c r="Y272" i="2" s="1"/>
  <c r="W272" i="2" s="1"/>
  <c r="Z272" i="2"/>
  <c r="AC272" i="2"/>
  <c r="AD272" i="2"/>
  <c r="AG272" i="2"/>
  <c r="AH272" i="2"/>
  <c r="AI272" i="2"/>
  <c r="AF272" i="2"/>
  <c r="AK272" i="2"/>
  <c r="AJ272" i="2" s="1"/>
  <c r="AL272" i="2"/>
  <c r="AN272" i="2"/>
  <c r="AO272" i="2"/>
  <c r="AQ272" i="2"/>
  <c r="AR272" i="2"/>
  <c r="AT272" i="2"/>
  <c r="AS272" i="2" s="1"/>
  <c r="AW272" i="2"/>
  <c r="AX272" i="2" s="1"/>
  <c r="AU272" i="2" s="1"/>
  <c r="AV272" i="2"/>
  <c r="AY272" i="2" s="1"/>
  <c r="BA272" i="2"/>
  <c r="BB272" i="2"/>
  <c r="BE272" i="2" a="1"/>
  <c r="BE272" i="2" s="1"/>
  <c r="BF272" i="2" s="1"/>
  <c r="BC272" i="2" s="1"/>
  <c r="BD272" i="2"/>
  <c r="BJ272" i="2" a="1"/>
  <c r="BJ272" i="2" s="1"/>
  <c r="BI272" i="2"/>
  <c r="BN272" i="2"/>
  <c r="BO272" i="2"/>
  <c r="BQ272" i="2"/>
  <c r="BP272" i="2" s="1"/>
  <c r="BR272" i="2"/>
  <c r="BU272" i="2"/>
  <c r="BT272" i="2" a="1"/>
  <c r="BT272" i="2"/>
  <c r="BY272" i="2"/>
  <c r="BZ272" i="2"/>
  <c r="CB272" i="2"/>
  <c r="CC272" i="2"/>
  <c r="CH272" i="2"/>
  <c r="CD272" i="2" s="1"/>
  <c r="CE272" i="2"/>
  <c r="CF272" i="2" s="1"/>
  <c r="CJ272" i="2"/>
  <c r="CL272" i="2" s="1"/>
  <c r="CK272" i="2"/>
  <c r="CN272" i="2"/>
  <c r="C273" i="2"/>
  <c r="G273" i="2"/>
  <c r="F273" i="2" s="1"/>
  <c r="I273" i="2"/>
  <c r="H273" i="2" s="1"/>
  <c r="K273" i="2"/>
  <c r="J273" i="2" s="1"/>
  <c r="M273" i="2"/>
  <c r="N273" i="2"/>
  <c r="P273" i="2"/>
  <c r="Q273" i="2"/>
  <c r="O273" i="2" s="1"/>
  <c r="U273" i="2"/>
  <c r="T273" i="2" a="1"/>
  <c r="T273" i="2" s="1"/>
  <c r="V273" i="2" s="1"/>
  <c r="S273" i="2" a="1"/>
  <c r="S273" i="2" s="1"/>
  <c r="AA273" i="2"/>
  <c r="X273" i="2" a="1"/>
  <c r="X273" i="2" s="1"/>
  <c r="Y273" i="2" s="1"/>
  <c r="Z273" i="2"/>
  <c r="AC273" i="2"/>
  <c r="AD273" i="2"/>
  <c r="AG273" i="2"/>
  <c r="AH273" i="2"/>
  <c r="AI273" i="2"/>
  <c r="AF273" i="2"/>
  <c r="AK273" i="2"/>
  <c r="AL273" i="2"/>
  <c r="AN273" i="2"/>
  <c r="AO273" i="2"/>
  <c r="AQ273" i="2"/>
  <c r="AR273" i="2"/>
  <c r="AT273" i="2"/>
  <c r="AS273" i="2" s="1"/>
  <c r="AW273" i="2"/>
  <c r="AX273" i="2" s="1"/>
  <c r="AU273" i="2" s="1"/>
  <c r="AV273" i="2"/>
  <c r="BA273" i="2"/>
  <c r="BB273" i="2"/>
  <c r="BE273" i="2" a="1"/>
  <c r="BE273" i="2" s="1"/>
  <c r="BF273" i="2" s="1"/>
  <c r="BC273" i="2" s="1"/>
  <c r="BD273" i="2"/>
  <c r="BJ273" i="2" a="1"/>
  <c r="BJ273" i="2" s="1"/>
  <c r="BK273" i="2" s="1"/>
  <c r="BH273" i="2" s="1"/>
  <c r="BI273" i="2"/>
  <c r="BN273" i="2"/>
  <c r="BO273" i="2"/>
  <c r="BM273" i="2" s="1"/>
  <c r="BQ273" i="2"/>
  <c r="BP273" i="2" s="1"/>
  <c r="BR273" i="2"/>
  <c r="BU273" i="2"/>
  <c r="BT273" i="2" a="1"/>
  <c r="BT273" i="2" s="1"/>
  <c r="BY273" i="2"/>
  <c r="BZ273" i="2"/>
  <c r="BX273" i="2" s="1"/>
  <c r="CB273" i="2"/>
  <c r="CC273" i="2"/>
  <c r="CH273" i="2"/>
  <c r="CD273" i="2" s="1"/>
  <c r="CE273" i="2"/>
  <c r="CF273" i="2" s="1"/>
  <c r="CG273" i="2"/>
  <c r="CJ273" i="2"/>
  <c r="CI273" i="2" s="1"/>
  <c r="CL273" i="2"/>
  <c r="CN273" i="2"/>
  <c r="CM273" i="2" s="1"/>
  <c r="CO273" i="2"/>
  <c r="CP273" i="2"/>
  <c r="C274" i="2"/>
  <c r="G274" i="2"/>
  <c r="F274" i="2" s="1"/>
  <c r="I274" i="2"/>
  <c r="H274" i="2" s="1"/>
  <c r="K274" i="2"/>
  <c r="J274" i="2" s="1"/>
  <c r="M274" i="2"/>
  <c r="L274" i="2" s="1"/>
  <c r="N274" i="2"/>
  <c r="P274" i="2"/>
  <c r="Q274" i="2"/>
  <c r="U274" i="2"/>
  <c r="T274" i="2" a="1"/>
  <c r="T274" i="2" s="1"/>
  <c r="V274" i="2" s="1"/>
  <c r="R274" i="2" s="1"/>
  <c r="S274" i="2" a="1"/>
  <c r="S274" i="2" s="1"/>
  <c r="AA274" i="2"/>
  <c r="X274" i="2" a="1"/>
  <c r="X274" i="2" s="1"/>
  <c r="Y274" i="2" s="1"/>
  <c r="Z274" i="2"/>
  <c r="AC274" i="2"/>
  <c r="AD274" i="2"/>
  <c r="AG274" i="2"/>
  <c r="AH274" i="2"/>
  <c r="AI274" i="2"/>
  <c r="AF274" i="2"/>
  <c r="AK274" i="2"/>
  <c r="AL274" i="2"/>
  <c r="AN274" i="2"/>
  <c r="AM274" i="2" s="1"/>
  <c r="AO274" i="2"/>
  <c r="AQ274" i="2"/>
  <c r="AR274" i="2"/>
  <c r="AT274" i="2"/>
  <c r="AS274" i="2"/>
  <c r="AW274" i="2"/>
  <c r="AX274" i="2" s="1"/>
  <c r="AU274" i="2" s="1"/>
  <c r="AV274" i="2"/>
  <c r="AY274" i="2" s="1"/>
  <c r="BA274" i="2"/>
  <c r="BB274" i="2"/>
  <c r="BE274" i="2" a="1"/>
  <c r="BE274" i="2" s="1"/>
  <c r="BD274" i="2"/>
  <c r="BJ274" i="2" a="1"/>
  <c r="BJ274" i="2" s="1"/>
  <c r="BI274" i="2"/>
  <c r="BN274" i="2"/>
  <c r="BO274" i="2"/>
  <c r="BM274" i="2" s="1"/>
  <c r="BQ274" i="2"/>
  <c r="BP274" i="2" s="1"/>
  <c r="BR274" i="2"/>
  <c r="BU274" i="2"/>
  <c r="BT274" i="2" a="1"/>
  <c r="BT274" i="2" s="1"/>
  <c r="BY274" i="2"/>
  <c r="BZ274" i="2"/>
  <c r="CB274" i="2"/>
  <c r="CC274" i="2"/>
  <c r="CH274" i="2"/>
  <c r="CD274" i="2" s="1"/>
  <c r="CE274" i="2"/>
  <c r="CJ274" i="2"/>
  <c r="CI274" i="2" s="1"/>
  <c r="CK274" i="2"/>
  <c r="CN274" i="2"/>
  <c r="C275" i="2"/>
  <c r="G275" i="2"/>
  <c r="F275" i="2" s="1"/>
  <c r="I275" i="2"/>
  <c r="H275" i="2" s="1"/>
  <c r="K275" i="2"/>
  <c r="J275" i="2" s="1"/>
  <c r="M275" i="2"/>
  <c r="N275" i="2"/>
  <c r="P275" i="2"/>
  <c r="Q275" i="2"/>
  <c r="O275" i="2" s="1"/>
  <c r="U275" i="2"/>
  <c r="T275" i="2" a="1"/>
  <c r="T275" i="2" s="1"/>
  <c r="V275" i="2" s="1"/>
  <c r="S275" i="2" a="1"/>
  <c r="AA275" i="2"/>
  <c r="X275" i="2" a="1"/>
  <c r="X275" i="2" s="1"/>
  <c r="Y275" i="2" s="1"/>
  <c r="Z275" i="2"/>
  <c r="AC275" i="2"/>
  <c r="AD275" i="2"/>
  <c r="AG275" i="2"/>
  <c r="AH275" i="2"/>
  <c r="AI275" i="2"/>
  <c r="AF275" i="2"/>
  <c r="AK275" i="2"/>
  <c r="AL275" i="2"/>
  <c r="AN275" i="2"/>
  <c r="AO275" i="2"/>
  <c r="AQ275" i="2"/>
  <c r="AR275" i="2"/>
  <c r="AT275" i="2"/>
  <c r="AS275" i="2" s="1"/>
  <c r="AW275" i="2"/>
  <c r="AX275" i="2" s="1"/>
  <c r="AU275" i="2" s="1"/>
  <c r="AV275" i="2"/>
  <c r="BA275" i="2"/>
  <c r="BB275" i="2"/>
  <c r="BE275" i="2" a="1"/>
  <c r="BE275" i="2" s="1"/>
  <c r="BF275" i="2" s="1"/>
  <c r="BC275" i="2" s="1"/>
  <c r="BD275" i="2"/>
  <c r="BJ275" i="2" a="1"/>
  <c r="BJ275" i="2" s="1"/>
  <c r="BK275" i="2" s="1"/>
  <c r="BH275" i="2" s="1"/>
  <c r="BI275" i="2"/>
  <c r="BN275" i="2"/>
  <c r="BM275" i="2" s="1"/>
  <c r="BO275" i="2"/>
  <c r="BQ275" i="2"/>
  <c r="BR275" i="2"/>
  <c r="BP275" i="2" s="1"/>
  <c r="BU275" i="2"/>
  <c r="BT275" i="2" a="1"/>
  <c r="BT275" i="2" s="1"/>
  <c r="BY275" i="2"/>
  <c r="BX275" i="2" s="1"/>
  <c r="BZ275" i="2"/>
  <c r="CB275" i="2"/>
  <c r="CA275" i="2" s="1"/>
  <c r="CC275" i="2"/>
  <c r="CH275" i="2"/>
  <c r="CE275" i="2"/>
  <c r="CJ275" i="2"/>
  <c r="CI275" i="2" s="1"/>
  <c r="CN275" i="2"/>
  <c r="CM275" i="2" s="1"/>
  <c r="S275" i="2"/>
  <c r="C276" i="2"/>
  <c r="G276" i="2"/>
  <c r="F276" i="2" s="1"/>
  <c r="I276" i="2"/>
  <c r="H276" i="2" s="1"/>
  <c r="K276" i="2"/>
  <c r="J276" i="2" s="1"/>
  <c r="M276" i="2"/>
  <c r="N276" i="2"/>
  <c r="L276" i="2" s="1"/>
  <c r="P276" i="2"/>
  <c r="Q276" i="2"/>
  <c r="O276" i="2" s="1"/>
  <c r="U276" i="2"/>
  <c r="T276" i="2" a="1"/>
  <c r="T276" i="2" s="1"/>
  <c r="V276" i="2" s="1"/>
  <c r="S276" i="2" a="1"/>
  <c r="S276" i="2" s="1"/>
  <c r="AA276" i="2"/>
  <c r="X276" i="2" a="1"/>
  <c r="X276" i="2" s="1"/>
  <c r="Y276" i="2" s="1"/>
  <c r="Z276" i="2"/>
  <c r="AC276" i="2"/>
  <c r="AB276" i="2" s="1"/>
  <c r="AD276" i="2"/>
  <c r="AG276" i="2"/>
  <c r="AH276" i="2"/>
  <c r="AI276" i="2"/>
  <c r="AF276" i="2"/>
  <c r="AK276" i="2"/>
  <c r="AL276" i="2"/>
  <c r="AN276" i="2"/>
  <c r="AO276" i="2"/>
  <c r="AQ276" i="2"/>
  <c r="AR276" i="2"/>
  <c r="AT276" i="2"/>
  <c r="AS276" i="2" s="1"/>
  <c r="AW276" i="2"/>
  <c r="AX276" i="2" s="1"/>
  <c r="AU276" i="2" s="1"/>
  <c r="AV276" i="2"/>
  <c r="BA276" i="2"/>
  <c r="BB276" i="2"/>
  <c r="BE276" i="2" a="1"/>
  <c r="BE276" i="2" s="1"/>
  <c r="BD276" i="2"/>
  <c r="BJ276" i="2" a="1"/>
  <c r="BJ276" i="2"/>
  <c r="BK276" i="2" s="1"/>
  <c r="BH276" i="2" s="1"/>
  <c r="BI276" i="2"/>
  <c r="BL276" i="2" s="1"/>
  <c r="BN276" i="2"/>
  <c r="BO276" i="2"/>
  <c r="BQ276" i="2"/>
  <c r="BR276" i="2"/>
  <c r="BU276" i="2"/>
  <c r="BT276" i="2" a="1"/>
  <c r="BT276" i="2" s="1"/>
  <c r="BY276" i="2"/>
  <c r="BZ276" i="2"/>
  <c r="CB276" i="2"/>
  <c r="CC276" i="2"/>
  <c r="CH276" i="2"/>
  <c r="CD276" i="2" s="1"/>
  <c r="CE276" i="2"/>
  <c r="CG276" i="2" s="1"/>
  <c r="CJ276" i="2"/>
  <c r="CN276" i="2"/>
  <c r="CP276" i="2" s="1"/>
  <c r="CO276" i="2"/>
  <c r="C277" i="2"/>
  <c r="G277" i="2"/>
  <c r="F277" i="2" s="1"/>
  <c r="I277" i="2"/>
  <c r="H277" i="2" s="1"/>
  <c r="K277" i="2"/>
  <c r="J277" i="2" s="1"/>
  <c r="M277" i="2"/>
  <c r="N277" i="2"/>
  <c r="L277" i="2"/>
  <c r="P277" i="2"/>
  <c r="O277" i="2" s="1"/>
  <c r="Q277" i="2"/>
  <c r="U277" i="2"/>
  <c r="R277" i="2" s="1"/>
  <c r="T277" i="2" a="1"/>
  <c r="T277" i="2" s="1"/>
  <c r="V277" i="2" s="1"/>
  <c r="S277" i="2" a="1"/>
  <c r="S277" i="2" s="1"/>
  <c r="AA277" i="2"/>
  <c r="X277" i="2" a="1"/>
  <c r="X277" i="2" s="1"/>
  <c r="Y277" i="2" s="1"/>
  <c r="Z277" i="2"/>
  <c r="AC277" i="2"/>
  <c r="AD277" i="2"/>
  <c r="AG277" i="2"/>
  <c r="AH277" i="2"/>
  <c r="AI277" i="2"/>
  <c r="AF277" i="2"/>
  <c r="AK277" i="2"/>
  <c r="AL277" i="2"/>
  <c r="AN277" i="2"/>
  <c r="AM277" i="2" s="1"/>
  <c r="AO277" i="2"/>
  <c r="AQ277" i="2"/>
  <c r="AP277" i="2" s="1"/>
  <c r="AR277" i="2"/>
  <c r="AT277" i="2"/>
  <c r="AS277" i="2" s="1"/>
  <c r="AW277" i="2"/>
  <c r="AX277" i="2" s="1"/>
  <c r="AU277" i="2" s="1"/>
  <c r="AV277" i="2"/>
  <c r="AY277" i="2" s="1"/>
  <c r="BA277" i="2"/>
  <c r="AZ277" i="2" s="1"/>
  <c r="BB277" i="2"/>
  <c r="BE277" i="2" a="1"/>
  <c r="BE277" i="2" s="1"/>
  <c r="BF277" i="2" s="1"/>
  <c r="BC277" i="2" s="1"/>
  <c r="BD277" i="2"/>
  <c r="BG277" i="2" s="1"/>
  <c r="BJ277" i="2" a="1"/>
  <c r="BJ277" i="2" s="1"/>
  <c r="BK277" i="2" s="1"/>
  <c r="BH277" i="2" s="1"/>
  <c r="BI277" i="2"/>
  <c r="BN277" i="2"/>
  <c r="BO277" i="2"/>
  <c r="BM277" i="2" s="1"/>
  <c r="BQ277" i="2"/>
  <c r="BR277" i="2"/>
  <c r="BU277" i="2"/>
  <c r="BV277" i="2" s="1"/>
  <c r="BS277" i="2" s="1"/>
  <c r="BT277" i="2" a="1"/>
  <c r="BT277" i="2" s="1"/>
  <c r="BY277" i="2"/>
  <c r="BZ277" i="2"/>
  <c r="CB277" i="2"/>
  <c r="CA277" i="2" s="1"/>
  <c r="CC277" i="2"/>
  <c r="CH277" i="2"/>
  <c r="CD277" i="2" s="1"/>
  <c r="CE277" i="2"/>
  <c r="CF277" i="2" s="1"/>
  <c r="CJ277" i="2"/>
  <c r="CI277" i="2" s="1"/>
  <c r="CL277" i="2"/>
  <c r="CN277" i="2"/>
  <c r="C278" i="2"/>
  <c r="G278" i="2"/>
  <c r="F278" i="2" s="1"/>
  <c r="I278" i="2"/>
  <c r="H278" i="2" s="1"/>
  <c r="K278" i="2"/>
  <c r="J278" i="2" s="1"/>
  <c r="M278" i="2"/>
  <c r="N278" i="2"/>
  <c r="P278" i="2"/>
  <c r="Q278" i="2"/>
  <c r="O278" i="2" s="1"/>
  <c r="U278" i="2"/>
  <c r="T278" i="2" a="1"/>
  <c r="T278" i="2" s="1"/>
  <c r="V278" i="2" s="1"/>
  <c r="S278" i="2" a="1"/>
  <c r="AA278" i="2"/>
  <c r="X278" i="2" a="1"/>
  <c r="X278" i="2"/>
  <c r="Y278" i="2" s="1"/>
  <c r="Z278" i="2"/>
  <c r="AC278" i="2"/>
  <c r="AB278" i="2" s="1"/>
  <c r="AD278" i="2"/>
  <c r="AG278" i="2"/>
  <c r="AH278" i="2"/>
  <c r="AI278" i="2"/>
  <c r="AF278" i="2"/>
  <c r="AK278" i="2"/>
  <c r="AL278" i="2"/>
  <c r="AN278" i="2"/>
  <c r="AM278" i="2" s="1"/>
  <c r="AO278" i="2"/>
  <c r="AQ278" i="2"/>
  <c r="AP278" i="2" s="1"/>
  <c r="AR278" i="2"/>
  <c r="AT278" i="2"/>
  <c r="AS278" i="2" s="1"/>
  <c r="AW278" i="2"/>
  <c r="AX278" i="2" s="1"/>
  <c r="AU278" i="2" s="1"/>
  <c r="AV278" i="2"/>
  <c r="BA278" i="2"/>
  <c r="AZ278" i="2" s="1"/>
  <c r="BB278" i="2"/>
  <c r="BE278" i="2" a="1"/>
  <c r="BE278" i="2" s="1"/>
  <c r="BF278" i="2" s="1"/>
  <c r="BC278" i="2" s="1"/>
  <c r="BD278" i="2"/>
  <c r="BJ278" i="2" a="1"/>
  <c r="BJ278" i="2" s="1"/>
  <c r="BK278" i="2" s="1"/>
  <c r="BH278" i="2" s="1"/>
  <c r="BI278" i="2"/>
  <c r="BL278" i="2" s="1"/>
  <c r="BN278" i="2"/>
  <c r="BO278" i="2"/>
  <c r="BQ278" i="2"/>
  <c r="BP278" i="2" s="1"/>
  <c r="BR278" i="2"/>
  <c r="BU278" i="2"/>
  <c r="BT278" i="2" a="1"/>
  <c r="BT278" i="2" s="1"/>
  <c r="BW278" i="2" s="1"/>
  <c r="BY278" i="2"/>
  <c r="BX278" i="2" s="1"/>
  <c r="BZ278" i="2"/>
  <c r="CB278" i="2"/>
  <c r="CA278" i="2" s="1"/>
  <c r="CC278" i="2"/>
  <c r="CH278" i="2"/>
  <c r="CE278" i="2"/>
  <c r="CF278" i="2"/>
  <c r="CG278" i="2"/>
  <c r="CJ278" i="2"/>
  <c r="CN278" i="2"/>
  <c r="CM278" i="2" s="1"/>
  <c r="S278" i="2"/>
  <c r="C279" i="2"/>
  <c r="G279" i="2"/>
  <c r="F279" i="2" s="1"/>
  <c r="I279" i="2"/>
  <c r="H279" i="2" s="1"/>
  <c r="K279" i="2"/>
  <c r="J279" i="2" s="1"/>
  <c r="M279" i="2"/>
  <c r="N279" i="2"/>
  <c r="P279" i="2"/>
  <c r="O279" i="2" s="1"/>
  <c r="Q279" i="2"/>
  <c r="U279" i="2"/>
  <c r="T279" i="2" a="1"/>
  <c r="T279" i="2" s="1"/>
  <c r="V279" i="2" s="1"/>
  <c r="S279" i="2" a="1"/>
  <c r="S279" i="2" s="1"/>
  <c r="AA279" i="2"/>
  <c r="X279" i="2" a="1"/>
  <c r="X279" i="2" s="1"/>
  <c r="Y279" i="2" s="1"/>
  <c r="Z279" i="2"/>
  <c r="AC279" i="2"/>
  <c r="AD279" i="2"/>
  <c r="AG279" i="2"/>
  <c r="AH279" i="2"/>
  <c r="AI279" i="2"/>
  <c r="AF279" i="2"/>
  <c r="AK279" i="2"/>
  <c r="AJ279" i="2" s="1"/>
  <c r="AL279" i="2"/>
  <c r="AN279" i="2"/>
  <c r="AM279" i="2" s="1"/>
  <c r="AO279" i="2"/>
  <c r="AQ279" i="2"/>
  <c r="AR279" i="2"/>
  <c r="AT279" i="2"/>
  <c r="AS279" i="2"/>
  <c r="AW279" i="2"/>
  <c r="AV279" i="2"/>
  <c r="BA279" i="2"/>
  <c r="AZ279" i="2" s="1"/>
  <c r="BB279" i="2"/>
  <c r="BE279" i="2" a="1"/>
  <c r="BE279" i="2" s="1"/>
  <c r="BF279" i="2" s="1"/>
  <c r="BC279" i="2" s="1"/>
  <c r="BD279" i="2"/>
  <c r="BJ279" i="2" a="1"/>
  <c r="BJ279" i="2" s="1"/>
  <c r="BK279" i="2" s="1"/>
  <c r="BH279" i="2" s="1"/>
  <c r="BI279" i="2"/>
  <c r="BN279" i="2"/>
  <c r="BO279" i="2"/>
  <c r="BM279" i="2" s="1"/>
  <c r="BQ279" i="2"/>
  <c r="BR279" i="2"/>
  <c r="BU279" i="2"/>
  <c r="BT279" i="2" a="1"/>
  <c r="BT279" i="2" s="1"/>
  <c r="BY279" i="2"/>
  <c r="BZ279" i="2"/>
  <c r="CB279" i="2"/>
  <c r="CC279" i="2"/>
  <c r="CA279" i="2" s="1"/>
  <c r="CH279" i="2"/>
  <c r="CE279" i="2"/>
  <c r="CJ279" i="2"/>
  <c r="CI279" i="2" s="1"/>
  <c r="CL279" i="2"/>
  <c r="CN279" i="2"/>
  <c r="CM279" i="2" s="1"/>
  <c r="C280" i="2"/>
  <c r="G280" i="2"/>
  <c r="F280" i="2" s="1"/>
  <c r="I280" i="2"/>
  <c r="H280" i="2" s="1"/>
  <c r="K280" i="2"/>
  <c r="J280" i="2" s="1"/>
  <c r="M280" i="2"/>
  <c r="N280" i="2"/>
  <c r="P280" i="2"/>
  <c r="O280" i="2" s="1"/>
  <c r="Q280" i="2"/>
  <c r="U280" i="2"/>
  <c r="T280" i="2" a="1"/>
  <c r="T280" i="2" s="1"/>
  <c r="V280" i="2" s="1"/>
  <c r="S280" i="2" a="1"/>
  <c r="S280" i="2" s="1"/>
  <c r="AA280" i="2"/>
  <c r="X280" i="2" a="1"/>
  <c r="X280" i="2" s="1"/>
  <c r="Y280" i="2" s="1"/>
  <c r="Z280" i="2"/>
  <c r="AC280" i="2"/>
  <c r="AB280" i="2" s="1"/>
  <c r="AD280" i="2"/>
  <c r="AG280" i="2"/>
  <c r="AE280" i="2" s="1" a="1"/>
  <c r="AE280" i="2" s="1"/>
  <c r="AH280" i="2"/>
  <c r="AI280" i="2"/>
  <c r="AF280" i="2"/>
  <c r="AK280" i="2"/>
  <c r="AL280" i="2"/>
  <c r="AN280" i="2"/>
  <c r="AO280" i="2"/>
  <c r="AQ280" i="2"/>
  <c r="AR280" i="2"/>
  <c r="AT280" i="2"/>
  <c r="AS280" i="2" s="1"/>
  <c r="AW280" i="2"/>
  <c r="AX280" i="2" s="1"/>
  <c r="AU280" i="2" s="1"/>
  <c r="AV280" i="2"/>
  <c r="AY280" i="2" s="1"/>
  <c r="BA280" i="2"/>
  <c r="AZ280" i="2" s="1"/>
  <c r="BB280" i="2"/>
  <c r="BE280" i="2" a="1"/>
  <c r="BE280" i="2" s="1"/>
  <c r="BF280" i="2" s="1"/>
  <c r="BC280" i="2" s="1"/>
  <c r="BD280" i="2"/>
  <c r="BJ280" i="2" a="1"/>
  <c r="BJ280" i="2" s="1"/>
  <c r="BI280" i="2"/>
  <c r="BN280" i="2"/>
  <c r="BO280" i="2"/>
  <c r="BQ280" i="2"/>
  <c r="BR280" i="2"/>
  <c r="BP280" i="2" s="1"/>
  <c r="BU280" i="2"/>
  <c r="BT280" i="2" a="1"/>
  <c r="BT280" i="2" s="1"/>
  <c r="BW280" i="2" s="1"/>
  <c r="BY280" i="2"/>
  <c r="BZ280" i="2"/>
  <c r="CB280" i="2"/>
  <c r="CC280" i="2"/>
  <c r="CH280" i="2"/>
  <c r="CE280" i="2"/>
  <c r="CF280" i="2" s="1"/>
  <c r="CJ280" i="2"/>
  <c r="CL280" i="2" s="1"/>
  <c r="CN280" i="2"/>
  <c r="C281" i="2"/>
  <c r="G281" i="2"/>
  <c r="F281" i="2" s="1"/>
  <c r="I281" i="2"/>
  <c r="H281" i="2" s="1"/>
  <c r="K281" i="2"/>
  <c r="J281" i="2" s="1"/>
  <c r="M281" i="2"/>
  <c r="N281" i="2"/>
  <c r="P281" i="2"/>
  <c r="Q281" i="2"/>
  <c r="O281" i="2" s="1"/>
  <c r="U281" i="2"/>
  <c r="T281" i="2" a="1"/>
  <c r="T281" i="2" s="1"/>
  <c r="V281" i="2" s="1"/>
  <c r="S281" i="2" a="1"/>
  <c r="S281" i="2" s="1"/>
  <c r="AA281" i="2"/>
  <c r="X281" i="2" a="1"/>
  <c r="X281" i="2" s="1"/>
  <c r="Y281" i="2" s="1"/>
  <c r="Z281" i="2"/>
  <c r="AC281" i="2"/>
  <c r="AD281" i="2"/>
  <c r="AG281" i="2"/>
  <c r="AH281" i="2"/>
  <c r="AI281" i="2"/>
  <c r="AF281" i="2"/>
  <c r="AK281" i="2"/>
  <c r="AL281" i="2"/>
  <c r="AN281" i="2"/>
  <c r="AM281" i="2" s="1"/>
  <c r="AO281" i="2"/>
  <c r="AQ281" i="2"/>
  <c r="AR281" i="2"/>
  <c r="AT281" i="2"/>
  <c r="AS281" i="2" s="1"/>
  <c r="AW281" i="2"/>
  <c r="AX281" i="2" s="1"/>
  <c r="AU281" i="2" s="1"/>
  <c r="AV281" i="2"/>
  <c r="BA281" i="2"/>
  <c r="BB281" i="2"/>
  <c r="BE281" i="2" a="1"/>
  <c r="BE281" i="2"/>
  <c r="BF281" i="2" s="1"/>
  <c r="BC281" i="2" s="1"/>
  <c r="BD281" i="2"/>
  <c r="BJ281" i="2" a="1"/>
  <c r="BJ281" i="2" s="1"/>
  <c r="BK281" i="2" s="1"/>
  <c r="BH281" i="2" s="1"/>
  <c r="BI281" i="2"/>
  <c r="BN281" i="2"/>
  <c r="BM281" i="2" s="1"/>
  <c r="BO281" i="2"/>
  <c r="BQ281" i="2"/>
  <c r="BR281" i="2"/>
  <c r="BU281" i="2"/>
  <c r="BT281" i="2" a="1"/>
  <c r="BT281" i="2" s="1"/>
  <c r="BY281" i="2"/>
  <c r="BX281" i="2" s="1"/>
  <c r="BZ281" i="2"/>
  <c r="CB281" i="2"/>
  <c r="CA281" i="2" s="1"/>
  <c r="CC281" i="2"/>
  <c r="CH281" i="2"/>
  <c r="CE281" i="2"/>
  <c r="CJ281" i="2"/>
  <c r="CI281" i="2" s="1"/>
  <c r="CL281" i="2"/>
  <c r="CN281" i="2"/>
  <c r="CP281" i="2" s="1"/>
  <c r="C282" i="2"/>
  <c r="G282" i="2"/>
  <c r="F282" i="2" s="1"/>
  <c r="I282" i="2"/>
  <c r="H282" i="2" s="1"/>
  <c r="K282" i="2"/>
  <c r="J282" i="2" s="1"/>
  <c r="M282" i="2"/>
  <c r="N282" i="2"/>
  <c r="L282" i="2" s="1"/>
  <c r="P282" i="2"/>
  <c r="O282" i="2" s="1"/>
  <c r="Q282" i="2"/>
  <c r="U282" i="2"/>
  <c r="T282" i="2" a="1"/>
  <c r="T282" i="2" s="1"/>
  <c r="V282" i="2" s="1"/>
  <c r="S282" i="2" a="1"/>
  <c r="S282" i="2" s="1"/>
  <c r="AA282" i="2"/>
  <c r="W282" i="2" s="1"/>
  <c r="X282" i="2" a="1"/>
  <c r="X282" i="2" s="1"/>
  <c r="Y282" i="2" s="1"/>
  <c r="Z282" i="2"/>
  <c r="AC282" i="2"/>
  <c r="AD282" i="2"/>
  <c r="AG282" i="2"/>
  <c r="AH282" i="2"/>
  <c r="AI282" i="2"/>
  <c r="AF282" i="2"/>
  <c r="AE282" i="2" s="1" a="1"/>
  <c r="AE282" i="2" s="1"/>
  <c r="AK282" i="2"/>
  <c r="AL282" i="2"/>
  <c r="AN282" i="2"/>
  <c r="AO282" i="2"/>
  <c r="AQ282" i="2"/>
  <c r="AR282" i="2"/>
  <c r="AP282" i="2"/>
  <c r="AT282" i="2"/>
  <c r="AS282" i="2" s="1"/>
  <c r="AW282" i="2"/>
  <c r="AX282" i="2" s="1"/>
  <c r="AU282" i="2" s="1"/>
  <c r="AV282" i="2"/>
  <c r="BA282" i="2"/>
  <c r="BB282" i="2"/>
  <c r="BE282" i="2" a="1"/>
  <c r="BE282" i="2" s="1"/>
  <c r="BD282" i="2"/>
  <c r="BJ282" i="2" a="1"/>
  <c r="BJ282" i="2"/>
  <c r="BI282" i="2"/>
  <c r="BN282" i="2"/>
  <c r="BO282" i="2"/>
  <c r="BQ282" i="2"/>
  <c r="BR282" i="2"/>
  <c r="BU282" i="2"/>
  <c r="BT282" i="2" a="1"/>
  <c r="BT282" i="2" s="1"/>
  <c r="BV282" i="2" s="1"/>
  <c r="BS282" i="2" s="1"/>
  <c r="BY282" i="2"/>
  <c r="BX282" i="2" s="1"/>
  <c r="BZ282" i="2"/>
  <c r="CB282" i="2"/>
  <c r="CA282" i="2" s="1"/>
  <c r="CC282" i="2"/>
  <c r="CH282" i="2"/>
  <c r="CE282" i="2"/>
  <c r="CJ282" i="2"/>
  <c r="CI282" i="2" s="1"/>
  <c r="CN282" i="2"/>
  <c r="C283" i="2"/>
  <c r="G283" i="2"/>
  <c r="F283" i="2" s="1"/>
  <c r="I283" i="2"/>
  <c r="H283" i="2" s="1"/>
  <c r="K283" i="2"/>
  <c r="J283" i="2" s="1"/>
  <c r="M283" i="2"/>
  <c r="N283" i="2"/>
  <c r="P283" i="2"/>
  <c r="Q283" i="2"/>
  <c r="O283" i="2"/>
  <c r="U283" i="2"/>
  <c r="T283" i="2" a="1"/>
  <c r="T283" i="2" s="1"/>
  <c r="V283" i="2" s="1"/>
  <c r="S283" i="2" a="1"/>
  <c r="S283" i="2" s="1"/>
  <c r="AA283" i="2"/>
  <c r="X283" i="2" a="1"/>
  <c r="X283" i="2" s="1"/>
  <c r="Y283" i="2" s="1"/>
  <c r="Z283" i="2"/>
  <c r="AC283" i="2"/>
  <c r="AD283" i="2"/>
  <c r="AG283" i="2"/>
  <c r="AH283" i="2"/>
  <c r="AI283" i="2"/>
  <c r="AF283" i="2"/>
  <c r="AK283" i="2"/>
  <c r="AL283" i="2"/>
  <c r="AN283" i="2"/>
  <c r="AO283" i="2"/>
  <c r="AQ283" i="2"/>
  <c r="AR283" i="2"/>
  <c r="AT283" i="2"/>
  <c r="AS283" i="2" s="1"/>
  <c r="AW283" i="2"/>
  <c r="AV283" i="2"/>
  <c r="BA283" i="2"/>
  <c r="BB283" i="2"/>
  <c r="BE283" i="2" a="1"/>
  <c r="BE283" i="2" s="1"/>
  <c r="BF283" i="2" s="1"/>
  <c r="BC283" i="2" s="1"/>
  <c r="BD283" i="2"/>
  <c r="BJ283" i="2" a="1"/>
  <c r="BJ283" i="2" s="1"/>
  <c r="BK283" i="2" s="1"/>
  <c r="BH283" i="2" s="1"/>
  <c r="BI283" i="2"/>
  <c r="BN283" i="2"/>
  <c r="BO283" i="2"/>
  <c r="BQ283" i="2"/>
  <c r="BR283" i="2"/>
  <c r="BP283" i="2" s="1"/>
  <c r="BU283" i="2"/>
  <c r="BT283" i="2" a="1"/>
  <c r="BT283" i="2"/>
  <c r="BY283" i="2"/>
  <c r="BX283" i="2" s="1"/>
  <c r="BZ283" i="2"/>
  <c r="CB283" i="2"/>
  <c r="CC283" i="2"/>
  <c r="CH283" i="2"/>
  <c r="CE283" i="2"/>
  <c r="CJ283" i="2"/>
  <c r="CI283" i="2" s="1"/>
  <c r="CN283" i="2"/>
  <c r="CM283" i="2" s="1"/>
  <c r="C284" i="2"/>
  <c r="G284" i="2"/>
  <c r="F284" i="2" s="1"/>
  <c r="I284" i="2"/>
  <c r="H284" i="2"/>
  <c r="K284" i="2"/>
  <c r="J284" i="2" s="1"/>
  <c r="M284" i="2"/>
  <c r="N284" i="2"/>
  <c r="L284" i="2" s="1"/>
  <c r="P284" i="2"/>
  <c r="Q284" i="2"/>
  <c r="U284" i="2"/>
  <c r="T284" i="2" a="1"/>
  <c r="T284" i="2" s="1"/>
  <c r="V284" i="2" s="1"/>
  <c r="S284" i="2" a="1"/>
  <c r="S284" i="2" s="1"/>
  <c r="AA284" i="2"/>
  <c r="X284" i="2" a="1"/>
  <c r="X284" i="2" s="1"/>
  <c r="Y284" i="2" s="1"/>
  <c r="Z284" i="2"/>
  <c r="AC284" i="2"/>
  <c r="AD284" i="2"/>
  <c r="AB284" i="2"/>
  <c r="AG284" i="2"/>
  <c r="AH284" i="2"/>
  <c r="AI284" i="2"/>
  <c r="AF284" i="2"/>
  <c r="AK284" i="2"/>
  <c r="AJ284" i="2" s="1"/>
  <c r="AL284" i="2"/>
  <c r="AN284" i="2"/>
  <c r="AO284" i="2"/>
  <c r="AQ284" i="2"/>
  <c r="AR284" i="2"/>
  <c r="AP284" i="2" s="1"/>
  <c r="AT284" i="2"/>
  <c r="AS284" i="2" s="1"/>
  <c r="AW284" i="2"/>
  <c r="AX284" i="2"/>
  <c r="AU284" i="2" s="1"/>
  <c r="AV284" i="2"/>
  <c r="BA284" i="2"/>
  <c r="BB284" i="2"/>
  <c r="AZ284" i="2" s="1"/>
  <c r="BE284" i="2" a="1"/>
  <c r="BE284" i="2" s="1"/>
  <c r="BD284" i="2"/>
  <c r="BJ284" i="2" a="1"/>
  <c r="BJ284" i="2" s="1"/>
  <c r="BK284" i="2" s="1"/>
  <c r="BH284" i="2" s="1"/>
  <c r="BI284" i="2"/>
  <c r="BN284" i="2"/>
  <c r="BO284" i="2"/>
  <c r="BQ284" i="2"/>
  <c r="BP284" i="2" s="1"/>
  <c r="BR284" i="2"/>
  <c r="BU284" i="2"/>
  <c r="BT284" i="2" a="1"/>
  <c r="BT284" i="2" s="1"/>
  <c r="BY284" i="2"/>
  <c r="BZ284" i="2"/>
  <c r="CB284" i="2"/>
  <c r="CC284" i="2"/>
  <c r="CH284" i="2"/>
  <c r="CE284" i="2"/>
  <c r="CG284" i="2" s="1"/>
  <c r="CJ284" i="2"/>
  <c r="CN284" i="2"/>
  <c r="CP284" i="2" s="1"/>
  <c r="C285" i="2"/>
  <c r="G285" i="2"/>
  <c r="F285" i="2"/>
  <c r="I285" i="2"/>
  <c r="H285" i="2" s="1"/>
  <c r="K285" i="2"/>
  <c r="J285" i="2" s="1"/>
  <c r="M285" i="2"/>
  <c r="N285" i="2"/>
  <c r="P285" i="2"/>
  <c r="Q285" i="2"/>
  <c r="U285" i="2"/>
  <c r="T285" i="2" a="1"/>
  <c r="T285" i="2" s="1"/>
  <c r="V285" i="2" s="1"/>
  <c r="S285" i="2" a="1"/>
  <c r="S285" i="2" s="1"/>
  <c r="AA285" i="2"/>
  <c r="X285" i="2" a="1"/>
  <c r="X285" i="2" s="1"/>
  <c r="Y285" i="2" s="1"/>
  <c r="Z285" i="2"/>
  <c r="AC285" i="2"/>
  <c r="AD285" i="2"/>
  <c r="AG285" i="2"/>
  <c r="AH285" i="2"/>
  <c r="AI285" i="2"/>
  <c r="AF285" i="2"/>
  <c r="AK285" i="2"/>
  <c r="AL285" i="2"/>
  <c r="AN285" i="2"/>
  <c r="AO285" i="2"/>
  <c r="AQ285" i="2"/>
  <c r="AR285" i="2"/>
  <c r="AP285" i="2" s="1"/>
  <c r="AT285" i="2"/>
  <c r="AS285" i="2" s="1"/>
  <c r="AW285" i="2"/>
  <c r="AV285" i="2"/>
  <c r="BA285" i="2"/>
  <c r="BB285" i="2"/>
  <c r="BE285" i="2" a="1"/>
  <c r="BE285" i="2" s="1"/>
  <c r="BD285" i="2"/>
  <c r="BJ285" i="2" a="1"/>
  <c r="BJ285" i="2" s="1"/>
  <c r="BK285" i="2" s="1"/>
  <c r="BH285" i="2" s="1"/>
  <c r="BI285" i="2"/>
  <c r="BN285" i="2"/>
  <c r="BO285" i="2"/>
  <c r="BQ285" i="2"/>
  <c r="BR285" i="2"/>
  <c r="BU285" i="2"/>
  <c r="BT285" i="2" a="1"/>
  <c r="BT285" i="2"/>
  <c r="BW285" i="2" s="1"/>
  <c r="BY285" i="2"/>
  <c r="BX285" i="2" s="1"/>
  <c r="BZ285" i="2"/>
  <c r="CB285" i="2"/>
  <c r="CC285" i="2"/>
  <c r="CA285" i="2"/>
  <c r="CH285" i="2"/>
  <c r="CE285" i="2"/>
  <c r="CF285" i="2" s="1"/>
  <c r="CJ285" i="2"/>
  <c r="CN285" i="2"/>
  <c r="C286" i="2"/>
  <c r="G286" i="2"/>
  <c r="F286" i="2" s="1"/>
  <c r="I286" i="2"/>
  <c r="H286" i="2" s="1"/>
  <c r="K286" i="2"/>
  <c r="J286" i="2" s="1"/>
  <c r="M286" i="2"/>
  <c r="N286" i="2"/>
  <c r="P286" i="2"/>
  <c r="Q286" i="2"/>
  <c r="U286" i="2"/>
  <c r="T286" i="2" a="1"/>
  <c r="T286" i="2" s="1"/>
  <c r="V286" i="2" s="1"/>
  <c r="S286" i="2" a="1"/>
  <c r="S286" i="2" s="1"/>
  <c r="AA286" i="2"/>
  <c r="X286" i="2" a="1"/>
  <c r="X286" i="2" s="1"/>
  <c r="Y286" i="2" s="1"/>
  <c r="Z286" i="2"/>
  <c r="AC286" i="2"/>
  <c r="AD286" i="2"/>
  <c r="AG286" i="2"/>
  <c r="AH286" i="2"/>
  <c r="AI286" i="2"/>
  <c r="AF286" i="2"/>
  <c r="AK286" i="2"/>
  <c r="AL286" i="2"/>
  <c r="AJ286" i="2" s="1"/>
  <c r="AN286" i="2"/>
  <c r="AO286" i="2"/>
  <c r="AM286" i="2" s="1"/>
  <c r="AQ286" i="2"/>
  <c r="AR286" i="2"/>
  <c r="AT286" i="2"/>
  <c r="AS286" i="2" s="1"/>
  <c r="AW286" i="2"/>
  <c r="AX286" i="2" s="1"/>
  <c r="AU286" i="2" s="1"/>
  <c r="AV286" i="2"/>
  <c r="BA286" i="2"/>
  <c r="BB286" i="2"/>
  <c r="BE286" i="2" a="1"/>
  <c r="BE286" i="2"/>
  <c r="BF286" i="2" s="1"/>
  <c r="BC286" i="2" s="1"/>
  <c r="BD286" i="2"/>
  <c r="BG286" i="2" s="1"/>
  <c r="BJ286" i="2" a="1"/>
  <c r="BJ286" i="2"/>
  <c r="BK286" i="2" s="1"/>
  <c r="BH286" i="2" s="1"/>
  <c r="BI286" i="2"/>
  <c r="BN286" i="2"/>
  <c r="BO286" i="2"/>
  <c r="BQ286" i="2"/>
  <c r="BR286" i="2"/>
  <c r="BU286" i="2"/>
  <c r="BV286" i="2" s="1"/>
  <c r="BS286" i="2" s="1"/>
  <c r="BT286" i="2" a="1"/>
  <c r="BT286" i="2" s="1"/>
  <c r="BY286" i="2"/>
  <c r="BZ286" i="2"/>
  <c r="CB286" i="2"/>
  <c r="CC286" i="2"/>
  <c r="CH286" i="2"/>
  <c r="CE286" i="2"/>
  <c r="CD286" i="2" s="1"/>
  <c r="CJ286" i="2"/>
  <c r="CN286" i="2"/>
  <c r="CM286" i="2" s="1"/>
  <c r="CP286" i="2"/>
  <c r="C287" i="2"/>
  <c r="G287" i="2"/>
  <c r="F287" i="2" s="1"/>
  <c r="I287" i="2"/>
  <c r="H287" i="2" s="1"/>
  <c r="K287" i="2"/>
  <c r="J287" i="2" s="1"/>
  <c r="M287" i="2"/>
  <c r="N287" i="2"/>
  <c r="L287" i="2" s="1"/>
  <c r="P287" i="2"/>
  <c r="Q287" i="2"/>
  <c r="U287" i="2"/>
  <c r="T287" i="2" a="1"/>
  <c r="T287" i="2" s="1"/>
  <c r="V287" i="2" s="1"/>
  <c r="S287" i="2" a="1"/>
  <c r="S287" i="2" s="1"/>
  <c r="AA287" i="2"/>
  <c r="X287" i="2" a="1"/>
  <c r="X287" i="2" s="1"/>
  <c r="Y287" i="2" s="1"/>
  <c r="Z287" i="2"/>
  <c r="AC287" i="2"/>
  <c r="AD287" i="2"/>
  <c r="AG287" i="2"/>
  <c r="AH287" i="2"/>
  <c r="AI287" i="2"/>
  <c r="AF287" i="2"/>
  <c r="AK287" i="2"/>
  <c r="AL287" i="2"/>
  <c r="AN287" i="2"/>
  <c r="AO287" i="2"/>
  <c r="AQ287" i="2"/>
  <c r="AR287" i="2"/>
  <c r="AT287" i="2"/>
  <c r="AS287" i="2" s="1"/>
  <c r="AW287" i="2"/>
  <c r="AV287" i="2"/>
  <c r="BA287" i="2"/>
  <c r="BB287" i="2"/>
  <c r="BE287" i="2" a="1"/>
  <c r="BE287" i="2" s="1"/>
  <c r="BF287" i="2" s="1"/>
  <c r="BC287" i="2" s="1"/>
  <c r="BD287" i="2"/>
  <c r="BJ287" i="2" a="1"/>
  <c r="BJ287" i="2"/>
  <c r="BK287" i="2" s="1"/>
  <c r="BH287" i="2" s="1"/>
  <c r="BI287" i="2"/>
  <c r="BN287" i="2"/>
  <c r="BO287" i="2"/>
  <c r="BQ287" i="2"/>
  <c r="BR287" i="2"/>
  <c r="BU287" i="2"/>
  <c r="BT287" i="2" a="1"/>
  <c r="BT287" i="2" s="1"/>
  <c r="BY287" i="2"/>
  <c r="BX287" i="2" s="1"/>
  <c r="BZ287" i="2"/>
  <c r="CB287" i="2"/>
  <c r="CC287" i="2"/>
  <c r="CH287" i="2"/>
  <c r="CE287" i="2"/>
  <c r="CJ287" i="2"/>
  <c r="CI287" i="2" s="1"/>
  <c r="CN287" i="2"/>
  <c r="CM287" i="2" s="1"/>
  <c r="C288" i="2"/>
  <c r="G288" i="2"/>
  <c r="F288" i="2" s="1"/>
  <c r="I288" i="2"/>
  <c r="H288" i="2" s="1"/>
  <c r="K288" i="2"/>
  <c r="J288" i="2" s="1"/>
  <c r="M288" i="2"/>
  <c r="N288" i="2"/>
  <c r="P288" i="2"/>
  <c r="Q288" i="2"/>
  <c r="U288" i="2"/>
  <c r="T288" i="2" a="1"/>
  <c r="T288" i="2" s="1"/>
  <c r="V288" i="2" s="1"/>
  <c r="S288" i="2" a="1"/>
  <c r="AA288" i="2"/>
  <c r="X288" i="2" a="1"/>
  <c r="X288" i="2"/>
  <c r="Y288" i="2" s="1"/>
  <c r="Z288" i="2"/>
  <c r="AC288" i="2"/>
  <c r="AD288" i="2"/>
  <c r="AG288" i="2"/>
  <c r="AH288" i="2"/>
  <c r="AI288" i="2"/>
  <c r="AF288" i="2"/>
  <c r="AK288" i="2"/>
  <c r="AJ288" i="2" s="1"/>
  <c r="AL288" i="2"/>
  <c r="AN288" i="2"/>
  <c r="AO288" i="2"/>
  <c r="AM288" i="2" s="1"/>
  <c r="AQ288" i="2"/>
  <c r="AR288" i="2"/>
  <c r="AT288" i="2"/>
  <c r="AS288" i="2" s="1"/>
  <c r="AW288" i="2"/>
  <c r="AX288" i="2" s="1"/>
  <c r="AU288" i="2" s="1"/>
  <c r="AV288" i="2"/>
  <c r="BA288" i="2"/>
  <c r="BB288" i="2"/>
  <c r="BE288" i="2" a="1"/>
  <c r="BE288" i="2" s="1"/>
  <c r="BF288" i="2" s="1"/>
  <c r="BC288" i="2" s="1"/>
  <c r="BD288" i="2"/>
  <c r="BJ288" i="2" a="1"/>
  <c r="BJ288" i="2" s="1"/>
  <c r="BI288" i="2"/>
  <c r="BN288" i="2"/>
  <c r="BO288" i="2"/>
  <c r="BQ288" i="2"/>
  <c r="BR288" i="2"/>
  <c r="BU288" i="2"/>
  <c r="BT288" i="2" a="1"/>
  <c r="BT288" i="2"/>
  <c r="BY288" i="2"/>
  <c r="BZ288" i="2"/>
  <c r="CB288" i="2"/>
  <c r="CA288" i="2" s="1"/>
  <c r="CC288" i="2"/>
  <c r="CH288" i="2"/>
  <c r="CE288" i="2"/>
  <c r="CJ288" i="2"/>
  <c r="CL288" i="2" s="1"/>
  <c r="CN288" i="2"/>
  <c r="CO288" i="2" s="1"/>
  <c r="CM288" i="2"/>
  <c r="CP288" i="2"/>
  <c r="S288" i="2"/>
  <c r="C289" i="2"/>
  <c r="G289" i="2"/>
  <c r="F289" i="2" s="1"/>
  <c r="I289" i="2"/>
  <c r="H289" i="2" s="1"/>
  <c r="K289" i="2"/>
  <c r="J289" i="2"/>
  <c r="M289" i="2"/>
  <c r="N289" i="2"/>
  <c r="P289" i="2"/>
  <c r="Q289" i="2"/>
  <c r="U289" i="2"/>
  <c r="T289" i="2" a="1"/>
  <c r="T289" i="2" s="1"/>
  <c r="V289" i="2" s="1"/>
  <c r="S289" i="2" a="1"/>
  <c r="S289" i="2" s="1"/>
  <c r="AA289" i="2"/>
  <c r="X289" i="2" a="1"/>
  <c r="X289" i="2" s="1"/>
  <c r="Y289" i="2" s="1"/>
  <c r="Z289" i="2"/>
  <c r="AC289" i="2"/>
  <c r="AD289" i="2"/>
  <c r="AG289" i="2"/>
  <c r="AH289" i="2"/>
  <c r="AI289" i="2"/>
  <c r="AF289" i="2"/>
  <c r="AK289" i="2"/>
  <c r="AL289" i="2"/>
  <c r="AN289" i="2"/>
  <c r="AM289" i="2" s="1"/>
  <c r="AO289" i="2"/>
  <c r="AQ289" i="2"/>
  <c r="AP289" i="2" s="1"/>
  <c r="AR289" i="2"/>
  <c r="AT289" i="2"/>
  <c r="AS289" i="2" s="1"/>
  <c r="AW289" i="2"/>
  <c r="AY289" i="2" s="1"/>
  <c r="AV289" i="2"/>
  <c r="BA289" i="2"/>
  <c r="BB289" i="2"/>
  <c r="BE289" i="2" a="1"/>
  <c r="BE289" i="2"/>
  <c r="BG289" i="2" s="1"/>
  <c r="BD289" i="2"/>
  <c r="BJ289" i="2" a="1"/>
  <c r="BJ289" i="2" s="1"/>
  <c r="BK289" i="2" s="1"/>
  <c r="BH289" i="2"/>
  <c r="BI289" i="2"/>
  <c r="BN289" i="2"/>
  <c r="BO289" i="2"/>
  <c r="BQ289" i="2"/>
  <c r="BR289" i="2"/>
  <c r="BU289" i="2"/>
  <c r="BV289" i="2" s="1"/>
  <c r="BS289" i="2" s="1"/>
  <c r="BT289" i="2" a="1"/>
  <c r="BT289" i="2" s="1"/>
  <c r="BY289" i="2"/>
  <c r="BX289" i="2" s="1"/>
  <c r="BZ289" i="2"/>
  <c r="CB289" i="2"/>
  <c r="CC289" i="2"/>
  <c r="CH289" i="2"/>
  <c r="CE289" i="2"/>
  <c r="CJ289" i="2"/>
  <c r="CI289" i="2" s="1"/>
  <c r="CN289" i="2"/>
  <c r="CP289" i="2" s="1"/>
  <c r="C290" i="2"/>
  <c r="G290" i="2"/>
  <c r="F290" i="2" s="1"/>
  <c r="I290" i="2"/>
  <c r="H290" i="2" s="1"/>
  <c r="K290" i="2"/>
  <c r="J290" i="2" s="1"/>
  <c r="M290" i="2"/>
  <c r="L290" i="2" s="1"/>
  <c r="N290" i="2"/>
  <c r="P290" i="2"/>
  <c r="Q290" i="2"/>
  <c r="U290" i="2"/>
  <c r="T290" i="2" a="1"/>
  <c r="T290" i="2" s="1"/>
  <c r="V290" i="2" s="1"/>
  <c r="R290" i="2" s="1"/>
  <c r="S290" i="2" a="1"/>
  <c r="S290" i="2" s="1"/>
  <c r="AA290" i="2"/>
  <c r="X290" i="2" a="1"/>
  <c r="X290" i="2" s="1"/>
  <c r="Y290" i="2" s="1"/>
  <c r="Z290" i="2"/>
  <c r="AC290" i="2"/>
  <c r="AD290" i="2"/>
  <c r="AG290" i="2"/>
  <c r="AH290" i="2"/>
  <c r="AI290" i="2"/>
  <c r="AF290" i="2"/>
  <c r="AK290" i="2"/>
  <c r="AL290" i="2"/>
  <c r="AN290" i="2"/>
  <c r="AO290" i="2"/>
  <c r="AQ290" i="2"/>
  <c r="AR290" i="2"/>
  <c r="AT290" i="2"/>
  <c r="AS290" i="2" s="1"/>
  <c r="AW290" i="2"/>
  <c r="AX290" i="2" s="1"/>
  <c r="AU290" i="2" s="1"/>
  <c r="AV290" i="2"/>
  <c r="BA290" i="2"/>
  <c r="BB290" i="2"/>
  <c r="BE290" i="2" a="1"/>
  <c r="BE290" i="2" s="1"/>
  <c r="BD290" i="2"/>
  <c r="BJ290" i="2" a="1"/>
  <c r="BJ290" i="2" s="1"/>
  <c r="BI290" i="2"/>
  <c r="BN290" i="2"/>
  <c r="BO290" i="2"/>
  <c r="BM290" i="2" s="1"/>
  <c r="BQ290" i="2"/>
  <c r="BR290" i="2"/>
  <c r="BU290" i="2"/>
  <c r="BT290" i="2" a="1"/>
  <c r="BT290" i="2" s="1"/>
  <c r="BY290" i="2"/>
  <c r="BZ290" i="2"/>
  <c r="CB290" i="2"/>
  <c r="CA290" i="2" s="1"/>
  <c r="CC290" i="2"/>
  <c r="CH290" i="2"/>
  <c r="CE290" i="2"/>
  <c r="CJ290" i="2"/>
  <c r="CI290" i="2" s="1"/>
  <c r="CL290" i="2"/>
  <c r="CN290" i="2"/>
  <c r="C291" i="2"/>
  <c r="G291" i="2"/>
  <c r="F291" i="2" s="1"/>
  <c r="I291" i="2"/>
  <c r="H291" i="2"/>
  <c r="K291" i="2"/>
  <c r="J291" i="2" s="1"/>
  <c r="M291" i="2"/>
  <c r="N291" i="2"/>
  <c r="P291" i="2"/>
  <c r="Q291" i="2"/>
  <c r="U291" i="2"/>
  <c r="T291" i="2" a="1"/>
  <c r="T291" i="2" s="1"/>
  <c r="V291" i="2" s="1"/>
  <c r="S291" i="2" a="1"/>
  <c r="AA291" i="2"/>
  <c r="X291" i="2" a="1"/>
  <c r="X291" i="2" s="1"/>
  <c r="Y291" i="2" s="1"/>
  <c r="Z291" i="2"/>
  <c r="AC291" i="2"/>
  <c r="AB291" i="2" s="1"/>
  <c r="AD291" i="2"/>
  <c r="AG291" i="2"/>
  <c r="AH291" i="2"/>
  <c r="AI291" i="2"/>
  <c r="AF291" i="2"/>
  <c r="AK291" i="2"/>
  <c r="AL291" i="2"/>
  <c r="AN291" i="2"/>
  <c r="AM291" i="2" s="1"/>
  <c r="AO291" i="2"/>
  <c r="AQ291" i="2"/>
  <c r="AP291" i="2" s="1"/>
  <c r="AR291" i="2"/>
  <c r="AT291" i="2"/>
  <c r="AS291" i="2"/>
  <c r="AW291" i="2"/>
  <c r="AX291" i="2" s="1"/>
  <c r="AU291" i="2" s="1"/>
  <c r="AV291" i="2"/>
  <c r="AY291" i="2" s="1"/>
  <c r="BA291" i="2"/>
  <c r="AZ291" i="2" s="1"/>
  <c r="BB291" i="2"/>
  <c r="BE291" i="2" a="1"/>
  <c r="BE291" i="2" s="1"/>
  <c r="BF291" i="2" s="1"/>
  <c r="BC291" i="2" s="1"/>
  <c r="BD291" i="2"/>
  <c r="BJ291" i="2" a="1"/>
  <c r="BJ291" i="2"/>
  <c r="BK291" i="2" s="1"/>
  <c r="BH291" i="2" s="1"/>
  <c r="BI291" i="2"/>
  <c r="BN291" i="2"/>
  <c r="BO291" i="2"/>
  <c r="BQ291" i="2"/>
  <c r="BR291" i="2"/>
  <c r="BU291" i="2"/>
  <c r="BT291" i="2" a="1"/>
  <c r="BT291" i="2" s="1"/>
  <c r="BY291" i="2"/>
  <c r="BX291" i="2" s="1"/>
  <c r="BZ291" i="2"/>
  <c r="CB291" i="2"/>
  <c r="CC291" i="2"/>
  <c r="CH291" i="2"/>
  <c r="CE291" i="2"/>
  <c r="CJ291" i="2"/>
  <c r="CI291" i="2"/>
  <c r="CN291" i="2"/>
  <c r="S291" i="2"/>
  <c r="C292" i="2"/>
  <c r="G292" i="2"/>
  <c r="F292" i="2" s="1"/>
  <c r="I292" i="2"/>
  <c r="H292" i="2" s="1"/>
  <c r="K292" i="2"/>
  <c r="J292" i="2" s="1"/>
  <c r="M292" i="2"/>
  <c r="N292" i="2"/>
  <c r="P292" i="2"/>
  <c r="O292" i="2" s="1"/>
  <c r="Q292" i="2"/>
  <c r="U292" i="2"/>
  <c r="T292" i="2" a="1"/>
  <c r="T292" i="2" s="1"/>
  <c r="V292" i="2" s="1"/>
  <c r="S292" i="2" a="1"/>
  <c r="S292" i="2" s="1"/>
  <c r="AA292" i="2"/>
  <c r="X292" i="2" a="1"/>
  <c r="X292" i="2" s="1"/>
  <c r="Y292" i="2" s="1"/>
  <c r="Z292" i="2"/>
  <c r="AC292" i="2"/>
  <c r="AD292" i="2"/>
  <c r="AG292" i="2"/>
  <c r="AH292" i="2"/>
  <c r="AI292" i="2"/>
  <c r="AF292" i="2"/>
  <c r="AK292" i="2"/>
  <c r="AJ292" i="2" s="1"/>
  <c r="AL292" i="2"/>
  <c r="AN292" i="2"/>
  <c r="AM292" i="2" s="1"/>
  <c r="AO292" i="2"/>
  <c r="AQ292" i="2"/>
  <c r="AP292" i="2" s="1"/>
  <c r="AR292" i="2"/>
  <c r="AT292" i="2"/>
  <c r="AS292" i="2" s="1"/>
  <c r="AW292" i="2"/>
  <c r="AV292" i="2"/>
  <c r="BA292" i="2"/>
  <c r="AZ292" i="2" s="1"/>
  <c r="BB292" i="2"/>
  <c r="BE292" i="2" a="1"/>
  <c r="BE292" i="2" s="1"/>
  <c r="BD292" i="2"/>
  <c r="BJ292" i="2" a="1"/>
  <c r="BJ292" i="2" s="1"/>
  <c r="BK292" i="2" s="1"/>
  <c r="BH292" i="2" s="1"/>
  <c r="BI292" i="2"/>
  <c r="BN292" i="2"/>
  <c r="BO292" i="2"/>
  <c r="BQ292" i="2"/>
  <c r="BP292" i="2" s="1"/>
  <c r="BR292" i="2"/>
  <c r="BU292" i="2"/>
  <c r="BT292" i="2" a="1"/>
  <c r="BT292" i="2" s="1"/>
  <c r="BW292" i="2" s="1"/>
  <c r="BY292" i="2"/>
  <c r="BZ292" i="2"/>
  <c r="CB292" i="2"/>
  <c r="CC292" i="2"/>
  <c r="CH292" i="2"/>
  <c r="CE292" i="2"/>
  <c r="CJ292" i="2"/>
  <c r="CI292" i="2" s="1"/>
  <c r="CK292" i="2"/>
  <c r="CN292" i="2"/>
  <c r="CP292" i="2" s="1"/>
  <c r="CM292" i="2"/>
  <c r="C293" i="2"/>
  <c r="G293" i="2"/>
  <c r="F293" i="2" s="1"/>
  <c r="I293" i="2"/>
  <c r="H293" i="2" s="1"/>
  <c r="K293" i="2"/>
  <c r="J293" i="2" s="1"/>
  <c r="M293" i="2"/>
  <c r="N293" i="2"/>
  <c r="P293" i="2"/>
  <c r="Q293" i="2"/>
  <c r="U293" i="2"/>
  <c r="T293" i="2" a="1"/>
  <c r="T293" i="2" s="1"/>
  <c r="V293" i="2" s="1"/>
  <c r="S293" i="2" a="1"/>
  <c r="S293" i="2" s="1"/>
  <c r="AA293" i="2"/>
  <c r="X293" i="2" a="1"/>
  <c r="X293" i="2" s="1"/>
  <c r="Y293" i="2" s="1"/>
  <c r="Z293" i="2"/>
  <c r="AC293" i="2"/>
  <c r="AD293" i="2"/>
  <c r="AG293" i="2"/>
  <c r="AH293" i="2"/>
  <c r="AI293" i="2"/>
  <c r="AF293" i="2"/>
  <c r="AK293" i="2"/>
  <c r="AL293" i="2"/>
  <c r="AN293" i="2"/>
  <c r="AO293" i="2"/>
  <c r="AM293" i="2" s="1"/>
  <c r="AQ293" i="2"/>
  <c r="AR293" i="2"/>
  <c r="AP293" i="2" s="1"/>
  <c r="AT293" i="2"/>
  <c r="AS293" i="2" s="1"/>
  <c r="AW293" i="2"/>
  <c r="AX293" i="2" s="1"/>
  <c r="AU293" i="2" s="1"/>
  <c r="AV293" i="2"/>
  <c r="BA293" i="2"/>
  <c r="BB293" i="2"/>
  <c r="BE293" i="2" a="1"/>
  <c r="BE293" i="2" s="1"/>
  <c r="BD293" i="2"/>
  <c r="BJ293" i="2" a="1"/>
  <c r="BJ293" i="2" s="1"/>
  <c r="BK293" i="2" s="1"/>
  <c r="BH293" i="2" s="1"/>
  <c r="BI293" i="2"/>
  <c r="BN293" i="2"/>
  <c r="BM293" i="2" s="1"/>
  <c r="BO293" i="2"/>
  <c r="BQ293" i="2"/>
  <c r="BR293" i="2"/>
  <c r="BU293" i="2"/>
  <c r="BT293" i="2" a="1"/>
  <c r="BT293" i="2" s="1"/>
  <c r="BW293" i="2" s="1"/>
  <c r="BY293" i="2"/>
  <c r="BX293" i="2" s="1"/>
  <c r="BZ293" i="2"/>
  <c r="CB293" i="2"/>
  <c r="CA293" i="2" s="1"/>
  <c r="CC293" i="2"/>
  <c r="CH293" i="2"/>
  <c r="CE293" i="2"/>
  <c r="CJ293" i="2"/>
  <c r="CI293" i="2" s="1"/>
  <c r="CN293" i="2"/>
  <c r="CM293" i="2" s="1"/>
  <c r="C294" i="2"/>
  <c r="G294" i="2"/>
  <c r="F294" i="2" s="1"/>
  <c r="I294" i="2"/>
  <c r="H294" i="2" s="1"/>
  <c r="K294" i="2"/>
  <c r="J294" i="2" s="1"/>
  <c r="M294" i="2"/>
  <c r="L294" i="2" s="1"/>
  <c r="N294" i="2"/>
  <c r="P294" i="2"/>
  <c r="Q294" i="2"/>
  <c r="U294" i="2"/>
  <c r="T294" i="2" a="1"/>
  <c r="T294" i="2" s="1"/>
  <c r="V294" i="2" s="1"/>
  <c r="S294" i="2" a="1"/>
  <c r="AA294" i="2"/>
  <c r="X294" i="2" a="1"/>
  <c r="X294" i="2" s="1"/>
  <c r="Y294" i="2" s="1"/>
  <c r="Z294" i="2"/>
  <c r="AC294" i="2"/>
  <c r="AB294" i="2" s="1"/>
  <c r="AD294" i="2"/>
  <c r="AG294" i="2"/>
  <c r="AH294" i="2"/>
  <c r="AI294" i="2"/>
  <c r="AF294" i="2"/>
  <c r="AK294" i="2"/>
  <c r="AJ294" i="2" s="1"/>
  <c r="AL294" i="2"/>
  <c r="AN294" i="2"/>
  <c r="AO294" i="2"/>
  <c r="AM294" i="2"/>
  <c r="AQ294" i="2"/>
  <c r="AP294" i="2" s="1"/>
  <c r="AR294" i="2"/>
  <c r="AT294" i="2"/>
  <c r="AS294" i="2" s="1"/>
  <c r="AW294" i="2"/>
  <c r="AX294" i="2" s="1"/>
  <c r="AU294" i="2" s="1"/>
  <c r="AV294" i="2"/>
  <c r="BA294" i="2"/>
  <c r="AZ294" i="2" s="1"/>
  <c r="BB294" i="2"/>
  <c r="BE294" i="2" a="1"/>
  <c r="BE294" i="2" s="1"/>
  <c r="BF294" i="2" s="1"/>
  <c r="BC294" i="2" s="1"/>
  <c r="BD294" i="2"/>
  <c r="BJ294" i="2" a="1"/>
  <c r="BJ294" i="2" s="1"/>
  <c r="BK294" i="2" s="1"/>
  <c r="BH294" i="2" s="1"/>
  <c r="BI294" i="2"/>
  <c r="BN294" i="2"/>
  <c r="BM294" i="2" s="1"/>
  <c r="BO294" i="2"/>
  <c r="BQ294" i="2"/>
  <c r="BP294" i="2" s="1"/>
  <c r="BR294" i="2"/>
  <c r="BU294" i="2"/>
  <c r="BT294" i="2" a="1"/>
  <c r="BT294" i="2" s="1"/>
  <c r="BW294" i="2" s="1"/>
  <c r="BY294" i="2"/>
  <c r="BZ294" i="2"/>
  <c r="CB294" i="2"/>
  <c r="CA294" i="2" s="1"/>
  <c r="CC294" i="2"/>
  <c r="CH294" i="2"/>
  <c r="CE294" i="2"/>
  <c r="CF294" i="2" s="1"/>
  <c r="CJ294" i="2"/>
  <c r="CN294" i="2"/>
  <c r="CM294" i="2" s="1"/>
  <c r="S294" i="2"/>
  <c r="C295" i="2"/>
  <c r="G295" i="2"/>
  <c r="F295" i="2" s="1"/>
  <c r="I295" i="2"/>
  <c r="H295" i="2" s="1"/>
  <c r="K295" i="2"/>
  <c r="J295" i="2" s="1"/>
  <c r="M295" i="2"/>
  <c r="N295" i="2"/>
  <c r="P295" i="2"/>
  <c r="Q295" i="2"/>
  <c r="U295" i="2"/>
  <c r="T295" i="2" a="1"/>
  <c r="T295" i="2" s="1"/>
  <c r="V295" i="2" s="1"/>
  <c r="S295" i="2" a="1"/>
  <c r="S295" i="2" s="1"/>
  <c r="AA295" i="2"/>
  <c r="X295" i="2" a="1"/>
  <c r="X295" i="2" s="1"/>
  <c r="Y295" i="2" s="1"/>
  <c r="Z295" i="2"/>
  <c r="AC295" i="2"/>
  <c r="AD295" i="2"/>
  <c r="AG295" i="2"/>
  <c r="AE295" i="2" s="1" a="1"/>
  <c r="AE295" i="2" s="1"/>
  <c r="AH295" i="2"/>
  <c r="AI295" i="2"/>
  <c r="AF295" i="2"/>
  <c r="AK295" i="2"/>
  <c r="AL295" i="2"/>
  <c r="AJ295" i="2" s="1"/>
  <c r="AN295" i="2"/>
  <c r="AO295" i="2"/>
  <c r="AQ295" i="2"/>
  <c r="AR295" i="2"/>
  <c r="AT295" i="2"/>
  <c r="AS295" i="2" s="1"/>
  <c r="AW295" i="2"/>
  <c r="AX295" i="2" s="1"/>
  <c r="AU295" i="2" s="1"/>
  <c r="AV295" i="2"/>
  <c r="BA295" i="2"/>
  <c r="BB295" i="2"/>
  <c r="BE295" i="2" a="1"/>
  <c r="BE295" i="2" s="1"/>
  <c r="BF295" i="2" s="1"/>
  <c r="BC295" i="2" s="1"/>
  <c r="BD295" i="2"/>
  <c r="BJ295" i="2" a="1"/>
  <c r="BJ295" i="2" s="1"/>
  <c r="BK295" i="2" s="1"/>
  <c r="BH295" i="2" s="1"/>
  <c r="BI295" i="2"/>
  <c r="BN295" i="2"/>
  <c r="BO295" i="2"/>
  <c r="BQ295" i="2"/>
  <c r="BR295" i="2"/>
  <c r="BU295" i="2"/>
  <c r="BT295" i="2" a="1"/>
  <c r="BT295" i="2" s="1"/>
  <c r="BY295" i="2"/>
  <c r="BZ295" i="2"/>
  <c r="CB295" i="2"/>
  <c r="CC295" i="2"/>
  <c r="CH295" i="2"/>
  <c r="CD295" i="2" s="1"/>
  <c r="CE295" i="2"/>
  <c r="CJ295" i="2"/>
  <c r="CN295" i="2"/>
  <c r="CM295" i="2" s="1"/>
  <c r="C296" i="2"/>
  <c r="G296" i="2"/>
  <c r="F296" i="2" s="1"/>
  <c r="I296" i="2"/>
  <c r="H296" i="2" s="1"/>
  <c r="K296" i="2"/>
  <c r="J296" i="2" s="1"/>
  <c r="M296" i="2"/>
  <c r="L296" i="2" s="1"/>
  <c r="N296" i="2"/>
  <c r="P296" i="2"/>
  <c r="Q296" i="2"/>
  <c r="U296" i="2"/>
  <c r="T296" i="2" a="1"/>
  <c r="T296" i="2" s="1"/>
  <c r="V296" i="2" s="1"/>
  <c r="S296" i="2" a="1"/>
  <c r="AA296" i="2"/>
  <c r="X296" i="2" a="1"/>
  <c r="X296" i="2" s="1"/>
  <c r="Y296" i="2" s="1"/>
  <c r="W296" i="2" s="1"/>
  <c r="Z296" i="2"/>
  <c r="AC296" i="2"/>
  <c r="AD296" i="2"/>
  <c r="AG296" i="2"/>
  <c r="AH296" i="2"/>
  <c r="AI296" i="2"/>
  <c r="AF296" i="2"/>
  <c r="AK296" i="2"/>
  <c r="AL296" i="2"/>
  <c r="AN296" i="2"/>
  <c r="AO296" i="2"/>
  <c r="AQ296" i="2"/>
  <c r="AR296" i="2"/>
  <c r="AT296" i="2"/>
  <c r="AS296" i="2"/>
  <c r="AW296" i="2"/>
  <c r="AX296" i="2" s="1"/>
  <c r="AU296" i="2" s="1"/>
  <c r="AV296" i="2"/>
  <c r="AY296" i="2" s="1"/>
  <c r="BA296" i="2"/>
  <c r="BB296" i="2"/>
  <c r="BE296" i="2" a="1"/>
  <c r="BE296" i="2" s="1"/>
  <c r="BF296" i="2" s="1"/>
  <c r="BC296" i="2" s="1"/>
  <c r="BD296" i="2"/>
  <c r="BG296" i="2" s="1"/>
  <c r="BJ296" i="2" a="1"/>
  <c r="BJ296" i="2" s="1"/>
  <c r="BI296" i="2"/>
  <c r="BN296" i="2"/>
  <c r="BO296" i="2"/>
  <c r="BQ296" i="2"/>
  <c r="BP296" i="2" s="1"/>
  <c r="BR296" i="2"/>
  <c r="BU296" i="2"/>
  <c r="BT296" i="2" a="1"/>
  <c r="BT296" i="2" s="1"/>
  <c r="BY296" i="2"/>
  <c r="BZ296" i="2"/>
  <c r="CB296" i="2"/>
  <c r="CC296" i="2"/>
  <c r="CH296" i="2"/>
  <c r="CE296" i="2"/>
  <c r="CG296" i="2"/>
  <c r="CJ296" i="2"/>
  <c r="CN296" i="2"/>
  <c r="CM296" i="2" s="1"/>
  <c r="S296" i="2"/>
  <c r="C297" i="2"/>
  <c r="G297" i="2"/>
  <c r="F297" i="2" s="1"/>
  <c r="I297" i="2"/>
  <c r="H297" i="2" s="1"/>
  <c r="K297" i="2"/>
  <c r="J297" i="2" s="1"/>
  <c r="M297" i="2"/>
  <c r="L297" i="2" s="1"/>
  <c r="N297" i="2"/>
  <c r="P297" i="2"/>
  <c r="Q297" i="2"/>
  <c r="U297" i="2"/>
  <c r="T297" i="2" a="1"/>
  <c r="T297" i="2" s="1"/>
  <c r="V297" i="2" s="1"/>
  <c r="S297" i="2" a="1"/>
  <c r="S297" i="2" s="1"/>
  <c r="AA297" i="2"/>
  <c r="X297" i="2" a="1"/>
  <c r="X297" i="2" s="1"/>
  <c r="Y297" i="2" s="1"/>
  <c r="Z297" i="2"/>
  <c r="AC297" i="2"/>
  <c r="AD297" i="2"/>
  <c r="AB297" i="2" s="1"/>
  <c r="AG297" i="2"/>
  <c r="AH297" i="2"/>
  <c r="AI297" i="2"/>
  <c r="AF297" i="2"/>
  <c r="AK297" i="2"/>
  <c r="AL297" i="2"/>
  <c r="AN297" i="2"/>
  <c r="AM297" i="2" s="1"/>
  <c r="AO297" i="2"/>
  <c r="AQ297" i="2"/>
  <c r="AP297" i="2" s="1"/>
  <c r="AR297" i="2"/>
  <c r="AT297" i="2"/>
  <c r="AS297" i="2" s="1"/>
  <c r="AW297" i="2"/>
  <c r="AV297" i="2"/>
  <c r="BA297" i="2"/>
  <c r="BB297" i="2"/>
  <c r="BE297" i="2" a="1"/>
  <c r="BE297" i="2" s="1"/>
  <c r="BG297" i="2" s="1"/>
  <c r="BD297" i="2"/>
  <c r="BJ297" i="2" a="1"/>
  <c r="BJ297" i="2" s="1"/>
  <c r="BK297" i="2"/>
  <c r="BH297" i="2" s="1"/>
  <c r="BI297" i="2"/>
  <c r="BN297" i="2"/>
  <c r="BO297" i="2"/>
  <c r="BM297" i="2" s="1"/>
  <c r="BQ297" i="2"/>
  <c r="BR297" i="2"/>
  <c r="BU297" i="2"/>
  <c r="BT297" i="2" a="1"/>
  <c r="BT297" i="2" s="1"/>
  <c r="BY297" i="2"/>
  <c r="BX297" i="2" s="1"/>
  <c r="BZ297" i="2"/>
  <c r="CB297" i="2"/>
  <c r="CC297" i="2"/>
  <c r="CH297" i="2"/>
  <c r="CE297" i="2"/>
  <c r="CF297" i="2" s="1"/>
  <c r="CJ297" i="2"/>
  <c r="CI297" i="2" s="1"/>
  <c r="CN297" i="2"/>
  <c r="CM297" i="2" s="1"/>
  <c r="C298" i="2"/>
  <c r="G298" i="2"/>
  <c r="F298" i="2" s="1"/>
  <c r="I298" i="2"/>
  <c r="H298" i="2" s="1"/>
  <c r="K298" i="2"/>
  <c r="J298" i="2" s="1"/>
  <c r="M298" i="2"/>
  <c r="N298" i="2"/>
  <c r="L298" i="2"/>
  <c r="P298" i="2"/>
  <c r="O298" i="2" s="1"/>
  <c r="Q298" i="2"/>
  <c r="U298" i="2"/>
  <c r="T298" i="2" a="1"/>
  <c r="T298" i="2" s="1"/>
  <c r="V298" i="2" s="1"/>
  <c r="S298" i="2" a="1"/>
  <c r="AA298" i="2"/>
  <c r="X298" i="2" a="1"/>
  <c r="X298" i="2" s="1"/>
  <c r="Y298" i="2" s="1"/>
  <c r="Z298" i="2"/>
  <c r="AC298" i="2"/>
  <c r="AD298" i="2"/>
  <c r="AG298" i="2"/>
  <c r="AH298" i="2"/>
  <c r="AI298" i="2"/>
  <c r="AF298" i="2"/>
  <c r="AK298" i="2"/>
  <c r="AL298" i="2"/>
  <c r="AN298" i="2"/>
  <c r="AO298" i="2"/>
  <c r="AQ298" i="2"/>
  <c r="AP298" i="2" s="1"/>
  <c r="AR298" i="2"/>
  <c r="AT298" i="2"/>
  <c r="AS298" i="2" s="1"/>
  <c r="AW298" i="2"/>
  <c r="AX298" i="2" s="1"/>
  <c r="AU298" i="2" s="1"/>
  <c r="AV298" i="2"/>
  <c r="BA298" i="2"/>
  <c r="BB298" i="2"/>
  <c r="BE298" i="2" a="1"/>
  <c r="BE298" i="2" s="1"/>
  <c r="BF298" i="2" s="1"/>
  <c r="BC298" i="2" s="1"/>
  <c r="BD298" i="2"/>
  <c r="BJ298" i="2" a="1"/>
  <c r="BJ298" i="2" s="1"/>
  <c r="BK298" i="2" s="1"/>
  <c r="BH298" i="2" s="1"/>
  <c r="BI298" i="2"/>
  <c r="BN298" i="2"/>
  <c r="BM298" i="2" s="1"/>
  <c r="BO298" i="2"/>
  <c r="BQ298" i="2"/>
  <c r="BR298" i="2"/>
  <c r="BU298" i="2"/>
  <c r="BT298" i="2" a="1"/>
  <c r="BT298" i="2" s="1"/>
  <c r="BY298" i="2"/>
  <c r="BZ298" i="2"/>
  <c r="CB298" i="2"/>
  <c r="CA298" i="2" s="1"/>
  <c r="CC298" i="2"/>
  <c r="CH298" i="2"/>
  <c r="CD298" i="2" s="1"/>
  <c r="CE298" i="2"/>
  <c r="CJ298" i="2"/>
  <c r="CI298" i="2" s="1"/>
  <c r="CN298" i="2"/>
  <c r="S298" i="2"/>
  <c r="C299" i="2"/>
  <c r="G299" i="2"/>
  <c r="F299" i="2" s="1"/>
  <c r="I299" i="2"/>
  <c r="H299" i="2" s="1"/>
  <c r="K299" i="2"/>
  <c r="J299" i="2" s="1"/>
  <c r="M299" i="2"/>
  <c r="N299" i="2"/>
  <c r="P299" i="2"/>
  <c r="Q299" i="2"/>
  <c r="U299" i="2"/>
  <c r="T299" i="2" a="1"/>
  <c r="T299" i="2" s="1"/>
  <c r="V299" i="2" s="1"/>
  <c r="S299" i="2" a="1"/>
  <c r="S299" i="2" s="1"/>
  <c r="AA299" i="2"/>
  <c r="X299" i="2" a="1"/>
  <c r="X299" i="2" s="1"/>
  <c r="Y299" i="2" s="1"/>
  <c r="Z299" i="2"/>
  <c r="AC299" i="2"/>
  <c r="AD299" i="2"/>
  <c r="AB299" i="2" s="1"/>
  <c r="AG299" i="2"/>
  <c r="AH299" i="2"/>
  <c r="AE299" i="2" s="1" a="1"/>
  <c r="AE299" i="2" s="1"/>
  <c r="AI299" i="2"/>
  <c r="AF299" i="2"/>
  <c r="AK299" i="2"/>
  <c r="AJ299" i="2" s="1"/>
  <c r="AL299" i="2"/>
  <c r="AN299" i="2"/>
  <c r="AO299" i="2"/>
  <c r="AQ299" i="2"/>
  <c r="AR299" i="2"/>
  <c r="AT299" i="2"/>
  <c r="AS299" i="2" s="1"/>
  <c r="AW299" i="2"/>
  <c r="AX299" i="2" s="1"/>
  <c r="AU299" i="2" s="1"/>
  <c r="AV299" i="2"/>
  <c r="BA299" i="2"/>
  <c r="AZ299" i="2" s="1"/>
  <c r="BB299" i="2"/>
  <c r="BE299" i="2" a="1"/>
  <c r="BE299" i="2" s="1"/>
  <c r="BF299" i="2" s="1"/>
  <c r="BC299" i="2" s="1"/>
  <c r="BD299" i="2"/>
  <c r="BJ299" i="2" a="1"/>
  <c r="BJ299" i="2" s="1"/>
  <c r="BK299" i="2"/>
  <c r="BH299" i="2" s="1"/>
  <c r="BI299" i="2"/>
  <c r="BN299" i="2"/>
  <c r="BO299" i="2"/>
  <c r="BQ299" i="2"/>
  <c r="BP299" i="2" s="1"/>
  <c r="BR299" i="2"/>
  <c r="BU299" i="2"/>
  <c r="BV299" i="2" s="1"/>
  <c r="BS299" i="2" s="1"/>
  <c r="BT299" i="2" a="1"/>
  <c r="BT299" i="2"/>
  <c r="BY299" i="2"/>
  <c r="BX299" i="2" s="1"/>
  <c r="BZ299" i="2"/>
  <c r="CB299" i="2"/>
  <c r="CC299" i="2"/>
  <c r="CH299" i="2"/>
  <c r="CD299" i="2" s="1"/>
  <c r="CE299" i="2"/>
  <c r="CF299" i="2" s="1"/>
  <c r="CG299" i="2"/>
  <c r="CJ299" i="2"/>
  <c r="CI299" i="2" s="1"/>
  <c r="CN299" i="2"/>
  <c r="CO299" i="2" s="1"/>
  <c r="CM299" i="2"/>
  <c r="CP299" i="2"/>
  <c r="C300" i="2"/>
  <c r="G300" i="2"/>
  <c r="F300" i="2" s="1"/>
  <c r="I300" i="2"/>
  <c r="H300" i="2" s="1"/>
  <c r="K300" i="2"/>
  <c r="J300" i="2" s="1"/>
  <c r="M300" i="2"/>
  <c r="L300" i="2" s="1"/>
  <c r="N300" i="2"/>
  <c r="P300" i="2"/>
  <c r="Q300" i="2"/>
  <c r="U300" i="2"/>
  <c r="T300" i="2" a="1"/>
  <c r="T300" i="2" s="1"/>
  <c r="V300" i="2" s="1"/>
  <c r="S300" i="2" a="1"/>
  <c r="S300" i="2" s="1"/>
  <c r="AA300" i="2"/>
  <c r="X300" i="2" a="1"/>
  <c r="X300" i="2" s="1"/>
  <c r="Y300" i="2" s="1"/>
  <c r="Z300" i="2"/>
  <c r="AC300" i="2"/>
  <c r="AB300" i="2" s="1"/>
  <c r="AD300" i="2"/>
  <c r="AG300" i="2"/>
  <c r="AH300" i="2"/>
  <c r="AI300" i="2"/>
  <c r="AF300" i="2"/>
  <c r="AK300" i="2"/>
  <c r="AL300" i="2"/>
  <c r="AN300" i="2"/>
  <c r="AM300" i="2" s="1"/>
  <c r="AO300" i="2"/>
  <c r="AQ300" i="2"/>
  <c r="AR300" i="2"/>
  <c r="AT300" i="2"/>
  <c r="AS300" i="2" s="1"/>
  <c r="AW300" i="2"/>
  <c r="AV300" i="2"/>
  <c r="BA300" i="2"/>
  <c r="BB300" i="2"/>
  <c r="BE300" i="2" a="1"/>
  <c r="BE300" i="2" s="1"/>
  <c r="BD300" i="2"/>
  <c r="BJ300" i="2" a="1"/>
  <c r="BJ300" i="2" s="1"/>
  <c r="BK300" i="2" s="1"/>
  <c r="BH300" i="2" s="1"/>
  <c r="BI300" i="2"/>
  <c r="BN300" i="2"/>
  <c r="BO300" i="2"/>
  <c r="BM300" i="2" s="1"/>
  <c r="BQ300" i="2"/>
  <c r="BR300" i="2"/>
  <c r="BU300" i="2"/>
  <c r="BT300" i="2" a="1"/>
  <c r="BT300" i="2" s="1"/>
  <c r="BW300" i="2"/>
  <c r="BY300" i="2"/>
  <c r="BZ300" i="2"/>
  <c r="CB300" i="2"/>
  <c r="CA300" i="2" s="1"/>
  <c r="CC300" i="2"/>
  <c r="CH300" i="2"/>
  <c r="CD300" i="2" s="1"/>
  <c r="CE300" i="2"/>
  <c r="CG300" i="2" s="1"/>
  <c r="CF300" i="2"/>
  <c r="CJ300" i="2"/>
  <c r="CK300" i="2" s="1"/>
  <c r="CI300" i="2"/>
  <c r="CL300" i="2"/>
  <c r="CN300" i="2"/>
  <c r="CP300" i="2" s="1"/>
  <c r="C301" i="2"/>
  <c r="G301" i="2"/>
  <c r="F301" i="2" s="1"/>
  <c r="I301" i="2"/>
  <c r="H301" i="2" s="1"/>
  <c r="K301" i="2"/>
  <c r="J301" i="2" s="1"/>
  <c r="M301" i="2"/>
  <c r="N301" i="2"/>
  <c r="P301" i="2"/>
  <c r="O301" i="2" s="1"/>
  <c r="Q301" i="2"/>
  <c r="U301" i="2"/>
  <c r="T301" i="2" a="1"/>
  <c r="T301" i="2" s="1"/>
  <c r="V301" i="2" s="1"/>
  <c r="S301" i="2" a="1"/>
  <c r="S301" i="2" s="1"/>
  <c r="AA301" i="2"/>
  <c r="X301" i="2" a="1"/>
  <c r="X301" i="2"/>
  <c r="Y301" i="2" s="1"/>
  <c r="Z301" i="2"/>
  <c r="AC301" i="2"/>
  <c r="AD301" i="2"/>
  <c r="AG301" i="2"/>
  <c r="AH301" i="2"/>
  <c r="AI301" i="2"/>
  <c r="AF301" i="2"/>
  <c r="AK301" i="2"/>
  <c r="AL301" i="2"/>
  <c r="AJ301" i="2" s="1"/>
  <c r="AN301" i="2"/>
  <c r="AO301" i="2"/>
  <c r="AM301" i="2" s="1"/>
  <c r="AQ301" i="2"/>
  <c r="AR301" i="2"/>
  <c r="AT301" i="2"/>
  <c r="AS301" i="2" s="1"/>
  <c r="AW301" i="2"/>
  <c r="AX301" i="2" s="1"/>
  <c r="AU301" i="2" s="1"/>
  <c r="AV301" i="2"/>
  <c r="AY301" i="2" s="1"/>
  <c r="BA301" i="2"/>
  <c r="BB301" i="2"/>
  <c r="BE301" i="2" a="1"/>
  <c r="BE301" i="2" s="1"/>
  <c r="BD301" i="2"/>
  <c r="BJ301" i="2" a="1"/>
  <c r="BJ301" i="2" s="1"/>
  <c r="BK301" i="2" s="1"/>
  <c r="BH301" i="2" s="1"/>
  <c r="BI301" i="2"/>
  <c r="BN301" i="2"/>
  <c r="BO301" i="2"/>
  <c r="BQ301" i="2"/>
  <c r="BR301" i="2"/>
  <c r="BU301" i="2"/>
  <c r="BT301" i="2" a="1"/>
  <c r="BT301" i="2" s="1"/>
  <c r="BY301" i="2"/>
  <c r="BX301" i="2" s="1"/>
  <c r="BZ301" i="2"/>
  <c r="CB301" i="2"/>
  <c r="CC301" i="2"/>
  <c r="CH301" i="2"/>
  <c r="CE301" i="2"/>
  <c r="CJ301" i="2"/>
  <c r="CI301" i="2" s="1"/>
  <c r="CN301" i="2"/>
  <c r="C302" i="2"/>
  <c r="G302" i="2"/>
  <c r="F302" i="2" s="1"/>
  <c r="I302" i="2"/>
  <c r="H302" i="2" s="1"/>
  <c r="K302" i="2"/>
  <c r="J302" i="2" s="1"/>
  <c r="M302" i="2"/>
  <c r="L302" i="2" s="1"/>
  <c r="N302" i="2"/>
  <c r="P302" i="2"/>
  <c r="Q302" i="2"/>
  <c r="U302" i="2"/>
  <c r="T302" i="2" a="1"/>
  <c r="T302" i="2" s="1"/>
  <c r="V302" i="2" s="1"/>
  <c r="R302" i="2" s="1"/>
  <c r="S302" i="2" a="1"/>
  <c r="S302" i="2" s="1"/>
  <c r="AA302" i="2"/>
  <c r="X302" i="2" a="1"/>
  <c r="X302" i="2" s="1"/>
  <c r="Y302" i="2" s="1"/>
  <c r="W302" i="2" s="1"/>
  <c r="Z302" i="2"/>
  <c r="AC302" i="2"/>
  <c r="AD302" i="2"/>
  <c r="AG302" i="2"/>
  <c r="AH302" i="2"/>
  <c r="AI302" i="2"/>
  <c r="AF302" i="2"/>
  <c r="AK302" i="2"/>
  <c r="AL302" i="2"/>
  <c r="AN302" i="2"/>
  <c r="AO302" i="2"/>
  <c r="AQ302" i="2"/>
  <c r="AR302" i="2"/>
  <c r="AT302" i="2"/>
  <c r="AS302" i="2" s="1"/>
  <c r="AW302" i="2"/>
  <c r="AX302" i="2" s="1"/>
  <c r="AU302" i="2" s="1"/>
  <c r="AV302" i="2"/>
  <c r="AY302" i="2" s="1"/>
  <c r="BA302" i="2"/>
  <c r="BB302" i="2"/>
  <c r="BE302" i="2" a="1"/>
  <c r="BE302" i="2" s="1"/>
  <c r="BF302" i="2" s="1"/>
  <c r="BC302" i="2" s="1"/>
  <c r="BD302" i="2"/>
  <c r="BJ302" i="2" a="1"/>
  <c r="BJ302" i="2"/>
  <c r="BK302" i="2" s="1"/>
  <c r="BH302" i="2" s="1"/>
  <c r="BI302" i="2"/>
  <c r="BN302" i="2"/>
  <c r="BO302" i="2"/>
  <c r="BQ302" i="2"/>
  <c r="BR302" i="2"/>
  <c r="BU302" i="2"/>
  <c r="BT302" i="2" a="1"/>
  <c r="BT302" i="2"/>
  <c r="BW302" i="2" s="1"/>
  <c r="BY302" i="2"/>
  <c r="BZ302" i="2"/>
  <c r="BX302" i="2" s="1"/>
  <c r="CB302" i="2"/>
  <c r="CC302" i="2"/>
  <c r="CH302" i="2"/>
  <c r="CE302" i="2"/>
  <c r="CF302" i="2" s="1"/>
  <c r="CG302" i="2"/>
  <c r="CJ302" i="2"/>
  <c r="CN302" i="2"/>
  <c r="CM302" i="2" s="1"/>
  <c r="C303" i="2"/>
  <c r="G303" i="2"/>
  <c r="F303" i="2" s="1"/>
  <c r="I303" i="2"/>
  <c r="H303" i="2"/>
  <c r="K303" i="2"/>
  <c r="J303" i="2" s="1"/>
  <c r="M303" i="2"/>
  <c r="N303" i="2"/>
  <c r="P303" i="2"/>
  <c r="O303" i="2" s="1"/>
  <c r="Q303" i="2"/>
  <c r="U303" i="2"/>
  <c r="T303" i="2" a="1"/>
  <c r="T303" i="2" s="1"/>
  <c r="V303" i="2" s="1"/>
  <c r="S303" i="2" a="1"/>
  <c r="S303" i="2" s="1"/>
  <c r="AA303" i="2"/>
  <c r="X303" i="2" a="1"/>
  <c r="X303" i="2" s="1"/>
  <c r="Y303" i="2" s="1"/>
  <c r="Z303" i="2"/>
  <c r="AC303" i="2"/>
  <c r="AB303" i="2" s="1"/>
  <c r="AD303" i="2"/>
  <c r="AG303" i="2"/>
  <c r="AH303" i="2"/>
  <c r="AI303" i="2"/>
  <c r="AF303" i="2"/>
  <c r="AK303" i="2"/>
  <c r="AL303" i="2"/>
  <c r="AN303" i="2"/>
  <c r="AO303" i="2"/>
  <c r="AQ303" i="2"/>
  <c r="AP303" i="2" s="1"/>
  <c r="AR303" i="2"/>
  <c r="AT303" i="2"/>
  <c r="AS303" i="2" s="1"/>
  <c r="AW303" i="2"/>
  <c r="AV303" i="2"/>
  <c r="BA303" i="2"/>
  <c r="AZ303" i="2" s="1"/>
  <c r="BB303" i="2"/>
  <c r="BE303" i="2" a="1"/>
  <c r="BE303" i="2" s="1"/>
  <c r="BF303" i="2" s="1"/>
  <c r="BC303" i="2" s="1"/>
  <c r="BD303" i="2"/>
  <c r="BG303" i="2" s="1"/>
  <c r="BJ303" i="2" a="1"/>
  <c r="BJ303" i="2"/>
  <c r="BK303" i="2"/>
  <c r="BH303" i="2" s="1"/>
  <c r="BI303" i="2"/>
  <c r="BN303" i="2"/>
  <c r="BO303" i="2"/>
  <c r="BQ303" i="2"/>
  <c r="BR303" i="2"/>
  <c r="BP303" i="2" s="1"/>
  <c r="BU303" i="2"/>
  <c r="BT303" i="2" a="1"/>
  <c r="BT303" i="2"/>
  <c r="BW303" i="2" s="1"/>
  <c r="BY303" i="2"/>
  <c r="BZ303" i="2"/>
  <c r="CB303" i="2"/>
  <c r="CC303" i="2"/>
  <c r="CH303" i="2"/>
  <c r="CD303" i="2" s="1"/>
  <c r="CE303" i="2"/>
  <c r="CG303" i="2" s="1"/>
  <c r="CF303" i="2"/>
  <c r="CJ303" i="2"/>
  <c r="CK303" i="2" s="1"/>
  <c r="CI303" i="2"/>
  <c r="CN303" i="2"/>
  <c r="CP303" i="2" s="1"/>
  <c r="CO303" i="2"/>
  <c r="C304" i="2"/>
  <c r="G304" i="2"/>
  <c r="F304" i="2" s="1"/>
  <c r="I304" i="2"/>
  <c r="H304" i="2" s="1"/>
  <c r="K304" i="2"/>
  <c r="J304" i="2" s="1"/>
  <c r="M304" i="2"/>
  <c r="L304" i="2" s="1"/>
  <c r="N304" i="2"/>
  <c r="P304" i="2"/>
  <c r="Q304" i="2"/>
  <c r="U304" i="2"/>
  <c r="T304" i="2" a="1"/>
  <c r="T304" i="2" s="1"/>
  <c r="V304" i="2" s="1"/>
  <c r="S304" i="2" a="1"/>
  <c r="S304" i="2" s="1"/>
  <c r="AA304" i="2"/>
  <c r="X304" i="2" a="1"/>
  <c r="X304" i="2" s="1"/>
  <c r="Y304" i="2" s="1"/>
  <c r="W304" i="2" s="1"/>
  <c r="Z304" i="2"/>
  <c r="AC304" i="2"/>
  <c r="AD304" i="2"/>
  <c r="AG304" i="2"/>
  <c r="AH304" i="2"/>
  <c r="AE304" i="2" s="1" a="1"/>
  <c r="AE304" i="2" s="1"/>
  <c r="AI304" i="2"/>
  <c r="AF304" i="2"/>
  <c r="AK304" i="2"/>
  <c r="AL304" i="2"/>
  <c r="AN304" i="2"/>
  <c r="AM304" i="2" s="1"/>
  <c r="AO304" i="2"/>
  <c r="AQ304" i="2"/>
  <c r="AR304" i="2"/>
  <c r="AT304" i="2"/>
  <c r="AS304" i="2" s="1"/>
  <c r="AW304" i="2"/>
  <c r="AX304" i="2" s="1"/>
  <c r="AU304" i="2" s="1"/>
  <c r="AV304" i="2"/>
  <c r="BA304" i="2"/>
  <c r="BB304" i="2"/>
  <c r="BE304" i="2" a="1"/>
  <c r="BE304" i="2"/>
  <c r="BF304" i="2" s="1"/>
  <c r="BC304" i="2" s="1"/>
  <c r="BD304" i="2"/>
  <c r="BJ304" i="2" a="1"/>
  <c r="BJ304" i="2" s="1"/>
  <c r="BK304" i="2" s="1"/>
  <c r="BH304" i="2" s="1"/>
  <c r="BI304" i="2"/>
  <c r="BN304" i="2"/>
  <c r="BO304" i="2"/>
  <c r="BQ304" i="2"/>
  <c r="BR304" i="2"/>
  <c r="BU304" i="2"/>
  <c r="BT304" i="2" a="1"/>
  <c r="BT304" i="2" s="1"/>
  <c r="BW304" i="2" s="1"/>
  <c r="BY304" i="2"/>
  <c r="BZ304" i="2"/>
  <c r="CB304" i="2"/>
  <c r="CC304" i="2"/>
  <c r="CH304" i="2"/>
  <c r="CE304" i="2"/>
  <c r="CF304" i="2" s="1"/>
  <c r="CJ304" i="2"/>
  <c r="CL304" i="2" s="1"/>
  <c r="CN304" i="2"/>
  <c r="CM304" i="2" s="1"/>
  <c r="C305" i="2"/>
  <c r="G305" i="2"/>
  <c r="F305" i="2" s="1"/>
  <c r="I305" i="2"/>
  <c r="H305" i="2" s="1"/>
  <c r="K305" i="2"/>
  <c r="J305" i="2"/>
  <c r="M305" i="2"/>
  <c r="L305" i="2" s="1"/>
  <c r="N305" i="2"/>
  <c r="P305" i="2"/>
  <c r="O305" i="2" s="1"/>
  <c r="Q305" i="2"/>
  <c r="U305" i="2"/>
  <c r="T305" i="2" a="1"/>
  <c r="T305" i="2" s="1"/>
  <c r="V305" i="2" s="1"/>
  <c r="S305" i="2" a="1"/>
  <c r="S305" i="2" s="1"/>
  <c r="AA305" i="2"/>
  <c r="X305" i="2" a="1"/>
  <c r="X305" i="2"/>
  <c r="Y305" i="2" s="1"/>
  <c r="Z305" i="2"/>
  <c r="AC305" i="2"/>
  <c r="AD305" i="2"/>
  <c r="AG305" i="2"/>
  <c r="AH305" i="2"/>
  <c r="AI305" i="2"/>
  <c r="AF305" i="2"/>
  <c r="AK305" i="2"/>
  <c r="AL305" i="2"/>
  <c r="AN305" i="2"/>
  <c r="AO305" i="2"/>
  <c r="AM305" i="2" s="1"/>
  <c r="AQ305" i="2"/>
  <c r="AR305" i="2"/>
  <c r="AT305" i="2"/>
  <c r="AS305" i="2" s="1"/>
  <c r="AW305" i="2"/>
  <c r="AX305" i="2" s="1"/>
  <c r="AU305" i="2" s="1"/>
  <c r="AV305" i="2"/>
  <c r="BA305" i="2"/>
  <c r="AZ305" i="2" s="1"/>
  <c r="BB305" i="2"/>
  <c r="BE305" i="2" a="1"/>
  <c r="BE305" i="2"/>
  <c r="BF305" i="2" s="1"/>
  <c r="BC305" i="2" s="1"/>
  <c r="BD305" i="2"/>
  <c r="BJ305" i="2" a="1"/>
  <c r="BJ305" i="2" s="1"/>
  <c r="BK305" i="2" s="1"/>
  <c r="BH305" i="2" s="1"/>
  <c r="BI305" i="2"/>
  <c r="BL305" i="2" s="1"/>
  <c r="BN305" i="2"/>
  <c r="BO305" i="2"/>
  <c r="BQ305" i="2"/>
  <c r="BR305" i="2"/>
  <c r="BP305" i="2" s="1"/>
  <c r="BU305" i="2"/>
  <c r="BT305" i="2" a="1"/>
  <c r="BT305" i="2" s="1"/>
  <c r="BW305" i="2" s="1"/>
  <c r="BY305" i="2"/>
  <c r="BX305" i="2" s="1"/>
  <c r="BZ305" i="2"/>
  <c r="CB305" i="2"/>
  <c r="CC305" i="2"/>
  <c r="CH305" i="2"/>
  <c r="CE305" i="2"/>
  <c r="CJ305" i="2"/>
  <c r="CN305" i="2"/>
  <c r="CP305" i="2"/>
  <c r="C306" i="2"/>
  <c r="G306" i="2"/>
  <c r="F306" i="2"/>
  <c r="I306" i="2"/>
  <c r="H306" i="2"/>
  <c r="K306" i="2"/>
  <c r="J306" i="2" s="1"/>
  <c r="M306" i="2"/>
  <c r="N306" i="2"/>
  <c r="P306" i="2"/>
  <c r="Q306" i="2"/>
  <c r="O306" i="2"/>
  <c r="U306" i="2"/>
  <c r="T306" i="2" a="1"/>
  <c r="T306" i="2" s="1"/>
  <c r="V306" i="2" s="1"/>
  <c r="S306" i="2" a="1"/>
  <c r="S306" i="2" s="1"/>
  <c r="AA306" i="2"/>
  <c r="X306" i="2" a="1"/>
  <c r="X306" i="2" s="1"/>
  <c r="Y306" i="2" s="1"/>
  <c r="Z306" i="2"/>
  <c r="AC306" i="2"/>
  <c r="AD306" i="2"/>
  <c r="AG306" i="2"/>
  <c r="AH306" i="2"/>
  <c r="AI306" i="2"/>
  <c r="AF306" i="2"/>
  <c r="AK306" i="2"/>
  <c r="AL306" i="2"/>
  <c r="AN306" i="2"/>
  <c r="AM306" i="2" s="1"/>
  <c r="AO306" i="2"/>
  <c r="AQ306" i="2"/>
  <c r="AP306" i="2" s="1"/>
  <c r="AR306" i="2"/>
  <c r="AT306" i="2"/>
  <c r="AS306" i="2"/>
  <c r="AW306" i="2"/>
  <c r="AX306" i="2" s="1"/>
  <c r="AU306" i="2" s="1"/>
  <c r="AV306" i="2"/>
  <c r="BA306" i="2"/>
  <c r="AZ306" i="2" s="1"/>
  <c r="BB306" i="2"/>
  <c r="BE306" i="2" a="1"/>
  <c r="BE306" i="2" s="1"/>
  <c r="BF306" i="2" s="1"/>
  <c r="BC306" i="2" s="1"/>
  <c r="BD306" i="2"/>
  <c r="BJ306" i="2" a="1"/>
  <c r="BJ306" i="2" s="1"/>
  <c r="BI306" i="2"/>
  <c r="BN306" i="2"/>
  <c r="BO306" i="2"/>
  <c r="BQ306" i="2"/>
  <c r="BR306" i="2"/>
  <c r="BU306" i="2"/>
  <c r="BV306" i="2" s="1"/>
  <c r="BS306" i="2" s="1"/>
  <c r="BT306" i="2" a="1"/>
  <c r="BT306" i="2" s="1"/>
  <c r="BY306" i="2"/>
  <c r="BZ306" i="2"/>
  <c r="CB306" i="2"/>
  <c r="CC306" i="2"/>
  <c r="CH306" i="2"/>
  <c r="CD306" i="2" s="1"/>
  <c r="CE306" i="2"/>
  <c r="CJ306" i="2"/>
  <c r="CN306" i="2"/>
  <c r="CM306" i="2" s="1"/>
  <c r="C307" i="2"/>
  <c r="G307" i="2"/>
  <c r="F307" i="2" s="1"/>
  <c r="I307" i="2"/>
  <c r="H307" i="2"/>
  <c r="K307" i="2"/>
  <c r="J307" i="2" s="1"/>
  <c r="M307" i="2"/>
  <c r="N307" i="2"/>
  <c r="P307" i="2"/>
  <c r="O307" i="2" s="1"/>
  <c r="Q307" i="2"/>
  <c r="U307" i="2"/>
  <c r="T307" i="2" a="1"/>
  <c r="T307" i="2"/>
  <c r="V307" i="2" s="1"/>
  <c r="S307" i="2" a="1"/>
  <c r="S307" i="2" s="1"/>
  <c r="AA307" i="2"/>
  <c r="X307" i="2" a="1"/>
  <c r="X307" i="2" s="1"/>
  <c r="Y307" i="2" s="1"/>
  <c r="Z307" i="2"/>
  <c r="AC307" i="2"/>
  <c r="AD307" i="2"/>
  <c r="AG307" i="2"/>
  <c r="AH307" i="2"/>
  <c r="AI307" i="2"/>
  <c r="AF307" i="2"/>
  <c r="AK307" i="2"/>
  <c r="AJ307" i="2" s="1"/>
  <c r="AL307" i="2"/>
  <c r="AN307" i="2"/>
  <c r="AO307" i="2"/>
  <c r="AQ307" i="2"/>
  <c r="AR307" i="2"/>
  <c r="AT307" i="2"/>
  <c r="AS307" i="2" s="1"/>
  <c r="AW307" i="2"/>
  <c r="AX307" i="2" s="1"/>
  <c r="AU307" i="2" s="1"/>
  <c r="AV307" i="2"/>
  <c r="AY307" i="2" s="1"/>
  <c r="BA307" i="2"/>
  <c r="BB307" i="2"/>
  <c r="BE307" i="2" a="1"/>
  <c r="BE307" i="2" s="1"/>
  <c r="BF307" i="2" s="1"/>
  <c r="BC307" i="2" s="1"/>
  <c r="BD307" i="2"/>
  <c r="BJ307" i="2" a="1"/>
  <c r="BJ307" i="2" s="1"/>
  <c r="BK307" i="2" s="1"/>
  <c r="BH307" i="2" s="1"/>
  <c r="BI307" i="2"/>
  <c r="BN307" i="2"/>
  <c r="BO307" i="2"/>
  <c r="BQ307" i="2"/>
  <c r="BR307" i="2"/>
  <c r="BU307" i="2"/>
  <c r="BT307" i="2" a="1"/>
  <c r="BT307" i="2" s="1"/>
  <c r="BY307" i="2"/>
  <c r="BZ307" i="2"/>
  <c r="CB307" i="2"/>
  <c r="CC307" i="2"/>
  <c r="CA307" i="2" s="1"/>
  <c r="CH307" i="2"/>
  <c r="CE307" i="2"/>
  <c r="CF307" i="2" s="1"/>
  <c r="CJ307" i="2"/>
  <c r="CI307" i="2" s="1"/>
  <c r="CN307" i="2"/>
  <c r="C308" i="2"/>
  <c r="G308" i="2"/>
  <c r="F308" i="2" s="1"/>
  <c r="I308" i="2"/>
  <c r="H308" i="2" s="1"/>
  <c r="K308" i="2"/>
  <c r="J308" i="2" s="1"/>
  <c r="M308" i="2"/>
  <c r="N308" i="2"/>
  <c r="P308" i="2"/>
  <c r="Q308" i="2"/>
  <c r="O308" i="2" s="1"/>
  <c r="U308" i="2"/>
  <c r="T308" i="2" a="1"/>
  <c r="T308" i="2" s="1"/>
  <c r="V308" i="2" s="1"/>
  <c r="S308" i="2" a="1"/>
  <c r="S308" i="2" s="1"/>
  <c r="AA308" i="2"/>
  <c r="X308" i="2" a="1"/>
  <c r="X308" i="2" s="1"/>
  <c r="Y308" i="2"/>
  <c r="Z308" i="2"/>
  <c r="AC308" i="2"/>
  <c r="AD308" i="2"/>
  <c r="AG308" i="2"/>
  <c r="AH308" i="2"/>
  <c r="AI308" i="2"/>
  <c r="AF308" i="2"/>
  <c r="AK308" i="2"/>
  <c r="AL308" i="2"/>
  <c r="AN308" i="2"/>
  <c r="AO308" i="2"/>
  <c r="AM308" i="2" s="1"/>
  <c r="AQ308" i="2"/>
  <c r="AR308" i="2"/>
  <c r="AT308" i="2"/>
  <c r="AS308" i="2" s="1"/>
  <c r="AW308" i="2"/>
  <c r="AX308" i="2" s="1"/>
  <c r="AU308" i="2" s="1"/>
  <c r="AV308" i="2"/>
  <c r="BA308" i="2"/>
  <c r="BB308" i="2"/>
  <c r="BE308" i="2" a="1"/>
  <c r="BE308" i="2" s="1"/>
  <c r="BG308" i="2" s="1"/>
  <c r="BD308" i="2"/>
  <c r="BJ308" i="2" a="1"/>
  <c r="BJ308" i="2" s="1"/>
  <c r="BK308" i="2" s="1"/>
  <c r="BH308" i="2" s="1"/>
  <c r="BI308" i="2"/>
  <c r="BN308" i="2"/>
  <c r="BO308" i="2"/>
  <c r="BQ308" i="2"/>
  <c r="BR308" i="2"/>
  <c r="BU308" i="2"/>
  <c r="BT308" i="2" a="1"/>
  <c r="BT308" i="2" s="1"/>
  <c r="BY308" i="2"/>
  <c r="BZ308" i="2"/>
  <c r="CB308" i="2"/>
  <c r="CC308" i="2"/>
  <c r="CH308" i="2"/>
  <c r="CE308" i="2"/>
  <c r="CD308" i="2" s="1"/>
  <c r="CG308" i="2"/>
  <c r="CJ308" i="2"/>
  <c r="CN308" i="2"/>
  <c r="CO308" i="2" s="1"/>
  <c r="C309" i="2"/>
  <c r="G309" i="2"/>
  <c r="F309" i="2"/>
  <c r="I309" i="2"/>
  <c r="H309" i="2" s="1"/>
  <c r="K309" i="2"/>
  <c r="J309" i="2" s="1"/>
  <c r="M309" i="2"/>
  <c r="L309" i="2" s="1"/>
  <c r="N309" i="2"/>
  <c r="P309" i="2"/>
  <c r="Q309" i="2"/>
  <c r="U309" i="2"/>
  <c r="T309" i="2" a="1"/>
  <c r="T309" i="2" s="1"/>
  <c r="V309" i="2" s="1"/>
  <c r="S309" i="2" a="1"/>
  <c r="S309" i="2" s="1"/>
  <c r="AA309" i="2"/>
  <c r="X309" i="2" a="1"/>
  <c r="X309" i="2" s="1"/>
  <c r="Y309" i="2" s="1"/>
  <c r="Z309" i="2"/>
  <c r="AC309" i="2"/>
  <c r="AB309" i="2" s="1"/>
  <c r="AD309" i="2"/>
  <c r="AG309" i="2"/>
  <c r="AH309" i="2"/>
  <c r="AI309" i="2"/>
  <c r="AF309" i="2"/>
  <c r="AK309" i="2"/>
  <c r="AL309" i="2"/>
  <c r="AN309" i="2"/>
  <c r="AO309" i="2"/>
  <c r="AQ309" i="2"/>
  <c r="AP309" i="2" s="1"/>
  <c r="AR309" i="2"/>
  <c r="AT309" i="2"/>
  <c r="AS309" i="2" s="1"/>
  <c r="AW309" i="2"/>
  <c r="AX309" i="2" s="1"/>
  <c r="AU309" i="2" s="1"/>
  <c r="AV309" i="2"/>
  <c r="BA309" i="2"/>
  <c r="BB309" i="2"/>
  <c r="BE309" i="2" a="1"/>
  <c r="BE309" i="2" s="1"/>
  <c r="BF309" i="2" s="1"/>
  <c r="BC309" i="2" s="1"/>
  <c r="BD309" i="2"/>
  <c r="BJ309" i="2" a="1"/>
  <c r="BJ309" i="2" s="1"/>
  <c r="BK309" i="2" s="1"/>
  <c r="BH309" i="2" s="1"/>
  <c r="BI309" i="2"/>
  <c r="BN309" i="2"/>
  <c r="BO309" i="2"/>
  <c r="BQ309" i="2"/>
  <c r="BR309" i="2"/>
  <c r="BU309" i="2"/>
  <c r="BT309" i="2" a="1"/>
  <c r="BT309" i="2" s="1"/>
  <c r="BY309" i="2"/>
  <c r="BZ309" i="2"/>
  <c r="CB309" i="2"/>
  <c r="CC309" i="2"/>
  <c r="CA309" i="2"/>
  <c r="CH309" i="2"/>
  <c r="CE309" i="2"/>
  <c r="CF309" i="2" s="1"/>
  <c r="CJ309" i="2"/>
  <c r="CI309" i="2" s="1"/>
  <c r="CN309" i="2"/>
  <c r="CO309" i="2" s="1"/>
  <c r="CM309" i="2"/>
  <c r="CP309" i="2"/>
  <c r="C310" i="2"/>
  <c r="G310" i="2"/>
  <c r="F310" i="2" s="1"/>
  <c r="I310" i="2"/>
  <c r="H310" i="2" s="1"/>
  <c r="K310" i="2"/>
  <c r="J310" i="2" s="1"/>
  <c r="M310" i="2"/>
  <c r="N310" i="2"/>
  <c r="P310" i="2"/>
  <c r="Q310" i="2"/>
  <c r="U310" i="2"/>
  <c r="T310" i="2" a="1"/>
  <c r="T310" i="2" s="1"/>
  <c r="V310" i="2" s="1"/>
  <c r="R310" i="2" s="1"/>
  <c r="S310" i="2" a="1"/>
  <c r="AA310" i="2"/>
  <c r="X310" i="2" a="1"/>
  <c r="X310" i="2" s="1"/>
  <c r="Y310" i="2" s="1"/>
  <c r="Z310" i="2"/>
  <c r="AC310" i="2"/>
  <c r="AD310" i="2"/>
  <c r="AG310" i="2"/>
  <c r="AH310" i="2"/>
  <c r="AI310" i="2"/>
  <c r="AF310" i="2"/>
  <c r="AK310" i="2"/>
  <c r="AL310" i="2"/>
  <c r="AN310" i="2"/>
  <c r="AO310" i="2"/>
  <c r="AQ310" i="2"/>
  <c r="AR310" i="2"/>
  <c r="AP310" i="2" s="1"/>
  <c r="AT310" i="2"/>
  <c r="AS310" i="2" s="1"/>
  <c r="AW310" i="2"/>
  <c r="AX310" i="2" s="1"/>
  <c r="AU310" i="2" s="1"/>
  <c r="AV310" i="2"/>
  <c r="BA310" i="2"/>
  <c r="BB310" i="2"/>
  <c r="AZ310" i="2" s="1"/>
  <c r="BE310" i="2" a="1"/>
  <c r="BE310" i="2" s="1"/>
  <c r="BF310" i="2" s="1"/>
  <c r="BC310" i="2"/>
  <c r="BD310" i="2"/>
  <c r="BJ310" i="2" a="1"/>
  <c r="BJ310" i="2" s="1"/>
  <c r="BK310" i="2" s="1"/>
  <c r="BH310" i="2" s="1"/>
  <c r="BI310" i="2"/>
  <c r="BN310" i="2"/>
  <c r="BO310" i="2"/>
  <c r="BQ310" i="2"/>
  <c r="BR310" i="2"/>
  <c r="BU310" i="2"/>
  <c r="BT310" i="2" a="1"/>
  <c r="BT310" i="2" s="1"/>
  <c r="BY310" i="2"/>
  <c r="BZ310" i="2"/>
  <c r="BX310" i="2" s="1"/>
  <c r="CB310" i="2"/>
  <c r="CC310" i="2"/>
  <c r="CH310" i="2"/>
  <c r="CE310" i="2"/>
  <c r="CF310" i="2" s="1"/>
  <c r="CJ310" i="2"/>
  <c r="CN310" i="2"/>
  <c r="CP310" i="2" s="1"/>
  <c r="S310" i="2"/>
  <c r="C311" i="2"/>
  <c r="G311" i="2"/>
  <c r="F311" i="2" s="1"/>
  <c r="I311" i="2"/>
  <c r="H311" i="2" s="1"/>
  <c r="K311" i="2"/>
  <c r="J311" i="2" s="1"/>
  <c r="M311" i="2"/>
  <c r="N311" i="2"/>
  <c r="P311" i="2"/>
  <c r="Q311" i="2"/>
  <c r="U311" i="2"/>
  <c r="T311" i="2" a="1"/>
  <c r="T311" i="2" s="1"/>
  <c r="V311" i="2" s="1"/>
  <c r="S311" i="2" a="1"/>
  <c r="S311" i="2" s="1"/>
  <c r="AA311" i="2"/>
  <c r="X311" i="2" a="1"/>
  <c r="X311" i="2" s="1"/>
  <c r="Y311" i="2" s="1"/>
  <c r="Z311" i="2"/>
  <c r="AC311" i="2"/>
  <c r="AD311" i="2"/>
  <c r="AG311" i="2"/>
  <c r="AH311" i="2"/>
  <c r="AI311" i="2"/>
  <c r="AF311" i="2"/>
  <c r="AK311" i="2"/>
  <c r="AL311" i="2"/>
  <c r="AN311" i="2"/>
  <c r="AO311" i="2"/>
  <c r="AQ311" i="2"/>
  <c r="AR311" i="2"/>
  <c r="AT311" i="2"/>
  <c r="AS311" i="2" s="1"/>
  <c r="AW311" i="2"/>
  <c r="AY311" i="2" s="1"/>
  <c r="AV311" i="2"/>
  <c r="BA311" i="2"/>
  <c r="AZ311" i="2" s="1"/>
  <c r="BB311" i="2"/>
  <c r="BE311" i="2" a="1"/>
  <c r="BE311" i="2" s="1"/>
  <c r="BF311" i="2" s="1"/>
  <c r="BC311" i="2" s="1"/>
  <c r="BD311" i="2"/>
  <c r="BJ311" i="2" a="1"/>
  <c r="BJ311" i="2"/>
  <c r="BK311" i="2" s="1"/>
  <c r="BH311" i="2" s="1"/>
  <c r="BI311" i="2"/>
  <c r="BN311" i="2"/>
  <c r="BO311" i="2"/>
  <c r="BQ311" i="2"/>
  <c r="BR311" i="2"/>
  <c r="BP311" i="2" s="1"/>
  <c r="BU311" i="2"/>
  <c r="BT311" i="2" a="1"/>
  <c r="BT311" i="2" s="1"/>
  <c r="BY311" i="2"/>
  <c r="BZ311" i="2"/>
  <c r="CB311" i="2"/>
  <c r="CC311" i="2"/>
  <c r="CH311" i="2"/>
  <c r="CE311" i="2"/>
  <c r="CD311" i="2" s="1"/>
  <c r="CJ311" i="2"/>
  <c r="CN311" i="2"/>
  <c r="CM311" i="2" s="1"/>
  <c r="C312" i="2"/>
  <c r="G312" i="2"/>
  <c r="F312" i="2" s="1"/>
  <c r="I312" i="2"/>
  <c r="H312" i="2" s="1"/>
  <c r="K312" i="2"/>
  <c r="J312" i="2" s="1"/>
  <c r="M312" i="2"/>
  <c r="N312" i="2"/>
  <c r="P312" i="2"/>
  <c r="Q312" i="2"/>
  <c r="U312" i="2"/>
  <c r="T312" i="2" a="1"/>
  <c r="T312" i="2" s="1"/>
  <c r="V312" i="2" s="1"/>
  <c r="R312" i="2" s="1"/>
  <c r="S312" i="2" a="1"/>
  <c r="S312" i="2" s="1"/>
  <c r="AA312" i="2"/>
  <c r="X312" i="2" a="1"/>
  <c r="X312" i="2" s="1"/>
  <c r="Y312" i="2" s="1"/>
  <c r="Z312" i="2"/>
  <c r="AC312" i="2"/>
  <c r="AD312" i="2"/>
  <c r="AG312" i="2"/>
  <c r="AH312" i="2"/>
  <c r="AI312" i="2"/>
  <c r="AE312" i="2" s="1" a="1"/>
  <c r="AE312" i="2" s="1"/>
  <c r="AF312" i="2"/>
  <c r="AK312" i="2"/>
  <c r="AL312" i="2"/>
  <c r="AN312" i="2"/>
  <c r="AO312" i="2"/>
  <c r="AQ312" i="2"/>
  <c r="AR312" i="2"/>
  <c r="AP312" i="2" s="1"/>
  <c r="AT312" i="2"/>
  <c r="AS312" i="2" s="1"/>
  <c r="AW312" i="2"/>
  <c r="AX312" i="2" s="1"/>
  <c r="AU312" i="2" s="1"/>
  <c r="AV312" i="2"/>
  <c r="BA312" i="2"/>
  <c r="AZ312" i="2" s="1"/>
  <c r="BB312" i="2"/>
  <c r="BE312" i="2" a="1"/>
  <c r="BE312" i="2" s="1"/>
  <c r="BF312" i="2" s="1"/>
  <c r="BC312" i="2" s="1"/>
  <c r="BD312" i="2"/>
  <c r="BJ312" i="2" a="1"/>
  <c r="BJ312" i="2" s="1"/>
  <c r="BK312" i="2" s="1"/>
  <c r="BH312" i="2" s="1"/>
  <c r="BI312" i="2"/>
  <c r="BN312" i="2"/>
  <c r="BM312" i="2" s="1"/>
  <c r="BO312" i="2"/>
  <c r="BQ312" i="2"/>
  <c r="BR312" i="2"/>
  <c r="BU312" i="2"/>
  <c r="BT312" i="2" a="1"/>
  <c r="BT312" i="2" s="1"/>
  <c r="BY312" i="2"/>
  <c r="BZ312" i="2"/>
  <c r="CB312" i="2"/>
  <c r="CC312" i="2"/>
  <c r="CA312" i="2"/>
  <c r="CH312" i="2"/>
  <c r="CE312" i="2"/>
  <c r="CG312" i="2" s="1"/>
  <c r="CJ312" i="2"/>
  <c r="CN312" i="2"/>
  <c r="C313" i="2"/>
  <c r="G313" i="2"/>
  <c r="F313" i="2" s="1"/>
  <c r="I313" i="2"/>
  <c r="H313" i="2" s="1"/>
  <c r="K313" i="2"/>
  <c r="J313" i="2" s="1"/>
  <c r="M313" i="2"/>
  <c r="N313" i="2"/>
  <c r="P313" i="2"/>
  <c r="Q313" i="2"/>
  <c r="U313" i="2"/>
  <c r="T313" i="2" a="1"/>
  <c r="T313" i="2"/>
  <c r="V313" i="2" s="1"/>
  <c r="R313" i="2" s="1"/>
  <c r="S313" i="2" a="1"/>
  <c r="S313" i="2" s="1"/>
  <c r="AA313" i="2"/>
  <c r="X313" i="2" a="1"/>
  <c r="X313" i="2" s="1"/>
  <c r="Y313" i="2" s="1"/>
  <c r="Z313" i="2"/>
  <c r="AC313" i="2"/>
  <c r="AD313" i="2"/>
  <c r="AG313" i="2"/>
  <c r="AH313" i="2"/>
  <c r="AI313" i="2"/>
  <c r="AF313" i="2"/>
  <c r="AK313" i="2"/>
  <c r="AL313" i="2"/>
  <c r="AN313" i="2"/>
  <c r="AO313" i="2"/>
  <c r="AQ313" i="2"/>
  <c r="AR313" i="2"/>
  <c r="AP313" i="2" s="1"/>
  <c r="AT313" i="2"/>
  <c r="AS313" i="2" s="1"/>
  <c r="AW313" i="2"/>
  <c r="AX313" i="2" s="1"/>
  <c r="AU313" i="2" s="1"/>
  <c r="AV313" i="2"/>
  <c r="AY313" i="2" s="1"/>
  <c r="BA313" i="2"/>
  <c r="BB313" i="2"/>
  <c r="BE313" i="2" a="1"/>
  <c r="BE313" i="2" s="1"/>
  <c r="BD313" i="2"/>
  <c r="BJ313" i="2" a="1"/>
  <c r="BJ313" i="2" s="1"/>
  <c r="BK313" i="2" s="1"/>
  <c r="BH313" i="2" s="1"/>
  <c r="BI313" i="2"/>
  <c r="BN313" i="2"/>
  <c r="BO313" i="2"/>
  <c r="BQ313" i="2"/>
  <c r="BR313" i="2"/>
  <c r="BP313" i="2"/>
  <c r="BU313" i="2"/>
  <c r="BT313" i="2" a="1"/>
  <c r="BT313" i="2" s="1"/>
  <c r="BY313" i="2"/>
  <c r="BZ313" i="2"/>
  <c r="CB313" i="2"/>
  <c r="CC313" i="2"/>
  <c r="CH313" i="2"/>
  <c r="CE313" i="2"/>
  <c r="CF313" i="2" s="1"/>
  <c r="CG313" i="2"/>
  <c r="CJ313" i="2"/>
  <c r="CI313" i="2" s="1"/>
  <c r="CN313" i="2"/>
  <c r="C314" i="2"/>
  <c r="G314" i="2"/>
  <c r="F314" i="2" s="1"/>
  <c r="I314" i="2"/>
  <c r="H314" i="2" s="1"/>
  <c r="K314" i="2"/>
  <c r="J314" i="2" s="1"/>
  <c r="M314" i="2"/>
  <c r="N314" i="2"/>
  <c r="P314" i="2"/>
  <c r="Q314" i="2"/>
  <c r="U314" i="2"/>
  <c r="T314" i="2" a="1"/>
  <c r="T314" i="2" s="1"/>
  <c r="V314" i="2" s="1"/>
  <c r="S314" i="2" a="1"/>
  <c r="S314" i="2" s="1"/>
  <c r="AA314" i="2"/>
  <c r="X314" i="2" a="1"/>
  <c r="X314" i="2" s="1"/>
  <c r="Y314" i="2" s="1"/>
  <c r="Z314" i="2"/>
  <c r="AC314" i="2"/>
  <c r="AB314" i="2" s="1"/>
  <c r="AD314" i="2"/>
  <c r="AG314" i="2"/>
  <c r="AH314" i="2"/>
  <c r="AI314" i="2"/>
  <c r="AF314" i="2"/>
  <c r="AK314" i="2"/>
  <c r="AL314" i="2"/>
  <c r="AN314" i="2"/>
  <c r="AO314" i="2"/>
  <c r="AQ314" i="2"/>
  <c r="AR314" i="2"/>
  <c r="AT314" i="2"/>
  <c r="AS314" i="2"/>
  <c r="AW314" i="2"/>
  <c r="AX314" i="2" s="1"/>
  <c r="AU314" i="2" s="1"/>
  <c r="AV314" i="2"/>
  <c r="BA314" i="2"/>
  <c r="BB314" i="2"/>
  <c r="BE314" i="2" a="1"/>
  <c r="BE314" i="2" s="1"/>
  <c r="BF314" i="2" s="1"/>
  <c r="BC314" i="2"/>
  <c r="BD314" i="2"/>
  <c r="BJ314" i="2" a="1"/>
  <c r="BJ314" i="2"/>
  <c r="BK314" i="2" s="1"/>
  <c r="BH314" i="2" s="1"/>
  <c r="BI314" i="2"/>
  <c r="BN314" i="2"/>
  <c r="BM314" i="2" s="1"/>
  <c r="BO314" i="2"/>
  <c r="BQ314" i="2"/>
  <c r="BP314" i="2" s="1"/>
  <c r="BR314" i="2"/>
  <c r="BU314" i="2"/>
  <c r="BT314" i="2" a="1"/>
  <c r="BT314" i="2" s="1"/>
  <c r="BW314" i="2" s="1"/>
  <c r="BY314" i="2"/>
  <c r="BZ314" i="2"/>
  <c r="CB314" i="2"/>
  <c r="CC314" i="2"/>
  <c r="CH314" i="2"/>
  <c r="CE314" i="2"/>
  <c r="CJ314" i="2"/>
  <c r="CL314" i="2" s="1"/>
  <c r="CN314" i="2"/>
  <c r="CM314" i="2" s="1"/>
  <c r="C315" i="2"/>
  <c r="G315" i="2"/>
  <c r="F315" i="2" s="1"/>
  <c r="I315" i="2"/>
  <c r="H315" i="2" s="1"/>
  <c r="K315" i="2"/>
  <c r="J315" i="2" s="1"/>
  <c r="M315" i="2"/>
  <c r="N315" i="2"/>
  <c r="P315" i="2"/>
  <c r="O315" i="2" s="1"/>
  <c r="Q315" i="2"/>
  <c r="U315" i="2"/>
  <c r="T315" i="2" a="1"/>
  <c r="T315" i="2" s="1"/>
  <c r="V315" i="2" s="1"/>
  <c r="S315" i="2" a="1"/>
  <c r="S315" i="2" s="1"/>
  <c r="AA315" i="2"/>
  <c r="X315" i="2" a="1"/>
  <c r="X315" i="2" s="1"/>
  <c r="Y315" i="2" s="1"/>
  <c r="Z315" i="2"/>
  <c r="AC315" i="2"/>
  <c r="AB315" i="2" s="1"/>
  <c r="AD315" i="2"/>
  <c r="AG315" i="2"/>
  <c r="AH315" i="2"/>
  <c r="AI315" i="2"/>
  <c r="AF315" i="2"/>
  <c r="AK315" i="2"/>
  <c r="AL315" i="2"/>
  <c r="AN315" i="2"/>
  <c r="AM315" i="2" s="1"/>
  <c r="AO315" i="2"/>
  <c r="AQ315" i="2"/>
  <c r="AP315" i="2" s="1"/>
  <c r="AR315" i="2"/>
  <c r="AT315" i="2"/>
  <c r="AS315" i="2"/>
  <c r="AW315" i="2"/>
  <c r="AX315" i="2" s="1"/>
  <c r="AU315" i="2"/>
  <c r="AV315" i="2"/>
  <c r="AY315" i="2" s="1"/>
  <c r="BA315" i="2"/>
  <c r="BB315" i="2"/>
  <c r="BE315" i="2" a="1"/>
  <c r="BE315" i="2" s="1"/>
  <c r="BF315" i="2" s="1"/>
  <c r="BC315" i="2" s="1"/>
  <c r="BD315" i="2"/>
  <c r="BJ315" i="2" a="1"/>
  <c r="BJ315" i="2" s="1"/>
  <c r="BK315" i="2" s="1"/>
  <c r="BH315" i="2" s="1"/>
  <c r="BI315" i="2"/>
  <c r="BN315" i="2"/>
  <c r="BO315" i="2"/>
  <c r="BQ315" i="2"/>
  <c r="BR315" i="2"/>
  <c r="BU315" i="2"/>
  <c r="BW315" i="2" s="1"/>
  <c r="BT315" i="2" a="1"/>
  <c r="BT315" i="2" s="1"/>
  <c r="BY315" i="2"/>
  <c r="BZ315" i="2"/>
  <c r="CB315" i="2"/>
  <c r="CC315" i="2"/>
  <c r="CH315" i="2"/>
  <c r="CE315" i="2"/>
  <c r="CJ315" i="2"/>
  <c r="CI315" i="2" s="1"/>
  <c r="CN315" i="2"/>
  <c r="C316" i="2"/>
  <c r="G316" i="2"/>
  <c r="F316" i="2" s="1"/>
  <c r="I316" i="2"/>
  <c r="H316" i="2" s="1"/>
  <c r="K316" i="2"/>
  <c r="J316" i="2" s="1"/>
  <c r="M316" i="2"/>
  <c r="N316" i="2"/>
  <c r="P316" i="2"/>
  <c r="Q316" i="2"/>
  <c r="O316" i="2" s="1"/>
  <c r="U316" i="2"/>
  <c r="T316" i="2" a="1"/>
  <c r="T316" i="2" s="1"/>
  <c r="V316" i="2" s="1"/>
  <c r="S316" i="2" a="1"/>
  <c r="S316" i="2" s="1"/>
  <c r="AA316" i="2"/>
  <c r="X316" i="2" a="1"/>
  <c r="X316" i="2" s="1"/>
  <c r="Y316" i="2" s="1"/>
  <c r="Z316" i="2"/>
  <c r="AC316" i="2"/>
  <c r="AD316" i="2"/>
  <c r="AG316" i="2"/>
  <c r="AH316" i="2"/>
  <c r="AI316" i="2"/>
  <c r="AF316" i="2"/>
  <c r="AK316" i="2"/>
  <c r="AL316" i="2"/>
  <c r="AN316" i="2"/>
  <c r="AO316" i="2"/>
  <c r="AQ316" i="2"/>
  <c r="AP316" i="2" s="1"/>
  <c r="AR316" i="2"/>
  <c r="AT316" i="2"/>
  <c r="AS316" i="2" s="1"/>
  <c r="AW316" i="2"/>
  <c r="AX316" i="2" s="1"/>
  <c r="AU316" i="2" s="1"/>
  <c r="AV316" i="2"/>
  <c r="BA316" i="2"/>
  <c r="BB316" i="2"/>
  <c r="BE316" i="2" a="1"/>
  <c r="BE316" i="2" s="1"/>
  <c r="BF316" i="2" s="1"/>
  <c r="BC316" i="2" s="1"/>
  <c r="BD316" i="2"/>
  <c r="BJ316" i="2" a="1"/>
  <c r="BJ316" i="2" s="1"/>
  <c r="BI316" i="2"/>
  <c r="BN316" i="2"/>
  <c r="BM316" i="2" s="1"/>
  <c r="BO316" i="2"/>
  <c r="BQ316" i="2"/>
  <c r="BP316" i="2" s="1"/>
  <c r="BR316" i="2"/>
  <c r="BU316" i="2"/>
  <c r="BT316" i="2" a="1"/>
  <c r="BT316" i="2" s="1"/>
  <c r="BW316" i="2" s="1"/>
  <c r="BY316" i="2"/>
  <c r="BZ316" i="2"/>
  <c r="CB316" i="2"/>
  <c r="CC316" i="2"/>
  <c r="CH316" i="2"/>
  <c r="CD316" i="2" s="1"/>
  <c r="CE316" i="2"/>
  <c r="CF316" i="2" s="1"/>
  <c r="CG316" i="2"/>
  <c r="CJ316" i="2"/>
  <c r="CI316" i="2" s="1"/>
  <c r="CN316" i="2"/>
  <c r="CO316" i="2" s="1"/>
  <c r="C317" i="2"/>
  <c r="G317" i="2"/>
  <c r="F317" i="2" s="1"/>
  <c r="I317" i="2"/>
  <c r="H317" i="2" s="1"/>
  <c r="K317" i="2"/>
  <c r="J317" i="2" s="1"/>
  <c r="M317" i="2"/>
  <c r="N317" i="2"/>
  <c r="P317" i="2"/>
  <c r="O317" i="2" s="1"/>
  <c r="Q317" i="2"/>
  <c r="U317" i="2"/>
  <c r="T317" i="2" a="1"/>
  <c r="T317" i="2"/>
  <c r="V317" i="2" s="1"/>
  <c r="S317" i="2" a="1"/>
  <c r="S317" i="2" s="1"/>
  <c r="AA317" i="2"/>
  <c r="X317" i="2" a="1"/>
  <c r="X317" i="2" s="1"/>
  <c r="Y317" i="2" s="1"/>
  <c r="Z317" i="2"/>
  <c r="AC317" i="2"/>
  <c r="AD317" i="2"/>
  <c r="AG317" i="2"/>
  <c r="AH317" i="2"/>
  <c r="AI317" i="2"/>
  <c r="AF317" i="2"/>
  <c r="AK317" i="2"/>
  <c r="AL317" i="2"/>
  <c r="AN317" i="2"/>
  <c r="AO317" i="2"/>
  <c r="AQ317" i="2"/>
  <c r="AR317" i="2"/>
  <c r="AT317" i="2"/>
  <c r="AS317" i="2" s="1"/>
  <c r="AW317" i="2"/>
  <c r="AX317" i="2" s="1"/>
  <c r="AU317" i="2" s="1"/>
  <c r="AV317" i="2"/>
  <c r="BA317" i="2"/>
  <c r="BB317" i="2"/>
  <c r="BE317" i="2" a="1"/>
  <c r="BE317" i="2" s="1"/>
  <c r="BD317" i="2"/>
  <c r="BJ317" i="2" a="1"/>
  <c r="BJ317" i="2" s="1"/>
  <c r="BI317" i="2"/>
  <c r="BN317" i="2"/>
  <c r="BO317" i="2"/>
  <c r="BQ317" i="2"/>
  <c r="BR317" i="2"/>
  <c r="BU317" i="2"/>
  <c r="BT317" i="2" a="1"/>
  <c r="BT317" i="2" s="1"/>
  <c r="BY317" i="2"/>
  <c r="BZ317" i="2"/>
  <c r="CB317" i="2"/>
  <c r="CC317" i="2"/>
  <c r="CA317" i="2" s="1"/>
  <c r="CH317" i="2"/>
  <c r="CD317" i="2" s="1"/>
  <c r="CE317" i="2"/>
  <c r="CJ317" i="2"/>
  <c r="CI317" i="2" s="1"/>
  <c r="CN317" i="2"/>
  <c r="CP317" i="2" s="1"/>
  <c r="C318" i="2"/>
  <c r="G318" i="2"/>
  <c r="F318" i="2" s="1"/>
  <c r="I318" i="2"/>
  <c r="H318" i="2" s="1"/>
  <c r="K318" i="2"/>
  <c r="J318" i="2" s="1"/>
  <c r="M318" i="2"/>
  <c r="L318" i="2" s="1"/>
  <c r="N318" i="2"/>
  <c r="P318" i="2"/>
  <c r="Q318" i="2"/>
  <c r="U318" i="2"/>
  <c r="T318" i="2" a="1"/>
  <c r="T318" i="2" s="1"/>
  <c r="V318" i="2" s="1"/>
  <c r="R318" i="2" s="1"/>
  <c r="S318" i="2" a="1"/>
  <c r="S318" i="2" s="1"/>
  <c r="AA318" i="2"/>
  <c r="X318" i="2" a="1"/>
  <c r="X318" i="2" s="1"/>
  <c r="Y318" i="2" s="1"/>
  <c r="Z318" i="2"/>
  <c r="AC318" i="2"/>
  <c r="AD318" i="2"/>
  <c r="AG318" i="2"/>
  <c r="AH318" i="2"/>
  <c r="AI318" i="2"/>
  <c r="AF318" i="2"/>
  <c r="AK318" i="2"/>
  <c r="AL318" i="2"/>
  <c r="AN318" i="2"/>
  <c r="AM318" i="2" s="1"/>
  <c r="AO318" i="2"/>
  <c r="AQ318" i="2"/>
  <c r="AP318" i="2" s="1"/>
  <c r="AR318" i="2"/>
  <c r="AT318" i="2"/>
  <c r="AS318" i="2" s="1"/>
  <c r="AW318" i="2"/>
  <c r="AX318" i="2" s="1"/>
  <c r="AU318" i="2" s="1"/>
  <c r="AV318" i="2"/>
  <c r="AY318" i="2" s="1"/>
  <c r="BA318" i="2"/>
  <c r="BB318" i="2"/>
  <c r="BE318" i="2" a="1"/>
  <c r="BE318" i="2" s="1"/>
  <c r="BF318" i="2" s="1"/>
  <c r="BC318" i="2" s="1"/>
  <c r="BD318" i="2"/>
  <c r="BJ318" i="2" a="1"/>
  <c r="BJ318" i="2" s="1"/>
  <c r="BK318" i="2" s="1"/>
  <c r="BH318" i="2" s="1"/>
  <c r="BI318" i="2"/>
  <c r="BN318" i="2"/>
  <c r="BO318" i="2"/>
  <c r="BQ318" i="2"/>
  <c r="BR318" i="2"/>
  <c r="BU318" i="2"/>
  <c r="BT318" i="2" a="1"/>
  <c r="BT318" i="2" s="1"/>
  <c r="BY318" i="2"/>
  <c r="BX318" i="2" s="1"/>
  <c r="BZ318" i="2"/>
  <c r="CB318" i="2"/>
  <c r="CC318" i="2"/>
  <c r="CA318" i="2" s="1"/>
  <c r="CH318" i="2"/>
  <c r="CE318" i="2"/>
  <c r="CF318" i="2" s="1"/>
  <c r="CJ318" i="2"/>
  <c r="CL318" i="2" s="1"/>
  <c r="CK318" i="2"/>
  <c r="CN318" i="2"/>
  <c r="CM318" i="2" s="1"/>
  <c r="C319" i="2"/>
  <c r="G319" i="2"/>
  <c r="F319" i="2" s="1"/>
  <c r="I319" i="2"/>
  <c r="H319" i="2" s="1"/>
  <c r="K319" i="2"/>
  <c r="J319" i="2" s="1"/>
  <c r="M319" i="2"/>
  <c r="N319" i="2"/>
  <c r="P319" i="2"/>
  <c r="Q319" i="2"/>
  <c r="O319" i="2" s="1"/>
  <c r="U319" i="2"/>
  <c r="T319" i="2" a="1"/>
  <c r="T319" i="2" s="1"/>
  <c r="V319" i="2" s="1"/>
  <c r="S319" i="2" a="1"/>
  <c r="AA319" i="2"/>
  <c r="X319" i="2" a="1"/>
  <c r="X319" i="2"/>
  <c r="Y319" i="2" s="1"/>
  <c r="Z319" i="2"/>
  <c r="AC319" i="2"/>
  <c r="AB319" i="2" s="1"/>
  <c r="AD319" i="2"/>
  <c r="AG319" i="2"/>
  <c r="AH319" i="2"/>
  <c r="AI319" i="2"/>
  <c r="AF319" i="2"/>
  <c r="AK319" i="2"/>
  <c r="AL319" i="2"/>
  <c r="AN319" i="2"/>
  <c r="AM319" i="2" s="1"/>
  <c r="AO319" i="2"/>
  <c r="AQ319" i="2"/>
  <c r="AR319" i="2"/>
  <c r="AT319" i="2"/>
  <c r="AS319" i="2"/>
  <c r="AW319" i="2"/>
  <c r="AX319" i="2"/>
  <c r="AU319" i="2" s="1"/>
  <c r="AV319" i="2"/>
  <c r="BA319" i="2"/>
  <c r="BB319" i="2"/>
  <c r="BE319" i="2" a="1"/>
  <c r="BE319" i="2" s="1"/>
  <c r="BD319" i="2"/>
  <c r="BJ319" i="2" a="1"/>
  <c r="BJ319" i="2" s="1"/>
  <c r="BI319" i="2"/>
  <c r="BN319" i="2"/>
  <c r="BO319" i="2"/>
  <c r="BM319" i="2" s="1"/>
  <c r="BQ319" i="2"/>
  <c r="BP319" i="2" s="1"/>
  <c r="BR319" i="2"/>
  <c r="BU319" i="2"/>
  <c r="BT319" i="2" a="1"/>
  <c r="BT319" i="2" s="1"/>
  <c r="BY319" i="2"/>
  <c r="BZ319" i="2"/>
  <c r="CB319" i="2"/>
  <c r="CC319" i="2"/>
  <c r="CH319" i="2"/>
  <c r="CE319" i="2"/>
  <c r="CG319" i="2"/>
  <c r="CJ319" i="2"/>
  <c r="CN319" i="2"/>
  <c r="S319" i="2"/>
  <c r="C320" i="2"/>
  <c r="G320" i="2"/>
  <c r="F320" i="2" s="1"/>
  <c r="I320" i="2"/>
  <c r="H320" i="2" s="1"/>
  <c r="K320" i="2"/>
  <c r="J320" i="2" s="1"/>
  <c r="M320" i="2"/>
  <c r="N320" i="2"/>
  <c r="L320" i="2" s="1"/>
  <c r="P320" i="2"/>
  <c r="Q320" i="2"/>
  <c r="O320" i="2" s="1"/>
  <c r="U320" i="2"/>
  <c r="T320" i="2" a="1"/>
  <c r="T320" i="2" s="1"/>
  <c r="V320" i="2" s="1"/>
  <c r="S320" i="2" a="1"/>
  <c r="S320" i="2" s="1"/>
  <c r="AA320" i="2"/>
  <c r="X320" i="2" a="1"/>
  <c r="X320" i="2" s="1"/>
  <c r="Y320" i="2" s="1"/>
  <c r="Z320" i="2"/>
  <c r="AC320" i="2"/>
  <c r="AB320" i="2" s="1"/>
  <c r="AD320" i="2"/>
  <c r="AG320" i="2"/>
  <c r="AH320" i="2"/>
  <c r="AI320" i="2"/>
  <c r="AF320" i="2"/>
  <c r="AK320" i="2"/>
  <c r="AJ320" i="2" s="1"/>
  <c r="AL320" i="2"/>
  <c r="AN320" i="2"/>
  <c r="AO320" i="2"/>
  <c r="AQ320" i="2"/>
  <c r="AR320" i="2"/>
  <c r="AT320" i="2"/>
  <c r="AS320" i="2" s="1"/>
  <c r="AW320" i="2"/>
  <c r="AV320" i="2"/>
  <c r="BA320" i="2"/>
  <c r="BB320" i="2"/>
  <c r="AZ320" i="2"/>
  <c r="BE320" i="2" a="1"/>
  <c r="BE320" i="2" s="1"/>
  <c r="BF320" i="2" s="1"/>
  <c r="BC320" i="2" s="1"/>
  <c r="BD320" i="2"/>
  <c r="BG320" i="2" s="1"/>
  <c r="BJ320" i="2" a="1"/>
  <c r="BJ320" i="2" s="1"/>
  <c r="BK320" i="2" s="1"/>
  <c r="BH320" i="2" s="1"/>
  <c r="BI320" i="2"/>
  <c r="BN320" i="2"/>
  <c r="BO320" i="2"/>
  <c r="BQ320" i="2"/>
  <c r="BR320" i="2"/>
  <c r="BU320" i="2"/>
  <c r="BT320" i="2" a="1"/>
  <c r="BT320" i="2"/>
  <c r="BW320" i="2" s="1"/>
  <c r="BY320" i="2"/>
  <c r="BZ320" i="2"/>
  <c r="CB320" i="2"/>
  <c r="CC320" i="2"/>
  <c r="CA320" i="2" s="1"/>
  <c r="CH320" i="2"/>
  <c r="CE320" i="2"/>
  <c r="CD320" i="2"/>
  <c r="CJ320" i="2"/>
  <c r="CK320" i="2" s="1"/>
  <c r="CL320" i="2"/>
  <c r="CN320" i="2"/>
  <c r="CM320" i="2" s="1"/>
  <c r="C321" i="2"/>
  <c r="G321" i="2"/>
  <c r="F321" i="2" s="1"/>
  <c r="I321" i="2"/>
  <c r="H321" i="2" s="1"/>
  <c r="K321" i="2"/>
  <c r="J321" i="2" s="1"/>
  <c r="M321" i="2"/>
  <c r="N321" i="2"/>
  <c r="L321" i="2" s="1"/>
  <c r="P321" i="2"/>
  <c r="Q321" i="2"/>
  <c r="U321" i="2"/>
  <c r="T321" i="2" a="1"/>
  <c r="T321" i="2"/>
  <c r="V321" i="2"/>
  <c r="S321" i="2" a="1"/>
  <c r="S321" i="2" s="1"/>
  <c r="AA321" i="2"/>
  <c r="X321" i="2" a="1"/>
  <c r="X321" i="2" s="1"/>
  <c r="Y321" i="2" s="1"/>
  <c r="Z321" i="2"/>
  <c r="AC321" i="2"/>
  <c r="AD321" i="2"/>
  <c r="AG321" i="2"/>
  <c r="AH321" i="2"/>
  <c r="AE321" i="2" s="1" a="1"/>
  <c r="AE321" i="2" s="1"/>
  <c r="AI321" i="2"/>
  <c r="AF321" i="2"/>
  <c r="AK321" i="2"/>
  <c r="AL321" i="2"/>
  <c r="AN321" i="2"/>
  <c r="AM321" i="2" s="1"/>
  <c r="AO321" i="2"/>
  <c r="AQ321" i="2"/>
  <c r="AR321" i="2"/>
  <c r="AT321" i="2"/>
  <c r="AS321" i="2" s="1"/>
  <c r="AW321" i="2"/>
  <c r="AX321" i="2" s="1"/>
  <c r="AU321" i="2" s="1"/>
  <c r="AV321" i="2"/>
  <c r="BA321" i="2"/>
  <c r="BB321" i="2"/>
  <c r="BE321" i="2" a="1"/>
  <c r="BE321" i="2" s="1"/>
  <c r="BD321" i="2"/>
  <c r="BJ321" i="2" a="1"/>
  <c r="BJ321" i="2" s="1"/>
  <c r="BI321" i="2"/>
  <c r="BN321" i="2"/>
  <c r="BM321" i="2" s="1"/>
  <c r="BO321" i="2"/>
  <c r="BQ321" i="2"/>
  <c r="BR321" i="2"/>
  <c r="BU321" i="2"/>
  <c r="BT321" i="2" a="1"/>
  <c r="BT321" i="2" s="1"/>
  <c r="BY321" i="2"/>
  <c r="BZ321" i="2"/>
  <c r="CB321" i="2"/>
  <c r="CC321" i="2"/>
  <c r="CA321" i="2"/>
  <c r="CH321" i="2"/>
  <c r="CE321" i="2"/>
  <c r="CD321" i="2" s="1"/>
  <c r="CJ321" i="2"/>
  <c r="CL321" i="2" s="1"/>
  <c r="CK321" i="2"/>
  <c r="CN321" i="2"/>
  <c r="CM321" i="2" s="1"/>
  <c r="CO321" i="2"/>
  <c r="C322" i="2"/>
  <c r="G322" i="2"/>
  <c r="F322" i="2" s="1"/>
  <c r="I322" i="2"/>
  <c r="H322" i="2" s="1"/>
  <c r="K322" i="2"/>
  <c r="J322" i="2"/>
  <c r="M322" i="2"/>
  <c r="N322" i="2"/>
  <c r="L322" i="2" s="1"/>
  <c r="P322" i="2"/>
  <c r="O322" i="2" s="1"/>
  <c r="Q322" i="2"/>
  <c r="U322" i="2"/>
  <c r="T322" i="2" a="1"/>
  <c r="T322" i="2" s="1"/>
  <c r="V322" i="2" s="1"/>
  <c r="S322" i="2" a="1"/>
  <c r="S322" i="2" s="1"/>
  <c r="AA322" i="2"/>
  <c r="X322" i="2" a="1"/>
  <c r="X322" i="2"/>
  <c r="Y322" i="2" s="1"/>
  <c r="Z322" i="2"/>
  <c r="AC322" i="2"/>
  <c r="AD322" i="2"/>
  <c r="AG322" i="2"/>
  <c r="AH322" i="2"/>
  <c r="AI322" i="2"/>
  <c r="AF322" i="2"/>
  <c r="AK322" i="2"/>
  <c r="AL322" i="2"/>
  <c r="AN322" i="2"/>
  <c r="AO322" i="2"/>
  <c r="AM322" i="2" s="1"/>
  <c r="AQ322" i="2"/>
  <c r="AR322" i="2"/>
  <c r="AT322" i="2"/>
  <c r="AS322" i="2" s="1"/>
  <c r="AW322" i="2"/>
  <c r="AV322" i="2"/>
  <c r="BA322" i="2"/>
  <c r="BB322" i="2"/>
  <c r="BE322" i="2" a="1"/>
  <c r="BE322" i="2" s="1"/>
  <c r="BF322" i="2" s="1"/>
  <c r="BC322" i="2" s="1"/>
  <c r="BD322" i="2"/>
  <c r="BJ322" i="2" a="1"/>
  <c r="BJ322" i="2" s="1"/>
  <c r="BK322" i="2" s="1"/>
  <c r="BH322" i="2" s="1"/>
  <c r="BI322" i="2"/>
  <c r="BN322" i="2"/>
  <c r="BO322" i="2"/>
  <c r="BQ322" i="2"/>
  <c r="BR322" i="2"/>
  <c r="BU322" i="2"/>
  <c r="BT322" i="2" a="1"/>
  <c r="BT322" i="2" s="1"/>
  <c r="BY322" i="2"/>
  <c r="BZ322" i="2"/>
  <c r="CB322" i="2"/>
  <c r="CC322" i="2"/>
  <c r="CH322" i="2"/>
  <c r="CE322" i="2"/>
  <c r="CG322" i="2" s="1"/>
  <c r="CF322" i="2"/>
  <c r="CJ322" i="2"/>
  <c r="CN322" i="2"/>
  <c r="CO322" i="2" s="1"/>
  <c r="CM322" i="2"/>
  <c r="CP322" i="2"/>
  <c r="C323" i="2"/>
  <c r="G323" i="2"/>
  <c r="F323" i="2"/>
  <c r="I323" i="2"/>
  <c r="H323" i="2" s="1"/>
  <c r="K323" i="2"/>
  <c r="J323" i="2" s="1"/>
  <c r="M323" i="2"/>
  <c r="N323" i="2"/>
  <c r="P323" i="2"/>
  <c r="Q323" i="2"/>
  <c r="U323" i="2"/>
  <c r="T323" i="2" a="1"/>
  <c r="T323" i="2" s="1"/>
  <c r="V323" i="2" s="1"/>
  <c r="R323" i="2" s="1"/>
  <c r="S323" i="2" a="1"/>
  <c r="S323" i="2" s="1"/>
  <c r="AA323" i="2"/>
  <c r="X323" i="2" a="1"/>
  <c r="X323" i="2" s="1"/>
  <c r="Y323" i="2" s="1"/>
  <c r="Z323" i="2"/>
  <c r="AC323" i="2"/>
  <c r="AD323" i="2"/>
  <c r="AG323" i="2"/>
  <c r="AH323" i="2"/>
  <c r="AI323" i="2"/>
  <c r="AF323" i="2"/>
  <c r="AK323" i="2"/>
  <c r="AJ323" i="2" s="1"/>
  <c r="AL323" i="2"/>
  <c r="AN323" i="2"/>
  <c r="AO323" i="2"/>
  <c r="AQ323" i="2"/>
  <c r="AR323" i="2"/>
  <c r="AT323" i="2"/>
  <c r="AS323" i="2" s="1"/>
  <c r="AW323" i="2"/>
  <c r="AX323" i="2"/>
  <c r="AU323" i="2" s="1"/>
  <c r="AV323" i="2"/>
  <c r="BA323" i="2"/>
  <c r="AZ323" i="2" s="1"/>
  <c r="BB323" i="2"/>
  <c r="BE323" i="2" a="1"/>
  <c r="BE323" i="2"/>
  <c r="BF323" i="2" s="1"/>
  <c r="BC323" i="2" s="1"/>
  <c r="BD323" i="2"/>
  <c r="BG323" i="2"/>
  <c r="BJ323" i="2" a="1"/>
  <c r="BJ323" i="2" s="1"/>
  <c r="BI323" i="2"/>
  <c r="BN323" i="2"/>
  <c r="BO323" i="2"/>
  <c r="BM323" i="2"/>
  <c r="BQ323" i="2"/>
  <c r="BR323" i="2"/>
  <c r="BU323" i="2"/>
  <c r="BT323" i="2" a="1"/>
  <c r="BT323" i="2" s="1"/>
  <c r="BY323" i="2"/>
  <c r="BZ323" i="2"/>
  <c r="CB323" i="2"/>
  <c r="CC323" i="2"/>
  <c r="CH323" i="2"/>
  <c r="CE323" i="2"/>
  <c r="CJ323" i="2"/>
  <c r="CN323" i="2"/>
  <c r="C324" i="2"/>
  <c r="G324" i="2"/>
  <c r="F324" i="2"/>
  <c r="I324" i="2"/>
  <c r="H324" i="2"/>
  <c r="K324" i="2"/>
  <c r="J324" i="2" s="1"/>
  <c r="M324" i="2"/>
  <c r="N324" i="2"/>
  <c r="P324" i="2"/>
  <c r="Q324" i="2"/>
  <c r="U324" i="2"/>
  <c r="T324" i="2" a="1"/>
  <c r="T324" i="2"/>
  <c r="V324" i="2" s="1"/>
  <c r="S324" i="2" a="1"/>
  <c r="AA324" i="2"/>
  <c r="X324" i="2" a="1"/>
  <c r="X324" i="2" s="1"/>
  <c r="Y324" i="2" s="1"/>
  <c r="Z324" i="2"/>
  <c r="AC324" i="2"/>
  <c r="AD324" i="2"/>
  <c r="AG324" i="2"/>
  <c r="AH324" i="2"/>
  <c r="AE324" i="2" s="1" a="1"/>
  <c r="AE324" i="2" s="1"/>
  <c r="AI324" i="2"/>
  <c r="AF324" i="2"/>
  <c r="AK324" i="2"/>
  <c r="AL324" i="2"/>
  <c r="AN324" i="2"/>
  <c r="AM324" i="2" s="1"/>
  <c r="AO324" i="2"/>
  <c r="AQ324" i="2"/>
  <c r="AR324" i="2"/>
  <c r="AT324" i="2"/>
  <c r="AS324" i="2" s="1"/>
  <c r="AW324" i="2"/>
  <c r="AX324" i="2" s="1"/>
  <c r="AU324" i="2" s="1"/>
  <c r="AV324" i="2"/>
  <c r="BA324" i="2"/>
  <c r="BB324" i="2"/>
  <c r="BE324" i="2" a="1"/>
  <c r="BE324" i="2" s="1"/>
  <c r="BF324" i="2" s="1"/>
  <c r="BC324" i="2" s="1"/>
  <c r="BD324" i="2"/>
  <c r="BJ324" i="2" a="1"/>
  <c r="BJ324" i="2" s="1"/>
  <c r="BK324" i="2" s="1"/>
  <c r="BH324" i="2" s="1"/>
  <c r="BI324" i="2"/>
  <c r="BN324" i="2"/>
  <c r="BO324" i="2"/>
  <c r="BQ324" i="2"/>
  <c r="BR324" i="2"/>
  <c r="BU324" i="2"/>
  <c r="BT324" i="2" a="1"/>
  <c r="BT324" i="2" s="1"/>
  <c r="BY324" i="2"/>
  <c r="BX324" i="2" s="1"/>
  <c r="BZ324" i="2"/>
  <c r="CB324" i="2"/>
  <c r="CC324" i="2"/>
  <c r="CH324" i="2"/>
  <c r="CE324" i="2"/>
  <c r="CF324" i="2" s="1"/>
  <c r="CJ324" i="2"/>
  <c r="CI324" i="2" s="1"/>
  <c r="CN324" i="2"/>
  <c r="CO324" i="2" s="1"/>
  <c r="CM324" i="2"/>
  <c r="S324" i="2"/>
  <c r="C325" i="2"/>
  <c r="G325" i="2"/>
  <c r="F325" i="2" s="1"/>
  <c r="I325" i="2"/>
  <c r="H325" i="2" s="1"/>
  <c r="K325" i="2"/>
  <c r="J325" i="2" s="1"/>
  <c r="M325" i="2"/>
  <c r="N325" i="2"/>
  <c r="P325" i="2"/>
  <c r="Q325" i="2"/>
  <c r="O325" i="2" s="1"/>
  <c r="U325" i="2"/>
  <c r="T325" i="2" a="1"/>
  <c r="T325" i="2" s="1"/>
  <c r="V325" i="2" s="1"/>
  <c r="S325" i="2" a="1"/>
  <c r="S325" i="2" s="1"/>
  <c r="AA325" i="2"/>
  <c r="X325" i="2" a="1"/>
  <c r="X325" i="2"/>
  <c r="Y325" i="2" s="1"/>
  <c r="Z325" i="2"/>
  <c r="AC325" i="2"/>
  <c r="AD325" i="2"/>
  <c r="AG325" i="2"/>
  <c r="AH325" i="2"/>
  <c r="AI325" i="2"/>
  <c r="AF325" i="2"/>
  <c r="AK325" i="2"/>
  <c r="AJ325" i="2" s="1"/>
  <c r="AL325" i="2"/>
  <c r="AN325" i="2"/>
  <c r="AO325" i="2"/>
  <c r="AQ325" i="2"/>
  <c r="AR325" i="2"/>
  <c r="AT325" i="2"/>
  <c r="AS325" i="2"/>
  <c r="AW325" i="2"/>
  <c r="AX325" i="2" s="1"/>
  <c r="AU325" i="2" s="1"/>
  <c r="AV325" i="2"/>
  <c r="BA325" i="2"/>
  <c r="AZ325" i="2" s="1"/>
  <c r="BB325" i="2"/>
  <c r="BE325" i="2" a="1"/>
  <c r="BE325" i="2" s="1"/>
  <c r="BD325" i="2"/>
  <c r="BJ325" i="2" a="1"/>
  <c r="BJ325" i="2"/>
  <c r="BK325" i="2" s="1"/>
  <c r="BH325" i="2" s="1"/>
  <c r="BI325" i="2"/>
  <c r="BN325" i="2"/>
  <c r="BO325" i="2"/>
  <c r="BQ325" i="2"/>
  <c r="BR325" i="2"/>
  <c r="BU325" i="2"/>
  <c r="BT325" i="2" a="1"/>
  <c r="BT325" i="2" s="1"/>
  <c r="BY325" i="2"/>
  <c r="BZ325" i="2"/>
  <c r="CB325" i="2"/>
  <c r="CC325" i="2"/>
  <c r="CH325" i="2"/>
  <c r="CE325" i="2"/>
  <c r="CG325" i="2" s="1"/>
  <c r="CJ325" i="2"/>
  <c r="CN325" i="2"/>
  <c r="CP325" i="2" s="1"/>
  <c r="C326" i="2"/>
  <c r="G326" i="2"/>
  <c r="F326" i="2" s="1"/>
  <c r="I326" i="2"/>
  <c r="H326" i="2" s="1"/>
  <c r="K326" i="2"/>
  <c r="J326" i="2" s="1"/>
  <c r="M326" i="2"/>
  <c r="L326" i="2" s="1"/>
  <c r="N326" i="2"/>
  <c r="P326" i="2"/>
  <c r="Q326" i="2"/>
  <c r="U326" i="2"/>
  <c r="T326" i="2" a="1"/>
  <c r="T326" i="2" s="1"/>
  <c r="V326" i="2" s="1"/>
  <c r="S326" i="2" a="1"/>
  <c r="S326" i="2" s="1"/>
  <c r="AA326" i="2"/>
  <c r="X326" i="2" a="1"/>
  <c r="X326" i="2" s="1"/>
  <c r="Y326" i="2" s="1"/>
  <c r="Z326" i="2"/>
  <c r="AC326" i="2"/>
  <c r="AD326" i="2"/>
  <c r="AG326" i="2"/>
  <c r="AH326" i="2"/>
  <c r="AI326" i="2"/>
  <c r="AF326" i="2"/>
  <c r="AK326" i="2"/>
  <c r="AL326" i="2"/>
  <c r="AN326" i="2"/>
  <c r="AO326" i="2"/>
  <c r="AQ326" i="2"/>
  <c r="AR326" i="2"/>
  <c r="AP326" i="2" s="1"/>
  <c r="AT326" i="2"/>
  <c r="AS326" i="2" s="1"/>
  <c r="AW326" i="2"/>
  <c r="AX326" i="2" s="1"/>
  <c r="AU326" i="2" s="1"/>
  <c r="AV326" i="2"/>
  <c r="BA326" i="2"/>
  <c r="BB326" i="2"/>
  <c r="BE326" i="2" a="1"/>
  <c r="BE326" i="2" s="1"/>
  <c r="BF326" i="2" s="1"/>
  <c r="BC326" i="2" s="1"/>
  <c r="BD326" i="2"/>
  <c r="BJ326" i="2" a="1"/>
  <c r="BJ326" i="2" s="1"/>
  <c r="BK326" i="2" s="1"/>
  <c r="BH326" i="2" s="1"/>
  <c r="BI326" i="2"/>
  <c r="BN326" i="2"/>
  <c r="BO326" i="2"/>
  <c r="BQ326" i="2"/>
  <c r="BR326" i="2"/>
  <c r="BU326" i="2"/>
  <c r="BT326" i="2" a="1"/>
  <c r="BT326" i="2" s="1"/>
  <c r="BW326" i="2" s="1"/>
  <c r="BY326" i="2"/>
  <c r="BZ326" i="2"/>
  <c r="BX326" i="2" s="1"/>
  <c r="CB326" i="2"/>
  <c r="CC326" i="2"/>
  <c r="CA326" i="2" s="1"/>
  <c r="CH326" i="2"/>
  <c r="CE326" i="2"/>
  <c r="CJ326" i="2"/>
  <c r="CI326" i="2" s="1"/>
  <c r="CN326" i="2"/>
  <c r="CM326" i="2" s="1"/>
  <c r="CO326" i="2"/>
  <c r="CP326" i="2"/>
  <c r="C327" i="2"/>
  <c r="G327" i="2"/>
  <c r="F327" i="2" s="1"/>
  <c r="I327" i="2"/>
  <c r="H327" i="2" s="1"/>
  <c r="K327" i="2"/>
  <c r="J327" i="2" s="1"/>
  <c r="M327" i="2"/>
  <c r="L327" i="2" s="1"/>
  <c r="N327" i="2"/>
  <c r="P327" i="2"/>
  <c r="Q327" i="2"/>
  <c r="U327" i="2"/>
  <c r="T327" i="2" a="1"/>
  <c r="T327" i="2" s="1"/>
  <c r="V327" i="2" s="1"/>
  <c r="S327" i="2" a="1"/>
  <c r="AA327" i="2"/>
  <c r="X327" i="2" a="1"/>
  <c r="X327" i="2" s="1"/>
  <c r="Y327" i="2" s="1"/>
  <c r="Z327" i="2"/>
  <c r="AC327" i="2"/>
  <c r="AB327" i="2" s="1"/>
  <c r="AD327" i="2"/>
  <c r="AG327" i="2"/>
  <c r="AE327" i="2" s="1" a="1"/>
  <c r="AE327" i="2" s="1"/>
  <c r="AH327" i="2"/>
  <c r="AI327" i="2"/>
  <c r="AF327" i="2"/>
  <c r="AK327" i="2"/>
  <c r="AL327" i="2"/>
  <c r="AJ327" i="2" s="1"/>
  <c r="AN327" i="2"/>
  <c r="AO327" i="2"/>
  <c r="AQ327" i="2"/>
  <c r="AP327" i="2" s="1"/>
  <c r="AR327" i="2"/>
  <c r="AT327" i="2"/>
  <c r="AS327" i="2"/>
  <c r="AW327" i="2"/>
  <c r="AX327" i="2" s="1"/>
  <c r="AU327" i="2"/>
  <c r="AV327" i="2"/>
  <c r="BA327" i="2"/>
  <c r="BB327" i="2"/>
  <c r="BE327" i="2" a="1"/>
  <c r="BE327" i="2" s="1"/>
  <c r="BD327" i="2"/>
  <c r="BJ327" i="2" a="1"/>
  <c r="BJ327" i="2" s="1"/>
  <c r="BI327" i="2"/>
  <c r="BN327" i="2"/>
  <c r="BO327" i="2"/>
  <c r="BQ327" i="2"/>
  <c r="BR327" i="2"/>
  <c r="BU327" i="2"/>
  <c r="BT327" i="2" a="1"/>
  <c r="BT327" i="2" s="1"/>
  <c r="BY327" i="2"/>
  <c r="BZ327" i="2"/>
  <c r="CB327" i="2"/>
  <c r="CC327" i="2"/>
  <c r="CH327" i="2"/>
  <c r="CE327" i="2"/>
  <c r="CD327" i="2" s="1"/>
  <c r="CJ327" i="2"/>
  <c r="CN327" i="2"/>
  <c r="CM327" i="2" s="1"/>
  <c r="S327" i="2"/>
  <c r="C328" i="2"/>
  <c r="G328" i="2"/>
  <c r="F328" i="2"/>
  <c r="I328" i="2"/>
  <c r="H328" i="2" s="1"/>
  <c r="K328" i="2"/>
  <c r="J328" i="2" s="1"/>
  <c r="M328" i="2"/>
  <c r="N328" i="2"/>
  <c r="P328" i="2"/>
  <c r="Q328" i="2"/>
  <c r="U328" i="2"/>
  <c r="T328" i="2" a="1"/>
  <c r="T328" i="2" s="1"/>
  <c r="V328" i="2" s="1"/>
  <c r="S328" i="2" a="1"/>
  <c r="S328" i="2" s="1"/>
  <c r="AA328" i="2"/>
  <c r="X328" i="2" a="1"/>
  <c r="X328" i="2" s="1"/>
  <c r="Y328" i="2" s="1"/>
  <c r="Z328" i="2"/>
  <c r="AC328" i="2"/>
  <c r="AD328" i="2"/>
  <c r="AB328" i="2" s="1"/>
  <c r="AG328" i="2"/>
  <c r="AH328" i="2"/>
  <c r="AI328" i="2"/>
  <c r="AF328" i="2"/>
  <c r="AK328" i="2"/>
  <c r="AL328" i="2"/>
  <c r="AN328" i="2"/>
  <c r="AO328" i="2"/>
  <c r="AQ328" i="2"/>
  <c r="AR328" i="2"/>
  <c r="AT328" i="2"/>
  <c r="AS328" i="2" s="1"/>
  <c r="AW328" i="2"/>
  <c r="AV328" i="2"/>
  <c r="BA328" i="2"/>
  <c r="BB328" i="2"/>
  <c r="AZ328" i="2"/>
  <c r="BE328" i="2" a="1"/>
  <c r="BE328" i="2" s="1"/>
  <c r="BF328" i="2" s="1"/>
  <c r="BC328" i="2" s="1"/>
  <c r="BD328" i="2"/>
  <c r="BJ328" i="2" a="1"/>
  <c r="BJ328" i="2" s="1"/>
  <c r="BK328" i="2" s="1"/>
  <c r="BH328" i="2" s="1"/>
  <c r="BI328" i="2"/>
  <c r="BN328" i="2"/>
  <c r="BO328" i="2"/>
  <c r="BQ328" i="2"/>
  <c r="BR328" i="2"/>
  <c r="BU328" i="2"/>
  <c r="BT328" i="2" a="1"/>
  <c r="BT328" i="2" s="1"/>
  <c r="BY328" i="2"/>
  <c r="BZ328" i="2"/>
  <c r="CB328" i="2"/>
  <c r="CC328" i="2"/>
  <c r="CH328" i="2"/>
  <c r="CD328" i="2" s="1"/>
  <c r="CE328" i="2"/>
  <c r="CJ328" i="2"/>
  <c r="CK328" i="2" s="1"/>
  <c r="CN328" i="2"/>
  <c r="CM328" i="2" s="1"/>
  <c r="C329" i="2"/>
  <c r="G329" i="2"/>
  <c r="F329" i="2" s="1"/>
  <c r="I329" i="2"/>
  <c r="H329" i="2" s="1"/>
  <c r="K329" i="2"/>
  <c r="J329" i="2" s="1"/>
  <c r="M329" i="2"/>
  <c r="N329" i="2"/>
  <c r="P329" i="2"/>
  <c r="Q329" i="2"/>
  <c r="U329" i="2"/>
  <c r="T329" i="2" a="1"/>
  <c r="T329" i="2"/>
  <c r="V329" i="2" s="1"/>
  <c r="S329" i="2" a="1"/>
  <c r="AA329" i="2"/>
  <c r="X329" i="2" a="1"/>
  <c r="X329" i="2" s="1"/>
  <c r="Y329" i="2" s="1"/>
  <c r="W329" i="2" s="1"/>
  <c r="Z329" i="2"/>
  <c r="AC329" i="2"/>
  <c r="AD329" i="2"/>
  <c r="AG329" i="2"/>
  <c r="AE329" i="2" s="1" a="1"/>
  <c r="AE329" i="2" s="1"/>
  <c r="AH329" i="2"/>
  <c r="AI329" i="2"/>
  <c r="AF329" i="2"/>
  <c r="AK329" i="2"/>
  <c r="AL329" i="2"/>
  <c r="AN329" i="2"/>
  <c r="AO329" i="2"/>
  <c r="AQ329" i="2"/>
  <c r="AR329" i="2"/>
  <c r="AT329" i="2"/>
  <c r="AS329" i="2" s="1"/>
  <c r="AW329" i="2"/>
  <c r="AX329" i="2" s="1"/>
  <c r="AU329" i="2" s="1"/>
  <c r="AV329" i="2"/>
  <c r="AY329" i="2" s="1"/>
  <c r="BA329" i="2"/>
  <c r="AZ329" i="2" s="1"/>
  <c r="BB329" i="2"/>
  <c r="BE329" i="2" a="1"/>
  <c r="BE329" i="2" s="1"/>
  <c r="BD329" i="2"/>
  <c r="BJ329" i="2" a="1"/>
  <c r="BJ329" i="2" s="1"/>
  <c r="BK329" i="2" s="1"/>
  <c r="BH329" i="2" s="1"/>
  <c r="BI329" i="2"/>
  <c r="BN329" i="2"/>
  <c r="BO329" i="2"/>
  <c r="BQ329" i="2"/>
  <c r="BR329" i="2"/>
  <c r="BU329" i="2"/>
  <c r="BT329" i="2" a="1"/>
  <c r="BT329" i="2" s="1"/>
  <c r="BY329" i="2"/>
  <c r="BX329" i="2" s="1"/>
  <c r="BZ329" i="2"/>
  <c r="CB329" i="2"/>
  <c r="CC329" i="2"/>
  <c r="CH329" i="2"/>
  <c r="CE329" i="2"/>
  <c r="CF329" i="2" s="1"/>
  <c r="CJ329" i="2"/>
  <c r="CN329" i="2"/>
  <c r="CM329" i="2" s="1"/>
  <c r="S329" i="2"/>
  <c r="C330" i="2"/>
  <c r="G330" i="2"/>
  <c r="F330" i="2"/>
  <c r="I330" i="2"/>
  <c r="H330" i="2"/>
  <c r="K330" i="2"/>
  <c r="J330" i="2" s="1"/>
  <c r="M330" i="2"/>
  <c r="N330" i="2"/>
  <c r="L330" i="2" s="1"/>
  <c r="P330" i="2"/>
  <c r="Q330" i="2"/>
  <c r="U330" i="2"/>
  <c r="T330" i="2" a="1"/>
  <c r="T330" i="2" s="1"/>
  <c r="V330" i="2" s="1"/>
  <c r="S330" i="2" a="1"/>
  <c r="S330" i="2" s="1"/>
  <c r="AA330" i="2"/>
  <c r="X330" i="2" a="1"/>
  <c r="X330" i="2"/>
  <c r="Y330" i="2" s="1"/>
  <c r="W330" i="2" s="1"/>
  <c r="Z330" i="2"/>
  <c r="AC330" i="2"/>
  <c r="AD330" i="2"/>
  <c r="AG330" i="2"/>
  <c r="AH330" i="2"/>
  <c r="AI330" i="2"/>
  <c r="AF330" i="2"/>
  <c r="AK330" i="2"/>
  <c r="AJ330" i="2" s="1"/>
  <c r="AL330" i="2"/>
  <c r="AN330" i="2"/>
  <c r="AO330" i="2"/>
  <c r="AQ330" i="2"/>
  <c r="AR330" i="2"/>
  <c r="AT330" i="2"/>
  <c r="AS330" i="2" s="1"/>
  <c r="AW330" i="2"/>
  <c r="AX330" i="2" s="1"/>
  <c r="AU330" i="2" s="1"/>
  <c r="AV330" i="2"/>
  <c r="BA330" i="2"/>
  <c r="BB330" i="2"/>
  <c r="BE330" i="2" a="1"/>
  <c r="BE330" i="2" s="1"/>
  <c r="BF330" i="2" s="1"/>
  <c r="BC330" i="2" s="1"/>
  <c r="BD330" i="2"/>
  <c r="BJ330" i="2" a="1"/>
  <c r="BJ330" i="2" s="1"/>
  <c r="BK330" i="2" s="1"/>
  <c r="BH330" i="2" s="1"/>
  <c r="BI330" i="2"/>
  <c r="BN330" i="2"/>
  <c r="BM330" i="2" s="1"/>
  <c r="BO330" i="2"/>
  <c r="BQ330" i="2"/>
  <c r="BR330" i="2"/>
  <c r="BU330" i="2"/>
  <c r="BT330" i="2" a="1"/>
  <c r="BT330" i="2" s="1"/>
  <c r="BY330" i="2"/>
  <c r="BX330" i="2" s="1"/>
  <c r="BZ330" i="2"/>
  <c r="CB330" i="2"/>
  <c r="CC330" i="2"/>
  <c r="CH330" i="2"/>
  <c r="CE330" i="2"/>
  <c r="CG330" i="2" s="1"/>
  <c r="CJ330" i="2"/>
  <c r="CL330" i="2" s="1"/>
  <c r="CI330" i="2"/>
  <c r="CN330" i="2"/>
  <c r="C331" i="2"/>
  <c r="G331" i="2"/>
  <c r="F331" i="2" s="1"/>
  <c r="I331" i="2"/>
  <c r="H331" i="2" s="1"/>
  <c r="K331" i="2"/>
  <c r="J331" i="2" s="1"/>
  <c r="M331" i="2"/>
  <c r="N331" i="2"/>
  <c r="P331" i="2"/>
  <c r="Q331" i="2"/>
  <c r="U331" i="2"/>
  <c r="T331" i="2" a="1"/>
  <c r="T331" i="2" s="1"/>
  <c r="V331" i="2" s="1"/>
  <c r="S331" i="2" a="1"/>
  <c r="S331" i="2" s="1"/>
  <c r="AA331" i="2"/>
  <c r="X331" i="2" a="1"/>
  <c r="X331" i="2" s="1"/>
  <c r="Y331" i="2" s="1"/>
  <c r="Z331" i="2"/>
  <c r="AC331" i="2"/>
  <c r="AD331" i="2"/>
  <c r="AG331" i="2"/>
  <c r="AH331" i="2"/>
  <c r="AI331" i="2"/>
  <c r="AF331" i="2"/>
  <c r="AK331" i="2"/>
  <c r="AJ331" i="2" s="1"/>
  <c r="AL331" i="2"/>
  <c r="AN331" i="2"/>
  <c r="AO331" i="2"/>
  <c r="AQ331" i="2"/>
  <c r="AR331" i="2"/>
  <c r="AT331" i="2"/>
  <c r="AS331" i="2" s="1"/>
  <c r="AW331" i="2"/>
  <c r="AX331" i="2" s="1"/>
  <c r="AU331" i="2" s="1"/>
  <c r="AV331" i="2"/>
  <c r="AY331" i="2" s="1"/>
  <c r="BA331" i="2"/>
  <c r="BB331" i="2"/>
  <c r="BE331" i="2" a="1"/>
  <c r="BE331" i="2" s="1"/>
  <c r="BF331" i="2" s="1"/>
  <c r="BC331" i="2" s="1"/>
  <c r="BD331" i="2"/>
  <c r="BJ331" i="2" a="1"/>
  <c r="BJ331" i="2" s="1"/>
  <c r="BI331" i="2"/>
  <c r="BN331" i="2"/>
  <c r="BO331" i="2"/>
  <c r="BQ331" i="2"/>
  <c r="BR331" i="2"/>
  <c r="BU331" i="2"/>
  <c r="BT331" i="2" a="1"/>
  <c r="BT331" i="2" s="1"/>
  <c r="BV331" i="2" s="1"/>
  <c r="BS331" i="2" s="1"/>
  <c r="BY331" i="2"/>
  <c r="BZ331" i="2"/>
  <c r="CB331" i="2"/>
  <c r="CC331" i="2"/>
  <c r="CH331" i="2"/>
  <c r="CE331" i="2"/>
  <c r="CJ331" i="2"/>
  <c r="CI331" i="2" s="1"/>
  <c r="CN331" i="2"/>
  <c r="C332" i="2"/>
  <c r="G332" i="2"/>
  <c r="F332" i="2"/>
  <c r="I332" i="2"/>
  <c r="H332" i="2"/>
  <c r="K332" i="2"/>
  <c r="J332" i="2" s="1"/>
  <c r="M332" i="2"/>
  <c r="N332" i="2"/>
  <c r="P332" i="2"/>
  <c r="O332" i="2" s="1"/>
  <c r="Q332" i="2"/>
  <c r="U332" i="2"/>
  <c r="T332" i="2" a="1"/>
  <c r="T332" i="2" s="1"/>
  <c r="V332" i="2" s="1"/>
  <c r="S332" i="2" a="1"/>
  <c r="AA332" i="2"/>
  <c r="W332" i="2" s="1"/>
  <c r="X332" i="2" a="1"/>
  <c r="X332" i="2" s="1"/>
  <c r="Y332" i="2" s="1"/>
  <c r="Z332" i="2"/>
  <c r="AC332" i="2"/>
  <c r="AD332" i="2"/>
  <c r="AG332" i="2"/>
  <c r="AH332" i="2"/>
  <c r="AI332" i="2"/>
  <c r="AF332" i="2"/>
  <c r="AK332" i="2"/>
  <c r="AL332" i="2"/>
  <c r="AJ332" i="2" s="1"/>
  <c r="AN332" i="2"/>
  <c r="AM332" i="2" s="1"/>
  <c r="AO332" i="2"/>
  <c r="AQ332" i="2"/>
  <c r="AR332" i="2"/>
  <c r="AT332" i="2"/>
  <c r="AS332" i="2" s="1"/>
  <c r="AW332" i="2"/>
  <c r="AX332" i="2" s="1"/>
  <c r="AU332" i="2" s="1"/>
  <c r="AV332" i="2"/>
  <c r="BA332" i="2"/>
  <c r="BB332" i="2"/>
  <c r="BE332" i="2" a="1"/>
  <c r="BE332" i="2" s="1"/>
  <c r="BF332" i="2" s="1"/>
  <c r="BC332" i="2" s="1"/>
  <c r="BD332" i="2"/>
  <c r="BJ332" i="2" a="1"/>
  <c r="BJ332" i="2" s="1"/>
  <c r="BK332" i="2" s="1"/>
  <c r="BH332" i="2" s="1"/>
  <c r="BI332" i="2"/>
  <c r="BN332" i="2"/>
  <c r="BO332" i="2"/>
  <c r="BQ332" i="2"/>
  <c r="BP332" i="2" s="1"/>
  <c r="BR332" i="2"/>
  <c r="BU332" i="2"/>
  <c r="BT332" i="2" a="1"/>
  <c r="BT332" i="2" s="1"/>
  <c r="BW332" i="2" s="1"/>
  <c r="BY332" i="2"/>
  <c r="BZ332" i="2"/>
  <c r="CB332" i="2"/>
  <c r="CC332" i="2"/>
  <c r="CH332" i="2"/>
  <c r="CD332" i="2" s="1"/>
  <c r="CE332" i="2"/>
  <c r="CF332" i="2" s="1"/>
  <c r="CG332" i="2"/>
  <c r="CJ332" i="2"/>
  <c r="CI332" i="2" s="1"/>
  <c r="CN332" i="2"/>
  <c r="CO332" i="2" s="1"/>
  <c r="CM332" i="2"/>
  <c r="S332" i="2"/>
  <c r="C333" i="2"/>
  <c r="G333" i="2"/>
  <c r="F333" i="2" s="1"/>
  <c r="I333" i="2"/>
  <c r="H333" i="2" s="1"/>
  <c r="K333" i="2"/>
  <c r="J333" i="2" s="1"/>
  <c r="M333" i="2"/>
  <c r="L333" i="2" s="1"/>
  <c r="N333" i="2"/>
  <c r="P333" i="2"/>
  <c r="O333" i="2" s="1"/>
  <c r="Q333" i="2"/>
  <c r="U333" i="2"/>
  <c r="T333" i="2" a="1"/>
  <c r="T333" i="2" s="1"/>
  <c r="V333" i="2" s="1"/>
  <c r="S333" i="2" a="1"/>
  <c r="AA333" i="2"/>
  <c r="X333" i="2" a="1"/>
  <c r="X333" i="2" s="1"/>
  <c r="Y333" i="2" s="1"/>
  <c r="Z333" i="2"/>
  <c r="AC333" i="2"/>
  <c r="AD333" i="2"/>
  <c r="AG333" i="2"/>
  <c r="AH333" i="2"/>
  <c r="AI333" i="2"/>
  <c r="AF333" i="2"/>
  <c r="AK333" i="2"/>
  <c r="AL333" i="2"/>
  <c r="AN333" i="2"/>
  <c r="AO333" i="2"/>
  <c r="AQ333" i="2"/>
  <c r="AP333" i="2" s="1"/>
  <c r="AR333" i="2"/>
  <c r="AT333" i="2"/>
  <c r="AS333" i="2" s="1"/>
  <c r="AW333" i="2"/>
  <c r="AX333" i="2" s="1"/>
  <c r="AU333" i="2" s="1"/>
  <c r="AV333" i="2"/>
  <c r="BA333" i="2"/>
  <c r="BB333" i="2"/>
  <c r="BE333" i="2" a="1"/>
  <c r="BE333" i="2" s="1"/>
  <c r="BD333" i="2"/>
  <c r="BJ333" i="2" a="1"/>
  <c r="BJ333" i="2"/>
  <c r="BI333" i="2"/>
  <c r="BN333" i="2"/>
  <c r="BO333" i="2"/>
  <c r="BQ333" i="2"/>
  <c r="BR333" i="2"/>
  <c r="BU333" i="2"/>
  <c r="BT333" i="2" a="1"/>
  <c r="BT333" i="2" s="1"/>
  <c r="BY333" i="2"/>
  <c r="BZ333" i="2"/>
  <c r="CB333" i="2"/>
  <c r="CA333" i="2" s="1"/>
  <c r="CC333" i="2"/>
  <c r="CH333" i="2"/>
  <c r="CE333" i="2"/>
  <c r="CG333" i="2" s="1"/>
  <c r="CJ333" i="2"/>
  <c r="CI333" i="2" s="1"/>
  <c r="CN333" i="2"/>
  <c r="CP333" i="2" s="1"/>
  <c r="CM333" i="2"/>
  <c r="S333" i="2"/>
  <c r="C334" i="2"/>
  <c r="G334" i="2"/>
  <c r="F334" i="2"/>
  <c r="I334" i="2"/>
  <c r="H334" i="2" s="1"/>
  <c r="K334" i="2"/>
  <c r="J334" i="2" s="1"/>
  <c r="M334" i="2"/>
  <c r="L334" i="2" s="1"/>
  <c r="N334" i="2"/>
  <c r="P334" i="2"/>
  <c r="O334" i="2" s="1"/>
  <c r="Q334" i="2"/>
  <c r="U334" i="2"/>
  <c r="T334" i="2" a="1"/>
  <c r="T334" i="2" s="1"/>
  <c r="V334" i="2" s="1"/>
  <c r="R334" i="2" s="1"/>
  <c r="S334" i="2" a="1"/>
  <c r="S334" i="2" s="1"/>
  <c r="AA334" i="2"/>
  <c r="X334" i="2" a="1"/>
  <c r="X334" i="2" s="1"/>
  <c r="Y334" i="2" s="1"/>
  <c r="Z334" i="2"/>
  <c r="AC334" i="2"/>
  <c r="AB334" i="2" s="1"/>
  <c r="AD334" i="2"/>
  <c r="AG334" i="2"/>
  <c r="AH334" i="2"/>
  <c r="AI334" i="2"/>
  <c r="AF334" i="2"/>
  <c r="AK334" i="2"/>
  <c r="AL334" i="2"/>
  <c r="AN334" i="2"/>
  <c r="AM334" i="2" s="1"/>
  <c r="AO334" i="2"/>
  <c r="AQ334" i="2"/>
  <c r="AR334" i="2"/>
  <c r="AT334" i="2"/>
  <c r="AS334" i="2" s="1"/>
  <c r="AW334" i="2"/>
  <c r="AX334" i="2" s="1"/>
  <c r="AU334" i="2" s="1"/>
  <c r="AV334" i="2"/>
  <c r="AY334" i="2" s="1"/>
  <c r="BA334" i="2"/>
  <c r="BB334" i="2"/>
  <c r="BE334" i="2" a="1"/>
  <c r="BE334" i="2" s="1"/>
  <c r="BF334" i="2" s="1"/>
  <c r="BC334" i="2" s="1"/>
  <c r="BD334" i="2"/>
  <c r="BJ334" i="2" a="1"/>
  <c r="BJ334" i="2" s="1"/>
  <c r="BK334" i="2" s="1"/>
  <c r="BH334" i="2" s="1"/>
  <c r="BI334" i="2"/>
  <c r="BN334" i="2"/>
  <c r="BO334" i="2"/>
  <c r="BQ334" i="2"/>
  <c r="BR334" i="2"/>
  <c r="BP334" i="2" s="1"/>
  <c r="BU334" i="2"/>
  <c r="BV334" i="2" s="1"/>
  <c r="BS334" i="2" s="1"/>
  <c r="BT334" i="2" a="1"/>
  <c r="BT334" i="2" s="1"/>
  <c r="BY334" i="2"/>
  <c r="BX334" i="2" s="1"/>
  <c r="BZ334" i="2"/>
  <c r="CB334" i="2"/>
  <c r="CA334" i="2" s="1"/>
  <c r="CC334" i="2"/>
  <c r="CH334" i="2"/>
  <c r="CE334" i="2"/>
  <c r="CF334" i="2" s="1"/>
  <c r="CJ334" i="2"/>
  <c r="CN334" i="2"/>
  <c r="CP334" i="2" s="1"/>
  <c r="C335" i="2"/>
  <c r="G335" i="2"/>
  <c r="F335" i="2" s="1"/>
  <c r="I335" i="2"/>
  <c r="H335" i="2" s="1"/>
  <c r="K335" i="2"/>
  <c r="J335" i="2" s="1"/>
  <c r="M335" i="2"/>
  <c r="N335" i="2"/>
  <c r="P335" i="2"/>
  <c r="Q335" i="2"/>
  <c r="O335" i="2" s="1"/>
  <c r="U335" i="2"/>
  <c r="T335" i="2" a="1"/>
  <c r="T335" i="2" s="1"/>
  <c r="V335" i="2" s="1"/>
  <c r="S335" i="2" a="1"/>
  <c r="S335" i="2" s="1"/>
  <c r="AA335" i="2"/>
  <c r="X335" i="2" a="1"/>
  <c r="X335" i="2" s="1"/>
  <c r="Y335" i="2"/>
  <c r="Z335" i="2"/>
  <c r="AC335" i="2"/>
  <c r="AD335" i="2"/>
  <c r="AG335" i="2"/>
  <c r="AH335" i="2"/>
  <c r="AI335" i="2"/>
  <c r="AF335" i="2"/>
  <c r="AK335" i="2"/>
  <c r="AJ335" i="2" s="1"/>
  <c r="AL335" i="2"/>
  <c r="AN335" i="2"/>
  <c r="AO335" i="2"/>
  <c r="AM335" i="2" s="1"/>
  <c r="AQ335" i="2"/>
  <c r="AR335" i="2"/>
  <c r="AT335" i="2"/>
  <c r="AS335" i="2"/>
  <c r="AW335" i="2"/>
  <c r="AX335" i="2" s="1"/>
  <c r="AU335" i="2" s="1"/>
  <c r="AV335" i="2"/>
  <c r="BA335" i="2"/>
  <c r="BB335" i="2"/>
  <c r="AZ335" i="2" s="1"/>
  <c r="BE335" i="2" a="1"/>
  <c r="BE335" i="2" s="1"/>
  <c r="BD335" i="2"/>
  <c r="BJ335" i="2" a="1"/>
  <c r="BJ335" i="2" s="1"/>
  <c r="BK335" i="2" s="1"/>
  <c r="BH335" i="2" s="1"/>
  <c r="BI335" i="2"/>
  <c r="BN335" i="2"/>
  <c r="BO335" i="2"/>
  <c r="BQ335" i="2"/>
  <c r="BR335" i="2"/>
  <c r="BU335" i="2"/>
  <c r="BT335" i="2" a="1"/>
  <c r="BT335" i="2" s="1"/>
  <c r="BY335" i="2"/>
  <c r="BZ335" i="2"/>
  <c r="CB335" i="2"/>
  <c r="CC335" i="2"/>
  <c r="CH335" i="2"/>
  <c r="CE335" i="2"/>
  <c r="CG335" i="2" s="1"/>
  <c r="CJ335" i="2"/>
  <c r="CN335" i="2"/>
  <c r="CM335" i="2" s="1"/>
  <c r="C336" i="2"/>
  <c r="G336" i="2"/>
  <c r="F336" i="2" s="1"/>
  <c r="I336" i="2"/>
  <c r="H336" i="2" s="1"/>
  <c r="K336" i="2"/>
  <c r="J336" i="2" s="1"/>
  <c r="M336" i="2"/>
  <c r="N336" i="2"/>
  <c r="P336" i="2"/>
  <c r="Q336" i="2"/>
  <c r="U336" i="2"/>
  <c r="T336" i="2" a="1"/>
  <c r="T336" i="2" s="1"/>
  <c r="V336" i="2" s="1"/>
  <c r="S336" i="2" a="1"/>
  <c r="S336" i="2" s="1"/>
  <c r="AA336" i="2"/>
  <c r="X336" i="2" a="1"/>
  <c r="X336" i="2" s="1"/>
  <c r="Y336" i="2" s="1"/>
  <c r="Z336" i="2"/>
  <c r="AC336" i="2"/>
  <c r="AD336" i="2"/>
  <c r="AB336" i="2"/>
  <c r="AG336" i="2"/>
  <c r="AH336" i="2"/>
  <c r="AI336" i="2"/>
  <c r="AF336" i="2"/>
  <c r="AK336" i="2"/>
  <c r="AJ336" i="2" s="1"/>
  <c r="AL336" i="2"/>
  <c r="AN336" i="2"/>
  <c r="AO336" i="2"/>
  <c r="AQ336" i="2"/>
  <c r="AR336" i="2"/>
  <c r="AT336" i="2"/>
  <c r="AS336" i="2" s="1"/>
  <c r="AW336" i="2"/>
  <c r="AV336" i="2"/>
  <c r="BA336" i="2"/>
  <c r="BB336" i="2"/>
  <c r="BE336" i="2" a="1"/>
  <c r="BE336" i="2" s="1"/>
  <c r="BF336" i="2" s="1"/>
  <c r="BC336" i="2" s="1"/>
  <c r="BD336" i="2"/>
  <c r="BJ336" i="2" a="1"/>
  <c r="BJ336" i="2" s="1"/>
  <c r="BK336" i="2" s="1"/>
  <c r="BH336" i="2" s="1"/>
  <c r="BI336" i="2"/>
  <c r="BN336" i="2"/>
  <c r="BO336" i="2"/>
  <c r="BQ336" i="2"/>
  <c r="BR336" i="2"/>
  <c r="BU336" i="2"/>
  <c r="BT336" i="2" a="1"/>
  <c r="BT336" i="2" s="1"/>
  <c r="BW336" i="2" s="1"/>
  <c r="BY336" i="2"/>
  <c r="BZ336" i="2"/>
  <c r="CB336" i="2"/>
  <c r="CC336" i="2"/>
  <c r="CH336" i="2"/>
  <c r="CD336" i="2" s="1"/>
  <c r="CE336" i="2"/>
  <c r="CJ336" i="2"/>
  <c r="CN336" i="2"/>
  <c r="CM336" i="2" s="1"/>
  <c r="C337" i="2"/>
  <c r="G337" i="2"/>
  <c r="F337" i="2" s="1"/>
  <c r="I337" i="2"/>
  <c r="H337" i="2" s="1"/>
  <c r="K337" i="2"/>
  <c r="J337" i="2" s="1"/>
  <c r="M337" i="2"/>
  <c r="N337" i="2"/>
  <c r="P337" i="2"/>
  <c r="Q337" i="2"/>
  <c r="U337" i="2"/>
  <c r="T337" i="2" a="1"/>
  <c r="T337" i="2" s="1"/>
  <c r="V337" i="2" s="1"/>
  <c r="S337" i="2" a="1"/>
  <c r="S337" i="2" s="1"/>
  <c r="AA337" i="2"/>
  <c r="X337" i="2" a="1"/>
  <c r="X337" i="2" s="1"/>
  <c r="Y337" i="2" s="1"/>
  <c r="Z337" i="2"/>
  <c r="AC337" i="2"/>
  <c r="AB337" i="2" s="1"/>
  <c r="AD337" i="2"/>
  <c r="AG337" i="2"/>
  <c r="AH337" i="2"/>
  <c r="AI337" i="2"/>
  <c r="AF337" i="2"/>
  <c r="AK337" i="2"/>
  <c r="AL337" i="2"/>
  <c r="AN337" i="2"/>
  <c r="AO337" i="2"/>
  <c r="AQ337" i="2"/>
  <c r="AP337" i="2" s="1"/>
  <c r="AR337" i="2"/>
  <c r="AT337" i="2"/>
  <c r="AS337" i="2" s="1"/>
  <c r="AW337" i="2"/>
  <c r="AX337" i="2" s="1"/>
  <c r="AU337" i="2" s="1"/>
  <c r="AV337" i="2"/>
  <c r="BA337" i="2"/>
  <c r="BB337" i="2"/>
  <c r="BE337" i="2" a="1"/>
  <c r="BE337" i="2" s="1"/>
  <c r="BF337" i="2" s="1"/>
  <c r="BC337" i="2" s="1"/>
  <c r="BD337" i="2"/>
  <c r="BJ337" i="2" a="1"/>
  <c r="BJ337" i="2"/>
  <c r="BK337" i="2" s="1"/>
  <c r="BH337" i="2" s="1"/>
  <c r="BI337" i="2"/>
  <c r="BN337" i="2"/>
  <c r="BM337" i="2" s="1"/>
  <c r="BO337" i="2"/>
  <c r="BQ337" i="2"/>
  <c r="BR337" i="2"/>
  <c r="BP337" i="2" s="1"/>
  <c r="BU337" i="2"/>
  <c r="BT337" i="2" a="1"/>
  <c r="BT337" i="2" s="1"/>
  <c r="BW337" i="2" s="1"/>
  <c r="BY337" i="2"/>
  <c r="BX337" i="2" s="1"/>
  <c r="BZ337" i="2"/>
  <c r="CB337" i="2"/>
  <c r="CA337" i="2" s="1"/>
  <c r="CC337" i="2"/>
  <c r="CH337" i="2"/>
  <c r="CE337" i="2"/>
  <c r="CF337" i="2" s="1"/>
  <c r="CJ337" i="2"/>
  <c r="CL337" i="2" s="1"/>
  <c r="CK337" i="2"/>
  <c r="CN337" i="2"/>
  <c r="CM337" i="2" s="1"/>
  <c r="CO337" i="2"/>
  <c r="C338" i="2"/>
  <c r="G338" i="2"/>
  <c r="F338" i="2" s="1"/>
  <c r="I338" i="2"/>
  <c r="H338" i="2"/>
  <c r="K338" i="2"/>
  <c r="J338" i="2" s="1"/>
  <c r="M338" i="2"/>
  <c r="N338" i="2"/>
  <c r="P338" i="2"/>
  <c r="Q338" i="2"/>
  <c r="U338" i="2"/>
  <c r="T338" i="2" a="1"/>
  <c r="T338" i="2" s="1"/>
  <c r="V338" i="2" s="1"/>
  <c r="S338" i="2" a="1"/>
  <c r="S338" i="2" s="1"/>
  <c r="AA338" i="2"/>
  <c r="X338" i="2" a="1"/>
  <c r="X338" i="2" s="1"/>
  <c r="Y338" i="2" s="1"/>
  <c r="W338" i="2" s="1"/>
  <c r="Z338" i="2"/>
  <c r="AC338" i="2"/>
  <c r="AD338" i="2"/>
  <c r="AG338" i="2"/>
  <c r="AH338" i="2"/>
  <c r="AI338" i="2"/>
  <c r="AF338" i="2"/>
  <c r="AK338" i="2"/>
  <c r="AJ338" i="2" s="1"/>
  <c r="AL338" i="2"/>
  <c r="AN338" i="2"/>
  <c r="AO338" i="2"/>
  <c r="AM338" i="2" s="1"/>
  <c r="AQ338" i="2"/>
  <c r="AR338" i="2"/>
  <c r="AP338" i="2" s="1"/>
  <c r="AT338" i="2"/>
  <c r="AS338" i="2" s="1"/>
  <c r="AW338" i="2"/>
  <c r="AY338" i="2" s="1"/>
  <c r="AX338" i="2"/>
  <c r="AU338" i="2" s="1"/>
  <c r="AV338" i="2"/>
  <c r="BA338" i="2"/>
  <c r="BB338" i="2"/>
  <c r="BE338" i="2" a="1"/>
  <c r="BE338" i="2" s="1"/>
  <c r="BF338" i="2" s="1"/>
  <c r="BC338" i="2" s="1"/>
  <c r="BD338" i="2"/>
  <c r="BJ338" i="2" a="1"/>
  <c r="BJ338" i="2" s="1"/>
  <c r="BK338" i="2" s="1"/>
  <c r="BH338" i="2" s="1"/>
  <c r="BI338" i="2"/>
  <c r="BN338" i="2"/>
  <c r="BM338" i="2" s="1"/>
  <c r="BO338" i="2"/>
  <c r="BQ338" i="2"/>
  <c r="BR338" i="2"/>
  <c r="BP338" i="2" s="1"/>
  <c r="BU338" i="2"/>
  <c r="BT338" i="2" a="1"/>
  <c r="BT338" i="2" s="1"/>
  <c r="BW338" i="2" s="1"/>
  <c r="BY338" i="2"/>
  <c r="BX338" i="2" s="1"/>
  <c r="BZ338" i="2"/>
  <c r="CB338" i="2"/>
  <c r="CC338" i="2"/>
  <c r="CH338" i="2"/>
  <c r="CE338" i="2"/>
  <c r="CJ338" i="2"/>
  <c r="CI338" i="2" s="1"/>
  <c r="CK338" i="2"/>
  <c r="CL338" i="2"/>
  <c r="CN338" i="2"/>
  <c r="CO338" i="2" s="1"/>
  <c r="CM338" i="2"/>
  <c r="C339" i="2"/>
  <c r="G339" i="2"/>
  <c r="F339" i="2"/>
  <c r="I339" i="2"/>
  <c r="H339" i="2" s="1"/>
  <c r="K339" i="2"/>
  <c r="J339" i="2" s="1"/>
  <c r="M339" i="2"/>
  <c r="L339" i="2" s="1"/>
  <c r="N339" i="2"/>
  <c r="P339" i="2"/>
  <c r="Q339" i="2"/>
  <c r="U339" i="2"/>
  <c r="T339" i="2" a="1"/>
  <c r="T339" i="2" s="1"/>
  <c r="V339" i="2" s="1"/>
  <c r="R339" i="2" s="1"/>
  <c r="S339" i="2" a="1"/>
  <c r="S339" i="2" s="1"/>
  <c r="AA339" i="2"/>
  <c r="X339" i="2" a="1"/>
  <c r="X339" i="2" s="1"/>
  <c r="Y339" i="2" s="1"/>
  <c r="Z339" i="2"/>
  <c r="AC339" i="2"/>
  <c r="AD339" i="2"/>
  <c r="AG339" i="2"/>
  <c r="AH339" i="2"/>
  <c r="AE339" i="2" s="1" a="1"/>
  <c r="AE339" i="2" s="1"/>
  <c r="AI339" i="2"/>
  <c r="AF339" i="2"/>
  <c r="AK339" i="2"/>
  <c r="AL339" i="2"/>
  <c r="AN339" i="2"/>
  <c r="AO339" i="2"/>
  <c r="AQ339" i="2"/>
  <c r="AR339" i="2"/>
  <c r="AT339" i="2"/>
  <c r="AS339" i="2" s="1"/>
  <c r="AW339" i="2"/>
  <c r="AX339" i="2" s="1"/>
  <c r="AU339" i="2" s="1"/>
  <c r="AV339" i="2"/>
  <c r="BA339" i="2"/>
  <c r="BB339" i="2"/>
  <c r="BE339" i="2" a="1"/>
  <c r="BE339" i="2" s="1"/>
  <c r="BF339" i="2" s="1"/>
  <c r="BC339" i="2" s="1"/>
  <c r="BD339" i="2"/>
  <c r="BJ339" i="2" a="1"/>
  <c r="BJ339" i="2" s="1"/>
  <c r="BI339" i="2"/>
  <c r="BN339" i="2"/>
  <c r="BO339" i="2"/>
  <c r="BQ339" i="2"/>
  <c r="BP339" i="2" s="1"/>
  <c r="BR339" i="2"/>
  <c r="BU339" i="2"/>
  <c r="BT339" i="2" a="1"/>
  <c r="BT339" i="2" s="1"/>
  <c r="BV339" i="2" s="1"/>
  <c r="BS339" i="2" s="1"/>
  <c r="BY339" i="2"/>
  <c r="BZ339" i="2"/>
  <c r="BX339" i="2" s="1"/>
  <c r="CB339" i="2"/>
  <c r="CC339" i="2"/>
  <c r="CH339" i="2"/>
  <c r="CE339" i="2"/>
  <c r="CJ339" i="2"/>
  <c r="CI339" i="2" s="1"/>
  <c r="CN339" i="2"/>
  <c r="C340" i="2"/>
  <c r="G340" i="2"/>
  <c r="F340" i="2" s="1"/>
  <c r="I340" i="2"/>
  <c r="H340" i="2" s="1"/>
  <c r="K340" i="2"/>
  <c r="J340" i="2" s="1"/>
  <c r="M340" i="2"/>
  <c r="N340" i="2"/>
  <c r="P340" i="2"/>
  <c r="O340" i="2" s="1"/>
  <c r="Q340" i="2"/>
  <c r="U340" i="2"/>
  <c r="T340" i="2" a="1"/>
  <c r="T340" i="2" s="1"/>
  <c r="V340" i="2" s="1"/>
  <c r="S340" i="2" a="1"/>
  <c r="AA340" i="2"/>
  <c r="X340" i="2" a="1"/>
  <c r="X340" i="2" s="1"/>
  <c r="Y340" i="2" s="1"/>
  <c r="Z340" i="2"/>
  <c r="AC340" i="2"/>
  <c r="AD340" i="2"/>
  <c r="AG340" i="2"/>
  <c r="AH340" i="2"/>
  <c r="AI340" i="2"/>
  <c r="AF340" i="2"/>
  <c r="AK340" i="2"/>
  <c r="AL340" i="2"/>
  <c r="AN340" i="2"/>
  <c r="AO340" i="2"/>
  <c r="AQ340" i="2"/>
  <c r="AP340" i="2" s="1"/>
  <c r="AR340" i="2"/>
  <c r="AT340" i="2"/>
  <c r="AS340" i="2" s="1"/>
  <c r="AW340" i="2"/>
  <c r="AX340" i="2" s="1"/>
  <c r="AU340" i="2" s="1"/>
  <c r="AV340" i="2"/>
  <c r="BA340" i="2"/>
  <c r="BB340" i="2"/>
  <c r="AZ340" i="2" s="1"/>
  <c r="BE340" i="2" a="1"/>
  <c r="BE340" i="2" s="1"/>
  <c r="BF340" i="2" s="1"/>
  <c r="BC340" i="2" s="1"/>
  <c r="BD340" i="2"/>
  <c r="BJ340" i="2" a="1"/>
  <c r="BJ340" i="2" s="1"/>
  <c r="BI340" i="2"/>
  <c r="BN340" i="2"/>
  <c r="BM340" i="2" s="1"/>
  <c r="BO340" i="2"/>
  <c r="BQ340" i="2"/>
  <c r="BR340" i="2"/>
  <c r="BU340" i="2"/>
  <c r="BT340" i="2" a="1"/>
  <c r="BT340" i="2" s="1"/>
  <c r="BW340" i="2" s="1"/>
  <c r="BY340" i="2"/>
  <c r="BZ340" i="2"/>
  <c r="CB340" i="2"/>
  <c r="CC340" i="2"/>
  <c r="CH340" i="2"/>
  <c r="CE340" i="2"/>
  <c r="CJ340" i="2"/>
  <c r="CI340" i="2" s="1"/>
  <c r="CN340" i="2"/>
  <c r="CO340" i="2" s="1"/>
  <c r="CP340" i="2"/>
  <c r="S340" i="2"/>
  <c r="C341" i="2"/>
  <c r="G341" i="2"/>
  <c r="F341" i="2" s="1"/>
  <c r="I341" i="2"/>
  <c r="H341" i="2" s="1"/>
  <c r="K341" i="2"/>
  <c r="J341" i="2" s="1"/>
  <c r="M341" i="2"/>
  <c r="L341" i="2" s="1"/>
  <c r="N341" i="2"/>
  <c r="P341" i="2"/>
  <c r="O341" i="2" s="1"/>
  <c r="Q341" i="2"/>
  <c r="U341" i="2"/>
  <c r="T341" i="2" a="1"/>
  <c r="T341" i="2" s="1"/>
  <c r="V341" i="2" s="1"/>
  <c r="S341" i="2" a="1"/>
  <c r="S341" i="2" s="1"/>
  <c r="AA341" i="2"/>
  <c r="X341" i="2" a="1"/>
  <c r="X341" i="2" s="1"/>
  <c r="Y341" i="2" s="1"/>
  <c r="Z341" i="2"/>
  <c r="AC341" i="2"/>
  <c r="AD341" i="2"/>
  <c r="AG341" i="2"/>
  <c r="AH341" i="2"/>
  <c r="AI341" i="2"/>
  <c r="AF341" i="2"/>
  <c r="AK341" i="2"/>
  <c r="AL341" i="2"/>
  <c r="AN341" i="2"/>
  <c r="AO341" i="2"/>
  <c r="AQ341" i="2"/>
  <c r="AP341" i="2" s="1"/>
  <c r="AR341" i="2"/>
  <c r="AT341" i="2"/>
  <c r="AS341" i="2" s="1"/>
  <c r="AW341" i="2"/>
  <c r="AX341" i="2" s="1"/>
  <c r="AU341" i="2" s="1"/>
  <c r="AV341" i="2"/>
  <c r="BA341" i="2"/>
  <c r="BB341" i="2"/>
  <c r="BE341" i="2" a="1"/>
  <c r="BE341" i="2" s="1"/>
  <c r="BD341" i="2"/>
  <c r="BJ341" i="2" a="1"/>
  <c r="BJ341" i="2" s="1"/>
  <c r="BI341" i="2"/>
  <c r="BN341" i="2"/>
  <c r="BO341" i="2"/>
  <c r="BQ341" i="2"/>
  <c r="BR341" i="2"/>
  <c r="BU341" i="2"/>
  <c r="BT341" i="2" a="1"/>
  <c r="BT341" i="2" s="1"/>
  <c r="BY341" i="2"/>
  <c r="BZ341" i="2"/>
  <c r="CB341" i="2"/>
  <c r="CC341" i="2"/>
  <c r="CH341" i="2"/>
  <c r="CE341" i="2"/>
  <c r="CJ341" i="2"/>
  <c r="CI341" i="2" s="1"/>
  <c r="CN341" i="2"/>
  <c r="CP341" i="2" s="1"/>
  <c r="C342" i="2"/>
  <c r="G342" i="2"/>
  <c r="F342" i="2" s="1"/>
  <c r="I342" i="2"/>
  <c r="H342" i="2"/>
  <c r="K342" i="2"/>
  <c r="J342" i="2" s="1"/>
  <c r="M342" i="2"/>
  <c r="N342" i="2"/>
  <c r="P342" i="2"/>
  <c r="Q342" i="2"/>
  <c r="U342" i="2"/>
  <c r="T342" i="2" a="1"/>
  <c r="T342" i="2" s="1"/>
  <c r="V342" i="2" s="1"/>
  <c r="S342" i="2" a="1"/>
  <c r="S342" i="2" s="1"/>
  <c r="AA342" i="2"/>
  <c r="X342" i="2" a="1"/>
  <c r="X342" i="2" s="1"/>
  <c r="Y342" i="2" s="1"/>
  <c r="Z342" i="2"/>
  <c r="AC342" i="2"/>
  <c r="AD342" i="2"/>
  <c r="AG342" i="2"/>
  <c r="AH342" i="2"/>
  <c r="AI342" i="2"/>
  <c r="AF342" i="2"/>
  <c r="AK342" i="2"/>
  <c r="AL342" i="2"/>
  <c r="AN342" i="2"/>
  <c r="AM342" i="2" s="1"/>
  <c r="AO342" i="2"/>
  <c r="AQ342" i="2"/>
  <c r="AP342" i="2" s="1"/>
  <c r="AR342" i="2"/>
  <c r="AT342" i="2"/>
  <c r="AS342" i="2" s="1"/>
  <c r="AW342" i="2"/>
  <c r="AX342" i="2" s="1"/>
  <c r="AU342" i="2" s="1"/>
  <c r="AV342" i="2"/>
  <c r="BA342" i="2"/>
  <c r="AZ342" i="2" s="1"/>
  <c r="BB342" i="2"/>
  <c r="BE342" i="2" a="1"/>
  <c r="BE342" i="2" s="1"/>
  <c r="BF342" i="2" s="1"/>
  <c r="BC342" i="2" s="1"/>
  <c r="BD342" i="2"/>
  <c r="BJ342" i="2" a="1"/>
  <c r="BJ342" i="2" s="1"/>
  <c r="BK342" i="2" s="1"/>
  <c r="BH342" i="2" s="1"/>
  <c r="BI342" i="2"/>
  <c r="BN342" i="2"/>
  <c r="BO342" i="2"/>
  <c r="BQ342" i="2"/>
  <c r="BR342" i="2"/>
  <c r="BU342" i="2"/>
  <c r="BT342" i="2" a="1"/>
  <c r="BT342" i="2" s="1"/>
  <c r="BY342" i="2"/>
  <c r="BZ342" i="2"/>
  <c r="BX342" i="2" s="1"/>
  <c r="CB342" i="2"/>
  <c r="CC342" i="2"/>
  <c r="CH342" i="2"/>
  <c r="CD342" i="2" s="1"/>
  <c r="CE342" i="2"/>
  <c r="CF342" i="2" s="1"/>
  <c r="CG342" i="2"/>
  <c r="CJ342" i="2"/>
  <c r="CI342" i="2" s="1"/>
  <c r="CL342" i="2"/>
  <c r="CN342" i="2"/>
  <c r="CM342" i="2" s="1"/>
  <c r="C343" i="2"/>
  <c r="G343" i="2"/>
  <c r="F343" i="2" s="1"/>
  <c r="I343" i="2"/>
  <c r="H343" i="2" s="1"/>
  <c r="K343" i="2"/>
  <c r="J343" i="2"/>
  <c r="M343" i="2"/>
  <c r="N343" i="2"/>
  <c r="P343" i="2"/>
  <c r="Q343" i="2"/>
  <c r="U343" i="2"/>
  <c r="T343" i="2" a="1"/>
  <c r="T343" i="2" s="1"/>
  <c r="V343" i="2" s="1"/>
  <c r="S343" i="2" a="1"/>
  <c r="S343" i="2" s="1"/>
  <c r="AA343" i="2"/>
  <c r="X343" i="2" a="1"/>
  <c r="X343" i="2"/>
  <c r="Y343" i="2" s="1"/>
  <c r="Z343" i="2"/>
  <c r="AC343" i="2"/>
  <c r="AD343" i="2"/>
  <c r="AG343" i="2"/>
  <c r="AH343" i="2"/>
  <c r="AI343" i="2"/>
  <c r="AF343" i="2"/>
  <c r="AK343" i="2"/>
  <c r="AL343" i="2"/>
  <c r="AJ343" i="2" s="1"/>
  <c r="AN343" i="2"/>
  <c r="AO343" i="2"/>
  <c r="AQ343" i="2"/>
  <c r="AR343" i="2"/>
  <c r="AT343" i="2"/>
  <c r="AS343" i="2" s="1"/>
  <c r="AW343" i="2"/>
  <c r="AX343" i="2"/>
  <c r="AU343" i="2" s="1"/>
  <c r="AV343" i="2"/>
  <c r="BA343" i="2"/>
  <c r="AZ343" i="2" s="1"/>
  <c r="BB343" i="2"/>
  <c r="BE343" i="2" a="1"/>
  <c r="BE343" i="2" s="1"/>
  <c r="BD343" i="2"/>
  <c r="BJ343" i="2" a="1"/>
  <c r="BJ343" i="2" s="1"/>
  <c r="BK343" i="2" s="1"/>
  <c r="BH343" i="2" s="1"/>
  <c r="BI343" i="2"/>
  <c r="BL343" i="2" s="1"/>
  <c r="BN343" i="2"/>
  <c r="BO343" i="2"/>
  <c r="BQ343" i="2"/>
  <c r="BR343" i="2"/>
  <c r="BU343" i="2"/>
  <c r="BT343" i="2" a="1"/>
  <c r="BT343" i="2" s="1"/>
  <c r="BY343" i="2"/>
  <c r="BZ343" i="2"/>
  <c r="CB343" i="2"/>
  <c r="CA343" i="2" s="1"/>
  <c r="CC343" i="2"/>
  <c r="CH343" i="2"/>
  <c r="CE343" i="2"/>
  <c r="CJ343" i="2"/>
  <c r="CN343" i="2"/>
  <c r="CM343" i="2" s="1"/>
  <c r="C344" i="2"/>
  <c r="G344" i="2"/>
  <c r="F344" i="2" s="1"/>
  <c r="I344" i="2"/>
  <c r="H344" i="2" s="1"/>
  <c r="K344" i="2"/>
  <c r="J344" i="2"/>
  <c r="M344" i="2"/>
  <c r="N344" i="2"/>
  <c r="P344" i="2"/>
  <c r="Q344" i="2"/>
  <c r="U344" i="2"/>
  <c r="T344" i="2" a="1"/>
  <c r="T344" i="2" s="1"/>
  <c r="V344" i="2" s="1"/>
  <c r="S344" i="2" a="1"/>
  <c r="S344" i="2" s="1"/>
  <c r="AA344" i="2"/>
  <c r="X344" i="2" a="1"/>
  <c r="X344" i="2" s="1"/>
  <c r="Y344" i="2" s="1"/>
  <c r="Z344" i="2"/>
  <c r="AC344" i="2"/>
  <c r="AB344" i="2" s="1"/>
  <c r="AD344" i="2"/>
  <c r="AG344" i="2"/>
  <c r="AH344" i="2"/>
  <c r="AI344" i="2"/>
  <c r="AF344" i="2"/>
  <c r="AK344" i="2"/>
  <c r="AL344" i="2"/>
  <c r="AJ344" i="2"/>
  <c r="AN344" i="2"/>
  <c r="AO344" i="2"/>
  <c r="AQ344" i="2"/>
  <c r="AR344" i="2"/>
  <c r="AP344" i="2" s="1"/>
  <c r="AT344" i="2"/>
  <c r="AS344" i="2" s="1"/>
  <c r="AW344" i="2"/>
  <c r="AV344" i="2"/>
  <c r="BA344" i="2"/>
  <c r="BB344" i="2"/>
  <c r="BE344" i="2" a="1"/>
  <c r="BE344" i="2" s="1"/>
  <c r="BF344" i="2" s="1"/>
  <c r="BC344" i="2" s="1"/>
  <c r="BD344" i="2"/>
  <c r="BJ344" i="2" a="1"/>
  <c r="BJ344" i="2"/>
  <c r="BK344" i="2" s="1"/>
  <c r="BH344" i="2" s="1"/>
  <c r="BI344" i="2"/>
  <c r="BN344" i="2"/>
  <c r="BO344" i="2"/>
  <c r="BQ344" i="2"/>
  <c r="BR344" i="2"/>
  <c r="BU344" i="2"/>
  <c r="BT344" i="2" a="1"/>
  <c r="BT344" i="2"/>
  <c r="BW344" i="2" s="1"/>
  <c r="BY344" i="2"/>
  <c r="BZ344" i="2"/>
  <c r="CB344" i="2"/>
  <c r="CC344" i="2"/>
  <c r="CH344" i="2"/>
  <c r="CE344" i="2"/>
  <c r="CJ344" i="2"/>
  <c r="CK344" i="2" s="1"/>
  <c r="CL344" i="2"/>
  <c r="CN344" i="2"/>
  <c r="CM344" i="2" s="1"/>
  <c r="C345" i="2"/>
  <c r="G345" i="2"/>
  <c r="F345" i="2" s="1"/>
  <c r="I345" i="2"/>
  <c r="H345" i="2" s="1"/>
  <c r="K345" i="2"/>
  <c r="J345" i="2" s="1"/>
  <c r="M345" i="2"/>
  <c r="N345" i="2"/>
  <c r="L345" i="2" s="1"/>
  <c r="P345" i="2"/>
  <c r="Q345" i="2"/>
  <c r="U345" i="2"/>
  <c r="T345" i="2" a="1"/>
  <c r="T345" i="2" s="1"/>
  <c r="V345" i="2" s="1"/>
  <c r="S345" i="2" a="1"/>
  <c r="S345" i="2" s="1"/>
  <c r="AA345" i="2"/>
  <c r="X345" i="2" a="1"/>
  <c r="X345" i="2"/>
  <c r="Y345" i="2" s="1"/>
  <c r="Z345" i="2"/>
  <c r="AC345" i="2"/>
  <c r="AD345" i="2"/>
  <c r="AG345" i="2"/>
  <c r="AH345" i="2"/>
  <c r="AI345" i="2"/>
  <c r="AF345" i="2"/>
  <c r="AK345" i="2"/>
  <c r="AL345" i="2"/>
  <c r="AN345" i="2"/>
  <c r="AO345" i="2"/>
  <c r="AM345" i="2" s="1"/>
  <c r="AQ345" i="2"/>
  <c r="AR345" i="2"/>
  <c r="AP345" i="2"/>
  <c r="AT345" i="2"/>
  <c r="AS345" i="2"/>
  <c r="AW345" i="2"/>
  <c r="AX345" i="2" s="1"/>
  <c r="AU345" i="2" s="1"/>
  <c r="AV345" i="2"/>
  <c r="BA345" i="2"/>
  <c r="BB345" i="2"/>
  <c r="BE345" i="2" a="1"/>
  <c r="BE345" i="2"/>
  <c r="BF345" i="2" s="1"/>
  <c r="BC345" i="2" s="1"/>
  <c r="BD345" i="2"/>
  <c r="BJ345" i="2" a="1"/>
  <c r="BJ345" i="2"/>
  <c r="BK345" i="2" s="1"/>
  <c r="BH345" i="2" s="1"/>
  <c r="BI345" i="2"/>
  <c r="BN345" i="2"/>
  <c r="BO345" i="2"/>
  <c r="BQ345" i="2"/>
  <c r="BR345" i="2"/>
  <c r="BU345" i="2"/>
  <c r="BT345" i="2" a="1"/>
  <c r="BT345" i="2" s="1"/>
  <c r="BY345" i="2"/>
  <c r="BZ345" i="2"/>
  <c r="CB345" i="2"/>
  <c r="CC345" i="2"/>
  <c r="CH345" i="2"/>
  <c r="CE345" i="2"/>
  <c r="CF345" i="2" s="1"/>
  <c r="CG345" i="2"/>
  <c r="CJ345" i="2"/>
  <c r="CN345" i="2"/>
  <c r="C346" i="2"/>
  <c r="G346" i="2"/>
  <c r="F346" i="2" s="1"/>
  <c r="I346" i="2"/>
  <c r="H346" i="2" s="1"/>
  <c r="K346" i="2"/>
  <c r="J346" i="2" s="1"/>
  <c r="M346" i="2"/>
  <c r="N346" i="2"/>
  <c r="P346" i="2"/>
  <c r="Q346" i="2"/>
  <c r="U346" i="2"/>
  <c r="T346" i="2" a="1"/>
  <c r="T346" i="2" s="1"/>
  <c r="V346" i="2" s="1"/>
  <c r="S346" i="2" a="1"/>
  <c r="S346" i="2" s="1"/>
  <c r="AA346" i="2"/>
  <c r="X346" i="2" a="1"/>
  <c r="X346" i="2" s="1"/>
  <c r="Y346" i="2" s="1"/>
  <c r="Z346" i="2"/>
  <c r="AC346" i="2"/>
  <c r="AD346" i="2"/>
  <c r="AG346" i="2"/>
  <c r="AH346" i="2"/>
  <c r="AI346" i="2"/>
  <c r="AF346" i="2"/>
  <c r="AK346" i="2"/>
  <c r="AL346" i="2"/>
  <c r="AN346" i="2"/>
  <c r="AO346" i="2"/>
  <c r="AM346" i="2"/>
  <c r="AQ346" i="2"/>
  <c r="AR346" i="2"/>
  <c r="AT346" i="2"/>
  <c r="AS346" i="2" s="1"/>
  <c r="AW346" i="2"/>
  <c r="AV346" i="2"/>
  <c r="BA346" i="2"/>
  <c r="BB346" i="2"/>
  <c r="BE346" i="2" a="1"/>
  <c r="BE346" i="2"/>
  <c r="BF346" i="2"/>
  <c r="BC346" i="2" s="1"/>
  <c r="BD346" i="2"/>
  <c r="BJ346" i="2" a="1"/>
  <c r="BJ346" i="2" s="1"/>
  <c r="BK346" i="2" s="1"/>
  <c r="BH346" i="2" s="1"/>
  <c r="BI346" i="2"/>
  <c r="BN346" i="2"/>
  <c r="BO346" i="2"/>
  <c r="BQ346" i="2"/>
  <c r="BR346" i="2"/>
  <c r="BP346" i="2"/>
  <c r="BU346" i="2"/>
  <c r="BT346" i="2" a="1"/>
  <c r="BT346" i="2" s="1"/>
  <c r="BY346" i="2"/>
  <c r="BZ346" i="2"/>
  <c r="BX346" i="2"/>
  <c r="CB346" i="2"/>
  <c r="CC346" i="2"/>
  <c r="CH346" i="2"/>
  <c r="CE346" i="2"/>
  <c r="CG346" i="2" s="1"/>
  <c r="CJ346" i="2"/>
  <c r="CI346" i="2" s="1"/>
  <c r="CK346" i="2"/>
  <c r="CL346" i="2"/>
  <c r="CN346" i="2"/>
  <c r="CO346" i="2" s="1"/>
  <c r="C347" i="2"/>
  <c r="G347" i="2"/>
  <c r="F347" i="2" s="1"/>
  <c r="I347" i="2"/>
  <c r="H347" i="2" s="1"/>
  <c r="K347" i="2"/>
  <c r="J347" i="2" s="1"/>
  <c r="M347" i="2"/>
  <c r="N347" i="2"/>
  <c r="P347" i="2"/>
  <c r="O347" i="2" s="1"/>
  <c r="Q347" i="2"/>
  <c r="U347" i="2"/>
  <c r="T347" i="2" a="1"/>
  <c r="T347" i="2"/>
  <c r="V347" i="2" s="1"/>
  <c r="R347" i="2" s="1"/>
  <c r="S347" i="2" a="1"/>
  <c r="S347" i="2" s="1"/>
  <c r="AA347" i="2"/>
  <c r="X347" i="2" a="1"/>
  <c r="X347" i="2" s="1"/>
  <c r="Y347" i="2" s="1"/>
  <c r="Z347" i="2"/>
  <c r="AC347" i="2"/>
  <c r="AD347" i="2"/>
  <c r="AG347" i="2"/>
  <c r="AH347" i="2"/>
  <c r="AI347" i="2"/>
  <c r="AF347" i="2"/>
  <c r="AK347" i="2"/>
  <c r="AL347" i="2"/>
  <c r="AN347" i="2"/>
  <c r="AO347" i="2"/>
  <c r="AQ347" i="2"/>
  <c r="AR347" i="2"/>
  <c r="AT347" i="2"/>
  <c r="AS347" i="2" s="1"/>
  <c r="AW347" i="2"/>
  <c r="AX347" i="2" s="1"/>
  <c r="AU347" i="2" s="1"/>
  <c r="AV347" i="2"/>
  <c r="BA347" i="2"/>
  <c r="BB347" i="2"/>
  <c r="AZ347" i="2"/>
  <c r="BE347" i="2" a="1"/>
  <c r="BE347" i="2" s="1"/>
  <c r="BF347" i="2" s="1"/>
  <c r="BC347" i="2" s="1"/>
  <c r="BD347" i="2"/>
  <c r="BJ347" i="2" a="1"/>
  <c r="BJ347" i="2" s="1"/>
  <c r="BI347" i="2"/>
  <c r="BN347" i="2"/>
  <c r="BO347" i="2"/>
  <c r="BM347" i="2" s="1"/>
  <c r="BQ347" i="2"/>
  <c r="BR347" i="2"/>
  <c r="BU347" i="2"/>
  <c r="BT347" i="2" a="1"/>
  <c r="BT347" i="2" s="1"/>
  <c r="BY347" i="2"/>
  <c r="BZ347" i="2"/>
  <c r="CB347" i="2"/>
  <c r="CC347" i="2"/>
  <c r="CH347" i="2"/>
  <c r="CE347" i="2"/>
  <c r="CJ347" i="2"/>
  <c r="CN347" i="2"/>
  <c r="C348" i="2"/>
  <c r="G348" i="2"/>
  <c r="F348" i="2"/>
  <c r="I348" i="2"/>
  <c r="H348" i="2"/>
  <c r="K348" i="2"/>
  <c r="J348" i="2" s="1"/>
  <c r="M348" i="2"/>
  <c r="N348" i="2"/>
  <c r="P348" i="2"/>
  <c r="O348" i="2" s="1"/>
  <c r="Q348" i="2"/>
  <c r="U348" i="2"/>
  <c r="T348" i="2" a="1"/>
  <c r="T348" i="2" s="1"/>
  <c r="V348" i="2" s="1"/>
  <c r="S348" i="2" a="1"/>
  <c r="AA348" i="2"/>
  <c r="X348" i="2" a="1"/>
  <c r="X348" i="2" s="1"/>
  <c r="Y348" i="2" s="1"/>
  <c r="Z348" i="2"/>
  <c r="AC348" i="2"/>
  <c r="AD348" i="2"/>
  <c r="AG348" i="2"/>
  <c r="AH348" i="2"/>
  <c r="AI348" i="2"/>
  <c r="AF348" i="2"/>
  <c r="AE348" i="2" s="1" a="1"/>
  <c r="AE348" i="2" s="1"/>
  <c r="AK348" i="2"/>
  <c r="AL348" i="2"/>
  <c r="AN348" i="2"/>
  <c r="AO348" i="2"/>
  <c r="AQ348" i="2"/>
  <c r="AR348" i="2"/>
  <c r="AT348" i="2"/>
  <c r="AS348" i="2" s="1"/>
  <c r="AW348" i="2"/>
  <c r="AV348" i="2"/>
  <c r="BA348" i="2"/>
  <c r="BB348" i="2"/>
  <c r="BE348" i="2" a="1"/>
  <c r="BE348" i="2" s="1"/>
  <c r="BF348" i="2" s="1"/>
  <c r="BC348" i="2" s="1"/>
  <c r="BD348" i="2"/>
  <c r="BG348" i="2" s="1"/>
  <c r="BJ348" i="2" a="1"/>
  <c r="BJ348" i="2" s="1"/>
  <c r="BI348" i="2"/>
  <c r="BN348" i="2"/>
  <c r="BO348" i="2"/>
  <c r="BQ348" i="2"/>
  <c r="BR348" i="2"/>
  <c r="BU348" i="2"/>
  <c r="BT348" i="2" a="1"/>
  <c r="BT348" i="2" s="1"/>
  <c r="BW348" i="2" s="1"/>
  <c r="BY348" i="2"/>
  <c r="BZ348" i="2"/>
  <c r="CB348" i="2"/>
  <c r="CC348" i="2"/>
  <c r="CH348" i="2"/>
  <c r="CD348" i="2" s="1"/>
  <c r="CE348" i="2"/>
  <c r="CF348" i="2" s="1"/>
  <c r="CJ348" i="2"/>
  <c r="CI348" i="2" s="1"/>
  <c r="CN348" i="2"/>
  <c r="CP348" i="2" s="1"/>
  <c r="CO348" i="2"/>
  <c r="S348" i="2"/>
  <c r="C349" i="2"/>
  <c r="G349" i="2"/>
  <c r="F349" i="2" s="1"/>
  <c r="I349" i="2"/>
  <c r="H349" i="2"/>
  <c r="K349" i="2"/>
  <c r="J349" i="2" s="1"/>
  <c r="M349" i="2"/>
  <c r="N349" i="2"/>
  <c r="P349" i="2"/>
  <c r="Q349" i="2"/>
  <c r="O349" i="2" s="1"/>
  <c r="U349" i="2"/>
  <c r="T349" i="2" a="1"/>
  <c r="T349" i="2" s="1"/>
  <c r="V349" i="2" s="1"/>
  <c r="S349" i="2" a="1"/>
  <c r="S349" i="2" s="1"/>
  <c r="AA349" i="2"/>
  <c r="X349" i="2" a="1"/>
  <c r="X349" i="2"/>
  <c r="Y349" i="2" s="1"/>
  <c r="Z349" i="2"/>
  <c r="AC349" i="2"/>
  <c r="AD349" i="2"/>
  <c r="AG349" i="2"/>
  <c r="AH349" i="2"/>
  <c r="AI349" i="2"/>
  <c r="AF349" i="2"/>
  <c r="AK349" i="2"/>
  <c r="AL349" i="2"/>
  <c r="AN349" i="2"/>
  <c r="AO349" i="2"/>
  <c r="AQ349" i="2"/>
  <c r="AP349" i="2" s="1"/>
  <c r="AR349" i="2"/>
  <c r="AT349" i="2"/>
  <c r="AS349" i="2" s="1"/>
  <c r="AW349" i="2"/>
  <c r="AX349" i="2" s="1"/>
  <c r="AU349" i="2" s="1"/>
  <c r="AV349" i="2"/>
  <c r="BA349" i="2"/>
  <c r="BB349" i="2"/>
  <c r="BE349" i="2" a="1"/>
  <c r="BE349" i="2" s="1"/>
  <c r="BD349" i="2"/>
  <c r="BJ349" i="2" a="1"/>
  <c r="BJ349" i="2" s="1"/>
  <c r="BI349" i="2"/>
  <c r="BN349" i="2"/>
  <c r="BO349" i="2"/>
  <c r="BQ349" i="2"/>
  <c r="BR349" i="2"/>
  <c r="BU349" i="2"/>
  <c r="BT349" i="2" a="1"/>
  <c r="BT349" i="2" s="1"/>
  <c r="BY349" i="2"/>
  <c r="BZ349" i="2"/>
  <c r="CB349" i="2"/>
  <c r="CC349" i="2"/>
  <c r="CH349" i="2"/>
  <c r="CE349" i="2"/>
  <c r="CJ349" i="2"/>
  <c r="CI349" i="2" s="1"/>
  <c r="CN349" i="2"/>
  <c r="CP349" i="2" s="1"/>
  <c r="C350" i="2"/>
  <c r="G350" i="2"/>
  <c r="F350" i="2" s="1"/>
  <c r="I350" i="2"/>
  <c r="H350" i="2" s="1"/>
  <c r="K350" i="2"/>
  <c r="J350" i="2" s="1"/>
  <c r="M350" i="2"/>
  <c r="N350" i="2"/>
  <c r="L350" i="2" s="1"/>
  <c r="P350" i="2"/>
  <c r="Q350" i="2"/>
  <c r="U350" i="2"/>
  <c r="R350" i="2" s="1"/>
  <c r="T350" i="2" a="1"/>
  <c r="T350" i="2" s="1"/>
  <c r="V350" i="2" s="1"/>
  <c r="S350" i="2" a="1"/>
  <c r="S350" i="2" s="1"/>
  <c r="AA350" i="2"/>
  <c r="X350" i="2" a="1"/>
  <c r="X350" i="2" s="1"/>
  <c r="Y350" i="2" s="1"/>
  <c r="Z350" i="2"/>
  <c r="AC350" i="2"/>
  <c r="AD350" i="2"/>
  <c r="AG350" i="2"/>
  <c r="AH350" i="2"/>
  <c r="AI350" i="2"/>
  <c r="AF350" i="2"/>
  <c r="AK350" i="2"/>
  <c r="AL350" i="2"/>
  <c r="AN350" i="2"/>
  <c r="AM350" i="2" s="1"/>
  <c r="AO350" i="2"/>
  <c r="AQ350" i="2"/>
  <c r="AR350" i="2"/>
  <c r="AP350" i="2"/>
  <c r="AT350" i="2"/>
  <c r="AS350" i="2" s="1"/>
  <c r="AW350" i="2"/>
  <c r="AX350" i="2" s="1"/>
  <c r="AU350" i="2" s="1"/>
  <c r="AV350" i="2"/>
  <c r="AY350" i="2" s="1"/>
  <c r="BA350" i="2"/>
  <c r="AZ350" i="2" s="1"/>
  <c r="BB350" i="2"/>
  <c r="BE350" i="2" a="1"/>
  <c r="BE350" i="2" s="1"/>
  <c r="BF350" i="2" s="1"/>
  <c r="BC350" i="2" s="1"/>
  <c r="BD350" i="2"/>
  <c r="BJ350" i="2" a="1"/>
  <c r="BJ350" i="2" s="1"/>
  <c r="BK350" i="2" s="1"/>
  <c r="BH350" i="2" s="1"/>
  <c r="BI350" i="2"/>
  <c r="BN350" i="2"/>
  <c r="BO350" i="2"/>
  <c r="BM350" i="2" s="1"/>
  <c r="BQ350" i="2"/>
  <c r="BR350" i="2"/>
  <c r="BU350" i="2"/>
  <c r="BT350" i="2" a="1"/>
  <c r="BT350" i="2" s="1"/>
  <c r="BY350" i="2"/>
  <c r="BX350" i="2" s="1"/>
  <c r="BZ350" i="2"/>
  <c r="CB350" i="2"/>
  <c r="CC350" i="2"/>
  <c r="CH350" i="2"/>
  <c r="CD350" i="2" s="1"/>
  <c r="CE350" i="2"/>
  <c r="CG350" i="2" s="1"/>
  <c r="CF350" i="2"/>
  <c r="CJ350" i="2"/>
  <c r="CI350" i="2" s="1"/>
  <c r="CN350" i="2"/>
  <c r="C351" i="2"/>
  <c r="G351" i="2"/>
  <c r="F351" i="2" s="1"/>
  <c r="I351" i="2"/>
  <c r="H351" i="2" s="1"/>
  <c r="K351" i="2"/>
  <c r="J351" i="2" s="1"/>
  <c r="M351" i="2"/>
  <c r="N351" i="2"/>
  <c r="P351" i="2"/>
  <c r="Q351" i="2"/>
  <c r="U351" i="2"/>
  <c r="T351" i="2" a="1"/>
  <c r="T351" i="2" s="1"/>
  <c r="V351" i="2" s="1"/>
  <c r="R351" i="2" s="1"/>
  <c r="S351" i="2" a="1"/>
  <c r="S351" i="2" s="1"/>
  <c r="AA351" i="2"/>
  <c r="X351" i="2" a="1"/>
  <c r="X351" i="2" s="1"/>
  <c r="Y351" i="2" s="1"/>
  <c r="Z351" i="2"/>
  <c r="AC351" i="2"/>
  <c r="AB351" i="2" s="1"/>
  <c r="AD351" i="2"/>
  <c r="AG351" i="2"/>
  <c r="AE351" i="2" s="1" a="1"/>
  <c r="AE351" i="2" s="1"/>
  <c r="AH351" i="2"/>
  <c r="AI351" i="2"/>
  <c r="AF351" i="2"/>
  <c r="AK351" i="2"/>
  <c r="AL351" i="2"/>
  <c r="AN351" i="2"/>
  <c r="AO351" i="2"/>
  <c r="AQ351" i="2"/>
  <c r="AR351" i="2"/>
  <c r="AT351" i="2"/>
  <c r="AS351" i="2"/>
  <c r="AW351" i="2"/>
  <c r="AX351" i="2" s="1"/>
  <c r="AU351" i="2" s="1"/>
  <c r="AV351" i="2"/>
  <c r="BA351" i="2"/>
  <c r="BB351" i="2"/>
  <c r="BE351" i="2" a="1"/>
  <c r="BE351" i="2" s="1"/>
  <c r="BF351" i="2" s="1"/>
  <c r="BC351" i="2" s="1"/>
  <c r="BD351" i="2"/>
  <c r="BJ351" i="2" a="1"/>
  <c r="BJ351" i="2" s="1"/>
  <c r="BK351" i="2" s="1"/>
  <c r="BH351" i="2" s="1"/>
  <c r="BI351" i="2"/>
  <c r="BN351" i="2"/>
  <c r="BO351" i="2"/>
  <c r="BQ351" i="2"/>
  <c r="BR351" i="2"/>
  <c r="BU351" i="2"/>
  <c r="BT351" i="2" a="1"/>
  <c r="BT351" i="2" s="1"/>
  <c r="BY351" i="2"/>
  <c r="BX351" i="2" s="1"/>
  <c r="BZ351" i="2"/>
  <c r="CB351" i="2"/>
  <c r="CA351" i="2" s="1"/>
  <c r="CC351" i="2"/>
  <c r="CH351" i="2"/>
  <c r="CE351" i="2"/>
  <c r="CG351" i="2" s="1"/>
  <c r="CJ351" i="2"/>
  <c r="CN351" i="2"/>
  <c r="CM351" i="2" s="1"/>
  <c r="C352" i="2"/>
  <c r="G352" i="2"/>
  <c r="F352" i="2" s="1"/>
  <c r="I352" i="2"/>
  <c r="H352" i="2" s="1"/>
  <c r="K352" i="2"/>
  <c r="J352" i="2" s="1"/>
  <c r="M352" i="2"/>
  <c r="N352" i="2"/>
  <c r="P352" i="2"/>
  <c r="Q352" i="2"/>
  <c r="U352" i="2"/>
  <c r="T352" i="2" a="1"/>
  <c r="T352" i="2" s="1"/>
  <c r="V352" i="2" s="1"/>
  <c r="S352" i="2" a="1"/>
  <c r="S352" i="2" s="1"/>
  <c r="AA352" i="2"/>
  <c r="X352" i="2" a="1"/>
  <c r="X352" i="2" s="1"/>
  <c r="Y352" i="2" s="1"/>
  <c r="Z352" i="2"/>
  <c r="AC352" i="2"/>
  <c r="AB352" i="2" s="1"/>
  <c r="AD352" i="2"/>
  <c r="AG352" i="2"/>
  <c r="AH352" i="2"/>
  <c r="AI352" i="2"/>
  <c r="AF352" i="2"/>
  <c r="AK352" i="2"/>
  <c r="AJ352" i="2" s="1"/>
  <c r="AL352" i="2"/>
  <c r="AN352" i="2"/>
  <c r="AM352" i="2" s="1"/>
  <c r="AO352" i="2"/>
  <c r="AQ352" i="2"/>
  <c r="AR352" i="2"/>
  <c r="AT352" i="2"/>
  <c r="AS352" i="2" s="1"/>
  <c r="AW352" i="2"/>
  <c r="AV352" i="2"/>
  <c r="BA352" i="2"/>
  <c r="BB352" i="2"/>
  <c r="BE352" i="2" a="1"/>
  <c r="BE352" i="2" s="1"/>
  <c r="BF352" i="2" s="1"/>
  <c r="BC352" i="2" s="1"/>
  <c r="BD352" i="2"/>
  <c r="BJ352" i="2" a="1"/>
  <c r="BJ352" i="2"/>
  <c r="BK352" i="2" s="1"/>
  <c r="BH352" i="2" s="1"/>
  <c r="BI352" i="2"/>
  <c r="BN352" i="2"/>
  <c r="BM352" i="2" s="1"/>
  <c r="BO352" i="2"/>
  <c r="BQ352" i="2"/>
  <c r="BR352" i="2"/>
  <c r="BU352" i="2"/>
  <c r="BT352" i="2" a="1"/>
  <c r="BT352" i="2"/>
  <c r="BW352" i="2" s="1"/>
  <c r="BY352" i="2"/>
  <c r="BX352" i="2" s="1"/>
  <c r="BZ352" i="2"/>
  <c r="CB352" i="2"/>
  <c r="CC352" i="2"/>
  <c r="CA352" i="2" s="1"/>
  <c r="CH352" i="2"/>
  <c r="CE352" i="2"/>
  <c r="CJ352" i="2"/>
  <c r="CL352" i="2" s="1"/>
  <c r="CK352" i="2"/>
  <c r="CN352" i="2"/>
  <c r="CM352" i="2" s="1"/>
  <c r="C353" i="2"/>
  <c r="G353" i="2"/>
  <c r="F353" i="2" s="1"/>
  <c r="I353" i="2"/>
  <c r="H353" i="2" s="1"/>
  <c r="K353" i="2"/>
  <c r="J353" i="2" s="1"/>
  <c r="M353" i="2"/>
  <c r="N353" i="2"/>
  <c r="L353" i="2" s="1"/>
  <c r="P353" i="2"/>
  <c r="Q353" i="2"/>
  <c r="U353" i="2"/>
  <c r="T353" i="2" a="1"/>
  <c r="T353" i="2" s="1"/>
  <c r="V353" i="2"/>
  <c r="S353" i="2" a="1"/>
  <c r="AA353" i="2"/>
  <c r="X353" i="2" a="1"/>
  <c r="X353" i="2"/>
  <c r="Y353" i="2" s="1"/>
  <c r="Z353" i="2"/>
  <c r="AC353" i="2"/>
  <c r="AB353" i="2" s="1"/>
  <c r="AD353" i="2"/>
  <c r="AG353" i="2"/>
  <c r="AH353" i="2"/>
  <c r="AI353" i="2"/>
  <c r="AF353" i="2"/>
  <c r="AK353" i="2"/>
  <c r="AJ353" i="2" s="1"/>
  <c r="AL353" i="2"/>
  <c r="AN353" i="2"/>
  <c r="AO353" i="2"/>
  <c r="AQ353" i="2"/>
  <c r="AR353" i="2"/>
  <c r="AT353" i="2"/>
  <c r="AS353" i="2"/>
  <c r="AW353" i="2"/>
  <c r="AX353" i="2" s="1"/>
  <c r="AU353" i="2" s="1"/>
  <c r="AV353" i="2"/>
  <c r="BA353" i="2"/>
  <c r="AZ353" i="2" s="1"/>
  <c r="BB353" i="2"/>
  <c r="BE353" i="2" a="1"/>
  <c r="BE353" i="2" s="1"/>
  <c r="BF353" i="2" s="1"/>
  <c r="BC353" i="2" s="1"/>
  <c r="BD353" i="2"/>
  <c r="BJ353" i="2" a="1"/>
  <c r="BJ353" i="2" s="1"/>
  <c r="BK353" i="2" s="1"/>
  <c r="BH353" i="2" s="1"/>
  <c r="BI353" i="2"/>
  <c r="BN353" i="2"/>
  <c r="BO353" i="2"/>
  <c r="BQ353" i="2"/>
  <c r="BR353" i="2"/>
  <c r="BU353" i="2"/>
  <c r="BT353" i="2" a="1"/>
  <c r="BT353" i="2" s="1"/>
  <c r="BY353" i="2"/>
  <c r="BZ353" i="2"/>
  <c r="BX353" i="2" s="1"/>
  <c r="CB353" i="2"/>
  <c r="CA353" i="2" s="1"/>
  <c r="CC353" i="2"/>
  <c r="CH353" i="2"/>
  <c r="CE353" i="2"/>
  <c r="CF353" i="2" s="1"/>
  <c r="CJ353" i="2"/>
  <c r="CL353" i="2" s="1"/>
  <c r="CN353" i="2"/>
  <c r="CM353" i="2" s="1"/>
  <c r="S353" i="2"/>
  <c r="C354" i="2"/>
  <c r="G354" i="2"/>
  <c r="F354" i="2" s="1"/>
  <c r="I354" i="2"/>
  <c r="H354" i="2" s="1"/>
  <c r="K354" i="2"/>
  <c r="J354" i="2" s="1"/>
  <c r="M354" i="2"/>
  <c r="N354" i="2"/>
  <c r="L354" i="2" s="1"/>
  <c r="P354" i="2"/>
  <c r="Q354" i="2"/>
  <c r="U354" i="2"/>
  <c r="T354" i="2" a="1"/>
  <c r="T354" i="2" s="1"/>
  <c r="V354" i="2" s="1"/>
  <c r="S354" i="2" a="1"/>
  <c r="S354" i="2" s="1"/>
  <c r="AA354" i="2"/>
  <c r="X354" i="2" a="1"/>
  <c r="X354" i="2"/>
  <c r="Y354" i="2" s="1"/>
  <c r="Z354" i="2"/>
  <c r="AC354" i="2"/>
  <c r="AD354" i="2"/>
  <c r="AG354" i="2"/>
  <c r="AH354" i="2"/>
  <c r="AI354" i="2"/>
  <c r="AF354" i="2"/>
  <c r="AK354" i="2"/>
  <c r="AL354" i="2"/>
  <c r="AJ354" i="2" s="1"/>
  <c r="AN354" i="2"/>
  <c r="AO354" i="2"/>
  <c r="AQ354" i="2"/>
  <c r="AR354" i="2"/>
  <c r="AT354" i="2"/>
  <c r="AS354" i="2" s="1"/>
  <c r="AW354" i="2"/>
  <c r="AV354" i="2"/>
  <c r="BA354" i="2"/>
  <c r="BB354" i="2"/>
  <c r="BE354" i="2" a="1"/>
  <c r="BE354" i="2"/>
  <c r="BF354" i="2" s="1"/>
  <c r="BC354" i="2" s="1"/>
  <c r="BD354" i="2"/>
  <c r="BJ354" i="2" a="1"/>
  <c r="BJ354" i="2" s="1"/>
  <c r="BK354" i="2" s="1"/>
  <c r="BH354" i="2" s="1"/>
  <c r="BI354" i="2"/>
  <c r="BN354" i="2"/>
  <c r="BO354" i="2"/>
  <c r="BQ354" i="2"/>
  <c r="BR354" i="2"/>
  <c r="BU354" i="2"/>
  <c r="BT354" i="2" a="1"/>
  <c r="BT354" i="2" s="1"/>
  <c r="BY354" i="2"/>
  <c r="BX354" i="2" s="1"/>
  <c r="BZ354" i="2"/>
  <c r="CB354" i="2"/>
  <c r="CC354" i="2"/>
  <c r="CH354" i="2"/>
  <c r="CD354" i="2" s="1"/>
  <c r="CE354" i="2"/>
  <c r="CF354" i="2" s="1"/>
  <c r="CJ354" i="2"/>
  <c r="CL354" i="2" s="1"/>
  <c r="CK354" i="2"/>
  <c r="CN354" i="2"/>
  <c r="CM354" i="2" s="1"/>
  <c r="C355" i="2"/>
  <c r="G355" i="2"/>
  <c r="F355" i="2" s="1"/>
  <c r="I355" i="2"/>
  <c r="H355" i="2" s="1"/>
  <c r="K355" i="2"/>
  <c r="J355" i="2" s="1"/>
  <c r="M355" i="2"/>
  <c r="N355" i="2"/>
  <c r="P355" i="2"/>
  <c r="Q355" i="2"/>
  <c r="U355" i="2"/>
  <c r="T355" i="2" a="1"/>
  <c r="T355" i="2"/>
  <c r="V355" i="2" s="1"/>
  <c r="S355" i="2" a="1"/>
  <c r="S355" i="2" s="1"/>
  <c r="AA355" i="2"/>
  <c r="X355" i="2" a="1"/>
  <c r="X355" i="2" s="1"/>
  <c r="Y355" i="2" s="1"/>
  <c r="Z355" i="2"/>
  <c r="AC355" i="2"/>
  <c r="AD355" i="2"/>
  <c r="AG355" i="2"/>
  <c r="AH355" i="2"/>
  <c r="AI355" i="2"/>
  <c r="AF355" i="2"/>
  <c r="AK355" i="2"/>
  <c r="AL355" i="2"/>
  <c r="AN355" i="2"/>
  <c r="AO355" i="2"/>
  <c r="AQ355" i="2"/>
  <c r="AR355" i="2"/>
  <c r="AT355" i="2"/>
  <c r="AS355" i="2" s="1"/>
  <c r="AW355" i="2"/>
  <c r="AX355" i="2" s="1"/>
  <c r="AU355" i="2" s="1"/>
  <c r="AV355" i="2"/>
  <c r="BA355" i="2"/>
  <c r="BB355" i="2"/>
  <c r="BE355" i="2" a="1"/>
  <c r="BE355" i="2"/>
  <c r="BF355" i="2" s="1"/>
  <c r="BC355" i="2" s="1"/>
  <c r="BD355" i="2"/>
  <c r="BJ355" i="2" a="1"/>
  <c r="BJ355" i="2" s="1"/>
  <c r="BI355" i="2"/>
  <c r="BN355" i="2"/>
  <c r="BO355" i="2"/>
  <c r="BQ355" i="2"/>
  <c r="BP355" i="2" s="1"/>
  <c r="BR355" i="2"/>
  <c r="BU355" i="2"/>
  <c r="BT355" i="2" a="1"/>
  <c r="BT355" i="2" s="1"/>
  <c r="BY355" i="2"/>
  <c r="BZ355" i="2"/>
  <c r="CB355" i="2"/>
  <c r="CC355" i="2"/>
  <c r="CH355" i="2"/>
  <c r="CD355" i="2" s="1"/>
  <c r="CE355" i="2"/>
  <c r="CJ355" i="2"/>
  <c r="CL355" i="2" s="1"/>
  <c r="CN355" i="2"/>
  <c r="C356" i="2"/>
  <c r="G356" i="2"/>
  <c r="F356" i="2"/>
  <c r="I356" i="2"/>
  <c r="H356" i="2" s="1"/>
  <c r="K356" i="2"/>
  <c r="J356" i="2" s="1"/>
  <c r="M356" i="2"/>
  <c r="N356" i="2"/>
  <c r="P356" i="2"/>
  <c r="O356" i="2" s="1"/>
  <c r="Q356" i="2"/>
  <c r="U356" i="2"/>
  <c r="T356" i="2" a="1"/>
  <c r="T356" i="2"/>
  <c r="V356" i="2" s="1"/>
  <c r="S356" i="2" a="1"/>
  <c r="AA356" i="2"/>
  <c r="X356" i="2" a="1"/>
  <c r="X356" i="2" s="1"/>
  <c r="Y356" i="2" s="1"/>
  <c r="Z356" i="2"/>
  <c r="AC356" i="2"/>
  <c r="AD356" i="2"/>
  <c r="AG356" i="2"/>
  <c r="AH356" i="2"/>
  <c r="AI356" i="2"/>
  <c r="AF356" i="2"/>
  <c r="AK356" i="2"/>
  <c r="AL356" i="2"/>
  <c r="AN356" i="2"/>
  <c r="AO356" i="2"/>
  <c r="AQ356" i="2"/>
  <c r="AR356" i="2"/>
  <c r="AT356" i="2"/>
  <c r="AS356" i="2" s="1"/>
  <c r="AW356" i="2"/>
  <c r="AV356" i="2"/>
  <c r="BA356" i="2"/>
  <c r="BB356" i="2"/>
  <c r="BE356" i="2" a="1"/>
  <c r="BE356" i="2" s="1"/>
  <c r="BF356" i="2" s="1"/>
  <c r="BC356" i="2" s="1"/>
  <c r="BD356" i="2"/>
  <c r="BJ356" i="2" a="1"/>
  <c r="BJ356" i="2" s="1"/>
  <c r="BI356" i="2"/>
  <c r="BN356" i="2"/>
  <c r="BO356" i="2"/>
  <c r="BQ356" i="2"/>
  <c r="BR356" i="2"/>
  <c r="BU356" i="2"/>
  <c r="BT356" i="2" a="1"/>
  <c r="BT356" i="2" s="1"/>
  <c r="BW356" i="2" s="1"/>
  <c r="BY356" i="2"/>
  <c r="BX356" i="2" s="1"/>
  <c r="BZ356" i="2"/>
  <c r="CB356" i="2"/>
  <c r="CC356" i="2"/>
  <c r="CH356" i="2"/>
  <c r="CD356" i="2" s="1"/>
  <c r="CE356" i="2"/>
  <c r="CF356" i="2" s="1"/>
  <c r="CJ356" i="2"/>
  <c r="CI356" i="2"/>
  <c r="CN356" i="2"/>
  <c r="CM356" i="2" s="1"/>
  <c r="S356" i="2"/>
  <c r="C357" i="2"/>
  <c r="G357" i="2"/>
  <c r="F357" i="2" s="1"/>
  <c r="I357" i="2"/>
  <c r="H357" i="2" s="1"/>
  <c r="K357" i="2"/>
  <c r="J357" i="2" s="1"/>
  <c r="M357" i="2"/>
  <c r="L357" i="2" s="1"/>
  <c r="N357" i="2"/>
  <c r="P357" i="2"/>
  <c r="Q357" i="2"/>
  <c r="U357" i="2"/>
  <c r="T357" i="2" a="1"/>
  <c r="T357" i="2" s="1"/>
  <c r="V357" i="2" s="1"/>
  <c r="S357" i="2" a="1"/>
  <c r="S357" i="2" s="1"/>
  <c r="AA357" i="2"/>
  <c r="X357" i="2" a="1"/>
  <c r="X357" i="2" s="1"/>
  <c r="Y357" i="2" s="1"/>
  <c r="Z357" i="2"/>
  <c r="AC357" i="2"/>
  <c r="AD357" i="2"/>
  <c r="AG357" i="2"/>
  <c r="AH357" i="2"/>
  <c r="AI357" i="2"/>
  <c r="AF357" i="2"/>
  <c r="AK357" i="2"/>
  <c r="AJ357" i="2" s="1"/>
  <c r="AL357" i="2"/>
  <c r="AN357" i="2"/>
  <c r="AO357" i="2"/>
  <c r="AQ357" i="2"/>
  <c r="AP357" i="2" s="1"/>
  <c r="AR357" i="2"/>
  <c r="AT357" i="2"/>
  <c r="AS357" i="2" s="1"/>
  <c r="AW357" i="2"/>
  <c r="AX357" i="2" s="1"/>
  <c r="AU357" i="2" s="1"/>
  <c r="AV357" i="2"/>
  <c r="BA357" i="2"/>
  <c r="BB357" i="2"/>
  <c r="BE357" i="2" a="1"/>
  <c r="BE357" i="2" s="1"/>
  <c r="BF357" i="2" s="1"/>
  <c r="BC357" i="2" s="1"/>
  <c r="BD357" i="2"/>
  <c r="BJ357" i="2" a="1"/>
  <c r="BJ357" i="2" s="1"/>
  <c r="BI357" i="2"/>
  <c r="BN357" i="2"/>
  <c r="BO357" i="2"/>
  <c r="BQ357" i="2"/>
  <c r="BR357" i="2"/>
  <c r="BU357" i="2"/>
  <c r="BV357" i="2" s="1"/>
  <c r="BS357" i="2" s="1"/>
  <c r="BT357" i="2" a="1"/>
  <c r="BT357" i="2" s="1"/>
  <c r="BY357" i="2"/>
  <c r="BZ357" i="2"/>
  <c r="CB357" i="2"/>
  <c r="CA357" i="2" s="1"/>
  <c r="CC357" i="2"/>
  <c r="CH357" i="2"/>
  <c r="CE357" i="2"/>
  <c r="CG357" i="2" s="1"/>
  <c r="CF357" i="2"/>
  <c r="CJ357" i="2"/>
  <c r="CI357" i="2" s="1"/>
  <c r="CN357" i="2"/>
  <c r="CP357" i="2" s="1"/>
  <c r="CM357" i="2"/>
  <c r="C358" i="2"/>
  <c r="G358" i="2"/>
  <c r="F358" i="2"/>
  <c r="I358" i="2"/>
  <c r="H358" i="2" s="1"/>
  <c r="K358" i="2"/>
  <c r="J358" i="2"/>
  <c r="M358" i="2"/>
  <c r="N358" i="2"/>
  <c r="P358" i="2"/>
  <c r="Q358" i="2"/>
  <c r="U358" i="2"/>
  <c r="T358" i="2" a="1"/>
  <c r="T358" i="2" s="1"/>
  <c r="V358" i="2" s="1"/>
  <c r="S358" i="2" a="1"/>
  <c r="S358" i="2" s="1"/>
  <c r="AA358" i="2"/>
  <c r="X358" i="2" a="1"/>
  <c r="X358" i="2" s="1"/>
  <c r="Y358" i="2" s="1"/>
  <c r="W358" i="2" s="1"/>
  <c r="Z358" i="2"/>
  <c r="AC358" i="2"/>
  <c r="AD358" i="2"/>
  <c r="AG358" i="2"/>
  <c r="AH358" i="2"/>
  <c r="AI358" i="2"/>
  <c r="AF358" i="2"/>
  <c r="AK358" i="2"/>
  <c r="AL358" i="2"/>
  <c r="AN358" i="2"/>
  <c r="AO358" i="2"/>
  <c r="AQ358" i="2"/>
  <c r="AP358" i="2" s="1"/>
  <c r="AR358" i="2"/>
  <c r="AT358" i="2"/>
  <c r="AS358" i="2" s="1"/>
  <c r="AW358" i="2"/>
  <c r="AX358" i="2" s="1"/>
  <c r="AU358" i="2"/>
  <c r="AV358" i="2"/>
  <c r="BA358" i="2"/>
  <c r="BB358" i="2"/>
  <c r="BE358" i="2" a="1"/>
  <c r="BE358" i="2" s="1"/>
  <c r="BD358" i="2"/>
  <c r="BJ358" i="2" a="1"/>
  <c r="BJ358" i="2" s="1"/>
  <c r="BK358" i="2" s="1"/>
  <c r="BH358" i="2" s="1"/>
  <c r="BI358" i="2"/>
  <c r="BN358" i="2"/>
  <c r="BO358" i="2"/>
  <c r="BM358" i="2" s="1"/>
  <c r="BQ358" i="2"/>
  <c r="BR358" i="2"/>
  <c r="BU358" i="2"/>
  <c r="BT358" i="2" a="1"/>
  <c r="BT358" i="2" s="1"/>
  <c r="BW358" i="2" s="1"/>
  <c r="BY358" i="2"/>
  <c r="BX358" i="2" s="1"/>
  <c r="BZ358" i="2"/>
  <c r="CB358" i="2"/>
  <c r="CC358" i="2"/>
  <c r="CA358" i="2" s="1"/>
  <c r="CH358" i="2"/>
  <c r="CE358" i="2"/>
  <c r="CF358" i="2" s="1"/>
  <c r="CJ358" i="2"/>
  <c r="CN358" i="2"/>
  <c r="CM358" i="2" s="1"/>
  <c r="C359" i="2"/>
  <c r="G359" i="2"/>
  <c r="F359" i="2" s="1"/>
  <c r="I359" i="2"/>
  <c r="H359" i="2" s="1"/>
  <c r="K359" i="2"/>
  <c r="J359" i="2" s="1"/>
  <c r="M359" i="2"/>
  <c r="N359" i="2"/>
  <c r="P359" i="2"/>
  <c r="Q359" i="2"/>
  <c r="U359" i="2"/>
  <c r="T359" i="2" a="1"/>
  <c r="T359" i="2"/>
  <c r="V359" i="2" s="1"/>
  <c r="S359" i="2" a="1"/>
  <c r="AA359" i="2"/>
  <c r="X359" i="2" a="1"/>
  <c r="X359" i="2" s="1"/>
  <c r="Y359" i="2" s="1"/>
  <c r="Z359" i="2"/>
  <c r="AC359" i="2"/>
  <c r="AD359" i="2"/>
  <c r="AG359" i="2"/>
  <c r="AH359" i="2"/>
  <c r="AI359" i="2"/>
  <c r="AF359" i="2"/>
  <c r="AK359" i="2"/>
  <c r="AJ359" i="2" s="1"/>
  <c r="AL359" i="2"/>
  <c r="AN359" i="2"/>
  <c r="AO359" i="2"/>
  <c r="AQ359" i="2"/>
  <c r="AR359" i="2"/>
  <c r="AT359" i="2"/>
  <c r="AS359" i="2" s="1"/>
  <c r="AW359" i="2"/>
  <c r="AX359" i="2" s="1"/>
  <c r="AU359" i="2"/>
  <c r="AV359" i="2"/>
  <c r="BA359" i="2"/>
  <c r="BB359" i="2"/>
  <c r="BE359" i="2" a="1"/>
  <c r="BE359" i="2" s="1"/>
  <c r="BF359" i="2" s="1"/>
  <c r="BC359" i="2" s="1"/>
  <c r="BD359" i="2"/>
  <c r="BJ359" i="2" a="1"/>
  <c r="BJ359" i="2"/>
  <c r="BL359" i="2" s="1"/>
  <c r="BI359" i="2"/>
  <c r="BN359" i="2"/>
  <c r="BO359" i="2"/>
  <c r="BM359" i="2" s="1"/>
  <c r="BQ359" i="2"/>
  <c r="BP359" i="2" s="1"/>
  <c r="BR359" i="2"/>
  <c r="BU359" i="2"/>
  <c r="BT359" i="2" a="1"/>
  <c r="BT359" i="2" s="1"/>
  <c r="BY359" i="2"/>
  <c r="BX359" i="2" s="1"/>
  <c r="BZ359" i="2"/>
  <c r="CB359" i="2"/>
  <c r="CC359" i="2"/>
  <c r="CH359" i="2"/>
  <c r="CE359" i="2"/>
  <c r="CF359" i="2" s="1"/>
  <c r="CJ359" i="2"/>
  <c r="CK359" i="2" s="1"/>
  <c r="CN359" i="2"/>
  <c r="CM359" i="2" s="1"/>
  <c r="S359" i="2"/>
  <c r="C360" i="2"/>
  <c r="G360" i="2"/>
  <c r="F360" i="2" s="1"/>
  <c r="I360" i="2"/>
  <c r="H360" i="2"/>
  <c r="K360" i="2"/>
  <c r="J360" i="2" s="1"/>
  <c r="M360" i="2"/>
  <c r="L360" i="2" s="1"/>
  <c r="N360" i="2"/>
  <c r="P360" i="2"/>
  <c r="Q360" i="2"/>
  <c r="O360" i="2"/>
  <c r="U360" i="2"/>
  <c r="T360" i="2" a="1"/>
  <c r="T360" i="2" s="1"/>
  <c r="V360" i="2" s="1"/>
  <c r="S360" i="2" a="1"/>
  <c r="S360" i="2" s="1"/>
  <c r="AA360" i="2"/>
  <c r="X360" i="2" a="1"/>
  <c r="X360" i="2" s="1"/>
  <c r="Y360" i="2" s="1"/>
  <c r="Z360" i="2"/>
  <c r="AC360" i="2"/>
  <c r="AD360" i="2"/>
  <c r="AG360" i="2"/>
  <c r="AH360" i="2"/>
  <c r="AI360" i="2"/>
  <c r="AF360" i="2"/>
  <c r="AK360" i="2"/>
  <c r="AL360" i="2"/>
  <c r="AN360" i="2"/>
  <c r="AO360" i="2"/>
  <c r="AQ360" i="2"/>
  <c r="AP360" i="2" s="1"/>
  <c r="AR360" i="2"/>
  <c r="AT360" i="2"/>
  <c r="AS360" i="2"/>
  <c r="AW360" i="2"/>
  <c r="AX360" i="2" s="1"/>
  <c r="AU360" i="2" s="1"/>
  <c r="AV360" i="2"/>
  <c r="BA360" i="2"/>
  <c r="BB360" i="2"/>
  <c r="BE360" i="2" a="1"/>
  <c r="BE360" i="2" s="1"/>
  <c r="BF360" i="2" s="1"/>
  <c r="BC360" i="2" s="1"/>
  <c r="BD360" i="2"/>
  <c r="BJ360" i="2" a="1"/>
  <c r="BJ360" i="2" s="1"/>
  <c r="BK360" i="2" s="1"/>
  <c r="BH360" i="2" s="1"/>
  <c r="BI360" i="2"/>
  <c r="BN360" i="2"/>
  <c r="BO360" i="2"/>
  <c r="BQ360" i="2"/>
  <c r="BR360" i="2"/>
  <c r="BU360" i="2"/>
  <c r="BV360" i="2" s="1"/>
  <c r="BS360" i="2" s="1"/>
  <c r="BT360" i="2" a="1"/>
  <c r="BT360" i="2"/>
  <c r="BY360" i="2"/>
  <c r="BX360" i="2" s="1"/>
  <c r="BZ360" i="2"/>
  <c r="CB360" i="2"/>
  <c r="CC360" i="2"/>
  <c r="CH360" i="2"/>
  <c r="CD360" i="2" s="1"/>
  <c r="CE360" i="2"/>
  <c r="CF360" i="2" s="1"/>
  <c r="CJ360" i="2"/>
  <c r="CI360" i="2" s="1"/>
  <c r="CK360" i="2"/>
  <c r="CN360" i="2"/>
  <c r="CO360" i="2" s="1"/>
  <c r="C361" i="2"/>
  <c r="G361" i="2"/>
  <c r="F361" i="2" s="1"/>
  <c r="I361" i="2"/>
  <c r="H361" i="2" s="1"/>
  <c r="K361" i="2"/>
  <c r="J361" i="2" s="1"/>
  <c r="M361" i="2"/>
  <c r="N361" i="2"/>
  <c r="P361" i="2"/>
  <c r="Q361" i="2"/>
  <c r="U361" i="2"/>
  <c r="T361" i="2" a="1"/>
  <c r="T361" i="2" s="1"/>
  <c r="V361" i="2" s="1"/>
  <c r="R361" i="2" s="1"/>
  <c r="S361" i="2" a="1"/>
  <c r="S361" i="2" s="1"/>
  <c r="AA361" i="2"/>
  <c r="X361" i="2" a="1"/>
  <c r="X361" i="2" s="1"/>
  <c r="Y361" i="2" s="1"/>
  <c r="Z361" i="2"/>
  <c r="AC361" i="2"/>
  <c r="AB361" i="2" s="1"/>
  <c r="AD361" i="2"/>
  <c r="AG361" i="2"/>
  <c r="AH361" i="2"/>
  <c r="AI361" i="2"/>
  <c r="AF361" i="2"/>
  <c r="AK361" i="2"/>
  <c r="AL361" i="2"/>
  <c r="AN361" i="2"/>
  <c r="AO361" i="2"/>
  <c r="AM361" i="2"/>
  <c r="AQ361" i="2"/>
  <c r="AP361" i="2" s="1"/>
  <c r="AR361" i="2"/>
  <c r="AT361" i="2"/>
  <c r="AS361" i="2"/>
  <c r="AW361" i="2"/>
  <c r="AX361" i="2" s="1"/>
  <c r="AU361" i="2" s="1"/>
  <c r="AV361" i="2"/>
  <c r="AY361" i="2" s="1"/>
  <c r="BA361" i="2"/>
  <c r="AZ361" i="2" s="1"/>
  <c r="BB361" i="2"/>
  <c r="BE361" i="2" a="1"/>
  <c r="BE361" i="2" s="1"/>
  <c r="BF361" i="2" s="1"/>
  <c r="BC361" i="2" s="1"/>
  <c r="BD361" i="2"/>
  <c r="BJ361" i="2" a="1"/>
  <c r="BJ361" i="2" s="1"/>
  <c r="BK361" i="2" s="1"/>
  <c r="BH361" i="2" s="1"/>
  <c r="BI361" i="2"/>
  <c r="BN361" i="2"/>
  <c r="BO361" i="2"/>
  <c r="BQ361" i="2"/>
  <c r="BP361" i="2" s="1"/>
  <c r="BR361" i="2"/>
  <c r="BU361" i="2"/>
  <c r="BT361" i="2" a="1"/>
  <c r="BT361" i="2" s="1"/>
  <c r="BY361" i="2"/>
  <c r="BZ361" i="2"/>
  <c r="CB361" i="2"/>
  <c r="CC361" i="2"/>
  <c r="CH361" i="2"/>
  <c r="CE361" i="2"/>
  <c r="CJ361" i="2"/>
  <c r="CL361" i="2" s="1"/>
  <c r="CN361" i="2"/>
  <c r="C362" i="2"/>
  <c r="G362" i="2"/>
  <c r="F362" i="2" s="1"/>
  <c r="I362" i="2"/>
  <c r="H362" i="2"/>
  <c r="K362" i="2"/>
  <c r="J362" i="2" s="1"/>
  <c r="M362" i="2"/>
  <c r="N362" i="2"/>
  <c r="P362" i="2"/>
  <c r="Q362" i="2"/>
  <c r="U362" i="2"/>
  <c r="T362" i="2" a="1"/>
  <c r="T362" i="2" s="1"/>
  <c r="V362" i="2" s="1"/>
  <c r="S362" i="2" a="1"/>
  <c r="S362" i="2" s="1"/>
  <c r="AA362" i="2"/>
  <c r="X362" i="2" a="1"/>
  <c r="X362" i="2" s="1"/>
  <c r="Y362" i="2" s="1"/>
  <c r="Z362" i="2"/>
  <c r="AC362" i="2"/>
  <c r="AD362" i="2"/>
  <c r="AG362" i="2"/>
  <c r="AH362" i="2"/>
  <c r="AI362" i="2"/>
  <c r="AF362" i="2"/>
  <c r="AK362" i="2"/>
  <c r="AL362" i="2"/>
  <c r="AN362" i="2"/>
  <c r="AO362" i="2"/>
  <c r="AQ362" i="2"/>
  <c r="AR362" i="2"/>
  <c r="AT362" i="2"/>
  <c r="AS362" i="2"/>
  <c r="AW362" i="2"/>
  <c r="AX362" i="2" s="1"/>
  <c r="AU362" i="2" s="1"/>
  <c r="AV362" i="2"/>
  <c r="AY362" i="2"/>
  <c r="BA362" i="2"/>
  <c r="AZ362" i="2" s="1"/>
  <c r="BB362" i="2"/>
  <c r="BE362" i="2" a="1"/>
  <c r="BE362" i="2" s="1"/>
  <c r="BF362" i="2" s="1"/>
  <c r="BC362" i="2" s="1"/>
  <c r="BD362" i="2"/>
  <c r="BJ362" i="2" a="1"/>
  <c r="BJ362" i="2" s="1"/>
  <c r="BK362" i="2" s="1"/>
  <c r="BH362" i="2" s="1"/>
  <c r="BI362" i="2"/>
  <c r="BN362" i="2"/>
  <c r="BO362" i="2"/>
  <c r="BQ362" i="2"/>
  <c r="BR362" i="2"/>
  <c r="BU362" i="2"/>
  <c r="BT362" i="2" a="1"/>
  <c r="BT362" i="2"/>
  <c r="BY362" i="2"/>
  <c r="BX362" i="2" s="1"/>
  <c r="BZ362" i="2"/>
  <c r="CB362" i="2"/>
  <c r="CC362" i="2"/>
  <c r="CH362" i="2"/>
  <c r="CE362" i="2"/>
  <c r="CJ362" i="2"/>
  <c r="CK362" i="2" s="1"/>
  <c r="CI362" i="2"/>
  <c r="CN362" i="2"/>
  <c r="C363" i="2"/>
  <c r="G363" i="2"/>
  <c r="F363" i="2" s="1"/>
  <c r="I363" i="2"/>
  <c r="H363" i="2" s="1"/>
  <c r="K363" i="2"/>
  <c r="J363" i="2" s="1"/>
  <c r="M363" i="2"/>
  <c r="L363" i="2" s="1"/>
  <c r="N363" i="2"/>
  <c r="P363" i="2"/>
  <c r="Q363" i="2"/>
  <c r="U363" i="2"/>
  <c r="T363" i="2" a="1"/>
  <c r="T363" i="2"/>
  <c r="V363" i="2" s="1"/>
  <c r="S363" i="2" a="1"/>
  <c r="S363" i="2" s="1"/>
  <c r="AA363" i="2"/>
  <c r="X363" i="2" a="1"/>
  <c r="X363" i="2" s="1"/>
  <c r="Y363" i="2" s="1"/>
  <c r="Z363" i="2"/>
  <c r="AC363" i="2"/>
  <c r="AB363" i="2" s="1"/>
  <c r="AD363" i="2"/>
  <c r="AG363" i="2"/>
  <c r="AH363" i="2"/>
  <c r="AI363" i="2"/>
  <c r="AF363" i="2"/>
  <c r="AK363" i="2"/>
  <c r="AJ363" i="2" s="1"/>
  <c r="AL363" i="2"/>
  <c r="AN363" i="2"/>
  <c r="AO363" i="2"/>
  <c r="AQ363" i="2"/>
  <c r="AP363" i="2" s="1"/>
  <c r="AR363" i="2"/>
  <c r="AT363" i="2"/>
  <c r="AS363" i="2" s="1"/>
  <c r="AW363" i="2"/>
  <c r="AX363" i="2"/>
  <c r="AU363" i="2" s="1"/>
  <c r="AV363" i="2"/>
  <c r="AY363" i="2" s="1"/>
  <c r="BA363" i="2"/>
  <c r="BB363" i="2"/>
  <c r="BE363" i="2" a="1"/>
  <c r="BE363" i="2" s="1"/>
  <c r="BF363" i="2" s="1"/>
  <c r="BC363" i="2" s="1"/>
  <c r="BD363" i="2"/>
  <c r="BJ363" i="2" a="1"/>
  <c r="BJ363" i="2" s="1"/>
  <c r="BK363" i="2" s="1"/>
  <c r="BH363" i="2" s="1"/>
  <c r="BI363" i="2"/>
  <c r="BN363" i="2"/>
  <c r="BM363" i="2" s="1"/>
  <c r="BO363" i="2"/>
  <c r="BQ363" i="2"/>
  <c r="BR363" i="2"/>
  <c r="BU363" i="2"/>
  <c r="BV363" i="2" s="1"/>
  <c r="BS363" i="2" s="1"/>
  <c r="BT363" i="2" a="1"/>
  <c r="BT363" i="2" s="1"/>
  <c r="BY363" i="2"/>
  <c r="BZ363" i="2"/>
  <c r="CB363" i="2"/>
  <c r="CA363" i="2" s="1"/>
  <c r="CC363" i="2"/>
  <c r="CH363" i="2"/>
  <c r="CE363" i="2"/>
  <c r="CG363" i="2" s="1"/>
  <c r="CJ363" i="2"/>
  <c r="CI363" i="2" s="1"/>
  <c r="CN363" i="2"/>
  <c r="CM363" i="2" s="1"/>
  <c r="C364" i="2"/>
  <c r="G364" i="2"/>
  <c r="F364" i="2"/>
  <c r="I364" i="2"/>
  <c r="H364" i="2" s="1"/>
  <c r="K364" i="2"/>
  <c r="J364" i="2" s="1"/>
  <c r="M364" i="2"/>
  <c r="N364" i="2"/>
  <c r="P364" i="2"/>
  <c r="O364" i="2" s="1"/>
  <c r="Q364" i="2"/>
  <c r="U364" i="2"/>
  <c r="T364" i="2" a="1"/>
  <c r="T364" i="2" s="1"/>
  <c r="V364" i="2" s="1"/>
  <c r="S364" i="2" a="1"/>
  <c r="S364" i="2" s="1"/>
  <c r="AA364" i="2"/>
  <c r="X364" i="2" a="1"/>
  <c r="X364" i="2"/>
  <c r="Y364" i="2" s="1"/>
  <c r="Z364" i="2"/>
  <c r="AC364" i="2"/>
  <c r="AD364" i="2"/>
  <c r="AB364" i="2" s="1"/>
  <c r="AG364" i="2"/>
  <c r="AE364" i="2" s="1" a="1"/>
  <c r="AE364" i="2" s="1"/>
  <c r="AH364" i="2"/>
  <c r="AI364" i="2"/>
  <c r="AF364" i="2"/>
  <c r="AK364" i="2"/>
  <c r="AL364" i="2"/>
  <c r="AN364" i="2"/>
  <c r="AO364" i="2"/>
  <c r="AQ364" i="2"/>
  <c r="AP364" i="2" s="1"/>
  <c r="AR364" i="2"/>
  <c r="AT364" i="2"/>
  <c r="AS364" i="2"/>
  <c r="AW364" i="2"/>
  <c r="AX364" i="2" s="1"/>
  <c r="AU364" i="2" s="1"/>
  <c r="AV364" i="2"/>
  <c r="BA364" i="2"/>
  <c r="AZ364" i="2" s="1"/>
  <c r="BB364" i="2"/>
  <c r="BE364" i="2" a="1"/>
  <c r="BE364" i="2" s="1"/>
  <c r="BF364" i="2"/>
  <c r="BC364" i="2" s="1"/>
  <c r="BD364" i="2"/>
  <c r="BJ364" i="2" a="1"/>
  <c r="BJ364" i="2" s="1"/>
  <c r="BI364" i="2"/>
  <c r="BN364" i="2"/>
  <c r="BM364" i="2" s="1"/>
  <c r="BO364" i="2"/>
  <c r="BQ364" i="2"/>
  <c r="BR364" i="2"/>
  <c r="BU364" i="2"/>
  <c r="BT364" i="2" a="1"/>
  <c r="BT364" i="2" s="1"/>
  <c r="BY364" i="2"/>
  <c r="BZ364" i="2"/>
  <c r="CB364" i="2"/>
  <c r="CC364" i="2"/>
  <c r="CH364" i="2"/>
  <c r="CE364" i="2"/>
  <c r="CD364" i="2" s="1"/>
  <c r="CJ364" i="2"/>
  <c r="CK364" i="2" s="1"/>
  <c r="CN364" i="2"/>
  <c r="CP364" i="2" s="1"/>
  <c r="CM364" i="2"/>
  <c r="C365" i="2"/>
  <c r="G365" i="2"/>
  <c r="F365" i="2" s="1"/>
  <c r="I365" i="2"/>
  <c r="H365" i="2" s="1"/>
  <c r="K365" i="2"/>
  <c r="J365" i="2" s="1"/>
  <c r="M365" i="2"/>
  <c r="L365" i="2" s="1"/>
  <c r="N365" i="2"/>
  <c r="P365" i="2"/>
  <c r="Q365" i="2"/>
  <c r="U365" i="2"/>
  <c r="T365" i="2" a="1"/>
  <c r="T365" i="2" s="1"/>
  <c r="V365" i="2" s="1"/>
  <c r="S365" i="2" a="1"/>
  <c r="S365" i="2" s="1"/>
  <c r="AA365" i="2"/>
  <c r="X365" i="2" a="1"/>
  <c r="X365" i="2" s="1"/>
  <c r="Y365" i="2" s="1"/>
  <c r="Z365" i="2"/>
  <c r="AC365" i="2"/>
  <c r="AD365" i="2"/>
  <c r="AG365" i="2"/>
  <c r="AE365" i="2" s="1" a="1"/>
  <c r="AE365" i="2" s="1"/>
  <c r="AH365" i="2"/>
  <c r="AI365" i="2"/>
  <c r="AF365" i="2"/>
  <c r="AK365" i="2"/>
  <c r="AL365" i="2"/>
  <c r="AJ365" i="2" s="1"/>
  <c r="AN365" i="2"/>
  <c r="AO365" i="2"/>
  <c r="AQ365" i="2"/>
  <c r="AR365" i="2"/>
  <c r="AT365" i="2"/>
  <c r="AS365" i="2" s="1"/>
  <c r="AW365" i="2"/>
  <c r="AX365" i="2"/>
  <c r="AU365" i="2" s="1"/>
  <c r="AV365" i="2"/>
  <c r="BA365" i="2"/>
  <c r="BB365" i="2"/>
  <c r="BE365" i="2" a="1"/>
  <c r="BE365" i="2" s="1"/>
  <c r="BF365" i="2" s="1"/>
  <c r="BC365" i="2" s="1"/>
  <c r="BD365" i="2"/>
  <c r="BJ365" i="2" a="1"/>
  <c r="BJ365" i="2" s="1"/>
  <c r="BI365" i="2"/>
  <c r="BN365" i="2"/>
  <c r="BM365" i="2" s="1"/>
  <c r="BO365" i="2"/>
  <c r="BQ365" i="2"/>
  <c r="BR365" i="2"/>
  <c r="BU365" i="2"/>
  <c r="BT365" i="2" a="1"/>
  <c r="BT365" i="2"/>
  <c r="BY365" i="2"/>
  <c r="BZ365" i="2"/>
  <c r="CB365" i="2"/>
  <c r="CC365" i="2"/>
  <c r="CH365" i="2"/>
  <c r="CE365" i="2"/>
  <c r="CJ365" i="2"/>
  <c r="CK365" i="2" s="1"/>
  <c r="CN365" i="2"/>
  <c r="C366" i="2"/>
  <c r="G366" i="2"/>
  <c r="F366" i="2" s="1"/>
  <c r="I366" i="2"/>
  <c r="H366" i="2" s="1"/>
  <c r="K366" i="2"/>
  <c r="J366" i="2" s="1"/>
  <c r="M366" i="2"/>
  <c r="L366" i="2" s="1"/>
  <c r="N366" i="2"/>
  <c r="P366" i="2"/>
  <c r="Q366" i="2"/>
  <c r="U366" i="2"/>
  <c r="T366" i="2" a="1"/>
  <c r="T366" i="2" s="1"/>
  <c r="V366" i="2" s="1"/>
  <c r="S366" i="2" a="1"/>
  <c r="S366" i="2" s="1"/>
  <c r="AA366" i="2"/>
  <c r="X366" i="2" a="1"/>
  <c r="X366" i="2" s="1"/>
  <c r="Y366" i="2" s="1"/>
  <c r="Z366" i="2"/>
  <c r="AC366" i="2"/>
  <c r="AD366" i="2"/>
  <c r="AG366" i="2"/>
  <c r="AH366" i="2"/>
  <c r="AI366" i="2"/>
  <c r="AF366" i="2"/>
  <c r="AK366" i="2"/>
  <c r="AJ366" i="2" s="1"/>
  <c r="AL366" i="2"/>
  <c r="AN366" i="2"/>
  <c r="AO366" i="2"/>
  <c r="AQ366" i="2"/>
  <c r="AR366" i="2"/>
  <c r="AT366" i="2"/>
  <c r="AS366" i="2" s="1"/>
  <c r="AW366" i="2"/>
  <c r="AX366" i="2" s="1"/>
  <c r="AU366" i="2" s="1"/>
  <c r="AV366" i="2"/>
  <c r="BA366" i="2"/>
  <c r="BB366" i="2"/>
  <c r="BE366" i="2" a="1"/>
  <c r="BE366" i="2" s="1"/>
  <c r="BF366" i="2" s="1"/>
  <c r="BC366" i="2" s="1"/>
  <c r="BD366" i="2"/>
  <c r="BJ366" i="2" a="1"/>
  <c r="BJ366" i="2" s="1"/>
  <c r="BI366" i="2"/>
  <c r="BN366" i="2"/>
  <c r="BM366" i="2" s="1"/>
  <c r="BO366" i="2"/>
  <c r="BQ366" i="2"/>
  <c r="BR366" i="2"/>
  <c r="BU366" i="2"/>
  <c r="BT366" i="2" a="1"/>
  <c r="BT366" i="2" s="1"/>
  <c r="BY366" i="2"/>
  <c r="BZ366" i="2"/>
  <c r="CB366" i="2"/>
  <c r="CC366" i="2"/>
  <c r="CH366" i="2"/>
  <c r="CE366" i="2"/>
  <c r="CJ366" i="2"/>
  <c r="CI366" i="2" s="1"/>
  <c r="CN366" i="2"/>
  <c r="CO366" i="2" s="1"/>
  <c r="C367" i="2"/>
  <c r="G367" i="2"/>
  <c r="F367" i="2" s="1"/>
  <c r="I367" i="2"/>
  <c r="H367" i="2" s="1"/>
  <c r="K367" i="2"/>
  <c r="J367" i="2" s="1"/>
  <c r="M367" i="2"/>
  <c r="N367" i="2"/>
  <c r="P367" i="2"/>
  <c r="Q367" i="2"/>
  <c r="U367" i="2"/>
  <c r="T367" i="2" a="1"/>
  <c r="T367" i="2" s="1"/>
  <c r="V367" i="2" s="1"/>
  <c r="S367" i="2" a="1"/>
  <c r="S367" i="2" s="1"/>
  <c r="AA367" i="2"/>
  <c r="X367" i="2" a="1"/>
  <c r="X367" i="2" s="1"/>
  <c r="Y367" i="2" s="1"/>
  <c r="Z367" i="2"/>
  <c r="AC367" i="2"/>
  <c r="AD367" i="2"/>
  <c r="AG367" i="2"/>
  <c r="AH367" i="2"/>
  <c r="AI367" i="2"/>
  <c r="AF367" i="2"/>
  <c r="AK367" i="2"/>
  <c r="AJ367" i="2" s="1"/>
  <c r="AL367" i="2"/>
  <c r="AN367" i="2"/>
  <c r="AO367" i="2"/>
  <c r="AQ367" i="2"/>
  <c r="AP367" i="2" s="1"/>
  <c r="AR367" i="2"/>
  <c r="AT367" i="2"/>
  <c r="AS367" i="2" s="1"/>
  <c r="AW367" i="2"/>
  <c r="AX367" i="2" s="1"/>
  <c r="AU367" i="2" s="1"/>
  <c r="AV367" i="2"/>
  <c r="BA367" i="2"/>
  <c r="BB367" i="2"/>
  <c r="BE367" i="2" a="1"/>
  <c r="BE367" i="2" s="1"/>
  <c r="BD367" i="2"/>
  <c r="BJ367" i="2" a="1"/>
  <c r="BJ367" i="2" s="1"/>
  <c r="BI367" i="2"/>
  <c r="BN367" i="2"/>
  <c r="BM367" i="2" s="1"/>
  <c r="BO367" i="2"/>
  <c r="BQ367" i="2"/>
  <c r="BR367" i="2"/>
  <c r="BP367" i="2" s="1"/>
  <c r="BU367" i="2"/>
  <c r="BT367" i="2" a="1"/>
  <c r="BT367" i="2" s="1"/>
  <c r="BY367" i="2"/>
  <c r="BZ367" i="2"/>
  <c r="CB367" i="2"/>
  <c r="CA367" i="2" s="1"/>
  <c r="CC367" i="2"/>
  <c r="CH367" i="2"/>
  <c r="CE367" i="2"/>
  <c r="CG367" i="2" s="1"/>
  <c r="CJ367" i="2"/>
  <c r="CI367" i="2" s="1"/>
  <c r="CN367" i="2"/>
  <c r="CP367" i="2" s="1"/>
  <c r="CO367" i="2"/>
  <c r="C368" i="2"/>
  <c r="G368" i="2"/>
  <c r="F368" i="2" s="1"/>
  <c r="I368" i="2"/>
  <c r="H368" i="2" s="1"/>
  <c r="K368" i="2"/>
  <c r="J368" i="2" s="1"/>
  <c r="M368" i="2"/>
  <c r="N368" i="2"/>
  <c r="P368" i="2"/>
  <c r="Q368" i="2"/>
  <c r="U368" i="2"/>
  <c r="T368" i="2" a="1"/>
  <c r="T368" i="2" s="1"/>
  <c r="V368" i="2" s="1"/>
  <c r="S368" i="2" a="1"/>
  <c r="S368" i="2" s="1"/>
  <c r="AA368" i="2"/>
  <c r="X368" i="2" a="1"/>
  <c r="X368" i="2" s="1"/>
  <c r="Y368" i="2" s="1"/>
  <c r="Z368" i="2"/>
  <c r="AC368" i="2"/>
  <c r="AD368" i="2"/>
  <c r="AG368" i="2"/>
  <c r="AH368" i="2"/>
  <c r="AI368" i="2"/>
  <c r="AF368" i="2"/>
  <c r="AK368" i="2"/>
  <c r="AL368" i="2"/>
  <c r="AN368" i="2"/>
  <c r="AO368" i="2"/>
  <c r="AQ368" i="2"/>
  <c r="AP368" i="2" s="1"/>
  <c r="AR368" i="2"/>
  <c r="AT368" i="2"/>
  <c r="AS368" i="2" s="1"/>
  <c r="AW368" i="2"/>
  <c r="AX368" i="2" s="1"/>
  <c r="AU368" i="2" s="1"/>
  <c r="AV368" i="2"/>
  <c r="BA368" i="2"/>
  <c r="BB368" i="2"/>
  <c r="BE368" i="2" a="1"/>
  <c r="BE368" i="2" s="1"/>
  <c r="BF368" i="2" s="1"/>
  <c r="BC368" i="2" s="1"/>
  <c r="BD368" i="2"/>
  <c r="BJ368" i="2" a="1"/>
  <c r="BJ368" i="2" s="1"/>
  <c r="BI368" i="2"/>
  <c r="BN368" i="2"/>
  <c r="BO368" i="2"/>
  <c r="BQ368" i="2"/>
  <c r="BR368" i="2"/>
  <c r="BU368" i="2"/>
  <c r="BT368" i="2" a="1"/>
  <c r="BT368" i="2" s="1"/>
  <c r="BY368" i="2"/>
  <c r="BZ368" i="2"/>
  <c r="CB368" i="2"/>
  <c r="CA368" i="2" s="1"/>
  <c r="CC368" i="2"/>
  <c r="CH368" i="2"/>
  <c r="CE368" i="2"/>
  <c r="CF368" i="2" s="1"/>
  <c r="CJ368" i="2"/>
  <c r="CI368" i="2" s="1"/>
  <c r="CN368" i="2"/>
  <c r="CO368" i="2" s="1"/>
  <c r="C369" i="2"/>
  <c r="G369" i="2"/>
  <c r="F369" i="2" s="1"/>
  <c r="I369" i="2"/>
  <c r="H369" i="2"/>
  <c r="K369" i="2"/>
  <c r="J369" i="2" s="1"/>
  <c r="M369" i="2"/>
  <c r="N369" i="2"/>
  <c r="P369" i="2"/>
  <c r="O369" i="2" s="1"/>
  <c r="Q369" i="2"/>
  <c r="U369" i="2"/>
  <c r="T369" i="2" a="1"/>
  <c r="T369" i="2" s="1"/>
  <c r="V369" i="2" s="1"/>
  <c r="S369" i="2" a="1"/>
  <c r="S369" i="2" s="1"/>
  <c r="AA369" i="2"/>
  <c r="X369" i="2" a="1"/>
  <c r="X369" i="2" s="1"/>
  <c r="Y369" i="2" s="1"/>
  <c r="Z369" i="2"/>
  <c r="AC369" i="2"/>
  <c r="AD369" i="2"/>
  <c r="AG369" i="2"/>
  <c r="AH369" i="2"/>
  <c r="AI369" i="2"/>
  <c r="AF369" i="2"/>
  <c r="AK369" i="2"/>
  <c r="AL369" i="2"/>
  <c r="AN369" i="2"/>
  <c r="AO369" i="2"/>
  <c r="AQ369" i="2"/>
  <c r="AR369" i="2"/>
  <c r="AT369" i="2"/>
  <c r="AS369" i="2" s="1"/>
  <c r="AW369" i="2"/>
  <c r="AX369" i="2" s="1"/>
  <c r="AU369" i="2" s="1"/>
  <c r="AV369" i="2"/>
  <c r="BA369" i="2"/>
  <c r="AZ369" i="2" s="1"/>
  <c r="BB369" i="2"/>
  <c r="BE369" i="2" a="1"/>
  <c r="BE369" i="2" s="1"/>
  <c r="BD369" i="2"/>
  <c r="BJ369" i="2" a="1"/>
  <c r="BJ369" i="2" s="1"/>
  <c r="BK369" i="2" s="1"/>
  <c r="BH369" i="2" s="1"/>
  <c r="BI369" i="2"/>
  <c r="BN369" i="2"/>
  <c r="BO369" i="2"/>
  <c r="BQ369" i="2"/>
  <c r="BP369" i="2" s="1"/>
  <c r="BR369" i="2"/>
  <c r="BU369" i="2"/>
  <c r="BT369" i="2" a="1"/>
  <c r="BT369" i="2" s="1"/>
  <c r="BY369" i="2"/>
  <c r="BZ369" i="2"/>
  <c r="CB369" i="2"/>
  <c r="CC369" i="2"/>
  <c r="CH369" i="2"/>
  <c r="CE369" i="2"/>
  <c r="CF369" i="2" s="1"/>
  <c r="CJ369" i="2"/>
  <c r="CN369" i="2"/>
  <c r="CO369" i="2" s="1"/>
  <c r="CM369" i="2"/>
  <c r="C370" i="2"/>
  <c r="G370" i="2"/>
  <c r="F370" i="2" s="1"/>
  <c r="I370" i="2"/>
  <c r="H370" i="2" s="1"/>
  <c r="K370" i="2"/>
  <c r="J370" i="2" s="1"/>
  <c r="M370" i="2"/>
  <c r="L370" i="2" s="1"/>
  <c r="N370" i="2"/>
  <c r="P370" i="2"/>
  <c r="Q370" i="2"/>
  <c r="U370" i="2"/>
  <c r="T370" i="2" a="1"/>
  <c r="T370" i="2" s="1"/>
  <c r="V370" i="2" s="1"/>
  <c r="S370" i="2" a="1"/>
  <c r="S370" i="2" s="1"/>
  <c r="AA370" i="2"/>
  <c r="X370" i="2" a="1"/>
  <c r="X370" i="2" s="1"/>
  <c r="Y370" i="2" s="1"/>
  <c r="Z370" i="2"/>
  <c r="AC370" i="2"/>
  <c r="AD370" i="2"/>
  <c r="AG370" i="2"/>
  <c r="AH370" i="2"/>
  <c r="AI370" i="2"/>
  <c r="AF370" i="2"/>
  <c r="AK370" i="2"/>
  <c r="AL370" i="2"/>
  <c r="AN370" i="2"/>
  <c r="AO370" i="2"/>
  <c r="AQ370" i="2"/>
  <c r="AP370" i="2" s="1"/>
  <c r="AR370" i="2"/>
  <c r="AT370" i="2"/>
  <c r="AS370" i="2"/>
  <c r="AW370" i="2"/>
  <c r="AV370" i="2"/>
  <c r="BA370" i="2"/>
  <c r="BB370" i="2"/>
  <c r="BE370" i="2" a="1"/>
  <c r="BE370" i="2" s="1"/>
  <c r="BD370" i="2"/>
  <c r="BJ370" i="2" a="1"/>
  <c r="BJ370" i="2" s="1"/>
  <c r="BK370" i="2" s="1"/>
  <c r="BH370" i="2" s="1"/>
  <c r="BI370" i="2"/>
  <c r="BN370" i="2"/>
  <c r="BO370" i="2"/>
  <c r="BQ370" i="2"/>
  <c r="BR370" i="2"/>
  <c r="BU370" i="2"/>
  <c r="BV370" i="2" s="1"/>
  <c r="BS370" i="2" s="1"/>
  <c r="BT370" i="2" a="1"/>
  <c r="BT370" i="2" s="1"/>
  <c r="BY370" i="2"/>
  <c r="BX370" i="2" s="1"/>
  <c r="BZ370" i="2"/>
  <c r="CB370" i="2"/>
  <c r="CC370" i="2"/>
  <c r="CA370" i="2" s="1"/>
  <c r="CH370" i="2"/>
  <c r="CE370" i="2"/>
  <c r="CJ370" i="2"/>
  <c r="CK370" i="2" s="1"/>
  <c r="CI370" i="2"/>
  <c r="CN370" i="2"/>
  <c r="CM370" i="2" s="1"/>
  <c r="C371" i="2"/>
  <c r="G371" i="2"/>
  <c r="F371" i="2" s="1"/>
  <c r="I371" i="2"/>
  <c r="H371" i="2" s="1"/>
  <c r="K371" i="2"/>
  <c r="J371" i="2" s="1"/>
  <c r="M371" i="2"/>
  <c r="N371" i="2"/>
  <c r="P371" i="2"/>
  <c r="Q371" i="2"/>
  <c r="U371" i="2"/>
  <c r="T371" i="2" a="1"/>
  <c r="T371" i="2" s="1"/>
  <c r="V371" i="2" s="1"/>
  <c r="S371" i="2" a="1"/>
  <c r="S371" i="2" s="1"/>
  <c r="AA371" i="2"/>
  <c r="X371" i="2" a="1"/>
  <c r="X371" i="2" s="1"/>
  <c r="Y371" i="2" s="1"/>
  <c r="Z371" i="2"/>
  <c r="AC371" i="2"/>
  <c r="AB371" i="2" s="1"/>
  <c r="AD371" i="2"/>
  <c r="AG371" i="2"/>
  <c r="AH371" i="2"/>
  <c r="AI371" i="2"/>
  <c r="AF371" i="2"/>
  <c r="AK371" i="2"/>
  <c r="AL371" i="2"/>
  <c r="AN371" i="2"/>
  <c r="AO371" i="2"/>
  <c r="AQ371" i="2"/>
  <c r="AR371" i="2"/>
  <c r="AP371" i="2" s="1"/>
  <c r="AT371" i="2"/>
  <c r="AS371" i="2" s="1"/>
  <c r="AW371" i="2"/>
  <c r="AX371" i="2" s="1"/>
  <c r="AU371" i="2" s="1"/>
  <c r="AV371" i="2"/>
  <c r="AY371" i="2"/>
  <c r="BA371" i="2"/>
  <c r="BB371" i="2"/>
  <c r="BE371" i="2" a="1"/>
  <c r="BE371" i="2" s="1"/>
  <c r="BF371" i="2" s="1"/>
  <c r="BC371" i="2" s="1"/>
  <c r="BD371" i="2"/>
  <c r="BJ371" i="2" a="1"/>
  <c r="BJ371" i="2" s="1"/>
  <c r="BK371" i="2" s="1"/>
  <c r="BH371" i="2" s="1"/>
  <c r="BI371" i="2"/>
  <c r="BN371" i="2"/>
  <c r="BM371" i="2" s="1"/>
  <c r="BO371" i="2"/>
  <c r="BQ371" i="2"/>
  <c r="BR371" i="2"/>
  <c r="BU371" i="2"/>
  <c r="BT371" i="2" a="1"/>
  <c r="BT371" i="2" s="1"/>
  <c r="BY371" i="2"/>
  <c r="BZ371" i="2"/>
  <c r="CB371" i="2"/>
  <c r="CC371" i="2"/>
  <c r="CH371" i="2"/>
  <c r="CE371" i="2"/>
  <c r="CJ371" i="2"/>
  <c r="CL371" i="2" s="1"/>
  <c r="CN371" i="2"/>
  <c r="CM371" i="2" s="1"/>
  <c r="C372" i="2"/>
  <c r="G372" i="2"/>
  <c r="F372" i="2" s="1"/>
  <c r="I372" i="2"/>
  <c r="H372" i="2" s="1"/>
  <c r="K372" i="2"/>
  <c r="J372" i="2" s="1"/>
  <c r="M372" i="2"/>
  <c r="N372" i="2"/>
  <c r="L372" i="2" s="1"/>
  <c r="P372" i="2"/>
  <c r="Q372" i="2"/>
  <c r="U372" i="2"/>
  <c r="T372" i="2" a="1"/>
  <c r="T372" i="2" s="1"/>
  <c r="V372" i="2" s="1"/>
  <c r="S372" i="2" a="1"/>
  <c r="S372" i="2" s="1"/>
  <c r="AA372" i="2"/>
  <c r="X372" i="2" a="1"/>
  <c r="X372" i="2"/>
  <c r="Y372" i="2" s="1"/>
  <c r="Z372" i="2"/>
  <c r="AC372" i="2"/>
  <c r="AD372" i="2"/>
  <c r="AG372" i="2"/>
  <c r="AH372" i="2"/>
  <c r="AI372" i="2"/>
  <c r="AF372" i="2"/>
  <c r="AK372" i="2"/>
  <c r="AJ372" i="2" s="1"/>
  <c r="AL372" i="2"/>
  <c r="AN372" i="2"/>
  <c r="AO372" i="2"/>
  <c r="AM372" i="2" s="1"/>
  <c r="AQ372" i="2"/>
  <c r="AR372" i="2"/>
  <c r="AT372" i="2"/>
  <c r="AS372" i="2"/>
  <c r="AW372" i="2"/>
  <c r="AX372" i="2" s="1"/>
  <c r="AU372" i="2" s="1"/>
  <c r="AV372" i="2"/>
  <c r="BA372" i="2"/>
  <c r="BB372" i="2"/>
  <c r="BE372" i="2" a="1"/>
  <c r="BE372" i="2" s="1"/>
  <c r="BF372" i="2" s="1"/>
  <c r="BC372" i="2" s="1"/>
  <c r="BD372" i="2"/>
  <c r="BJ372" i="2" a="1"/>
  <c r="BJ372" i="2"/>
  <c r="BK372" i="2" s="1"/>
  <c r="BH372" i="2" s="1"/>
  <c r="BI372" i="2"/>
  <c r="BN372" i="2"/>
  <c r="BM372" i="2" s="1"/>
  <c r="BO372" i="2"/>
  <c r="BQ372" i="2"/>
  <c r="BR372" i="2"/>
  <c r="BU372" i="2"/>
  <c r="BT372" i="2" a="1"/>
  <c r="BT372" i="2"/>
  <c r="BY372" i="2"/>
  <c r="BX372" i="2" s="1"/>
  <c r="BZ372" i="2"/>
  <c r="CB372" i="2"/>
  <c r="CC372" i="2"/>
  <c r="CH372" i="2"/>
  <c r="CD372" i="2" s="1"/>
  <c r="CE372" i="2"/>
  <c r="CG372" i="2" s="1"/>
  <c r="CF372" i="2"/>
  <c r="CJ372" i="2"/>
  <c r="CK372" i="2" s="1"/>
  <c r="CN372" i="2"/>
  <c r="CM372" i="2" s="1"/>
  <c r="CO372" i="2"/>
  <c r="CP372" i="2"/>
  <c r="C373" i="2"/>
  <c r="G373" i="2"/>
  <c r="F373" i="2" s="1"/>
  <c r="I373" i="2"/>
  <c r="H373" i="2" s="1"/>
  <c r="K373" i="2"/>
  <c r="J373" i="2" s="1"/>
  <c r="M373" i="2"/>
  <c r="N373" i="2"/>
  <c r="P373" i="2"/>
  <c r="Q373" i="2"/>
  <c r="U373" i="2"/>
  <c r="T373" i="2" a="1"/>
  <c r="T373" i="2"/>
  <c r="V373" i="2" s="1"/>
  <c r="S373" i="2" a="1"/>
  <c r="S373" i="2" s="1"/>
  <c r="AA373" i="2"/>
  <c r="X373" i="2" a="1"/>
  <c r="X373" i="2"/>
  <c r="Y373" i="2" s="1"/>
  <c r="Z373" i="2"/>
  <c r="AC373" i="2"/>
  <c r="AD373" i="2"/>
  <c r="AB373" i="2" s="1"/>
  <c r="AG373" i="2"/>
  <c r="AH373" i="2"/>
  <c r="AI373" i="2"/>
  <c r="AF373" i="2"/>
  <c r="AK373" i="2"/>
  <c r="AL373" i="2"/>
  <c r="AN373" i="2"/>
  <c r="AO373" i="2"/>
  <c r="AQ373" i="2"/>
  <c r="AR373" i="2"/>
  <c r="AT373" i="2"/>
  <c r="AS373" i="2" s="1"/>
  <c r="AW373" i="2"/>
  <c r="AX373" i="2"/>
  <c r="AU373" i="2" s="1"/>
  <c r="AV373" i="2"/>
  <c r="AY373" i="2" s="1"/>
  <c r="BA373" i="2"/>
  <c r="BB373" i="2"/>
  <c r="BE373" i="2" a="1"/>
  <c r="BE373" i="2" s="1"/>
  <c r="BF373" i="2" s="1"/>
  <c r="BC373" i="2" s="1"/>
  <c r="BD373" i="2"/>
  <c r="BJ373" i="2" a="1"/>
  <c r="BJ373" i="2" s="1"/>
  <c r="BI373" i="2"/>
  <c r="BN373" i="2"/>
  <c r="BO373" i="2"/>
  <c r="BQ373" i="2"/>
  <c r="BR373" i="2"/>
  <c r="BU373" i="2"/>
  <c r="BT373" i="2" a="1"/>
  <c r="BT373" i="2" s="1"/>
  <c r="BY373" i="2"/>
  <c r="BZ373" i="2"/>
  <c r="CB373" i="2"/>
  <c r="CA373" i="2" s="1"/>
  <c r="CC373" i="2"/>
  <c r="CH373" i="2"/>
  <c r="CE373" i="2"/>
  <c r="CJ373" i="2"/>
  <c r="CN373" i="2"/>
  <c r="C374" i="2"/>
  <c r="G374" i="2"/>
  <c r="F374" i="2" s="1"/>
  <c r="I374" i="2"/>
  <c r="H374" i="2" s="1"/>
  <c r="K374" i="2"/>
  <c r="J374" i="2" s="1"/>
  <c r="M374" i="2"/>
  <c r="N374" i="2"/>
  <c r="P374" i="2"/>
  <c r="Q374" i="2"/>
  <c r="U374" i="2"/>
  <c r="T374" i="2" a="1"/>
  <c r="T374" i="2" s="1"/>
  <c r="V374" i="2" s="1"/>
  <c r="S374" i="2" a="1"/>
  <c r="S374" i="2" s="1"/>
  <c r="AA374" i="2"/>
  <c r="X374" i="2" a="1"/>
  <c r="X374" i="2" s="1"/>
  <c r="Y374" i="2" s="1"/>
  <c r="W374" i="2" s="1"/>
  <c r="Z374" i="2"/>
  <c r="AC374" i="2"/>
  <c r="AD374" i="2"/>
  <c r="AG374" i="2"/>
  <c r="AH374" i="2"/>
  <c r="AI374" i="2"/>
  <c r="AF374" i="2"/>
  <c r="AK374" i="2"/>
  <c r="AL374" i="2"/>
  <c r="AN374" i="2"/>
  <c r="AO374" i="2"/>
  <c r="AQ374" i="2"/>
  <c r="AP374" i="2" s="1"/>
  <c r="AR374" i="2"/>
  <c r="AT374" i="2"/>
  <c r="AS374" i="2" s="1"/>
  <c r="AW374" i="2"/>
  <c r="AX374" i="2" s="1"/>
  <c r="AU374" i="2" s="1"/>
  <c r="AV374" i="2"/>
  <c r="AY374" i="2" s="1"/>
  <c r="BA374" i="2"/>
  <c r="BB374" i="2"/>
  <c r="BE374" i="2" a="1"/>
  <c r="BE374" i="2" s="1"/>
  <c r="BF374" i="2" s="1"/>
  <c r="BC374" i="2" s="1"/>
  <c r="BD374" i="2"/>
  <c r="BJ374" i="2" a="1"/>
  <c r="BJ374" i="2" s="1"/>
  <c r="BK374" i="2" s="1"/>
  <c r="BH374" i="2" s="1"/>
  <c r="BI374" i="2"/>
  <c r="BN374" i="2"/>
  <c r="BO374" i="2"/>
  <c r="BQ374" i="2"/>
  <c r="BP374" i="2" s="1"/>
  <c r="BR374" i="2"/>
  <c r="BU374" i="2"/>
  <c r="BT374" i="2" a="1"/>
  <c r="BT374" i="2" s="1"/>
  <c r="BW374" i="2" s="1"/>
  <c r="BY374" i="2"/>
  <c r="BX374" i="2" s="1"/>
  <c r="BZ374" i="2"/>
  <c r="CB374" i="2"/>
  <c r="CC374" i="2"/>
  <c r="CH374" i="2"/>
  <c r="CD374" i="2" s="1"/>
  <c r="CE374" i="2"/>
  <c r="CF374" i="2" s="1"/>
  <c r="CG374" i="2"/>
  <c r="CJ374" i="2"/>
  <c r="CI374" i="2" s="1"/>
  <c r="CN374" i="2"/>
  <c r="CM374" i="2" s="1"/>
  <c r="CP374" i="2"/>
  <c r="C375" i="2"/>
  <c r="G375" i="2"/>
  <c r="F375" i="2" s="1"/>
  <c r="I375" i="2"/>
  <c r="H375" i="2"/>
  <c r="K375" i="2"/>
  <c r="J375" i="2" s="1"/>
  <c r="M375" i="2"/>
  <c r="N375" i="2"/>
  <c r="P375" i="2"/>
  <c r="Q375" i="2"/>
  <c r="U375" i="2"/>
  <c r="T375" i="2" a="1"/>
  <c r="T375" i="2" s="1"/>
  <c r="V375" i="2" s="1"/>
  <c r="S375" i="2" a="1"/>
  <c r="S375" i="2" s="1"/>
  <c r="AA375" i="2"/>
  <c r="X375" i="2" a="1"/>
  <c r="X375" i="2" s="1"/>
  <c r="Y375" i="2" s="1"/>
  <c r="Z375" i="2"/>
  <c r="AC375" i="2"/>
  <c r="AB375" i="2" s="1"/>
  <c r="AD375" i="2"/>
  <c r="AG375" i="2"/>
  <c r="AH375" i="2"/>
  <c r="AI375" i="2"/>
  <c r="AF375" i="2"/>
  <c r="AK375" i="2"/>
  <c r="AL375" i="2"/>
  <c r="AN375" i="2"/>
  <c r="AM375" i="2" s="1"/>
  <c r="AO375" i="2"/>
  <c r="AQ375" i="2"/>
  <c r="AR375" i="2"/>
  <c r="AT375" i="2"/>
  <c r="AS375" i="2" s="1"/>
  <c r="AW375" i="2"/>
  <c r="AX375" i="2" s="1"/>
  <c r="AU375" i="2" s="1"/>
  <c r="AV375" i="2"/>
  <c r="BA375" i="2"/>
  <c r="BB375" i="2"/>
  <c r="BE375" i="2" a="1"/>
  <c r="BE375" i="2" s="1"/>
  <c r="BD375" i="2"/>
  <c r="BJ375" i="2" a="1"/>
  <c r="BJ375" i="2" s="1"/>
  <c r="BL375" i="2" s="1"/>
  <c r="BI375" i="2"/>
  <c r="BN375" i="2"/>
  <c r="BO375" i="2"/>
  <c r="BQ375" i="2"/>
  <c r="BR375" i="2"/>
  <c r="BU375" i="2"/>
  <c r="BT375" i="2" a="1"/>
  <c r="BT375" i="2" s="1"/>
  <c r="BY375" i="2"/>
  <c r="BX375" i="2" s="1"/>
  <c r="BZ375" i="2"/>
  <c r="CB375" i="2"/>
  <c r="CC375" i="2"/>
  <c r="CH375" i="2"/>
  <c r="CE375" i="2"/>
  <c r="CJ375" i="2"/>
  <c r="CI375" i="2" s="1"/>
  <c r="CN375" i="2"/>
  <c r="CP375" i="2" s="1"/>
  <c r="C376" i="2"/>
  <c r="G376" i="2"/>
  <c r="F376" i="2" s="1"/>
  <c r="I376" i="2"/>
  <c r="H376" i="2" s="1"/>
  <c r="K376" i="2"/>
  <c r="J376" i="2"/>
  <c r="M376" i="2"/>
  <c r="L376" i="2" s="1"/>
  <c r="N376" i="2"/>
  <c r="P376" i="2"/>
  <c r="Q376" i="2"/>
  <c r="U376" i="2"/>
  <c r="T376" i="2" a="1"/>
  <c r="T376" i="2"/>
  <c r="V376" i="2" s="1"/>
  <c r="R376" i="2" s="1"/>
  <c r="S376" i="2" a="1"/>
  <c r="AA376" i="2"/>
  <c r="X376" i="2" a="1"/>
  <c r="X376" i="2" s="1"/>
  <c r="Y376" i="2" s="1"/>
  <c r="Z376" i="2"/>
  <c r="AC376" i="2"/>
  <c r="AD376" i="2"/>
  <c r="AG376" i="2"/>
  <c r="AH376" i="2"/>
  <c r="AI376" i="2"/>
  <c r="AF376" i="2"/>
  <c r="AK376" i="2"/>
  <c r="AL376" i="2"/>
  <c r="AN376" i="2"/>
  <c r="AM376" i="2" s="1"/>
  <c r="AO376" i="2"/>
  <c r="AQ376" i="2"/>
  <c r="AR376" i="2"/>
  <c r="AT376" i="2"/>
  <c r="AS376" i="2" s="1"/>
  <c r="AW376" i="2"/>
  <c r="AX376" i="2" s="1"/>
  <c r="AU376" i="2" s="1"/>
  <c r="AV376" i="2"/>
  <c r="BA376" i="2"/>
  <c r="BB376" i="2"/>
  <c r="BE376" i="2" a="1"/>
  <c r="BE376" i="2" s="1"/>
  <c r="BF376" i="2" s="1"/>
  <c r="BC376" i="2" s="1"/>
  <c r="BD376" i="2"/>
  <c r="BG376" i="2" s="1"/>
  <c r="BJ376" i="2" a="1"/>
  <c r="BJ376" i="2" s="1"/>
  <c r="BK376" i="2" s="1"/>
  <c r="BH376" i="2" s="1"/>
  <c r="BI376" i="2"/>
  <c r="BN376" i="2"/>
  <c r="BO376" i="2"/>
  <c r="BM376" i="2" s="1"/>
  <c r="BQ376" i="2"/>
  <c r="BR376" i="2"/>
  <c r="BU376" i="2"/>
  <c r="BT376" i="2" a="1"/>
  <c r="BT376" i="2" s="1"/>
  <c r="BY376" i="2"/>
  <c r="BZ376" i="2"/>
  <c r="CB376" i="2"/>
  <c r="CC376" i="2"/>
  <c r="CH376" i="2"/>
  <c r="CE376" i="2"/>
  <c r="CF376" i="2" s="1"/>
  <c r="CJ376" i="2"/>
  <c r="CI376" i="2" s="1"/>
  <c r="CN376" i="2"/>
  <c r="S376" i="2"/>
  <c r="C377" i="2"/>
  <c r="G377" i="2"/>
  <c r="F377" i="2" s="1"/>
  <c r="I377" i="2"/>
  <c r="H377" i="2" s="1"/>
  <c r="K377" i="2"/>
  <c r="J377" i="2" s="1"/>
  <c r="M377" i="2"/>
  <c r="L377" i="2" s="1"/>
  <c r="N377" i="2"/>
  <c r="P377" i="2"/>
  <c r="Q377" i="2"/>
  <c r="U377" i="2"/>
  <c r="T377" i="2" a="1"/>
  <c r="T377" i="2" s="1"/>
  <c r="V377" i="2" s="1"/>
  <c r="S377" i="2" a="1"/>
  <c r="S377" i="2" s="1"/>
  <c r="AA377" i="2"/>
  <c r="X377" i="2" a="1"/>
  <c r="X377" i="2" s="1"/>
  <c r="Y377" i="2" s="1"/>
  <c r="Z377" i="2"/>
  <c r="AC377" i="2"/>
  <c r="AD377" i="2"/>
  <c r="AG377" i="2"/>
  <c r="AH377" i="2"/>
  <c r="AI377" i="2"/>
  <c r="AF377" i="2"/>
  <c r="AK377" i="2"/>
  <c r="AL377" i="2"/>
  <c r="AN377" i="2"/>
  <c r="AO377" i="2"/>
  <c r="AQ377" i="2"/>
  <c r="AR377" i="2"/>
  <c r="AT377" i="2"/>
  <c r="AS377" i="2"/>
  <c r="AW377" i="2"/>
  <c r="AX377" i="2" s="1"/>
  <c r="AU377" i="2" s="1"/>
  <c r="AV377" i="2"/>
  <c r="BA377" i="2"/>
  <c r="BB377" i="2"/>
  <c r="BE377" i="2" a="1"/>
  <c r="BE377" i="2" s="1"/>
  <c r="BD377" i="2"/>
  <c r="BJ377" i="2" a="1"/>
  <c r="BJ377" i="2" s="1"/>
  <c r="BK377" i="2" s="1"/>
  <c r="BH377" i="2" s="1"/>
  <c r="BI377" i="2"/>
  <c r="BN377" i="2"/>
  <c r="BM377" i="2" s="1"/>
  <c r="BO377" i="2"/>
  <c r="BQ377" i="2"/>
  <c r="BR377" i="2"/>
  <c r="BU377" i="2"/>
  <c r="BV377" i="2" s="1"/>
  <c r="BS377" i="2" s="1"/>
  <c r="BT377" i="2" a="1"/>
  <c r="BT377" i="2" s="1"/>
  <c r="BY377" i="2"/>
  <c r="BZ377" i="2"/>
  <c r="CB377" i="2"/>
  <c r="CA377" i="2" s="1"/>
  <c r="CC377" i="2"/>
  <c r="CH377" i="2"/>
  <c r="CE377" i="2"/>
  <c r="CJ377" i="2"/>
  <c r="CN377" i="2"/>
  <c r="CO377" i="2" s="1"/>
  <c r="CM377" i="2"/>
  <c r="C378" i="2"/>
  <c r="G378" i="2"/>
  <c r="F378" i="2" s="1"/>
  <c r="I378" i="2"/>
  <c r="H378" i="2" s="1"/>
  <c r="K378" i="2"/>
  <c r="J378" i="2" s="1"/>
  <c r="M378" i="2"/>
  <c r="L378" i="2" s="1"/>
  <c r="N378" i="2"/>
  <c r="P378" i="2"/>
  <c r="Q378" i="2"/>
  <c r="U378" i="2"/>
  <c r="R378" i="2" s="1"/>
  <c r="T378" i="2" a="1"/>
  <c r="T378" i="2" s="1"/>
  <c r="V378" i="2" s="1"/>
  <c r="S378" i="2" a="1"/>
  <c r="S378" i="2" s="1"/>
  <c r="AA378" i="2"/>
  <c r="X378" i="2" a="1"/>
  <c r="X378" i="2" s="1"/>
  <c r="Y378" i="2" s="1"/>
  <c r="Z378" i="2"/>
  <c r="AC378" i="2"/>
  <c r="AD378" i="2"/>
  <c r="AG378" i="2"/>
  <c r="AH378" i="2"/>
  <c r="AI378" i="2"/>
  <c r="AF378" i="2"/>
  <c r="AK378" i="2"/>
  <c r="AL378" i="2"/>
  <c r="AN378" i="2"/>
  <c r="AO378" i="2"/>
  <c r="AQ378" i="2"/>
  <c r="AP378" i="2" s="1"/>
  <c r="AR378" i="2"/>
  <c r="AT378" i="2"/>
  <c r="AS378" i="2" s="1"/>
  <c r="AW378" i="2"/>
  <c r="AV378" i="2"/>
  <c r="BA378" i="2"/>
  <c r="BB378" i="2"/>
  <c r="BE378" i="2" a="1"/>
  <c r="BE378" i="2" s="1"/>
  <c r="BF378" i="2" s="1"/>
  <c r="BC378" i="2" s="1"/>
  <c r="BD378" i="2"/>
  <c r="BJ378" i="2" a="1"/>
  <c r="BJ378" i="2"/>
  <c r="BK378" i="2" s="1"/>
  <c r="BH378" i="2" s="1"/>
  <c r="BI378" i="2"/>
  <c r="BN378" i="2"/>
  <c r="BM378" i="2" s="1"/>
  <c r="BO378" i="2"/>
  <c r="BQ378" i="2"/>
  <c r="BR378" i="2"/>
  <c r="BU378" i="2"/>
  <c r="BT378" i="2" a="1"/>
  <c r="BT378" i="2" s="1"/>
  <c r="BY378" i="2"/>
  <c r="BZ378" i="2"/>
  <c r="CB378" i="2"/>
  <c r="CA378" i="2" s="1"/>
  <c r="CC378" i="2"/>
  <c r="CH378" i="2"/>
  <c r="CE378" i="2"/>
  <c r="CJ378" i="2"/>
  <c r="CI378" i="2" s="1"/>
  <c r="CK378" i="2"/>
  <c r="CN378" i="2"/>
  <c r="CM378" i="2" s="1"/>
  <c r="C379" i="2"/>
  <c r="G379" i="2"/>
  <c r="F379" i="2" s="1"/>
  <c r="I379" i="2"/>
  <c r="H379" i="2" s="1"/>
  <c r="K379" i="2"/>
  <c r="J379" i="2" s="1"/>
  <c r="M379" i="2"/>
  <c r="N379" i="2"/>
  <c r="L379" i="2" s="1"/>
  <c r="P379" i="2"/>
  <c r="O379" i="2" s="1"/>
  <c r="Q379" i="2"/>
  <c r="U379" i="2"/>
  <c r="T379" i="2" a="1"/>
  <c r="T379" i="2" s="1"/>
  <c r="V379" i="2" s="1"/>
  <c r="S379" i="2" a="1"/>
  <c r="S379" i="2" s="1"/>
  <c r="AA379" i="2"/>
  <c r="X379" i="2" a="1"/>
  <c r="X379" i="2" s="1"/>
  <c r="Y379" i="2" s="1"/>
  <c r="Z379" i="2"/>
  <c r="AC379" i="2"/>
  <c r="AB379" i="2" s="1"/>
  <c r="AD379" i="2"/>
  <c r="AG379" i="2"/>
  <c r="AH379" i="2"/>
  <c r="AE379" i="2" s="1" a="1"/>
  <c r="AE379" i="2" s="1"/>
  <c r="AI379" i="2"/>
  <c r="AF379" i="2"/>
  <c r="AK379" i="2"/>
  <c r="AJ379" i="2" s="1"/>
  <c r="AL379" i="2"/>
  <c r="AN379" i="2"/>
  <c r="AO379" i="2"/>
  <c r="AM379" i="2"/>
  <c r="AQ379" i="2"/>
  <c r="AR379" i="2"/>
  <c r="AT379" i="2"/>
  <c r="AS379" i="2" s="1"/>
  <c r="AW379" i="2"/>
  <c r="AX379" i="2" s="1"/>
  <c r="AU379" i="2" s="1"/>
  <c r="AV379" i="2"/>
  <c r="BA379" i="2"/>
  <c r="BB379" i="2"/>
  <c r="BE379" i="2" a="1"/>
  <c r="BE379" i="2" s="1"/>
  <c r="BF379" i="2" s="1"/>
  <c r="BC379" i="2" s="1"/>
  <c r="BD379" i="2"/>
  <c r="BJ379" i="2" a="1"/>
  <c r="BJ379" i="2" s="1"/>
  <c r="BK379" i="2" s="1"/>
  <c r="BH379" i="2" s="1"/>
  <c r="BI379" i="2"/>
  <c r="BN379" i="2"/>
  <c r="BO379" i="2"/>
  <c r="BQ379" i="2"/>
  <c r="BR379" i="2"/>
  <c r="BU379" i="2"/>
  <c r="BT379" i="2" a="1"/>
  <c r="BT379" i="2" s="1"/>
  <c r="BY379" i="2"/>
  <c r="BZ379" i="2"/>
  <c r="BX379" i="2" s="1"/>
  <c r="CB379" i="2"/>
  <c r="CA379" i="2" s="1"/>
  <c r="CC379" i="2"/>
  <c r="CH379" i="2"/>
  <c r="CE379" i="2"/>
  <c r="CF379" i="2" s="1"/>
  <c r="CJ379" i="2"/>
  <c r="CN379" i="2"/>
  <c r="CM379" i="2" s="1"/>
  <c r="C380" i="2"/>
  <c r="G380" i="2"/>
  <c r="F380" i="2" s="1"/>
  <c r="I380" i="2"/>
  <c r="H380" i="2" s="1"/>
  <c r="K380" i="2"/>
  <c r="J380" i="2" s="1"/>
  <c r="M380" i="2"/>
  <c r="N380" i="2"/>
  <c r="P380" i="2"/>
  <c r="Q380" i="2"/>
  <c r="U380" i="2"/>
  <c r="T380" i="2" a="1"/>
  <c r="T380" i="2" s="1"/>
  <c r="V380" i="2" s="1"/>
  <c r="S380" i="2" a="1"/>
  <c r="S380" i="2" s="1"/>
  <c r="AA380" i="2"/>
  <c r="X380" i="2" a="1"/>
  <c r="X380" i="2" s="1"/>
  <c r="Y380" i="2" s="1"/>
  <c r="Z380" i="2"/>
  <c r="AC380" i="2"/>
  <c r="AD380" i="2"/>
  <c r="AB380" i="2" s="1"/>
  <c r="AG380" i="2"/>
  <c r="AH380" i="2"/>
  <c r="AI380" i="2"/>
  <c r="AF380" i="2"/>
  <c r="AK380" i="2"/>
  <c r="AL380" i="2"/>
  <c r="AN380" i="2"/>
  <c r="AO380" i="2"/>
  <c r="AQ380" i="2"/>
  <c r="AR380" i="2"/>
  <c r="AT380" i="2"/>
  <c r="AS380" i="2" s="1"/>
  <c r="AW380" i="2"/>
  <c r="AX380" i="2" s="1"/>
  <c r="AU380" i="2" s="1"/>
  <c r="AV380" i="2"/>
  <c r="BA380" i="2"/>
  <c r="AZ380" i="2" s="1"/>
  <c r="BB380" i="2"/>
  <c r="BE380" i="2" a="1"/>
  <c r="BE380" i="2" s="1"/>
  <c r="BF380" i="2" s="1"/>
  <c r="BC380" i="2" s="1"/>
  <c r="BD380" i="2"/>
  <c r="BJ380" i="2" a="1"/>
  <c r="BJ380" i="2" s="1"/>
  <c r="BK380" i="2" s="1"/>
  <c r="BH380" i="2" s="1"/>
  <c r="BI380" i="2"/>
  <c r="BN380" i="2"/>
  <c r="BO380" i="2"/>
  <c r="BQ380" i="2"/>
  <c r="BP380" i="2" s="1"/>
  <c r="BR380" i="2"/>
  <c r="BU380" i="2"/>
  <c r="BT380" i="2" a="1"/>
  <c r="BT380" i="2" s="1"/>
  <c r="BY380" i="2"/>
  <c r="BZ380" i="2"/>
  <c r="CB380" i="2"/>
  <c r="CC380" i="2"/>
  <c r="CH380" i="2"/>
  <c r="CE380" i="2"/>
  <c r="CF380" i="2" s="1"/>
  <c r="CJ380" i="2"/>
  <c r="CK380" i="2" s="1"/>
  <c r="CN380" i="2"/>
  <c r="C381" i="2"/>
  <c r="G381" i="2"/>
  <c r="F381" i="2" s="1"/>
  <c r="I381" i="2"/>
  <c r="H381" i="2" s="1"/>
  <c r="K381" i="2"/>
  <c r="J381" i="2" s="1"/>
  <c r="M381" i="2"/>
  <c r="L381" i="2" s="1"/>
  <c r="N381" i="2"/>
  <c r="P381" i="2"/>
  <c r="Q381" i="2"/>
  <c r="U381" i="2"/>
  <c r="T381" i="2" a="1"/>
  <c r="T381" i="2" s="1"/>
  <c r="V381" i="2" s="1"/>
  <c r="S381" i="2" a="1"/>
  <c r="S381" i="2" s="1"/>
  <c r="AA381" i="2"/>
  <c r="X381" i="2" a="1"/>
  <c r="X381" i="2" s="1"/>
  <c r="Y381" i="2" s="1"/>
  <c r="Z381" i="2"/>
  <c r="AC381" i="2"/>
  <c r="AD381" i="2"/>
  <c r="AG381" i="2"/>
  <c r="AH381" i="2"/>
  <c r="AI381" i="2"/>
  <c r="AF381" i="2"/>
  <c r="AK381" i="2"/>
  <c r="AL381" i="2"/>
  <c r="AJ381" i="2" s="1"/>
  <c r="AN381" i="2"/>
  <c r="AM381" i="2" s="1"/>
  <c r="AO381" i="2"/>
  <c r="AQ381" i="2"/>
  <c r="AR381" i="2"/>
  <c r="AT381" i="2"/>
  <c r="AS381" i="2" s="1"/>
  <c r="AW381" i="2"/>
  <c r="AX381" i="2" s="1"/>
  <c r="AU381" i="2" s="1"/>
  <c r="AV381" i="2"/>
  <c r="BA381" i="2"/>
  <c r="BB381" i="2"/>
  <c r="BE381" i="2" a="1"/>
  <c r="BE381" i="2" s="1"/>
  <c r="BF381" i="2" s="1"/>
  <c r="BC381" i="2" s="1"/>
  <c r="BD381" i="2"/>
  <c r="BJ381" i="2" a="1"/>
  <c r="BJ381" i="2" s="1"/>
  <c r="BI381" i="2"/>
  <c r="BN381" i="2"/>
  <c r="BO381" i="2"/>
  <c r="BQ381" i="2"/>
  <c r="BR381" i="2"/>
  <c r="BU381" i="2"/>
  <c r="BT381" i="2" a="1"/>
  <c r="BT381" i="2"/>
  <c r="BY381" i="2"/>
  <c r="BX381" i="2" s="1"/>
  <c r="BZ381" i="2"/>
  <c r="CB381" i="2"/>
  <c r="CC381" i="2"/>
  <c r="CH381" i="2"/>
  <c r="CE381" i="2"/>
  <c r="CJ381" i="2"/>
  <c r="CK381" i="2" s="1"/>
  <c r="CN381" i="2"/>
  <c r="C382" i="2"/>
  <c r="G382" i="2"/>
  <c r="F382" i="2"/>
  <c r="I382" i="2"/>
  <c r="H382" i="2" s="1"/>
  <c r="K382" i="2"/>
  <c r="J382" i="2" s="1"/>
  <c r="M382" i="2"/>
  <c r="N382" i="2"/>
  <c r="P382" i="2"/>
  <c r="O382" i="2" s="1"/>
  <c r="Q382" i="2"/>
  <c r="U382" i="2"/>
  <c r="T382" i="2" a="1"/>
  <c r="T382" i="2" s="1"/>
  <c r="V382" i="2" s="1"/>
  <c r="S382" i="2" a="1"/>
  <c r="S382" i="2" s="1"/>
  <c r="AA382" i="2"/>
  <c r="X382" i="2" a="1"/>
  <c r="X382" i="2"/>
  <c r="Y382" i="2" s="1"/>
  <c r="W382" i="2" s="1"/>
  <c r="Z382" i="2"/>
  <c r="AC382" i="2"/>
  <c r="AD382" i="2"/>
  <c r="AG382" i="2"/>
  <c r="AH382" i="2"/>
  <c r="AI382" i="2"/>
  <c r="AF382" i="2"/>
  <c r="AK382" i="2"/>
  <c r="AJ382" i="2" s="1"/>
  <c r="AL382" i="2"/>
  <c r="AN382" i="2"/>
  <c r="AO382" i="2"/>
  <c r="AQ382" i="2"/>
  <c r="AR382" i="2"/>
  <c r="AT382" i="2"/>
  <c r="AS382" i="2" s="1"/>
  <c r="AW382" i="2"/>
  <c r="AX382" i="2"/>
  <c r="AU382" i="2" s="1"/>
  <c r="AV382" i="2"/>
  <c r="BA382" i="2"/>
  <c r="BB382" i="2"/>
  <c r="BE382" i="2" a="1"/>
  <c r="BE382" i="2" s="1"/>
  <c r="BF382" i="2" s="1"/>
  <c r="BC382" i="2" s="1"/>
  <c r="BD382" i="2"/>
  <c r="BJ382" i="2" a="1"/>
  <c r="BJ382" i="2" s="1"/>
  <c r="BK382" i="2" s="1"/>
  <c r="BH382" i="2" s="1"/>
  <c r="BI382" i="2"/>
  <c r="BN382" i="2"/>
  <c r="BO382" i="2"/>
  <c r="BQ382" i="2"/>
  <c r="BR382" i="2"/>
  <c r="BP382" i="2"/>
  <c r="BU382" i="2"/>
  <c r="BV382" i="2" s="1"/>
  <c r="BS382" i="2" s="1"/>
  <c r="BT382" i="2" a="1"/>
  <c r="BT382" i="2" s="1"/>
  <c r="BY382" i="2"/>
  <c r="BZ382" i="2"/>
  <c r="CB382" i="2"/>
  <c r="CA382" i="2" s="1"/>
  <c r="CC382" i="2"/>
  <c r="CH382" i="2"/>
  <c r="CE382" i="2"/>
  <c r="CJ382" i="2"/>
  <c r="CI382" i="2" s="1"/>
  <c r="CN382" i="2"/>
  <c r="CM382" i="2" s="1"/>
  <c r="CP382" i="2"/>
  <c r="C383" i="2"/>
  <c r="G383" i="2"/>
  <c r="F383" i="2" s="1"/>
  <c r="I383" i="2"/>
  <c r="H383" i="2" s="1"/>
  <c r="K383" i="2"/>
  <c r="J383" i="2" s="1"/>
  <c r="M383" i="2"/>
  <c r="L383" i="2" s="1"/>
  <c r="N383" i="2"/>
  <c r="P383" i="2"/>
  <c r="Q383" i="2"/>
  <c r="U383" i="2"/>
  <c r="T383" i="2" a="1"/>
  <c r="T383" i="2" s="1"/>
  <c r="V383" i="2" s="1"/>
  <c r="S383" i="2" a="1"/>
  <c r="S383" i="2" s="1"/>
  <c r="AA383" i="2"/>
  <c r="X383" i="2" a="1"/>
  <c r="X383" i="2" s="1"/>
  <c r="Y383" i="2" s="1"/>
  <c r="Z383" i="2"/>
  <c r="AC383" i="2"/>
  <c r="AD383" i="2"/>
  <c r="AG383" i="2"/>
  <c r="AH383" i="2"/>
  <c r="AI383" i="2"/>
  <c r="AF383" i="2"/>
  <c r="AK383" i="2"/>
  <c r="AJ383" i="2" s="1"/>
  <c r="AL383" i="2"/>
  <c r="AN383" i="2"/>
  <c r="AO383" i="2"/>
  <c r="AQ383" i="2"/>
  <c r="AP383" i="2" s="1"/>
  <c r="AR383" i="2"/>
  <c r="AT383" i="2"/>
  <c r="AS383" i="2" s="1"/>
  <c r="AW383" i="2"/>
  <c r="AX383" i="2" s="1"/>
  <c r="AU383" i="2" s="1"/>
  <c r="AV383" i="2"/>
  <c r="BA383" i="2"/>
  <c r="BB383" i="2"/>
  <c r="BE383" i="2" a="1"/>
  <c r="BE383" i="2" s="1"/>
  <c r="BD383" i="2"/>
  <c r="BJ383" i="2" a="1"/>
  <c r="BJ383" i="2" s="1"/>
  <c r="BI383" i="2"/>
  <c r="BN383" i="2"/>
  <c r="BM383" i="2" s="1"/>
  <c r="BO383" i="2"/>
  <c r="BQ383" i="2"/>
  <c r="BR383" i="2"/>
  <c r="BU383" i="2"/>
  <c r="BT383" i="2" a="1"/>
  <c r="BT383" i="2" s="1"/>
  <c r="BY383" i="2"/>
  <c r="BZ383" i="2"/>
  <c r="CB383" i="2"/>
  <c r="CC383" i="2"/>
  <c r="CH383" i="2"/>
  <c r="CE383" i="2"/>
  <c r="CJ383" i="2"/>
  <c r="CI383" i="2" s="1"/>
  <c r="CL383" i="2"/>
  <c r="CN383" i="2"/>
  <c r="CP383" i="2" s="1"/>
  <c r="CO383" i="2"/>
  <c r="C384" i="2"/>
  <c r="G384" i="2"/>
  <c r="F384" i="2" s="1"/>
  <c r="I384" i="2"/>
  <c r="H384" i="2" s="1"/>
  <c r="K384" i="2"/>
  <c r="J384" i="2" s="1"/>
  <c r="M384" i="2"/>
  <c r="N384" i="2"/>
  <c r="L384" i="2" s="1"/>
  <c r="P384" i="2"/>
  <c r="Q384" i="2"/>
  <c r="U384" i="2"/>
  <c r="T384" i="2" a="1"/>
  <c r="T384" i="2" s="1"/>
  <c r="V384" i="2" s="1"/>
  <c r="R384" i="2" s="1"/>
  <c r="S384" i="2" a="1"/>
  <c r="S384" i="2" s="1"/>
  <c r="AA384" i="2"/>
  <c r="X384" i="2" a="1"/>
  <c r="X384" i="2" s="1"/>
  <c r="Y384" i="2" s="1"/>
  <c r="Z384" i="2"/>
  <c r="AC384" i="2"/>
  <c r="AD384" i="2"/>
  <c r="AG384" i="2"/>
  <c r="AH384" i="2"/>
  <c r="AI384" i="2"/>
  <c r="AF384" i="2"/>
  <c r="AK384" i="2"/>
  <c r="AL384" i="2"/>
  <c r="AN384" i="2"/>
  <c r="AO384" i="2"/>
  <c r="AQ384" i="2"/>
  <c r="AP384" i="2" s="1"/>
  <c r="AR384" i="2"/>
  <c r="AT384" i="2"/>
  <c r="AS384" i="2" s="1"/>
  <c r="AW384" i="2"/>
  <c r="AX384" i="2" s="1"/>
  <c r="AU384" i="2" s="1"/>
  <c r="AV384" i="2"/>
  <c r="BA384" i="2"/>
  <c r="BB384" i="2"/>
  <c r="BE384" i="2" a="1"/>
  <c r="BE384" i="2" s="1"/>
  <c r="BF384" i="2" s="1"/>
  <c r="BC384" i="2" s="1"/>
  <c r="BD384" i="2"/>
  <c r="BJ384" i="2" a="1"/>
  <c r="BJ384" i="2" s="1"/>
  <c r="BK384" i="2" s="1"/>
  <c r="BH384" i="2" s="1"/>
  <c r="BI384" i="2"/>
  <c r="BN384" i="2"/>
  <c r="BO384" i="2"/>
  <c r="BM384" i="2" s="1"/>
  <c r="BQ384" i="2"/>
  <c r="BR384" i="2"/>
  <c r="BU384" i="2"/>
  <c r="BT384" i="2" a="1"/>
  <c r="BT384" i="2" s="1"/>
  <c r="BY384" i="2"/>
  <c r="BX384" i="2" s="1"/>
  <c r="BZ384" i="2"/>
  <c r="CB384" i="2"/>
  <c r="CC384" i="2"/>
  <c r="CH384" i="2"/>
  <c r="CD384" i="2" s="1"/>
  <c r="CE384" i="2"/>
  <c r="CF384" i="2" s="1"/>
  <c r="CJ384" i="2"/>
  <c r="CI384" i="2" s="1"/>
  <c r="CN384" i="2"/>
  <c r="CO384" i="2" s="1"/>
  <c r="C385" i="2"/>
  <c r="G385" i="2"/>
  <c r="F385" i="2" s="1"/>
  <c r="I385" i="2"/>
  <c r="H385" i="2" s="1"/>
  <c r="K385" i="2"/>
  <c r="J385" i="2" s="1"/>
  <c r="M385" i="2"/>
  <c r="N385" i="2"/>
  <c r="P385" i="2"/>
  <c r="Q385" i="2"/>
  <c r="U385" i="2"/>
  <c r="T385" i="2" a="1"/>
  <c r="T385" i="2" s="1"/>
  <c r="V385" i="2" s="1"/>
  <c r="S385" i="2" a="1"/>
  <c r="AA385" i="2"/>
  <c r="X385" i="2" a="1"/>
  <c r="X385" i="2" s="1"/>
  <c r="Y385" i="2" s="1"/>
  <c r="Z385" i="2"/>
  <c r="AC385" i="2"/>
  <c r="AD385" i="2"/>
  <c r="AG385" i="2"/>
  <c r="AH385" i="2"/>
  <c r="AI385" i="2"/>
  <c r="AF385" i="2"/>
  <c r="AK385" i="2"/>
  <c r="AJ385" i="2" s="1"/>
  <c r="AL385" i="2"/>
  <c r="AN385" i="2"/>
  <c r="AO385" i="2"/>
  <c r="AQ385" i="2"/>
  <c r="AR385" i="2"/>
  <c r="AT385" i="2"/>
  <c r="AS385" i="2" s="1"/>
  <c r="AW385" i="2"/>
  <c r="AX385" i="2" s="1"/>
  <c r="AU385" i="2" s="1"/>
  <c r="AV385" i="2"/>
  <c r="BA385" i="2"/>
  <c r="AZ385" i="2" s="1"/>
  <c r="BB385" i="2"/>
  <c r="BE385" i="2" a="1"/>
  <c r="BE385" i="2" s="1"/>
  <c r="BD385" i="2"/>
  <c r="BJ385" i="2" a="1"/>
  <c r="BJ385" i="2" s="1"/>
  <c r="BK385" i="2" s="1"/>
  <c r="BH385" i="2" s="1"/>
  <c r="BI385" i="2"/>
  <c r="BN385" i="2"/>
  <c r="BO385" i="2"/>
  <c r="BQ385" i="2"/>
  <c r="BR385" i="2"/>
  <c r="BU385" i="2"/>
  <c r="BV385" i="2" s="1"/>
  <c r="BS385" i="2" s="1"/>
  <c r="BT385" i="2" a="1"/>
  <c r="BT385" i="2" s="1"/>
  <c r="BY385" i="2"/>
  <c r="BZ385" i="2"/>
  <c r="CB385" i="2"/>
  <c r="CC385" i="2"/>
  <c r="CH385" i="2"/>
  <c r="CE385" i="2"/>
  <c r="CJ385" i="2"/>
  <c r="CN385" i="2"/>
  <c r="S385" i="2"/>
  <c r="C386" i="2"/>
  <c r="G386" i="2"/>
  <c r="F386" i="2" s="1"/>
  <c r="I386" i="2"/>
  <c r="H386" i="2" s="1"/>
  <c r="K386" i="2"/>
  <c r="J386" i="2"/>
  <c r="M386" i="2"/>
  <c r="L386" i="2" s="1"/>
  <c r="N386" i="2"/>
  <c r="P386" i="2"/>
  <c r="Q386" i="2"/>
  <c r="U386" i="2"/>
  <c r="T386" i="2" a="1"/>
  <c r="T386" i="2" s="1"/>
  <c r="V386" i="2" s="1"/>
  <c r="R386" i="2" s="1"/>
  <c r="S386" i="2" a="1"/>
  <c r="S386" i="2" s="1"/>
  <c r="AA386" i="2"/>
  <c r="X386" i="2" a="1"/>
  <c r="X386" i="2" s="1"/>
  <c r="Y386" i="2" s="1"/>
  <c r="Z386" i="2"/>
  <c r="AC386" i="2"/>
  <c r="AD386" i="2"/>
  <c r="AG386" i="2"/>
  <c r="AH386" i="2"/>
  <c r="AI386" i="2"/>
  <c r="AF386" i="2"/>
  <c r="AK386" i="2"/>
  <c r="AJ386" i="2" s="1"/>
  <c r="AL386" i="2"/>
  <c r="AN386" i="2"/>
  <c r="AO386" i="2"/>
  <c r="AQ386" i="2"/>
  <c r="AR386" i="2"/>
  <c r="AT386" i="2"/>
  <c r="AS386" i="2" s="1"/>
  <c r="AW386" i="2"/>
  <c r="AV386" i="2"/>
  <c r="BA386" i="2"/>
  <c r="AZ386" i="2" s="1"/>
  <c r="BB386" i="2"/>
  <c r="BE386" i="2" a="1"/>
  <c r="BE386" i="2" s="1"/>
  <c r="BF386" i="2" s="1"/>
  <c r="BC386" i="2" s="1"/>
  <c r="BD386" i="2"/>
  <c r="BJ386" i="2" a="1"/>
  <c r="BJ386" i="2" s="1"/>
  <c r="BK386" i="2" s="1"/>
  <c r="BH386" i="2" s="1"/>
  <c r="BI386" i="2"/>
  <c r="BN386" i="2"/>
  <c r="BO386" i="2"/>
  <c r="BQ386" i="2"/>
  <c r="BR386" i="2"/>
  <c r="BU386" i="2"/>
  <c r="BV386" i="2" s="1"/>
  <c r="BS386" i="2" s="1"/>
  <c r="BT386" i="2" a="1"/>
  <c r="BT386" i="2" s="1"/>
  <c r="BY386" i="2"/>
  <c r="BZ386" i="2"/>
  <c r="CB386" i="2"/>
  <c r="CC386" i="2"/>
  <c r="CH386" i="2"/>
  <c r="CE386" i="2"/>
  <c r="CJ386" i="2"/>
  <c r="CN386" i="2"/>
  <c r="CM386" i="2" s="1"/>
  <c r="C387" i="2"/>
  <c r="G387" i="2"/>
  <c r="F387" i="2" s="1"/>
  <c r="I387" i="2"/>
  <c r="H387" i="2" s="1"/>
  <c r="K387" i="2"/>
  <c r="J387" i="2" s="1"/>
  <c r="M387" i="2"/>
  <c r="N387" i="2"/>
  <c r="P387" i="2"/>
  <c r="O387" i="2" s="1"/>
  <c r="Q387" i="2"/>
  <c r="U387" i="2"/>
  <c r="T387" i="2" a="1"/>
  <c r="T387" i="2" s="1"/>
  <c r="V387" i="2" s="1"/>
  <c r="S387" i="2" a="1"/>
  <c r="S387" i="2" s="1"/>
  <c r="AA387" i="2"/>
  <c r="X387" i="2" a="1"/>
  <c r="X387" i="2" s="1"/>
  <c r="Y387" i="2" s="1"/>
  <c r="Z387" i="2"/>
  <c r="AC387" i="2"/>
  <c r="AD387" i="2"/>
  <c r="AG387" i="2"/>
  <c r="AE387" i="2" s="1" a="1"/>
  <c r="AE387" i="2" s="1"/>
  <c r="AH387" i="2"/>
  <c r="AI387" i="2"/>
  <c r="AF387" i="2"/>
  <c r="AK387" i="2"/>
  <c r="AL387" i="2"/>
  <c r="AN387" i="2"/>
  <c r="AM387" i="2" s="1"/>
  <c r="AO387" i="2"/>
  <c r="AQ387" i="2"/>
  <c r="AR387" i="2"/>
  <c r="AT387" i="2"/>
  <c r="AS387" i="2" s="1"/>
  <c r="AW387" i="2"/>
  <c r="AV387" i="2"/>
  <c r="BA387" i="2"/>
  <c r="AZ387" i="2" s="1"/>
  <c r="BB387" i="2"/>
  <c r="BE387" i="2" a="1"/>
  <c r="BE387" i="2" s="1"/>
  <c r="BF387" i="2" s="1"/>
  <c r="BC387" i="2" s="1"/>
  <c r="BD387" i="2"/>
  <c r="BJ387" i="2" a="1"/>
  <c r="BJ387" i="2" s="1"/>
  <c r="BK387" i="2" s="1"/>
  <c r="BH387" i="2" s="1"/>
  <c r="BI387" i="2"/>
  <c r="BN387" i="2"/>
  <c r="BO387" i="2"/>
  <c r="BQ387" i="2"/>
  <c r="BR387" i="2"/>
  <c r="BU387" i="2"/>
  <c r="BT387" i="2" a="1"/>
  <c r="BT387" i="2" s="1"/>
  <c r="BY387" i="2"/>
  <c r="BZ387" i="2"/>
  <c r="CB387" i="2"/>
  <c r="CC387" i="2"/>
  <c r="CA387" i="2"/>
  <c r="CH387" i="2"/>
  <c r="CE387" i="2"/>
  <c r="CD387" i="2" s="1"/>
  <c r="CJ387" i="2"/>
  <c r="CL387" i="2" s="1"/>
  <c r="CN387" i="2"/>
  <c r="CM387" i="2" s="1"/>
  <c r="C388" i="2"/>
  <c r="G388" i="2"/>
  <c r="F388" i="2" s="1"/>
  <c r="I388" i="2"/>
  <c r="H388" i="2" s="1"/>
  <c r="K388" i="2"/>
  <c r="J388" i="2" s="1"/>
  <c r="M388" i="2"/>
  <c r="N388" i="2"/>
  <c r="P388" i="2"/>
  <c r="Q388" i="2"/>
  <c r="U388" i="2"/>
  <c r="T388" i="2" a="1"/>
  <c r="T388" i="2" s="1"/>
  <c r="V388" i="2" s="1"/>
  <c r="S388" i="2" a="1"/>
  <c r="S388" i="2" s="1"/>
  <c r="AA388" i="2"/>
  <c r="X388" i="2" a="1"/>
  <c r="X388" i="2" s="1"/>
  <c r="Y388" i="2" s="1"/>
  <c r="Z388" i="2"/>
  <c r="AC388" i="2"/>
  <c r="AB388" i="2" s="1"/>
  <c r="AD388" i="2"/>
  <c r="AG388" i="2"/>
  <c r="AH388" i="2"/>
  <c r="AI388" i="2"/>
  <c r="AF388" i="2"/>
  <c r="AK388" i="2"/>
  <c r="AL388" i="2"/>
  <c r="AJ388" i="2" s="1"/>
  <c r="AN388" i="2"/>
  <c r="AO388" i="2"/>
  <c r="AQ388" i="2"/>
  <c r="AR388" i="2"/>
  <c r="AP388" i="2" s="1"/>
  <c r="AT388" i="2"/>
  <c r="AS388" i="2"/>
  <c r="AW388" i="2"/>
  <c r="AX388" i="2" s="1"/>
  <c r="AU388" i="2" s="1"/>
  <c r="AV388" i="2"/>
  <c r="AY388" i="2" s="1"/>
  <c r="BA388" i="2"/>
  <c r="AZ388" i="2" s="1"/>
  <c r="BB388" i="2"/>
  <c r="BE388" i="2" a="1"/>
  <c r="BE388" i="2"/>
  <c r="BF388" i="2" s="1"/>
  <c r="BC388" i="2" s="1"/>
  <c r="BD388" i="2"/>
  <c r="BJ388" i="2" a="1"/>
  <c r="BJ388" i="2" s="1"/>
  <c r="BK388" i="2" s="1"/>
  <c r="BH388" i="2" s="1"/>
  <c r="BI388" i="2"/>
  <c r="BN388" i="2"/>
  <c r="BM388" i="2" s="1"/>
  <c r="BO388" i="2"/>
  <c r="BQ388" i="2"/>
  <c r="BR388" i="2"/>
  <c r="BU388" i="2"/>
  <c r="BT388" i="2" a="1"/>
  <c r="BT388" i="2" s="1"/>
  <c r="BY388" i="2"/>
  <c r="BZ388" i="2"/>
  <c r="CB388" i="2"/>
  <c r="CC388" i="2"/>
  <c r="CH388" i="2"/>
  <c r="CE388" i="2"/>
  <c r="CF388" i="2" s="1"/>
  <c r="CJ388" i="2"/>
  <c r="CK388" i="2" s="1"/>
  <c r="CN388" i="2"/>
  <c r="C389" i="2"/>
  <c r="G389" i="2"/>
  <c r="F389" i="2"/>
  <c r="I389" i="2"/>
  <c r="H389" i="2" s="1"/>
  <c r="K389" i="2"/>
  <c r="J389" i="2" s="1"/>
  <c r="M389" i="2"/>
  <c r="N389" i="2"/>
  <c r="P389" i="2"/>
  <c r="Q389" i="2"/>
  <c r="U389" i="2"/>
  <c r="T389" i="2" a="1"/>
  <c r="T389" i="2" s="1"/>
  <c r="V389" i="2" s="1"/>
  <c r="S389" i="2" a="1"/>
  <c r="S389" i="2" s="1"/>
  <c r="AA389" i="2"/>
  <c r="X389" i="2" a="1"/>
  <c r="X389" i="2" s="1"/>
  <c r="Y389" i="2" s="1"/>
  <c r="Z389" i="2"/>
  <c r="AC389" i="2"/>
  <c r="AD389" i="2"/>
  <c r="AG389" i="2"/>
  <c r="AH389" i="2"/>
  <c r="AE389" i="2" s="1" a="1"/>
  <c r="AE389" i="2" s="1"/>
  <c r="AI389" i="2"/>
  <c r="AF389" i="2"/>
  <c r="AK389" i="2"/>
  <c r="AL389" i="2"/>
  <c r="AN389" i="2"/>
  <c r="AO389" i="2"/>
  <c r="AQ389" i="2"/>
  <c r="AR389" i="2"/>
  <c r="AT389" i="2"/>
  <c r="AS389" i="2" s="1"/>
  <c r="AW389" i="2"/>
  <c r="AX389" i="2" s="1"/>
  <c r="AU389" i="2" s="1"/>
  <c r="AV389" i="2"/>
  <c r="AY389" i="2" s="1"/>
  <c r="BA389" i="2"/>
  <c r="BB389" i="2"/>
  <c r="BE389" i="2" a="1"/>
  <c r="BE389" i="2" s="1"/>
  <c r="BF389" i="2" s="1"/>
  <c r="BC389" i="2" s="1"/>
  <c r="BD389" i="2"/>
  <c r="BJ389" i="2" a="1"/>
  <c r="BJ389" i="2" s="1"/>
  <c r="BI389" i="2"/>
  <c r="BN389" i="2"/>
  <c r="BO389" i="2"/>
  <c r="BQ389" i="2"/>
  <c r="BP389" i="2" s="1"/>
  <c r="BR389" i="2"/>
  <c r="BU389" i="2"/>
  <c r="BT389" i="2" a="1"/>
  <c r="BT389" i="2" s="1"/>
  <c r="BY389" i="2"/>
  <c r="BZ389" i="2"/>
  <c r="CB389" i="2"/>
  <c r="CC389" i="2"/>
  <c r="CH389" i="2"/>
  <c r="CD389" i="2" s="1"/>
  <c r="CE389" i="2"/>
  <c r="CJ389" i="2"/>
  <c r="CK389" i="2" s="1"/>
  <c r="CN389" i="2"/>
  <c r="C390" i="2"/>
  <c r="G390" i="2"/>
  <c r="F390" i="2" s="1"/>
  <c r="I390" i="2"/>
  <c r="H390" i="2" s="1"/>
  <c r="K390" i="2"/>
  <c r="J390" i="2" s="1"/>
  <c r="M390" i="2"/>
  <c r="L390" i="2" s="1"/>
  <c r="N390" i="2"/>
  <c r="P390" i="2"/>
  <c r="Q390" i="2"/>
  <c r="O390" i="2" s="1"/>
  <c r="U390" i="2"/>
  <c r="T390" i="2" a="1"/>
  <c r="T390" i="2" s="1"/>
  <c r="V390" i="2" s="1"/>
  <c r="S390" i="2" a="1"/>
  <c r="AA390" i="2"/>
  <c r="X390" i="2" a="1"/>
  <c r="X390" i="2" s="1"/>
  <c r="Y390" i="2" s="1"/>
  <c r="Z390" i="2"/>
  <c r="AC390" i="2"/>
  <c r="AD390" i="2"/>
  <c r="AG390" i="2"/>
  <c r="AH390" i="2"/>
  <c r="AI390" i="2"/>
  <c r="AF390" i="2"/>
  <c r="AK390" i="2"/>
  <c r="AJ390" i="2" s="1"/>
  <c r="AL390" i="2"/>
  <c r="AN390" i="2"/>
  <c r="AO390" i="2"/>
  <c r="AQ390" i="2"/>
  <c r="AR390" i="2"/>
  <c r="AT390" i="2"/>
  <c r="AS390" i="2" s="1"/>
  <c r="AW390" i="2"/>
  <c r="AX390" i="2" s="1"/>
  <c r="AU390" i="2" s="1"/>
  <c r="AV390" i="2"/>
  <c r="AY390" i="2" s="1"/>
  <c r="BA390" i="2"/>
  <c r="BB390" i="2"/>
  <c r="BE390" i="2" a="1"/>
  <c r="BE390" i="2" s="1"/>
  <c r="BF390" i="2" s="1"/>
  <c r="BC390" i="2" s="1"/>
  <c r="BD390" i="2"/>
  <c r="BJ390" i="2" a="1"/>
  <c r="BJ390" i="2" s="1"/>
  <c r="BK390" i="2" s="1"/>
  <c r="BH390" i="2" s="1"/>
  <c r="BI390" i="2"/>
  <c r="BN390" i="2"/>
  <c r="BM390" i="2" s="1"/>
  <c r="BO390" i="2"/>
  <c r="BQ390" i="2"/>
  <c r="BR390" i="2"/>
  <c r="BU390" i="2"/>
  <c r="BT390" i="2" a="1"/>
  <c r="BT390" i="2" s="1"/>
  <c r="BY390" i="2"/>
  <c r="BZ390" i="2"/>
  <c r="CB390" i="2"/>
  <c r="CC390" i="2"/>
  <c r="CH390" i="2"/>
  <c r="CD390" i="2" s="1"/>
  <c r="CE390" i="2"/>
  <c r="CF390" i="2" s="1"/>
  <c r="CJ390" i="2"/>
  <c r="CI390" i="2" s="1"/>
  <c r="CN390" i="2"/>
  <c r="CO390" i="2" s="1"/>
  <c r="CM390" i="2"/>
  <c r="CP390" i="2"/>
  <c r="S390" i="2"/>
  <c r="C391" i="2"/>
  <c r="G391" i="2"/>
  <c r="F391" i="2" s="1"/>
  <c r="I391" i="2"/>
  <c r="H391" i="2"/>
  <c r="K391" i="2"/>
  <c r="J391" i="2" s="1"/>
  <c r="M391" i="2"/>
  <c r="L391" i="2" s="1"/>
  <c r="N391" i="2"/>
  <c r="P391" i="2"/>
  <c r="Q391" i="2"/>
  <c r="U391" i="2"/>
  <c r="T391" i="2" a="1"/>
  <c r="T391" i="2"/>
  <c r="V391" i="2" s="1"/>
  <c r="S391" i="2" a="1"/>
  <c r="S391" i="2" s="1"/>
  <c r="AA391" i="2"/>
  <c r="X391" i="2" a="1"/>
  <c r="X391" i="2" s="1"/>
  <c r="Y391" i="2" s="1"/>
  <c r="Z391" i="2"/>
  <c r="AC391" i="2"/>
  <c r="AB391" i="2" s="1"/>
  <c r="AD391" i="2"/>
  <c r="AG391" i="2"/>
  <c r="AH391" i="2"/>
  <c r="AI391" i="2"/>
  <c r="AF391" i="2"/>
  <c r="AK391" i="2"/>
  <c r="AJ391" i="2" s="1"/>
  <c r="AL391" i="2"/>
  <c r="AN391" i="2"/>
  <c r="AM391" i="2" s="1"/>
  <c r="AO391" i="2"/>
  <c r="AQ391" i="2"/>
  <c r="AR391" i="2"/>
  <c r="AP391" i="2" s="1"/>
  <c r="AT391" i="2"/>
  <c r="AS391" i="2" s="1"/>
  <c r="AW391" i="2"/>
  <c r="AX391" i="2" s="1"/>
  <c r="AU391" i="2" s="1"/>
  <c r="AV391" i="2"/>
  <c r="BA391" i="2"/>
  <c r="AZ391" i="2" s="1"/>
  <c r="BB391" i="2"/>
  <c r="BE391" i="2" a="1"/>
  <c r="BE391" i="2"/>
  <c r="BD391" i="2"/>
  <c r="BJ391" i="2" a="1"/>
  <c r="BJ391" i="2" s="1"/>
  <c r="BI391" i="2"/>
  <c r="BN391" i="2"/>
  <c r="BO391" i="2"/>
  <c r="BQ391" i="2"/>
  <c r="BR391" i="2"/>
  <c r="BU391" i="2"/>
  <c r="BT391" i="2" a="1"/>
  <c r="BT391" i="2" s="1"/>
  <c r="BY391" i="2"/>
  <c r="BZ391" i="2"/>
  <c r="CB391" i="2"/>
  <c r="CA391" i="2" s="1"/>
  <c r="CC391" i="2"/>
  <c r="CH391" i="2"/>
  <c r="CD391" i="2" s="1"/>
  <c r="CE391" i="2"/>
  <c r="CG391" i="2" s="1"/>
  <c r="CJ391" i="2"/>
  <c r="CI391" i="2" s="1"/>
  <c r="CL391" i="2"/>
  <c r="CN391" i="2"/>
  <c r="CP391" i="2" s="1"/>
  <c r="CM391" i="2"/>
  <c r="CO391" i="2"/>
  <c r="C392" i="2"/>
  <c r="G392" i="2"/>
  <c r="F392" i="2" s="1"/>
  <c r="I392" i="2"/>
  <c r="H392" i="2" s="1"/>
  <c r="K392" i="2"/>
  <c r="J392" i="2" s="1"/>
  <c r="M392" i="2"/>
  <c r="N392" i="2"/>
  <c r="P392" i="2"/>
  <c r="O392" i="2" s="1"/>
  <c r="Q392" i="2"/>
  <c r="U392" i="2"/>
  <c r="T392" i="2" a="1"/>
  <c r="T392" i="2" s="1"/>
  <c r="V392" i="2" s="1"/>
  <c r="R392" i="2" s="1"/>
  <c r="S392" i="2" a="1"/>
  <c r="AA392" i="2"/>
  <c r="X392" i="2" a="1"/>
  <c r="X392" i="2" s="1"/>
  <c r="Y392" i="2" s="1"/>
  <c r="Z392" i="2"/>
  <c r="AC392" i="2"/>
  <c r="AD392" i="2"/>
  <c r="AG392" i="2"/>
  <c r="AH392" i="2"/>
  <c r="AI392" i="2"/>
  <c r="AF392" i="2"/>
  <c r="AK392" i="2"/>
  <c r="AL392" i="2"/>
  <c r="AN392" i="2"/>
  <c r="AM392" i="2" s="1"/>
  <c r="AO392" i="2"/>
  <c r="AQ392" i="2"/>
  <c r="AP392" i="2" s="1"/>
  <c r="AR392" i="2"/>
  <c r="AT392" i="2"/>
  <c r="AS392" i="2" s="1"/>
  <c r="AW392" i="2"/>
  <c r="AX392" i="2" s="1"/>
  <c r="AU392" i="2" s="1"/>
  <c r="AV392" i="2"/>
  <c r="BA392" i="2"/>
  <c r="AZ392" i="2" s="1"/>
  <c r="BB392" i="2"/>
  <c r="BE392" i="2" a="1"/>
  <c r="BE392" i="2" s="1"/>
  <c r="BF392" i="2" s="1"/>
  <c r="BC392" i="2" s="1"/>
  <c r="BD392" i="2"/>
  <c r="BJ392" i="2" a="1"/>
  <c r="BJ392" i="2" s="1"/>
  <c r="BK392" i="2" s="1"/>
  <c r="BH392" i="2" s="1"/>
  <c r="BI392" i="2"/>
  <c r="BL392" i="2"/>
  <c r="BN392" i="2"/>
  <c r="BO392" i="2"/>
  <c r="BQ392" i="2"/>
  <c r="BR392" i="2"/>
  <c r="BU392" i="2"/>
  <c r="BV392" i="2" s="1"/>
  <c r="BS392" i="2" s="1"/>
  <c r="BT392" i="2" a="1"/>
  <c r="BT392" i="2" s="1"/>
  <c r="BY392" i="2"/>
  <c r="BZ392" i="2"/>
  <c r="CB392" i="2"/>
  <c r="CC392" i="2"/>
  <c r="CH392" i="2"/>
  <c r="CD392" i="2" s="1"/>
  <c r="CE392" i="2"/>
  <c r="CF392" i="2" s="1"/>
  <c r="CJ392" i="2"/>
  <c r="CN392" i="2"/>
  <c r="CO392" i="2" s="1"/>
  <c r="CP392" i="2"/>
  <c r="S392" i="2"/>
  <c r="C393" i="2"/>
  <c r="G393" i="2"/>
  <c r="F393" i="2" s="1"/>
  <c r="I393" i="2"/>
  <c r="H393" i="2" s="1"/>
  <c r="K393" i="2"/>
  <c r="J393" i="2" s="1"/>
  <c r="M393" i="2"/>
  <c r="L393" i="2" s="1"/>
  <c r="N393" i="2"/>
  <c r="P393" i="2"/>
  <c r="Q393" i="2"/>
  <c r="O393" i="2" s="1"/>
  <c r="U393" i="2"/>
  <c r="T393" i="2" a="1"/>
  <c r="T393" i="2" s="1"/>
  <c r="V393" i="2" s="1"/>
  <c r="S393" i="2" a="1"/>
  <c r="S393" i="2" s="1"/>
  <c r="AA393" i="2"/>
  <c r="X393" i="2" a="1"/>
  <c r="X393" i="2" s="1"/>
  <c r="Y393" i="2" s="1"/>
  <c r="Z393" i="2"/>
  <c r="AC393" i="2"/>
  <c r="AD393" i="2"/>
  <c r="AG393" i="2"/>
  <c r="AH393" i="2"/>
  <c r="AI393" i="2"/>
  <c r="AF393" i="2"/>
  <c r="AK393" i="2"/>
  <c r="AL393" i="2"/>
  <c r="AN393" i="2"/>
  <c r="AO393" i="2"/>
  <c r="AQ393" i="2"/>
  <c r="AR393" i="2"/>
  <c r="AT393" i="2"/>
  <c r="AS393" i="2" s="1"/>
  <c r="AW393" i="2"/>
  <c r="AX393" i="2" s="1"/>
  <c r="AU393" i="2" s="1"/>
  <c r="AV393" i="2"/>
  <c r="BA393" i="2"/>
  <c r="BB393" i="2"/>
  <c r="BE393" i="2" a="1"/>
  <c r="BE393" i="2" s="1"/>
  <c r="BG393" i="2" s="1"/>
  <c r="BD393" i="2"/>
  <c r="BJ393" i="2" a="1"/>
  <c r="BJ393" i="2" s="1"/>
  <c r="BK393" i="2" s="1"/>
  <c r="BH393" i="2" s="1"/>
  <c r="BI393" i="2"/>
  <c r="BN393" i="2"/>
  <c r="BM393" i="2" s="1"/>
  <c r="BO393" i="2"/>
  <c r="BQ393" i="2"/>
  <c r="BR393" i="2"/>
  <c r="BU393" i="2"/>
  <c r="BT393" i="2" a="1"/>
  <c r="BT393" i="2" s="1"/>
  <c r="BW393" i="2" s="1"/>
  <c r="BY393" i="2"/>
  <c r="BX393" i="2" s="1"/>
  <c r="BZ393" i="2"/>
  <c r="CB393" i="2"/>
  <c r="CA393" i="2" s="1"/>
  <c r="CC393" i="2"/>
  <c r="CH393" i="2"/>
  <c r="CE393" i="2"/>
  <c r="CF393" i="2" s="1"/>
  <c r="CJ393" i="2"/>
  <c r="CN393" i="2"/>
  <c r="CO393" i="2" s="1"/>
  <c r="C394" i="2"/>
  <c r="G394" i="2"/>
  <c r="F394" i="2" s="1"/>
  <c r="I394" i="2"/>
  <c r="H394" i="2" s="1"/>
  <c r="K394" i="2"/>
  <c r="J394" i="2" s="1"/>
  <c r="M394" i="2"/>
  <c r="N394" i="2"/>
  <c r="L394" i="2" s="1"/>
  <c r="P394" i="2"/>
  <c r="Q394" i="2"/>
  <c r="U394" i="2"/>
  <c r="T394" i="2" a="1"/>
  <c r="T394" i="2" s="1"/>
  <c r="V394" i="2" s="1"/>
  <c r="S394" i="2" a="1"/>
  <c r="S394" i="2" s="1"/>
  <c r="AA394" i="2"/>
  <c r="X394" i="2" a="1"/>
  <c r="X394" i="2" s="1"/>
  <c r="Y394" i="2" s="1"/>
  <c r="Z394" i="2"/>
  <c r="AC394" i="2"/>
  <c r="AB394" i="2" s="1"/>
  <c r="AD394" i="2"/>
  <c r="AG394" i="2"/>
  <c r="AH394" i="2"/>
  <c r="AI394" i="2"/>
  <c r="AF394" i="2"/>
  <c r="AK394" i="2"/>
  <c r="AJ394" i="2" s="1"/>
  <c r="AL394" i="2"/>
  <c r="AN394" i="2"/>
  <c r="AO394" i="2"/>
  <c r="AQ394" i="2"/>
  <c r="AR394" i="2"/>
  <c r="AT394" i="2"/>
  <c r="AS394" i="2"/>
  <c r="AW394" i="2"/>
  <c r="AV394" i="2"/>
  <c r="BA394" i="2"/>
  <c r="AZ394" i="2" s="1"/>
  <c r="BB394" i="2"/>
  <c r="BE394" i="2" a="1"/>
  <c r="BE394" i="2" s="1"/>
  <c r="BF394" i="2" s="1"/>
  <c r="BC394" i="2" s="1"/>
  <c r="BD394" i="2"/>
  <c r="BJ394" i="2" a="1"/>
  <c r="BJ394" i="2"/>
  <c r="BK394" i="2" s="1"/>
  <c r="BH394" i="2" s="1"/>
  <c r="BI394" i="2"/>
  <c r="BN394" i="2"/>
  <c r="BO394" i="2"/>
  <c r="BQ394" i="2"/>
  <c r="BR394" i="2"/>
  <c r="BU394" i="2"/>
  <c r="BT394" i="2" a="1"/>
  <c r="BT394" i="2"/>
  <c r="BV394" i="2" s="1"/>
  <c r="BS394" i="2" s="1"/>
  <c r="BY394" i="2"/>
  <c r="BX394" i="2" s="1"/>
  <c r="BZ394" i="2"/>
  <c r="CB394" i="2"/>
  <c r="CA394" i="2" s="1"/>
  <c r="CC394" i="2"/>
  <c r="CH394" i="2"/>
  <c r="CE394" i="2"/>
  <c r="CJ394" i="2"/>
  <c r="CI394" i="2"/>
  <c r="CK394" i="2"/>
  <c r="CL394" i="2"/>
  <c r="CN394" i="2"/>
  <c r="C395" i="2"/>
  <c r="G395" i="2"/>
  <c r="F395" i="2" s="1"/>
  <c r="I395" i="2"/>
  <c r="H395" i="2" s="1"/>
  <c r="K395" i="2"/>
  <c r="J395" i="2" s="1"/>
  <c r="M395" i="2"/>
  <c r="N395" i="2"/>
  <c r="P395" i="2"/>
  <c r="Q395" i="2"/>
  <c r="U395" i="2"/>
  <c r="T395" i="2" a="1"/>
  <c r="T395" i="2" s="1"/>
  <c r="V395" i="2"/>
  <c r="R395" i="2" s="1"/>
  <c r="S395" i="2" a="1"/>
  <c r="S395" i="2" s="1"/>
  <c r="AA395" i="2"/>
  <c r="X395" i="2" a="1"/>
  <c r="X395" i="2" s="1"/>
  <c r="Y395" i="2" s="1"/>
  <c r="Z395" i="2"/>
  <c r="AC395" i="2"/>
  <c r="AB395" i="2" s="1"/>
  <c r="AD395" i="2"/>
  <c r="AG395" i="2"/>
  <c r="AH395" i="2"/>
  <c r="AI395" i="2"/>
  <c r="AF395" i="2"/>
  <c r="AK395" i="2"/>
  <c r="AL395" i="2"/>
  <c r="AN395" i="2"/>
  <c r="AM395" i="2" s="1"/>
  <c r="AO395" i="2"/>
  <c r="AQ395" i="2"/>
  <c r="AR395" i="2"/>
  <c r="AT395" i="2"/>
  <c r="AS395" i="2" s="1"/>
  <c r="AW395" i="2"/>
  <c r="AX395" i="2" s="1"/>
  <c r="AU395" i="2" s="1"/>
  <c r="AV395" i="2"/>
  <c r="BA395" i="2"/>
  <c r="BB395" i="2"/>
  <c r="BE395" i="2" a="1"/>
  <c r="BE395" i="2" s="1"/>
  <c r="BF395" i="2" s="1"/>
  <c r="BC395" i="2" s="1"/>
  <c r="BD395" i="2"/>
  <c r="BJ395" i="2" a="1"/>
  <c r="BJ395" i="2" s="1"/>
  <c r="BK395" i="2" s="1"/>
  <c r="BH395" i="2" s="1"/>
  <c r="BI395" i="2"/>
  <c r="BN395" i="2"/>
  <c r="BM395" i="2" s="1"/>
  <c r="BO395" i="2"/>
  <c r="BQ395" i="2"/>
  <c r="BR395" i="2"/>
  <c r="BU395" i="2"/>
  <c r="BT395" i="2" a="1"/>
  <c r="BT395" i="2" s="1"/>
  <c r="BY395" i="2"/>
  <c r="BZ395" i="2"/>
  <c r="CB395" i="2"/>
  <c r="CC395" i="2"/>
  <c r="CH395" i="2"/>
  <c r="CE395" i="2"/>
  <c r="CF395" i="2" s="1"/>
  <c r="CG395" i="2"/>
  <c r="CJ395" i="2"/>
  <c r="CL395" i="2" s="1"/>
  <c r="CN395" i="2"/>
  <c r="C396" i="2"/>
  <c r="G396" i="2"/>
  <c r="F396" i="2" s="1"/>
  <c r="I396" i="2"/>
  <c r="H396" i="2" s="1"/>
  <c r="K396" i="2"/>
  <c r="J396" i="2" s="1"/>
  <c r="M396" i="2"/>
  <c r="N396" i="2"/>
  <c r="P396" i="2"/>
  <c r="Q396" i="2"/>
  <c r="U396" i="2"/>
  <c r="R396" i="2" s="1"/>
  <c r="T396" i="2" a="1"/>
  <c r="T396" i="2" s="1"/>
  <c r="V396" i="2" s="1"/>
  <c r="S396" i="2" a="1"/>
  <c r="S396" i="2" s="1"/>
  <c r="AA396" i="2"/>
  <c r="X396" i="2" a="1"/>
  <c r="X396" i="2" s="1"/>
  <c r="Y396" i="2" s="1"/>
  <c r="Z396" i="2"/>
  <c r="AC396" i="2"/>
  <c r="AD396" i="2"/>
  <c r="AG396" i="2"/>
  <c r="AH396" i="2"/>
  <c r="AI396" i="2"/>
  <c r="AF396" i="2"/>
  <c r="AK396" i="2"/>
  <c r="AL396" i="2"/>
  <c r="AJ396" i="2" s="1"/>
  <c r="AN396" i="2"/>
  <c r="AO396" i="2"/>
  <c r="AM396" i="2" s="1"/>
  <c r="AQ396" i="2"/>
  <c r="AR396" i="2"/>
  <c r="AT396" i="2"/>
  <c r="AS396" i="2" s="1"/>
  <c r="AW396" i="2"/>
  <c r="AX396" i="2" s="1"/>
  <c r="AU396" i="2" s="1"/>
  <c r="AV396" i="2"/>
  <c r="AY396" i="2"/>
  <c r="BA396" i="2"/>
  <c r="BB396" i="2"/>
  <c r="BE396" i="2" a="1"/>
  <c r="BE396" i="2" s="1"/>
  <c r="BF396" i="2" s="1"/>
  <c r="BC396" i="2" s="1"/>
  <c r="BD396" i="2"/>
  <c r="BJ396" i="2" a="1"/>
  <c r="BJ396" i="2"/>
  <c r="BK396" i="2" s="1"/>
  <c r="BH396" i="2" s="1"/>
  <c r="BI396" i="2"/>
  <c r="BN396" i="2"/>
  <c r="BO396" i="2"/>
  <c r="BQ396" i="2"/>
  <c r="BP396" i="2" s="1"/>
  <c r="BR396" i="2"/>
  <c r="BU396" i="2"/>
  <c r="BT396" i="2" a="1"/>
  <c r="BT396" i="2"/>
  <c r="BW396" i="2" s="1"/>
  <c r="BY396" i="2"/>
  <c r="BZ396" i="2"/>
  <c r="CB396" i="2"/>
  <c r="CC396" i="2"/>
  <c r="CH396" i="2"/>
  <c r="CE396" i="2"/>
  <c r="CG396" i="2" s="1"/>
  <c r="CJ396" i="2"/>
  <c r="CI396" i="2" s="1"/>
  <c r="CK396" i="2"/>
  <c r="CN396" i="2"/>
  <c r="CM396" i="2" s="1"/>
  <c r="C397" i="2"/>
  <c r="G397" i="2"/>
  <c r="F397" i="2" s="1"/>
  <c r="I397" i="2"/>
  <c r="H397" i="2" s="1"/>
  <c r="K397" i="2"/>
  <c r="J397" i="2" s="1"/>
  <c r="M397" i="2"/>
  <c r="N397" i="2"/>
  <c r="P397" i="2"/>
  <c r="Q397" i="2"/>
  <c r="U397" i="2"/>
  <c r="T397" i="2" a="1"/>
  <c r="T397" i="2" s="1"/>
  <c r="V397" i="2" s="1"/>
  <c r="S397" i="2" a="1"/>
  <c r="S397" i="2" s="1"/>
  <c r="AA397" i="2"/>
  <c r="X397" i="2" a="1"/>
  <c r="X397" i="2" s="1"/>
  <c r="Y397" i="2" s="1"/>
  <c r="Z397" i="2"/>
  <c r="AC397" i="2"/>
  <c r="AD397" i="2"/>
  <c r="AG397" i="2"/>
  <c r="AH397" i="2"/>
  <c r="AI397" i="2"/>
  <c r="AF397" i="2"/>
  <c r="AK397" i="2"/>
  <c r="AL397" i="2"/>
  <c r="AN397" i="2"/>
  <c r="AO397" i="2"/>
  <c r="AQ397" i="2"/>
  <c r="AR397" i="2"/>
  <c r="AT397" i="2"/>
  <c r="AS397" i="2" s="1"/>
  <c r="AW397" i="2"/>
  <c r="AX397" i="2" s="1"/>
  <c r="AU397" i="2" s="1"/>
  <c r="AV397" i="2"/>
  <c r="AY397" i="2"/>
  <c r="BA397" i="2"/>
  <c r="BB397" i="2"/>
  <c r="BE397" i="2" a="1"/>
  <c r="BE397" i="2" s="1"/>
  <c r="BF397" i="2" s="1"/>
  <c r="BC397" i="2" s="1"/>
  <c r="BD397" i="2"/>
  <c r="BJ397" i="2" a="1"/>
  <c r="BJ397" i="2" s="1"/>
  <c r="BI397" i="2"/>
  <c r="BN397" i="2"/>
  <c r="BO397" i="2"/>
  <c r="BM397" i="2" s="1"/>
  <c r="BQ397" i="2"/>
  <c r="BP397" i="2" s="1"/>
  <c r="BR397" i="2"/>
  <c r="BU397" i="2"/>
  <c r="BT397" i="2" a="1"/>
  <c r="BT397" i="2" s="1"/>
  <c r="BY397" i="2"/>
  <c r="BX397" i="2" s="1"/>
  <c r="BZ397" i="2"/>
  <c r="CB397" i="2"/>
  <c r="CC397" i="2"/>
  <c r="CH397" i="2"/>
  <c r="CD397" i="2" s="1"/>
  <c r="CE397" i="2"/>
  <c r="CJ397" i="2"/>
  <c r="CK397" i="2" s="1"/>
  <c r="CL397" i="2"/>
  <c r="CN397" i="2"/>
  <c r="C398" i="2"/>
  <c r="G398" i="2"/>
  <c r="F398" i="2" s="1"/>
  <c r="I398" i="2"/>
  <c r="H398" i="2" s="1"/>
  <c r="K398" i="2"/>
  <c r="J398" i="2" s="1"/>
  <c r="M398" i="2"/>
  <c r="N398" i="2"/>
  <c r="P398" i="2"/>
  <c r="O398" i="2" s="1"/>
  <c r="Q398" i="2"/>
  <c r="U398" i="2"/>
  <c r="T398" i="2" a="1"/>
  <c r="T398" i="2" s="1"/>
  <c r="V398" i="2" s="1"/>
  <c r="S398" i="2" a="1"/>
  <c r="S398" i="2" s="1"/>
  <c r="AA398" i="2"/>
  <c r="X398" i="2" a="1"/>
  <c r="X398" i="2" s="1"/>
  <c r="Y398" i="2" s="1"/>
  <c r="Z398" i="2"/>
  <c r="AC398" i="2"/>
  <c r="AD398" i="2"/>
  <c r="AG398" i="2"/>
  <c r="AH398" i="2"/>
  <c r="AI398" i="2"/>
  <c r="AF398" i="2"/>
  <c r="AK398" i="2"/>
  <c r="AL398" i="2"/>
  <c r="AN398" i="2"/>
  <c r="AO398" i="2"/>
  <c r="AQ398" i="2"/>
  <c r="AR398" i="2"/>
  <c r="AT398" i="2"/>
  <c r="AS398" i="2" s="1"/>
  <c r="AW398" i="2"/>
  <c r="AX398" i="2" s="1"/>
  <c r="AU398" i="2" s="1"/>
  <c r="AV398" i="2"/>
  <c r="BA398" i="2"/>
  <c r="AZ398" i="2" s="1"/>
  <c r="BB398" i="2"/>
  <c r="BE398" i="2" a="1"/>
  <c r="BE398" i="2"/>
  <c r="BF398" i="2" s="1"/>
  <c r="BC398" i="2" s="1"/>
  <c r="BD398" i="2"/>
  <c r="BJ398" i="2" a="1"/>
  <c r="BJ398" i="2" s="1"/>
  <c r="BK398" i="2" s="1"/>
  <c r="BH398" i="2" s="1"/>
  <c r="BI398" i="2"/>
  <c r="BL398" i="2" s="1"/>
  <c r="BN398" i="2"/>
  <c r="BO398" i="2"/>
  <c r="BQ398" i="2"/>
  <c r="BR398" i="2"/>
  <c r="BP398" i="2" s="1"/>
  <c r="BU398" i="2"/>
  <c r="BT398" i="2" a="1"/>
  <c r="BT398" i="2" s="1"/>
  <c r="BY398" i="2"/>
  <c r="BX398" i="2" s="1"/>
  <c r="BZ398" i="2"/>
  <c r="CB398" i="2"/>
  <c r="CC398" i="2"/>
  <c r="CH398" i="2"/>
  <c r="CE398" i="2"/>
  <c r="CJ398" i="2"/>
  <c r="CN398" i="2"/>
  <c r="CP398" i="2" s="1"/>
  <c r="C399" i="2"/>
  <c r="G399" i="2"/>
  <c r="F399" i="2" s="1"/>
  <c r="I399" i="2"/>
  <c r="H399" i="2" s="1"/>
  <c r="K399" i="2"/>
  <c r="J399" i="2" s="1"/>
  <c r="M399" i="2"/>
  <c r="L399" i="2" s="1"/>
  <c r="N399" i="2"/>
  <c r="P399" i="2"/>
  <c r="O399" i="2" s="1"/>
  <c r="Q399" i="2"/>
  <c r="U399" i="2"/>
  <c r="T399" i="2" a="1"/>
  <c r="T399" i="2" s="1"/>
  <c r="V399" i="2" s="1"/>
  <c r="R399" i="2" s="1"/>
  <c r="S399" i="2" a="1"/>
  <c r="S399" i="2" s="1"/>
  <c r="AA399" i="2"/>
  <c r="X399" i="2" a="1"/>
  <c r="X399" i="2" s="1"/>
  <c r="Y399" i="2" s="1"/>
  <c r="Z399" i="2"/>
  <c r="AC399" i="2"/>
  <c r="AD399" i="2"/>
  <c r="AG399" i="2"/>
  <c r="AH399" i="2"/>
  <c r="AI399" i="2"/>
  <c r="AF399" i="2"/>
  <c r="AK399" i="2"/>
  <c r="AL399" i="2"/>
  <c r="AN399" i="2"/>
  <c r="AO399" i="2"/>
  <c r="AQ399" i="2"/>
  <c r="AP399" i="2" s="1"/>
  <c r="AR399" i="2"/>
  <c r="AT399" i="2"/>
  <c r="AS399" i="2" s="1"/>
  <c r="AW399" i="2"/>
  <c r="AX399" i="2" s="1"/>
  <c r="AU399" i="2" s="1"/>
  <c r="AV399" i="2"/>
  <c r="BA399" i="2"/>
  <c r="BB399" i="2"/>
  <c r="BE399" i="2" a="1"/>
  <c r="BE399" i="2" s="1"/>
  <c r="BD399" i="2"/>
  <c r="BJ399" i="2" a="1"/>
  <c r="BJ399" i="2" s="1"/>
  <c r="BK399" i="2" s="1"/>
  <c r="BH399" i="2" s="1"/>
  <c r="BI399" i="2"/>
  <c r="BN399" i="2"/>
  <c r="BO399" i="2"/>
  <c r="BQ399" i="2"/>
  <c r="BP399" i="2" s="1"/>
  <c r="BR399" i="2"/>
  <c r="BU399" i="2"/>
  <c r="BT399" i="2" a="1"/>
  <c r="BT399" i="2" s="1"/>
  <c r="BW399" i="2" s="1"/>
  <c r="BY399" i="2"/>
  <c r="BZ399" i="2"/>
  <c r="CB399" i="2"/>
  <c r="CC399" i="2"/>
  <c r="CH399" i="2"/>
  <c r="CD399" i="2" s="1"/>
  <c r="CE399" i="2"/>
  <c r="CG399" i="2" s="1"/>
  <c r="CJ399" i="2"/>
  <c r="CI399" i="2" s="1"/>
  <c r="CN399" i="2"/>
  <c r="CP399" i="2" s="1"/>
  <c r="C400" i="2"/>
  <c r="G400" i="2"/>
  <c r="F400" i="2" s="1"/>
  <c r="I400" i="2"/>
  <c r="H400" i="2" s="1"/>
  <c r="K400" i="2"/>
  <c r="J400" i="2" s="1"/>
  <c r="M400" i="2"/>
  <c r="N400" i="2"/>
  <c r="P400" i="2"/>
  <c r="Q400" i="2"/>
  <c r="U400" i="2"/>
  <c r="T400" i="2" a="1"/>
  <c r="T400" i="2" s="1"/>
  <c r="V400" i="2" s="1"/>
  <c r="S400" i="2" a="1"/>
  <c r="S400" i="2" s="1"/>
  <c r="AA400" i="2"/>
  <c r="X400" i="2" a="1"/>
  <c r="X400" i="2" s="1"/>
  <c r="Y400" i="2" s="1"/>
  <c r="Z400" i="2"/>
  <c r="AC400" i="2"/>
  <c r="AD400" i="2"/>
  <c r="AG400" i="2"/>
  <c r="AE400" i="2" s="1" a="1"/>
  <c r="AE400" i="2" s="1"/>
  <c r="AH400" i="2"/>
  <c r="AI400" i="2"/>
  <c r="AF400" i="2"/>
  <c r="AK400" i="2"/>
  <c r="AL400" i="2"/>
  <c r="AN400" i="2"/>
  <c r="AO400" i="2"/>
  <c r="AM400" i="2" s="1"/>
  <c r="AQ400" i="2"/>
  <c r="AP400" i="2" s="1"/>
  <c r="AR400" i="2"/>
  <c r="AT400" i="2"/>
  <c r="AS400" i="2" s="1"/>
  <c r="AW400" i="2"/>
  <c r="AX400" i="2" s="1"/>
  <c r="AU400" i="2" s="1"/>
  <c r="AV400" i="2"/>
  <c r="BA400" i="2"/>
  <c r="BB400" i="2"/>
  <c r="BE400" i="2" a="1"/>
  <c r="BE400" i="2" s="1"/>
  <c r="BG400" i="2" s="1"/>
  <c r="BD400" i="2"/>
  <c r="BJ400" i="2" a="1"/>
  <c r="BJ400" i="2" s="1"/>
  <c r="BK400" i="2" s="1"/>
  <c r="BH400" i="2" s="1"/>
  <c r="BI400" i="2"/>
  <c r="BN400" i="2"/>
  <c r="BM400" i="2" s="1"/>
  <c r="BO400" i="2"/>
  <c r="BQ400" i="2"/>
  <c r="BR400" i="2"/>
  <c r="BU400" i="2"/>
  <c r="BT400" i="2" a="1"/>
  <c r="BT400" i="2" s="1"/>
  <c r="BY400" i="2"/>
  <c r="BZ400" i="2"/>
  <c r="CB400" i="2"/>
  <c r="CC400" i="2"/>
  <c r="CH400" i="2"/>
  <c r="CD400" i="2" s="1"/>
  <c r="CE400" i="2"/>
  <c r="CJ400" i="2"/>
  <c r="CN400" i="2"/>
  <c r="CO400" i="2" s="1"/>
  <c r="C401" i="2"/>
  <c r="G401" i="2"/>
  <c r="F401" i="2" s="1"/>
  <c r="I401" i="2"/>
  <c r="H401" i="2" s="1"/>
  <c r="K401" i="2"/>
  <c r="J401" i="2" s="1"/>
  <c r="M401" i="2"/>
  <c r="L401" i="2" s="1"/>
  <c r="N401" i="2"/>
  <c r="P401" i="2"/>
  <c r="Q401" i="2"/>
  <c r="U401" i="2"/>
  <c r="T401" i="2" a="1"/>
  <c r="T401" i="2" s="1"/>
  <c r="V401" i="2" s="1"/>
  <c r="R401" i="2" s="1"/>
  <c r="S401" i="2" a="1"/>
  <c r="AA401" i="2"/>
  <c r="X401" i="2" a="1"/>
  <c r="X401" i="2" s="1"/>
  <c r="Y401" i="2" s="1"/>
  <c r="Z401" i="2"/>
  <c r="AC401" i="2"/>
  <c r="AB401" i="2" s="1"/>
  <c r="AD401" i="2"/>
  <c r="AG401" i="2"/>
  <c r="AH401" i="2"/>
  <c r="AI401" i="2"/>
  <c r="AF401" i="2"/>
  <c r="AK401" i="2"/>
  <c r="AJ401" i="2" s="1"/>
  <c r="AL401" i="2"/>
  <c r="AN401" i="2"/>
  <c r="AM401" i="2" s="1"/>
  <c r="AO401" i="2"/>
  <c r="AQ401" i="2"/>
  <c r="AP401" i="2" s="1"/>
  <c r="AR401" i="2"/>
  <c r="AT401" i="2"/>
  <c r="AS401" i="2" s="1"/>
  <c r="AW401" i="2"/>
  <c r="AX401" i="2" s="1"/>
  <c r="AU401" i="2" s="1"/>
  <c r="AV401" i="2"/>
  <c r="BA401" i="2"/>
  <c r="BB401" i="2"/>
  <c r="BE401" i="2" a="1"/>
  <c r="BE401" i="2" s="1"/>
  <c r="BF401" i="2"/>
  <c r="BC401" i="2" s="1"/>
  <c r="BD401" i="2"/>
  <c r="BG401" i="2" s="1"/>
  <c r="BJ401" i="2" a="1"/>
  <c r="BJ401" i="2" s="1"/>
  <c r="BK401" i="2" s="1"/>
  <c r="BH401" i="2" s="1"/>
  <c r="BI401" i="2"/>
  <c r="BL401" i="2" s="1"/>
  <c r="BN401" i="2"/>
  <c r="BO401" i="2"/>
  <c r="BQ401" i="2"/>
  <c r="BP401" i="2" s="1"/>
  <c r="BR401" i="2"/>
  <c r="BU401" i="2"/>
  <c r="BT401" i="2" a="1"/>
  <c r="BT401" i="2" s="1"/>
  <c r="BY401" i="2"/>
  <c r="BZ401" i="2"/>
  <c r="BX401" i="2" s="1"/>
  <c r="CB401" i="2"/>
  <c r="CA401" i="2" s="1"/>
  <c r="CC401" i="2"/>
  <c r="CH401" i="2"/>
  <c r="CE401" i="2"/>
  <c r="CF401" i="2" s="1"/>
  <c r="CJ401" i="2"/>
  <c r="CN401" i="2"/>
  <c r="CO401" i="2" s="1"/>
  <c r="S401" i="2"/>
  <c r="C402" i="2"/>
  <c r="G402" i="2"/>
  <c r="F402" i="2" s="1"/>
  <c r="I402" i="2"/>
  <c r="H402" i="2" s="1"/>
  <c r="K402" i="2"/>
  <c r="J402" i="2" s="1"/>
  <c r="M402" i="2"/>
  <c r="N402" i="2"/>
  <c r="P402" i="2"/>
  <c r="Q402" i="2"/>
  <c r="U402" i="2"/>
  <c r="T402" i="2" a="1"/>
  <c r="T402" i="2" s="1"/>
  <c r="V402" i="2" s="1"/>
  <c r="R402" i="2" s="1"/>
  <c r="S402" i="2" a="1"/>
  <c r="AA402" i="2"/>
  <c r="X402" i="2" a="1"/>
  <c r="X402" i="2" s="1"/>
  <c r="Y402" i="2" s="1"/>
  <c r="Z402" i="2"/>
  <c r="AC402" i="2"/>
  <c r="AD402" i="2"/>
  <c r="AB402" i="2"/>
  <c r="AG402" i="2"/>
  <c r="AH402" i="2"/>
  <c r="AI402" i="2"/>
  <c r="AF402" i="2"/>
  <c r="AK402" i="2"/>
  <c r="AJ402" i="2" s="1"/>
  <c r="AL402" i="2"/>
  <c r="AN402" i="2"/>
  <c r="AO402" i="2"/>
  <c r="AQ402" i="2"/>
  <c r="AR402" i="2"/>
  <c r="AT402" i="2"/>
  <c r="AS402" i="2" s="1"/>
  <c r="AW402" i="2"/>
  <c r="AV402" i="2"/>
  <c r="BA402" i="2"/>
  <c r="AZ402" i="2" s="1"/>
  <c r="BB402" i="2"/>
  <c r="BE402" i="2" a="1"/>
  <c r="BE402" i="2" s="1"/>
  <c r="BF402" i="2" s="1"/>
  <c r="BC402" i="2" s="1"/>
  <c r="BD402" i="2"/>
  <c r="BJ402" i="2" a="1"/>
  <c r="BJ402" i="2" s="1"/>
  <c r="BK402" i="2" s="1"/>
  <c r="BH402" i="2" s="1"/>
  <c r="BI402" i="2"/>
  <c r="BN402" i="2"/>
  <c r="BO402" i="2"/>
  <c r="BQ402" i="2"/>
  <c r="BP402" i="2" s="1"/>
  <c r="BR402" i="2"/>
  <c r="BU402" i="2"/>
  <c r="BT402" i="2" a="1"/>
  <c r="BT402" i="2" s="1"/>
  <c r="BW402" i="2" s="1"/>
  <c r="BY402" i="2"/>
  <c r="BZ402" i="2"/>
  <c r="CB402" i="2"/>
  <c r="CA402" i="2" s="1"/>
  <c r="CC402" i="2"/>
  <c r="CH402" i="2"/>
  <c r="CE402" i="2"/>
  <c r="CJ402" i="2"/>
  <c r="CL402" i="2" s="1"/>
  <c r="CK402" i="2"/>
  <c r="CN402" i="2"/>
  <c r="CO402" i="2" s="1"/>
  <c r="S402" i="2"/>
  <c r="C403" i="2"/>
  <c r="G403" i="2"/>
  <c r="F403" i="2" s="1"/>
  <c r="I403" i="2"/>
  <c r="H403" i="2" s="1"/>
  <c r="K403" i="2"/>
  <c r="J403" i="2" s="1"/>
  <c r="M403" i="2"/>
  <c r="N403" i="2"/>
  <c r="P403" i="2"/>
  <c r="Q403" i="2"/>
  <c r="U403" i="2"/>
  <c r="T403" i="2" a="1"/>
  <c r="T403" i="2" s="1"/>
  <c r="V403" i="2" s="1"/>
  <c r="R403" i="2" s="1"/>
  <c r="S403" i="2" a="1"/>
  <c r="S403" i="2" s="1"/>
  <c r="AA403" i="2"/>
  <c r="X403" i="2" a="1"/>
  <c r="X403" i="2" s="1"/>
  <c r="Y403" i="2" s="1"/>
  <c r="W403" i="2" s="1"/>
  <c r="Z403" i="2"/>
  <c r="AC403" i="2"/>
  <c r="AB403" i="2" s="1"/>
  <c r="AD403" i="2"/>
  <c r="AG403" i="2"/>
  <c r="AH403" i="2"/>
  <c r="AI403" i="2"/>
  <c r="AF403" i="2"/>
  <c r="AE403" i="2" a="1"/>
  <c r="AE403" i="2" s="1"/>
  <c r="AK403" i="2"/>
  <c r="AL403" i="2"/>
  <c r="AN403" i="2"/>
  <c r="AM403" i="2" s="1"/>
  <c r="AO403" i="2"/>
  <c r="AQ403" i="2"/>
  <c r="AP403" i="2" s="1"/>
  <c r="AR403" i="2"/>
  <c r="AT403" i="2"/>
  <c r="AS403" i="2" s="1"/>
  <c r="AW403" i="2"/>
  <c r="AX403" i="2" s="1"/>
  <c r="AU403" i="2" s="1"/>
  <c r="AV403" i="2"/>
  <c r="BA403" i="2"/>
  <c r="BB403" i="2"/>
  <c r="BE403" i="2" a="1"/>
  <c r="BE403" i="2" s="1"/>
  <c r="BF403" i="2" s="1"/>
  <c r="BC403" i="2" s="1"/>
  <c r="BD403" i="2"/>
  <c r="BJ403" i="2" a="1"/>
  <c r="BJ403" i="2" s="1"/>
  <c r="BK403" i="2" s="1"/>
  <c r="BH403" i="2" s="1"/>
  <c r="BI403" i="2"/>
  <c r="BN403" i="2"/>
  <c r="BO403" i="2"/>
  <c r="BQ403" i="2"/>
  <c r="BP403" i="2" s="1"/>
  <c r="BR403" i="2"/>
  <c r="BU403" i="2"/>
  <c r="BT403" i="2" a="1"/>
  <c r="BT403" i="2" s="1"/>
  <c r="BW403" i="2" s="1"/>
  <c r="BY403" i="2"/>
  <c r="BZ403" i="2"/>
  <c r="CB403" i="2"/>
  <c r="CA403" i="2" s="1"/>
  <c r="CC403" i="2"/>
  <c r="CH403" i="2"/>
  <c r="CE403" i="2"/>
  <c r="CJ403" i="2"/>
  <c r="CL403" i="2" s="1"/>
  <c r="CN403" i="2"/>
  <c r="CM403" i="2" s="1"/>
  <c r="C404" i="2"/>
  <c r="G404" i="2"/>
  <c r="F404" i="2" s="1"/>
  <c r="I404" i="2"/>
  <c r="H404" i="2" s="1"/>
  <c r="K404" i="2"/>
  <c r="J404" i="2" s="1"/>
  <c r="M404" i="2"/>
  <c r="N404" i="2"/>
  <c r="P404" i="2"/>
  <c r="Q404" i="2"/>
  <c r="U404" i="2"/>
  <c r="T404" i="2" a="1"/>
  <c r="T404" i="2" s="1"/>
  <c r="V404" i="2" s="1"/>
  <c r="S404" i="2" a="1"/>
  <c r="S404" i="2" s="1"/>
  <c r="AA404" i="2"/>
  <c r="X404" i="2" a="1"/>
  <c r="X404" i="2" s="1"/>
  <c r="Y404" i="2" s="1"/>
  <c r="Z404" i="2"/>
  <c r="AC404" i="2"/>
  <c r="AD404" i="2"/>
  <c r="AG404" i="2"/>
  <c r="AH404" i="2"/>
  <c r="AI404" i="2"/>
  <c r="AF404" i="2"/>
  <c r="AK404" i="2"/>
  <c r="AL404" i="2"/>
  <c r="AJ404" i="2" s="1"/>
  <c r="AN404" i="2"/>
  <c r="AO404" i="2"/>
  <c r="AQ404" i="2"/>
  <c r="AR404" i="2"/>
  <c r="AT404" i="2"/>
  <c r="AS404" i="2" s="1"/>
  <c r="AW404" i="2"/>
  <c r="AX404" i="2" s="1"/>
  <c r="AU404" i="2" s="1"/>
  <c r="AV404" i="2"/>
  <c r="AY404" i="2" s="1"/>
  <c r="BA404" i="2"/>
  <c r="BB404" i="2"/>
  <c r="BE404" i="2" a="1"/>
  <c r="BE404" i="2" s="1"/>
  <c r="BF404" i="2" s="1"/>
  <c r="BC404" i="2" s="1"/>
  <c r="BD404" i="2"/>
  <c r="BJ404" i="2" a="1"/>
  <c r="BJ404" i="2" s="1"/>
  <c r="BK404" i="2" s="1"/>
  <c r="BH404" i="2" s="1"/>
  <c r="BI404" i="2"/>
  <c r="BN404" i="2"/>
  <c r="BM404" i="2" s="1"/>
  <c r="BO404" i="2"/>
  <c r="BQ404" i="2"/>
  <c r="BP404" i="2" s="1"/>
  <c r="BR404" i="2"/>
  <c r="BU404" i="2"/>
  <c r="BT404" i="2" a="1"/>
  <c r="BT404" i="2" s="1"/>
  <c r="BW404" i="2" s="1"/>
  <c r="BY404" i="2"/>
  <c r="BZ404" i="2"/>
  <c r="CB404" i="2"/>
  <c r="CC404" i="2"/>
  <c r="CH404" i="2"/>
  <c r="CE404" i="2"/>
  <c r="CJ404" i="2"/>
  <c r="CK404" i="2" s="1"/>
  <c r="CN404" i="2"/>
  <c r="CO404" i="2" s="1"/>
  <c r="C405" i="2"/>
  <c r="G405" i="2"/>
  <c r="F405" i="2" s="1"/>
  <c r="I405" i="2"/>
  <c r="H405" i="2" s="1"/>
  <c r="K405" i="2"/>
  <c r="J405" i="2" s="1"/>
  <c r="M405" i="2"/>
  <c r="N405" i="2"/>
  <c r="P405" i="2"/>
  <c r="Q405" i="2"/>
  <c r="U405" i="2"/>
  <c r="T405" i="2" a="1"/>
  <c r="T405" i="2" s="1"/>
  <c r="V405" i="2" s="1"/>
  <c r="S405" i="2" a="1"/>
  <c r="S405" i="2" s="1"/>
  <c r="AA405" i="2"/>
  <c r="X405" i="2" a="1"/>
  <c r="X405" i="2" s="1"/>
  <c r="Y405" i="2" s="1"/>
  <c r="Z405" i="2"/>
  <c r="AC405" i="2"/>
  <c r="AD405" i="2"/>
  <c r="AG405" i="2"/>
  <c r="AE405" i="2" s="1" a="1"/>
  <c r="AE405" i="2" s="1"/>
  <c r="AH405" i="2"/>
  <c r="AI405" i="2"/>
  <c r="AF405" i="2"/>
  <c r="AK405" i="2"/>
  <c r="AL405" i="2"/>
  <c r="AN405" i="2"/>
  <c r="AO405" i="2"/>
  <c r="AQ405" i="2"/>
  <c r="AR405" i="2"/>
  <c r="AT405" i="2"/>
  <c r="AS405" i="2" s="1"/>
  <c r="AW405" i="2"/>
  <c r="AX405" i="2" s="1"/>
  <c r="AU405" i="2" s="1"/>
  <c r="AV405" i="2"/>
  <c r="BA405" i="2"/>
  <c r="AZ405" i="2" s="1"/>
  <c r="BB405" i="2"/>
  <c r="BE405" i="2" a="1"/>
  <c r="BE405" i="2" s="1"/>
  <c r="BF405" i="2" s="1"/>
  <c r="BC405" i="2" s="1"/>
  <c r="BD405" i="2"/>
  <c r="BJ405" i="2" a="1"/>
  <c r="BJ405" i="2" s="1"/>
  <c r="BI405" i="2"/>
  <c r="BN405" i="2"/>
  <c r="BM405" i="2" s="1"/>
  <c r="BO405" i="2"/>
  <c r="BQ405" i="2"/>
  <c r="BP405" i="2" s="1"/>
  <c r="BR405" i="2"/>
  <c r="BU405" i="2"/>
  <c r="BT405" i="2" a="1"/>
  <c r="BT405" i="2" s="1"/>
  <c r="BY405" i="2"/>
  <c r="BZ405" i="2"/>
  <c r="CB405" i="2"/>
  <c r="CC405" i="2"/>
  <c r="CH405" i="2"/>
  <c r="CE405" i="2"/>
  <c r="CJ405" i="2"/>
  <c r="CI405" i="2" s="1"/>
  <c r="CN405" i="2"/>
  <c r="CM405" i="2" s="1"/>
  <c r="C406" i="2"/>
  <c r="G406" i="2"/>
  <c r="F406" i="2" s="1"/>
  <c r="I406" i="2"/>
  <c r="H406" i="2" s="1"/>
  <c r="K406" i="2"/>
  <c r="J406" i="2" s="1"/>
  <c r="M406" i="2"/>
  <c r="N406" i="2"/>
  <c r="P406" i="2"/>
  <c r="Q406" i="2"/>
  <c r="O406" i="2" s="1"/>
  <c r="U406" i="2"/>
  <c r="T406" i="2" a="1"/>
  <c r="T406" i="2" s="1"/>
  <c r="V406" i="2" s="1"/>
  <c r="S406" i="2" a="1"/>
  <c r="S406" i="2" s="1"/>
  <c r="AA406" i="2"/>
  <c r="X406" i="2" a="1"/>
  <c r="X406" i="2" s="1"/>
  <c r="Y406" i="2" s="1"/>
  <c r="Z406" i="2"/>
  <c r="AC406" i="2"/>
  <c r="AD406" i="2"/>
  <c r="AG406" i="2"/>
  <c r="AH406" i="2"/>
  <c r="AI406" i="2"/>
  <c r="AF406" i="2"/>
  <c r="AK406" i="2"/>
  <c r="AJ406" i="2" s="1"/>
  <c r="AL406" i="2"/>
  <c r="AN406" i="2"/>
  <c r="AO406" i="2"/>
  <c r="AQ406" i="2"/>
  <c r="AR406" i="2"/>
  <c r="AT406" i="2"/>
  <c r="AS406" i="2" s="1"/>
  <c r="AW406" i="2"/>
  <c r="AV406" i="2"/>
  <c r="BA406" i="2"/>
  <c r="BB406" i="2"/>
  <c r="BE406" i="2" a="1"/>
  <c r="BE406" i="2" s="1"/>
  <c r="BF406" i="2" s="1"/>
  <c r="BC406" i="2" s="1"/>
  <c r="BD406" i="2"/>
  <c r="BJ406" i="2" a="1"/>
  <c r="BJ406" i="2" s="1"/>
  <c r="BK406" i="2" s="1"/>
  <c r="BH406" i="2" s="1"/>
  <c r="BI406" i="2"/>
  <c r="BN406" i="2"/>
  <c r="BO406" i="2"/>
  <c r="BQ406" i="2"/>
  <c r="BR406" i="2"/>
  <c r="BP406" i="2" s="1"/>
  <c r="BU406" i="2"/>
  <c r="BT406" i="2" a="1"/>
  <c r="BT406" i="2" s="1"/>
  <c r="BW406" i="2" s="1"/>
  <c r="BY406" i="2"/>
  <c r="BZ406" i="2"/>
  <c r="CB406" i="2"/>
  <c r="CC406" i="2"/>
  <c r="CH406" i="2"/>
  <c r="CD406" i="2" s="1"/>
  <c r="CE406" i="2"/>
  <c r="CF406" i="2" s="1"/>
  <c r="CJ406" i="2"/>
  <c r="CK406" i="2" s="1"/>
  <c r="CN406" i="2"/>
  <c r="CM406" i="2" s="1"/>
  <c r="CO406" i="2"/>
  <c r="CP406" i="2"/>
  <c r="C407" i="2"/>
  <c r="G407" i="2"/>
  <c r="F407" i="2" s="1"/>
  <c r="I407" i="2"/>
  <c r="H407" i="2" s="1"/>
  <c r="K407" i="2"/>
  <c r="J407" i="2" s="1"/>
  <c r="M407" i="2"/>
  <c r="N407" i="2"/>
  <c r="L407" i="2"/>
  <c r="P407" i="2"/>
  <c r="Q407" i="2"/>
  <c r="U407" i="2"/>
  <c r="T407" i="2" a="1"/>
  <c r="T407" i="2" s="1"/>
  <c r="V407" i="2" s="1"/>
  <c r="S407" i="2" a="1"/>
  <c r="S407" i="2" s="1"/>
  <c r="AA407" i="2"/>
  <c r="X407" i="2" a="1"/>
  <c r="X407" i="2"/>
  <c r="Y407" i="2" s="1"/>
  <c r="Z407" i="2"/>
  <c r="AC407" i="2"/>
  <c r="AD407" i="2"/>
  <c r="AG407" i="2"/>
  <c r="AH407" i="2"/>
  <c r="AI407" i="2"/>
  <c r="AF407" i="2"/>
  <c r="AK407" i="2"/>
  <c r="AJ407" i="2" s="1"/>
  <c r="AL407" i="2"/>
  <c r="AN407" i="2"/>
  <c r="AM407" i="2" s="1"/>
  <c r="AO407" i="2"/>
  <c r="AQ407" i="2"/>
  <c r="AR407" i="2"/>
  <c r="AT407" i="2"/>
  <c r="AS407" i="2" s="1"/>
  <c r="AW407" i="2"/>
  <c r="AX407" i="2" s="1"/>
  <c r="AU407" i="2" s="1"/>
  <c r="AV407" i="2"/>
  <c r="AY407" i="2" s="1"/>
  <c r="BA407" i="2"/>
  <c r="AZ407" i="2" s="1"/>
  <c r="BB407" i="2"/>
  <c r="BE407" i="2" a="1"/>
  <c r="BE407" i="2" s="1"/>
  <c r="BD407" i="2"/>
  <c r="BJ407" i="2" a="1"/>
  <c r="BJ407" i="2" s="1"/>
  <c r="BK407" i="2" s="1"/>
  <c r="BH407" i="2" s="1"/>
  <c r="BI407" i="2"/>
  <c r="BN407" i="2"/>
  <c r="BO407" i="2"/>
  <c r="BM407" i="2" s="1"/>
  <c r="BQ407" i="2"/>
  <c r="BR407" i="2"/>
  <c r="BU407" i="2"/>
  <c r="BT407" i="2" a="1"/>
  <c r="BT407" i="2" s="1"/>
  <c r="BY407" i="2"/>
  <c r="BX407" i="2" s="1"/>
  <c r="BZ407" i="2"/>
  <c r="CB407" i="2"/>
  <c r="CA407" i="2" s="1"/>
  <c r="CC407" i="2"/>
  <c r="CH407" i="2"/>
  <c r="CE407" i="2"/>
  <c r="CF407" i="2" s="1"/>
  <c r="CJ407" i="2"/>
  <c r="CI407" i="2" s="1"/>
  <c r="CK407" i="2"/>
  <c r="CN407" i="2"/>
  <c r="CM407" i="2" s="1"/>
  <c r="C408" i="2"/>
  <c r="G408" i="2"/>
  <c r="F408" i="2" s="1"/>
  <c r="I408" i="2"/>
  <c r="H408" i="2" s="1"/>
  <c r="K408" i="2"/>
  <c r="J408" i="2" s="1"/>
  <c r="M408" i="2"/>
  <c r="N408" i="2"/>
  <c r="P408" i="2"/>
  <c r="Q408" i="2"/>
  <c r="U408" i="2"/>
  <c r="T408" i="2" a="1"/>
  <c r="T408" i="2" s="1"/>
  <c r="V408" i="2" s="1"/>
  <c r="R408" i="2" s="1"/>
  <c r="S408" i="2" a="1"/>
  <c r="S408" i="2" s="1"/>
  <c r="AA408" i="2"/>
  <c r="X408" i="2" a="1"/>
  <c r="X408" i="2" s="1"/>
  <c r="Y408" i="2" s="1"/>
  <c r="W408" i="2" s="1"/>
  <c r="Z408" i="2"/>
  <c r="AC408" i="2"/>
  <c r="AD408" i="2"/>
  <c r="AG408" i="2"/>
  <c r="AH408" i="2"/>
  <c r="AI408" i="2"/>
  <c r="AF408" i="2"/>
  <c r="AK408" i="2"/>
  <c r="AJ408" i="2" s="1"/>
  <c r="AL408" i="2"/>
  <c r="AN408" i="2"/>
  <c r="AO408" i="2"/>
  <c r="AQ408" i="2"/>
  <c r="AP408" i="2" s="1"/>
  <c r="AR408" i="2"/>
  <c r="AT408" i="2"/>
  <c r="AS408" i="2" s="1"/>
  <c r="AW408" i="2"/>
  <c r="AX408" i="2" s="1"/>
  <c r="AU408" i="2" s="1"/>
  <c r="AV408" i="2"/>
  <c r="BA408" i="2"/>
  <c r="AZ408" i="2" s="1"/>
  <c r="BB408" i="2"/>
  <c r="BE408" i="2" a="1"/>
  <c r="BE408" i="2" s="1"/>
  <c r="BF408" i="2" s="1"/>
  <c r="BC408" i="2" s="1"/>
  <c r="BD408" i="2"/>
  <c r="BJ408" i="2" a="1"/>
  <c r="BJ408" i="2" s="1"/>
  <c r="BK408" i="2" s="1"/>
  <c r="BH408" i="2" s="1"/>
  <c r="BI408" i="2"/>
  <c r="BN408" i="2"/>
  <c r="BO408" i="2"/>
  <c r="BQ408" i="2"/>
  <c r="BR408" i="2"/>
  <c r="BU408" i="2"/>
  <c r="BT408" i="2" a="1"/>
  <c r="BT408" i="2" s="1"/>
  <c r="BY408" i="2"/>
  <c r="BX408" i="2" s="1"/>
  <c r="BZ408" i="2"/>
  <c r="CB408" i="2"/>
  <c r="CC408" i="2"/>
  <c r="CH408" i="2"/>
  <c r="CD408" i="2" s="1"/>
  <c r="CE408" i="2"/>
  <c r="CF408" i="2" s="1"/>
  <c r="CJ408" i="2"/>
  <c r="CN408" i="2"/>
  <c r="CO408" i="2" s="1"/>
  <c r="C409" i="2"/>
  <c r="G409" i="2"/>
  <c r="F409" i="2" s="1"/>
  <c r="I409" i="2"/>
  <c r="H409" i="2" s="1"/>
  <c r="K409" i="2"/>
  <c r="J409" i="2" s="1"/>
  <c r="M409" i="2"/>
  <c r="N409" i="2"/>
  <c r="P409" i="2"/>
  <c r="Q409" i="2"/>
  <c r="U409" i="2"/>
  <c r="T409" i="2" a="1"/>
  <c r="T409" i="2" s="1"/>
  <c r="V409" i="2" s="1"/>
  <c r="S409" i="2" a="1"/>
  <c r="S409" i="2" s="1"/>
  <c r="AA409" i="2"/>
  <c r="X409" i="2" a="1"/>
  <c r="X409" i="2" s="1"/>
  <c r="Y409" i="2" s="1"/>
  <c r="Z409" i="2"/>
  <c r="AC409" i="2"/>
  <c r="AB409" i="2" s="1"/>
  <c r="AD409" i="2"/>
  <c r="AG409" i="2"/>
  <c r="AH409" i="2"/>
  <c r="AI409" i="2"/>
  <c r="AF409" i="2"/>
  <c r="AK409" i="2"/>
  <c r="AJ409" i="2" s="1"/>
  <c r="AL409" i="2"/>
  <c r="AN409" i="2"/>
  <c r="AO409" i="2"/>
  <c r="AQ409" i="2"/>
  <c r="AP409" i="2" s="1"/>
  <c r="AR409" i="2"/>
  <c r="AT409" i="2"/>
  <c r="AS409" i="2" s="1"/>
  <c r="AW409" i="2"/>
  <c r="AX409" i="2" s="1"/>
  <c r="AU409" i="2" s="1"/>
  <c r="AV409" i="2"/>
  <c r="BA409" i="2"/>
  <c r="BB409" i="2"/>
  <c r="AZ409" i="2" s="1"/>
  <c r="BE409" i="2" a="1"/>
  <c r="BE409" i="2" s="1"/>
  <c r="BD409" i="2"/>
  <c r="BJ409" i="2" a="1"/>
  <c r="BJ409" i="2" s="1"/>
  <c r="BI409" i="2"/>
  <c r="BN409" i="2"/>
  <c r="BO409" i="2"/>
  <c r="BQ409" i="2"/>
  <c r="BR409" i="2"/>
  <c r="BU409" i="2"/>
  <c r="BT409" i="2" a="1"/>
  <c r="BT409" i="2" s="1"/>
  <c r="BW409" i="2" s="1"/>
  <c r="BY409" i="2"/>
  <c r="BX409" i="2" s="1"/>
  <c r="BZ409" i="2"/>
  <c r="CB409" i="2"/>
  <c r="CC409" i="2"/>
  <c r="CH409" i="2"/>
  <c r="CE409" i="2"/>
  <c r="CJ409" i="2"/>
  <c r="CI409" i="2" s="1"/>
  <c r="CN409" i="2"/>
  <c r="CM409" i="2" s="1"/>
  <c r="C410" i="2"/>
  <c r="G410" i="2"/>
  <c r="F410" i="2" s="1"/>
  <c r="I410" i="2"/>
  <c r="H410" i="2"/>
  <c r="K410" i="2"/>
  <c r="J410" i="2" s="1"/>
  <c r="M410" i="2"/>
  <c r="N410" i="2"/>
  <c r="P410" i="2"/>
  <c r="O410" i="2" s="1"/>
  <c r="Q410" i="2"/>
  <c r="U410" i="2"/>
  <c r="T410" i="2" a="1"/>
  <c r="T410" i="2" s="1"/>
  <c r="V410" i="2" s="1"/>
  <c r="R410" i="2" s="1"/>
  <c r="S410" i="2" a="1"/>
  <c r="S410" i="2" s="1"/>
  <c r="AA410" i="2"/>
  <c r="X410" i="2" a="1"/>
  <c r="X410" i="2" s="1"/>
  <c r="Y410" i="2" s="1"/>
  <c r="Z410" i="2"/>
  <c r="AC410" i="2"/>
  <c r="AB410" i="2" s="1"/>
  <c r="AD410" i="2"/>
  <c r="AG410" i="2"/>
  <c r="AH410" i="2"/>
  <c r="AI410" i="2"/>
  <c r="AF410" i="2"/>
  <c r="AK410" i="2"/>
  <c r="AL410" i="2"/>
  <c r="AN410" i="2"/>
  <c r="AO410" i="2"/>
  <c r="AQ410" i="2"/>
  <c r="AR410" i="2"/>
  <c r="AT410" i="2"/>
  <c r="AS410" i="2" s="1"/>
  <c r="AW410" i="2"/>
  <c r="AX410" i="2" s="1"/>
  <c r="AU410" i="2" s="1"/>
  <c r="AV410" i="2"/>
  <c r="AY410" i="2" s="1"/>
  <c r="BA410" i="2"/>
  <c r="BB410" i="2"/>
  <c r="BE410" i="2" a="1"/>
  <c r="BE410" i="2" s="1"/>
  <c r="BF410" i="2" s="1"/>
  <c r="BC410" i="2" s="1"/>
  <c r="BD410" i="2"/>
  <c r="BJ410" i="2" a="1"/>
  <c r="BJ410" i="2" s="1"/>
  <c r="BK410" i="2" s="1"/>
  <c r="BH410" i="2" s="1"/>
  <c r="BI410" i="2"/>
  <c r="BN410" i="2"/>
  <c r="BO410" i="2"/>
  <c r="BQ410" i="2"/>
  <c r="BR410" i="2"/>
  <c r="BU410" i="2"/>
  <c r="BT410" i="2" a="1"/>
  <c r="BT410" i="2" s="1"/>
  <c r="BW410" i="2" s="1"/>
  <c r="BY410" i="2"/>
  <c r="BZ410" i="2"/>
  <c r="CB410" i="2"/>
  <c r="CC410" i="2"/>
  <c r="CH410" i="2"/>
  <c r="CD410" i="2" s="1"/>
  <c r="CE410" i="2"/>
  <c r="CF410" i="2" s="1"/>
  <c r="CG410" i="2"/>
  <c r="CJ410" i="2"/>
  <c r="CI410" i="2" s="1"/>
  <c r="CN410" i="2"/>
  <c r="CO410" i="2" s="1"/>
  <c r="C411" i="2"/>
  <c r="G411" i="2"/>
  <c r="F411" i="2" s="1"/>
  <c r="I411" i="2"/>
  <c r="H411" i="2" s="1"/>
  <c r="K411" i="2"/>
  <c r="J411" i="2" s="1"/>
  <c r="M411" i="2"/>
  <c r="L411" i="2" s="1"/>
  <c r="N411" i="2"/>
  <c r="P411" i="2"/>
  <c r="O411" i="2" s="1"/>
  <c r="Q411" i="2"/>
  <c r="U411" i="2"/>
  <c r="T411" i="2" a="1"/>
  <c r="T411" i="2" s="1"/>
  <c r="V411" i="2" s="1"/>
  <c r="S411" i="2" a="1"/>
  <c r="S411" i="2" s="1"/>
  <c r="AA411" i="2"/>
  <c r="X411" i="2" a="1"/>
  <c r="X411" i="2" s="1"/>
  <c r="Y411" i="2" s="1"/>
  <c r="Z411" i="2"/>
  <c r="AC411" i="2"/>
  <c r="AB411" i="2" s="1"/>
  <c r="AD411" i="2"/>
  <c r="AG411" i="2"/>
  <c r="AH411" i="2"/>
  <c r="AI411" i="2"/>
  <c r="AF411" i="2"/>
  <c r="AK411" i="2"/>
  <c r="AL411" i="2"/>
  <c r="AN411" i="2"/>
  <c r="AO411" i="2"/>
  <c r="AQ411" i="2"/>
  <c r="AR411" i="2"/>
  <c r="AT411" i="2"/>
  <c r="AS411" i="2" s="1"/>
  <c r="AW411" i="2"/>
  <c r="AX411" i="2" s="1"/>
  <c r="AU411" i="2" s="1"/>
  <c r="AV411" i="2"/>
  <c r="BA411" i="2"/>
  <c r="BB411" i="2"/>
  <c r="BE411" i="2" a="1"/>
  <c r="BE411" i="2" s="1"/>
  <c r="BF411" i="2" s="1"/>
  <c r="BC411" i="2" s="1"/>
  <c r="BD411" i="2"/>
  <c r="BJ411" i="2" a="1"/>
  <c r="BJ411" i="2" s="1"/>
  <c r="BK411" i="2" s="1"/>
  <c r="BH411" i="2" s="1"/>
  <c r="BI411" i="2"/>
  <c r="BN411" i="2"/>
  <c r="BO411" i="2"/>
  <c r="BQ411" i="2"/>
  <c r="BP411" i="2" s="1"/>
  <c r="BR411" i="2"/>
  <c r="BU411" i="2"/>
  <c r="BT411" i="2" a="1"/>
  <c r="BT411" i="2" s="1"/>
  <c r="BY411" i="2"/>
  <c r="BZ411" i="2"/>
  <c r="CB411" i="2"/>
  <c r="CC411" i="2"/>
  <c r="CH411" i="2"/>
  <c r="CE411" i="2"/>
  <c r="CF411" i="2" s="1"/>
  <c r="CJ411" i="2"/>
  <c r="CI411" i="2" s="1"/>
  <c r="CN411" i="2"/>
  <c r="CM411" i="2" s="1"/>
  <c r="C412" i="2"/>
  <c r="G412" i="2"/>
  <c r="F412" i="2" s="1"/>
  <c r="I412" i="2"/>
  <c r="H412" i="2" s="1"/>
  <c r="K412" i="2"/>
  <c r="J412" i="2" s="1"/>
  <c r="M412" i="2"/>
  <c r="L412" i="2" s="1"/>
  <c r="N412" i="2"/>
  <c r="P412" i="2"/>
  <c r="Q412" i="2"/>
  <c r="U412" i="2"/>
  <c r="T412" i="2" a="1"/>
  <c r="T412" i="2" s="1"/>
  <c r="V412" i="2" s="1"/>
  <c r="S412" i="2" a="1"/>
  <c r="S412" i="2" s="1"/>
  <c r="AA412" i="2"/>
  <c r="X412" i="2" a="1"/>
  <c r="X412" i="2" s="1"/>
  <c r="Y412" i="2" s="1"/>
  <c r="Z412" i="2"/>
  <c r="AC412" i="2"/>
  <c r="AD412" i="2"/>
  <c r="AG412" i="2"/>
  <c r="AH412" i="2"/>
  <c r="AI412" i="2"/>
  <c r="AF412" i="2"/>
  <c r="AK412" i="2"/>
  <c r="AJ412" i="2" s="1"/>
  <c r="AL412" i="2"/>
  <c r="AN412" i="2"/>
  <c r="AM412" i="2" s="1"/>
  <c r="AO412" i="2"/>
  <c r="AQ412" i="2"/>
  <c r="AR412" i="2"/>
  <c r="AT412" i="2"/>
  <c r="AS412" i="2" s="1"/>
  <c r="AW412" i="2"/>
  <c r="AV412" i="2"/>
  <c r="BA412" i="2"/>
  <c r="BB412" i="2"/>
  <c r="BE412" i="2" a="1"/>
  <c r="BE412" i="2" s="1"/>
  <c r="BF412" i="2" s="1"/>
  <c r="BC412" i="2" s="1"/>
  <c r="BD412" i="2"/>
  <c r="BJ412" i="2" a="1"/>
  <c r="BJ412" i="2" s="1"/>
  <c r="BK412" i="2" s="1"/>
  <c r="BH412" i="2" s="1"/>
  <c r="BI412" i="2"/>
  <c r="BN412" i="2"/>
  <c r="BM412" i="2" s="1"/>
  <c r="BO412" i="2"/>
  <c r="BQ412" i="2"/>
  <c r="BR412" i="2"/>
  <c r="BU412" i="2"/>
  <c r="BT412" i="2" a="1"/>
  <c r="BT412" i="2"/>
  <c r="BW412" i="2" s="1"/>
  <c r="BY412" i="2"/>
  <c r="BX412" i="2" s="1"/>
  <c r="BZ412" i="2"/>
  <c r="CB412" i="2"/>
  <c r="CC412" i="2"/>
  <c r="CH412" i="2"/>
  <c r="CE412" i="2"/>
  <c r="CJ412" i="2"/>
  <c r="CK412" i="2" s="1"/>
  <c r="CN412" i="2"/>
  <c r="CM412" i="2" s="1"/>
  <c r="C413" i="2"/>
  <c r="G413" i="2"/>
  <c r="F413" i="2" s="1"/>
  <c r="I413" i="2"/>
  <c r="H413" i="2" s="1"/>
  <c r="K413" i="2"/>
  <c r="J413" i="2" s="1"/>
  <c r="M413" i="2"/>
  <c r="N413" i="2"/>
  <c r="P413" i="2"/>
  <c r="Q413" i="2"/>
  <c r="U413" i="2"/>
  <c r="T413" i="2" a="1"/>
  <c r="T413" i="2"/>
  <c r="V413" i="2" s="1"/>
  <c r="S413" i="2" a="1"/>
  <c r="S413" i="2" s="1"/>
  <c r="AA413" i="2"/>
  <c r="X413" i="2" a="1"/>
  <c r="X413" i="2" s="1"/>
  <c r="Y413" i="2" s="1"/>
  <c r="Z413" i="2"/>
  <c r="AC413" i="2"/>
  <c r="AB413" i="2" s="1"/>
  <c r="AD413" i="2"/>
  <c r="AG413" i="2"/>
  <c r="AH413" i="2"/>
  <c r="AI413" i="2"/>
  <c r="AF413" i="2"/>
  <c r="AK413" i="2"/>
  <c r="AL413" i="2"/>
  <c r="AN413" i="2"/>
  <c r="AO413" i="2"/>
  <c r="AQ413" i="2"/>
  <c r="AR413" i="2"/>
  <c r="AT413" i="2"/>
  <c r="AS413" i="2" s="1"/>
  <c r="AW413" i="2"/>
  <c r="AX413" i="2"/>
  <c r="AU413" i="2" s="1"/>
  <c r="AV413" i="2"/>
  <c r="AY413" i="2" s="1"/>
  <c r="BA413" i="2"/>
  <c r="AZ413" i="2" s="1"/>
  <c r="BB413" i="2"/>
  <c r="BE413" i="2" a="1"/>
  <c r="BE413" i="2" s="1"/>
  <c r="BF413" i="2" s="1"/>
  <c r="BC413" i="2" s="1"/>
  <c r="BD413" i="2"/>
  <c r="BJ413" i="2" a="1"/>
  <c r="BJ413" i="2" s="1"/>
  <c r="BI413" i="2"/>
  <c r="BN413" i="2"/>
  <c r="BO413" i="2"/>
  <c r="BQ413" i="2"/>
  <c r="BP413" i="2" s="1"/>
  <c r="BR413" i="2"/>
  <c r="BU413" i="2"/>
  <c r="BT413" i="2" a="1"/>
  <c r="BT413" i="2" s="1"/>
  <c r="BV413" i="2" s="1"/>
  <c r="BS413" i="2" s="1"/>
  <c r="BY413" i="2"/>
  <c r="BZ413" i="2"/>
  <c r="CB413" i="2"/>
  <c r="CA413" i="2" s="1"/>
  <c r="CC413" i="2"/>
  <c r="CH413" i="2"/>
  <c r="CE413" i="2"/>
  <c r="CJ413" i="2"/>
  <c r="CL413" i="2" s="1"/>
  <c r="CN413" i="2"/>
  <c r="CM413" i="2" s="1"/>
  <c r="C414" i="2"/>
  <c r="G414" i="2"/>
  <c r="F414" i="2" s="1"/>
  <c r="I414" i="2"/>
  <c r="H414" i="2" s="1"/>
  <c r="K414" i="2"/>
  <c r="J414" i="2"/>
  <c r="M414" i="2"/>
  <c r="N414" i="2"/>
  <c r="P414" i="2"/>
  <c r="O414" i="2" s="1"/>
  <c r="Q414" i="2"/>
  <c r="U414" i="2"/>
  <c r="T414" i="2" a="1"/>
  <c r="T414" i="2" s="1"/>
  <c r="V414" i="2" s="1"/>
  <c r="S414" i="2" a="1"/>
  <c r="S414" i="2" s="1"/>
  <c r="AA414" i="2"/>
  <c r="X414" i="2" a="1"/>
  <c r="X414" i="2" s="1"/>
  <c r="Y414" i="2" s="1"/>
  <c r="Z414" i="2"/>
  <c r="AC414" i="2"/>
  <c r="AB414" i="2" s="1"/>
  <c r="AD414" i="2"/>
  <c r="AG414" i="2"/>
  <c r="AH414" i="2"/>
  <c r="AI414" i="2"/>
  <c r="AF414" i="2"/>
  <c r="AK414" i="2"/>
  <c r="AL414" i="2"/>
  <c r="AN414" i="2"/>
  <c r="AM414" i="2" s="1"/>
  <c r="AO414" i="2"/>
  <c r="AQ414" i="2"/>
  <c r="AR414" i="2"/>
  <c r="AT414" i="2"/>
  <c r="AS414" i="2" s="1"/>
  <c r="AW414" i="2"/>
  <c r="AY414" i="2" s="1"/>
  <c r="AV414" i="2"/>
  <c r="BA414" i="2"/>
  <c r="BB414" i="2"/>
  <c r="BE414" i="2" a="1"/>
  <c r="BE414" i="2" s="1"/>
  <c r="BF414" i="2" s="1"/>
  <c r="BC414" i="2" s="1"/>
  <c r="BD414" i="2"/>
  <c r="BJ414" i="2" a="1"/>
  <c r="BJ414" i="2" s="1"/>
  <c r="BK414" i="2" s="1"/>
  <c r="BH414" i="2" s="1"/>
  <c r="BI414" i="2"/>
  <c r="BN414" i="2"/>
  <c r="BO414" i="2"/>
  <c r="BQ414" i="2"/>
  <c r="BP414" i="2" s="1"/>
  <c r="BR414" i="2"/>
  <c r="BU414" i="2"/>
  <c r="BT414" i="2" a="1"/>
  <c r="BT414" i="2"/>
  <c r="BY414" i="2"/>
  <c r="BZ414" i="2"/>
  <c r="CB414" i="2"/>
  <c r="CC414" i="2"/>
  <c r="CH414" i="2"/>
  <c r="CD414" i="2" s="1"/>
  <c r="CE414" i="2"/>
  <c r="CG414" i="2" s="1"/>
  <c r="CJ414" i="2"/>
  <c r="CI414" i="2" s="1"/>
  <c r="CL414" i="2"/>
  <c r="CN414" i="2"/>
  <c r="CP414" i="2" s="1"/>
  <c r="C415" i="2"/>
  <c r="G415" i="2"/>
  <c r="F415" i="2" s="1"/>
  <c r="I415" i="2"/>
  <c r="H415" i="2" s="1"/>
  <c r="K415" i="2"/>
  <c r="J415" i="2" s="1"/>
  <c r="M415" i="2"/>
  <c r="N415" i="2"/>
  <c r="P415" i="2"/>
  <c r="Q415" i="2"/>
  <c r="U415" i="2"/>
  <c r="T415" i="2" a="1"/>
  <c r="T415" i="2"/>
  <c r="V415" i="2" s="1"/>
  <c r="R415" i="2" s="1"/>
  <c r="S415" i="2" a="1"/>
  <c r="S415" i="2" s="1"/>
  <c r="AA415" i="2"/>
  <c r="X415" i="2" a="1"/>
  <c r="X415" i="2" s="1"/>
  <c r="Y415" i="2" s="1"/>
  <c r="Z415" i="2"/>
  <c r="AC415" i="2"/>
  <c r="AD415" i="2"/>
  <c r="AG415" i="2"/>
  <c r="AH415" i="2"/>
  <c r="AI415" i="2"/>
  <c r="AF415" i="2"/>
  <c r="AK415" i="2"/>
  <c r="AL415" i="2"/>
  <c r="AN415" i="2"/>
  <c r="AO415" i="2"/>
  <c r="AQ415" i="2"/>
  <c r="AR415" i="2"/>
  <c r="AP415" i="2" s="1"/>
  <c r="AT415" i="2"/>
  <c r="AS415" i="2" s="1"/>
  <c r="AW415" i="2"/>
  <c r="AX415" i="2" s="1"/>
  <c r="AU415" i="2" s="1"/>
  <c r="AV415" i="2"/>
  <c r="BA415" i="2"/>
  <c r="BB415" i="2"/>
  <c r="BE415" i="2" a="1"/>
  <c r="BE415" i="2" s="1"/>
  <c r="BF415" i="2" s="1"/>
  <c r="BC415" i="2" s="1"/>
  <c r="BD415" i="2"/>
  <c r="BJ415" i="2" a="1"/>
  <c r="BJ415" i="2" s="1"/>
  <c r="BI415" i="2"/>
  <c r="BN415" i="2"/>
  <c r="BO415" i="2"/>
  <c r="BQ415" i="2"/>
  <c r="BR415" i="2"/>
  <c r="BU415" i="2"/>
  <c r="BT415" i="2" a="1"/>
  <c r="BT415" i="2" s="1"/>
  <c r="BY415" i="2"/>
  <c r="BZ415" i="2"/>
  <c r="CB415" i="2"/>
  <c r="CA415" i="2" s="1"/>
  <c r="CC415" i="2"/>
  <c r="CH415" i="2"/>
  <c r="CD415" i="2" s="1"/>
  <c r="CE415" i="2"/>
  <c r="CJ415" i="2"/>
  <c r="CI415" i="2" s="1"/>
  <c r="CN415" i="2"/>
  <c r="C416" i="2"/>
  <c r="G416" i="2"/>
  <c r="F416" i="2" s="1"/>
  <c r="I416" i="2"/>
  <c r="H416" i="2" s="1"/>
  <c r="K416" i="2"/>
  <c r="J416" i="2" s="1"/>
  <c r="M416" i="2"/>
  <c r="N416" i="2"/>
  <c r="P416" i="2"/>
  <c r="O416" i="2" s="1"/>
  <c r="Q416" i="2"/>
  <c r="U416" i="2"/>
  <c r="T416" i="2" a="1"/>
  <c r="T416" i="2" s="1"/>
  <c r="V416" i="2" s="1"/>
  <c r="S416" i="2" a="1"/>
  <c r="S416" i="2" s="1"/>
  <c r="AA416" i="2"/>
  <c r="X416" i="2" a="1"/>
  <c r="X416" i="2" s="1"/>
  <c r="Y416" i="2" s="1"/>
  <c r="Z416" i="2"/>
  <c r="AC416" i="2"/>
  <c r="AB416" i="2" s="1"/>
  <c r="AD416" i="2"/>
  <c r="AG416" i="2"/>
  <c r="AH416" i="2"/>
  <c r="AI416" i="2"/>
  <c r="AF416" i="2"/>
  <c r="AK416" i="2"/>
  <c r="AL416" i="2"/>
  <c r="AN416" i="2"/>
  <c r="AM416" i="2" s="1"/>
  <c r="AO416" i="2"/>
  <c r="AQ416" i="2"/>
  <c r="AR416" i="2"/>
  <c r="AT416" i="2"/>
  <c r="AS416" i="2" s="1"/>
  <c r="AW416" i="2"/>
  <c r="AX416" i="2" s="1"/>
  <c r="AU416" i="2" s="1"/>
  <c r="AV416" i="2"/>
  <c r="AY416" i="2" s="1"/>
  <c r="BA416" i="2"/>
  <c r="BB416" i="2"/>
  <c r="BE416" i="2" a="1"/>
  <c r="BE416" i="2" s="1"/>
  <c r="BF416" i="2" s="1"/>
  <c r="BC416" i="2" s="1"/>
  <c r="BD416" i="2"/>
  <c r="BJ416" i="2" a="1"/>
  <c r="BJ416" i="2" s="1"/>
  <c r="BK416" i="2" s="1"/>
  <c r="BH416" i="2" s="1"/>
  <c r="BI416" i="2"/>
  <c r="BN416" i="2"/>
  <c r="BO416" i="2"/>
  <c r="BQ416" i="2"/>
  <c r="BR416" i="2"/>
  <c r="BU416" i="2"/>
  <c r="BT416" i="2" a="1"/>
  <c r="BT416" i="2"/>
  <c r="BW416" i="2" s="1"/>
  <c r="BY416" i="2"/>
  <c r="BX416" i="2" s="1"/>
  <c r="BZ416" i="2"/>
  <c r="CB416" i="2"/>
  <c r="CC416" i="2"/>
  <c r="CH416" i="2"/>
  <c r="CE416" i="2"/>
  <c r="CF416" i="2" s="1"/>
  <c r="CJ416" i="2"/>
  <c r="CI416" i="2" s="1"/>
  <c r="CN416" i="2"/>
  <c r="CO416" i="2" s="1"/>
  <c r="C417" i="2"/>
  <c r="G417" i="2"/>
  <c r="F417" i="2" s="1"/>
  <c r="I417" i="2"/>
  <c r="H417" i="2" s="1"/>
  <c r="K417" i="2"/>
  <c r="J417" i="2" s="1"/>
  <c r="M417" i="2"/>
  <c r="N417" i="2"/>
  <c r="P417" i="2"/>
  <c r="Q417" i="2"/>
  <c r="U417" i="2"/>
  <c r="T417" i="2" a="1"/>
  <c r="T417" i="2" s="1"/>
  <c r="V417" i="2" s="1"/>
  <c r="S417" i="2" a="1"/>
  <c r="S417" i="2" s="1"/>
  <c r="AA417" i="2"/>
  <c r="X417" i="2" a="1"/>
  <c r="X417" i="2"/>
  <c r="Y417" i="2" s="1"/>
  <c r="Z417" i="2"/>
  <c r="AC417" i="2"/>
  <c r="AD417" i="2"/>
  <c r="AB417" i="2" s="1"/>
  <c r="AG417" i="2"/>
  <c r="AE417" i="2" s="1" a="1"/>
  <c r="AE417" i="2" s="1"/>
  <c r="AH417" i="2"/>
  <c r="AI417" i="2"/>
  <c r="AF417" i="2"/>
  <c r="AK417" i="2"/>
  <c r="AJ417" i="2" s="1"/>
  <c r="AL417" i="2"/>
  <c r="AN417" i="2"/>
  <c r="AO417" i="2"/>
  <c r="AQ417" i="2"/>
  <c r="AP417" i="2" s="1"/>
  <c r="AR417" i="2"/>
  <c r="AT417" i="2"/>
  <c r="AS417" i="2" s="1"/>
  <c r="AW417" i="2"/>
  <c r="AX417" i="2" s="1"/>
  <c r="AU417" i="2" s="1"/>
  <c r="AV417" i="2"/>
  <c r="BA417" i="2"/>
  <c r="AZ417" i="2" s="1"/>
  <c r="BB417" i="2"/>
  <c r="BE417" i="2" a="1"/>
  <c r="BE417" i="2" s="1"/>
  <c r="BD417" i="2"/>
  <c r="BJ417" i="2" a="1"/>
  <c r="BJ417" i="2"/>
  <c r="BK417" i="2" s="1"/>
  <c r="BH417" i="2" s="1"/>
  <c r="BI417" i="2"/>
  <c r="BN417" i="2"/>
  <c r="BO417" i="2"/>
  <c r="BQ417" i="2"/>
  <c r="BP417" i="2" s="1"/>
  <c r="BR417" i="2"/>
  <c r="BU417" i="2"/>
  <c r="BT417" i="2" a="1"/>
  <c r="BT417" i="2" s="1"/>
  <c r="BY417" i="2"/>
  <c r="BX417" i="2" s="1"/>
  <c r="BZ417" i="2"/>
  <c r="CB417" i="2"/>
  <c r="CC417" i="2"/>
  <c r="CH417" i="2"/>
  <c r="CE417" i="2"/>
  <c r="CG417" i="2" s="1"/>
  <c r="CJ417" i="2"/>
  <c r="CI417" i="2" s="1"/>
  <c r="CN417" i="2"/>
  <c r="CP417" i="2" s="1"/>
  <c r="C418" i="2"/>
  <c r="G418" i="2"/>
  <c r="F418" i="2" s="1"/>
  <c r="I418" i="2"/>
  <c r="H418" i="2" s="1"/>
  <c r="K418" i="2"/>
  <c r="J418" i="2" s="1"/>
  <c r="M418" i="2"/>
  <c r="N418" i="2"/>
  <c r="P418" i="2"/>
  <c r="O418" i="2" s="1"/>
  <c r="Q418" i="2"/>
  <c r="U418" i="2"/>
  <c r="T418" i="2" a="1"/>
  <c r="T418" i="2" s="1"/>
  <c r="V418" i="2" s="1"/>
  <c r="S418" i="2" a="1"/>
  <c r="S418" i="2" s="1"/>
  <c r="AA418" i="2"/>
  <c r="X418" i="2" a="1"/>
  <c r="X418" i="2" s="1"/>
  <c r="Y418" i="2" s="1"/>
  <c r="Z418" i="2"/>
  <c r="AC418" i="2"/>
  <c r="AD418" i="2"/>
  <c r="AG418" i="2"/>
  <c r="AH418" i="2"/>
  <c r="AI418" i="2"/>
  <c r="AF418" i="2"/>
  <c r="AK418" i="2"/>
  <c r="AL418" i="2"/>
  <c r="AN418" i="2"/>
  <c r="AM418" i="2" s="1"/>
  <c r="AO418" i="2"/>
  <c r="AQ418" i="2"/>
  <c r="AP418" i="2" s="1"/>
  <c r="AR418" i="2"/>
  <c r="AT418" i="2"/>
  <c r="AS418" i="2" s="1"/>
  <c r="AW418" i="2"/>
  <c r="AX418" i="2" s="1"/>
  <c r="AU418" i="2" s="1"/>
  <c r="AV418" i="2"/>
  <c r="AY418" i="2"/>
  <c r="BA418" i="2"/>
  <c r="BB418" i="2"/>
  <c r="BE418" i="2" a="1"/>
  <c r="BE418" i="2" s="1"/>
  <c r="BF418" i="2" s="1"/>
  <c r="BC418" i="2" s="1"/>
  <c r="BD418" i="2"/>
  <c r="BG418" i="2" s="1"/>
  <c r="BJ418" i="2" a="1"/>
  <c r="BJ418" i="2" s="1"/>
  <c r="BK418" i="2" s="1"/>
  <c r="BH418" i="2" s="1"/>
  <c r="BI418" i="2"/>
  <c r="BN418" i="2"/>
  <c r="BM418" i="2" s="1"/>
  <c r="BO418" i="2"/>
  <c r="BQ418" i="2"/>
  <c r="BR418" i="2"/>
  <c r="BU418" i="2"/>
  <c r="BT418" i="2" a="1"/>
  <c r="BT418" i="2" s="1"/>
  <c r="BY418" i="2"/>
  <c r="BX418" i="2" s="1"/>
  <c r="BZ418" i="2"/>
  <c r="CB418" i="2"/>
  <c r="CC418" i="2"/>
  <c r="CH418" i="2"/>
  <c r="CE418" i="2"/>
  <c r="CF418" i="2" s="1"/>
  <c r="CJ418" i="2"/>
  <c r="CK418" i="2" s="1"/>
  <c r="CN418" i="2"/>
  <c r="CO418" i="2" s="1"/>
  <c r="CP418" i="2"/>
  <c r="C419" i="2"/>
  <c r="G419" i="2"/>
  <c r="F419" i="2" s="1"/>
  <c r="I419" i="2"/>
  <c r="H419" i="2" s="1"/>
  <c r="K419" i="2"/>
  <c r="J419" i="2" s="1"/>
  <c r="M419" i="2"/>
  <c r="L419" i="2" s="1"/>
  <c r="N419" i="2"/>
  <c r="P419" i="2"/>
  <c r="O419" i="2" s="1"/>
  <c r="Q419" i="2"/>
  <c r="U419" i="2"/>
  <c r="T419" i="2" a="1"/>
  <c r="T419" i="2" s="1"/>
  <c r="V419" i="2" s="1"/>
  <c r="S419" i="2" a="1"/>
  <c r="S419" i="2" s="1"/>
  <c r="AA419" i="2"/>
  <c r="X419" i="2" a="1"/>
  <c r="X419" i="2" s="1"/>
  <c r="Y419" i="2" s="1"/>
  <c r="Z419" i="2"/>
  <c r="AC419" i="2"/>
  <c r="AD419" i="2"/>
  <c r="AG419" i="2"/>
  <c r="AH419" i="2"/>
  <c r="AI419" i="2"/>
  <c r="AF419" i="2"/>
  <c r="AK419" i="2"/>
  <c r="AJ419" i="2" s="1"/>
  <c r="AL419" i="2"/>
  <c r="AN419" i="2"/>
  <c r="AM419" i="2" s="1"/>
  <c r="AO419" i="2"/>
  <c r="AQ419" i="2"/>
  <c r="AR419" i="2"/>
  <c r="AT419" i="2"/>
  <c r="AS419" i="2" s="1"/>
  <c r="AW419" i="2"/>
  <c r="AX419" i="2" s="1"/>
  <c r="AU419" i="2" s="1"/>
  <c r="AV419" i="2"/>
  <c r="AY419" i="2" s="1"/>
  <c r="BA419" i="2"/>
  <c r="BB419" i="2"/>
  <c r="BE419" i="2" a="1"/>
  <c r="BE419" i="2" s="1"/>
  <c r="BD419" i="2"/>
  <c r="BJ419" i="2" a="1"/>
  <c r="BJ419" i="2" s="1"/>
  <c r="BK419" i="2" s="1"/>
  <c r="BH419" i="2" s="1"/>
  <c r="BI419" i="2"/>
  <c r="BN419" i="2"/>
  <c r="BO419" i="2"/>
  <c r="BQ419" i="2"/>
  <c r="BR419" i="2"/>
  <c r="BP419" i="2" s="1"/>
  <c r="BU419" i="2"/>
  <c r="BT419" i="2" a="1"/>
  <c r="BT419" i="2" s="1"/>
  <c r="BY419" i="2"/>
  <c r="BZ419" i="2"/>
  <c r="CB419" i="2"/>
  <c r="CA419" i="2" s="1"/>
  <c r="CC419" i="2"/>
  <c r="CH419" i="2"/>
  <c r="CE419" i="2"/>
  <c r="CF419" i="2" s="1"/>
  <c r="CJ419" i="2"/>
  <c r="CN419" i="2"/>
  <c r="CM419" i="2" s="1"/>
  <c r="CO419" i="2"/>
  <c r="CP419" i="2"/>
  <c r="C420" i="2"/>
  <c r="G420" i="2"/>
  <c r="F420" i="2" s="1"/>
  <c r="I420" i="2"/>
  <c r="H420" i="2" s="1"/>
  <c r="K420" i="2"/>
  <c r="J420" i="2"/>
  <c r="M420" i="2"/>
  <c r="N420" i="2"/>
  <c r="P420" i="2"/>
  <c r="O420" i="2" s="1"/>
  <c r="Q420" i="2"/>
  <c r="U420" i="2"/>
  <c r="R420" i="2" s="1"/>
  <c r="T420" i="2" a="1"/>
  <c r="T420" i="2" s="1"/>
  <c r="V420" i="2" s="1"/>
  <c r="S420" i="2" a="1"/>
  <c r="S420" i="2" s="1"/>
  <c r="AA420" i="2"/>
  <c r="X420" i="2" a="1"/>
  <c r="X420" i="2" s="1"/>
  <c r="Y420" i="2" s="1"/>
  <c r="Z420" i="2"/>
  <c r="AC420" i="2"/>
  <c r="AD420" i="2"/>
  <c r="AG420" i="2"/>
  <c r="AH420" i="2"/>
  <c r="AI420" i="2"/>
  <c r="AF420" i="2"/>
  <c r="AK420" i="2"/>
  <c r="AL420" i="2"/>
  <c r="AN420" i="2"/>
  <c r="AM420" i="2" s="1"/>
  <c r="AO420" i="2"/>
  <c r="AQ420" i="2"/>
  <c r="AR420" i="2"/>
  <c r="AT420" i="2"/>
  <c r="AS420" i="2" s="1"/>
  <c r="AW420" i="2"/>
  <c r="AV420" i="2"/>
  <c r="BA420" i="2"/>
  <c r="BB420" i="2"/>
  <c r="BE420" i="2" a="1"/>
  <c r="BE420" i="2" s="1"/>
  <c r="BF420" i="2" s="1"/>
  <c r="BC420" i="2" s="1"/>
  <c r="BD420" i="2"/>
  <c r="BJ420" i="2" a="1"/>
  <c r="BJ420" i="2"/>
  <c r="BK420" i="2" s="1"/>
  <c r="BH420" i="2" s="1"/>
  <c r="BI420" i="2"/>
  <c r="BN420" i="2"/>
  <c r="BM420" i="2" s="1"/>
  <c r="BO420" i="2"/>
  <c r="BQ420" i="2"/>
  <c r="BP420" i="2" s="1"/>
  <c r="BR420" i="2"/>
  <c r="BU420" i="2"/>
  <c r="BT420" i="2" a="1"/>
  <c r="BT420" i="2" s="1"/>
  <c r="BW420" i="2" s="1"/>
  <c r="BY420" i="2"/>
  <c r="BX420" i="2" s="1"/>
  <c r="BZ420" i="2"/>
  <c r="CB420" i="2"/>
  <c r="CA420" i="2" s="1"/>
  <c r="CC420" i="2"/>
  <c r="CH420" i="2"/>
  <c r="CE420" i="2"/>
  <c r="CJ420" i="2"/>
  <c r="CK420" i="2" s="1"/>
  <c r="CI420" i="2"/>
  <c r="CL420" i="2"/>
  <c r="CN420" i="2"/>
  <c r="CM420" i="2"/>
  <c r="C421" i="2"/>
  <c r="G421" i="2"/>
  <c r="F421" i="2" s="1"/>
  <c r="I421" i="2"/>
  <c r="H421" i="2" s="1"/>
  <c r="K421" i="2"/>
  <c r="J421" i="2" s="1"/>
  <c r="M421" i="2"/>
  <c r="L421" i="2" s="1"/>
  <c r="N421" i="2"/>
  <c r="P421" i="2"/>
  <c r="Q421" i="2"/>
  <c r="U421" i="2"/>
  <c r="T421" i="2" a="1"/>
  <c r="T421" i="2" s="1"/>
  <c r="V421" i="2" s="1"/>
  <c r="S421" i="2" a="1"/>
  <c r="S421" i="2" s="1"/>
  <c r="AA421" i="2"/>
  <c r="X421" i="2" a="1"/>
  <c r="X421" i="2" s="1"/>
  <c r="Y421" i="2" s="1"/>
  <c r="W421" i="2" s="1"/>
  <c r="Z421" i="2"/>
  <c r="AC421" i="2"/>
  <c r="AD421" i="2"/>
  <c r="AG421" i="2"/>
  <c r="AE421" i="2" s="1" a="1"/>
  <c r="AE421" i="2" s="1"/>
  <c r="AH421" i="2"/>
  <c r="AI421" i="2"/>
  <c r="AF421" i="2"/>
  <c r="AK421" i="2"/>
  <c r="AL421" i="2"/>
  <c r="AN421" i="2"/>
  <c r="AO421" i="2"/>
  <c r="AQ421" i="2"/>
  <c r="AP421" i="2" s="1"/>
  <c r="AR421" i="2"/>
  <c r="AT421" i="2"/>
  <c r="AS421" i="2" s="1"/>
  <c r="AW421" i="2"/>
  <c r="AX421" i="2"/>
  <c r="AU421" i="2" s="1"/>
  <c r="AV421" i="2"/>
  <c r="AY421" i="2" s="1"/>
  <c r="BA421" i="2"/>
  <c r="AZ421" i="2" s="1"/>
  <c r="BB421" i="2"/>
  <c r="BE421" i="2" a="1"/>
  <c r="BE421" i="2" s="1"/>
  <c r="BF421" i="2" s="1"/>
  <c r="BC421" i="2" s="1"/>
  <c r="BD421" i="2"/>
  <c r="BJ421" i="2" a="1"/>
  <c r="BJ421" i="2" s="1"/>
  <c r="BI421" i="2"/>
  <c r="BN421" i="2"/>
  <c r="BO421" i="2"/>
  <c r="BQ421" i="2"/>
  <c r="BP421" i="2" s="1"/>
  <c r="BR421" i="2"/>
  <c r="BU421" i="2"/>
  <c r="BT421" i="2" a="1"/>
  <c r="BT421" i="2" s="1"/>
  <c r="BY421" i="2"/>
  <c r="BZ421" i="2"/>
  <c r="CB421" i="2"/>
  <c r="CC421" i="2"/>
  <c r="CA421" i="2"/>
  <c r="CH421" i="2"/>
  <c r="CE421" i="2"/>
  <c r="CJ421" i="2"/>
  <c r="CL421" i="2" s="1"/>
  <c r="CN421" i="2"/>
  <c r="CM421" i="2" s="1"/>
  <c r="C422" i="2"/>
  <c r="G422" i="2"/>
  <c r="F422" i="2" s="1"/>
  <c r="I422" i="2"/>
  <c r="H422" i="2" s="1"/>
  <c r="K422" i="2"/>
  <c r="J422" i="2" s="1"/>
  <c r="M422" i="2"/>
  <c r="N422" i="2"/>
  <c r="P422" i="2"/>
  <c r="Q422" i="2"/>
  <c r="O422" i="2" s="1"/>
  <c r="U422" i="2"/>
  <c r="T422" i="2" a="1"/>
  <c r="T422" i="2" s="1"/>
  <c r="V422" i="2" s="1"/>
  <c r="S422" i="2" a="1"/>
  <c r="S422" i="2" s="1"/>
  <c r="AA422" i="2"/>
  <c r="X422" i="2" a="1"/>
  <c r="X422" i="2" s="1"/>
  <c r="Y422" i="2" s="1"/>
  <c r="Z422" i="2"/>
  <c r="AC422" i="2"/>
  <c r="AD422" i="2"/>
  <c r="AG422" i="2"/>
  <c r="AH422" i="2"/>
  <c r="AI422" i="2"/>
  <c r="AF422" i="2"/>
  <c r="AK422" i="2"/>
  <c r="AJ422" i="2" s="1"/>
  <c r="AL422" i="2"/>
  <c r="AN422" i="2"/>
  <c r="AO422" i="2"/>
  <c r="AQ422" i="2"/>
  <c r="AR422" i="2"/>
  <c r="AT422" i="2"/>
  <c r="AS422" i="2" s="1"/>
  <c r="AW422" i="2"/>
  <c r="AX422" i="2" s="1"/>
  <c r="AU422" i="2" s="1"/>
  <c r="AV422" i="2"/>
  <c r="BA422" i="2"/>
  <c r="AZ422" i="2" s="1"/>
  <c r="BB422" i="2"/>
  <c r="BE422" i="2" a="1"/>
  <c r="BE422" i="2" s="1"/>
  <c r="BF422" i="2" s="1"/>
  <c r="BC422" i="2" s="1"/>
  <c r="BD422" i="2"/>
  <c r="BJ422" i="2" a="1"/>
  <c r="BJ422" i="2" s="1"/>
  <c r="BK422" i="2"/>
  <c r="BH422" i="2" s="1"/>
  <c r="BI422" i="2"/>
  <c r="BL422" i="2" s="1"/>
  <c r="BN422" i="2"/>
  <c r="BM422" i="2" s="1"/>
  <c r="BO422" i="2"/>
  <c r="BQ422" i="2"/>
  <c r="BR422" i="2"/>
  <c r="BU422" i="2"/>
  <c r="BT422" i="2" a="1"/>
  <c r="BT422" i="2" s="1"/>
  <c r="BY422" i="2"/>
  <c r="BX422" i="2" s="1"/>
  <c r="BZ422" i="2"/>
  <c r="CB422" i="2"/>
  <c r="CC422" i="2"/>
  <c r="CH422" i="2"/>
  <c r="CE422" i="2"/>
  <c r="CF422" i="2" s="1"/>
  <c r="CJ422" i="2"/>
  <c r="CI422" i="2" s="1"/>
  <c r="CN422" i="2"/>
  <c r="CO422" i="2" s="1"/>
  <c r="C423" i="2"/>
  <c r="G423" i="2"/>
  <c r="F423" i="2" s="1"/>
  <c r="I423" i="2"/>
  <c r="H423" i="2" s="1"/>
  <c r="K423" i="2"/>
  <c r="J423" i="2" s="1"/>
  <c r="M423" i="2"/>
  <c r="L423" i="2" s="1"/>
  <c r="N423" i="2"/>
  <c r="P423" i="2"/>
  <c r="Q423" i="2"/>
  <c r="U423" i="2"/>
  <c r="T423" i="2" a="1"/>
  <c r="T423" i="2" s="1"/>
  <c r="V423" i="2" s="1"/>
  <c r="S423" i="2" a="1"/>
  <c r="S423" i="2" s="1"/>
  <c r="AA423" i="2"/>
  <c r="X423" i="2" a="1"/>
  <c r="X423" i="2" s="1"/>
  <c r="Y423" i="2" s="1"/>
  <c r="Z423" i="2"/>
  <c r="AC423" i="2"/>
  <c r="AD423" i="2"/>
  <c r="AB423" i="2" s="1"/>
  <c r="AG423" i="2"/>
  <c r="AH423" i="2"/>
  <c r="AI423" i="2"/>
  <c r="AF423" i="2"/>
  <c r="AK423" i="2"/>
  <c r="AJ423" i="2" s="1"/>
  <c r="AL423" i="2"/>
  <c r="AN423" i="2"/>
  <c r="AO423" i="2"/>
  <c r="AQ423" i="2"/>
  <c r="AP423" i="2" s="1"/>
  <c r="AR423" i="2"/>
  <c r="AT423" i="2"/>
  <c r="AS423" i="2" s="1"/>
  <c r="AW423" i="2"/>
  <c r="AX423" i="2" s="1"/>
  <c r="AU423" i="2" s="1"/>
  <c r="AV423" i="2"/>
  <c r="BA423" i="2"/>
  <c r="BB423" i="2"/>
  <c r="BE423" i="2" a="1"/>
  <c r="BE423" i="2" s="1"/>
  <c r="BD423" i="2"/>
  <c r="BJ423" i="2" a="1"/>
  <c r="BJ423" i="2" s="1"/>
  <c r="BI423" i="2"/>
  <c r="BN423" i="2"/>
  <c r="BM423" i="2" s="1"/>
  <c r="BO423" i="2"/>
  <c r="BQ423" i="2"/>
  <c r="BP423" i="2" s="1"/>
  <c r="BR423" i="2"/>
  <c r="BU423" i="2"/>
  <c r="BT423" i="2" a="1"/>
  <c r="BT423" i="2" s="1"/>
  <c r="BY423" i="2"/>
  <c r="BZ423" i="2"/>
  <c r="CB423" i="2"/>
  <c r="CC423" i="2"/>
  <c r="CH423" i="2"/>
  <c r="CE423" i="2"/>
  <c r="CJ423" i="2"/>
  <c r="CI423" i="2" s="1"/>
  <c r="CK423" i="2"/>
  <c r="CL423" i="2"/>
  <c r="CN423" i="2"/>
  <c r="C424" i="2"/>
  <c r="G424" i="2"/>
  <c r="F424" i="2" s="1"/>
  <c r="I424" i="2"/>
  <c r="H424" i="2" s="1"/>
  <c r="K424" i="2"/>
  <c r="J424" i="2" s="1"/>
  <c r="M424" i="2"/>
  <c r="N424" i="2"/>
  <c r="P424" i="2"/>
  <c r="O424" i="2" s="1"/>
  <c r="Q424" i="2"/>
  <c r="U424" i="2"/>
  <c r="T424" i="2" a="1"/>
  <c r="T424" i="2" s="1"/>
  <c r="V424" i="2" s="1"/>
  <c r="S424" i="2" a="1"/>
  <c r="AA424" i="2"/>
  <c r="X424" i="2" a="1"/>
  <c r="X424" i="2" s="1"/>
  <c r="Y424" i="2" s="1"/>
  <c r="Z424" i="2"/>
  <c r="AC424" i="2"/>
  <c r="AB424" i="2" s="1"/>
  <c r="AD424" i="2"/>
  <c r="AG424" i="2"/>
  <c r="AH424" i="2"/>
  <c r="AI424" i="2"/>
  <c r="AF424" i="2"/>
  <c r="AK424" i="2"/>
  <c r="AJ424" i="2" s="1"/>
  <c r="AL424" i="2"/>
  <c r="AN424" i="2"/>
  <c r="AO424" i="2"/>
  <c r="AQ424" i="2"/>
  <c r="AR424" i="2"/>
  <c r="AT424" i="2"/>
  <c r="AS424" i="2" s="1"/>
  <c r="AW424" i="2"/>
  <c r="AX424" i="2" s="1"/>
  <c r="AU424" i="2" s="1"/>
  <c r="AV424" i="2"/>
  <c r="BA424" i="2"/>
  <c r="BB424" i="2"/>
  <c r="BE424" i="2" a="1"/>
  <c r="BE424" i="2" s="1"/>
  <c r="BF424" i="2" s="1"/>
  <c r="BC424" i="2" s="1"/>
  <c r="BD424" i="2"/>
  <c r="BJ424" i="2" a="1"/>
  <c r="BJ424" i="2" s="1"/>
  <c r="BK424" i="2" s="1"/>
  <c r="BH424" i="2" s="1"/>
  <c r="BI424" i="2"/>
  <c r="BN424" i="2"/>
  <c r="BO424" i="2"/>
  <c r="BQ424" i="2"/>
  <c r="BR424" i="2"/>
  <c r="BU424" i="2"/>
  <c r="BT424" i="2" a="1"/>
  <c r="BT424" i="2" s="1"/>
  <c r="BY424" i="2"/>
  <c r="BZ424" i="2"/>
  <c r="CB424" i="2"/>
  <c r="CC424" i="2"/>
  <c r="CH424" i="2"/>
  <c r="CE424" i="2"/>
  <c r="CF424" i="2" s="1"/>
  <c r="CJ424" i="2"/>
  <c r="CI424" i="2" s="1"/>
  <c r="CN424" i="2"/>
  <c r="CO424" i="2" s="1"/>
  <c r="CP424" i="2"/>
  <c r="S424" i="2"/>
  <c r="C425" i="2"/>
  <c r="G425" i="2"/>
  <c r="F425" i="2" s="1"/>
  <c r="I425" i="2"/>
  <c r="H425" i="2" s="1"/>
  <c r="K425" i="2"/>
  <c r="J425" i="2" s="1"/>
  <c r="M425" i="2"/>
  <c r="L425" i="2" s="1"/>
  <c r="N425" i="2"/>
  <c r="P425" i="2"/>
  <c r="Q425" i="2"/>
  <c r="U425" i="2"/>
  <c r="T425" i="2" a="1"/>
  <c r="T425" i="2" s="1"/>
  <c r="V425" i="2" s="1"/>
  <c r="S425" i="2" a="1"/>
  <c r="S425" i="2" s="1"/>
  <c r="AA425" i="2"/>
  <c r="X425" i="2" a="1"/>
  <c r="X425" i="2" s="1"/>
  <c r="Y425" i="2" s="1"/>
  <c r="Z425" i="2"/>
  <c r="AC425" i="2"/>
  <c r="AB425" i="2" s="1"/>
  <c r="AD425" i="2"/>
  <c r="AG425" i="2"/>
  <c r="AH425" i="2"/>
  <c r="AI425" i="2"/>
  <c r="AF425" i="2"/>
  <c r="AK425" i="2"/>
  <c r="AL425" i="2"/>
  <c r="AN425" i="2"/>
  <c r="AO425" i="2"/>
  <c r="AQ425" i="2"/>
  <c r="AR425" i="2"/>
  <c r="AT425" i="2"/>
  <c r="AS425" i="2" s="1"/>
  <c r="AW425" i="2"/>
  <c r="AX425" i="2" s="1"/>
  <c r="AU425" i="2" s="1"/>
  <c r="AV425" i="2"/>
  <c r="BA425" i="2"/>
  <c r="AZ425" i="2" s="1"/>
  <c r="BB425" i="2"/>
  <c r="BE425" i="2" a="1"/>
  <c r="BE425" i="2" s="1"/>
  <c r="BD425" i="2"/>
  <c r="BJ425" i="2" a="1"/>
  <c r="BJ425" i="2" s="1"/>
  <c r="BK425" i="2" s="1"/>
  <c r="BH425" i="2" s="1"/>
  <c r="BI425" i="2"/>
  <c r="BN425" i="2"/>
  <c r="BM425" i="2" s="1"/>
  <c r="BO425" i="2"/>
  <c r="BQ425" i="2"/>
  <c r="BP425" i="2" s="1"/>
  <c r="BR425" i="2"/>
  <c r="BU425" i="2"/>
  <c r="BT425" i="2" a="1"/>
  <c r="BT425" i="2" s="1"/>
  <c r="BY425" i="2"/>
  <c r="BX425" i="2" s="1"/>
  <c r="BZ425" i="2"/>
  <c r="CB425" i="2"/>
  <c r="CC425" i="2"/>
  <c r="CH425" i="2"/>
  <c r="CE425" i="2"/>
  <c r="CG425" i="2" s="1"/>
  <c r="CJ425" i="2"/>
  <c r="CI425" i="2" s="1"/>
  <c r="CN425" i="2"/>
  <c r="CP425" i="2" s="1"/>
  <c r="C426" i="2"/>
  <c r="G426" i="2"/>
  <c r="F426" i="2" s="1"/>
  <c r="I426" i="2"/>
  <c r="H426" i="2" s="1"/>
  <c r="K426" i="2"/>
  <c r="J426" i="2" s="1"/>
  <c r="M426" i="2"/>
  <c r="N426" i="2"/>
  <c r="P426" i="2"/>
  <c r="Q426" i="2"/>
  <c r="U426" i="2"/>
  <c r="T426" i="2" a="1"/>
  <c r="T426" i="2" s="1"/>
  <c r="V426" i="2" s="1"/>
  <c r="S426" i="2" a="1"/>
  <c r="S426" i="2" s="1"/>
  <c r="AA426" i="2"/>
  <c r="X426" i="2" a="1"/>
  <c r="X426" i="2" s="1"/>
  <c r="Y426" i="2" s="1"/>
  <c r="W426" i="2" s="1"/>
  <c r="Z426" i="2"/>
  <c r="AC426" i="2"/>
  <c r="AD426" i="2"/>
  <c r="AG426" i="2"/>
  <c r="AE426" i="2" s="1" a="1"/>
  <c r="AE426" i="2" s="1"/>
  <c r="AH426" i="2"/>
  <c r="AI426" i="2"/>
  <c r="AF426" i="2"/>
  <c r="AK426" i="2"/>
  <c r="AL426" i="2"/>
  <c r="AN426" i="2"/>
  <c r="AM426" i="2" s="1"/>
  <c r="AO426" i="2"/>
  <c r="AQ426" i="2"/>
  <c r="AR426" i="2"/>
  <c r="AT426" i="2"/>
  <c r="AS426" i="2" s="1"/>
  <c r="AW426" i="2"/>
  <c r="AX426" i="2" s="1"/>
  <c r="AU426" i="2" s="1"/>
  <c r="AV426" i="2"/>
  <c r="BA426" i="2"/>
  <c r="BB426" i="2"/>
  <c r="BE426" i="2" a="1"/>
  <c r="BE426" i="2" s="1"/>
  <c r="BF426" i="2" s="1"/>
  <c r="BC426" i="2" s="1"/>
  <c r="BD426" i="2"/>
  <c r="BJ426" i="2" a="1"/>
  <c r="BJ426" i="2" s="1"/>
  <c r="BK426" i="2" s="1"/>
  <c r="BH426" i="2" s="1"/>
  <c r="BI426" i="2"/>
  <c r="BN426" i="2"/>
  <c r="BM426" i="2" s="1"/>
  <c r="BO426" i="2"/>
  <c r="BQ426" i="2"/>
  <c r="BR426" i="2"/>
  <c r="BU426" i="2"/>
  <c r="BT426" i="2" a="1"/>
  <c r="BT426" i="2" s="1"/>
  <c r="BW426" i="2" s="1"/>
  <c r="BY426" i="2"/>
  <c r="BX426" i="2" s="1"/>
  <c r="BZ426" i="2"/>
  <c r="CB426" i="2"/>
  <c r="CC426" i="2"/>
  <c r="CH426" i="2"/>
  <c r="CE426" i="2"/>
  <c r="CF426" i="2" s="1"/>
  <c r="CJ426" i="2"/>
  <c r="CI426" i="2" s="1"/>
  <c r="CN426" i="2"/>
  <c r="CO426" i="2" s="1"/>
  <c r="CM426" i="2"/>
  <c r="CP426" i="2"/>
  <c r="C427" i="2"/>
  <c r="G427" i="2"/>
  <c r="F427" i="2" s="1"/>
  <c r="I427" i="2"/>
  <c r="H427" i="2" s="1"/>
  <c r="K427" i="2"/>
  <c r="J427" i="2" s="1"/>
  <c r="M427" i="2"/>
  <c r="N427" i="2"/>
  <c r="P427" i="2"/>
  <c r="O427" i="2" s="1"/>
  <c r="Q427" i="2"/>
  <c r="U427" i="2"/>
  <c r="T427" i="2" a="1"/>
  <c r="T427" i="2" s="1"/>
  <c r="V427" i="2" s="1"/>
  <c r="S427" i="2" a="1"/>
  <c r="S427" i="2" s="1"/>
  <c r="AA427" i="2"/>
  <c r="X427" i="2" a="1"/>
  <c r="X427" i="2" s="1"/>
  <c r="Y427" i="2" s="1"/>
  <c r="Z427" i="2"/>
  <c r="AC427" i="2"/>
  <c r="AB427" i="2" s="1"/>
  <c r="AD427" i="2"/>
  <c r="AG427" i="2"/>
  <c r="AH427" i="2"/>
  <c r="AI427" i="2"/>
  <c r="AF427" i="2"/>
  <c r="AK427" i="2"/>
  <c r="AL427" i="2"/>
  <c r="AN427" i="2"/>
  <c r="AO427" i="2"/>
  <c r="AQ427" i="2"/>
  <c r="AR427" i="2"/>
  <c r="AT427" i="2"/>
  <c r="AS427" i="2" s="1"/>
  <c r="AW427" i="2"/>
  <c r="AX427" i="2" s="1"/>
  <c r="AU427" i="2" s="1"/>
  <c r="AV427" i="2"/>
  <c r="BA427" i="2"/>
  <c r="BB427" i="2"/>
  <c r="BE427" i="2" a="1"/>
  <c r="BE427" i="2" s="1"/>
  <c r="BD427" i="2"/>
  <c r="BJ427" i="2" a="1"/>
  <c r="BJ427" i="2" s="1"/>
  <c r="BK427" i="2" s="1"/>
  <c r="BH427" i="2" s="1"/>
  <c r="BI427" i="2"/>
  <c r="BN427" i="2"/>
  <c r="BM427" i="2" s="1"/>
  <c r="BO427" i="2"/>
  <c r="BQ427" i="2"/>
  <c r="BP427" i="2" s="1"/>
  <c r="BR427" i="2"/>
  <c r="BU427" i="2"/>
  <c r="BV427" i="2" s="1"/>
  <c r="BS427" i="2" s="1"/>
  <c r="BT427" i="2" a="1"/>
  <c r="BT427" i="2" s="1"/>
  <c r="BY427" i="2"/>
  <c r="BZ427" i="2"/>
  <c r="BX427" i="2" s="1"/>
  <c r="CB427" i="2"/>
  <c r="CC427" i="2"/>
  <c r="CH427" i="2"/>
  <c r="CD427" i="2" s="1"/>
  <c r="CE427" i="2"/>
  <c r="CG427" i="2" s="1"/>
  <c r="CJ427" i="2"/>
  <c r="CN427" i="2"/>
  <c r="CM427" i="2" s="1"/>
  <c r="C428" i="2"/>
  <c r="G428" i="2"/>
  <c r="F428" i="2" s="1"/>
  <c r="I428" i="2"/>
  <c r="H428" i="2" s="1"/>
  <c r="K428" i="2"/>
  <c r="J428" i="2" s="1"/>
  <c r="M428" i="2"/>
  <c r="N428" i="2"/>
  <c r="P428" i="2"/>
  <c r="Q428" i="2"/>
  <c r="U428" i="2"/>
  <c r="T428" i="2" a="1"/>
  <c r="T428" i="2" s="1"/>
  <c r="V428" i="2" s="1"/>
  <c r="S428" i="2" a="1"/>
  <c r="S428" i="2" s="1"/>
  <c r="AA428" i="2"/>
  <c r="X428" i="2" a="1"/>
  <c r="X428" i="2" s="1"/>
  <c r="Y428" i="2" s="1"/>
  <c r="Z428" i="2"/>
  <c r="AC428" i="2"/>
  <c r="AD428" i="2"/>
  <c r="AB428" i="2" s="1"/>
  <c r="AG428" i="2"/>
  <c r="AH428" i="2"/>
  <c r="AI428" i="2"/>
  <c r="AF428" i="2"/>
  <c r="AK428" i="2"/>
  <c r="AL428" i="2"/>
  <c r="AN428" i="2"/>
  <c r="AO428" i="2"/>
  <c r="AQ428" i="2"/>
  <c r="AP428" i="2" s="1"/>
  <c r="AR428" i="2"/>
  <c r="AT428" i="2"/>
  <c r="AS428" i="2" s="1"/>
  <c r="AW428" i="2"/>
  <c r="AV428" i="2"/>
  <c r="BA428" i="2"/>
  <c r="BB428" i="2"/>
  <c r="BE428" i="2" a="1"/>
  <c r="BE428" i="2" s="1"/>
  <c r="BF428" i="2" s="1"/>
  <c r="BC428" i="2" s="1"/>
  <c r="BD428" i="2"/>
  <c r="BJ428" i="2" a="1"/>
  <c r="BJ428" i="2" s="1"/>
  <c r="BK428" i="2" s="1"/>
  <c r="BH428" i="2" s="1"/>
  <c r="BI428" i="2"/>
  <c r="BN428" i="2"/>
  <c r="BM428" i="2" s="1"/>
  <c r="BO428" i="2"/>
  <c r="BQ428" i="2"/>
  <c r="BR428" i="2"/>
  <c r="BU428" i="2"/>
  <c r="BT428" i="2" a="1"/>
  <c r="BT428" i="2"/>
  <c r="BW428" i="2" s="1"/>
  <c r="BY428" i="2"/>
  <c r="BZ428" i="2"/>
  <c r="CB428" i="2"/>
  <c r="CC428" i="2"/>
  <c r="CH428" i="2"/>
  <c r="CD428" i="2" s="1"/>
  <c r="CE428" i="2"/>
  <c r="CJ428" i="2"/>
  <c r="CK428" i="2" s="1"/>
  <c r="CN428" i="2"/>
  <c r="CM428" i="2" s="1"/>
  <c r="C429" i="2"/>
  <c r="G429" i="2"/>
  <c r="F429" i="2" s="1"/>
  <c r="I429" i="2"/>
  <c r="H429" i="2" s="1"/>
  <c r="K429" i="2"/>
  <c r="J429" i="2" s="1"/>
  <c r="M429" i="2"/>
  <c r="N429" i="2"/>
  <c r="P429" i="2"/>
  <c r="Q429" i="2"/>
  <c r="U429" i="2"/>
  <c r="T429" i="2" a="1"/>
  <c r="T429" i="2" s="1"/>
  <c r="V429" i="2" s="1"/>
  <c r="R429" i="2" s="1"/>
  <c r="S429" i="2" a="1"/>
  <c r="AA429" i="2"/>
  <c r="X429" i="2" a="1"/>
  <c r="X429" i="2" s="1"/>
  <c r="Y429" i="2" s="1"/>
  <c r="Z429" i="2"/>
  <c r="AC429" i="2"/>
  <c r="AD429" i="2"/>
  <c r="AG429" i="2"/>
  <c r="AH429" i="2"/>
  <c r="AI429" i="2"/>
  <c r="AF429" i="2"/>
  <c r="AK429" i="2"/>
  <c r="AJ429" i="2" s="1"/>
  <c r="AL429" i="2"/>
  <c r="AN429" i="2"/>
  <c r="AO429" i="2"/>
  <c r="AQ429" i="2"/>
  <c r="AR429" i="2"/>
  <c r="AP429" i="2" s="1"/>
  <c r="AT429" i="2"/>
  <c r="AS429" i="2"/>
  <c r="AW429" i="2"/>
  <c r="AX429" i="2" s="1"/>
  <c r="AU429" i="2" s="1"/>
  <c r="AV429" i="2"/>
  <c r="BA429" i="2"/>
  <c r="BB429" i="2"/>
  <c r="BE429" i="2" a="1"/>
  <c r="BE429" i="2" s="1"/>
  <c r="BF429" i="2" s="1"/>
  <c r="BC429" i="2" s="1"/>
  <c r="BD429" i="2"/>
  <c r="BJ429" i="2" a="1"/>
  <c r="BJ429" i="2"/>
  <c r="BK429" i="2" s="1"/>
  <c r="BH429" i="2" s="1"/>
  <c r="BI429" i="2"/>
  <c r="BN429" i="2"/>
  <c r="BO429" i="2"/>
  <c r="BQ429" i="2"/>
  <c r="BR429" i="2"/>
  <c r="BU429" i="2"/>
  <c r="BT429" i="2" a="1"/>
  <c r="BT429" i="2" s="1"/>
  <c r="BY429" i="2"/>
  <c r="BZ429" i="2"/>
  <c r="CB429" i="2"/>
  <c r="CC429" i="2"/>
  <c r="CH429" i="2"/>
  <c r="CE429" i="2"/>
  <c r="CJ429" i="2"/>
  <c r="CL429" i="2" s="1"/>
  <c r="CN429" i="2"/>
  <c r="CM429" i="2" s="1"/>
  <c r="S429" i="2"/>
  <c r="C430" i="2"/>
  <c r="G430" i="2"/>
  <c r="F430" i="2" s="1"/>
  <c r="I430" i="2"/>
  <c r="H430" i="2" s="1"/>
  <c r="K430" i="2"/>
  <c r="J430" i="2" s="1"/>
  <c r="M430" i="2"/>
  <c r="N430" i="2"/>
  <c r="P430" i="2"/>
  <c r="Q430" i="2"/>
  <c r="U430" i="2"/>
  <c r="R430" i="2" s="1"/>
  <c r="T430" i="2" a="1"/>
  <c r="T430" i="2" s="1"/>
  <c r="V430" i="2" s="1"/>
  <c r="S430" i="2" a="1"/>
  <c r="S430" i="2" s="1"/>
  <c r="AA430" i="2"/>
  <c r="X430" i="2" a="1"/>
  <c r="X430" i="2" s="1"/>
  <c r="Y430" i="2" s="1"/>
  <c r="Z430" i="2"/>
  <c r="AC430" i="2"/>
  <c r="AD430" i="2"/>
  <c r="AG430" i="2"/>
  <c r="AH430" i="2"/>
  <c r="AI430" i="2"/>
  <c r="AF430" i="2"/>
  <c r="AK430" i="2"/>
  <c r="AL430" i="2"/>
  <c r="AN430" i="2"/>
  <c r="AO430" i="2"/>
  <c r="AQ430" i="2"/>
  <c r="AR430" i="2"/>
  <c r="AT430" i="2"/>
  <c r="AS430" i="2" s="1"/>
  <c r="AW430" i="2"/>
  <c r="AX430" i="2" s="1"/>
  <c r="AU430" i="2" s="1"/>
  <c r="AV430" i="2"/>
  <c r="BA430" i="2"/>
  <c r="AZ430" i="2" s="1"/>
  <c r="BB430" i="2"/>
  <c r="BE430" i="2" a="1"/>
  <c r="BE430" i="2" s="1"/>
  <c r="BF430" i="2" s="1"/>
  <c r="BC430" i="2" s="1"/>
  <c r="BD430" i="2"/>
  <c r="BJ430" i="2" a="1"/>
  <c r="BJ430" i="2" s="1"/>
  <c r="BK430" i="2" s="1"/>
  <c r="BH430" i="2" s="1"/>
  <c r="BI430" i="2"/>
  <c r="BN430" i="2"/>
  <c r="BO430" i="2"/>
  <c r="BQ430" i="2"/>
  <c r="BR430" i="2"/>
  <c r="BU430" i="2"/>
  <c r="BT430" i="2" a="1"/>
  <c r="BT430" i="2" s="1"/>
  <c r="BY430" i="2"/>
  <c r="BZ430" i="2"/>
  <c r="BX430" i="2"/>
  <c r="CB430" i="2"/>
  <c r="CC430" i="2"/>
  <c r="CH430" i="2"/>
  <c r="CD430" i="2" s="1"/>
  <c r="CE430" i="2"/>
  <c r="CG430" i="2" s="1"/>
  <c r="CJ430" i="2"/>
  <c r="CI430" i="2" s="1"/>
  <c r="CN430" i="2"/>
  <c r="CM430" i="2" s="1"/>
  <c r="CP430" i="2"/>
  <c r="C431" i="2"/>
  <c r="G431" i="2"/>
  <c r="F431" i="2" s="1"/>
  <c r="I431" i="2"/>
  <c r="H431" i="2" s="1"/>
  <c r="K431" i="2"/>
  <c r="J431" i="2" s="1"/>
  <c r="M431" i="2"/>
  <c r="L431" i="2" s="1"/>
  <c r="N431" i="2"/>
  <c r="P431" i="2"/>
  <c r="Q431" i="2"/>
  <c r="U431" i="2"/>
  <c r="T431" i="2" a="1"/>
  <c r="T431" i="2" s="1"/>
  <c r="V431" i="2" s="1"/>
  <c r="S431" i="2" a="1"/>
  <c r="S431" i="2" s="1"/>
  <c r="AA431" i="2"/>
  <c r="X431" i="2" a="1"/>
  <c r="X431" i="2"/>
  <c r="Y431" i="2" s="1"/>
  <c r="Z431" i="2"/>
  <c r="AC431" i="2"/>
  <c r="AD431" i="2"/>
  <c r="AG431" i="2"/>
  <c r="AH431" i="2"/>
  <c r="AI431" i="2"/>
  <c r="AF431" i="2"/>
  <c r="AK431" i="2"/>
  <c r="AJ431" i="2" s="1"/>
  <c r="AL431" i="2"/>
  <c r="AN431" i="2"/>
  <c r="AO431" i="2"/>
  <c r="AQ431" i="2"/>
  <c r="AR431" i="2"/>
  <c r="AP431" i="2" s="1"/>
  <c r="AT431" i="2"/>
  <c r="AS431" i="2" s="1"/>
  <c r="AW431" i="2"/>
  <c r="AX431" i="2" s="1"/>
  <c r="AU431" i="2" s="1"/>
  <c r="AV431" i="2"/>
  <c r="BA431" i="2"/>
  <c r="AZ431" i="2" s="1"/>
  <c r="BB431" i="2"/>
  <c r="BE431" i="2" a="1"/>
  <c r="BE431" i="2" s="1"/>
  <c r="BF431" i="2" s="1"/>
  <c r="BC431" i="2" s="1"/>
  <c r="BD431" i="2"/>
  <c r="BJ431" i="2" a="1"/>
  <c r="BJ431" i="2" s="1"/>
  <c r="BI431" i="2"/>
  <c r="BN431" i="2"/>
  <c r="BO431" i="2"/>
  <c r="BQ431" i="2"/>
  <c r="BP431" i="2" s="1"/>
  <c r="BR431" i="2"/>
  <c r="BU431" i="2"/>
  <c r="BT431" i="2" a="1"/>
  <c r="BT431" i="2" s="1"/>
  <c r="BW431" i="2" s="1"/>
  <c r="BY431" i="2"/>
  <c r="BZ431" i="2"/>
  <c r="CB431" i="2"/>
  <c r="CC431" i="2"/>
  <c r="CH431" i="2"/>
  <c r="CE431" i="2"/>
  <c r="CJ431" i="2"/>
  <c r="CI431" i="2" s="1"/>
  <c r="CK431" i="2"/>
  <c r="CL431" i="2"/>
  <c r="CN431" i="2"/>
  <c r="C432" i="2"/>
  <c r="G432" i="2"/>
  <c r="F432" i="2" s="1"/>
  <c r="I432" i="2"/>
  <c r="H432" i="2" s="1"/>
  <c r="K432" i="2"/>
  <c r="J432" i="2" s="1"/>
  <c r="M432" i="2"/>
  <c r="N432" i="2"/>
  <c r="P432" i="2"/>
  <c r="Q432" i="2"/>
  <c r="U432" i="2"/>
  <c r="T432" i="2" a="1"/>
  <c r="T432" i="2" s="1"/>
  <c r="V432" i="2" s="1"/>
  <c r="R432" i="2" s="1"/>
  <c r="S432" i="2" a="1"/>
  <c r="AA432" i="2"/>
  <c r="X432" i="2" a="1"/>
  <c r="X432" i="2" s="1"/>
  <c r="Y432" i="2" s="1"/>
  <c r="Z432" i="2"/>
  <c r="AC432" i="2"/>
  <c r="AD432" i="2"/>
  <c r="AG432" i="2"/>
  <c r="AH432" i="2"/>
  <c r="AI432" i="2"/>
  <c r="AF432" i="2"/>
  <c r="AK432" i="2"/>
  <c r="AL432" i="2"/>
  <c r="AN432" i="2"/>
  <c r="AM432" i="2" s="1"/>
  <c r="AO432" i="2"/>
  <c r="AQ432" i="2"/>
  <c r="AP432" i="2" s="1"/>
  <c r="AR432" i="2"/>
  <c r="AT432" i="2"/>
  <c r="AS432" i="2" s="1"/>
  <c r="AW432" i="2"/>
  <c r="AX432" i="2" s="1"/>
  <c r="AU432" i="2" s="1"/>
  <c r="AV432" i="2"/>
  <c r="BA432" i="2"/>
  <c r="BB432" i="2"/>
  <c r="BE432" i="2" a="1"/>
  <c r="BE432" i="2" s="1"/>
  <c r="BF432" i="2" s="1"/>
  <c r="BC432" i="2" s="1"/>
  <c r="BD432" i="2"/>
  <c r="BJ432" i="2" a="1"/>
  <c r="BJ432" i="2" s="1"/>
  <c r="BK432" i="2" s="1"/>
  <c r="BH432" i="2" s="1"/>
  <c r="BI432" i="2"/>
  <c r="BN432" i="2"/>
  <c r="BO432" i="2"/>
  <c r="BQ432" i="2"/>
  <c r="BR432" i="2"/>
  <c r="BU432" i="2"/>
  <c r="BT432" i="2" a="1"/>
  <c r="BT432" i="2" s="1"/>
  <c r="BY432" i="2"/>
  <c r="BZ432" i="2"/>
  <c r="CB432" i="2"/>
  <c r="CC432" i="2"/>
  <c r="CH432" i="2"/>
  <c r="CE432" i="2"/>
  <c r="CF432" i="2" s="1"/>
  <c r="CJ432" i="2"/>
  <c r="CK432" i="2" s="1"/>
  <c r="CN432" i="2"/>
  <c r="CO432" i="2" s="1"/>
  <c r="S432" i="2"/>
  <c r="C433" i="2"/>
  <c r="G433" i="2"/>
  <c r="F433" i="2" s="1"/>
  <c r="I433" i="2"/>
  <c r="H433" i="2" s="1"/>
  <c r="K433" i="2"/>
  <c r="J433" i="2" s="1"/>
  <c r="M433" i="2"/>
  <c r="N433" i="2"/>
  <c r="P433" i="2"/>
  <c r="Q433" i="2"/>
  <c r="U433" i="2"/>
  <c r="T433" i="2" a="1"/>
  <c r="T433" i="2" s="1"/>
  <c r="V433" i="2" s="1"/>
  <c r="S433" i="2" a="1"/>
  <c r="S433" i="2" s="1"/>
  <c r="AA433" i="2"/>
  <c r="X433" i="2" a="1"/>
  <c r="X433" i="2" s="1"/>
  <c r="Y433" i="2" s="1"/>
  <c r="Z433" i="2"/>
  <c r="AC433" i="2"/>
  <c r="AD433" i="2"/>
  <c r="AB433" i="2" s="1"/>
  <c r="AG433" i="2"/>
  <c r="AH433" i="2"/>
  <c r="AI433" i="2"/>
  <c r="AF433" i="2"/>
  <c r="AK433" i="2"/>
  <c r="AJ433" i="2" s="1"/>
  <c r="AL433" i="2"/>
  <c r="AN433" i="2"/>
  <c r="AO433" i="2"/>
  <c r="AQ433" i="2"/>
  <c r="AR433" i="2"/>
  <c r="AT433" i="2"/>
  <c r="AS433" i="2" s="1"/>
  <c r="AW433" i="2"/>
  <c r="AX433" i="2" s="1"/>
  <c r="AU433" i="2" s="1"/>
  <c r="AV433" i="2"/>
  <c r="BA433" i="2"/>
  <c r="AZ433" i="2" s="1"/>
  <c r="BB433" i="2"/>
  <c r="BE433" i="2" a="1"/>
  <c r="BE433" i="2" s="1"/>
  <c r="BD433" i="2"/>
  <c r="BJ433" i="2" a="1"/>
  <c r="BJ433" i="2" s="1"/>
  <c r="BL433" i="2" s="1"/>
  <c r="BI433" i="2"/>
  <c r="BN433" i="2"/>
  <c r="BM433" i="2" s="1"/>
  <c r="BO433" i="2"/>
  <c r="BQ433" i="2"/>
  <c r="BR433" i="2"/>
  <c r="BU433" i="2"/>
  <c r="BT433" i="2" a="1"/>
  <c r="BT433" i="2" s="1"/>
  <c r="BY433" i="2"/>
  <c r="BZ433" i="2"/>
  <c r="CB433" i="2"/>
  <c r="CA433" i="2" s="1"/>
  <c r="CC433" i="2"/>
  <c r="CH433" i="2"/>
  <c r="CE433" i="2"/>
  <c r="CG433" i="2" s="1"/>
  <c r="CJ433" i="2"/>
  <c r="CK433" i="2" s="1"/>
  <c r="CN433" i="2"/>
  <c r="CP433" i="2" s="1"/>
  <c r="C434" i="2"/>
  <c r="G434" i="2"/>
  <c r="F434" i="2" s="1"/>
  <c r="I434" i="2"/>
  <c r="H434" i="2"/>
  <c r="K434" i="2"/>
  <c r="J434" i="2" s="1"/>
  <c r="M434" i="2"/>
  <c r="N434" i="2"/>
  <c r="P434" i="2"/>
  <c r="O434" i="2" s="1"/>
  <c r="Q434" i="2"/>
  <c r="U434" i="2"/>
  <c r="T434" i="2" a="1"/>
  <c r="T434" i="2" s="1"/>
  <c r="V434" i="2" s="1"/>
  <c r="S434" i="2" a="1"/>
  <c r="S434" i="2" s="1"/>
  <c r="AA434" i="2"/>
  <c r="X434" i="2" a="1"/>
  <c r="X434" i="2" s="1"/>
  <c r="Y434" i="2" s="1"/>
  <c r="Z434" i="2"/>
  <c r="AC434" i="2"/>
  <c r="AD434" i="2"/>
  <c r="AG434" i="2"/>
  <c r="AH434" i="2"/>
  <c r="AI434" i="2"/>
  <c r="AF434" i="2"/>
  <c r="AK434" i="2"/>
  <c r="AL434" i="2"/>
  <c r="AN434" i="2"/>
  <c r="AM434" i="2" s="1"/>
  <c r="AO434" i="2"/>
  <c r="AQ434" i="2"/>
  <c r="AR434" i="2"/>
  <c r="AT434" i="2"/>
  <c r="AS434" i="2" s="1"/>
  <c r="AW434" i="2"/>
  <c r="AX434" i="2" s="1"/>
  <c r="AU434" i="2" s="1"/>
  <c r="AV434" i="2"/>
  <c r="BA434" i="2"/>
  <c r="BB434" i="2"/>
  <c r="BE434" i="2" a="1"/>
  <c r="BE434" i="2" s="1"/>
  <c r="BF434" i="2" s="1"/>
  <c r="BC434" i="2" s="1"/>
  <c r="BD434" i="2"/>
  <c r="BJ434" i="2" a="1"/>
  <c r="BJ434" i="2" s="1"/>
  <c r="BK434" i="2" s="1"/>
  <c r="BH434" i="2" s="1"/>
  <c r="BI434" i="2"/>
  <c r="BN434" i="2"/>
  <c r="BM434" i="2" s="1"/>
  <c r="BO434" i="2"/>
  <c r="BQ434" i="2"/>
  <c r="BR434" i="2"/>
  <c r="BU434" i="2"/>
  <c r="BT434" i="2" a="1"/>
  <c r="BT434" i="2" s="1"/>
  <c r="BY434" i="2"/>
  <c r="BX434" i="2" s="1"/>
  <c r="BZ434" i="2"/>
  <c r="CB434" i="2"/>
  <c r="CA434" i="2" s="1"/>
  <c r="CC434" i="2"/>
  <c r="CH434" i="2"/>
  <c r="CE434" i="2"/>
  <c r="CF434" i="2" s="1"/>
  <c r="CJ434" i="2"/>
  <c r="CI434" i="2" s="1"/>
  <c r="CK434" i="2"/>
  <c r="CN434" i="2"/>
  <c r="CO434" i="2" s="1"/>
  <c r="C435" i="2"/>
  <c r="G435" i="2"/>
  <c r="F435" i="2" s="1"/>
  <c r="I435" i="2"/>
  <c r="H435" i="2" s="1"/>
  <c r="K435" i="2"/>
  <c r="J435" i="2" s="1"/>
  <c r="M435" i="2"/>
  <c r="N435" i="2"/>
  <c r="P435" i="2"/>
  <c r="Q435" i="2"/>
  <c r="U435" i="2"/>
  <c r="R435" i="2" s="1"/>
  <c r="T435" i="2" a="1"/>
  <c r="T435" i="2" s="1"/>
  <c r="V435" i="2" s="1"/>
  <c r="S435" i="2" a="1"/>
  <c r="S435" i="2" s="1"/>
  <c r="AA435" i="2"/>
  <c r="X435" i="2" a="1"/>
  <c r="X435" i="2"/>
  <c r="Y435" i="2" s="1"/>
  <c r="Z435" i="2"/>
  <c r="AC435" i="2"/>
  <c r="AD435" i="2"/>
  <c r="AG435" i="2"/>
  <c r="AH435" i="2"/>
  <c r="AI435" i="2"/>
  <c r="AF435" i="2"/>
  <c r="AK435" i="2"/>
  <c r="AJ435" i="2" s="1"/>
  <c r="AL435" i="2"/>
  <c r="AN435" i="2"/>
  <c r="AM435" i="2" s="1"/>
  <c r="AO435" i="2"/>
  <c r="AQ435" i="2"/>
  <c r="AR435" i="2"/>
  <c r="AT435" i="2"/>
  <c r="AS435" i="2" s="1"/>
  <c r="AW435" i="2"/>
  <c r="AX435" i="2" s="1"/>
  <c r="AU435" i="2" s="1"/>
  <c r="AV435" i="2"/>
  <c r="BA435" i="2"/>
  <c r="AZ435" i="2" s="1"/>
  <c r="BB435" i="2"/>
  <c r="BE435" i="2" a="1"/>
  <c r="BE435" i="2" s="1"/>
  <c r="BF435" i="2" s="1"/>
  <c r="BC435" i="2" s="1"/>
  <c r="BD435" i="2"/>
  <c r="BJ435" i="2" a="1"/>
  <c r="BJ435" i="2" s="1"/>
  <c r="BK435" i="2" s="1"/>
  <c r="BH435" i="2" s="1"/>
  <c r="BI435" i="2"/>
  <c r="BL435" i="2" s="1"/>
  <c r="BN435" i="2"/>
  <c r="BO435" i="2"/>
  <c r="BQ435" i="2"/>
  <c r="BR435" i="2"/>
  <c r="BP435" i="2"/>
  <c r="BU435" i="2"/>
  <c r="BT435" i="2" a="1"/>
  <c r="BT435" i="2" s="1"/>
  <c r="BV435" i="2" s="1"/>
  <c r="BS435" i="2" s="1"/>
  <c r="BY435" i="2"/>
  <c r="BZ435" i="2"/>
  <c r="BX435" i="2" s="1"/>
  <c r="CB435" i="2"/>
  <c r="CC435" i="2"/>
  <c r="CH435" i="2"/>
  <c r="CD435" i="2" s="1"/>
  <c r="CE435" i="2"/>
  <c r="CF435" i="2" s="1"/>
  <c r="CJ435" i="2"/>
  <c r="CL435" i="2" s="1"/>
  <c r="CN435" i="2"/>
  <c r="CM435" i="2" s="1"/>
  <c r="C436" i="2"/>
  <c r="G436" i="2"/>
  <c r="F436" i="2" s="1"/>
  <c r="I436" i="2"/>
  <c r="H436" i="2" s="1"/>
  <c r="K436" i="2"/>
  <c r="J436" i="2" s="1"/>
  <c r="M436" i="2"/>
  <c r="L436" i="2" s="1"/>
  <c r="N436" i="2"/>
  <c r="P436" i="2"/>
  <c r="Q436" i="2"/>
  <c r="U436" i="2"/>
  <c r="T436" i="2" a="1"/>
  <c r="T436" i="2" s="1"/>
  <c r="V436" i="2" s="1"/>
  <c r="S436" i="2" a="1"/>
  <c r="S436" i="2" s="1"/>
  <c r="AA436" i="2"/>
  <c r="X436" i="2" a="1"/>
  <c r="X436" i="2" s="1"/>
  <c r="Y436" i="2" s="1"/>
  <c r="Z436" i="2"/>
  <c r="AC436" i="2"/>
  <c r="AD436" i="2"/>
  <c r="AB436" i="2" s="1"/>
  <c r="AG436" i="2"/>
  <c r="AH436" i="2"/>
  <c r="AI436" i="2"/>
  <c r="AF436" i="2"/>
  <c r="AK436" i="2"/>
  <c r="AL436" i="2"/>
  <c r="AN436" i="2"/>
  <c r="AO436" i="2"/>
  <c r="AQ436" i="2"/>
  <c r="AR436" i="2"/>
  <c r="AT436" i="2"/>
  <c r="AS436" i="2" s="1"/>
  <c r="AW436" i="2"/>
  <c r="AX436" i="2" s="1"/>
  <c r="AU436" i="2" s="1"/>
  <c r="AV436" i="2"/>
  <c r="AY436" i="2" s="1"/>
  <c r="BA436" i="2"/>
  <c r="BB436" i="2"/>
  <c r="BE436" i="2" a="1"/>
  <c r="BE436" i="2" s="1"/>
  <c r="BF436" i="2" s="1"/>
  <c r="BC436" i="2" s="1"/>
  <c r="BD436" i="2"/>
  <c r="BJ436" i="2" a="1"/>
  <c r="BJ436" i="2" s="1"/>
  <c r="BK436" i="2" s="1"/>
  <c r="BH436" i="2" s="1"/>
  <c r="BI436" i="2"/>
  <c r="BN436" i="2"/>
  <c r="BO436" i="2"/>
  <c r="BQ436" i="2"/>
  <c r="BP436" i="2" s="1"/>
  <c r="BR436" i="2"/>
  <c r="BU436" i="2"/>
  <c r="BT436" i="2" a="1"/>
  <c r="BT436" i="2" s="1"/>
  <c r="BY436" i="2"/>
  <c r="BZ436" i="2"/>
  <c r="CB436" i="2"/>
  <c r="CC436" i="2"/>
  <c r="CH436" i="2"/>
  <c r="CD436" i="2" s="1"/>
  <c r="CE436" i="2"/>
  <c r="CF436" i="2"/>
  <c r="CG436" i="2"/>
  <c r="CJ436" i="2"/>
  <c r="CK436" i="2" s="1"/>
  <c r="CN436" i="2"/>
  <c r="CM436" i="2" s="1"/>
  <c r="C437" i="2"/>
  <c r="G437" i="2"/>
  <c r="F437" i="2" s="1"/>
  <c r="I437" i="2"/>
  <c r="H437" i="2" s="1"/>
  <c r="K437" i="2"/>
  <c r="J437" i="2" s="1"/>
  <c r="M437" i="2"/>
  <c r="L437" i="2" s="1"/>
  <c r="N437" i="2"/>
  <c r="P437" i="2"/>
  <c r="O437" i="2" s="1"/>
  <c r="Q437" i="2"/>
  <c r="U437" i="2"/>
  <c r="T437" i="2" a="1"/>
  <c r="T437" i="2" s="1"/>
  <c r="V437" i="2" s="1"/>
  <c r="S437" i="2" a="1"/>
  <c r="S437" i="2" s="1"/>
  <c r="AA437" i="2"/>
  <c r="X437" i="2" a="1"/>
  <c r="X437" i="2" s="1"/>
  <c r="Y437" i="2" s="1"/>
  <c r="W437" i="2" s="1"/>
  <c r="Z437" i="2"/>
  <c r="AC437" i="2"/>
  <c r="AD437" i="2"/>
  <c r="AG437" i="2"/>
  <c r="AH437" i="2"/>
  <c r="AI437" i="2"/>
  <c r="AF437" i="2"/>
  <c r="AK437" i="2"/>
  <c r="AJ437" i="2" s="1"/>
  <c r="AL437" i="2"/>
  <c r="AN437" i="2"/>
  <c r="AO437" i="2"/>
  <c r="AQ437" i="2"/>
  <c r="AR437" i="2"/>
  <c r="AT437" i="2"/>
  <c r="AS437" i="2" s="1"/>
  <c r="AW437" i="2"/>
  <c r="AX437" i="2" s="1"/>
  <c r="AU437" i="2" s="1"/>
  <c r="AV437" i="2"/>
  <c r="AY437" i="2" s="1"/>
  <c r="BA437" i="2"/>
  <c r="BB437" i="2"/>
  <c r="BE437" i="2" a="1"/>
  <c r="BE437" i="2" s="1"/>
  <c r="BF437" i="2" s="1"/>
  <c r="BC437" i="2" s="1"/>
  <c r="BD437" i="2"/>
  <c r="BG437" i="2" s="1"/>
  <c r="BJ437" i="2" a="1"/>
  <c r="BJ437" i="2" s="1"/>
  <c r="BI437" i="2"/>
  <c r="BN437" i="2"/>
  <c r="BO437" i="2"/>
  <c r="BQ437" i="2"/>
  <c r="BP437" i="2" s="1"/>
  <c r="BR437" i="2"/>
  <c r="BU437" i="2"/>
  <c r="BT437" i="2" a="1"/>
  <c r="BT437" i="2" s="1"/>
  <c r="BW437" i="2" s="1"/>
  <c r="BY437" i="2"/>
  <c r="BZ437" i="2"/>
  <c r="CB437" i="2"/>
  <c r="CC437" i="2"/>
  <c r="CH437" i="2"/>
  <c r="CD437" i="2" s="1"/>
  <c r="CE437" i="2"/>
  <c r="CG437" i="2" s="1"/>
  <c r="CJ437" i="2"/>
  <c r="CI437" i="2" s="1"/>
  <c r="CL437" i="2"/>
  <c r="CN437" i="2"/>
  <c r="CP437" i="2" s="1"/>
  <c r="C438" i="2"/>
  <c r="G438" i="2"/>
  <c r="F438" i="2" s="1"/>
  <c r="I438" i="2"/>
  <c r="H438" i="2"/>
  <c r="K438" i="2"/>
  <c r="J438" i="2" s="1"/>
  <c r="M438" i="2"/>
  <c r="L438" i="2" s="1"/>
  <c r="N438" i="2"/>
  <c r="P438" i="2"/>
  <c r="O438" i="2" s="1"/>
  <c r="Q438" i="2"/>
  <c r="U438" i="2"/>
  <c r="T438" i="2" a="1"/>
  <c r="T438" i="2" s="1"/>
  <c r="V438" i="2" s="1"/>
  <c r="S438" i="2" a="1"/>
  <c r="S438" i="2" s="1"/>
  <c r="AA438" i="2"/>
  <c r="X438" i="2" a="1"/>
  <c r="X438" i="2" s="1"/>
  <c r="Y438" i="2" s="1"/>
  <c r="Z438" i="2"/>
  <c r="AC438" i="2"/>
  <c r="AB438" i="2" s="1"/>
  <c r="AD438" i="2"/>
  <c r="AG438" i="2"/>
  <c r="AH438" i="2"/>
  <c r="AI438" i="2"/>
  <c r="AF438" i="2"/>
  <c r="AK438" i="2"/>
  <c r="AL438" i="2"/>
  <c r="AN438" i="2"/>
  <c r="AM438" i="2" s="1"/>
  <c r="AO438" i="2"/>
  <c r="AQ438" i="2"/>
  <c r="AR438" i="2"/>
  <c r="AT438" i="2"/>
  <c r="AS438" i="2" s="1"/>
  <c r="AW438" i="2"/>
  <c r="AX438" i="2" s="1"/>
  <c r="AU438" i="2" s="1"/>
  <c r="AV438" i="2"/>
  <c r="BA438" i="2"/>
  <c r="AZ438" i="2" s="1"/>
  <c r="BB438" i="2"/>
  <c r="BE438" i="2" a="1"/>
  <c r="BE438" i="2"/>
  <c r="BF438" i="2" s="1"/>
  <c r="BC438" i="2" s="1"/>
  <c r="BD438" i="2"/>
  <c r="BJ438" i="2" a="1"/>
  <c r="BJ438" i="2" s="1"/>
  <c r="BK438" i="2" s="1"/>
  <c r="BH438" i="2" s="1"/>
  <c r="BI438" i="2"/>
  <c r="BL438" i="2" s="1"/>
  <c r="BN438" i="2"/>
  <c r="BO438" i="2"/>
  <c r="BQ438" i="2"/>
  <c r="BR438" i="2"/>
  <c r="BP438" i="2"/>
  <c r="BU438" i="2"/>
  <c r="BT438" i="2" a="1"/>
  <c r="BT438" i="2" s="1"/>
  <c r="BY438" i="2"/>
  <c r="BX438" i="2" s="1"/>
  <c r="BZ438" i="2"/>
  <c r="CB438" i="2"/>
  <c r="CA438" i="2" s="1"/>
  <c r="CC438" i="2"/>
  <c r="CH438" i="2"/>
  <c r="CE438" i="2"/>
  <c r="CF438" i="2" s="1"/>
  <c r="CJ438" i="2"/>
  <c r="CI438" i="2" s="1"/>
  <c r="CN438" i="2"/>
  <c r="CM438" i="2" s="1"/>
  <c r="C439" i="2"/>
  <c r="G439" i="2"/>
  <c r="F439" i="2" s="1"/>
  <c r="I439" i="2"/>
  <c r="H439" i="2" s="1"/>
  <c r="K439" i="2"/>
  <c r="J439" i="2" s="1"/>
  <c r="M439" i="2"/>
  <c r="L439" i="2" s="1"/>
  <c r="N439" i="2"/>
  <c r="P439" i="2"/>
  <c r="O439" i="2" s="1"/>
  <c r="Q439" i="2"/>
  <c r="U439" i="2"/>
  <c r="R439" i="2" s="1"/>
  <c r="T439" i="2" a="1"/>
  <c r="T439" i="2" s="1"/>
  <c r="V439" i="2" s="1"/>
  <c r="S439" i="2" a="1"/>
  <c r="AA439" i="2"/>
  <c r="X439" i="2" a="1"/>
  <c r="X439" i="2" s="1"/>
  <c r="Y439" i="2" s="1"/>
  <c r="Z439" i="2"/>
  <c r="AC439" i="2"/>
  <c r="AD439" i="2"/>
  <c r="AG439" i="2"/>
  <c r="AH439" i="2"/>
  <c r="AI439" i="2"/>
  <c r="AF439" i="2"/>
  <c r="AK439" i="2"/>
  <c r="AL439" i="2"/>
  <c r="AN439" i="2"/>
  <c r="AM439" i="2" s="1"/>
  <c r="AO439" i="2"/>
  <c r="AQ439" i="2"/>
  <c r="AR439" i="2"/>
  <c r="AT439" i="2"/>
  <c r="AS439" i="2" s="1"/>
  <c r="AW439" i="2"/>
  <c r="AX439" i="2" s="1"/>
  <c r="AU439" i="2" s="1"/>
  <c r="AV439" i="2"/>
  <c r="BA439" i="2"/>
  <c r="BB439" i="2"/>
  <c r="BE439" i="2" a="1"/>
  <c r="BE439" i="2" s="1"/>
  <c r="BF439" i="2" s="1"/>
  <c r="BC439" i="2" s="1"/>
  <c r="BD439" i="2"/>
  <c r="BJ439" i="2" a="1"/>
  <c r="BJ439" i="2" s="1"/>
  <c r="BI439" i="2"/>
  <c r="BN439" i="2"/>
  <c r="BO439" i="2"/>
  <c r="BQ439" i="2"/>
  <c r="BP439" i="2" s="1"/>
  <c r="BR439" i="2"/>
  <c r="BU439" i="2"/>
  <c r="BT439" i="2" a="1"/>
  <c r="BT439" i="2" s="1"/>
  <c r="BV439" i="2"/>
  <c r="BS439" i="2" s="1"/>
  <c r="BY439" i="2"/>
  <c r="BX439" i="2" s="1"/>
  <c r="BZ439" i="2"/>
  <c r="CB439" i="2"/>
  <c r="CA439" i="2" s="1"/>
  <c r="CC439" i="2"/>
  <c r="CH439" i="2"/>
  <c r="CD439" i="2" s="1"/>
  <c r="CE439" i="2"/>
  <c r="CF439" i="2" s="1"/>
  <c r="CJ439" i="2"/>
  <c r="CI439" i="2" s="1"/>
  <c r="CN439" i="2"/>
  <c r="CM439" i="2" s="1"/>
  <c r="S439" i="2"/>
  <c r="C440" i="2"/>
  <c r="G440" i="2"/>
  <c r="F440" i="2" s="1"/>
  <c r="I440" i="2"/>
  <c r="H440" i="2" s="1"/>
  <c r="K440" i="2"/>
  <c r="J440" i="2" s="1"/>
  <c r="M440" i="2"/>
  <c r="N440" i="2"/>
  <c r="P440" i="2"/>
  <c r="Q440" i="2"/>
  <c r="U440" i="2"/>
  <c r="T440" i="2" a="1"/>
  <c r="T440" i="2" s="1"/>
  <c r="V440" i="2" s="1"/>
  <c r="S440" i="2" a="1"/>
  <c r="AA440" i="2"/>
  <c r="X440" i="2" a="1"/>
  <c r="X440" i="2" s="1"/>
  <c r="Y440" i="2" s="1"/>
  <c r="W440" i="2" s="1"/>
  <c r="Z440" i="2"/>
  <c r="AC440" i="2"/>
  <c r="AB440" i="2" s="1"/>
  <c r="AD440" i="2"/>
  <c r="AG440" i="2"/>
  <c r="AH440" i="2"/>
  <c r="AI440" i="2"/>
  <c r="AF440" i="2"/>
  <c r="AK440" i="2"/>
  <c r="AJ440" i="2" s="1"/>
  <c r="AL440" i="2"/>
  <c r="AN440" i="2"/>
  <c r="AM440" i="2" s="1"/>
  <c r="AO440" i="2"/>
  <c r="AQ440" i="2"/>
  <c r="AP440" i="2" s="1"/>
  <c r="AR440" i="2"/>
  <c r="AT440" i="2"/>
  <c r="AS440" i="2" s="1"/>
  <c r="AW440" i="2"/>
  <c r="AX440" i="2" s="1"/>
  <c r="AU440" i="2" s="1"/>
  <c r="AV440" i="2"/>
  <c r="BA440" i="2"/>
  <c r="BB440" i="2"/>
  <c r="BE440" i="2" a="1"/>
  <c r="BE440" i="2" s="1"/>
  <c r="BF440" i="2" s="1"/>
  <c r="BC440" i="2" s="1"/>
  <c r="BD440" i="2"/>
  <c r="BJ440" i="2" a="1"/>
  <c r="BJ440" i="2" s="1"/>
  <c r="BK440" i="2" s="1"/>
  <c r="BH440" i="2" s="1"/>
  <c r="BI440" i="2"/>
  <c r="BN440" i="2"/>
  <c r="BO440" i="2"/>
  <c r="BQ440" i="2"/>
  <c r="BR440" i="2"/>
  <c r="BU440" i="2"/>
  <c r="BT440" i="2" a="1"/>
  <c r="BT440" i="2" s="1"/>
  <c r="BY440" i="2"/>
  <c r="BZ440" i="2"/>
  <c r="BX440" i="2" s="1"/>
  <c r="CB440" i="2"/>
  <c r="CC440" i="2"/>
  <c r="CH440" i="2"/>
  <c r="CD440" i="2" s="1"/>
  <c r="CE440" i="2"/>
  <c r="CF440" i="2" s="1"/>
  <c r="CJ440" i="2"/>
  <c r="CI440" i="2" s="1"/>
  <c r="CN440" i="2"/>
  <c r="CO440" i="2" s="1"/>
  <c r="S440" i="2"/>
  <c r="C441" i="2"/>
  <c r="G441" i="2"/>
  <c r="F441" i="2" s="1"/>
  <c r="I441" i="2"/>
  <c r="H441" i="2" s="1"/>
  <c r="K441" i="2"/>
  <c r="J441" i="2" s="1"/>
  <c r="M441" i="2"/>
  <c r="L441" i="2" s="1"/>
  <c r="N441" i="2"/>
  <c r="P441" i="2"/>
  <c r="O441" i="2" s="1"/>
  <c r="Q441" i="2"/>
  <c r="U441" i="2"/>
  <c r="T441" i="2" a="1"/>
  <c r="T441" i="2" s="1"/>
  <c r="V441" i="2" s="1"/>
  <c r="S441" i="2" a="1"/>
  <c r="S441" i="2" s="1"/>
  <c r="AA441" i="2"/>
  <c r="X441" i="2" a="1"/>
  <c r="X441" i="2" s="1"/>
  <c r="Y441" i="2" s="1"/>
  <c r="Z441" i="2"/>
  <c r="AC441" i="2"/>
  <c r="AD441" i="2"/>
  <c r="AG441" i="2"/>
  <c r="AH441" i="2"/>
  <c r="AI441" i="2"/>
  <c r="AF441" i="2"/>
  <c r="AK441" i="2"/>
  <c r="AL441" i="2"/>
  <c r="AJ441" i="2" s="1"/>
  <c r="AN441" i="2"/>
  <c r="AO441" i="2"/>
  <c r="AM441" i="2" s="1"/>
  <c r="AQ441" i="2"/>
  <c r="AP441" i="2" s="1"/>
  <c r="AR441" i="2"/>
  <c r="AT441" i="2"/>
  <c r="AS441" i="2" s="1"/>
  <c r="AW441" i="2"/>
  <c r="AX441" i="2"/>
  <c r="AU441" i="2" s="1"/>
  <c r="AV441" i="2"/>
  <c r="AY441" i="2" s="1"/>
  <c r="BA441" i="2"/>
  <c r="BB441" i="2"/>
  <c r="BE441" i="2" a="1"/>
  <c r="BE441" i="2" s="1"/>
  <c r="BF441" i="2" s="1"/>
  <c r="BC441" i="2" s="1"/>
  <c r="BD441" i="2"/>
  <c r="BJ441" i="2" a="1"/>
  <c r="BJ441" i="2" s="1"/>
  <c r="BK441" i="2" s="1"/>
  <c r="BH441" i="2" s="1"/>
  <c r="BI441" i="2"/>
  <c r="BN441" i="2"/>
  <c r="BM441" i="2" s="1"/>
  <c r="BO441" i="2"/>
  <c r="BQ441" i="2"/>
  <c r="BR441" i="2"/>
  <c r="BP441" i="2" s="1"/>
  <c r="BU441" i="2"/>
  <c r="BT441" i="2" a="1"/>
  <c r="BT441" i="2" s="1"/>
  <c r="BY441" i="2"/>
  <c r="BZ441" i="2"/>
  <c r="CB441" i="2"/>
  <c r="CC441" i="2"/>
  <c r="CH441" i="2"/>
  <c r="CE441" i="2"/>
  <c r="CF441" i="2" s="1"/>
  <c r="CJ441" i="2"/>
  <c r="CL441" i="2" s="1"/>
  <c r="CN441" i="2"/>
  <c r="CM441" i="2" s="1"/>
  <c r="CO441" i="2"/>
  <c r="CP441" i="2"/>
  <c r="C442" i="2"/>
  <c r="G442" i="2"/>
  <c r="F442" i="2" s="1"/>
  <c r="I442" i="2"/>
  <c r="H442" i="2" s="1"/>
  <c r="K442" i="2"/>
  <c r="J442" i="2" s="1"/>
  <c r="M442" i="2"/>
  <c r="N442" i="2"/>
  <c r="P442" i="2"/>
  <c r="Q442" i="2"/>
  <c r="U442" i="2"/>
  <c r="T442" i="2" a="1"/>
  <c r="T442" i="2" s="1"/>
  <c r="V442" i="2" s="1"/>
  <c r="S442" i="2" a="1"/>
  <c r="S442" i="2" s="1"/>
  <c r="AA442" i="2"/>
  <c r="X442" i="2" a="1"/>
  <c r="X442" i="2" s="1"/>
  <c r="Y442" i="2" s="1"/>
  <c r="Z442" i="2"/>
  <c r="AC442" i="2"/>
  <c r="AD442" i="2"/>
  <c r="AG442" i="2"/>
  <c r="AH442" i="2"/>
  <c r="AI442" i="2"/>
  <c r="AF442" i="2"/>
  <c r="AK442" i="2"/>
  <c r="AL442" i="2"/>
  <c r="AN442" i="2"/>
  <c r="AO442" i="2"/>
  <c r="AM442" i="2"/>
  <c r="AQ442" i="2"/>
  <c r="AR442" i="2"/>
  <c r="AT442" i="2"/>
  <c r="AS442" i="2" s="1"/>
  <c r="AW442" i="2"/>
  <c r="AX442" i="2" s="1"/>
  <c r="AU442" i="2" s="1"/>
  <c r="AV442" i="2"/>
  <c r="AY442" i="2" s="1"/>
  <c r="BA442" i="2"/>
  <c r="BB442" i="2"/>
  <c r="BE442" i="2" a="1"/>
  <c r="BE442" i="2" s="1"/>
  <c r="BF442" i="2" s="1"/>
  <c r="BC442" i="2" s="1"/>
  <c r="BD442" i="2"/>
  <c r="BJ442" i="2" a="1"/>
  <c r="BJ442" i="2" s="1"/>
  <c r="BK442" i="2" s="1"/>
  <c r="BH442" i="2" s="1"/>
  <c r="BI442" i="2"/>
  <c r="BN442" i="2"/>
  <c r="BO442" i="2"/>
  <c r="BQ442" i="2"/>
  <c r="BR442" i="2"/>
  <c r="BU442" i="2"/>
  <c r="BT442" i="2" a="1"/>
  <c r="BT442" i="2" s="1"/>
  <c r="BY442" i="2"/>
  <c r="BZ442" i="2"/>
  <c r="CB442" i="2"/>
  <c r="CA442" i="2" s="1"/>
  <c r="CC442" i="2"/>
  <c r="CH442" i="2"/>
  <c r="CD442" i="2" s="1"/>
  <c r="CE442" i="2"/>
  <c r="CF442" i="2" s="1"/>
  <c r="CJ442" i="2"/>
  <c r="CL442" i="2" s="1"/>
  <c r="CN442" i="2"/>
  <c r="CM442" i="2" s="1"/>
  <c r="C443" i="2"/>
  <c r="G443" i="2"/>
  <c r="F443" i="2" s="1"/>
  <c r="I443" i="2"/>
  <c r="H443" i="2" s="1"/>
  <c r="K443" i="2"/>
  <c r="J443" i="2" s="1"/>
  <c r="M443" i="2"/>
  <c r="N443" i="2"/>
  <c r="P443" i="2"/>
  <c r="Q443" i="2"/>
  <c r="U443" i="2"/>
  <c r="T443" i="2" a="1"/>
  <c r="T443" i="2" s="1"/>
  <c r="V443" i="2" s="1"/>
  <c r="R443" i="2" s="1"/>
  <c r="S443" i="2" a="1"/>
  <c r="S443" i="2" s="1"/>
  <c r="AA443" i="2"/>
  <c r="X443" i="2" a="1"/>
  <c r="X443" i="2" s="1"/>
  <c r="Y443" i="2" s="1"/>
  <c r="Z443" i="2"/>
  <c r="AC443" i="2"/>
  <c r="AD443" i="2"/>
  <c r="AG443" i="2"/>
  <c r="AH443" i="2"/>
  <c r="AI443" i="2"/>
  <c r="AF443" i="2"/>
  <c r="AK443" i="2"/>
  <c r="AL443" i="2"/>
  <c r="AN443" i="2"/>
  <c r="AM443" i="2" s="1"/>
  <c r="AO443" i="2"/>
  <c r="AQ443" i="2"/>
  <c r="AR443" i="2"/>
  <c r="AT443" i="2"/>
  <c r="AS443" i="2" s="1"/>
  <c r="AW443" i="2"/>
  <c r="AX443" i="2" s="1"/>
  <c r="AU443" i="2" s="1"/>
  <c r="AV443" i="2"/>
  <c r="BA443" i="2"/>
  <c r="AZ443" i="2" s="1"/>
  <c r="BB443" i="2"/>
  <c r="BE443" i="2" a="1"/>
  <c r="BE443" i="2"/>
  <c r="BF443" i="2" s="1"/>
  <c r="BC443" i="2" s="1"/>
  <c r="BD443" i="2"/>
  <c r="BG443" i="2" s="1"/>
  <c r="BJ443" i="2" a="1"/>
  <c r="BJ443" i="2" s="1"/>
  <c r="BI443" i="2"/>
  <c r="BN443" i="2"/>
  <c r="BM443" i="2" s="1"/>
  <c r="BO443" i="2"/>
  <c r="BQ443" i="2"/>
  <c r="BR443" i="2"/>
  <c r="BU443" i="2"/>
  <c r="BT443" i="2" a="1"/>
  <c r="BT443" i="2" s="1"/>
  <c r="BY443" i="2"/>
  <c r="BZ443" i="2"/>
  <c r="CB443" i="2"/>
  <c r="CC443" i="2"/>
  <c r="CH443" i="2"/>
  <c r="CE443" i="2"/>
  <c r="CF443" i="2" s="1"/>
  <c r="CJ443" i="2"/>
  <c r="CL443" i="2" s="1"/>
  <c r="CN443" i="2"/>
  <c r="CM443" i="2" s="1"/>
  <c r="C444" i="2"/>
  <c r="G444" i="2"/>
  <c r="F444" i="2" s="1"/>
  <c r="I444" i="2"/>
  <c r="H444" i="2" s="1"/>
  <c r="K444" i="2"/>
  <c r="J444" i="2" s="1"/>
  <c r="M444" i="2"/>
  <c r="N444" i="2"/>
  <c r="P444" i="2"/>
  <c r="O444" i="2" s="1"/>
  <c r="Q444" i="2"/>
  <c r="U444" i="2"/>
  <c r="T444" i="2" a="1"/>
  <c r="T444" i="2" s="1"/>
  <c r="V444" i="2" s="1"/>
  <c r="S444" i="2" a="1"/>
  <c r="S444" i="2" s="1"/>
  <c r="AA444" i="2"/>
  <c r="X444" i="2" a="1"/>
  <c r="X444" i="2" s="1"/>
  <c r="Y444" i="2" s="1"/>
  <c r="Z444" i="2"/>
  <c r="AC444" i="2"/>
  <c r="AB444" i="2" s="1"/>
  <c r="AD444" i="2"/>
  <c r="AG444" i="2"/>
  <c r="AH444" i="2"/>
  <c r="AI444" i="2"/>
  <c r="AF444" i="2"/>
  <c r="AK444" i="2"/>
  <c r="AL444" i="2"/>
  <c r="AN444" i="2"/>
  <c r="AM444" i="2" s="1"/>
  <c r="AO444" i="2"/>
  <c r="AQ444" i="2"/>
  <c r="AR444" i="2"/>
  <c r="AT444" i="2"/>
  <c r="AS444" i="2" s="1"/>
  <c r="AW444" i="2"/>
  <c r="AX444" i="2" s="1"/>
  <c r="AU444" i="2" s="1"/>
  <c r="AV444" i="2"/>
  <c r="BA444" i="2"/>
  <c r="AZ444" i="2" s="1"/>
  <c r="BB444" i="2"/>
  <c r="BE444" i="2" a="1"/>
  <c r="BE444" i="2" s="1"/>
  <c r="BD444" i="2"/>
  <c r="BJ444" i="2" a="1"/>
  <c r="BJ444" i="2" s="1"/>
  <c r="BK444" i="2" s="1"/>
  <c r="BH444" i="2" s="1"/>
  <c r="BI444" i="2"/>
  <c r="BN444" i="2"/>
  <c r="BO444" i="2"/>
  <c r="BQ444" i="2"/>
  <c r="BR444" i="2"/>
  <c r="BU444" i="2"/>
  <c r="BT444" i="2" a="1"/>
  <c r="BT444" i="2" s="1"/>
  <c r="BY444" i="2"/>
  <c r="BZ444" i="2"/>
  <c r="CB444" i="2"/>
  <c r="CA444" i="2" s="1"/>
  <c r="CC444" i="2"/>
  <c r="CH444" i="2"/>
  <c r="CD444" i="2" s="1"/>
  <c r="CE444" i="2"/>
  <c r="CF444" i="2" s="1"/>
  <c r="CJ444" i="2"/>
  <c r="CI444" i="2" s="1"/>
  <c r="CL444" i="2"/>
  <c r="CN444" i="2"/>
  <c r="CM444" i="2" s="1"/>
  <c r="C445" i="2"/>
  <c r="G445" i="2"/>
  <c r="F445" i="2" s="1"/>
  <c r="I445" i="2"/>
  <c r="H445" i="2" s="1"/>
  <c r="K445" i="2"/>
  <c r="J445" i="2" s="1"/>
  <c r="M445" i="2"/>
  <c r="N445" i="2"/>
  <c r="P445" i="2"/>
  <c r="Q445" i="2"/>
  <c r="U445" i="2"/>
  <c r="T445" i="2" a="1"/>
  <c r="T445" i="2" s="1"/>
  <c r="V445" i="2" s="1"/>
  <c r="S445" i="2" a="1"/>
  <c r="S445" i="2" s="1"/>
  <c r="AA445" i="2"/>
  <c r="X445" i="2" a="1"/>
  <c r="X445" i="2" s="1"/>
  <c r="Y445" i="2" s="1"/>
  <c r="Z445" i="2"/>
  <c r="AC445" i="2"/>
  <c r="AD445" i="2"/>
  <c r="AG445" i="2"/>
  <c r="AH445" i="2"/>
  <c r="AI445" i="2"/>
  <c r="AF445" i="2"/>
  <c r="AK445" i="2"/>
  <c r="AL445" i="2"/>
  <c r="AN445" i="2"/>
  <c r="AM445" i="2" s="1"/>
  <c r="AO445" i="2"/>
  <c r="AQ445" i="2"/>
  <c r="AP445" i="2" s="1"/>
  <c r="AR445" i="2"/>
  <c r="AT445" i="2"/>
  <c r="AS445" i="2" s="1"/>
  <c r="AW445" i="2"/>
  <c r="AX445" i="2" s="1"/>
  <c r="AU445" i="2" s="1"/>
  <c r="AV445" i="2"/>
  <c r="AY445" i="2"/>
  <c r="BA445" i="2"/>
  <c r="BB445" i="2"/>
  <c r="BE445" i="2" a="1"/>
  <c r="BE445" i="2" s="1"/>
  <c r="BD445" i="2"/>
  <c r="BJ445" i="2" a="1"/>
  <c r="BJ445" i="2" s="1"/>
  <c r="BK445" i="2" s="1"/>
  <c r="BH445" i="2" s="1"/>
  <c r="BI445" i="2"/>
  <c r="BN445" i="2"/>
  <c r="BO445" i="2"/>
  <c r="BM445" i="2" s="1"/>
  <c r="BQ445" i="2"/>
  <c r="BR445" i="2"/>
  <c r="BU445" i="2"/>
  <c r="BT445" i="2" a="1"/>
  <c r="BT445" i="2" s="1"/>
  <c r="BY445" i="2"/>
  <c r="BX445" i="2" s="1"/>
  <c r="BZ445" i="2"/>
  <c r="CB445" i="2"/>
  <c r="CA445" i="2" s="1"/>
  <c r="CC445" i="2"/>
  <c r="CH445" i="2"/>
  <c r="CE445" i="2"/>
  <c r="CF445" i="2" s="1"/>
  <c r="CJ445" i="2"/>
  <c r="CL445" i="2" s="1"/>
  <c r="CN445" i="2"/>
  <c r="CM445" i="2" s="1"/>
  <c r="CP445" i="2"/>
  <c r="C446" i="2"/>
  <c r="G446" i="2"/>
  <c r="F446" i="2" s="1"/>
  <c r="I446" i="2"/>
  <c r="H446" i="2" s="1"/>
  <c r="K446" i="2"/>
  <c r="J446" i="2" s="1"/>
  <c r="M446" i="2"/>
  <c r="L446" i="2" s="1"/>
  <c r="N446" i="2"/>
  <c r="P446" i="2"/>
  <c r="Q446" i="2"/>
  <c r="U446" i="2"/>
  <c r="T446" i="2" a="1"/>
  <c r="T446" i="2" s="1"/>
  <c r="V446" i="2" s="1"/>
  <c r="S446" i="2" a="1"/>
  <c r="S446" i="2" s="1"/>
  <c r="AA446" i="2"/>
  <c r="X446" i="2" a="1"/>
  <c r="X446" i="2" s="1"/>
  <c r="Y446" i="2" s="1"/>
  <c r="Z446" i="2"/>
  <c r="AC446" i="2"/>
  <c r="AB446" i="2" s="1"/>
  <c r="AD446" i="2"/>
  <c r="AG446" i="2"/>
  <c r="AH446" i="2"/>
  <c r="AI446" i="2"/>
  <c r="AF446" i="2"/>
  <c r="AK446" i="2"/>
  <c r="AL446" i="2"/>
  <c r="AJ446" i="2"/>
  <c r="AN446" i="2"/>
  <c r="AO446" i="2"/>
  <c r="AQ446" i="2"/>
  <c r="AR446" i="2"/>
  <c r="AT446" i="2"/>
  <c r="AS446" i="2" s="1"/>
  <c r="AW446" i="2"/>
  <c r="AX446" i="2" s="1"/>
  <c r="AU446" i="2" s="1"/>
  <c r="AV446" i="2"/>
  <c r="BA446" i="2"/>
  <c r="AZ446" i="2" s="1"/>
  <c r="BB446" i="2"/>
  <c r="BE446" i="2" a="1"/>
  <c r="BE446" i="2" s="1"/>
  <c r="BF446" i="2" s="1"/>
  <c r="BC446" i="2" s="1"/>
  <c r="BD446" i="2"/>
  <c r="BJ446" i="2" a="1"/>
  <c r="BJ446" i="2" s="1"/>
  <c r="BK446" i="2" s="1"/>
  <c r="BH446" i="2" s="1"/>
  <c r="BI446" i="2"/>
  <c r="BN446" i="2"/>
  <c r="BO446" i="2"/>
  <c r="BQ446" i="2"/>
  <c r="BR446" i="2"/>
  <c r="BU446" i="2"/>
  <c r="BV446" i="2" s="1"/>
  <c r="BS446" i="2" s="1"/>
  <c r="BT446" i="2" a="1"/>
  <c r="BT446" i="2" s="1"/>
  <c r="BY446" i="2"/>
  <c r="BX446" i="2" s="1"/>
  <c r="BZ446" i="2"/>
  <c r="CB446" i="2"/>
  <c r="CC446" i="2"/>
  <c r="CH446" i="2"/>
  <c r="CE446" i="2"/>
  <c r="CD446" i="2" s="1"/>
  <c r="CJ446" i="2"/>
  <c r="CI446" i="2" s="1"/>
  <c r="CN446" i="2"/>
  <c r="CM446" i="2" s="1"/>
  <c r="C447" i="2"/>
  <c r="G447" i="2"/>
  <c r="F447" i="2" s="1"/>
  <c r="I447" i="2"/>
  <c r="H447" i="2" s="1"/>
  <c r="K447" i="2"/>
  <c r="J447" i="2" s="1"/>
  <c r="M447" i="2"/>
  <c r="N447" i="2"/>
  <c r="P447" i="2"/>
  <c r="Q447" i="2"/>
  <c r="U447" i="2"/>
  <c r="T447" i="2" a="1"/>
  <c r="T447" i="2" s="1"/>
  <c r="V447" i="2" s="1"/>
  <c r="S447" i="2" a="1"/>
  <c r="S447" i="2" s="1"/>
  <c r="AA447" i="2"/>
  <c r="X447" i="2" a="1"/>
  <c r="X447" i="2" s="1"/>
  <c r="Y447" i="2" s="1"/>
  <c r="Z447" i="2"/>
  <c r="AC447" i="2"/>
  <c r="AB447" i="2" s="1"/>
  <c r="AD447" i="2"/>
  <c r="AG447" i="2"/>
  <c r="AH447" i="2"/>
  <c r="AI447" i="2"/>
  <c r="AF447" i="2"/>
  <c r="AK447" i="2"/>
  <c r="AJ447" i="2" s="1"/>
  <c r="AL447" i="2"/>
  <c r="AN447" i="2"/>
  <c r="AO447" i="2"/>
  <c r="AQ447" i="2"/>
  <c r="AR447" i="2"/>
  <c r="AT447" i="2"/>
  <c r="AS447" i="2" s="1"/>
  <c r="AW447" i="2"/>
  <c r="AX447" i="2" s="1"/>
  <c r="AU447" i="2" s="1"/>
  <c r="AV447" i="2"/>
  <c r="BA447" i="2"/>
  <c r="BB447" i="2"/>
  <c r="BE447" i="2" a="1"/>
  <c r="BE447" i="2" s="1"/>
  <c r="BF447" i="2" s="1"/>
  <c r="BC447" i="2" s="1"/>
  <c r="BD447" i="2"/>
  <c r="BJ447" i="2" a="1"/>
  <c r="BJ447" i="2"/>
  <c r="BK447" i="2" s="1"/>
  <c r="BH447" i="2" s="1"/>
  <c r="BI447" i="2"/>
  <c r="BN447" i="2"/>
  <c r="BO447" i="2"/>
  <c r="BQ447" i="2"/>
  <c r="BR447" i="2"/>
  <c r="BU447" i="2"/>
  <c r="BT447" i="2" a="1"/>
  <c r="BT447" i="2"/>
  <c r="BW447" i="2" s="1"/>
  <c r="BY447" i="2"/>
  <c r="BZ447" i="2"/>
  <c r="CB447" i="2"/>
  <c r="CC447" i="2"/>
  <c r="CH447" i="2"/>
  <c r="CE447" i="2"/>
  <c r="CJ447" i="2"/>
  <c r="CK447" i="2" s="1"/>
  <c r="CN447" i="2"/>
  <c r="CM447" i="2" s="1"/>
  <c r="C448" i="2"/>
  <c r="G448" i="2"/>
  <c r="F448" i="2" s="1"/>
  <c r="I448" i="2"/>
  <c r="H448" i="2" s="1"/>
  <c r="K448" i="2"/>
  <c r="J448" i="2" s="1"/>
  <c r="M448" i="2"/>
  <c r="N448" i="2"/>
  <c r="P448" i="2"/>
  <c r="O448" i="2" s="1"/>
  <c r="Q448" i="2"/>
  <c r="U448" i="2"/>
  <c r="T448" i="2" a="1"/>
  <c r="T448" i="2" s="1"/>
  <c r="V448" i="2" s="1"/>
  <c r="R448" i="2" s="1"/>
  <c r="S448" i="2" a="1"/>
  <c r="S448" i="2" s="1"/>
  <c r="AA448" i="2"/>
  <c r="X448" i="2" a="1"/>
  <c r="X448" i="2" s="1"/>
  <c r="Y448" i="2" s="1"/>
  <c r="W448" i="2" s="1"/>
  <c r="Z448" i="2"/>
  <c r="AC448" i="2"/>
  <c r="AB448" i="2" s="1"/>
  <c r="AD448" i="2"/>
  <c r="AG448" i="2"/>
  <c r="AH448" i="2"/>
  <c r="AI448" i="2"/>
  <c r="AF448" i="2"/>
  <c r="AK448" i="2"/>
  <c r="AL448" i="2"/>
  <c r="AN448" i="2"/>
  <c r="AO448" i="2"/>
  <c r="AQ448" i="2"/>
  <c r="AR448" i="2"/>
  <c r="AT448" i="2"/>
  <c r="AS448" i="2" s="1"/>
  <c r="AW448" i="2"/>
  <c r="AX448" i="2" s="1"/>
  <c r="AU448" i="2" s="1"/>
  <c r="AV448" i="2"/>
  <c r="AY448" i="2" s="1"/>
  <c r="BA448" i="2"/>
  <c r="BB448" i="2"/>
  <c r="BE448" i="2" a="1"/>
  <c r="BE448" i="2" s="1"/>
  <c r="BF448" i="2" s="1"/>
  <c r="BC448" i="2" s="1"/>
  <c r="BD448" i="2"/>
  <c r="BJ448" i="2" a="1"/>
  <c r="BJ448" i="2" s="1"/>
  <c r="BI448" i="2"/>
  <c r="BN448" i="2"/>
  <c r="BO448" i="2"/>
  <c r="BQ448" i="2"/>
  <c r="BP448" i="2" s="1"/>
  <c r="BR448" i="2"/>
  <c r="BU448" i="2"/>
  <c r="BT448" i="2" a="1"/>
  <c r="BT448" i="2" s="1"/>
  <c r="BV448" i="2" s="1"/>
  <c r="BS448" i="2" s="1"/>
  <c r="BY448" i="2"/>
  <c r="BZ448" i="2"/>
  <c r="CB448" i="2"/>
  <c r="CC448" i="2"/>
  <c r="CH448" i="2"/>
  <c r="CE448" i="2"/>
  <c r="CF448" i="2" s="1"/>
  <c r="CJ448" i="2"/>
  <c r="CL448" i="2" s="1"/>
  <c r="CI448" i="2"/>
  <c r="CK448" i="2"/>
  <c r="CN448" i="2"/>
  <c r="CM448" i="2" s="1"/>
  <c r="C449" i="2"/>
  <c r="G449" i="2"/>
  <c r="F449" i="2" s="1"/>
  <c r="I449" i="2"/>
  <c r="H449" i="2" s="1"/>
  <c r="K449" i="2"/>
  <c r="J449" i="2" s="1"/>
  <c r="M449" i="2"/>
  <c r="L449" i="2" s="1"/>
  <c r="N449" i="2"/>
  <c r="P449" i="2"/>
  <c r="Q449" i="2"/>
  <c r="U449" i="2"/>
  <c r="T449" i="2" a="1"/>
  <c r="T449" i="2" s="1"/>
  <c r="V449" i="2" s="1"/>
  <c r="S449" i="2" a="1"/>
  <c r="S449" i="2" s="1"/>
  <c r="AA449" i="2"/>
  <c r="X449" i="2" a="1"/>
  <c r="X449" i="2" s="1"/>
  <c r="Y449" i="2" s="1"/>
  <c r="Z449" i="2"/>
  <c r="AC449" i="2"/>
  <c r="AD449" i="2"/>
  <c r="AB449" i="2" s="1"/>
  <c r="AG449" i="2"/>
  <c r="AH449" i="2"/>
  <c r="AI449" i="2"/>
  <c r="AF449" i="2"/>
  <c r="AK449" i="2"/>
  <c r="AL449" i="2"/>
  <c r="AN449" i="2"/>
  <c r="AO449" i="2"/>
  <c r="AM449" i="2" s="1"/>
  <c r="AQ449" i="2"/>
  <c r="AP449" i="2" s="1"/>
  <c r="AR449" i="2"/>
  <c r="AT449" i="2"/>
  <c r="AS449" i="2" s="1"/>
  <c r="AW449" i="2"/>
  <c r="AX449" i="2" s="1"/>
  <c r="AU449" i="2" s="1"/>
  <c r="AV449" i="2"/>
  <c r="BA449" i="2"/>
  <c r="BB449" i="2"/>
  <c r="BE449" i="2" a="1"/>
  <c r="BE449" i="2" s="1"/>
  <c r="BF449" i="2" s="1"/>
  <c r="BC449" i="2" s="1"/>
  <c r="BD449" i="2"/>
  <c r="BJ449" i="2" a="1"/>
  <c r="BJ449" i="2" s="1"/>
  <c r="BK449" i="2" s="1"/>
  <c r="BH449" i="2" s="1"/>
  <c r="BI449" i="2"/>
  <c r="BN449" i="2"/>
  <c r="BM449" i="2" s="1"/>
  <c r="BO449" i="2"/>
  <c r="BQ449" i="2"/>
  <c r="BR449" i="2"/>
  <c r="BP449" i="2"/>
  <c r="BU449" i="2"/>
  <c r="BV449" i="2" s="1"/>
  <c r="BS449" i="2" s="1"/>
  <c r="BT449" i="2" a="1"/>
  <c r="BT449" i="2" s="1"/>
  <c r="BY449" i="2"/>
  <c r="BZ449" i="2"/>
  <c r="CB449" i="2"/>
  <c r="CC449" i="2"/>
  <c r="CH449" i="2"/>
  <c r="CE449" i="2"/>
  <c r="CJ449" i="2"/>
  <c r="CI449" i="2" s="1"/>
  <c r="CN449" i="2"/>
  <c r="CO449" i="2" s="1"/>
  <c r="CM449" i="2"/>
  <c r="CP449" i="2"/>
  <c r="C450" i="2"/>
  <c r="G450" i="2"/>
  <c r="F450" i="2" s="1"/>
  <c r="I450" i="2"/>
  <c r="H450" i="2" s="1"/>
  <c r="K450" i="2"/>
  <c r="J450" i="2" s="1"/>
  <c r="M450" i="2"/>
  <c r="N450" i="2"/>
  <c r="L450" i="2" s="1"/>
  <c r="P450" i="2"/>
  <c r="O450" i="2" s="1"/>
  <c r="Q450" i="2"/>
  <c r="U450" i="2"/>
  <c r="T450" i="2" a="1"/>
  <c r="T450" i="2" s="1"/>
  <c r="V450" i="2" s="1"/>
  <c r="S450" i="2" a="1"/>
  <c r="S450" i="2" s="1"/>
  <c r="AA450" i="2"/>
  <c r="X450" i="2" a="1"/>
  <c r="X450" i="2" s="1"/>
  <c r="Y450" i="2" s="1"/>
  <c r="Z450" i="2"/>
  <c r="AC450" i="2"/>
  <c r="AD450" i="2"/>
  <c r="AG450" i="2"/>
  <c r="AH450" i="2"/>
  <c r="AI450" i="2"/>
  <c r="AF450" i="2"/>
  <c r="AK450" i="2"/>
  <c r="AL450" i="2"/>
  <c r="AN450" i="2"/>
  <c r="AO450" i="2"/>
  <c r="AQ450" i="2"/>
  <c r="AP450" i="2" s="1"/>
  <c r="AR450" i="2"/>
  <c r="AT450" i="2"/>
  <c r="AS450" i="2" s="1"/>
  <c r="AW450" i="2"/>
  <c r="AX450" i="2" s="1"/>
  <c r="AU450" i="2" s="1"/>
  <c r="AV450" i="2"/>
  <c r="BA450" i="2"/>
  <c r="BB450" i="2"/>
  <c r="BE450" i="2" a="1"/>
  <c r="BE450" i="2" s="1"/>
  <c r="BD450" i="2"/>
  <c r="BJ450" i="2" a="1"/>
  <c r="BJ450" i="2" s="1"/>
  <c r="BI450" i="2"/>
  <c r="BN450" i="2"/>
  <c r="BM450" i="2" s="1"/>
  <c r="BO450" i="2"/>
  <c r="BQ450" i="2"/>
  <c r="BP450" i="2" s="1"/>
  <c r="BR450" i="2"/>
  <c r="BU450" i="2"/>
  <c r="BT450" i="2" a="1"/>
  <c r="BT450" i="2" s="1"/>
  <c r="BY450" i="2"/>
  <c r="BZ450" i="2"/>
  <c r="CB450" i="2"/>
  <c r="CA450" i="2" s="1"/>
  <c r="CC450" i="2"/>
  <c r="CH450" i="2"/>
  <c r="CE450" i="2"/>
  <c r="CF450" i="2" s="1"/>
  <c r="CJ450" i="2"/>
  <c r="CI450" i="2" s="1"/>
  <c r="CN450" i="2"/>
  <c r="CM450" i="2" s="1"/>
  <c r="A5" i="21"/>
  <c r="A7" i="21" s="1"/>
  <c r="A9" i="21" s="1"/>
  <c r="A11" i="21" s="1"/>
  <c r="A13" i="21" s="1"/>
  <c r="A15" i="21" s="1"/>
  <c r="A17" i="21" s="1"/>
  <c r="A19" i="21" s="1"/>
  <c r="A21" i="21" s="1"/>
  <c r="A23" i="21" s="1"/>
  <c r="A25" i="21" s="1"/>
  <c r="A27" i="21" s="1"/>
  <c r="A29" i="21" s="1"/>
  <c r="A31" i="21" s="1"/>
  <c r="BK405" i="2" l="1"/>
  <c r="BH405" i="2" s="1"/>
  <c r="BL405" i="2"/>
  <c r="AY449" i="2"/>
  <c r="CL447" i="2"/>
  <c r="BG446" i="2"/>
  <c r="CG442" i="2"/>
  <c r="CG441" i="2"/>
  <c r="BW441" i="2"/>
  <c r="R440" i="2"/>
  <c r="AB439" i="2"/>
  <c r="CG435" i="2"/>
  <c r="CM434" i="2"/>
  <c r="R431" i="2"/>
  <c r="CF430" i="2"/>
  <c r="AY429" i="2"/>
  <c r="CL428" i="2"/>
  <c r="CF427" i="2"/>
  <c r="BG426" i="2"/>
  <c r="R426" i="2"/>
  <c r="BX423" i="2"/>
  <c r="W422" i="2"/>
  <c r="CD421" i="2"/>
  <c r="R421" i="2"/>
  <c r="AB420" i="2"/>
  <c r="CG419" i="2"/>
  <c r="CI418" i="2"/>
  <c r="AY415" i="2"/>
  <c r="CO414" i="2"/>
  <c r="CO411" i="2"/>
  <c r="CP410" i="2"/>
  <c r="CA410" i="2"/>
  <c r="CM408" i="2"/>
  <c r="AZ404" i="2"/>
  <c r="AB404" i="2"/>
  <c r="BW398" i="2"/>
  <c r="AZ397" i="2"/>
  <c r="AY395" i="2"/>
  <c r="BM391" i="2"/>
  <c r="CA386" i="2"/>
  <c r="CO385" i="2"/>
  <c r="CM385" i="2"/>
  <c r="AE382" i="2" a="1"/>
  <c r="AE382" i="2" s="1"/>
  <c r="BW379" i="2"/>
  <c r="BK319" i="2"/>
  <c r="BH319" i="2" s="1"/>
  <c r="BL319" i="2"/>
  <c r="CF305" i="2"/>
  <c r="CG305" i="2"/>
  <c r="CG283" i="2"/>
  <c r="CF283" i="2"/>
  <c r="CM277" i="2"/>
  <c r="CP277" i="2"/>
  <c r="CM272" i="2"/>
  <c r="CO272" i="2"/>
  <c r="CP272" i="2"/>
  <c r="BX448" i="2"/>
  <c r="CI447" i="2"/>
  <c r="BL447" i="2"/>
  <c r="CG445" i="2"/>
  <c r="R445" i="2"/>
  <c r="AP443" i="2"/>
  <c r="AE443" i="2" a="1"/>
  <c r="AE443" i="2" s="1"/>
  <c r="BV442" i="2"/>
  <c r="BS442" i="2" s="1"/>
  <c r="AE442" i="2" a="1"/>
  <c r="AE442" i="2" s="1"/>
  <c r="CD441" i="2"/>
  <c r="AE437" i="2" a="1"/>
  <c r="AE437" i="2" s="1"/>
  <c r="BW436" i="2"/>
  <c r="BL434" i="2"/>
  <c r="AZ432" i="2"/>
  <c r="CA431" i="2"/>
  <c r="BM431" i="2"/>
  <c r="CI428" i="2"/>
  <c r="O425" i="2"/>
  <c r="CK422" i="2"/>
  <c r="AZ420" i="2"/>
  <c r="AE418" i="2" a="1"/>
  <c r="AE418" i="2" s="1"/>
  <c r="R418" i="2"/>
  <c r="CI412" i="2"/>
  <c r="CM410" i="2"/>
  <c r="L402" i="2"/>
  <c r="CM401" i="2"/>
  <c r="CA399" i="2"/>
  <c r="BM399" i="2"/>
  <c r="CP396" i="2"/>
  <c r="BG389" i="2"/>
  <c r="CG387" i="2"/>
  <c r="BW387" i="2"/>
  <c r="AP387" i="2"/>
  <c r="R387" i="2"/>
  <c r="CI323" i="2"/>
  <c r="CL323" i="2"/>
  <c r="BV445" i="2"/>
  <c r="BS445" i="2" s="1"/>
  <c r="BP446" i="2"/>
  <c r="AM446" i="2"/>
  <c r="CD445" i="2"/>
  <c r="CO444" i="2"/>
  <c r="O442" i="2"/>
  <c r="AZ441" i="2"/>
  <c r="AB441" i="2"/>
  <c r="R441" i="2"/>
  <c r="CA440" i="2"/>
  <c r="BM439" i="2"/>
  <c r="AY439" i="2"/>
  <c r="AJ439" i="2"/>
  <c r="BW438" i="2"/>
  <c r="BV437" i="2"/>
  <c r="BS437" i="2" s="1"/>
  <c r="AP437" i="2"/>
  <c r="AZ436" i="2"/>
  <c r="AM436" i="2"/>
  <c r="BW434" i="2"/>
  <c r="BP433" i="2"/>
  <c r="AP433" i="2"/>
  <c r="AY432" i="2"/>
  <c r="O432" i="2"/>
  <c r="BX431" i="2"/>
  <c r="CO430" i="2"/>
  <c r="AM430" i="2"/>
  <c r="AB430" i="2"/>
  <c r="O430" i="2"/>
  <c r="BW429" i="2"/>
  <c r="AJ425" i="2"/>
  <c r="CM424" i="2"/>
  <c r="BX424" i="2"/>
  <c r="CG422" i="2"/>
  <c r="BW422" i="2"/>
  <c r="AB421" i="2"/>
  <c r="AJ420" i="2"/>
  <c r="AP419" i="2"/>
  <c r="BP418" i="2"/>
  <c r="BM417" i="2"/>
  <c r="BM416" i="2"/>
  <c r="W416" i="2"/>
  <c r="L416" i="2"/>
  <c r="BV415" i="2"/>
  <c r="BS415" i="2" s="1"/>
  <c r="BG415" i="2"/>
  <c r="L415" i="2"/>
  <c r="CK414" i="2"/>
  <c r="BM414" i="2"/>
  <c r="AJ414" i="2"/>
  <c r="W414" i="2"/>
  <c r="L414" i="2"/>
  <c r="AP412" i="2"/>
  <c r="CK410" i="2"/>
  <c r="CD409" i="2"/>
  <c r="AM408" i="2"/>
  <c r="AZ406" i="2"/>
  <c r="BX405" i="2"/>
  <c r="AY405" i="2"/>
  <c r="AM405" i="2"/>
  <c r="AP402" i="2"/>
  <c r="CL399" i="2"/>
  <c r="BL399" i="2"/>
  <c r="W397" i="2"/>
  <c r="CL396" i="2"/>
  <c r="BX396" i="2"/>
  <c r="BM396" i="2"/>
  <c r="AZ396" i="2"/>
  <c r="AB396" i="2"/>
  <c r="O396" i="2"/>
  <c r="CK395" i="2"/>
  <c r="BX395" i="2"/>
  <c r="CG393" i="2"/>
  <c r="AJ392" i="2"/>
  <c r="W392" i="2"/>
  <c r="BL391" i="2"/>
  <c r="AZ389" i="2"/>
  <c r="AB389" i="2"/>
  <c r="O389" i="2"/>
  <c r="BX386" i="2"/>
  <c r="AM384" i="2"/>
  <c r="AB384" i="2"/>
  <c r="O384" i="2"/>
  <c r="AJ380" i="2"/>
  <c r="CI347" i="2"/>
  <c r="CL347" i="2"/>
  <c r="CL450" i="2"/>
  <c r="BG449" i="2"/>
  <c r="CG448" i="2"/>
  <c r="CP442" i="2"/>
  <c r="BM442" i="2"/>
  <c r="AY440" i="2"/>
  <c r="CL439" i="2"/>
  <c r="CG438" i="2"/>
  <c r="AJ436" i="2"/>
  <c r="CG434" i="2"/>
  <c r="BX432" i="2"/>
  <c r="AY426" i="2"/>
  <c r="CM425" i="2"/>
  <c r="R423" i="2"/>
  <c r="CD422" i="2"/>
  <c r="W406" i="2"/>
  <c r="L406" i="2"/>
  <c r="CI404" i="2"/>
  <c r="CD403" i="2"/>
  <c r="CD402" i="2"/>
  <c r="CG401" i="2"/>
  <c r="BW401" i="2"/>
  <c r="AY400" i="2"/>
  <c r="CK399" i="2"/>
  <c r="BV430" i="2"/>
  <c r="BS430" i="2" s="1"/>
  <c r="CK373" i="2"/>
  <c r="CL373" i="2"/>
  <c r="CF366" i="2"/>
  <c r="CG366" i="2"/>
  <c r="AE447" i="2" a="1"/>
  <c r="AE447" i="2" s="1"/>
  <c r="CG406" i="2"/>
  <c r="BV402" i="2"/>
  <c r="BS402" i="2" s="1"/>
  <c r="AE399" i="2" a="1"/>
  <c r="AE399" i="2" s="1"/>
  <c r="AP394" i="2"/>
  <c r="AE394" i="2" a="1"/>
  <c r="AE394" i="2" s="1"/>
  <c r="CD393" i="2"/>
  <c r="BP393" i="2"/>
  <c r="AM393" i="2"/>
  <c r="AB393" i="2"/>
  <c r="BX392" i="2"/>
  <c r="AJ389" i="2"/>
  <c r="R388" i="2"/>
  <c r="CK386" i="2"/>
  <c r="CI386" i="2"/>
  <c r="CA385" i="2"/>
  <c r="R383" i="2"/>
  <c r="AZ450" i="2"/>
  <c r="AB450" i="2"/>
  <c r="AZ449" i="2"/>
  <c r="O449" i="2"/>
  <c r="CP448" i="2"/>
  <c r="CD448" i="2"/>
  <c r="AE448" i="2" a="1"/>
  <c r="AE448" i="2" s="1"/>
  <c r="BP447" i="2"/>
  <c r="AZ447" i="2"/>
  <c r="O447" i="2"/>
  <c r="AJ445" i="2"/>
  <c r="L445" i="2"/>
  <c r="AJ444" i="2"/>
  <c r="AY443" i="2"/>
  <c r="CK442" i="2"/>
  <c r="BX442" i="2"/>
  <c r="W442" i="2"/>
  <c r="BX441" i="2"/>
  <c r="CG439" i="2"/>
  <c r="BW439" i="2"/>
  <c r="CD438" i="2"/>
  <c r="BM437" i="2"/>
  <c r="AB437" i="2"/>
  <c r="BM436" i="2"/>
  <c r="CK435" i="2"/>
  <c r="AP435" i="2"/>
  <c r="CD434" i="2"/>
  <c r="BV431" i="2"/>
  <c r="BS431" i="2" s="1"/>
  <c r="BP429" i="2"/>
  <c r="AJ427" i="2"/>
  <c r="BL426" i="2"/>
  <c r="AE424" i="2" a="1"/>
  <c r="AE424" i="2" s="1"/>
  <c r="CA423" i="2"/>
  <c r="AZ423" i="2"/>
  <c r="CP422" i="2"/>
  <c r="AM422" i="2"/>
  <c r="AB422" i="2"/>
  <c r="BL419" i="2"/>
  <c r="BV417" i="2"/>
  <c r="BS417" i="2" s="1"/>
  <c r="L417" i="2"/>
  <c r="CG416" i="2"/>
  <c r="R416" i="2"/>
  <c r="BP415" i="2"/>
  <c r="CF414" i="2"/>
  <c r="AP414" i="2"/>
  <c r="AP413" i="2"/>
  <c r="AE413" i="2" a="1"/>
  <c r="AE413" i="2" s="1"/>
  <c r="CA412" i="2"/>
  <c r="AZ412" i="2"/>
  <c r="O412" i="2"/>
  <c r="AP411" i="2"/>
  <c r="BV410" i="2"/>
  <c r="BS410" i="2" s="1"/>
  <c r="AE410" i="2" a="1"/>
  <c r="AE410" i="2" s="1"/>
  <c r="CA409" i="2"/>
  <c r="AM409" i="2"/>
  <c r="CA408" i="2"/>
  <c r="AP407" i="2"/>
  <c r="BL406" i="2"/>
  <c r="CD405" i="2"/>
  <c r="W405" i="2"/>
  <c r="AE404" i="2" a="1"/>
  <c r="AE404" i="2" s="1"/>
  <c r="AZ403" i="2"/>
  <c r="BX400" i="2"/>
  <c r="CF399" i="2"/>
  <c r="AY398" i="2"/>
  <c r="AJ398" i="2"/>
  <c r="W398" i="2"/>
  <c r="CF396" i="2"/>
  <c r="BP395" i="2"/>
  <c r="BP394" i="2"/>
  <c r="AZ393" i="2"/>
  <c r="AJ393" i="2"/>
  <c r="BP391" i="2"/>
  <c r="AP390" i="2"/>
  <c r="CD388" i="2"/>
  <c r="CP387" i="2"/>
  <c r="W387" i="2"/>
  <c r="AM386" i="2"/>
  <c r="AB386" i="2"/>
  <c r="O386" i="2"/>
  <c r="CA384" i="2"/>
  <c r="AB381" i="2"/>
  <c r="BG359" i="2"/>
  <c r="BF358" i="2"/>
  <c r="BC358" i="2" s="1"/>
  <c r="BG358" i="2"/>
  <c r="AJ449" i="2"/>
  <c r="CO448" i="2"/>
  <c r="AM448" i="2"/>
  <c r="CK445" i="2"/>
  <c r="CG444" i="2"/>
  <c r="CK443" i="2"/>
  <c r="CG440" i="2"/>
  <c r="BW440" i="2"/>
  <c r="BG439" i="2"/>
  <c r="AE436" i="2" a="1"/>
  <c r="AE436" i="2" s="1"/>
  <c r="AB435" i="2"/>
  <c r="AY434" i="2"/>
  <c r="AM431" i="2"/>
  <c r="AJ428" i="2"/>
  <c r="AP426" i="2"/>
  <c r="AM424" i="2"/>
  <c r="CM422" i="2"/>
  <c r="CA422" i="2"/>
  <c r="L422" i="2"/>
  <c r="BG421" i="2"/>
  <c r="BG420" i="2"/>
  <c r="CL418" i="2"/>
  <c r="W418" i="2"/>
  <c r="CF417" i="2"/>
  <c r="AM415" i="2"/>
  <c r="CP411" i="2"/>
  <c r="AY409" i="2"/>
  <c r="CP408" i="2"/>
  <c r="BL408" i="2"/>
  <c r="AP406" i="2"/>
  <c r="AE397" i="2" a="1"/>
  <c r="AE397" i="2" s="1"/>
  <c r="O395" i="2"/>
  <c r="BP390" i="2"/>
  <c r="BL387" i="2"/>
  <c r="AY387" i="2"/>
  <c r="AX387" i="2"/>
  <c r="AU387" i="2" s="1"/>
  <c r="R385" i="2"/>
  <c r="BG385" i="2"/>
  <c r="BL383" i="2"/>
  <c r="CA381" i="2"/>
  <c r="AY381" i="2"/>
  <c r="BP378" i="2"/>
  <c r="BX377" i="2"/>
  <c r="AJ376" i="2"/>
  <c r="W376" i="2"/>
  <c r="CA372" i="2"/>
  <c r="BP372" i="2"/>
  <c r="R372" i="2"/>
  <c r="BX371" i="2"/>
  <c r="CD367" i="2"/>
  <c r="CD366" i="2"/>
  <c r="BP366" i="2"/>
  <c r="BV365" i="2"/>
  <c r="BS365" i="2" s="1"/>
  <c r="AY365" i="2"/>
  <c r="AY364" i="2"/>
  <c r="AM364" i="2"/>
  <c r="W363" i="2"/>
  <c r="BW362" i="2"/>
  <c r="O362" i="2"/>
  <c r="AM360" i="2"/>
  <c r="AM357" i="2"/>
  <c r="AB357" i="2"/>
  <c r="BM354" i="2"/>
  <c r="AZ351" i="2"/>
  <c r="CO350" i="2"/>
  <c r="CM350" i="2"/>
  <c r="CA350" i="2"/>
  <c r="BP349" i="2"/>
  <c r="AZ349" i="2"/>
  <c r="CA346" i="2"/>
  <c r="CK311" i="2"/>
  <c r="CI311" i="2"/>
  <c r="CD283" i="2"/>
  <c r="CG275" i="2"/>
  <c r="CF275" i="2"/>
  <c r="AM275" i="2"/>
  <c r="W390" i="2"/>
  <c r="BX388" i="2"/>
  <c r="L388" i="2"/>
  <c r="BX387" i="2"/>
  <c r="AJ387" i="2"/>
  <c r="L387" i="2"/>
  <c r="AP386" i="2"/>
  <c r="AM385" i="2"/>
  <c r="AB385" i="2"/>
  <c r="O385" i="2"/>
  <c r="BL384" i="2"/>
  <c r="AJ384" i="2"/>
  <c r="AZ382" i="2"/>
  <c r="AM382" i="2"/>
  <c r="AB382" i="2"/>
  <c r="BM381" i="2"/>
  <c r="CD379" i="2"/>
  <c r="BP379" i="2"/>
  <c r="AZ378" i="2"/>
  <c r="AM378" i="2"/>
  <c r="AB378" i="2"/>
  <c r="R377" i="2"/>
  <c r="CA376" i="2"/>
  <c r="AP375" i="2"/>
  <c r="AM374" i="2"/>
  <c r="AB374" i="2"/>
  <c r="O374" i="2"/>
  <c r="BX373" i="2"/>
  <c r="CL372" i="2"/>
  <c r="AZ372" i="2"/>
  <c r="AB372" i="2"/>
  <c r="AJ371" i="2"/>
  <c r="L371" i="2"/>
  <c r="BW370" i="2"/>
  <c r="R370" i="2"/>
  <c r="CA369" i="2"/>
  <c r="AJ369" i="2"/>
  <c r="L369" i="2"/>
  <c r="CL368" i="2"/>
  <c r="R368" i="2"/>
  <c r="O367" i="2"/>
  <c r="O366" i="2"/>
  <c r="BX363" i="2"/>
  <c r="AJ362" i="2"/>
  <c r="BX361" i="2"/>
  <c r="CA360" i="2"/>
  <c r="AY360" i="2"/>
  <c r="CA359" i="2"/>
  <c r="AZ359" i="2"/>
  <c r="AB359" i="2"/>
  <c r="AM358" i="2"/>
  <c r="CD357" i="2"/>
  <c r="BP357" i="2"/>
  <c r="O357" i="2"/>
  <c r="CO356" i="2"/>
  <c r="CA356" i="2"/>
  <c r="AM355" i="2"/>
  <c r="CG353" i="2"/>
  <c r="BW353" i="2"/>
  <c r="AE353" i="2" a="1"/>
  <c r="AE353" i="2" s="1"/>
  <c r="CL350" i="2"/>
  <c r="AY382" i="2"/>
  <c r="AY379" i="2"/>
  <c r="BP375" i="2"/>
  <c r="O375" i="2"/>
  <c r="AE373" i="2" a="1"/>
  <c r="AE373" i="2" s="1"/>
  <c r="CI372" i="2"/>
  <c r="AY372" i="2"/>
  <c r="CD370" i="2"/>
  <c r="AE370" i="2" a="1"/>
  <c r="AE370" i="2" s="1"/>
  <c r="BX369" i="2"/>
  <c r="CK368" i="2"/>
  <c r="CM366" i="2"/>
  <c r="CI364" i="2"/>
  <c r="BW364" i="2"/>
  <c r="CI361" i="2"/>
  <c r="BW361" i="2"/>
  <c r="CL360" i="2"/>
  <c r="AY359" i="2"/>
  <c r="CP358" i="2"/>
  <c r="L358" i="2"/>
  <c r="CO357" i="2"/>
  <c r="BM357" i="2"/>
  <c r="AZ355" i="2"/>
  <c r="AJ351" i="2"/>
  <c r="CK350" i="2"/>
  <c r="CM346" i="2"/>
  <c r="CP346" i="2"/>
  <c r="AY345" i="2"/>
  <c r="AB306" i="2"/>
  <c r="BF293" i="2"/>
  <c r="BC293" i="2" s="1"/>
  <c r="BG293" i="2"/>
  <c r="W371" i="2"/>
  <c r="CM345" i="2"/>
  <c r="CO345" i="2"/>
  <c r="CP345" i="2"/>
  <c r="CL296" i="2"/>
  <c r="CI296" i="2"/>
  <c r="CK296" i="2"/>
  <c r="CF293" i="2"/>
  <c r="CG293" i="2"/>
  <c r="CK271" i="2"/>
  <c r="CI271" i="2"/>
  <c r="CL271" i="2"/>
  <c r="W379" i="2"/>
  <c r="AZ377" i="2"/>
  <c r="AM377" i="2"/>
  <c r="AB377" i="2"/>
  <c r="O377" i="2"/>
  <c r="AP376" i="2"/>
  <c r="AZ375" i="2"/>
  <c r="CO374" i="2"/>
  <c r="CA374" i="2"/>
  <c r="AZ370" i="2"/>
  <c r="AB370" i="2"/>
  <c r="AM368" i="2"/>
  <c r="AB368" i="2"/>
  <c r="O368" i="2"/>
  <c r="W367" i="2"/>
  <c r="BX366" i="2"/>
  <c r="AP365" i="2"/>
  <c r="AJ361" i="2"/>
  <c r="L361" i="2"/>
  <c r="AP356" i="2"/>
  <c r="AE356" i="2" a="1"/>
  <c r="AE356" i="2" s="1"/>
  <c r="BM355" i="2"/>
  <c r="AJ355" i="2"/>
  <c r="BM322" i="2"/>
  <c r="AP290" i="2"/>
  <c r="BX385" i="2"/>
  <c r="CA383" i="2"/>
  <c r="O383" i="2"/>
  <c r="AE381" i="2" a="1"/>
  <c r="AE381" i="2" s="1"/>
  <c r="CA380" i="2"/>
  <c r="AY380" i="2"/>
  <c r="O380" i="2"/>
  <c r="CA375" i="2"/>
  <c r="BM375" i="2"/>
  <c r="L375" i="2"/>
  <c r="BL374" i="2"/>
  <c r="BP373" i="2"/>
  <c r="AE371" i="2" a="1"/>
  <c r="AE371" i="2" s="1"/>
  <c r="R371" i="2"/>
  <c r="AJ370" i="2"/>
  <c r="BG369" i="2"/>
  <c r="AP369" i="2"/>
  <c r="BP368" i="2"/>
  <c r="AZ368" i="2"/>
  <c r="L368" i="2"/>
  <c r="CL367" i="2"/>
  <c r="BG366" i="2"/>
  <c r="AZ365" i="2"/>
  <c r="AZ363" i="2"/>
  <c r="AM363" i="2"/>
  <c r="BG360" i="2"/>
  <c r="R360" i="2"/>
  <c r="BV359" i="2"/>
  <c r="BS359" i="2" s="1"/>
  <c r="CK357" i="2"/>
  <c r="CG356" i="2"/>
  <c r="BX355" i="2"/>
  <c r="L355" i="2"/>
  <c r="BP354" i="2"/>
  <c r="AM354" i="2"/>
  <c r="AB354" i="2"/>
  <c r="AJ348" i="2"/>
  <c r="L346" i="2"/>
  <c r="CF340" i="2"/>
  <c r="CG340" i="2"/>
  <c r="O299" i="2"/>
  <c r="BG378" i="2"/>
  <c r="BM373" i="2"/>
  <c r="AJ373" i="2"/>
  <c r="AM371" i="2"/>
  <c r="AM369" i="2"/>
  <c r="BM368" i="2"/>
  <c r="AY368" i="2"/>
  <c r="CA361" i="2"/>
  <c r="AY353" i="2"/>
  <c r="O353" i="2"/>
  <c r="CL312" i="2"/>
  <c r="CI312" i="2"/>
  <c r="CK312" i="2"/>
  <c r="CP291" i="2"/>
  <c r="CO291" i="2"/>
  <c r="CD288" i="2"/>
  <c r="CG288" i="2"/>
  <c r="CL285" i="2"/>
  <c r="CI285" i="2"/>
  <c r="CK285" i="2"/>
  <c r="CG265" i="2"/>
  <c r="CD265" i="2"/>
  <c r="CF265" i="2"/>
  <c r="BW288" i="2"/>
  <c r="BW283" i="2"/>
  <c r="AY278" i="2"/>
  <c r="CO251" i="2"/>
  <c r="CM251" i="2"/>
  <c r="CP251" i="2"/>
  <c r="CF196" i="2"/>
  <c r="CG196" i="2"/>
  <c r="CM103" i="2"/>
  <c r="CP103" i="2"/>
  <c r="BW345" i="2"/>
  <c r="O345" i="2"/>
  <c r="BP344" i="2"/>
  <c r="AZ344" i="2"/>
  <c r="O344" i="2"/>
  <c r="AM343" i="2"/>
  <c r="AB343" i="2"/>
  <c r="CA342" i="2"/>
  <c r="AY342" i="2"/>
  <c r="O342" i="2"/>
  <c r="BL337" i="2"/>
  <c r="W337" i="2"/>
  <c r="L337" i="2"/>
  <c r="CO333" i="2"/>
  <c r="BM333" i="2"/>
  <c r="CP332" i="2"/>
  <c r="AP331" i="2"/>
  <c r="AE331" i="2" a="1"/>
  <c r="AE331" i="2" s="1"/>
  <c r="R331" i="2"/>
  <c r="CD330" i="2"/>
  <c r="BV330" i="2"/>
  <c r="BS330" i="2" s="1"/>
  <c r="AE330" i="2" a="1"/>
  <c r="AE330" i="2" s="1"/>
  <c r="BP329" i="2"/>
  <c r="BV328" i="2"/>
  <c r="BS328" i="2" s="1"/>
  <c r="R328" i="2"/>
  <c r="BP327" i="2"/>
  <c r="AZ327" i="2"/>
  <c r="AM327" i="2"/>
  <c r="BV326" i="2"/>
  <c r="BS326" i="2" s="1"/>
  <c r="CA325" i="2"/>
  <c r="CP324" i="2"/>
  <c r="BV323" i="2"/>
  <c r="BS323" i="2" s="1"/>
  <c r="BV321" i="2"/>
  <c r="BS321" i="2" s="1"/>
  <c r="CA319" i="2"/>
  <c r="AZ319" i="2"/>
  <c r="CD318" i="2"/>
  <c r="BP318" i="2"/>
  <c r="L317" i="2"/>
  <c r="BL314" i="2"/>
  <c r="AY314" i="2"/>
  <c r="O314" i="2"/>
  <c r="BW313" i="2"/>
  <c r="BW311" i="2"/>
  <c r="CA310" i="2"/>
  <c r="BX309" i="2"/>
  <c r="AP308" i="2"/>
  <c r="BL303" i="2"/>
  <c r="BL302" i="2"/>
  <c r="CD301" i="2"/>
  <c r="AZ300" i="2"/>
  <c r="AY299" i="2"/>
  <c r="CD297" i="2"/>
  <c r="AZ297" i="2"/>
  <c r="AJ296" i="2"/>
  <c r="AM295" i="2"/>
  <c r="BX294" i="2"/>
  <c r="CA292" i="2"/>
  <c r="BM292" i="2"/>
  <c r="BL291" i="2"/>
  <c r="AJ291" i="2"/>
  <c r="L291" i="2"/>
  <c r="BV290" i="2"/>
  <c r="BS290" i="2" s="1"/>
  <c r="BP289" i="2"/>
  <c r="AB289" i="2"/>
  <c r="O289" i="2"/>
  <c r="AE288" i="2" a="1"/>
  <c r="AE288" i="2" s="1"/>
  <c r="R288" i="2"/>
  <c r="BP287" i="2"/>
  <c r="AZ287" i="2"/>
  <c r="AB287" i="2"/>
  <c r="O287" i="2"/>
  <c r="L286" i="2"/>
  <c r="BM285" i="2"/>
  <c r="AJ282" i="2"/>
  <c r="BV281" i="2"/>
  <c r="BS281" i="2" s="1"/>
  <c r="CA280" i="2"/>
  <c r="AM280" i="2"/>
  <c r="AJ278" i="2"/>
  <c r="BP277" i="2"/>
  <c r="CA276" i="2"/>
  <c r="BM276" i="2"/>
  <c r="AZ276" i="2"/>
  <c r="CA274" i="2"/>
  <c r="CA273" i="2"/>
  <c r="AJ270" i="2"/>
  <c r="W267" i="2"/>
  <c r="AP266" i="2"/>
  <c r="AP265" i="2"/>
  <c r="AE265" i="2" a="1"/>
  <c r="AE265" i="2" s="1"/>
  <c r="R265" i="2"/>
  <c r="BG264" i="2"/>
  <c r="CA263" i="2"/>
  <c r="AZ263" i="2"/>
  <c r="AB263" i="2"/>
  <c r="O263" i="2"/>
  <c r="CD261" i="2"/>
  <c r="BM260" i="2"/>
  <c r="AY260" i="2"/>
  <c r="BM259" i="2"/>
  <c r="BX258" i="2"/>
  <c r="L258" i="2"/>
  <c r="AB257" i="2"/>
  <c r="L256" i="2"/>
  <c r="AP255" i="2"/>
  <c r="BG254" i="2"/>
  <c r="AZ252" i="2"/>
  <c r="CO241" i="2"/>
  <c r="CM241" i="2"/>
  <c r="CP241" i="2"/>
  <c r="AM237" i="2"/>
  <c r="CF171" i="2"/>
  <c r="CG171" i="2"/>
  <c r="CI169" i="2"/>
  <c r="CK169" i="2"/>
  <c r="CL169" i="2"/>
  <c r="AJ349" i="2"/>
  <c r="AJ345" i="2"/>
  <c r="W345" i="2"/>
  <c r="L342" i="2"/>
  <c r="CD340" i="2"/>
  <c r="BP340" i="2"/>
  <c r="AZ336" i="2"/>
  <c r="AM336" i="2"/>
  <c r="AB335" i="2"/>
  <c r="CO334" i="2"/>
  <c r="BL333" i="2"/>
  <c r="AE332" i="2" a="1"/>
  <c r="AE332" i="2" s="1"/>
  <c r="BP331" i="2"/>
  <c r="BP330" i="2"/>
  <c r="AM330" i="2"/>
  <c r="AB330" i="2"/>
  <c r="CA329" i="2"/>
  <c r="AZ326" i="2"/>
  <c r="AM326" i="2"/>
  <c r="O326" i="2"/>
  <c r="L325" i="2"/>
  <c r="AJ322" i="2"/>
  <c r="BP321" i="2"/>
  <c r="AP321" i="2"/>
  <c r="O318" i="2"/>
  <c r="CA315" i="2"/>
  <c r="BM315" i="2"/>
  <c r="AE313" i="2" a="1"/>
  <c r="AE313" i="2" s="1"/>
  <c r="AP305" i="2"/>
  <c r="AE305" i="2" a="1"/>
  <c r="AE305" i="2" s="1"/>
  <c r="BV304" i="2"/>
  <c r="BS304" i="2" s="1"/>
  <c r="AP304" i="2"/>
  <c r="CA301" i="2"/>
  <c r="BL298" i="2"/>
  <c r="AJ298" i="2"/>
  <c r="CA297" i="2"/>
  <c r="CD293" i="2"/>
  <c r="BP293" i="2"/>
  <c r="L292" i="2"/>
  <c r="CA289" i="2"/>
  <c r="BM289" i="2"/>
  <c r="AB288" i="2"/>
  <c r="BM287" i="2"/>
  <c r="AJ287" i="2"/>
  <c r="AM283" i="2"/>
  <c r="BP281" i="2"/>
  <c r="AP281" i="2"/>
  <c r="AE281" i="2" a="1"/>
  <c r="AE281" i="2" s="1"/>
  <c r="BX279" i="2"/>
  <c r="CD275" i="2"/>
  <c r="AB275" i="2"/>
  <c r="BX274" i="2"/>
  <c r="L270" i="2"/>
  <c r="AE269" i="2" a="1"/>
  <c r="AE269" i="2" s="1"/>
  <c r="AE267" i="2" a="1"/>
  <c r="AE267" i="2" s="1"/>
  <c r="AM266" i="2"/>
  <c r="BP265" i="2"/>
  <c r="BM263" i="2"/>
  <c r="CA261" i="2"/>
  <c r="AZ257" i="2"/>
  <c r="O257" i="2"/>
  <c r="AP254" i="2"/>
  <c r="AJ252" i="2"/>
  <c r="O249" i="2"/>
  <c r="BW203" i="2"/>
  <c r="BV203" i="2"/>
  <c r="BS203" i="2" s="1"/>
  <c r="CL197" i="2"/>
  <c r="CK197" i="2"/>
  <c r="CI197" i="2"/>
  <c r="AP353" i="2"/>
  <c r="BM351" i="2"/>
  <c r="CA349" i="2"/>
  <c r="L349" i="2"/>
  <c r="CM348" i="2"/>
  <c r="BP347" i="2"/>
  <c r="AM347" i="2"/>
  <c r="AB347" i="2"/>
  <c r="AZ346" i="2"/>
  <c r="AB346" i="2"/>
  <c r="AE345" i="2" a="1"/>
  <c r="AE345" i="2" s="1"/>
  <c r="CI344" i="2"/>
  <c r="BL344" i="2"/>
  <c r="CP343" i="2"/>
  <c r="BX343" i="2"/>
  <c r="L343" i="2"/>
  <c r="CK342" i="2"/>
  <c r="AB341" i="2"/>
  <c r="AY340" i="2"/>
  <c r="AB339" i="2"/>
  <c r="BV337" i="2"/>
  <c r="BS337" i="2" s="1"/>
  <c r="BG337" i="2"/>
  <c r="R337" i="2"/>
  <c r="O336" i="2"/>
  <c r="CA335" i="2"/>
  <c r="AY335" i="2"/>
  <c r="CM334" i="2"/>
  <c r="BX332" i="2"/>
  <c r="BM331" i="2"/>
  <c r="O331" i="2"/>
  <c r="CK330" i="2"/>
  <c r="O330" i="2"/>
  <c r="BL329" i="2"/>
  <c r="AB329" i="2"/>
  <c r="R329" i="2"/>
  <c r="O328" i="2"/>
  <c r="BX327" i="2"/>
  <c r="AY326" i="2"/>
  <c r="AB324" i="2"/>
  <c r="AY322" i="2"/>
  <c r="BW319" i="2"/>
  <c r="AP317" i="2"/>
  <c r="AZ316" i="2"/>
  <c r="CD314" i="2"/>
  <c r="W314" i="2"/>
  <c r="CD313" i="2"/>
  <c r="AM313" i="2"/>
  <c r="AM311" i="2"/>
  <c r="AB311" i="2"/>
  <c r="BW310" i="2"/>
  <c r="AE310" i="2" a="1"/>
  <c r="AE310" i="2" s="1"/>
  <c r="R309" i="2"/>
  <c r="BP308" i="2"/>
  <c r="AZ308" i="2"/>
  <c r="CA306" i="2"/>
  <c r="BM306" i="2"/>
  <c r="AJ306" i="2"/>
  <c r="CD304" i="2"/>
  <c r="BG302" i="2"/>
  <c r="L301" i="2"/>
  <c r="BL299" i="2"/>
  <c r="BX298" i="2"/>
  <c r="CK297" i="2"/>
  <c r="AY297" i="2"/>
  <c r="AJ297" i="2"/>
  <c r="CP296" i="2"/>
  <c r="CD296" i="2"/>
  <c r="AE296" i="2" a="1"/>
  <c r="AE296" i="2" s="1"/>
  <c r="BM295" i="2"/>
  <c r="O294" i="2"/>
  <c r="CP293" i="2"/>
  <c r="L293" i="2"/>
  <c r="CL292" i="2"/>
  <c r="BX292" i="2"/>
  <c r="BV291" i="2"/>
  <c r="BS291" i="2" s="1"/>
  <c r="AZ290" i="2"/>
  <c r="AB290" i="2"/>
  <c r="CO289" i="2"/>
  <c r="L289" i="2"/>
  <c r="BP288" i="2"/>
  <c r="AZ288" i="2"/>
  <c r="CL287" i="2"/>
  <c r="BP286" i="2"/>
  <c r="AE285" i="2" a="1"/>
  <c r="AE285" i="2" s="1"/>
  <c r="R285" i="2"/>
  <c r="CA284" i="2"/>
  <c r="O284" i="2"/>
  <c r="CP283" i="2"/>
  <c r="AZ283" i="2"/>
  <c r="R282" i="2"/>
  <c r="AJ280" i="2"/>
  <c r="W280" i="2"/>
  <c r="L280" i="2"/>
  <c r="CK279" i="2"/>
  <c r="CK277" i="2"/>
  <c r="BX277" i="2"/>
  <c r="AJ277" i="2"/>
  <c r="AJ276" i="2"/>
  <c r="CP275" i="2"/>
  <c r="AE272" i="2" a="1"/>
  <c r="AE272" i="2" s="1"/>
  <c r="CD271" i="2"/>
  <c r="BP271" i="2"/>
  <c r="AE268" i="2" a="1"/>
  <c r="AE268" i="2" s="1"/>
  <c r="O266" i="2"/>
  <c r="AB264" i="2"/>
  <c r="BX262" i="2"/>
  <c r="AB262" i="2"/>
  <c r="AJ261" i="2"/>
  <c r="L261" i="2"/>
  <c r="BX260" i="2"/>
  <c r="AE258" i="2" a="1"/>
  <c r="AE258" i="2" s="1"/>
  <c r="CA254" i="2"/>
  <c r="O251" i="2"/>
  <c r="CG244" i="2"/>
  <c r="CF244" i="2"/>
  <c r="CF225" i="2"/>
  <c r="CG225" i="2"/>
  <c r="AJ207" i="2"/>
  <c r="W344" i="2"/>
  <c r="AE337" i="2" a="1"/>
  <c r="AE337" i="2" s="1"/>
  <c r="AY321" i="2"/>
  <c r="R321" i="2"/>
  <c r="CO296" i="2"/>
  <c r="W288" i="2"/>
  <c r="CK287" i="2"/>
  <c r="BV285" i="2"/>
  <c r="BS285" i="2" s="1"/>
  <c r="CO275" i="2"/>
  <c r="AP274" i="2"/>
  <c r="AP273" i="2"/>
  <c r="AP272" i="2"/>
  <c r="R272" i="2"/>
  <c r="AB271" i="2"/>
  <c r="AP270" i="2"/>
  <c r="BP269" i="2"/>
  <c r="AZ269" i="2"/>
  <c r="O269" i="2"/>
  <c r="AY265" i="2"/>
  <c r="CP264" i="2"/>
  <c r="AZ264" i="2"/>
  <c r="CK261" i="2"/>
  <c r="CD258" i="2"/>
  <c r="BX257" i="2"/>
  <c r="BP255" i="2"/>
  <c r="AZ255" i="2"/>
  <c r="AJ255" i="2"/>
  <c r="O255" i="2"/>
  <c r="AZ254" i="2"/>
  <c r="CD225" i="2"/>
  <c r="BP353" i="2"/>
  <c r="AM353" i="2"/>
  <c r="AZ352" i="2"/>
  <c r="AM351" i="2"/>
  <c r="CO349" i="2"/>
  <c r="AB348" i="2"/>
  <c r="CF346" i="2"/>
  <c r="CA345" i="2"/>
  <c r="BV343" i="2"/>
  <c r="BS343" i="2" s="1"/>
  <c r="CA341" i="2"/>
  <c r="BM339" i="2"/>
  <c r="AZ339" i="2"/>
  <c r="O339" i="2"/>
  <c r="CP338" i="2"/>
  <c r="AZ338" i="2"/>
  <c r="O338" i="2"/>
  <c r="AM337" i="2"/>
  <c r="CP335" i="2"/>
  <c r="BX335" i="2"/>
  <c r="L335" i="2"/>
  <c r="BW334" i="2"/>
  <c r="AP334" i="2"/>
  <c r="CD333" i="2"/>
  <c r="AB332" i="2"/>
  <c r="BX331" i="2"/>
  <c r="BL330" i="2"/>
  <c r="BW329" i="2"/>
  <c r="CL328" i="2"/>
  <c r="AJ328" i="2"/>
  <c r="CL326" i="2"/>
  <c r="AP325" i="2"/>
  <c r="CD324" i="2"/>
  <c r="O324" i="2"/>
  <c r="AP322" i="2"/>
  <c r="CI321" i="2"/>
  <c r="O321" i="2"/>
  <c r="AM320" i="2"/>
  <c r="CD319" i="2"/>
  <c r="L319" i="2"/>
  <c r="AB317" i="2"/>
  <c r="AY316" i="2"/>
  <c r="CL315" i="2"/>
  <c r="BG315" i="2"/>
  <c r="CA314" i="2"/>
  <c r="AY312" i="2"/>
  <c r="AM312" i="2"/>
  <c r="CP311" i="2"/>
  <c r="CA311" i="2"/>
  <c r="BM311" i="2"/>
  <c r="BM308" i="2"/>
  <c r="BX306" i="2"/>
  <c r="L306" i="2"/>
  <c r="AY305" i="2"/>
  <c r="R305" i="2"/>
  <c r="O304" i="2"/>
  <c r="CM303" i="2"/>
  <c r="AM302" i="2"/>
  <c r="AB302" i="2"/>
  <c r="O302" i="2"/>
  <c r="CK301" i="2"/>
  <c r="BV300" i="2"/>
  <c r="BS300" i="2" s="1"/>
  <c r="R300" i="2"/>
  <c r="BV298" i="2"/>
  <c r="BS298" i="2" s="1"/>
  <c r="CG297" i="2"/>
  <c r="AM296" i="2"/>
  <c r="CL293" i="2"/>
  <c r="R292" i="2"/>
  <c r="CD291" i="2"/>
  <c r="O291" i="2"/>
  <c r="CL289" i="2"/>
  <c r="BX288" i="2"/>
  <c r="BM288" i="2"/>
  <c r="R287" i="2"/>
  <c r="BM286" i="2"/>
  <c r="AZ286" i="2"/>
  <c r="AB286" i="2"/>
  <c r="AM285" i="2"/>
  <c r="AB285" i="2"/>
  <c r="CO284" i="2"/>
  <c r="BM283" i="2"/>
  <c r="CD282" i="2"/>
  <c r="AZ282" i="2"/>
  <c r="CO281" i="2"/>
  <c r="BL281" i="2"/>
  <c r="CG277" i="2"/>
  <c r="BW277" i="2"/>
  <c r="AE275" i="2" a="1"/>
  <c r="AE275" i="2" s="1"/>
  <c r="AZ274" i="2"/>
  <c r="AJ271" i="2"/>
  <c r="L271" i="2"/>
  <c r="CO270" i="2"/>
  <c r="BM269" i="2"/>
  <c r="BX265" i="2"/>
  <c r="AY264" i="2"/>
  <c r="BG263" i="2"/>
  <c r="CI261" i="2"/>
  <c r="O259" i="2"/>
  <c r="BX253" i="2"/>
  <c r="CM219" i="2"/>
  <c r="CO219" i="2"/>
  <c r="CP219" i="2"/>
  <c r="AY351" i="2"/>
  <c r="O351" i="2"/>
  <c r="AE349" i="2" a="1"/>
  <c r="AE349" i="2" s="1"/>
  <c r="BP348" i="2"/>
  <c r="AZ348" i="2"/>
  <c r="BX347" i="2"/>
  <c r="AY346" i="2"/>
  <c r="O346" i="2"/>
  <c r="BX345" i="2"/>
  <c r="BL345" i="2"/>
  <c r="R345" i="2"/>
  <c r="R344" i="2"/>
  <c r="CD343" i="2"/>
  <c r="AP343" i="2"/>
  <c r="R343" i="2"/>
  <c r="AZ332" i="2"/>
  <c r="CF330" i="2"/>
  <c r="L329" i="2"/>
  <c r="CI328" i="2"/>
  <c r="CK326" i="2"/>
  <c r="AY324" i="2"/>
  <c r="AB323" i="2"/>
  <c r="BP322" i="2"/>
  <c r="W321" i="2"/>
  <c r="CG318" i="2"/>
  <c r="CP316" i="2"/>
  <c r="R315" i="2"/>
  <c r="BX314" i="2"/>
  <c r="AZ314" i="2"/>
  <c r="AM314" i="2"/>
  <c r="BX313" i="2"/>
  <c r="W313" i="2"/>
  <c r="L313" i="2"/>
  <c r="L312" i="2"/>
  <c r="CO311" i="2"/>
  <c r="AM310" i="2"/>
  <c r="CM308" i="2"/>
  <c r="BX308" i="2"/>
  <c r="W307" i="2"/>
  <c r="BG306" i="2"/>
  <c r="AY304" i="2"/>
  <c r="CP302" i="2"/>
  <c r="R301" i="2"/>
  <c r="BV295" i="2"/>
  <c r="BS295" i="2" s="1"/>
  <c r="R295" i="2"/>
  <c r="CK293" i="2"/>
  <c r="AE293" i="2" a="1"/>
  <c r="AE293" i="2" s="1"/>
  <c r="AB292" i="2"/>
  <c r="CI288" i="2"/>
  <c r="BG287" i="2"/>
  <c r="BX286" i="2"/>
  <c r="BL286" i="2"/>
  <c r="AY286" i="2"/>
  <c r="L285" i="2"/>
  <c r="W284" i="2"/>
  <c r="BL283" i="2"/>
  <c r="BM282" i="2"/>
  <c r="R280" i="2"/>
  <c r="AB279" i="2"/>
  <c r="AE277" i="2" a="1"/>
  <c r="AE277" i="2" s="1"/>
  <c r="AP276" i="2"/>
  <c r="AM272" i="2"/>
  <c r="AY270" i="2"/>
  <c r="W269" i="2"/>
  <c r="AY267" i="2"/>
  <c r="CL266" i="2"/>
  <c r="CK264" i="2"/>
  <c r="R263" i="2"/>
  <c r="R261" i="2"/>
  <c r="AP257" i="2"/>
  <c r="BP256" i="2"/>
  <c r="AM256" i="2"/>
  <c r="BW254" i="2"/>
  <c r="AJ250" i="2"/>
  <c r="BF248" i="2"/>
  <c r="BC248" i="2" s="1"/>
  <c r="BG248" i="2"/>
  <c r="W224" i="2"/>
  <c r="BG221" i="2"/>
  <c r="AE221" i="2" a="1"/>
  <c r="AE221" i="2" s="1"/>
  <c r="O244" i="2"/>
  <c r="BX242" i="2"/>
  <c r="L241" i="2"/>
  <c r="BP238" i="2"/>
  <c r="AZ237" i="2"/>
  <c r="O237" i="2"/>
  <c r="BL236" i="2"/>
  <c r="BM234" i="2"/>
  <c r="BV232" i="2"/>
  <c r="BS232" i="2" s="1"/>
  <c r="BP231" i="2"/>
  <c r="AZ231" i="2"/>
  <c r="O231" i="2"/>
  <c r="R228" i="2"/>
  <c r="CD223" i="2"/>
  <c r="CA222" i="2"/>
  <c r="AE220" i="2" a="1"/>
  <c r="AE220" i="2" s="1"/>
  <c r="BX219" i="2"/>
  <c r="BX218" i="2"/>
  <c r="AB216" i="2"/>
  <c r="AJ215" i="2"/>
  <c r="AJ212" i="2"/>
  <c r="L212" i="2"/>
  <c r="BP210" i="2"/>
  <c r="AZ210" i="2"/>
  <c r="BX208" i="2"/>
  <c r="BM206" i="2"/>
  <c r="CD203" i="2"/>
  <c r="CP201" i="2"/>
  <c r="CM201" i="2"/>
  <c r="CO201" i="2"/>
  <c r="CD196" i="2"/>
  <c r="AZ196" i="2"/>
  <c r="AM195" i="2"/>
  <c r="AB195" i="2"/>
  <c r="O191" i="2"/>
  <c r="O188" i="2"/>
  <c r="CM182" i="2"/>
  <c r="CO182" i="2"/>
  <c r="CP182" i="2"/>
  <c r="CM170" i="2"/>
  <c r="CP170" i="2"/>
  <c r="CK161" i="2"/>
  <c r="CL161" i="2"/>
  <c r="AP251" i="2"/>
  <c r="BM250" i="2"/>
  <c r="AY249" i="2"/>
  <c r="AE247" i="2" a="1"/>
  <c r="AE247" i="2" s="1"/>
  <c r="BP246" i="2"/>
  <c r="BM245" i="2"/>
  <c r="AZ244" i="2"/>
  <c r="BX240" i="2"/>
  <c r="L240" i="2"/>
  <c r="AZ238" i="2"/>
  <c r="BM237" i="2"/>
  <c r="AY237" i="2"/>
  <c r="CK236" i="2"/>
  <c r="AY236" i="2"/>
  <c r="AJ236" i="2"/>
  <c r="L236" i="2"/>
  <c r="BP235" i="2"/>
  <c r="CD232" i="2"/>
  <c r="BM227" i="2"/>
  <c r="AY227" i="2"/>
  <c r="O227" i="2"/>
  <c r="AJ226" i="2"/>
  <c r="AZ225" i="2"/>
  <c r="R224" i="2"/>
  <c r="CA223" i="2"/>
  <c r="BX222" i="2"/>
  <c r="AB222" i="2"/>
  <c r="CP221" i="2"/>
  <c r="BM221" i="2"/>
  <c r="AZ221" i="2"/>
  <c r="AM221" i="2"/>
  <c r="AZ220" i="2"/>
  <c r="CK218" i="2"/>
  <c r="AE218" i="2" a="1"/>
  <c r="AE218" i="2" s="1"/>
  <c r="AJ216" i="2"/>
  <c r="O216" i="2"/>
  <c r="BX214" i="2"/>
  <c r="W214" i="2"/>
  <c r="L214" i="2"/>
  <c r="BX213" i="2"/>
  <c r="BX211" i="2"/>
  <c r="L210" i="2"/>
  <c r="BV207" i="2"/>
  <c r="BS207" i="2" s="1"/>
  <c r="BX206" i="2"/>
  <c r="L205" i="2"/>
  <c r="CD204" i="2"/>
  <c r="BP204" i="2"/>
  <c r="AE204" i="2" a="1"/>
  <c r="AE204" i="2" s="1"/>
  <c r="AM203" i="2"/>
  <c r="AB203" i="2"/>
  <c r="CA200" i="2"/>
  <c r="CD195" i="2"/>
  <c r="AZ195" i="2"/>
  <c r="BX190" i="2"/>
  <c r="AP253" i="2"/>
  <c r="CL249" i="2"/>
  <c r="L249" i="2"/>
  <c r="AB248" i="2"/>
  <c r="BP247" i="2"/>
  <c r="AY246" i="2"/>
  <c r="O246" i="2"/>
  <c r="CA244" i="2"/>
  <c r="BK243" i="2"/>
  <c r="BH243" i="2" s="1"/>
  <c r="R242" i="2"/>
  <c r="CG241" i="2"/>
  <c r="CK240" i="2"/>
  <c r="W237" i="2"/>
  <c r="CG233" i="2"/>
  <c r="AJ231" i="2"/>
  <c r="BV229" i="2"/>
  <c r="BS229" i="2" s="1"/>
  <c r="AP229" i="2"/>
  <c r="R229" i="2"/>
  <c r="BP228" i="2"/>
  <c r="CL225" i="2"/>
  <c r="AJ225" i="2"/>
  <c r="AM224" i="2"/>
  <c r="CO220" i="2"/>
  <c r="CD219" i="2"/>
  <c r="BX216" i="2"/>
  <c r="L216" i="2"/>
  <c r="CD212" i="2"/>
  <c r="BP212" i="2"/>
  <c r="BW211" i="2"/>
  <c r="BG211" i="2"/>
  <c r="R211" i="2"/>
  <c r="CA210" i="2"/>
  <c r="BM210" i="2"/>
  <c r="CD209" i="2"/>
  <c r="BP209" i="2"/>
  <c r="L209" i="2"/>
  <c r="CG208" i="2"/>
  <c r="R208" i="2"/>
  <c r="CL206" i="2"/>
  <c r="AE205" i="2" a="1"/>
  <c r="AE205" i="2" s="1"/>
  <c r="W205" i="2"/>
  <c r="AM204" i="2"/>
  <c r="CA203" i="2"/>
  <c r="AZ203" i="2"/>
  <c r="BP201" i="2"/>
  <c r="AE198" i="2" a="1"/>
  <c r="AE198" i="2" s="1"/>
  <c r="R198" i="2"/>
  <c r="AP197" i="2"/>
  <c r="W196" i="2"/>
  <c r="CA195" i="2"/>
  <c r="CA181" i="2"/>
  <c r="CF177" i="2"/>
  <c r="BV177" i="2"/>
  <c r="BS177" i="2" s="1"/>
  <c r="BW243" i="2"/>
  <c r="CI240" i="2"/>
  <c r="AP240" i="2"/>
  <c r="AJ239" i="2"/>
  <c r="CP238" i="2"/>
  <c r="O238" i="2"/>
  <c r="BL237" i="2"/>
  <c r="CL234" i="2"/>
  <c r="AE213" i="2" a="1"/>
  <c r="AE213" i="2" s="1"/>
  <c r="AE211" i="2" a="1"/>
  <c r="AE211" i="2" s="1"/>
  <c r="CM186" i="2"/>
  <c r="CP186" i="2"/>
  <c r="BW172" i="2"/>
  <c r="AP234" i="2"/>
  <c r="AP233" i="2"/>
  <c r="BP229" i="2"/>
  <c r="O229" i="2"/>
  <c r="CA228" i="2"/>
  <c r="L228" i="2"/>
  <c r="BX225" i="2"/>
  <c r="AJ223" i="2"/>
  <c r="W221" i="2"/>
  <c r="L221" i="2"/>
  <c r="BV213" i="2"/>
  <c r="BS213" i="2" s="1"/>
  <c r="CO212" i="2"/>
  <c r="CA212" i="2"/>
  <c r="BX210" i="2"/>
  <c r="CA209" i="2"/>
  <c r="AP209" i="2"/>
  <c r="CD208" i="2"/>
  <c r="AZ208" i="2"/>
  <c r="AB208" i="2"/>
  <c r="AM207" i="2"/>
  <c r="CK205" i="2"/>
  <c r="BM205" i="2"/>
  <c r="AZ205" i="2"/>
  <c r="CK202" i="2"/>
  <c r="CL202" i="2"/>
  <c r="BW202" i="2"/>
  <c r="AP202" i="2"/>
  <c r="CA201" i="2"/>
  <c r="AJ201" i="2"/>
  <c r="AZ199" i="2"/>
  <c r="CA198" i="2"/>
  <c r="AZ198" i="2"/>
  <c r="CL193" i="2"/>
  <c r="CK193" i="2"/>
  <c r="L192" i="2"/>
  <c r="CF190" i="2"/>
  <c r="CG190" i="2"/>
  <c r="CO188" i="2"/>
  <c r="CO181" i="2"/>
  <c r="CP181" i="2"/>
  <c r="CF179" i="2"/>
  <c r="CG179" i="2"/>
  <c r="BP253" i="2"/>
  <c r="AZ253" i="2"/>
  <c r="CA252" i="2"/>
  <c r="BM251" i="2"/>
  <c r="AJ251" i="2"/>
  <c r="BW250" i="2"/>
  <c r="BV249" i="2"/>
  <c r="BS249" i="2" s="1"/>
  <c r="BX247" i="2"/>
  <c r="BX246" i="2"/>
  <c r="AJ246" i="2"/>
  <c r="AP245" i="2"/>
  <c r="R245" i="2"/>
  <c r="BP243" i="2"/>
  <c r="BP241" i="2"/>
  <c r="BG241" i="2"/>
  <c r="AM241" i="2"/>
  <c r="AB241" i="2"/>
  <c r="AM240" i="2"/>
  <c r="R240" i="2"/>
  <c r="BX239" i="2"/>
  <c r="AJ238" i="2"/>
  <c r="CK237" i="2"/>
  <c r="AP236" i="2"/>
  <c r="AE236" i="2" a="1"/>
  <c r="AE236" i="2" s="1"/>
  <c r="R236" i="2"/>
  <c r="AZ234" i="2"/>
  <c r="CD233" i="2"/>
  <c r="BP233" i="2"/>
  <c r="W232" i="2"/>
  <c r="AP231" i="2"/>
  <c r="R231" i="2"/>
  <c r="AB230" i="2"/>
  <c r="O230" i="2"/>
  <c r="BM229" i="2"/>
  <c r="L229" i="2"/>
  <c r="CM228" i="2"/>
  <c r="BV227" i="2"/>
  <c r="BS227" i="2" s="1"/>
  <c r="CA226" i="2"/>
  <c r="AZ226" i="2"/>
  <c r="L225" i="2"/>
  <c r="CA224" i="2"/>
  <c r="BM224" i="2"/>
  <c r="AJ224" i="2"/>
  <c r="L224" i="2"/>
  <c r="CI223" i="2"/>
  <c r="BW221" i="2"/>
  <c r="L220" i="2"/>
  <c r="AZ219" i="2"/>
  <c r="CA218" i="2"/>
  <c r="BM218" i="2"/>
  <c r="AY218" i="2"/>
  <c r="L218" i="2"/>
  <c r="CP217" i="2"/>
  <c r="CD217" i="2"/>
  <c r="CA215" i="2"/>
  <c r="AZ214" i="2"/>
  <c r="AM213" i="2"/>
  <c r="O213" i="2"/>
  <c r="CM212" i="2"/>
  <c r="BL212" i="2"/>
  <c r="AZ212" i="2"/>
  <c r="AM211" i="2"/>
  <c r="BW210" i="2"/>
  <c r="AP210" i="2"/>
  <c r="AZ209" i="2"/>
  <c r="AE209" i="2" a="1"/>
  <c r="AE209" i="2" s="1"/>
  <c r="AB207" i="2"/>
  <c r="AP206" i="2"/>
  <c r="CI205" i="2"/>
  <c r="CK200" i="2"/>
  <c r="CI200" i="2"/>
  <c r="CL200" i="2"/>
  <c r="AE196" i="2" a="1"/>
  <c r="AE196" i="2" s="1"/>
  <c r="AM254" i="2"/>
  <c r="O254" i="2"/>
  <c r="BM253" i="2"/>
  <c r="AY253" i="2"/>
  <c r="AM252" i="2"/>
  <c r="AB252" i="2"/>
  <c r="O252" i="2"/>
  <c r="W251" i="2"/>
  <c r="L251" i="2"/>
  <c r="AP249" i="2"/>
  <c r="R249" i="2"/>
  <c r="BP248" i="2"/>
  <c r="W247" i="2"/>
  <c r="AM245" i="2"/>
  <c r="AY242" i="2"/>
  <c r="CD238" i="2"/>
  <c r="BM236" i="2"/>
  <c r="AE227" i="2" a="1"/>
  <c r="AE227" i="2" s="1"/>
  <c r="R227" i="2"/>
  <c r="BG225" i="2"/>
  <c r="CK224" i="2"/>
  <c r="AY219" i="2"/>
  <c r="O219" i="2"/>
  <c r="BP216" i="2"/>
  <c r="AM216" i="2"/>
  <c r="AY209" i="2"/>
  <c r="AB209" i="2"/>
  <c r="AJ208" i="2"/>
  <c r="AY207" i="2"/>
  <c r="CA206" i="2"/>
  <c r="AE206" i="2" a="1"/>
  <c r="AE206" i="2" s="1"/>
  <c r="BG204" i="2"/>
  <c r="L204" i="2"/>
  <c r="BP202" i="2"/>
  <c r="AM202" i="2"/>
  <c r="AY199" i="2"/>
  <c r="O199" i="2"/>
  <c r="BM198" i="2"/>
  <c r="AJ197" i="2"/>
  <c r="BX194" i="2"/>
  <c r="BM189" i="2"/>
  <c r="W189" i="2"/>
  <c r="BX187" i="2"/>
  <c r="L187" i="2"/>
  <c r="CA185" i="2"/>
  <c r="BM185" i="2"/>
  <c r="AP178" i="2"/>
  <c r="O204" i="2"/>
  <c r="AJ203" i="2"/>
  <c r="BM202" i="2"/>
  <c r="AJ202" i="2"/>
  <c r="BX200" i="2"/>
  <c r="L199" i="2"/>
  <c r="BX198" i="2"/>
  <c r="O198" i="2"/>
  <c r="CO197" i="2"/>
  <c r="AE197" i="2" a="1"/>
  <c r="AE197" i="2" s="1"/>
  <c r="AJ196" i="2"/>
  <c r="L195" i="2"/>
  <c r="CD193" i="2"/>
  <c r="CA192" i="2"/>
  <c r="BM192" i="2"/>
  <c r="W192" i="2"/>
  <c r="AZ190" i="2"/>
  <c r="AB190" i="2"/>
  <c r="O190" i="2"/>
  <c r="CL188" i="2"/>
  <c r="CK186" i="2"/>
  <c r="BX186" i="2"/>
  <c r="O186" i="2"/>
  <c r="CM185" i="2"/>
  <c r="W184" i="2"/>
  <c r="AE183" i="2" a="1"/>
  <c r="AE183" i="2" s="1"/>
  <c r="R183" i="2"/>
  <c r="BP182" i="2"/>
  <c r="CK181" i="2"/>
  <c r="AZ180" i="2"/>
  <c r="CD178" i="2"/>
  <c r="CD177" i="2"/>
  <c r="CF176" i="2"/>
  <c r="AP176" i="2"/>
  <c r="AB175" i="2"/>
  <c r="AJ174" i="2"/>
  <c r="CO173" i="2"/>
  <c r="AM173" i="2"/>
  <c r="AP172" i="2"/>
  <c r="CD171" i="2"/>
  <c r="BP171" i="2"/>
  <c r="AM170" i="2"/>
  <c r="CF169" i="2"/>
  <c r="L168" i="2"/>
  <c r="CI167" i="2"/>
  <c r="AP167" i="2"/>
  <c r="BV166" i="2"/>
  <c r="BS166" i="2" s="1"/>
  <c r="BL165" i="2"/>
  <c r="BP161" i="2"/>
  <c r="BX159" i="2"/>
  <c r="BW141" i="2"/>
  <c r="BV141" i="2"/>
  <c r="BS141" i="2" s="1"/>
  <c r="CL198" i="2"/>
  <c r="BW198" i="2"/>
  <c r="AB197" i="2"/>
  <c r="CG194" i="2"/>
  <c r="BX191" i="2"/>
  <c r="AY190" i="2"/>
  <c r="CK188" i="2"/>
  <c r="R170" i="2"/>
  <c r="BV169" i="2"/>
  <c r="BS169" i="2" s="1"/>
  <c r="CP168" i="2"/>
  <c r="W168" i="2"/>
  <c r="R165" i="2"/>
  <c r="AY160" i="2"/>
  <c r="R200" i="2"/>
  <c r="O194" i="2"/>
  <c r="AY193" i="2"/>
  <c r="O193" i="2"/>
  <c r="CK190" i="2"/>
  <c r="CG186" i="2"/>
  <c r="L186" i="2"/>
  <c r="BW185" i="2"/>
  <c r="BW184" i="2"/>
  <c r="AZ182" i="2"/>
  <c r="R182" i="2"/>
  <c r="BW181" i="2"/>
  <c r="L181" i="2"/>
  <c r="CK180" i="2"/>
  <c r="BM179" i="2"/>
  <c r="CL177" i="2"/>
  <c r="CA177" i="2"/>
  <c r="AZ177" i="2"/>
  <c r="CD176" i="2"/>
  <c r="BP176" i="2"/>
  <c r="AZ176" i="2"/>
  <c r="AB176" i="2"/>
  <c r="L175" i="2"/>
  <c r="CK173" i="2"/>
  <c r="BX173" i="2"/>
  <c r="AX173" i="2"/>
  <c r="AU173" i="2" s="1"/>
  <c r="AJ173" i="2"/>
  <c r="AZ172" i="2"/>
  <c r="AM172" i="2"/>
  <c r="O172" i="2"/>
  <c r="AJ170" i="2"/>
  <c r="CD169" i="2"/>
  <c r="CG167" i="2"/>
  <c r="AY163" i="2"/>
  <c r="CK162" i="2"/>
  <c r="CL162" i="2"/>
  <c r="AE162" i="2" a="1"/>
  <c r="AE162" i="2" s="1"/>
  <c r="CK160" i="2"/>
  <c r="AJ160" i="2"/>
  <c r="CL159" i="2"/>
  <c r="CI159" i="2"/>
  <c r="CP155" i="2"/>
  <c r="CM155" i="2"/>
  <c r="CA151" i="2"/>
  <c r="BL150" i="2"/>
  <c r="CM140" i="2"/>
  <c r="CO140" i="2"/>
  <c r="W181" i="2"/>
  <c r="CK155" i="2"/>
  <c r="CI155" i="2"/>
  <c r="BG191" i="2"/>
  <c r="BV188" i="2"/>
  <c r="BS188" i="2" s="1"/>
  <c r="AP188" i="2"/>
  <c r="AE188" i="2" a="1"/>
  <c r="AE188" i="2" s="1"/>
  <c r="R188" i="2"/>
  <c r="AZ187" i="2"/>
  <c r="CD186" i="2"/>
  <c r="BP186" i="2"/>
  <c r="AP186" i="2"/>
  <c r="O182" i="2"/>
  <c r="AE181" i="2" a="1"/>
  <c r="AE181" i="2" s="1"/>
  <c r="CK178" i="2"/>
  <c r="AJ177" i="2"/>
  <c r="CO176" i="2"/>
  <c r="CA176" i="2"/>
  <c r="BX175" i="2"/>
  <c r="AP174" i="2"/>
  <c r="BW173" i="2"/>
  <c r="L173" i="2"/>
  <c r="AJ172" i="2"/>
  <c r="AB171" i="2"/>
  <c r="BV170" i="2"/>
  <c r="BS170" i="2" s="1"/>
  <c r="CA169" i="2"/>
  <c r="O167" i="2"/>
  <c r="O166" i="2"/>
  <c r="AM165" i="2"/>
  <c r="O164" i="2"/>
  <c r="W163" i="2"/>
  <c r="O159" i="2"/>
  <c r="CK147" i="2"/>
  <c r="CI147" i="2"/>
  <c r="CO122" i="2"/>
  <c r="CP122" i="2"/>
  <c r="CA194" i="2"/>
  <c r="AJ194" i="2"/>
  <c r="W194" i="2"/>
  <c r="BW193" i="2"/>
  <c r="AZ192" i="2"/>
  <c r="AM192" i="2"/>
  <c r="AZ191" i="2"/>
  <c r="BW190" i="2"/>
  <c r="AP190" i="2"/>
  <c r="CA189" i="2"/>
  <c r="AZ188" i="2"/>
  <c r="AY187" i="2"/>
  <c r="AM186" i="2"/>
  <c r="R186" i="2"/>
  <c r="O184" i="2"/>
  <c r="AY183" i="2"/>
  <c r="AM181" i="2"/>
  <c r="R180" i="2"/>
  <c r="BL179" i="2"/>
  <c r="CK175" i="2"/>
  <c r="CG173" i="2"/>
  <c r="O171" i="2"/>
  <c r="AY168" i="2"/>
  <c r="BV167" i="2"/>
  <c r="BS167" i="2" s="1"/>
  <c r="CO164" i="2"/>
  <c r="BM164" i="2"/>
  <c r="AE163" i="2" a="1"/>
  <c r="AE163" i="2" s="1"/>
  <c r="AP161" i="2"/>
  <c r="CG160" i="2"/>
  <c r="CO158" i="2"/>
  <c r="CM158" i="2"/>
  <c r="CF153" i="2"/>
  <c r="CG153" i="2"/>
  <c r="AE175" i="2" a="1"/>
  <c r="AE175" i="2" s="1"/>
  <c r="R175" i="2"/>
  <c r="AE173" i="2" a="1"/>
  <c r="AE173" i="2" s="1"/>
  <c r="BG171" i="2"/>
  <c r="AE170" i="2" a="1"/>
  <c r="AE170" i="2" s="1"/>
  <c r="BW168" i="2"/>
  <c r="L167" i="2"/>
  <c r="BM165" i="2"/>
  <c r="W162" i="2"/>
  <c r="CI156" i="2"/>
  <c r="CL156" i="2"/>
  <c r="CL151" i="2"/>
  <c r="CI151" i="2"/>
  <c r="CO139" i="2"/>
  <c r="CM139" i="2"/>
  <c r="CD132" i="2"/>
  <c r="CF132" i="2"/>
  <c r="CG132" i="2"/>
  <c r="AZ162" i="2"/>
  <c r="CA161" i="2"/>
  <c r="AB161" i="2"/>
  <c r="AP159" i="2"/>
  <c r="R159" i="2"/>
  <c r="BW158" i="2"/>
  <c r="CM157" i="2"/>
  <c r="BP157" i="2"/>
  <c r="CO153" i="2"/>
  <c r="CD153" i="2"/>
  <c r="AJ153" i="2"/>
  <c r="CP152" i="2"/>
  <c r="BP152" i="2"/>
  <c r="BW151" i="2"/>
  <c r="CA149" i="2"/>
  <c r="CD147" i="2"/>
  <c r="O146" i="2"/>
  <c r="BX144" i="2"/>
  <c r="AZ144" i="2"/>
  <c r="CA143" i="2"/>
  <c r="L141" i="2"/>
  <c r="L140" i="2"/>
  <c r="AM137" i="2"/>
  <c r="BX135" i="2"/>
  <c r="AM131" i="2"/>
  <c r="AB131" i="2"/>
  <c r="O131" i="2"/>
  <c r="AB130" i="2"/>
  <c r="CP129" i="2"/>
  <c r="AJ129" i="2"/>
  <c r="W129" i="2"/>
  <c r="L128" i="2"/>
  <c r="BM125" i="2"/>
  <c r="AJ125" i="2"/>
  <c r="CI124" i="2"/>
  <c r="BW124" i="2"/>
  <c r="AP124" i="2"/>
  <c r="R124" i="2"/>
  <c r="CD123" i="2"/>
  <c r="BW123" i="2"/>
  <c r="L116" i="2"/>
  <c r="CI111" i="2"/>
  <c r="CK111" i="2"/>
  <c r="CL111" i="2"/>
  <c r="AY162" i="2"/>
  <c r="AJ162" i="2"/>
  <c r="AE160" i="2" a="1"/>
  <c r="AE160" i="2" s="1"/>
  <c r="CI154" i="2"/>
  <c r="BV147" i="2"/>
  <c r="BS147" i="2" s="1"/>
  <c r="BG147" i="2"/>
  <c r="CP145" i="2"/>
  <c r="AY144" i="2"/>
  <c r="AY143" i="2"/>
  <c r="CA137" i="2"/>
  <c r="BM137" i="2"/>
  <c r="AY137" i="2"/>
  <c r="AE135" i="2" a="1"/>
  <c r="AE135" i="2" s="1"/>
  <c r="AM134" i="2"/>
  <c r="CA133" i="2"/>
  <c r="AM133" i="2"/>
  <c r="AB133" i="2"/>
  <c r="O133" i="2"/>
  <c r="AP132" i="2"/>
  <c r="AZ131" i="2"/>
  <c r="L129" i="2"/>
  <c r="BP126" i="2"/>
  <c r="W125" i="2"/>
  <c r="CF122" i="2"/>
  <c r="CG122" i="2"/>
  <c r="CO120" i="2"/>
  <c r="CP118" i="2"/>
  <c r="CO118" i="2"/>
  <c r="CK108" i="2"/>
  <c r="CI108" i="2"/>
  <c r="CD106" i="2"/>
  <c r="CG106" i="2"/>
  <c r="R164" i="2"/>
  <c r="L161" i="2"/>
  <c r="AB159" i="2"/>
  <c r="CL157" i="2"/>
  <c r="AY156" i="2"/>
  <c r="W155" i="2"/>
  <c r="L154" i="2"/>
  <c r="CL153" i="2"/>
  <c r="BP153" i="2"/>
  <c r="CL152" i="2"/>
  <c r="AP152" i="2"/>
  <c r="AE152" i="2" a="1"/>
  <c r="AE152" i="2" s="1"/>
  <c r="CP150" i="2"/>
  <c r="AY150" i="2"/>
  <c r="O150" i="2"/>
  <c r="BK146" i="2"/>
  <c r="BH146" i="2" s="1"/>
  <c r="AJ146" i="2"/>
  <c r="CO145" i="2"/>
  <c r="CF144" i="2"/>
  <c r="O144" i="2"/>
  <c r="BL143" i="2"/>
  <c r="L143" i="2"/>
  <c r="AE142" i="2" a="1"/>
  <c r="AE142" i="2" s="1"/>
  <c r="BP141" i="2"/>
  <c r="CD140" i="2"/>
  <c r="BG140" i="2"/>
  <c r="CG139" i="2"/>
  <c r="CL137" i="2"/>
  <c r="BX137" i="2"/>
  <c r="BL137" i="2"/>
  <c r="W137" i="2"/>
  <c r="L137" i="2"/>
  <c r="CI136" i="2"/>
  <c r="AZ136" i="2"/>
  <c r="BM134" i="2"/>
  <c r="AY134" i="2"/>
  <c r="BM133" i="2"/>
  <c r="R132" i="2"/>
  <c r="BM131" i="2"/>
  <c r="BP130" i="2"/>
  <c r="AZ130" i="2"/>
  <c r="AJ130" i="2"/>
  <c r="BV129" i="2"/>
  <c r="BS129" i="2" s="1"/>
  <c r="BW128" i="2"/>
  <c r="CG127" i="2"/>
  <c r="CA126" i="2"/>
  <c r="AZ126" i="2"/>
  <c r="O126" i="2"/>
  <c r="AM124" i="2"/>
  <c r="AB124" i="2"/>
  <c r="O124" i="2"/>
  <c r="CP123" i="2"/>
  <c r="CD122" i="2"/>
  <c r="BM121" i="2"/>
  <c r="AY121" i="2"/>
  <c r="CM120" i="2"/>
  <c r="CA120" i="2"/>
  <c r="CM119" i="2"/>
  <c r="CO119" i="2"/>
  <c r="CP119" i="2"/>
  <c r="R111" i="2"/>
  <c r="AY126" i="2"/>
  <c r="BG125" i="2"/>
  <c r="CO123" i="2"/>
  <c r="AE119" i="2" a="1"/>
  <c r="AE119" i="2" s="1"/>
  <c r="CI116" i="2"/>
  <c r="CL116" i="2"/>
  <c r="AY114" i="2"/>
  <c r="AE155" i="2" a="1"/>
  <c r="AE155" i="2" s="1"/>
  <c r="BM153" i="2"/>
  <c r="AP153" i="2"/>
  <c r="AM152" i="2"/>
  <c r="CM151" i="2"/>
  <c r="AZ151" i="2"/>
  <c r="AE151" i="2" a="1"/>
  <c r="AE151" i="2" s="1"/>
  <c r="CK149" i="2"/>
  <c r="AZ145" i="2"/>
  <c r="CD144" i="2"/>
  <c r="L144" i="2"/>
  <c r="CK143" i="2"/>
  <c r="AM142" i="2"/>
  <c r="AB142" i="2"/>
  <c r="AM141" i="2"/>
  <c r="R140" i="2"/>
  <c r="AM139" i="2"/>
  <c r="AB139" i="2"/>
  <c r="BX138" i="2"/>
  <c r="BW137" i="2"/>
  <c r="CF136" i="2"/>
  <c r="L136" i="2"/>
  <c r="L134" i="2"/>
  <c r="O132" i="2"/>
  <c r="BX131" i="2"/>
  <c r="CA130" i="2"/>
  <c r="BM130" i="2"/>
  <c r="BP129" i="2"/>
  <c r="CD127" i="2"/>
  <c r="BP127" i="2"/>
  <c r="AZ127" i="2"/>
  <c r="AE125" i="2" a="1"/>
  <c r="AE125" i="2" s="1"/>
  <c r="L124" i="2"/>
  <c r="CL119" i="2"/>
  <c r="CK119" i="2"/>
  <c r="AJ114" i="2"/>
  <c r="CI110" i="2"/>
  <c r="CK110" i="2"/>
  <c r="CL110" i="2"/>
  <c r="CI91" i="2"/>
  <c r="CL91" i="2"/>
  <c r="AY152" i="2"/>
  <c r="W145" i="2"/>
  <c r="AM135" i="2"/>
  <c r="AB135" i="2"/>
  <c r="AJ132" i="2"/>
  <c r="W126" i="2"/>
  <c r="CA124" i="2"/>
  <c r="AJ122" i="2"/>
  <c r="CG118" i="2"/>
  <c r="CD118" i="2"/>
  <c r="CF118" i="2"/>
  <c r="CO115" i="2"/>
  <c r="CM115" i="2"/>
  <c r="CL114" i="2"/>
  <c r="CK114" i="2"/>
  <c r="CF112" i="2"/>
  <c r="CG112" i="2"/>
  <c r="CK94" i="2"/>
  <c r="CI94" i="2"/>
  <c r="CL94" i="2"/>
  <c r="L160" i="2"/>
  <c r="L159" i="2"/>
  <c r="BX158" i="2"/>
  <c r="AZ158" i="2"/>
  <c r="AP156" i="2"/>
  <c r="AZ155" i="2"/>
  <c r="AB155" i="2"/>
  <c r="AZ154" i="2"/>
  <c r="AM153" i="2"/>
  <c r="R153" i="2"/>
  <c r="BV152" i="2"/>
  <c r="BS152" i="2" s="1"/>
  <c r="AJ152" i="2"/>
  <c r="BL151" i="2"/>
  <c r="AB151" i="2"/>
  <c r="O147" i="2"/>
  <c r="BP146" i="2"/>
  <c r="R146" i="2"/>
  <c r="AP144" i="2"/>
  <c r="AJ142" i="2"/>
  <c r="L142" i="2"/>
  <c r="O140" i="2"/>
  <c r="AY139" i="2"/>
  <c r="AJ139" i="2"/>
  <c r="W139" i="2"/>
  <c r="AB138" i="2"/>
  <c r="BP137" i="2"/>
  <c r="AP137" i="2"/>
  <c r="BM135" i="2"/>
  <c r="L132" i="2"/>
  <c r="BX130" i="2"/>
  <c r="R130" i="2"/>
  <c r="CA129" i="2"/>
  <c r="BM129" i="2"/>
  <c r="AZ128" i="2"/>
  <c r="AB128" i="2"/>
  <c r="O128" i="2"/>
  <c r="BV126" i="2"/>
  <c r="BS126" i="2" s="1"/>
  <c r="AZ125" i="2"/>
  <c r="AB125" i="2"/>
  <c r="CI123" i="2"/>
  <c r="CL123" i="2"/>
  <c r="BL123" i="2"/>
  <c r="O123" i="2"/>
  <c r="BX122" i="2"/>
  <c r="BX117" i="2"/>
  <c r="AY108" i="2"/>
  <c r="BV87" i="2"/>
  <c r="BS87" i="2" s="1"/>
  <c r="W114" i="2"/>
  <c r="BM113" i="2"/>
  <c r="AJ113" i="2"/>
  <c r="CD112" i="2"/>
  <c r="BP112" i="2"/>
  <c r="AY110" i="2"/>
  <c r="AJ110" i="2"/>
  <c r="O110" i="2"/>
  <c r="L108" i="2"/>
  <c r="AP107" i="2"/>
  <c r="R107" i="2"/>
  <c r="W102" i="2"/>
  <c r="CD101" i="2"/>
  <c r="CD99" i="2"/>
  <c r="AE99" i="2" a="1"/>
  <c r="AE99" i="2" s="1"/>
  <c r="BX98" i="2"/>
  <c r="AM96" i="2"/>
  <c r="AZ93" i="2"/>
  <c r="AM93" i="2"/>
  <c r="AB93" i="2"/>
  <c r="BX92" i="2"/>
  <c r="W92" i="2"/>
  <c r="AP91" i="2"/>
  <c r="AJ89" i="2"/>
  <c r="W89" i="2"/>
  <c r="BV88" i="2"/>
  <c r="BS88" i="2" s="1"/>
  <c r="CD87" i="2"/>
  <c r="CD83" i="2"/>
  <c r="AB83" i="2"/>
  <c r="W58" i="2"/>
  <c r="CM45" i="2"/>
  <c r="CO45" i="2"/>
  <c r="CP45" i="2"/>
  <c r="CK29" i="2"/>
  <c r="CL29" i="2"/>
  <c r="CI29" i="2"/>
  <c r="CF14" i="2"/>
  <c r="CG14" i="2"/>
  <c r="AY118" i="2"/>
  <c r="AJ118" i="2"/>
  <c r="BX113" i="2"/>
  <c r="AJ111" i="2"/>
  <c r="CD108" i="2"/>
  <c r="BP106" i="2"/>
  <c r="AB106" i="2"/>
  <c r="AE103" i="2" a="1"/>
  <c r="AE103" i="2" s="1"/>
  <c r="AE102" i="2" a="1"/>
  <c r="AE102" i="2" s="1"/>
  <c r="AM101" i="2"/>
  <c r="CD100" i="2"/>
  <c r="L98" i="2"/>
  <c r="BX96" i="2"/>
  <c r="BP94" i="2"/>
  <c r="CA93" i="2"/>
  <c r="BM93" i="2"/>
  <c r="AP92" i="2"/>
  <c r="BV91" i="2"/>
  <c r="BS91" i="2" s="1"/>
  <c r="BP90" i="2"/>
  <c r="AB90" i="2"/>
  <c r="CP89" i="2"/>
  <c r="BM89" i="2"/>
  <c r="AB88" i="2"/>
  <c r="CL54" i="2"/>
  <c r="CI54" i="2"/>
  <c r="CK54" i="2"/>
  <c r="CF39" i="2"/>
  <c r="CG39" i="2"/>
  <c r="BL121" i="2"/>
  <c r="BX120" i="2"/>
  <c r="O120" i="2"/>
  <c r="BW118" i="2"/>
  <c r="BP116" i="2"/>
  <c r="CA115" i="2"/>
  <c r="AY115" i="2"/>
  <c r="AJ115" i="2"/>
  <c r="BP114" i="2"/>
  <c r="CL113" i="2"/>
  <c r="BM112" i="2"/>
  <c r="AJ112" i="2"/>
  <c r="CP111" i="2"/>
  <c r="BV111" i="2"/>
  <c r="BS111" i="2" s="1"/>
  <c r="O111" i="2"/>
  <c r="AM109" i="2"/>
  <c r="CD107" i="2"/>
  <c r="BP107" i="2"/>
  <c r="AB107" i="2"/>
  <c r="CP106" i="2"/>
  <c r="CA106" i="2"/>
  <c r="AM105" i="2"/>
  <c r="BW103" i="2"/>
  <c r="AP103" i="2"/>
  <c r="AP102" i="2"/>
  <c r="CA101" i="2"/>
  <c r="AZ101" i="2"/>
  <c r="BP100" i="2"/>
  <c r="CA99" i="2"/>
  <c r="BP99" i="2"/>
  <c r="O99" i="2"/>
  <c r="CI97" i="2"/>
  <c r="BW96" i="2"/>
  <c r="AJ93" i="2"/>
  <c r="L93" i="2"/>
  <c r="R92" i="2"/>
  <c r="AM91" i="2"/>
  <c r="AB91" i="2"/>
  <c r="O91" i="2"/>
  <c r="CP90" i="2"/>
  <c r="O90" i="2"/>
  <c r="CM89" i="2"/>
  <c r="BX89" i="2"/>
  <c r="BP88" i="2"/>
  <c r="AZ88" i="2"/>
  <c r="CM87" i="2"/>
  <c r="AZ87" i="2"/>
  <c r="CD86" i="2"/>
  <c r="AM86" i="2"/>
  <c r="AB86" i="2"/>
  <c r="AY83" i="2"/>
  <c r="CG82" i="2"/>
  <c r="O81" i="2"/>
  <c r="L80" i="2"/>
  <c r="BP78" i="2"/>
  <c r="BW76" i="2"/>
  <c r="BW71" i="2"/>
  <c r="BG68" i="2"/>
  <c r="AE122" i="2" a="1"/>
  <c r="AE122" i="2" s="1"/>
  <c r="BW120" i="2"/>
  <c r="AJ120" i="2"/>
  <c r="AZ119" i="2"/>
  <c r="BM116" i="2"/>
  <c r="AY116" i="2"/>
  <c r="AJ116" i="2"/>
  <c r="BX115" i="2"/>
  <c r="CP114" i="2"/>
  <c r="CO111" i="2"/>
  <c r="CO110" i="2"/>
  <c r="CM106" i="2"/>
  <c r="CF103" i="2"/>
  <c r="BX99" i="2"/>
  <c r="AY95" i="2"/>
  <c r="AY94" i="2"/>
  <c r="L91" i="2"/>
  <c r="CO90" i="2"/>
  <c r="W90" i="2"/>
  <c r="R89" i="2"/>
  <c r="R113" i="2"/>
  <c r="CF76" i="2"/>
  <c r="CG76" i="2"/>
  <c r="CG71" i="2"/>
  <c r="CD71" i="2"/>
  <c r="CF71" i="2"/>
  <c r="CI62" i="2"/>
  <c r="CK62" i="2"/>
  <c r="CL62" i="2"/>
  <c r="BX124" i="2"/>
  <c r="CA122" i="2"/>
  <c r="AM122" i="2"/>
  <c r="AB122" i="2"/>
  <c r="BG120" i="2"/>
  <c r="AJ119" i="2"/>
  <c r="W119" i="2"/>
  <c r="BP118" i="2"/>
  <c r="BM117" i="2"/>
  <c r="BL114" i="2"/>
  <c r="CD113" i="2"/>
  <c r="BM109" i="2"/>
  <c r="AM108" i="2"/>
  <c r="BX107" i="2"/>
  <c r="L107" i="2"/>
  <c r="L105" i="2"/>
  <c r="BM104" i="2"/>
  <c r="BP103" i="2"/>
  <c r="AB103" i="2"/>
  <c r="O103" i="2"/>
  <c r="AY102" i="2"/>
  <c r="O102" i="2"/>
  <c r="BL101" i="2"/>
  <c r="BL100" i="2"/>
  <c r="CD97" i="2"/>
  <c r="BP97" i="2"/>
  <c r="AZ97" i="2"/>
  <c r="BP96" i="2"/>
  <c r="L96" i="2"/>
  <c r="BX94" i="2"/>
  <c r="AJ94" i="2"/>
  <c r="W94" i="2"/>
  <c r="L94" i="2"/>
  <c r="AY92" i="2"/>
  <c r="O92" i="2"/>
  <c r="BM91" i="2"/>
  <c r="O89" i="2"/>
  <c r="BX88" i="2"/>
  <c r="W88" i="2"/>
  <c r="CG87" i="2"/>
  <c r="CD85" i="2"/>
  <c r="BP85" i="2"/>
  <c r="AJ84" i="2"/>
  <c r="R83" i="2"/>
  <c r="CG80" i="2"/>
  <c r="CF80" i="2"/>
  <c r="AP80" i="2"/>
  <c r="CK75" i="2"/>
  <c r="CI75" i="2"/>
  <c r="CL75" i="2"/>
  <c r="CO66" i="2"/>
  <c r="CM66" i="2"/>
  <c r="CP66" i="2"/>
  <c r="AM111" i="2"/>
  <c r="AE105" i="2" a="1"/>
  <c r="AE105" i="2" s="1"/>
  <c r="AY97" i="2"/>
  <c r="AZ96" i="2"/>
  <c r="BG94" i="2"/>
  <c r="BL91" i="2"/>
  <c r="W87" i="2"/>
  <c r="BG81" i="2"/>
  <c r="AY76" i="2"/>
  <c r="W63" i="2"/>
  <c r="CA85" i="2"/>
  <c r="BM85" i="2"/>
  <c r="BX84" i="2"/>
  <c r="L84" i="2"/>
  <c r="CD82" i="2"/>
  <c r="BP82" i="2"/>
  <c r="BG80" i="2"/>
  <c r="AZ79" i="2"/>
  <c r="L78" i="2"/>
  <c r="AB77" i="2"/>
  <c r="CD76" i="2"/>
  <c r="BG75" i="2"/>
  <c r="AP73" i="2"/>
  <c r="AY72" i="2"/>
  <c r="AM72" i="2"/>
  <c r="AB72" i="2"/>
  <c r="BP71" i="2"/>
  <c r="O71" i="2"/>
  <c r="CK67" i="2"/>
  <c r="L66" i="2"/>
  <c r="AZ65" i="2"/>
  <c r="BP62" i="2"/>
  <c r="L62" i="2"/>
  <c r="AJ61" i="2"/>
  <c r="AM60" i="2"/>
  <c r="L59" i="2"/>
  <c r="CA56" i="2"/>
  <c r="BP56" i="2"/>
  <c r="R56" i="2"/>
  <c r="BL53" i="2"/>
  <c r="W50" i="2"/>
  <c r="W47" i="2"/>
  <c r="W46" i="2"/>
  <c r="AZ38" i="2"/>
  <c r="BP27" i="2"/>
  <c r="AZ27" i="2"/>
  <c r="CF4" i="2"/>
  <c r="CG4" i="2"/>
  <c r="W78" i="2"/>
  <c r="BL77" i="2"/>
  <c r="CO76" i="2"/>
  <c r="O74" i="2"/>
  <c r="CP71" i="2"/>
  <c r="BP66" i="2"/>
  <c r="AY60" i="2"/>
  <c r="BW58" i="2"/>
  <c r="AB56" i="2"/>
  <c r="AZ52" i="2"/>
  <c r="BX50" i="2"/>
  <c r="L50" i="2"/>
  <c r="AP49" i="2"/>
  <c r="CF48" i="2"/>
  <c r="AB48" i="2"/>
  <c r="AZ45" i="2"/>
  <c r="AY44" i="2"/>
  <c r="W44" i="2"/>
  <c r="AJ43" i="2"/>
  <c r="AZ40" i="2"/>
  <c r="AB38" i="2"/>
  <c r="CM35" i="2"/>
  <c r="BX35" i="2"/>
  <c r="AZ34" i="2"/>
  <c r="R34" i="2"/>
  <c r="CD29" i="2"/>
  <c r="L27" i="2"/>
  <c r="L24" i="2"/>
  <c r="AE17" i="2" a="1"/>
  <c r="AE17" i="2" s="1"/>
  <c r="CL6" i="2"/>
  <c r="CI6" i="2"/>
  <c r="CK6" i="2"/>
  <c r="AE73" i="2" a="1"/>
  <c r="AE73" i="2" s="1"/>
  <c r="R73" i="2"/>
  <c r="CM71" i="2"/>
  <c r="AZ68" i="2"/>
  <c r="R68" i="2"/>
  <c r="BF67" i="2"/>
  <c r="BC67" i="2" s="1"/>
  <c r="AY65" i="2"/>
  <c r="BW64" i="2"/>
  <c r="BG61" i="2"/>
  <c r="CO37" i="2"/>
  <c r="CM37" i="2"/>
  <c r="CM28" i="2"/>
  <c r="CO28" i="2"/>
  <c r="CO24" i="2"/>
  <c r="CP24" i="2"/>
  <c r="CK19" i="2"/>
  <c r="CI19" i="2"/>
  <c r="AP15" i="2"/>
  <c r="AE9" i="2" a="1"/>
  <c r="AE9" i="2" s="1"/>
  <c r="BV77" i="2"/>
  <c r="BS77" i="2" s="1"/>
  <c r="W77" i="2"/>
  <c r="L77" i="2"/>
  <c r="AZ76" i="2"/>
  <c r="AE75" i="2" a="1"/>
  <c r="AE75" i="2" s="1"/>
  <c r="CA74" i="2"/>
  <c r="BM74" i="2"/>
  <c r="BG72" i="2"/>
  <c r="BX60" i="2"/>
  <c r="L60" i="2"/>
  <c r="CD57" i="2"/>
  <c r="BP57" i="2"/>
  <c r="AZ57" i="2"/>
  <c r="BX56" i="2"/>
  <c r="AZ55" i="2"/>
  <c r="AJ54" i="2"/>
  <c r="BV53" i="2"/>
  <c r="BS53" i="2" s="1"/>
  <c r="AP51" i="2"/>
  <c r="BV50" i="2"/>
  <c r="BS50" i="2" s="1"/>
  <c r="CD49" i="2"/>
  <c r="AB49" i="2"/>
  <c r="CD48" i="2"/>
  <c r="BP48" i="2"/>
  <c r="AM45" i="2"/>
  <c r="AE44" i="2" a="1"/>
  <c r="AE44" i="2" s="1"/>
  <c r="BM40" i="2"/>
  <c r="BV37" i="2"/>
  <c r="BS37" i="2" s="1"/>
  <c r="AE37" i="2" a="1"/>
  <c r="AE37" i="2" s="1"/>
  <c r="BM36" i="2"/>
  <c r="L36" i="2"/>
  <c r="AM31" i="2"/>
  <c r="AB31" i="2"/>
  <c r="BX30" i="2"/>
  <c r="AJ18" i="2"/>
  <c r="W18" i="2"/>
  <c r="CA86" i="2"/>
  <c r="L86" i="2"/>
  <c r="BP84" i="2"/>
  <c r="AZ84" i="2"/>
  <c r="CA83" i="2"/>
  <c r="O83" i="2"/>
  <c r="BX82" i="2"/>
  <c r="AJ82" i="2"/>
  <c r="W82" i="2"/>
  <c r="L81" i="2"/>
  <c r="CO80" i="2"/>
  <c r="CA80" i="2"/>
  <c r="BL79" i="2"/>
  <c r="AM78" i="2"/>
  <c r="AB78" i="2"/>
  <c r="CD77" i="2"/>
  <c r="BP77" i="2"/>
  <c r="CI76" i="2"/>
  <c r="AB76" i="2"/>
  <c r="O75" i="2"/>
  <c r="L74" i="2"/>
  <c r="BP73" i="2"/>
  <c r="AZ73" i="2"/>
  <c r="BP70" i="2"/>
  <c r="CA68" i="2"/>
  <c r="AY68" i="2"/>
  <c r="CP67" i="2"/>
  <c r="CA67" i="2"/>
  <c r="BP67" i="2"/>
  <c r="AM67" i="2"/>
  <c r="AB67" i="2"/>
  <c r="AY66" i="2"/>
  <c r="AM66" i="2"/>
  <c r="AB66" i="2"/>
  <c r="AM64" i="2"/>
  <c r="R64" i="2"/>
  <c r="AP63" i="2"/>
  <c r="AZ61" i="2"/>
  <c r="BV60" i="2"/>
  <c r="BS60" i="2" s="1"/>
  <c r="BG60" i="2"/>
  <c r="AP59" i="2"/>
  <c r="AE58" i="2" a="1"/>
  <c r="AE58" i="2" s="1"/>
  <c r="BX55" i="2"/>
  <c r="BM55" i="2"/>
  <c r="AY55" i="2"/>
  <c r="BP53" i="2"/>
  <c r="AB53" i="2"/>
  <c r="BL52" i="2"/>
  <c r="AB51" i="2"/>
  <c r="CD50" i="2"/>
  <c r="BP50" i="2"/>
  <c r="AP50" i="2"/>
  <c r="AM46" i="2"/>
  <c r="BM45" i="2"/>
  <c r="AB45" i="2"/>
  <c r="O45" i="2"/>
  <c r="CK41" i="2"/>
  <c r="CI41" i="2"/>
  <c r="CL41" i="2"/>
  <c r="BV41" i="2"/>
  <c r="BS41" i="2" s="1"/>
  <c r="BL40" i="2"/>
  <c r="CI39" i="2"/>
  <c r="BX39" i="2"/>
  <c r="AZ37" i="2"/>
  <c r="AB37" i="2"/>
  <c r="CO33" i="2"/>
  <c r="CM33" i="2"/>
  <c r="CP33" i="2"/>
  <c r="AZ31" i="2"/>
  <c r="AJ31" i="2"/>
  <c r="AM28" i="2"/>
  <c r="AB28" i="2"/>
  <c r="O28" i="2"/>
  <c r="CO27" i="2"/>
  <c r="CM27" i="2"/>
  <c r="CP27" i="2"/>
  <c r="CK9" i="2"/>
  <c r="CI9" i="2"/>
  <c r="AZ8" i="2"/>
  <c r="AE8" i="2" a="1"/>
  <c r="AE8" i="2" s="1"/>
  <c r="BW6" i="2"/>
  <c r="BV6" i="2"/>
  <c r="BS6" i="2" s="1"/>
  <c r="O5" i="2"/>
  <c r="L83" i="2"/>
  <c r="CM80" i="2"/>
  <c r="BG79" i="2"/>
  <c r="AE79" i="2" a="1"/>
  <c r="AE79" i="2" s="1"/>
  <c r="AY78" i="2"/>
  <c r="BL76" i="2"/>
  <c r="L76" i="2"/>
  <c r="BL75" i="2"/>
  <c r="CA73" i="2"/>
  <c r="AY73" i="2"/>
  <c r="BP72" i="2"/>
  <c r="BK71" i="2"/>
  <c r="BH71" i="2" s="1"/>
  <c r="CM67" i="2"/>
  <c r="L67" i="2"/>
  <c r="BL66" i="2"/>
  <c r="BV63" i="2"/>
  <c r="BS63" i="2" s="1"/>
  <c r="AE63" i="2" a="1"/>
  <c r="AE63" i="2" s="1"/>
  <c r="O62" i="2"/>
  <c r="CM61" i="2"/>
  <c r="BX61" i="2"/>
  <c r="AM58" i="2"/>
  <c r="BL55" i="2"/>
  <c r="CI33" i="2"/>
  <c r="CO29" i="2"/>
  <c r="CM29" i="2"/>
  <c r="AP21" i="2"/>
  <c r="BP79" i="2"/>
  <c r="O79" i="2"/>
  <c r="BL78" i="2"/>
  <c r="AZ77" i="2"/>
  <c r="W76" i="2"/>
  <c r="L75" i="2"/>
  <c r="BW74" i="2"/>
  <c r="AP71" i="2"/>
  <c r="R70" i="2"/>
  <c r="BG65" i="2"/>
  <c r="AJ64" i="2"/>
  <c r="AJ62" i="2"/>
  <c r="BM59" i="2"/>
  <c r="BX57" i="2"/>
  <c r="BV56" i="2"/>
  <c r="BS56" i="2" s="1"/>
  <c r="AP56" i="2"/>
  <c r="BW54" i="2"/>
  <c r="BW52" i="2"/>
  <c r="CA51" i="2"/>
  <c r="AZ51" i="2"/>
  <c r="O51" i="2"/>
  <c r="CD41" i="2"/>
  <c r="CA37" i="2"/>
  <c r="AP29" i="2"/>
  <c r="CK16" i="2"/>
  <c r="CI16" i="2"/>
  <c r="BW16" i="2"/>
  <c r="AE14" i="2" a="1"/>
  <c r="AE14" i="2" s="1"/>
  <c r="CM7" i="2"/>
  <c r="CP7" i="2"/>
  <c r="AB7" i="2"/>
  <c r="AP13" i="2"/>
  <c r="CA11" i="2"/>
  <c r="BX10" i="2"/>
  <c r="BM8" i="2"/>
  <c r="BG7" i="2"/>
  <c r="O7" i="2"/>
  <c r="CD4" i="2"/>
  <c r="BP4" i="2"/>
  <c r="L22" i="2"/>
  <c r="AZ20" i="2"/>
  <c r="AB19" i="2"/>
  <c r="R19" i="2"/>
  <c r="CD14" i="2"/>
  <c r="BP13" i="2"/>
  <c r="BP12" i="2"/>
  <c r="AM12" i="2"/>
  <c r="R11" i="2"/>
  <c r="AZ10" i="2"/>
  <c r="AM9" i="2"/>
  <c r="BP7" i="2"/>
  <c r="BM6" i="2"/>
  <c r="AM4" i="2"/>
  <c r="AZ28" i="2"/>
  <c r="BM22" i="2"/>
  <c r="AZ21" i="2"/>
  <c r="AJ20" i="2"/>
  <c r="AY19" i="2"/>
  <c r="BX18" i="2"/>
  <c r="AE18" i="2" a="1"/>
  <c r="AE18" i="2" s="1"/>
  <c r="CD16" i="2"/>
  <c r="AM14" i="2"/>
  <c r="AB14" i="2"/>
  <c r="AM13" i="2"/>
  <c r="AB13" i="2"/>
  <c r="AY11" i="2"/>
  <c r="AB10" i="2"/>
  <c r="BG9" i="2"/>
  <c r="AZ6" i="2"/>
  <c r="AE6" i="2" a="1"/>
  <c r="AE6" i="2" s="1"/>
  <c r="BM5" i="2"/>
  <c r="AE5" i="2" a="1"/>
  <c r="AE5" i="2" s="1"/>
  <c r="CA4" i="2"/>
  <c r="BP49" i="2"/>
  <c r="AZ49" i="2"/>
  <c r="BX47" i="2"/>
  <c r="AY46" i="2"/>
  <c r="L46" i="2"/>
  <c r="BX45" i="2"/>
  <c r="AJ45" i="2"/>
  <c r="BG44" i="2"/>
  <c r="CA42" i="2"/>
  <c r="BM42" i="2"/>
  <c r="O42" i="2"/>
  <c r="AZ41" i="2"/>
  <c r="O41" i="2"/>
  <c r="CD39" i="2"/>
  <c r="BW36" i="2"/>
  <c r="AP36" i="2"/>
  <c r="BM34" i="2"/>
  <c r="BW33" i="2"/>
  <c r="AE32" i="2" a="1"/>
  <c r="AE32" i="2" s="1"/>
  <c r="BX31" i="2"/>
  <c r="AM30" i="2"/>
  <c r="AB30" i="2"/>
  <c r="AJ28" i="2"/>
  <c r="L28" i="2"/>
  <c r="BP23" i="2"/>
  <c r="O23" i="2"/>
  <c r="BM21" i="2"/>
  <c r="BM20" i="2"/>
  <c r="BW18" i="2"/>
  <c r="BP17" i="2"/>
  <c r="AB17" i="2"/>
  <c r="BM15" i="2"/>
  <c r="CM14" i="2"/>
  <c r="AZ14" i="2"/>
  <c r="CA13" i="2"/>
  <c r="BM13" i="2"/>
  <c r="CM12" i="2"/>
  <c r="CA12" i="2"/>
  <c r="AY12" i="2"/>
  <c r="BW11" i="2"/>
  <c r="AJ11" i="2"/>
  <c r="O11" i="2"/>
  <c r="O10" i="2"/>
  <c r="CM6" i="2"/>
  <c r="CK5" i="2"/>
  <c r="AZ5" i="2"/>
  <c r="CM4" i="2"/>
  <c r="R9" i="2"/>
  <c r="BV8" i="2"/>
  <c r="BS8" i="2" s="1"/>
  <c r="L49" i="2"/>
  <c r="L48" i="2"/>
  <c r="CF47" i="2"/>
  <c r="BW46" i="2"/>
  <c r="AP46" i="2"/>
  <c r="AM44" i="2"/>
  <c r="AZ43" i="2"/>
  <c r="BX42" i="2"/>
  <c r="L42" i="2"/>
  <c r="BX41" i="2"/>
  <c r="R39" i="2"/>
  <c r="BP38" i="2"/>
  <c r="AB36" i="2"/>
  <c r="O35" i="2"/>
  <c r="L34" i="2"/>
  <c r="O32" i="2"/>
  <c r="AP31" i="2"/>
  <c r="AJ30" i="2"/>
  <c r="W30" i="2"/>
  <c r="L30" i="2"/>
  <c r="BG27" i="2"/>
  <c r="AP27" i="2"/>
  <c r="AE27" i="2" a="1"/>
  <c r="AE27" i="2" s="1"/>
  <c r="AZ26" i="2"/>
  <c r="CP25" i="2"/>
  <c r="BP25" i="2"/>
  <c r="CA24" i="2"/>
  <c r="AZ24" i="2"/>
  <c r="BM23" i="2"/>
  <c r="BW22" i="2"/>
  <c r="AE22" i="2" a="1"/>
  <c r="AE22" i="2" s="1"/>
  <c r="AE20" i="2" a="1"/>
  <c r="AE20" i="2" s="1"/>
  <c r="L19" i="2"/>
  <c r="AM18" i="2"/>
  <c r="AB18" i="2"/>
  <c r="BX17" i="2"/>
  <c r="BM17" i="2"/>
  <c r="BX16" i="2"/>
  <c r="CI15" i="2"/>
  <c r="BL15" i="2"/>
  <c r="L15" i="2"/>
  <c r="CK14" i="2"/>
  <c r="BX14" i="2"/>
  <c r="BX13" i="2"/>
  <c r="BX12" i="2"/>
  <c r="L12" i="2"/>
  <c r="CP11" i="2"/>
  <c r="L11" i="2"/>
  <c r="CA8" i="2"/>
  <c r="AE7" i="2" a="1"/>
  <c r="AE7" i="2" s="1"/>
  <c r="BX48" i="2"/>
  <c r="AE47" i="2" a="1"/>
  <c r="AE47" i="2" s="1"/>
  <c r="R47" i="2"/>
  <c r="AB43" i="2"/>
  <c r="BM38" i="2"/>
  <c r="AP37" i="2"/>
  <c r="AY35" i="2"/>
  <c r="AZ33" i="2"/>
  <c r="CA32" i="2"/>
  <c r="AJ32" i="2"/>
  <c r="AY24" i="2"/>
  <c r="BL23" i="2"/>
  <c r="AE16" i="2" a="1"/>
  <c r="AE16" i="2" s="1"/>
  <c r="CG12" i="2"/>
  <c r="BW12" i="2"/>
  <c r="CD11" i="2"/>
  <c r="AE11" i="2" a="1"/>
  <c r="AE11" i="2" s="1"/>
  <c r="BX9" i="2"/>
  <c r="D9" i="2" s="1"/>
  <c r="B9" i="2" s="1"/>
  <c r="A9" i="1" s="1"/>
  <c r="BM9" i="2"/>
  <c r="AP9" i="2"/>
  <c r="BP8" i="2"/>
  <c r="AP8" i="2"/>
  <c r="L8" i="2"/>
  <c r="BP6" i="2"/>
  <c r="AJ6" i="2"/>
  <c r="W6" i="2"/>
  <c r="AJ5" i="2"/>
  <c r="W5" i="2"/>
  <c r="AB4" i="2"/>
  <c r="BF423" i="2"/>
  <c r="BC423" i="2" s="1"/>
  <c r="BG423" i="2"/>
  <c r="CF449" i="2"/>
  <c r="CG449" i="2"/>
  <c r="BG431" i="2"/>
  <c r="BK421" i="2"/>
  <c r="BH421" i="2" s="1"/>
  <c r="BL421" i="2"/>
  <c r="BF407" i="2"/>
  <c r="BC407" i="2" s="1"/>
  <c r="BG407" i="2"/>
  <c r="BW418" i="2"/>
  <c r="BV418" i="2"/>
  <c r="BS418" i="2" s="1"/>
  <c r="BL409" i="2"/>
  <c r="BK409" i="2"/>
  <c r="BH409" i="2" s="1"/>
  <c r="BG419" i="2"/>
  <c r="BF419" i="2"/>
  <c r="BC419" i="2" s="1"/>
  <c r="W429" i="2"/>
  <c r="BK413" i="2"/>
  <c r="BH413" i="2" s="1"/>
  <c r="BL413" i="2"/>
  <c r="BG403" i="2"/>
  <c r="BV263" i="2"/>
  <c r="BS263" i="2" s="1"/>
  <c r="BW263" i="2"/>
  <c r="CK450" i="2"/>
  <c r="BX450" i="2"/>
  <c r="CD449" i="2"/>
  <c r="CA448" i="2"/>
  <c r="AP448" i="2"/>
  <c r="L448" i="2"/>
  <c r="BX447" i="2"/>
  <c r="BM447" i="2"/>
  <c r="AM447" i="2"/>
  <c r="CI445" i="2"/>
  <c r="BP445" i="2"/>
  <c r="AZ445" i="2"/>
  <c r="CK444" i="2"/>
  <c r="BM444" i="2"/>
  <c r="AE444" i="2" a="1"/>
  <c r="AE444" i="2" s="1"/>
  <c r="CI443" i="2"/>
  <c r="W443" i="2"/>
  <c r="CI442" i="2"/>
  <c r="BP442" i="2"/>
  <c r="AZ442" i="2"/>
  <c r="BL441" i="2"/>
  <c r="BL440" i="2"/>
  <c r="AZ439" i="2"/>
  <c r="BM438" i="2"/>
  <c r="AY438" i="2"/>
  <c r="W438" i="2"/>
  <c r="CA437" i="2"/>
  <c r="CP436" i="2"/>
  <c r="CA436" i="2"/>
  <c r="CI435" i="2"/>
  <c r="BM435" i="2"/>
  <c r="CP434" i="2"/>
  <c r="AJ434" i="2"/>
  <c r="W434" i="2"/>
  <c r="L434" i="2"/>
  <c r="O433" i="2"/>
  <c r="CD432" i="2"/>
  <c r="AE432" i="2" a="1"/>
  <c r="AE432" i="2" s="1"/>
  <c r="BM430" i="2"/>
  <c r="AJ430" i="2"/>
  <c r="W430" i="2"/>
  <c r="L430" i="2"/>
  <c r="CA429" i="2"/>
  <c r="AE429" i="2" a="1"/>
  <c r="AE429" i="2" s="1"/>
  <c r="O429" i="2"/>
  <c r="CA428" i="2"/>
  <c r="BP428" i="2"/>
  <c r="AZ428" i="2"/>
  <c r="AM428" i="2"/>
  <c r="O428" i="2"/>
  <c r="CG426" i="2"/>
  <c r="BV425" i="2"/>
  <c r="BS425" i="2" s="1"/>
  <c r="AY425" i="2"/>
  <c r="CG424" i="2"/>
  <c r="BW424" i="2"/>
  <c r="BG424" i="2"/>
  <c r="W424" i="2"/>
  <c r="L424" i="2"/>
  <c r="AM421" i="2"/>
  <c r="BL420" i="2"/>
  <c r="BV419" i="2"/>
  <c r="BS419" i="2" s="1"/>
  <c r="AZ419" i="2"/>
  <c r="BW417" i="2"/>
  <c r="BL416" i="2"/>
  <c r="AJ416" i="2"/>
  <c r="BM415" i="2"/>
  <c r="CM414" i="2"/>
  <c r="BX413" i="2"/>
  <c r="BM413" i="2"/>
  <c r="L413" i="2"/>
  <c r="CD411" i="2"/>
  <c r="AJ411" i="2"/>
  <c r="AP410" i="2"/>
  <c r="BV409" i="2"/>
  <c r="BS409" i="2" s="1"/>
  <c r="O409" i="2"/>
  <c r="BP408" i="2"/>
  <c r="BW407" i="2"/>
  <c r="O407" i="2"/>
  <c r="BX406" i="2"/>
  <c r="BM406" i="2"/>
  <c r="AY406" i="2"/>
  <c r="R404" i="2"/>
  <c r="CG403" i="2"/>
  <c r="AJ403" i="2"/>
  <c r="CI402" i="2"/>
  <c r="BX402" i="2"/>
  <c r="BM402" i="2"/>
  <c r="CF400" i="2"/>
  <c r="CG400" i="2"/>
  <c r="BF400" i="2"/>
  <c r="BC400" i="2" s="1"/>
  <c r="CK398" i="2"/>
  <c r="CI398" i="2"/>
  <c r="CL398" i="2"/>
  <c r="BV398" i="2"/>
  <c r="BS398" i="2" s="1"/>
  <c r="W395" i="2"/>
  <c r="BW386" i="2"/>
  <c r="BL357" i="2"/>
  <c r="BK357" i="2"/>
  <c r="BH357" i="2" s="1"/>
  <c r="BL349" i="2"/>
  <c r="BK349" i="2"/>
  <c r="BH349" i="2" s="1"/>
  <c r="BV432" i="2"/>
  <c r="BS432" i="2" s="1"/>
  <c r="AY430" i="2"/>
  <c r="BL425" i="2"/>
  <c r="AY422" i="2"/>
  <c r="BL417" i="2"/>
  <c r="AE415" i="2" a="1"/>
  <c r="AE415" i="2" s="1"/>
  <c r="BV414" i="2"/>
  <c r="BS414" i="2" s="1"/>
  <c r="AE402" i="2" a="1"/>
  <c r="AE402" i="2" s="1"/>
  <c r="CF398" i="2"/>
  <c r="CG398" i="2"/>
  <c r="W396" i="2"/>
  <c r="CF383" i="2"/>
  <c r="CG383" i="2"/>
  <c r="BL370" i="2"/>
  <c r="BK340" i="2"/>
  <c r="BH340" i="2" s="1"/>
  <c r="BL340" i="2"/>
  <c r="AZ448" i="2"/>
  <c r="BV447" i="2"/>
  <c r="BS447" i="2" s="1"/>
  <c r="AB445" i="2"/>
  <c r="O445" i="2"/>
  <c r="BL444" i="2"/>
  <c r="AB442" i="2"/>
  <c r="AE441" i="2" a="1"/>
  <c r="AE441" i="2" s="1"/>
  <c r="O440" i="2"/>
  <c r="CK437" i="2"/>
  <c r="BX437" i="2"/>
  <c r="BX436" i="2"/>
  <c r="BL436" i="2"/>
  <c r="O436" i="2"/>
  <c r="AE434" i="2" a="1"/>
  <c r="AE434" i="2" s="1"/>
  <c r="CP432" i="2"/>
  <c r="CK429" i="2"/>
  <c r="BX429" i="2"/>
  <c r="BL429" i="2"/>
  <c r="BX428" i="2"/>
  <c r="L428" i="2"/>
  <c r="CP427" i="2"/>
  <c r="BG427" i="2"/>
  <c r="CD426" i="2"/>
  <c r="CD424" i="2"/>
  <c r="AP424" i="2"/>
  <c r="BV422" i="2"/>
  <c r="BS422" i="2" s="1"/>
  <c r="AJ421" i="2"/>
  <c r="CD420" i="2"/>
  <c r="BV420" i="2"/>
  <c r="BS420" i="2" s="1"/>
  <c r="CD419" i="2"/>
  <c r="AB419" i="2"/>
  <c r="R417" i="2"/>
  <c r="AE416" i="2" a="1"/>
  <c r="AE416" i="2" s="1"/>
  <c r="CL415" i="2"/>
  <c r="AZ415" i="2"/>
  <c r="BW413" i="2"/>
  <c r="R413" i="2"/>
  <c r="CD412" i="2"/>
  <c r="W412" i="2"/>
  <c r="CA411" i="2"/>
  <c r="BG411" i="2"/>
  <c r="BM408" i="2"/>
  <c r="AY408" i="2"/>
  <c r="AB408" i="2"/>
  <c r="CD407" i="2"/>
  <c r="AB405" i="2"/>
  <c r="O404" i="2"/>
  <c r="BV403" i="2"/>
  <c r="BS403" i="2" s="1"/>
  <c r="AY403" i="2"/>
  <c r="AM402" i="2"/>
  <c r="AZ401" i="2"/>
  <c r="AE401" i="2" a="1"/>
  <c r="AE401" i="2" s="1"/>
  <c r="R400" i="2"/>
  <c r="CD398" i="2"/>
  <c r="BV381" i="2"/>
  <c r="BS381" i="2" s="1"/>
  <c r="BW381" i="2"/>
  <c r="CG375" i="2"/>
  <c r="CD375" i="2"/>
  <c r="CF375" i="2"/>
  <c r="CI400" i="2"/>
  <c r="CK400" i="2"/>
  <c r="CL400" i="2"/>
  <c r="R450" i="2"/>
  <c r="CA449" i="2"/>
  <c r="CA446" i="2"/>
  <c r="CD450" i="2"/>
  <c r="AE450" i="2" a="1"/>
  <c r="AE450" i="2" s="1"/>
  <c r="CL449" i="2"/>
  <c r="BX449" i="2"/>
  <c r="BM448" i="2"/>
  <c r="CD447" i="2"/>
  <c r="L447" i="2"/>
  <c r="CP446" i="2"/>
  <c r="BM446" i="2"/>
  <c r="O446" i="2"/>
  <c r="CP444" i="2"/>
  <c r="BX444" i="2"/>
  <c r="CD443" i="2"/>
  <c r="BP443" i="2"/>
  <c r="AB443" i="2"/>
  <c r="AJ442" i="2"/>
  <c r="L442" i="2"/>
  <c r="BG440" i="2"/>
  <c r="AE440" i="2" a="1"/>
  <c r="AE440" i="2" s="1"/>
  <c r="L440" i="2"/>
  <c r="BG438" i="2"/>
  <c r="AP438" i="2"/>
  <c r="R438" i="2"/>
  <c r="AZ437" i="2"/>
  <c r="L435" i="2"/>
  <c r="CL434" i="2"/>
  <c r="AP434" i="2"/>
  <c r="R434" i="2"/>
  <c r="L433" i="2"/>
  <c r="CM432" i="2"/>
  <c r="BP432" i="2"/>
  <c r="AB432" i="2"/>
  <c r="AE431" i="2" a="1"/>
  <c r="AE431" i="2" s="1"/>
  <c r="AP430" i="2"/>
  <c r="CI429" i="2"/>
  <c r="AZ429" i="2"/>
  <c r="L429" i="2"/>
  <c r="CO427" i="2"/>
  <c r="CA427" i="2"/>
  <c r="L427" i="2"/>
  <c r="CA426" i="2"/>
  <c r="BP426" i="2"/>
  <c r="BP424" i="2"/>
  <c r="R424" i="2"/>
  <c r="BV423" i="2"/>
  <c r="BS423" i="2" s="1"/>
  <c r="AY423" i="2"/>
  <c r="AM423" i="2"/>
  <c r="AE423" i="2" a="1"/>
  <c r="AE423" i="2" s="1"/>
  <c r="CL422" i="2"/>
  <c r="BP422" i="2"/>
  <c r="AP422" i="2"/>
  <c r="O421" i="2"/>
  <c r="L420" i="2"/>
  <c r="CG418" i="2"/>
  <c r="AJ418" i="2"/>
  <c r="O417" i="2"/>
  <c r="CD416" i="2"/>
  <c r="CK415" i="2"/>
  <c r="BX415" i="2"/>
  <c r="AB415" i="2"/>
  <c r="CA414" i="2"/>
  <c r="R414" i="2"/>
  <c r="CD413" i="2"/>
  <c r="AM413" i="2"/>
  <c r="BV412" i="2"/>
  <c r="BS412" i="2" s="1"/>
  <c r="BX411" i="2"/>
  <c r="BM411" i="2"/>
  <c r="AE411" i="2" a="1"/>
  <c r="AE411" i="2" s="1"/>
  <c r="CL410" i="2"/>
  <c r="BP410" i="2"/>
  <c r="AZ410" i="2"/>
  <c r="AM410" i="2"/>
  <c r="BP409" i="2"/>
  <c r="W409" i="2"/>
  <c r="L409" i="2"/>
  <c r="O408" i="2"/>
  <c r="BP407" i="2"/>
  <c r="W407" i="2"/>
  <c r="BV406" i="2"/>
  <c r="BS406" i="2" s="1"/>
  <c r="R406" i="2"/>
  <c r="BG405" i="2"/>
  <c r="AJ405" i="2"/>
  <c r="CA404" i="2"/>
  <c r="AP404" i="2"/>
  <c r="L404" i="2"/>
  <c r="O403" i="2"/>
  <c r="BV401" i="2"/>
  <c r="BS401" i="2" s="1"/>
  <c r="AY401" i="2"/>
  <c r="O401" i="2"/>
  <c r="CA400" i="2"/>
  <c r="AZ400" i="2"/>
  <c r="AM399" i="2"/>
  <c r="AB399" i="2"/>
  <c r="AE396" i="2" a="1"/>
  <c r="AE396" i="2" s="1"/>
  <c r="CA395" i="2"/>
  <c r="BL385" i="2"/>
  <c r="BL382" i="2"/>
  <c r="CF377" i="2"/>
  <c r="CD377" i="2"/>
  <c r="CG377" i="2"/>
  <c r="BV373" i="2"/>
  <c r="BS373" i="2" s="1"/>
  <c r="BW373" i="2"/>
  <c r="BW371" i="2"/>
  <c r="BV371" i="2"/>
  <c r="BS371" i="2" s="1"/>
  <c r="BL363" i="2"/>
  <c r="CG349" i="2"/>
  <c r="CD349" i="2"/>
  <c r="CF349" i="2"/>
  <c r="CL345" i="2"/>
  <c r="CK345" i="2"/>
  <c r="CI345" i="2"/>
  <c r="R409" i="2"/>
  <c r="CF385" i="2"/>
  <c r="CD385" i="2"/>
  <c r="CG385" i="2"/>
  <c r="CI325" i="2"/>
  <c r="CK325" i="2"/>
  <c r="AE449" i="2" a="1"/>
  <c r="AE449" i="2" s="1"/>
  <c r="CP438" i="2"/>
  <c r="AE438" i="2" a="1"/>
  <c r="AE438" i="2" s="1"/>
  <c r="CL430" i="2"/>
  <c r="CL426" i="2"/>
  <c r="BL411" i="2"/>
  <c r="W404" i="2"/>
  <c r="O402" i="2"/>
  <c r="CP400" i="2"/>
  <c r="CO376" i="2"/>
  <c r="CM376" i="2"/>
  <c r="CP376" i="2"/>
  <c r="BL369" i="2"/>
  <c r="AX354" i="2"/>
  <c r="AU354" i="2" s="1"/>
  <c r="AY354" i="2"/>
  <c r="BV353" i="2"/>
  <c r="BS353" i="2" s="1"/>
  <c r="AX348" i="2"/>
  <c r="AU348" i="2" s="1"/>
  <c r="AY348" i="2"/>
  <c r="W449" i="2"/>
  <c r="W446" i="2"/>
  <c r="CI358" i="2"/>
  <c r="CL358" i="2"/>
  <c r="BL446" i="2"/>
  <c r="AM450" i="2"/>
  <c r="BW449" i="2"/>
  <c r="AJ448" i="2"/>
  <c r="CA447" i="2"/>
  <c r="AP447" i="2"/>
  <c r="W447" i="2"/>
  <c r="AP446" i="2"/>
  <c r="AE446" i="2" a="1"/>
  <c r="AE446" i="2" s="1"/>
  <c r="W445" i="2"/>
  <c r="CA443" i="2"/>
  <c r="AJ443" i="2"/>
  <c r="O443" i="2"/>
  <c r="AP442" i="2"/>
  <c r="CA441" i="2"/>
  <c r="BG441" i="2"/>
  <c r="AZ440" i="2"/>
  <c r="CK439" i="2"/>
  <c r="AP439" i="2"/>
  <c r="CO438" i="2"/>
  <c r="R437" i="2"/>
  <c r="CA435" i="2"/>
  <c r="AY435" i="2"/>
  <c r="AZ434" i="2"/>
  <c r="CF433" i="2"/>
  <c r="BX433" i="2"/>
  <c r="BM432" i="2"/>
  <c r="AJ432" i="2"/>
  <c r="AY431" i="2"/>
  <c r="AB431" i="2"/>
  <c r="CK430" i="2"/>
  <c r="CA430" i="2"/>
  <c r="BP430" i="2"/>
  <c r="CD429" i="2"/>
  <c r="AM429" i="2"/>
  <c r="AB429" i="2"/>
  <c r="BL427" i="2"/>
  <c r="AZ427" i="2"/>
  <c r="AP427" i="2"/>
  <c r="CK426" i="2"/>
  <c r="AB426" i="2"/>
  <c r="O426" i="2"/>
  <c r="CA425" i="2"/>
  <c r="AP425" i="2"/>
  <c r="BM424" i="2"/>
  <c r="AZ424" i="2"/>
  <c r="AE422" i="2" a="1"/>
  <c r="AE422" i="2" s="1"/>
  <c r="CK421" i="2"/>
  <c r="BX421" i="2"/>
  <c r="AP420" i="2"/>
  <c r="BX419" i="2"/>
  <c r="BM419" i="2"/>
  <c r="CM418" i="2"/>
  <c r="CD418" i="2"/>
  <c r="L418" i="2"/>
  <c r="CA417" i="2"/>
  <c r="CP416" i="2"/>
  <c r="BP416" i="2"/>
  <c r="AZ416" i="2"/>
  <c r="AJ415" i="2"/>
  <c r="O415" i="2"/>
  <c r="BX414" i="2"/>
  <c r="AZ414" i="2"/>
  <c r="BG413" i="2"/>
  <c r="AJ413" i="2"/>
  <c r="W413" i="2"/>
  <c r="O413" i="2"/>
  <c r="AE412" i="2" a="1"/>
  <c r="AE412" i="2" s="1"/>
  <c r="CG411" i="2"/>
  <c r="BW411" i="2"/>
  <c r="AZ411" i="2"/>
  <c r="AM411" i="2"/>
  <c r="R411" i="2"/>
  <c r="BX410" i="2"/>
  <c r="AJ410" i="2"/>
  <c r="L410" i="2"/>
  <c r="BM409" i="2"/>
  <c r="AE409" i="2" a="1"/>
  <c r="AE409" i="2" s="1"/>
  <c r="CG408" i="2"/>
  <c r="BW408" i="2"/>
  <c r="L408" i="2"/>
  <c r="AE407" i="2" a="1"/>
  <c r="AE407" i="2" s="1"/>
  <c r="R407" i="2"/>
  <c r="CL406" i="2"/>
  <c r="CA406" i="2"/>
  <c r="AM406" i="2"/>
  <c r="AB406" i="2"/>
  <c r="CL404" i="2"/>
  <c r="BX404" i="2"/>
  <c r="AM404" i="2"/>
  <c r="CK403" i="2"/>
  <c r="L403" i="2"/>
  <c r="CP402" i="2"/>
  <c r="BG402" i="2"/>
  <c r="CM400" i="2"/>
  <c r="CM399" i="2"/>
  <c r="CO399" i="2"/>
  <c r="CO398" i="2"/>
  <c r="O397" i="2"/>
  <c r="CM395" i="2"/>
  <c r="CP395" i="2"/>
  <c r="CI392" i="2"/>
  <c r="CK392" i="2"/>
  <c r="CL392" i="2"/>
  <c r="BV378" i="2"/>
  <c r="BS378" i="2" s="1"/>
  <c r="BW378" i="2"/>
  <c r="CF371" i="2"/>
  <c r="CG371" i="2"/>
  <c r="R433" i="2"/>
  <c r="W415" i="2"/>
  <c r="BV389" i="2"/>
  <c r="BS389" i="2" s="1"/>
  <c r="BW389" i="2"/>
  <c r="AY450" i="2"/>
  <c r="AJ450" i="2"/>
  <c r="BG448" i="2"/>
  <c r="CG446" i="2"/>
  <c r="BW446" i="2"/>
  <c r="AY446" i="2"/>
  <c r="BW445" i="2"/>
  <c r="AE445" i="2" a="1"/>
  <c r="AE445" i="2" s="1"/>
  <c r="BP444" i="2"/>
  <c r="W444" i="2"/>
  <c r="BX443" i="2"/>
  <c r="L443" i="2"/>
  <c r="BW442" i="2"/>
  <c r="BM440" i="2"/>
  <c r="BG435" i="2"/>
  <c r="CD433" i="2"/>
  <c r="BV433" i="2"/>
  <c r="BS433" i="2" s="1"/>
  <c r="BK433" i="2"/>
  <c r="BH433" i="2" s="1"/>
  <c r="CG432" i="2"/>
  <c r="W432" i="2"/>
  <c r="BG429" i="2"/>
  <c r="BV428" i="2"/>
  <c r="BS428" i="2" s="1"/>
  <c r="BG428" i="2"/>
  <c r="AE428" i="2" a="1"/>
  <c r="AE428" i="2" s="1"/>
  <c r="AY427" i="2"/>
  <c r="AM427" i="2"/>
  <c r="L426" i="2"/>
  <c r="AE425" i="2" a="1"/>
  <c r="AE425" i="2" s="1"/>
  <c r="BL424" i="2"/>
  <c r="AY424" i="2"/>
  <c r="AE420" i="2" a="1"/>
  <c r="AE420" i="2" s="1"/>
  <c r="CA418" i="2"/>
  <c r="CM416" i="2"/>
  <c r="CL412" i="2"/>
  <c r="AB412" i="2"/>
  <c r="AY411" i="2"/>
  <c r="BL410" i="2"/>
  <c r="W410" i="2"/>
  <c r="CL407" i="2"/>
  <c r="CI406" i="2"/>
  <c r="CI403" i="2"/>
  <c r="BX403" i="2"/>
  <c r="CM398" i="2"/>
  <c r="CD382" i="2"/>
  <c r="CF382" i="2"/>
  <c r="CG382" i="2"/>
  <c r="CL379" i="2"/>
  <c r="CI379" i="2"/>
  <c r="CK379" i="2"/>
  <c r="R369" i="2"/>
  <c r="BL367" i="2"/>
  <c r="BK367" i="2"/>
  <c r="BH367" i="2" s="1"/>
  <c r="BG361" i="2"/>
  <c r="CA398" i="2"/>
  <c r="CD396" i="2"/>
  <c r="BV396" i="2"/>
  <c r="BS396" i="2" s="1"/>
  <c r="CI395" i="2"/>
  <c r="BW394" i="2"/>
  <c r="AM394" i="2"/>
  <c r="O394" i="2"/>
  <c r="CG392" i="2"/>
  <c r="L392" i="2"/>
  <c r="AE391" i="2" a="1"/>
  <c r="AE391" i="2" s="1"/>
  <c r="R389" i="2"/>
  <c r="BP388" i="2"/>
  <c r="CL386" i="2"/>
  <c r="W386" i="2"/>
  <c r="L385" i="2"/>
  <c r="CP384" i="2"/>
  <c r="BP384" i="2"/>
  <c r="CM383" i="2"/>
  <c r="CD383" i="2"/>
  <c r="BP383" i="2"/>
  <c r="CO382" i="2"/>
  <c r="CD381" i="2"/>
  <c r="BG381" i="2"/>
  <c r="CD380" i="2"/>
  <c r="R380" i="2"/>
  <c r="CG379" i="2"/>
  <c r="BL379" i="2"/>
  <c r="AZ379" i="2"/>
  <c r="AP379" i="2"/>
  <c r="AJ378" i="2"/>
  <c r="BP377" i="2"/>
  <c r="BG377" i="2"/>
  <c r="AP377" i="2"/>
  <c r="BX376" i="2"/>
  <c r="CO375" i="2"/>
  <c r="R375" i="2"/>
  <c r="BM374" i="2"/>
  <c r="AZ374" i="2"/>
  <c r="CI373" i="2"/>
  <c r="AM373" i="2"/>
  <c r="L373" i="2"/>
  <c r="AP372" i="2"/>
  <c r="CD371" i="2"/>
  <c r="O371" i="2"/>
  <c r="AM370" i="2"/>
  <c r="CG369" i="2"/>
  <c r="AY369" i="2"/>
  <c r="AB369" i="2"/>
  <c r="BX368" i="2"/>
  <c r="CM367" i="2"/>
  <c r="L367" i="2"/>
  <c r="CP366" i="2"/>
  <c r="CL365" i="2"/>
  <c r="BX365" i="2"/>
  <c r="O365" i="2"/>
  <c r="BP364" i="2"/>
  <c r="AJ364" i="2"/>
  <c r="CF363" i="2"/>
  <c r="AE363" i="2" a="1"/>
  <c r="AE363" i="2" s="1"/>
  <c r="CL362" i="2"/>
  <c r="BM362" i="2"/>
  <c r="AJ360" i="2"/>
  <c r="O359" i="2"/>
  <c r="CG358" i="2"/>
  <c r="AE358" i="2" a="1"/>
  <c r="AE358" i="2" s="1"/>
  <c r="R358" i="2"/>
  <c r="AB355" i="2"/>
  <c r="CI354" i="2"/>
  <c r="CP353" i="2"/>
  <c r="CD353" i="2"/>
  <c r="BL353" i="2"/>
  <c r="CI352" i="2"/>
  <c r="O352" i="2"/>
  <c r="BP351" i="2"/>
  <c r="BG351" i="2"/>
  <c r="CP350" i="2"/>
  <c r="BW350" i="2"/>
  <c r="CM349" i="2"/>
  <c r="CG348" i="2"/>
  <c r="BX348" i="2"/>
  <c r="AY347" i="2"/>
  <c r="AJ347" i="2"/>
  <c r="BM346" i="2"/>
  <c r="BV345" i="2"/>
  <c r="BS345" i="2" s="1"/>
  <c r="CA344" i="2"/>
  <c r="AE344" i="2" a="1"/>
  <c r="AE344" i="2" s="1"/>
  <c r="AE340" i="2" a="1"/>
  <c r="AE340" i="2" s="1"/>
  <c r="AY337" i="2"/>
  <c r="CI336" i="2"/>
  <c r="CK336" i="2"/>
  <c r="CL336" i="2"/>
  <c r="CL329" i="2"/>
  <c r="CI329" i="2"/>
  <c r="CK329" i="2"/>
  <c r="BV329" i="2"/>
  <c r="BS329" i="2" s="1"/>
  <c r="BF329" i="2"/>
  <c r="BC329" i="2" s="1"/>
  <c r="BG329" i="2"/>
  <c r="BW328" i="2"/>
  <c r="W327" i="2"/>
  <c r="CG317" i="2"/>
  <c r="CF317" i="2"/>
  <c r="CA313" i="2"/>
  <c r="CP312" i="2"/>
  <c r="CM312" i="2"/>
  <c r="CO312" i="2"/>
  <c r="AJ311" i="2"/>
  <c r="W400" i="2"/>
  <c r="O400" i="2"/>
  <c r="AJ399" i="2"/>
  <c r="BM398" i="2"/>
  <c r="AP398" i="2"/>
  <c r="AE398" i="2" a="1"/>
  <c r="AE398" i="2" s="1"/>
  <c r="L398" i="2"/>
  <c r="AP397" i="2"/>
  <c r="L397" i="2"/>
  <c r="CA396" i="2"/>
  <c r="AJ395" i="2"/>
  <c r="BW392" i="2"/>
  <c r="R391" i="2"/>
  <c r="CA390" i="2"/>
  <c r="AE390" i="2" a="1"/>
  <c r="AE390" i="2" s="1"/>
  <c r="CA389" i="2"/>
  <c r="CA388" i="2"/>
  <c r="O388" i="2"/>
  <c r="CP385" i="2"/>
  <c r="CM384" i="2"/>
  <c r="AE383" i="2" a="1"/>
  <c r="AE383" i="2" s="1"/>
  <c r="R381" i="2"/>
  <c r="CL378" i="2"/>
  <c r="W378" i="2"/>
  <c r="CP377" i="2"/>
  <c r="CG376" i="2"/>
  <c r="BW376" i="2"/>
  <c r="CM375" i="2"/>
  <c r="BG372" i="2"/>
  <c r="AE372" i="2" a="1"/>
  <c r="AE372" i="2" s="1"/>
  <c r="CP371" i="2"/>
  <c r="CA371" i="2"/>
  <c r="BG371" i="2"/>
  <c r="O370" i="2"/>
  <c r="CD369" i="2"/>
  <c r="BW369" i="2"/>
  <c r="CG368" i="2"/>
  <c r="BW368" i="2"/>
  <c r="AE367" i="2" a="1"/>
  <c r="AE367" i="2" s="1"/>
  <c r="CI365" i="2"/>
  <c r="BW365" i="2"/>
  <c r="W365" i="2"/>
  <c r="CO364" i="2"/>
  <c r="W364" i="2"/>
  <c r="AP362" i="2"/>
  <c r="CK361" i="2"/>
  <c r="AE361" i="2" a="1"/>
  <c r="AE361" i="2" s="1"/>
  <c r="O361" i="2"/>
  <c r="BL358" i="2"/>
  <c r="AY358" i="2"/>
  <c r="CL357" i="2"/>
  <c r="CP356" i="2"/>
  <c r="BG356" i="2"/>
  <c r="AY355" i="2"/>
  <c r="R355" i="2"/>
  <c r="AZ354" i="2"/>
  <c r="AP354" i="2"/>
  <c r="AE354" i="2" a="1"/>
  <c r="AE354" i="2" s="1"/>
  <c r="W354" i="2"/>
  <c r="CO353" i="2"/>
  <c r="R353" i="2"/>
  <c r="BV352" i="2"/>
  <c r="BS352" i="2" s="1"/>
  <c r="W349" i="2"/>
  <c r="BL341" i="2"/>
  <c r="BK341" i="2"/>
  <c r="BH341" i="2" s="1"/>
  <c r="BG335" i="2"/>
  <c r="BF335" i="2"/>
  <c r="BC335" i="2" s="1"/>
  <c r="BG327" i="2"/>
  <c r="BF327" i="2"/>
  <c r="BC327" i="2" s="1"/>
  <c r="BK321" i="2"/>
  <c r="BH321" i="2" s="1"/>
  <c r="BL321" i="2"/>
  <c r="BG319" i="2"/>
  <c r="BF319" i="2"/>
  <c r="BC319" i="2" s="1"/>
  <c r="BW318" i="2"/>
  <c r="BV318" i="2"/>
  <c r="BS318" i="2" s="1"/>
  <c r="BV387" i="2"/>
  <c r="BS387" i="2" s="1"/>
  <c r="BG387" i="2"/>
  <c r="AE384" i="2" a="1"/>
  <c r="AE384" i="2" s="1"/>
  <c r="R374" i="2"/>
  <c r="AE368" i="2" a="1"/>
  <c r="AE368" i="2" s="1"/>
  <c r="AE362" i="2" a="1"/>
  <c r="AE362" i="2" s="1"/>
  <c r="BV356" i="2"/>
  <c r="BS356" i="2" s="1"/>
  <c r="CG354" i="2"/>
  <c r="L352" i="2"/>
  <c r="CP351" i="2"/>
  <c r="AP351" i="2"/>
  <c r="L351" i="2"/>
  <c r="BP350" i="2"/>
  <c r="AE350" i="2" a="1"/>
  <c r="AE350" i="2" s="1"/>
  <c r="CL349" i="2"/>
  <c r="AP348" i="2"/>
  <c r="BV347" i="2"/>
  <c r="BS347" i="2" s="1"/>
  <c r="AE347" i="2" a="1"/>
  <c r="AE347" i="2" s="1"/>
  <c r="AX346" i="2"/>
  <c r="AU346" i="2" s="1"/>
  <c r="AJ346" i="2"/>
  <c r="BP345" i="2"/>
  <c r="BG331" i="2"/>
  <c r="CM313" i="2"/>
  <c r="CO313" i="2"/>
  <c r="CP313" i="2"/>
  <c r="BL313" i="2"/>
  <c r="W312" i="2"/>
  <c r="CF289" i="2"/>
  <c r="CG289" i="2"/>
  <c r="BV400" i="2"/>
  <c r="BS400" i="2" s="1"/>
  <c r="L400" i="2"/>
  <c r="W399" i="2"/>
  <c r="AM398" i="2"/>
  <c r="AB398" i="2"/>
  <c r="CI397" i="2"/>
  <c r="AM397" i="2"/>
  <c r="AB397" i="2"/>
  <c r="BL395" i="2"/>
  <c r="AZ395" i="2"/>
  <c r="AP395" i="2"/>
  <c r="AE395" i="2" a="1"/>
  <c r="AE395" i="2" s="1"/>
  <c r="CP393" i="2"/>
  <c r="AP393" i="2"/>
  <c r="CM392" i="2"/>
  <c r="AE392" i="2" a="1"/>
  <c r="AE392" i="2" s="1"/>
  <c r="CK391" i="2"/>
  <c r="AY391" i="2"/>
  <c r="O391" i="2"/>
  <c r="CG390" i="2"/>
  <c r="BL390" i="2"/>
  <c r="AZ390" i="2"/>
  <c r="CL389" i="2"/>
  <c r="BX389" i="2"/>
  <c r="W389" i="2"/>
  <c r="CL388" i="2"/>
  <c r="AE388" i="2" a="1"/>
  <c r="AE388" i="2" s="1"/>
  <c r="BM386" i="2"/>
  <c r="AE386" i="2" a="1"/>
  <c r="AE386" i="2" s="1"/>
  <c r="BM385" i="2"/>
  <c r="AP385" i="2"/>
  <c r="AE385" i="2" a="1"/>
  <c r="AE385" i="2" s="1"/>
  <c r="AZ384" i="2"/>
  <c r="CK383" i="2"/>
  <c r="AZ383" i="2"/>
  <c r="AM383" i="2"/>
  <c r="AB383" i="2"/>
  <c r="BM382" i="2"/>
  <c r="AP382" i="2"/>
  <c r="L382" i="2"/>
  <c r="BP381" i="2"/>
  <c r="AZ381" i="2"/>
  <c r="O381" i="2"/>
  <c r="BX380" i="2"/>
  <c r="BM380" i="2"/>
  <c r="AP380" i="2"/>
  <c r="L380" i="2"/>
  <c r="CP379" i="2"/>
  <c r="BV379" i="2"/>
  <c r="BS379" i="2" s="1"/>
  <c r="BG379" i="2"/>
  <c r="BX378" i="2"/>
  <c r="BL377" i="2"/>
  <c r="CD376" i="2"/>
  <c r="AE376" i="2" a="1"/>
  <c r="AE376" i="2" s="1"/>
  <c r="CL375" i="2"/>
  <c r="AY375" i="2"/>
  <c r="AJ375" i="2"/>
  <c r="AJ374" i="2"/>
  <c r="BG373" i="2"/>
  <c r="CK371" i="2"/>
  <c r="BP371" i="2"/>
  <c r="CL370" i="2"/>
  <c r="CP368" i="2"/>
  <c r="CD368" i="2"/>
  <c r="AZ367" i="2"/>
  <c r="AB367" i="2"/>
  <c r="CA366" i="2"/>
  <c r="AZ366" i="2"/>
  <c r="AM366" i="2"/>
  <c r="AB366" i="2"/>
  <c r="CP363" i="2"/>
  <c r="BP363" i="2"/>
  <c r="AB362" i="2"/>
  <c r="R362" i="2"/>
  <c r="W361" i="2"/>
  <c r="CP360" i="2"/>
  <c r="AZ360" i="2"/>
  <c r="L359" i="2"/>
  <c r="CO358" i="2"/>
  <c r="CD358" i="2"/>
  <c r="O358" i="2"/>
  <c r="AE357" i="2" a="1"/>
  <c r="AE357" i="2" s="1"/>
  <c r="BP356" i="2"/>
  <c r="AZ356" i="2"/>
  <c r="AM356" i="2"/>
  <c r="AB356" i="2"/>
  <c r="BG355" i="2"/>
  <c r="O355" i="2"/>
  <c r="CP354" i="2"/>
  <c r="CK353" i="2"/>
  <c r="BG353" i="2"/>
  <c r="BG352" i="2"/>
  <c r="BL351" i="2"/>
  <c r="CK349" i="2"/>
  <c r="BM349" i="2"/>
  <c r="BG347" i="2"/>
  <c r="BG339" i="2"/>
  <c r="CF326" i="2"/>
  <c r="CG326" i="2"/>
  <c r="BK316" i="2"/>
  <c r="BH316" i="2" s="1"/>
  <c r="BL316" i="2"/>
  <c r="AJ397" i="2"/>
  <c r="CD395" i="2"/>
  <c r="L395" i="2"/>
  <c r="CM393" i="2"/>
  <c r="AE393" i="2" a="1"/>
  <c r="AE393" i="2" s="1"/>
  <c r="R393" i="2"/>
  <c r="CA392" i="2"/>
  <c r="BP392" i="2"/>
  <c r="BW390" i="2"/>
  <c r="AM390" i="2"/>
  <c r="AB390" i="2"/>
  <c r="CI389" i="2"/>
  <c r="BM389" i="2"/>
  <c r="AM389" i="2"/>
  <c r="L389" i="2"/>
  <c r="CI388" i="2"/>
  <c r="AM388" i="2"/>
  <c r="CK387" i="2"/>
  <c r="BP387" i="2"/>
  <c r="AB387" i="2"/>
  <c r="BL386" i="2"/>
  <c r="CG384" i="2"/>
  <c r="AY384" i="2"/>
  <c r="AY383" i="2"/>
  <c r="CL381" i="2"/>
  <c r="W381" i="2"/>
  <c r="CL380" i="2"/>
  <c r="AE380" i="2" a="1"/>
  <c r="AE380" i="2" s="1"/>
  <c r="R379" i="2"/>
  <c r="AE378" i="2" a="1"/>
  <c r="AE378" i="2" s="1"/>
  <c r="AJ377" i="2"/>
  <c r="BP376" i="2"/>
  <c r="BG374" i="2"/>
  <c r="AE374" i="2" a="1"/>
  <c r="AE374" i="2" s="1"/>
  <c r="R373" i="2"/>
  <c r="CI371" i="2"/>
  <c r="CP369" i="2"/>
  <c r="BF369" i="2"/>
  <c r="BC369" i="2" s="1"/>
  <c r="CM368" i="2"/>
  <c r="CF367" i="2"/>
  <c r="AY367" i="2"/>
  <c r="AY366" i="2"/>
  <c r="AM365" i="2"/>
  <c r="AB365" i="2"/>
  <c r="CL364" i="2"/>
  <c r="BX364" i="2"/>
  <c r="CO363" i="2"/>
  <c r="R363" i="2"/>
  <c r="CD361" i="2"/>
  <c r="BL361" i="2"/>
  <c r="CM360" i="2"/>
  <c r="AE360" i="2" a="1"/>
  <c r="AE360" i="2" s="1"/>
  <c r="AP359" i="2"/>
  <c r="BP358" i="2"/>
  <c r="AJ358" i="2"/>
  <c r="AZ357" i="2"/>
  <c r="R357" i="2"/>
  <c r="AJ356" i="2"/>
  <c r="AE355" i="2" a="1"/>
  <c r="AE355" i="2" s="1"/>
  <c r="CO354" i="2"/>
  <c r="BL354" i="2"/>
  <c r="CI353" i="2"/>
  <c r="AP352" i="2"/>
  <c r="AM348" i="2"/>
  <c r="CG341" i="2"/>
  <c r="CD341" i="2"/>
  <c r="CF341" i="2"/>
  <c r="CM330" i="2"/>
  <c r="CO330" i="2"/>
  <c r="CP330" i="2"/>
  <c r="BF321" i="2"/>
  <c r="BC321" i="2" s="1"/>
  <c r="BG321" i="2"/>
  <c r="AE316" i="2" a="1"/>
  <c r="AE316" i="2" s="1"/>
  <c r="AY303" i="2"/>
  <c r="AX303" i="2"/>
  <c r="AU303" i="2" s="1"/>
  <c r="BG397" i="2"/>
  <c r="R397" i="2"/>
  <c r="AP396" i="2"/>
  <c r="L396" i="2"/>
  <c r="BL393" i="2"/>
  <c r="BM392" i="2"/>
  <c r="CF391" i="2"/>
  <c r="CI387" i="2"/>
  <c r="AY385" i="2"/>
  <c r="BW382" i="2"/>
  <c r="CI381" i="2"/>
  <c r="CI380" i="2"/>
  <c r="AM380" i="2"/>
  <c r="CD378" i="2"/>
  <c r="BL378" i="2"/>
  <c r="BL372" i="2"/>
  <c r="W366" i="2"/>
  <c r="BG365" i="2"/>
  <c r="R359" i="2"/>
  <c r="AY357" i="2"/>
  <c r="W355" i="2"/>
  <c r="W353" i="2"/>
  <c r="O350" i="2"/>
  <c r="AB349" i="2"/>
  <c r="AP347" i="2"/>
  <c r="BW342" i="2"/>
  <c r="BV342" i="2"/>
  <c r="BS342" i="2" s="1"/>
  <c r="CF338" i="2"/>
  <c r="CG338" i="2"/>
  <c r="BX322" i="2"/>
  <c r="W322" i="2"/>
  <c r="CM319" i="2"/>
  <c r="CP319" i="2"/>
  <c r="BX319" i="2"/>
  <c r="BL317" i="2"/>
  <c r="BK317" i="2"/>
  <c r="BH317" i="2" s="1"/>
  <c r="BG313" i="2"/>
  <c r="BF313" i="2"/>
  <c r="BC313" i="2" s="1"/>
  <c r="BG395" i="2"/>
  <c r="R394" i="2"/>
  <c r="AY392" i="2"/>
  <c r="W384" i="2"/>
  <c r="O378" i="2"/>
  <c r="AY376" i="2"/>
  <c r="O376" i="2"/>
  <c r="L374" i="2"/>
  <c r="AZ373" i="2"/>
  <c r="AP373" i="2"/>
  <c r="O373" i="2"/>
  <c r="O372" i="2"/>
  <c r="BL371" i="2"/>
  <c r="AZ371" i="2"/>
  <c r="BM370" i="2"/>
  <c r="BM369" i="2"/>
  <c r="AJ368" i="2"/>
  <c r="W368" i="2"/>
  <c r="BW366" i="2"/>
  <c r="AE366" i="2" a="1"/>
  <c r="AE366" i="2" s="1"/>
  <c r="CA365" i="2"/>
  <c r="BP365" i="2"/>
  <c r="R365" i="2"/>
  <c r="BG364" i="2"/>
  <c r="CA362" i="2"/>
  <c r="BP362" i="2"/>
  <c r="L362" i="2"/>
  <c r="BV361" i="2"/>
  <c r="BS361" i="2" s="1"/>
  <c r="AB360" i="2"/>
  <c r="AM359" i="2"/>
  <c r="BW357" i="2"/>
  <c r="BM356" i="2"/>
  <c r="W356" i="2"/>
  <c r="CA355" i="2"/>
  <c r="AP355" i="2"/>
  <c r="CA354" i="2"/>
  <c r="O354" i="2"/>
  <c r="AE352" i="2" a="1"/>
  <c r="AE352" i="2" s="1"/>
  <c r="R352" i="2"/>
  <c r="CD351" i="2"/>
  <c r="BV351" i="2"/>
  <c r="BS351" i="2" s="1"/>
  <c r="AJ350" i="2"/>
  <c r="W350" i="2"/>
  <c r="BM348" i="2"/>
  <c r="W348" i="2"/>
  <c r="CA347" i="2"/>
  <c r="BF343" i="2"/>
  <c r="BC343" i="2" s="1"/>
  <c r="BG343" i="2"/>
  <c r="BL336" i="2"/>
  <c r="CI334" i="2"/>
  <c r="CK334" i="2"/>
  <c r="CL334" i="2"/>
  <c r="BK327" i="2"/>
  <c r="BH327" i="2" s="1"/>
  <c r="BL327" i="2"/>
  <c r="CI322" i="2"/>
  <c r="CK322" i="2"/>
  <c r="CL322" i="2"/>
  <c r="AJ319" i="2"/>
  <c r="AJ315" i="2"/>
  <c r="O311" i="2"/>
  <c r="CD309" i="2"/>
  <c r="AP346" i="2"/>
  <c r="BM345" i="2"/>
  <c r="AZ345" i="2"/>
  <c r="BX344" i="2"/>
  <c r="BM344" i="2"/>
  <c r="AM344" i="2"/>
  <c r="CG343" i="2"/>
  <c r="AE342" i="2" a="1"/>
  <c r="AE342" i="2" s="1"/>
  <c r="CO341" i="2"/>
  <c r="BP341" i="2"/>
  <c r="AP339" i="2"/>
  <c r="CD338" i="2"/>
  <c r="BV338" i="2"/>
  <c r="BS338" i="2" s="1"/>
  <c r="AB338" i="2"/>
  <c r="CI337" i="2"/>
  <c r="AJ337" i="2"/>
  <c r="BW335" i="2"/>
  <c r="AP335" i="2"/>
  <c r="CG334" i="2"/>
  <c r="AZ334" i="2"/>
  <c r="AZ331" i="2"/>
  <c r="AM331" i="2"/>
  <c r="CA330" i="2"/>
  <c r="BM329" i="2"/>
  <c r="O329" i="2"/>
  <c r="CA328" i="2"/>
  <c r="BG328" i="2"/>
  <c r="L328" i="2"/>
  <c r="CA327" i="2"/>
  <c r="BM327" i="2"/>
  <c r="CD326" i="2"/>
  <c r="CF325" i="2"/>
  <c r="AY325" i="2"/>
  <c r="AB325" i="2"/>
  <c r="BM324" i="2"/>
  <c r="AJ324" i="2"/>
  <c r="BP323" i="2"/>
  <c r="O323" i="2"/>
  <c r="CI320" i="2"/>
  <c r="BX320" i="2"/>
  <c r="BM320" i="2"/>
  <c r="AE320" i="2" a="1"/>
  <c r="AE320" i="2" s="1"/>
  <c r="R320" i="2"/>
  <c r="CI318" i="2"/>
  <c r="AE318" i="2" a="1"/>
  <c r="AE318" i="2" s="1"/>
  <c r="CO317" i="2"/>
  <c r="BP317" i="2"/>
  <c r="BX315" i="2"/>
  <c r="AP314" i="2"/>
  <c r="CL313" i="2"/>
  <c r="BP312" i="2"/>
  <c r="BP310" i="2"/>
  <c r="AJ310" i="2"/>
  <c r="CA308" i="2"/>
  <c r="AJ308" i="2"/>
  <c r="W308" i="2"/>
  <c r="CO307" i="2"/>
  <c r="CM307" i="2"/>
  <c r="R307" i="2"/>
  <c r="BM301" i="2"/>
  <c r="CD289" i="2"/>
  <c r="CI284" i="2"/>
  <c r="CK284" i="2"/>
  <c r="CL284" i="2"/>
  <c r="CI265" i="2"/>
  <c r="CL265" i="2"/>
  <c r="CI263" i="2"/>
  <c r="CK263" i="2"/>
  <c r="CL263" i="2"/>
  <c r="CI239" i="2"/>
  <c r="CK239" i="2"/>
  <c r="CL239" i="2"/>
  <c r="CM235" i="2"/>
  <c r="CO235" i="2"/>
  <c r="CP235" i="2"/>
  <c r="CI228" i="2"/>
  <c r="CK228" i="2"/>
  <c r="CL228" i="2"/>
  <c r="CD345" i="2"/>
  <c r="O343" i="2"/>
  <c r="BP342" i="2"/>
  <c r="R342" i="2"/>
  <c r="CM341" i="2"/>
  <c r="CL339" i="2"/>
  <c r="BW339" i="2"/>
  <c r="AM339" i="2"/>
  <c r="CA338" i="2"/>
  <c r="O337" i="2"/>
  <c r="CD335" i="2"/>
  <c r="BM334" i="2"/>
  <c r="CK333" i="2"/>
  <c r="CL331" i="2"/>
  <c r="AB331" i="2"/>
  <c r="BG330" i="2"/>
  <c r="D330" i="2" s="1"/>
  <c r="B330" i="2" s="1"/>
  <c r="A330" i="1" s="1"/>
  <c r="AY330" i="2"/>
  <c r="CD329" i="2"/>
  <c r="AP329" i="2"/>
  <c r="AP328" i="2"/>
  <c r="CP327" i="2"/>
  <c r="W326" i="2"/>
  <c r="CD325" i="2"/>
  <c r="CM317" i="2"/>
  <c r="AZ315" i="2"/>
  <c r="AE307" i="2" a="1"/>
  <c r="AE307" i="2" s="1"/>
  <c r="CA304" i="2"/>
  <c r="R304" i="2"/>
  <c r="W291" i="2"/>
  <c r="BG288" i="2"/>
  <c r="AX285" i="2"/>
  <c r="AU285" i="2" s="1"/>
  <c r="AY285" i="2"/>
  <c r="BV271" i="2"/>
  <c r="BS271" i="2" s="1"/>
  <c r="BW271" i="2"/>
  <c r="BL270" i="2"/>
  <c r="AX269" i="2"/>
  <c r="AU269" i="2" s="1"/>
  <c r="AY269" i="2"/>
  <c r="CD262" i="2"/>
  <c r="CF262" i="2"/>
  <c r="CG262" i="2"/>
  <c r="CP342" i="2"/>
  <c r="BV336" i="2"/>
  <c r="BS336" i="2" s="1"/>
  <c r="AE333" i="2" a="1"/>
  <c r="AE333" i="2" s="1"/>
  <c r="BL325" i="2"/>
  <c r="W324" i="2"/>
  <c r="CA323" i="2"/>
  <c r="L323" i="2"/>
  <c r="AZ322" i="2"/>
  <c r="AB322" i="2"/>
  <c r="AB321" i="2"/>
  <c r="AP319" i="2"/>
  <c r="CP318" i="2"/>
  <c r="AZ318" i="2"/>
  <c r="CP314" i="2"/>
  <c r="CL307" i="2"/>
  <c r="CK307" i="2"/>
  <c r="AE303" i="2" a="1"/>
  <c r="AE303" i="2" s="1"/>
  <c r="CD281" i="2"/>
  <c r="CF281" i="2"/>
  <c r="CG281" i="2"/>
  <c r="CD251" i="2"/>
  <c r="CG251" i="2"/>
  <c r="CF251" i="2"/>
  <c r="CD344" i="2"/>
  <c r="L344" i="2"/>
  <c r="BP343" i="2"/>
  <c r="AY343" i="2"/>
  <c r="CO342" i="2"/>
  <c r="BM342" i="2"/>
  <c r="CK341" i="2"/>
  <c r="BM341" i="2"/>
  <c r="AZ341" i="2"/>
  <c r="CM340" i="2"/>
  <c r="AM340" i="2"/>
  <c r="AB340" i="2"/>
  <c r="AY339" i="2"/>
  <c r="AJ339" i="2"/>
  <c r="L338" i="2"/>
  <c r="CD337" i="2"/>
  <c r="AZ337" i="2"/>
  <c r="CA336" i="2"/>
  <c r="BG336" i="2"/>
  <c r="L336" i="2"/>
  <c r="BP335" i="2"/>
  <c r="CD334" i="2"/>
  <c r="BL334" i="2"/>
  <c r="CF333" i="2"/>
  <c r="AZ333" i="2"/>
  <c r="AP330" i="2"/>
  <c r="CO329" i="2"/>
  <c r="BX328" i="2"/>
  <c r="BM328" i="2"/>
  <c r="AE328" i="2" a="1"/>
  <c r="AE328" i="2" s="1"/>
  <c r="AE326" i="2" a="1"/>
  <c r="AE326" i="2" s="1"/>
  <c r="CO325" i="2"/>
  <c r="BP325" i="2"/>
  <c r="CG324" i="2"/>
  <c r="BW324" i="2"/>
  <c r="BX323" i="2"/>
  <c r="AP323" i="2"/>
  <c r="AE323" i="2" a="1"/>
  <c r="AE323" i="2" s="1"/>
  <c r="CD322" i="2"/>
  <c r="BV322" i="2"/>
  <c r="BS322" i="2" s="1"/>
  <c r="BX321" i="2"/>
  <c r="AJ321" i="2"/>
  <c r="AY319" i="2"/>
  <c r="CO318" i="2"/>
  <c r="BM318" i="2"/>
  <c r="CK317" i="2"/>
  <c r="BM317" i="2"/>
  <c r="AZ317" i="2"/>
  <c r="CM316" i="2"/>
  <c r="AM316" i="2"/>
  <c r="AB316" i="2"/>
  <c r="BL315" i="2"/>
  <c r="L315" i="2"/>
  <c r="CO314" i="2"/>
  <c r="O313" i="2"/>
  <c r="BX312" i="2"/>
  <c r="BL312" i="2"/>
  <c r="BX311" i="2"/>
  <c r="CG310" i="2"/>
  <c r="BL310" i="2"/>
  <c r="CL309" i="2"/>
  <c r="BM309" i="2"/>
  <c r="AZ309" i="2"/>
  <c r="AM309" i="2"/>
  <c r="CF308" i="2"/>
  <c r="AM307" i="2"/>
  <c r="AP301" i="2"/>
  <c r="AP300" i="2"/>
  <c r="AY293" i="2"/>
  <c r="BV292" i="2"/>
  <c r="BS292" i="2" s="1"/>
  <c r="BV269" i="2"/>
  <c r="BS269" i="2" s="1"/>
  <c r="CF264" i="2"/>
  <c r="CG264" i="2"/>
  <c r="AX259" i="2"/>
  <c r="AU259" i="2" s="1"/>
  <c r="AY259" i="2"/>
  <c r="CG252" i="2"/>
  <c r="CF252" i="2"/>
  <c r="CD347" i="2"/>
  <c r="L347" i="2"/>
  <c r="CD346" i="2"/>
  <c r="R346" i="2"/>
  <c r="BG345" i="2"/>
  <c r="AB345" i="2"/>
  <c r="BV344" i="2"/>
  <c r="BS344" i="2" s="1"/>
  <c r="BM343" i="2"/>
  <c r="R341" i="2"/>
  <c r="AJ340" i="2"/>
  <c r="AP336" i="2"/>
  <c r="BM335" i="2"/>
  <c r="W334" i="2"/>
  <c r="BK333" i="2"/>
  <c r="BH333" i="2" s="1"/>
  <c r="AB333" i="2"/>
  <c r="BM332" i="2"/>
  <c r="AY332" i="2"/>
  <c r="AM329" i="2"/>
  <c r="AM328" i="2"/>
  <c r="CG327" i="2"/>
  <c r="BW327" i="2"/>
  <c r="O327" i="2"/>
  <c r="BP326" i="2"/>
  <c r="R326" i="2"/>
  <c r="CM325" i="2"/>
  <c r="W325" i="2"/>
  <c r="AM323" i="2"/>
  <c r="CA322" i="2"/>
  <c r="AX322" i="2"/>
  <c r="AU322" i="2" s="1"/>
  <c r="CF321" i="2"/>
  <c r="BV320" i="2"/>
  <c r="BS320" i="2" s="1"/>
  <c r="R317" i="2"/>
  <c r="AJ316" i="2"/>
  <c r="BV315" i="2"/>
  <c r="BS315" i="2" s="1"/>
  <c r="AJ314" i="2"/>
  <c r="CF312" i="2"/>
  <c r="AE311" i="2" a="1"/>
  <c r="AE311" i="2" s="1"/>
  <c r="CK309" i="2"/>
  <c r="AJ309" i="2"/>
  <c r="BW308" i="2"/>
  <c r="BW306" i="2"/>
  <c r="BW295" i="2"/>
  <c r="CF291" i="2"/>
  <c r="CG291" i="2"/>
  <c r="BV279" i="2"/>
  <c r="BS279" i="2" s="1"/>
  <c r="BW279" i="2"/>
  <c r="CF269" i="2"/>
  <c r="CG269" i="2"/>
  <c r="BG322" i="2"/>
  <c r="BW321" i="2"/>
  <c r="BG312" i="2"/>
  <c r="AY310" i="2"/>
  <c r="CI306" i="2"/>
  <c r="CL306" i="2"/>
  <c r="CI304" i="2"/>
  <c r="CK304" i="2"/>
  <c r="CI295" i="2"/>
  <c r="CK295" i="2"/>
  <c r="CL295" i="2"/>
  <c r="CG292" i="2"/>
  <c r="CF292" i="2"/>
  <c r="CM280" i="2"/>
  <c r="CO280" i="2"/>
  <c r="CP280" i="2"/>
  <c r="CI276" i="2"/>
  <c r="CK276" i="2"/>
  <c r="CL276" i="2"/>
  <c r="CM256" i="2"/>
  <c r="CP256" i="2"/>
  <c r="CO256" i="2"/>
  <c r="W342" i="2"/>
  <c r="AJ341" i="2"/>
  <c r="BX340" i="2"/>
  <c r="W340" i="2"/>
  <c r="CA339" i="2"/>
  <c r="BX336" i="2"/>
  <c r="BM336" i="2"/>
  <c r="AE336" i="2" a="1"/>
  <c r="AE336" i="2" s="1"/>
  <c r="R336" i="2"/>
  <c r="BL335" i="2"/>
  <c r="R335" i="2"/>
  <c r="AE334" i="2" a="1"/>
  <c r="AE334" i="2" s="1"/>
  <c r="BP333" i="2"/>
  <c r="AJ333" i="2"/>
  <c r="CA331" i="2"/>
  <c r="W331" i="2"/>
  <c r="L331" i="2"/>
  <c r="AZ330" i="2"/>
  <c r="AJ329" i="2"/>
  <c r="AY327" i="2"/>
  <c r="BM326" i="2"/>
  <c r="BM325" i="2"/>
  <c r="AE325" i="2" a="1"/>
  <c r="AE325" i="2" s="1"/>
  <c r="BP324" i="2"/>
  <c r="AZ324" i="2"/>
  <c r="AY323" i="2"/>
  <c r="AZ321" i="2"/>
  <c r="AP320" i="2"/>
  <c r="W318" i="2"/>
  <c r="AJ317" i="2"/>
  <c r="BX316" i="2"/>
  <c r="W316" i="2"/>
  <c r="L314" i="2"/>
  <c r="BL311" i="2"/>
  <c r="BV310" i="2"/>
  <c r="BS310" i="2" s="1"/>
  <c r="BG310" i="2"/>
  <c r="AB310" i="2"/>
  <c r="BW309" i="2"/>
  <c r="CP308" i="2"/>
  <c r="AB308" i="2"/>
  <c r="L307" i="2"/>
  <c r="CM305" i="2"/>
  <c r="CO305" i="2"/>
  <c r="BG304" i="2"/>
  <c r="AJ303" i="2"/>
  <c r="AE302" i="2" a="1"/>
  <c r="AE302" i="2" s="1"/>
  <c r="AZ301" i="2"/>
  <c r="BP300" i="2"/>
  <c r="AM298" i="2"/>
  <c r="BP297" i="2"/>
  <c r="BL294" i="2"/>
  <c r="CD292" i="2"/>
  <c r="BV287" i="2"/>
  <c r="BS287" i="2" s="1"/>
  <c r="BW287" i="2"/>
  <c r="CM285" i="2"/>
  <c r="CP285" i="2"/>
  <c r="AX283" i="2"/>
  <c r="AU283" i="2" s="1"/>
  <c r="AY283" i="2"/>
  <c r="BV280" i="2"/>
  <c r="BS280" i="2" s="1"/>
  <c r="BX307" i="2"/>
  <c r="BM305" i="2"/>
  <c r="BM303" i="2"/>
  <c r="L303" i="2"/>
  <c r="BM302" i="2"/>
  <c r="AZ302" i="2"/>
  <c r="BV301" i="2"/>
  <c r="BS301" i="2" s="1"/>
  <c r="AY298" i="2"/>
  <c r="AB298" i="2"/>
  <c r="CF296" i="2"/>
  <c r="AB296" i="2"/>
  <c r="R296" i="2"/>
  <c r="W295" i="2"/>
  <c r="BV293" i="2"/>
  <c r="BS293" i="2" s="1"/>
  <c r="AJ293" i="2"/>
  <c r="W293" i="2"/>
  <c r="CM291" i="2"/>
  <c r="BP291" i="2"/>
  <c r="AE291" i="2" a="1"/>
  <c r="AE291" i="2" s="1"/>
  <c r="BP290" i="2"/>
  <c r="CM289" i="2"/>
  <c r="AX289" i="2"/>
  <c r="AU289" i="2" s="1"/>
  <c r="CF288" i="2"/>
  <c r="AP288" i="2"/>
  <c r="O288" i="2"/>
  <c r="AP287" i="2"/>
  <c r="CO286" i="2"/>
  <c r="CA286" i="2"/>
  <c r="W286" i="2"/>
  <c r="O285" i="2"/>
  <c r="CF284" i="2"/>
  <c r="BL284" i="2"/>
  <c r="CO283" i="2"/>
  <c r="AJ283" i="2"/>
  <c r="W283" i="2"/>
  <c r="BP282" i="2"/>
  <c r="CM281" i="2"/>
  <c r="AJ281" i="2"/>
  <c r="CK280" i="2"/>
  <c r="AP280" i="2"/>
  <c r="L279" i="2"/>
  <c r="CP278" i="2"/>
  <c r="BG278" i="2"/>
  <c r="L278" i="2"/>
  <c r="AB277" i="2"/>
  <c r="CF276" i="2"/>
  <c r="BX276" i="2"/>
  <c r="BW275" i="2"/>
  <c r="CL274" i="2"/>
  <c r="AJ274" i="2"/>
  <c r="AY273" i="2"/>
  <c r="AJ273" i="2"/>
  <c r="CI272" i="2"/>
  <c r="BX272" i="2"/>
  <c r="AZ272" i="2"/>
  <c r="L272" i="2"/>
  <c r="AP271" i="2"/>
  <c r="W271" i="2"/>
  <c r="CP270" i="2"/>
  <c r="BG270" i="2"/>
  <c r="CP269" i="2"/>
  <c r="CD269" i="2"/>
  <c r="AJ269" i="2"/>
  <c r="CO268" i="2"/>
  <c r="AM268" i="2"/>
  <c r="AZ267" i="2"/>
  <c r="CK266" i="2"/>
  <c r="BX266" i="2"/>
  <c r="AY266" i="2"/>
  <c r="AJ266" i="2"/>
  <c r="AM265" i="2"/>
  <c r="AB265" i="2"/>
  <c r="CO264" i="2"/>
  <c r="CD264" i="2"/>
  <c r="AJ264" i="2"/>
  <c r="CD263" i="2"/>
  <c r="BG262" i="2"/>
  <c r="CP260" i="2"/>
  <c r="CM260" i="2"/>
  <c r="AZ260" i="2"/>
  <c r="BW259" i="2"/>
  <c r="BL256" i="2"/>
  <c r="CL255" i="2"/>
  <c r="CI255" i="2"/>
  <c r="BV255" i="2"/>
  <c r="BS255" i="2" s="1"/>
  <c r="W255" i="2"/>
  <c r="AM253" i="2"/>
  <c r="CD252" i="2"/>
  <c r="AY240" i="2"/>
  <c r="CP236" i="2"/>
  <c r="CM236" i="2"/>
  <c r="CO236" i="2"/>
  <c r="CM230" i="2"/>
  <c r="CP230" i="2"/>
  <c r="CF229" i="2"/>
  <c r="CG229" i="2"/>
  <c r="BG224" i="2"/>
  <c r="AE224" i="2" a="1"/>
  <c r="AE224" i="2" s="1"/>
  <c r="BV197" i="2"/>
  <c r="BS197" i="2" s="1"/>
  <c r="BW197" i="2"/>
  <c r="BW298" i="2"/>
  <c r="O296" i="2"/>
  <c r="AP295" i="2"/>
  <c r="BG291" i="2"/>
  <c r="AJ289" i="2"/>
  <c r="BV288" i="2"/>
  <c r="BS288" i="2" s="1"/>
  <c r="L288" i="2"/>
  <c r="W285" i="2"/>
  <c r="CD284" i="2"/>
  <c r="AE284" i="2" a="1"/>
  <c r="AE284" i="2" s="1"/>
  <c r="AE283" i="2" a="1"/>
  <c r="AE283" i="2" s="1"/>
  <c r="CI280" i="2"/>
  <c r="BX280" i="2"/>
  <c r="AP279" i="2"/>
  <c r="CO278" i="2"/>
  <c r="AE276" i="2" a="1"/>
  <c r="AE276" i="2" s="1"/>
  <c r="AE270" i="2" a="1"/>
  <c r="AE270" i="2" s="1"/>
  <c r="W270" i="2"/>
  <c r="CF261" i="2"/>
  <c r="CG261" i="2"/>
  <c r="BV261" i="2"/>
  <c r="BS261" i="2" s="1"/>
  <c r="CG256" i="2"/>
  <c r="CM253" i="2"/>
  <c r="CP253" i="2"/>
  <c r="W240" i="2"/>
  <c r="CP297" i="2"/>
  <c r="AY288" i="2"/>
  <c r="AE287" i="2" a="1"/>
  <c r="AE287" i="2" s="1"/>
  <c r="W277" i="2"/>
  <c r="AM276" i="2"/>
  <c r="AE274" i="2" a="1"/>
  <c r="AE274" i="2" s="1"/>
  <c r="W274" i="2"/>
  <c r="BV273" i="2"/>
  <c r="BS273" i="2" s="1"/>
  <c r="CG272" i="2"/>
  <c r="BW272" i="2"/>
  <c r="AE271" i="2" a="1"/>
  <c r="AE271" i="2" s="1"/>
  <c r="CL269" i="2"/>
  <c r="CG267" i="2"/>
  <c r="AB267" i="2"/>
  <c r="R267" i="2"/>
  <c r="AE266" i="2" a="1"/>
  <c r="AE266" i="2" s="1"/>
  <c r="CP265" i="2"/>
  <c r="BV265" i="2"/>
  <c r="BS265" i="2" s="1"/>
  <c r="CA262" i="2"/>
  <c r="CL258" i="2"/>
  <c r="CI258" i="2"/>
  <c r="CF257" i="2"/>
  <c r="CG257" i="2"/>
  <c r="CM222" i="2"/>
  <c r="CP222" i="2"/>
  <c r="W219" i="2"/>
  <c r="BP304" i="2"/>
  <c r="R303" i="2"/>
  <c r="BP301" i="2"/>
  <c r="W301" i="2"/>
  <c r="W299" i="2"/>
  <c r="AE298" i="2" a="1"/>
  <c r="AE298" i="2" s="1"/>
  <c r="CO297" i="2"/>
  <c r="CA295" i="2"/>
  <c r="AY294" i="2"/>
  <c r="AZ293" i="2"/>
  <c r="R293" i="2"/>
  <c r="BM291" i="2"/>
  <c r="CK290" i="2"/>
  <c r="BX290" i="2"/>
  <c r="AY290" i="2"/>
  <c r="AM290" i="2"/>
  <c r="AM287" i="2"/>
  <c r="CG286" i="2"/>
  <c r="BP285" i="2"/>
  <c r="CM284" i="2"/>
  <c r="AY284" i="2"/>
  <c r="CA283" i="2"/>
  <c r="L283" i="2"/>
  <c r="CL282" i="2"/>
  <c r="AM282" i="2"/>
  <c r="AB282" i="2"/>
  <c r="L281" i="2"/>
  <c r="CG280" i="2"/>
  <c r="BM280" i="2"/>
  <c r="AE279" i="2" a="1"/>
  <c r="AE279" i="2" s="1"/>
  <c r="R279" i="2"/>
  <c r="BM278" i="2"/>
  <c r="CM276" i="2"/>
  <c r="BP276" i="2"/>
  <c r="AY276" i="2"/>
  <c r="AZ275" i="2"/>
  <c r="L273" i="2"/>
  <c r="AB272" i="2"/>
  <c r="BL271" i="2"/>
  <c r="AM271" i="2"/>
  <c r="BM270" i="2"/>
  <c r="CK269" i="2"/>
  <c r="CL268" i="2"/>
  <c r="BM268" i="2"/>
  <c r="CF267" i="2"/>
  <c r="AJ267" i="2"/>
  <c r="BV266" i="2"/>
  <c r="BS266" i="2" s="1"/>
  <c r="W266" i="2"/>
  <c r="CO265" i="2"/>
  <c r="BG265" i="2"/>
  <c r="CI264" i="2"/>
  <c r="AP264" i="2"/>
  <c r="O264" i="2"/>
  <c r="BP263" i="2"/>
  <c r="AP263" i="2"/>
  <c r="AJ260" i="2"/>
  <c r="BG258" i="2"/>
  <c r="BV256" i="2"/>
  <c r="BS256" i="2" s="1"/>
  <c r="BG256" i="2"/>
  <c r="CI253" i="2"/>
  <c r="CL253" i="2"/>
  <c r="BV245" i="2"/>
  <c r="BS245" i="2" s="1"/>
  <c r="BV236" i="2"/>
  <c r="BS236" i="2" s="1"/>
  <c r="CD307" i="2"/>
  <c r="BP307" i="2"/>
  <c r="AZ307" i="2"/>
  <c r="AB307" i="2"/>
  <c r="CD305" i="2"/>
  <c r="BG305" i="2"/>
  <c r="AB305" i="2"/>
  <c r="BX304" i="2"/>
  <c r="BM304" i="2"/>
  <c r="BV303" i="2"/>
  <c r="BS303" i="2" s="1"/>
  <c r="CD302" i="2"/>
  <c r="AJ302" i="2"/>
  <c r="AY300" i="2"/>
  <c r="AJ300" i="2"/>
  <c r="BM299" i="2"/>
  <c r="BP298" i="2"/>
  <c r="O297" i="2"/>
  <c r="CA296" i="2"/>
  <c r="AZ295" i="2"/>
  <c r="AB295" i="2"/>
  <c r="BW290" i="2"/>
  <c r="AJ290" i="2"/>
  <c r="AZ289" i="2"/>
  <c r="CK288" i="2"/>
  <c r="CD287" i="2"/>
  <c r="CF286" i="2"/>
  <c r="O286" i="2"/>
  <c r="CG285" i="2"/>
  <c r="CK282" i="2"/>
  <c r="AY282" i="2"/>
  <c r="AZ281" i="2"/>
  <c r="AY275" i="2"/>
  <c r="BG272" i="2"/>
  <c r="R269" i="2"/>
  <c r="CK268" i="2"/>
  <c r="BW267" i="2"/>
  <c r="BG267" i="2"/>
  <c r="BX264" i="2"/>
  <c r="CP261" i="2"/>
  <c r="R258" i="2"/>
  <c r="AE256" i="2" a="1"/>
  <c r="AE256" i="2" s="1"/>
  <c r="CF253" i="2"/>
  <c r="CG253" i="2"/>
  <c r="BG253" i="2"/>
  <c r="BL252" i="2"/>
  <c r="BL251" i="2"/>
  <c r="AX251" i="2"/>
  <c r="AU251" i="2" s="1"/>
  <c r="AY251" i="2"/>
  <c r="BG249" i="2"/>
  <c r="BF249" i="2"/>
  <c r="BC249" i="2" s="1"/>
  <c r="CF245" i="2"/>
  <c r="CG245" i="2"/>
  <c r="BG240" i="2"/>
  <c r="R298" i="2"/>
  <c r="W289" i="2"/>
  <c r="BL268" i="2"/>
  <c r="R266" i="2"/>
  <c r="BL262" i="2"/>
  <c r="CG260" i="2"/>
  <c r="CD260" i="2"/>
  <c r="CM259" i="2"/>
  <c r="CP259" i="2"/>
  <c r="BV244" i="2"/>
  <c r="BS244" i="2" s="1"/>
  <c r="BW244" i="2"/>
  <c r="CF240" i="2"/>
  <c r="CG240" i="2"/>
  <c r="BW237" i="2"/>
  <c r="BV237" i="2"/>
  <c r="BS237" i="2" s="1"/>
  <c r="BV223" i="2"/>
  <c r="BS223" i="2" s="1"/>
  <c r="BW223" i="2"/>
  <c r="BV221" i="2"/>
  <c r="BS221" i="2" s="1"/>
  <c r="L310" i="2"/>
  <c r="L308" i="2"/>
  <c r="BM307" i="2"/>
  <c r="AE306" i="2" a="1"/>
  <c r="AE306" i="2" s="1"/>
  <c r="CA305" i="2"/>
  <c r="AJ305" i="2"/>
  <c r="BL304" i="2"/>
  <c r="CA303" i="2"/>
  <c r="BP302" i="2"/>
  <c r="CL301" i="2"/>
  <c r="AE301" i="2" a="1"/>
  <c r="AE301" i="2" s="1"/>
  <c r="AM299" i="2"/>
  <c r="L299" i="2"/>
  <c r="AZ298" i="2"/>
  <c r="CL297" i="2"/>
  <c r="BX296" i="2"/>
  <c r="BM296" i="2"/>
  <c r="AZ296" i="2"/>
  <c r="AP296" i="2"/>
  <c r="BX295" i="2"/>
  <c r="L295" i="2"/>
  <c r="O293" i="2"/>
  <c r="CO292" i="2"/>
  <c r="CD290" i="2"/>
  <c r="AE290" i="2" a="1"/>
  <c r="AE290" i="2" s="1"/>
  <c r="W290" i="2"/>
  <c r="BL289" i="2"/>
  <c r="CA287" i="2"/>
  <c r="AP286" i="2"/>
  <c r="CD285" i="2"/>
  <c r="BM284" i="2"/>
  <c r="AB283" i="2"/>
  <c r="AY281" i="2"/>
  <c r="AB281" i="2"/>
  <c r="CD280" i="2"/>
  <c r="BG280" i="2"/>
  <c r="CD278" i="2"/>
  <c r="AJ275" i="2"/>
  <c r="W275" i="2"/>
  <c r="AB274" i="2"/>
  <c r="AZ273" i="2"/>
  <c r="AM273" i="2"/>
  <c r="AB273" i="2"/>
  <c r="R273" i="2"/>
  <c r="CA272" i="2"/>
  <c r="CA271" i="2"/>
  <c r="CD270" i="2"/>
  <c r="BV270" i="2"/>
  <c r="BS270" i="2" s="1"/>
  <c r="O270" i="2"/>
  <c r="BX268" i="2"/>
  <c r="BP267" i="2"/>
  <c r="AP267" i="2"/>
  <c r="BP266" i="2"/>
  <c r="AZ266" i="2"/>
  <c r="CA265" i="2"/>
  <c r="L265" i="2"/>
  <c r="AM263" i="2"/>
  <c r="L262" i="2"/>
  <c r="BP261" i="2"/>
  <c r="BM257" i="2"/>
  <c r="BM255" i="2"/>
  <c r="BV239" i="2"/>
  <c r="BS239" i="2" s="1"/>
  <c r="BW239" i="2"/>
  <c r="BF237" i="2"/>
  <c r="BC237" i="2" s="1"/>
  <c r="BG237" i="2"/>
  <c r="BK235" i="2"/>
  <c r="BH235" i="2" s="1"/>
  <c r="BL235" i="2"/>
  <c r="CL232" i="2"/>
  <c r="CI232" i="2"/>
  <c r="CK232" i="2"/>
  <c r="CD227" i="2"/>
  <c r="CF227" i="2"/>
  <c r="CG227" i="2"/>
  <c r="CF221" i="2"/>
  <c r="CG221" i="2"/>
  <c r="CG220" i="2"/>
  <c r="CD220" i="2"/>
  <c r="CF220" i="2"/>
  <c r="BF216" i="2"/>
  <c r="BC216" i="2" s="1"/>
  <c r="BG216" i="2"/>
  <c r="O262" i="2"/>
  <c r="AE259" i="2" a="1"/>
  <c r="AE259" i="2" s="1"/>
  <c r="CA257" i="2"/>
  <c r="CD256" i="2"/>
  <c r="BX255" i="2"/>
  <c r="AM255" i="2"/>
  <c r="AB255" i="2"/>
  <c r="CD254" i="2"/>
  <c r="BV254" i="2"/>
  <c r="BS254" i="2" s="1"/>
  <c r="AY254" i="2"/>
  <c r="L254" i="2"/>
  <c r="W253" i="2"/>
  <c r="CO252" i="2"/>
  <c r="BP251" i="2"/>
  <c r="AE251" i="2" a="1"/>
  <c r="AE251" i="2" s="1"/>
  <c r="CA250" i="2"/>
  <c r="AZ250" i="2"/>
  <c r="AM250" i="2"/>
  <c r="AZ249" i="2"/>
  <c r="AM249" i="2"/>
  <c r="AB249" i="2"/>
  <c r="BW247" i="2"/>
  <c r="BL247" i="2"/>
  <c r="AM247" i="2"/>
  <c r="CG246" i="2"/>
  <c r="AP246" i="2"/>
  <c r="CP245" i="2"/>
  <c r="CD245" i="2"/>
  <c r="AB245" i="2"/>
  <c r="CP243" i="2"/>
  <c r="AJ243" i="2"/>
  <c r="W243" i="2"/>
  <c r="AZ241" i="2"/>
  <c r="AP241" i="2"/>
  <c r="AE241" i="2" a="1"/>
  <c r="AE241" i="2" s="1"/>
  <c r="CM240" i="2"/>
  <c r="CD240" i="2"/>
  <c r="CD239" i="2"/>
  <c r="L239" i="2"/>
  <c r="CA238" i="2"/>
  <c r="CI237" i="2"/>
  <c r="BP237" i="2"/>
  <c r="R237" i="2"/>
  <c r="CL236" i="2"/>
  <c r="BM235" i="2"/>
  <c r="AP235" i="2"/>
  <c r="AE234" i="2" a="1"/>
  <c r="AE234" i="2" s="1"/>
  <c r="W234" i="2"/>
  <c r="CP233" i="2"/>
  <c r="L233" i="2"/>
  <c r="AM232" i="2"/>
  <c r="CP229" i="2"/>
  <c r="CD229" i="2"/>
  <c r="CF228" i="2"/>
  <c r="BX228" i="2"/>
  <c r="BL228" i="2"/>
  <c r="AZ228" i="2"/>
  <c r="AE228" i="2" a="1"/>
  <c r="AE228" i="2" s="1"/>
  <c r="CM227" i="2"/>
  <c r="BP227" i="2"/>
  <c r="BP226" i="2"/>
  <c r="W226" i="2"/>
  <c r="BV225" i="2"/>
  <c r="BS225" i="2" s="1"/>
  <c r="BX224" i="2"/>
  <c r="O224" i="2"/>
  <c r="BP223" i="2"/>
  <c r="AP223" i="2"/>
  <c r="CD221" i="2"/>
  <c r="BP220" i="2"/>
  <c r="CF219" i="2"/>
  <c r="BW219" i="2"/>
  <c r="BG219" i="2"/>
  <c r="CD215" i="2"/>
  <c r="BL214" i="2"/>
  <c r="BW207" i="2"/>
  <c r="CO243" i="2"/>
  <c r="AE243" i="2" a="1"/>
  <c r="AE243" i="2" s="1"/>
  <c r="AE231" i="2" a="1"/>
  <c r="AE231" i="2" s="1"/>
  <c r="AB261" i="2"/>
  <c r="O261" i="2"/>
  <c r="BP259" i="2"/>
  <c r="AP259" i="2"/>
  <c r="L259" i="2"/>
  <c r="BP258" i="2"/>
  <c r="AY257" i="2"/>
  <c r="AM257" i="2"/>
  <c r="R257" i="2"/>
  <c r="CA256" i="2"/>
  <c r="BP254" i="2"/>
  <c r="AE253" i="2" a="1"/>
  <c r="AE253" i="2" s="1"/>
  <c r="CA251" i="2"/>
  <c r="BX250" i="2"/>
  <c r="AY250" i="2"/>
  <c r="AJ249" i="2"/>
  <c r="AJ248" i="2"/>
  <c r="BG246" i="2"/>
  <c r="L246" i="2"/>
  <c r="CL245" i="2"/>
  <c r="AJ245" i="2"/>
  <c r="W245" i="2"/>
  <c r="CD244" i="2"/>
  <c r="CL242" i="2"/>
  <c r="BW242" i="2"/>
  <c r="O242" i="2"/>
  <c r="AY241" i="2"/>
  <c r="O240" i="2"/>
  <c r="CA239" i="2"/>
  <c r="AP239" i="2"/>
  <c r="BL238" i="2"/>
  <c r="CG237" i="2"/>
  <c r="CG235" i="2"/>
  <c r="BX235" i="2"/>
  <c r="AZ235" i="2"/>
  <c r="AM235" i="2"/>
  <c r="BP234" i="2"/>
  <c r="AB232" i="2"/>
  <c r="BL231" i="2"/>
  <c r="AM231" i="2"/>
  <c r="CD230" i="2"/>
  <c r="BG230" i="2"/>
  <c r="AY230" i="2"/>
  <c r="L230" i="2"/>
  <c r="CL229" i="2"/>
  <c r="AJ229" i="2"/>
  <c r="W229" i="2"/>
  <c r="AM228" i="2"/>
  <c r="AB228" i="2"/>
  <c r="AZ227" i="2"/>
  <c r="CK226" i="2"/>
  <c r="BX226" i="2"/>
  <c r="AE226" i="2" a="1"/>
  <c r="AE226" i="2" s="1"/>
  <c r="AY224" i="2"/>
  <c r="BX223" i="2"/>
  <c r="AE223" i="2" a="1"/>
  <c r="AE223" i="2" s="1"/>
  <c r="CD222" i="2"/>
  <c r="AY222" i="2"/>
  <c r="L222" i="2"/>
  <c r="CM220" i="2"/>
  <c r="AJ218" i="2"/>
  <c r="CM216" i="2"/>
  <c r="CP216" i="2"/>
  <c r="AJ214" i="2"/>
  <c r="L213" i="2"/>
  <c r="BL168" i="2"/>
  <c r="BK168" i="2"/>
  <c r="BH168" i="2" s="1"/>
  <c r="AE250" i="2" a="1"/>
  <c r="AE250" i="2" s="1"/>
  <c r="CK248" i="2"/>
  <c r="CK245" i="2"/>
  <c r="BL244" i="2"/>
  <c r="R243" i="2"/>
  <c r="AE242" i="2" a="1"/>
  <c r="AE242" i="2" s="1"/>
  <c r="BG232" i="2"/>
  <c r="BV231" i="2"/>
  <c r="BS231" i="2" s="1"/>
  <c r="CK229" i="2"/>
  <c r="AY228" i="2"/>
  <c r="BW226" i="2"/>
  <c r="CP224" i="2"/>
  <c r="AM223" i="2"/>
  <c r="BG222" i="2"/>
  <c r="BV218" i="2"/>
  <c r="BS218" i="2" s="1"/>
  <c r="BW218" i="2"/>
  <c r="W218" i="2"/>
  <c r="AY216" i="2"/>
  <c r="O212" i="2"/>
  <c r="CD211" i="2"/>
  <c r="W261" i="2"/>
  <c r="AZ259" i="2"/>
  <c r="BM258" i="2"/>
  <c r="AM258" i="2"/>
  <c r="BV257" i="2"/>
  <c r="BS257" i="2" s="1"/>
  <c r="AB256" i="2"/>
  <c r="L255" i="2"/>
  <c r="BX254" i="2"/>
  <c r="BM254" i="2"/>
  <c r="AY252" i="2"/>
  <c r="BX251" i="2"/>
  <c r="AZ251" i="2"/>
  <c r="BV250" i="2"/>
  <c r="BS250" i="2" s="1"/>
  <c r="W250" i="2"/>
  <c r="L250" i="2"/>
  <c r="CD249" i="2"/>
  <c r="CI248" i="2"/>
  <c r="CA247" i="2"/>
  <c r="L247" i="2"/>
  <c r="CA246" i="2"/>
  <c r="BP245" i="2"/>
  <c r="AE245" i="2" a="1"/>
  <c r="AE245" i="2" s="1"/>
  <c r="AM244" i="2"/>
  <c r="AB244" i="2"/>
  <c r="CA243" i="2"/>
  <c r="BM243" i="2"/>
  <c r="L242" i="2"/>
  <c r="CD241" i="2"/>
  <c r="BM240" i="2"/>
  <c r="AE239" i="2" a="1"/>
  <c r="AE239" i="2" s="1"/>
  <c r="R239" i="2"/>
  <c r="CG238" i="2"/>
  <c r="AP238" i="2"/>
  <c r="CP237" i="2"/>
  <c r="CD237" i="2"/>
  <c r="CF236" i="2"/>
  <c r="AJ235" i="2"/>
  <c r="W235" i="2"/>
  <c r="CA234" i="2"/>
  <c r="AB234" i="2"/>
  <c r="CL233" i="2"/>
  <c r="BX233" i="2"/>
  <c r="AZ233" i="2"/>
  <c r="AM233" i="2"/>
  <c r="AB233" i="2"/>
  <c r="CA232" i="2"/>
  <c r="BP230" i="2"/>
  <c r="AE229" i="2" a="1"/>
  <c r="AE229" i="2" s="1"/>
  <c r="AJ228" i="2"/>
  <c r="AB227" i="2"/>
  <c r="AP225" i="2"/>
  <c r="CO224" i="2"/>
  <c r="CD224" i="2"/>
  <c r="AB224" i="2"/>
  <c r="BL223" i="2"/>
  <c r="O223" i="2"/>
  <c r="BP222" i="2"/>
  <c r="BP221" i="2"/>
  <c r="CI220" i="2"/>
  <c r="CK220" i="2"/>
  <c r="CL220" i="2"/>
  <c r="BL220" i="2"/>
  <c r="AP220" i="2"/>
  <c r="CL216" i="2"/>
  <c r="CI216" i="2"/>
  <c r="R216" i="2"/>
  <c r="CD214" i="2"/>
  <c r="CF214" i="2"/>
  <c r="BG214" i="2"/>
  <c r="CF212" i="2"/>
  <c r="BV210" i="2"/>
  <c r="BS210" i="2" s="1"/>
  <c r="CF206" i="2"/>
  <c r="CG206" i="2"/>
  <c r="W206" i="2"/>
  <c r="AY204" i="2"/>
  <c r="BK201" i="2"/>
  <c r="BH201" i="2" s="1"/>
  <c r="BL201" i="2"/>
  <c r="AX188" i="2"/>
  <c r="AU188" i="2" s="1"/>
  <c r="AY188" i="2"/>
  <c r="BW251" i="2"/>
  <c r="BW240" i="2"/>
  <c r="BG238" i="2"/>
  <c r="BW213" i="2"/>
  <c r="CD257" i="2"/>
  <c r="AJ256" i="2"/>
  <c r="CD253" i="2"/>
  <c r="AB253" i="2"/>
  <c r="O253" i="2"/>
  <c r="W252" i="2"/>
  <c r="AP250" i="2"/>
  <c r="CA249" i="2"/>
  <c r="BM248" i="2"/>
  <c r="AZ248" i="2"/>
  <c r="L248" i="2"/>
  <c r="AJ244" i="2"/>
  <c r="BX243" i="2"/>
  <c r="AM243" i="2"/>
  <c r="AB243" i="2"/>
  <c r="BP242" i="2"/>
  <c r="CA241" i="2"/>
  <c r="AJ240" i="2"/>
  <c r="O239" i="2"/>
  <c r="AE238" i="2" a="1"/>
  <c r="AE238" i="2" s="1"/>
  <c r="W238" i="2"/>
  <c r="L238" i="2"/>
  <c r="BX234" i="2"/>
  <c r="AJ234" i="2"/>
  <c r="AJ233" i="2"/>
  <c r="O233" i="2"/>
  <c r="BX232" i="2"/>
  <c r="O232" i="2"/>
  <c r="CA231" i="2"/>
  <c r="L231" i="2"/>
  <c r="BM230" i="2"/>
  <c r="BM228" i="2"/>
  <c r="BW227" i="2"/>
  <c r="R225" i="2"/>
  <c r="L223" i="2"/>
  <c r="BM222" i="2"/>
  <c r="AY221" i="2"/>
  <c r="AM220" i="2"/>
  <c r="BP218" i="2"/>
  <c r="AB217" i="2"/>
  <c r="R217" i="2"/>
  <c r="BV215" i="2"/>
  <c r="BS215" i="2" s="1"/>
  <c r="BW215" i="2"/>
  <c r="CM209" i="2"/>
  <c r="CO209" i="2"/>
  <c r="CP209" i="2"/>
  <c r="BV205" i="2"/>
  <c r="BS205" i="2" s="1"/>
  <c r="BW205" i="2"/>
  <c r="CO204" i="2"/>
  <c r="CM204" i="2"/>
  <c r="CP204" i="2"/>
  <c r="CF198" i="2"/>
  <c r="CG198" i="2"/>
  <c r="W198" i="2"/>
  <c r="R220" i="2"/>
  <c r="AZ218" i="2"/>
  <c r="AP216" i="2"/>
  <c r="BG215" i="2"/>
  <c r="L215" i="2"/>
  <c r="AP214" i="2"/>
  <c r="W213" i="2"/>
  <c r="BW212" i="2"/>
  <c r="BX209" i="2"/>
  <c r="R209" i="2"/>
  <c r="BV208" i="2"/>
  <c r="BS208" i="2" s="1"/>
  <c r="CA207" i="2"/>
  <c r="CD206" i="2"/>
  <c r="BV206" i="2"/>
  <c r="BS206" i="2" s="1"/>
  <c r="CI204" i="2"/>
  <c r="O203" i="2"/>
  <c r="BM201" i="2"/>
  <c r="AP201" i="2"/>
  <c r="W200" i="2"/>
  <c r="AM199" i="2"/>
  <c r="CD198" i="2"/>
  <c r="BV198" i="2"/>
  <c r="BS198" i="2" s="1"/>
  <c r="AY197" i="2"/>
  <c r="O196" i="2"/>
  <c r="BM195" i="2"/>
  <c r="CP194" i="2"/>
  <c r="AM193" i="2"/>
  <c r="AB193" i="2"/>
  <c r="R193" i="2"/>
  <c r="BP191" i="2"/>
  <c r="BW187" i="2"/>
  <c r="AJ187" i="2"/>
  <c r="CO147" i="2"/>
  <c r="CP147" i="2"/>
  <c r="BG206" i="2"/>
  <c r="BG198" i="2"/>
  <c r="CG193" i="2"/>
  <c r="CF193" i="2"/>
  <c r="BF189" i="2"/>
  <c r="BC189" i="2" s="1"/>
  <c r="BG189" i="2"/>
  <c r="CM174" i="2"/>
  <c r="CO174" i="2"/>
  <c r="CP174" i="2"/>
  <c r="BW160" i="2"/>
  <c r="BV160" i="2"/>
  <c r="BS160" i="2" s="1"/>
  <c r="BM219" i="2"/>
  <c r="AM218" i="2"/>
  <c r="CG216" i="2"/>
  <c r="AZ216" i="2"/>
  <c r="CK215" i="2"/>
  <c r="BX215" i="2"/>
  <c r="CA214" i="2"/>
  <c r="CK213" i="2"/>
  <c r="AY212" i="2"/>
  <c r="AE212" i="2" a="1"/>
  <c r="AE212" i="2" s="1"/>
  <c r="BL209" i="2"/>
  <c r="BG207" i="2"/>
  <c r="R207" i="2"/>
  <c r="CK206" i="2"/>
  <c r="R206" i="2"/>
  <c r="CG204" i="2"/>
  <c r="BL204" i="2"/>
  <c r="CO202" i="2"/>
  <c r="AB202" i="2"/>
  <c r="CF201" i="2"/>
  <c r="BX201" i="2"/>
  <c r="AY201" i="2"/>
  <c r="AM201" i="2"/>
  <c r="AB201" i="2"/>
  <c r="BW200" i="2"/>
  <c r="CD199" i="2"/>
  <c r="CK198" i="2"/>
  <c r="CP196" i="2"/>
  <c r="BP196" i="2"/>
  <c r="CD194" i="2"/>
  <c r="AJ193" i="2"/>
  <c r="W193" i="2"/>
  <c r="CO192" i="2"/>
  <c r="CM192" i="2"/>
  <c r="AB191" i="2"/>
  <c r="CF187" i="2"/>
  <c r="CD187" i="2"/>
  <c r="W186" i="2"/>
  <c r="BV180" i="2"/>
  <c r="BS180" i="2" s="1"/>
  <c r="BW180" i="2"/>
  <c r="AY177" i="2"/>
  <c r="AX177" i="2"/>
  <c r="AU177" i="2" s="1"/>
  <c r="CD164" i="2"/>
  <c r="CF164" i="2"/>
  <c r="CG164" i="2"/>
  <c r="O222" i="2"/>
  <c r="AB219" i="2"/>
  <c r="CA217" i="2"/>
  <c r="AP217" i="2"/>
  <c r="L217" i="2"/>
  <c r="AE215" i="2" a="1"/>
  <c r="AE215" i="2" s="1"/>
  <c r="BP213" i="2"/>
  <c r="BP211" i="2"/>
  <c r="L211" i="2"/>
  <c r="CL210" i="2"/>
  <c r="BG208" i="2"/>
  <c r="O205" i="2"/>
  <c r="W204" i="2"/>
  <c r="BP203" i="2"/>
  <c r="BL202" i="2"/>
  <c r="L200" i="2"/>
  <c r="R199" i="2"/>
  <c r="CM196" i="2"/>
  <c r="CA196" i="2"/>
  <c r="L196" i="2"/>
  <c r="CI195" i="2"/>
  <c r="CK195" i="2"/>
  <c r="CL194" i="2"/>
  <c r="BV194" i="2"/>
  <c r="BS194" i="2" s="1"/>
  <c r="BF194" i="2"/>
  <c r="BC194" i="2" s="1"/>
  <c r="CO193" i="2"/>
  <c r="BP193" i="2"/>
  <c r="AE193" i="2" a="1"/>
  <c r="AE193" i="2" s="1"/>
  <c r="CK192" i="2"/>
  <c r="CI192" i="2"/>
  <c r="CL192" i="2"/>
  <c r="BL192" i="2"/>
  <c r="CM191" i="2"/>
  <c r="CO191" i="2"/>
  <c r="BL191" i="2"/>
  <c r="AE190" i="2" a="1"/>
  <c r="AE190" i="2" s="1"/>
  <c r="CD188" i="2"/>
  <c r="AJ183" i="2"/>
  <c r="BX182" i="2"/>
  <c r="BW177" i="2"/>
  <c r="BL176" i="2"/>
  <c r="CF165" i="2"/>
  <c r="CD165" i="2"/>
  <c r="CG165" i="2"/>
  <c r="BV159" i="2"/>
  <c r="BS159" i="2" s="1"/>
  <c r="CF151" i="2"/>
  <c r="CD151" i="2"/>
  <c r="BK147" i="2"/>
  <c r="BH147" i="2" s="1"/>
  <c r="BL147" i="2"/>
  <c r="BX217" i="2"/>
  <c r="AZ217" i="2"/>
  <c r="BM213" i="2"/>
  <c r="CL212" i="2"/>
  <c r="CK210" i="2"/>
  <c r="AE210" i="2" a="1"/>
  <c r="AE210" i="2" s="1"/>
  <c r="CL208" i="2"/>
  <c r="AE208" i="2" a="1"/>
  <c r="AE208" i="2" s="1"/>
  <c r="CG207" i="2"/>
  <c r="CK203" i="2"/>
  <c r="BM203" i="2"/>
  <c r="W202" i="2"/>
  <c r="BG200" i="2"/>
  <c r="AE200" i="2" a="1"/>
  <c r="AE200" i="2" s="1"/>
  <c r="CO199" i="2"/>
  <c r="CF197" i="2"/>
  <c r="W197" i="2"/>
  <c r="R195" i="2"/>
  <c r="CK194" i="2"/>
  <c r="BP194" i="2"/>
  <c r="CM193" i="2"/>
  <c r="R192" i="2"/>
  <c r="BL184" i="2"/>
  <c r="BV183" i="2"/>
  <c r="BS183" i="2" s="1"/>
  <c r="BW183" i="2"/>
  <c r="CO171" i="2"/>
  <c r="CM171" i="2"/>
  <c r="CP171" i="2"/>
  <c r="BL171" i="2"/>
  <c r="BV162" i="2"/>
  <c r="BS162" i="2" s="1"/>
  <c r="BW162" i="2"/>
  <c r="CM148" i="2"/>
  <c r="CO148" i="2"/>
  <c r="CP148" i="2"/>
  <c r="BV204" i="2"/>
  <c r="BS204" i="2" s="1"/>
  <c r="AE201" i="2" a="1"/>
  <c r="AE201" i="2" s="1"/>
  <c r="AB200" i="2"/>
  <c r="BX199" i="2"/>
  <c r="AP198" i="2"/>
  <c r="CI196" i="2"/>
  <c r="BL196" i="2"/>
  <c r="AY196" i="2"/>
  <c r="AY189" i="2"/>
  <c r="CI185" i="2"/>
  <c r="CK185" i="2"/>
  <c r="BV185" i="2"/>
  <c r="BS185" i="2" s="1"/>
  <c r="CK183" i="2"/>
  <c r="CI183" i="2"/>
  <c r="CL183" i="2"/>
  <c r="CI182" i="2"/>
  <c r="CL182" i="2"/>
  <c r="CI172" i="2"/>
  <c r="CK172" i="2"/>
  <c r="CL172" i="2"/>
  <c r="CM160" i="2"/>
  <c r="CP160" i="2"/>
  <c r="O214" i="2"/>
  <c r="CD213" i="2"/>
  <c r="BL213" i="2"/>
  <c r="BM211" i="2"/>
  <c r="AY211" i="2"/>
  <c r="AB211" i="2"/>
  <c r="AM210" i="2"/>
  <c r="AM209" i="2"/>
  <c r="AM208" i="2"/>
  <c r="L207" i="2"/>
  <c r="O206" i="2"/>
  <c r="AY203" i="2"/>
  <c r="BV202" i="2"/>
  <c r="BS202" i="2" s="1"/>
  <c r="AZ200" i="2"/>
  <c r="L198" i="2"/>
  <c r="BL197" i="2"/>
  <c r="R196" i="2"/>
  <c r="BM194" i="2"/>
  <c r="BV192" i="2"/>
  <c r="BS192" i="2" s="1"/>
  <c r="BL189" i="2"/>
  <c r="CF182" i="2"/>
  <c r="CG182" i="2"/>
  <c r="BG182" i="2"/>
  <c r="BF182" i="2"/>
  <c r="BC182" i="2" s="1"/>
  <c r="CO149" i="2"/>
  <c r="CM149" i="2"/>
  <c r="CP149" i="2"/>
  <c r="AB192" i="2"/>
  <c r="AM189" i="2"/>
  <c r="BP188" i="2"/>
  <c r="AZ185" i="2"/>
  <c r="O185" i="2"/>
  <c r="BX184" i="2"/>
  <c r="AE184" i="2" a="1"/>
  <c r="AE184" i="2" s="1"/>
  <c r="CA183" i="2"/>
  <c r="BP183" i="2"/>
  <c r="AP183" i="2"/>
  <c r="W183" i="2"/>
  <c r="CD182" i="2"/>
  <c r="AY182" i="2"/>
  <c r="BG181" i="2"/>
  <c r="CL180" i="2"/>
  <c r="BV179" i="2"/>
  <c r="BS179" i="2" s="1"/>
  <c r="AY179" i="2"/>
  <c r="CP176" i="2"/>
  <c r="BW176" i="2"/>
  <c r="CL175" i="2"/>
  <c r="BP175" i="2"/>
  <c r="AZ175" i="2"/>
  <c r="CL174" i="2"/>
  <c r="BX174" i="2"/>
  <c r="CP173" i="2"/>
  <c r="CD172" i="2"/>
  <c r="BL172" i="2"/>
  <c r="AE172" i="2" a="1"/>
  <c r="AE172" i="2" s="1"/>
  <c r="R172" i="2"/>
  <c r="AP171" i="2"/>
  <c r="AM169" i="2"/>
  <c r="R169" i="2"/>
  <c r="AZ168" i="2"/>
  <c r="CP167" i="2"/>
  <c r="BL167" i="2"/>
  <c r="BW165" i="2"/>
  <c r="CM164" i="2"/>
  <c r="BL164" i="2"/>
  <c r="AJ163" i="2"/>
  <c r="AM162" i="2"/>
  <c r="AB162" i="2"/>
  <c r="CI161" i="2"/>
  <c r="AX161" i="2"/>
  <c r="AU161" i="2" s="1"/>
  <c r="BG160" i="2"/>
  <c r="O160" i="2"/>
  <c r="CG158" i="2"/>
  <c r="AY158" i="2"/>
  <c r="AB158" i="2"/>
  <c r="BX157" i="2"/>
  <c r="AJ156" i="2"/>
  <c r="BX155" i="2"/>
  <c r="BM155" i="2"/>
  <c r="AM155" i="2"/>
  <c r="CL154" i="2"/>
  <c r="BX154" i="2"/>
  <c r="R154" i="2"/>
  <c r="AM151" i="2"/>
  <c r="BM150" i="2"/>
  <c r="AE150" i="2" a="1"/>
  <c r="AE150" i="2" s="1"/>
  <c r="CL149" i="2"/>
  <c r="AY149" i="2"/>
  <c r="O149" i="2"/>
  <c r="CL148" i="2"/>
  <c r="CA148" i="2"/>
  <c r="AP148" i="2"/>
  <c r="CL147" i="2"/>
  <c r="CA147" i="2"/>
  <c r="BP147" i="2"/>
  <c r="BM146" i="2"/>
  <c r="AE143" i="2" a="1"/>
  <c r="AE143" i="2" s="1"/>
  <c r="AE167" i="2" a="1"/>
  <c r="AE167" i="2" s="1"/>
  <c r="CP163" i="2"/>
  <c r="BV163" i="2"/>
  <c r="BS163" i="2" s="1"/>
  <c r="BG163" i="2"/>
  <c r="CP156" i="2"/>
  <c r="BW154" i="2"/>
  <c r="BM193" i="2"/>
  <c r="CD190" i="2"/>
  <c r="BV186" i="2"/>
  <c r="BS186" i="2" s="1"/>
  <c r="AY185" i="2"/>
  <c r="AJ185" i="2"/>
  <c r="CP184" i="2"/>
  <c r="AZ184" i="2"/>
  <c r="L184" i="2"/>
  <c r="BX183" i="2"/>
  <c r="AM183" i="2"/>
  <c r="CA182" i="2"/>
  <c r="CI181" i="2"/>
  <c r="AJ181" i="2"/>
  <c r="CP179" i="2"/>
  <c r="BP179" i="2"/>
  <c r="BW178" i="2"/>
  <c r="CO177" i="2"/>
  <c r="AM176" i="2"/>
  <c r="BW175" i="2"/>
  <c r="AJ175" i="2"/>
  <c r="CG174" i="2"/>
  <c r="BW174" i="2"/>
  <c r="BL174" i="2"/>
  <c r="CD173" i="2"/>
  <c r="AY171" i="2"/>
  <c r="AE171" i="2" a="1"/>
  <c r="AE171" i="2" s="1"/>
  <c r="BW170" i="2"/>
  <c r="CO169" i="2"/>
  <c r="BG168" i="2"/>
  <c r="CL167" i="2"/>
  <c r="AM167" i="2"/>
  <c r="AE166" i="2" a="1"/>
  <c r="AE166" i="2" s="1"/>
  <c r="R166" i="2"/>
  <c r="AP165" i="2"/>
  <c r="AE165" i="2" a="1"/>
  <c r="AE165" i="2" s="1"/>
  <c r="CA164" i="2"/>
  <c r="AP164" i="2"/>
  <c r="AE164" i="2" a="1"/>
  <c r="AE164" i="2" s="1"/>
  <c r="CO163" i="2"/>
  <c r="CD163" i="2"/>
  <c r="O163" i="2"/>
  <c r="BG162" i="2"/>
  <c r="CG161" i="2"/>
  <c r="BM161" i="2"/>
  <c r="BP160" i="2"/>
  <c r="AJ158" i="2"/>
  <c r="R157" i="2"/>
  <c r="CO156" i="2"/>
  <c r="W156" i="2"/>
  <c r="AJ155" i="2"/>
  <c r="AP154" i="2"/>
  <c r="O154" i="2"/>
  <c r="BL153" i="2"/>
  <c r="CG150" i="2"/>
  <c r="AB150" i="2"/>
  <c r="BX149" i="2"/>
  <c r="W149" i="2"/>
  <c r="CG148" i="2"/>
  <c r="BX148" i="2"/>
  <c r="AY148" i="2"/>
  <c r="AB148" i="2"/>
  <c r="BX147" i="2"/>
  <c r="R147" i="2"/>
  <c r="L146" i="2"/>
  <c r="W142" i="2"/>
  <c r="CI141" i="2"/>
  <c r="CK141" i="2"/>
  <c r="O197" i="2"/>
  <c r="AY195" i="2"/>
  <c r="AE195" i="2" a="1"/>
  <c r="AE195" i="2" s="1"/>
  <c r="W195" i="2"/>
  <c r="AY194" i="2"/>
  <c r="BX193" i="2"/>
  <c r="AZ193" i="2"/>
  <c r="BX192" i="2"/>
  <c r="AY191" i="2"/>
  <c r="CA190" i="2"/>
  <c r="BP190" i="2"/>
  <c r="CL189" i="2"/>
  <c r="O189" i="2"/>
  <c r="AM188" i="2"/>
  <c r="AB188" i="2"/>
  <c r="BP187" i="2"/>
  <c r="BG186" i="2"/>
  <c r="BP184" i="2"/>
  <c r="AY184" i="2"/>
  <c r="AM184" i="2"/>
  <c r="AB184" i="2"/>
  <c r="BX180" i="2"/>
  <c r="W180" i="2"/>
  <c r="CM179" i="2"/>
  <c r="AE178" i="2" a="1"/>
  <c r="AE178" i="2" s="1"/>
  <c r="CM177" i="2"/>
  <c r="AE177" i="2" a="1"/>
  <c r="AE177" i="2" s="1"/>
  <c r="CF174" i="2"/>
  <c r="AY174" i="2"/>
  <c r="BV171" i="2"/>
  <c r="BS171" i="2" s="1"/>
  <c r="AB170" i="2"/>
  <c r="CM169" i="2"/>
  <c r="BM168" i="2"/>
  <c r="AB168" i="2"/>
  <c r="BW166" i="2"/>
  <c r="AZ166" i="2"/>
  <c r="BP162" i="2"/>
  <c r="R162" i="2"/>
  <c r="BL161" i="2"/>
  <c r="O161" i="2"/>
  <c r="AB160" i="2"/>
  <c r="CK159" i="2"/>
  <c r="CP157" i="2"/>
  <c r="CD157" i="2"/>
  <c r="AE157" i="2" a="1"/>
  <c r="AE157" i="2" s="1"/>
  <c r="L156" i="2"/>
  <c r="BG155" i="2"/>
  <c r="R155" i="2"/>
  <c r="W154" i="2"/>
  <c r="CP153" i="2"/>
  <c r="O153" i="2"/>
  <c r="CG152" i="2"/>
  <c r="AB152" i="2"/>
  <c r="CK151" i="2"/>
  <c r="BW150" i="2"/>
  <c r="CG149" i="2"/>
  <c r="BW148" i="2"/>
  <c r="CG147" i="2"/>
  <c r="AP147" i="2"/>
  <c r="AE147" i="2" a="1"/>
  <c r="AE147" i="2" s="1"/>
  <c r="BL144" i="2"/>
  <c r="BG173" i="2"/>
  <c r="CD142" i="2"/>
  <c r="CF142" i="2"/>
  <c r="CG142" i="2"/>
  <c r="BW119" i="2"/>
  <c r="BV119" i="2"/>
  <c r="BS119" i="2" s="1"/>
  <c r="L189" i="2"/>
  <c r="AJ188" i="2"/>
  <c r="BM187" i="2"/>
  <c r="BG184" i="2"/>
  <c r="AJ184" i="2"/>
  <c r="L182" i="2"/>
  <c r="AZ181" i="2"/>
  <c r="O181" i="2"/>
  <c r="BL180" i="2"/>
  <c r="AE180" i="2" a="1"/>
  <c r="AE180" i="2" s="1"/>
  <c r="AP179" i="2"/>
  <c r="L179" i="2"/>
  <c r="BP178" i="2"/>
  <c r="AM177" i="2"/>
  <c r="AB177" i="2"/>
  <c r="BG176" i="2"/>
  <c r="AJ176" i="2"/>
  <c r="W176" i="2"/>
  <c r="CD175" i="2"/>
  <c r="W175" i="2"/>
  <c r="AJ168" i="2"/>
  <c r="BP167" i="2"/>
  <c r="BX165" i="2"/>
  <c r="O165" i="2"/>
  <c r="AY164" i="2"/>
  <c r="BV161" i="2"/>
  <c r="BS161" i="2" s="1"/>
  <c r="BL160" i="2"/>
  <c r="AZ160" i="2"/>
  <c r="BM159" i="2"/>
  <c r="AE159" i="2" a="1"/>
  <c r="AE159" i="2" s="1"/>
  <c r="CA158" i="2"/>
  <c r="AP158" i="2"/>
  <c r="R158" i="2"/>
  <c r="AZ157" i="2"/>
  <c r="AM157" i="2"/>
  <c r="AB157" i="2"/>
  <c r="CA156" i="2"/>
  <c r="O155" i="2"/>
  <c r="BG154" i="2"/>
  <c r="BG153" i="2"/>
  <c r="L153" i="2"/>
  <c r="CD152" i="2"/>
  <c r="BW152" i="2"/>
  <c r="AZ152" i="2"/>
  <c r="BX151" i="2"/>
  <c r="CD149" i="2"/>
  <c r="AE149" i="2" a="1"/>
  <c r="AE149" i="2" s="1"/>
  <c r="AZ147" i="2"/>
  <c r="AY145" i="2"/>
  <c r="W143" i="2"/>
  <c r="BW127" i="2"/>
  <c r="BV127" i="2"/>
  <c r="BS127" i="2" s="1"/>
  <c r="CA191" i="2"/>
  <c r="L190" i="2"/>
  <c r="CA188" i="2"/>
  <c r="L188" i="2"/>
  <c r="R185" i="2"/>
  <c r="CA184" i="2"/>
  <c r="BM184" i="2"/>
  <c r="CD183" i="2"/>
  <c r="BW182" i="2"/>
  <c r="BL182" i="2"/>
  <c r="AP182" i="2"/>
  <c r="AM180" i="2"/>
  <c r="BM178" i="2"/>
  <c r="AZ178" i="2"/>
  <c r="R178" i="2"/>
  <c r="BM176" i="2"/>
  <c r="AE176" i="2" a="1"/>
  <c r="AE176" i="2" s="1"/>
  <c r="CA175" i="2"/>
  <c r="AP175" i="2"/>
  <c r="O174" i="2"/>
  <c r="AB173" i="2"/>
  <c r="R173" i="2"/>
  <c r="BX172" i="2"/>
  <c r="BM172" i="2"/>
  <c r="W172" i="2"/>
  <c r="CA171" i="2"/>
  <c r="BP170" i="2"/>
  <c r="AZ170" i="2"/>
  <c r="BL169" i="2"/>
  <c r="BV168" i="2"/>
  <c r="BS168" i="2" s="1"/>
  <c r="AE168" i="2" a="1"/>
  <c r="AE168" i="2" s="1"/>
  <c r="BX167" i="2"/>
  <c r="CA166" i="2"/>
  <c r="BP166" i="2"/>
  <c r="AJ166" i="2"/>
  <c r="AY165" i="2"/>
  <c r="BM163" i="2"/>
  <c r="AZ163" i="2"/>
  <c r="AM163" i="2"/>
  <c r="BG161" i="2"/>
  <c r="AE161" i="2" a="1"/>
  <c r="AE161" i="2" s="1"/>
  <c r="CD160" i="2"/>
  <c r="CD159" i="2"/>
  <c r="AM159" i="2"/>
  <c r="BM158" i="2"/>
  <c r="AE158" i="2" a="1"/>
  <c r="AE158" i="2" s="1"/>
  <c r="AY157" i="2"/>
  <c r="O157" i="2"/>
  <c r="AZ156" i="2"/>
  <c r="AB156" i="2"/>
  <c r="CA154" i="2"/>
  <c r="BP154" i="2"/>
  <c r="CA153" i="2"/>
  <c r="BM151" i="2"/>
  <c r="BP150" i="2"/>
  <c r="L150" i="2"/>
  <c r="BP149" i="2"/>
  <c r="CM144" i="2"/>
  <c r="CO144" i="2"/>
  <c r="BW143" i="2"/>
  <c r="BF127" i="2"/>
  <c r="BC127" i="2" s="1"/>
  <c r="BG127" i="2"/>
  <c r="BV124" i="2"/>
  <c r="BS124" i="2" s="1"/>
  <c r="AM140" i="2"/>
  <c r="AB140" i="2"/>
  <c r="BX139" i="2"/>
  <c r="CA138" i="2"/>
  <c r="BP138" i="2"/>
  <c r="AM138" i="2"/>
  <c r="O137" i="2"/>
  <c r="AJ136" i="2"/>
  <c r="CD135" i="2"/>
  <c r="BV135" i="2"/>
  <c r="BS135" i="2" s="1"/>
  <c r="BG135" i="2"/>
  <c r="CA134" i="2"/>
  <c r="BP134" i="2"/>
  <c r="CO132" i="2"/>
  <c r="BW132" i="2"/>
  <c r="AB132" i="2"/>
  <c r="CG131" i="2"/>
  <c r="BW131" i="2"/>
  <c r="CO129" i="2"/>
  <c r="CD129" i="2"/>
  <c r="CP127" i="2"/>
  <c r="BP124" i="2"/>
  <c r="AZ123" i="2"/>
  <c r="AE123" i="2" a="1"/>
  <c r="AE123" i="2" s="1"/>
  <c r="BP121" i="2"/>
  <c r="CA119" i="2"/>
  <c r="CA118" i="2"/>
  <c r="W117" i="2"/>
  <c r="L117" i="2"/>
  <c r="AX115" i="2"/>
  <c r="AU115" i="2" s="1"/>
  <c r="BG114" i="2"/>
  <c r="R105" i="2"/>
  <c r="BM144" i="2"/>
  <c r="BM143" i="2"/>
  <c r="AB143" i="2"/>
  <c r="R143" i="2"/>
  <c r="BW142" i="2"/>
  <c r="O141" i="2"/>
  <c r="BW140" i="2"/>
  <c r="BW139" i="2"/>
  <c r="BK139" i="2"/>
  <c r="BH139" i="2" s="1"/>
  <c r="AJ138" i="2"/>
  <c r="O138" i="2"/>
  <c r="CD136" i="2"/>
  <c r="BG136" i="2"/>
  <c r="CG133" i="2"/>
  <c r="CD131" i="2"/>
  <c r="BV130" i="2"/>
  <c r="BS130" i="2" s="1"/>
  <c r="CO127" i="2"/>
  <c r="AB127" i="2"/>
  <c r="BG126" i="2"/>
  <c r="BM124" i="2"/>
  <c r="AE124" i="2" a="1"/>
  <c r="AE124" i="2" s="1"/>
  <c r="W124" i="2"/>
  <c r="CL122" i="2"/>
  <c r="CK122" i="2"/>
  <c r="AE121" i="2" a="1"/>
  <c r="AE121" i="2" s="1"/>
  <c r="AZ120" i="2"/>
  <c r="CI115" i="2"/>
  <c r="CK115" i="2"/>
  <c r="CL115" i="2"/>
  <c r="BL113" i="2"/>
  <c r="BK113" i="2"/>
  <c r="BH113" i="2" s="1"/>
  <c r="BG111" i="2"/>
  <c r="BG137" i="2"/>
  <c r="W128" i="2"/>
  <c r="AM147" i="2"/>
  <c r="BP145" i="2"/>
  <c r="AM144" i="2"/>
  <c r="BG142" i="2"/>
  <c r="AY142" i="2"/>
  <c r="W141" i="2"/>
  <c r="BP140" i="2"/>
  <c r="AP139" i="2"/>
  <c r="AE139" i="2" a="1"/>
  <c r="AE139" i="2" s="1"/>
  <c r="L139" i="2"/>
  <c r="BW138" i="2"/>
  <c r="L138" i="2"/>
  <c r="AP136" i="2"/>
  <c r="AE136" i="2" a="1"/>
  <c r="AE136" i="2" s="1"/>
  <c r="O136" i="2"/>
  <c r="L135" i="2"/>
  <c r="BL134" i="2"/>
  <c r="CP133" i="2"/>
  <c r="CD133" i="2"/>
  <c r="CK132" i="2"/>
  <c r="BP131" i="2"/>
  <c r="CD130" i="2"/>
  <c r="CL129" i="2"/>
  <c r="BX129" i="2"/>
  <c r="AP129" i="2"/>
  <c r="BX128" i="2"/>
  <c r="AP128" i="2"/>
  <c r="AE128" i="2" a="1"/>
  <c r="AE128" i="2" s="1"/>
  <c r="CL127" i="2"/>
  <c r="CA127" i="2"/>
  <c r="O127" i="2"/>
  <c r="BP125" i="2"/>
  <c r="O125" i="2"/>
  <c r="AY124" i="2"/>
  <c r="AY119" i="2"/>
  <c r="AE117" i="2" a="1"/>
  <c r="AE117" i="2" s="1"/>
  <c r="BV116" i="2"/>
  <c r="BS116" i="2" s="1"/>
  <c r="O142" i="2"/>
  <c r="CK140" i="2"/>
  <c r="CP139" i="2"/>
  <c r="CK136" i="2"/>
  <c r="CG134" i="2"/>
  <c r="BW133" i="2"/>
  <c r="CP131" i="2"/>
  <c r="AM129" i="2"/>
  <c r="AY128" i="2"/>
  <c r="AM128" i="2"/>
  <c r="L127" i="2"/>
  <c r="CL126" i="2"/>
  <c r="AP126" i="2"/>
  <c r="L126" i="2"/>
  <c r="BP123" i="2"/>
  <c r="AJ123" i="2"/>
  <c r="BW121" i="2"/>
  <c r="CF119" i="2"/>
  <c r="BL119" i="2"/>
  <c r="O118" i="2"/>
  <c r="BL117" i="2"/>
  <c r="BG115" i="2"/>
  <c r="R138" i="2"/>
  <c r="AE137" i="2" a="1"/>
  <c r="AE137" i="2" s="1"/>
  <c r="CL135" i="2"/>
  <c r="CG129" i="2"/>
  <c r="CK126" i="2"/>
  <c r="BG124" i="2"/>
  <c r="BL118" i="2"/>
  <c r="BG112" i="2"/>
  <c r="BF112" i="2"/>
  <c r="BC112" i="2" s="1"/>
  <c r="BM145" i="2"/>
  <c r="BG144" i="2"/>
  <c r="AJ144" i="2"/>
  <c r="CD143" i="2"/>
  <c r="AP143" i="2"/>
  <c r="R141" i="2"/>
  <c r="CG140" i="2"/>
  <c r="AE140" i="2" a="1"/>
  <c r="AE140" i="2" s="1"/>
  <c r="CA139" i="2"/>
  <c r="BM139" i="2"/>
  <c r="AZ139" i="2"/>
  <c r="AP138" i="2"/>
  <c r="AZ137" i="2"/>
  <c r="BX136" i="2"/>
  <c r="BM136" i="2"/>
  <c r="AB136" i="2"/>
  <c r="CI135" i="2"/>
  <c r="R135" i="2"/>
  <c r="BG134" i="2"/>
  <c r="BP133" i="2"/>
  <c r="AE133" i="2" a="1"/>
  <c r="AE133" i="2" s="1"/>
  <c r="AZ132" i="2"/>
  <c r="AE132" i="2" a="1"/>
  <c r="AE132" i="2" s="1"/>
  <c r="AJ131" i="2"/>
  <c r="W131" i="2"/>
  <c r="AM130" i="2"/>
  <c r="CD128" i="2"/>
  <c r="AJ128" i="2"/>
  <c r="AE127" i="2" a="1"/>
  <c r="AE127" i="2" s="1"/>
  <c r="L125" i="2"/>
  <c r="CK123" i="2"/>
  <c r="BM123" i="2"/>
  <c r="CM122" i="2"/>
  <c r="AZ122" i="2"/>
  <c r="BP120" i="2"/>
  <c r="CD119" i="2"/>
  <c r="BG119" i="2"/>
  <c r="BW117" i="2"/>
  <c r="AZ116" i="2"/>
  <c r="BK109" i="2"/>
  <c r="BH109" i="2" s="1"/>
  <c r="BL109" i="2"/>
  <c r="BG106" i="2"/>
  <c r="BF106" i="2"/>
  <c r="BC106" i="2" s="1"/>
  <c r="BL140" i="2"/>
  <c r="BL132" i="2"/>
  <c r="BG107" i="2"/>
  <c r="BF107" i="2"/>
  <c r="BC107" i="2" s="1"/>
  <c r="R123" i="2"/>
  <c r="AP121" i="2"/>
  <c r="L121" i="2"/>
  <c r="CD120" i="2"/>
  <c r="AY120" i="2"/>
  <c r="AB120" i="2"/>
  <c r="L118" i="2"/>
  <c r="CP117" i="2"/>
  <c r="CA117" i="2"/>
  <c r="BP117" i="2"/>
  <c r="O117" i="2"/>
  <c r="AB116" i="2"/>
  <c r="CM114" i="2"/>
  <c r="AB114" i="2"/>
  <c r="BV113" i="2"/>
  <c r="BS113" i="2" s="1"/>
  <c r="AY113" i="2"/>
  <c r="O112" i="2"/>
  <c r="AB111" i="2"/>
  <c r="AP110" i="2"/>
  <c r="L110" i="2"/>
  <c r="AP109" i="2"/>
  <c r="CL108" i="2"/>
  <c r="AJ108" i="2"/>
  <c r="O108" i="2"/>
  <c r="CK107" i="2"/>
  <c r="AM107" i="2"/>
  <c r="AP105" i="2"/>
  <c r="CD104" i="2"/>
  <c r="AB104" i="2"/>
  <c r="BL103" i="2"/>
  <c r="AZ103" i="2"/>
  <c r="BX102" i="2"/>
  <c r="AE94" i="2" a="1"/>
  <c r="AE94" i="2" s="1"/>
  <c r="BG84" i="2"/>
  <c r="AP118" i="2"/>
  <c r="CA114" i="2"/>
  <c r="O113" i="2"/>
  <c r="BX111" i="2"/>
  <c r="CP109" i="2"/>
  <c r="CI107" i="2"/>
  <c r="AX107" i="2"/>
  <c r="AU107" i="2" s="1"/>
  <c r="BL106" i="2"/>
  <c r="CF105" i="2"/>
  <c r="CG105" i="2"/>
  <c r="CO104" i="2"/>
  <c r="BK104" i="2"/>
  <c r="BH104" i="2" s="1"/>
  <c r="AY104" i="2"/>
  <c r="R104" i="2"/>
  <c r="BF92" i="2"/>
  <c r="BC92" i="2" s="1"/>
  <c r="BG92" i="2"/>
  <c r="BL110" i="2"/>
  <c r="CI96" i="2"/>
  <c r="CL96" i="2"/>
  <c r="CP95" i="2"/>
  <c r="CM95" i="2"/>
  <c r="CO95" i="2"/>
  <c r="CF92" i="2"/>
  <c r="CG92" i="2"/>
  <c r="BP108" i="2"/>
  <c r="AE108" i="2" a="1"/>
  <c r="AE108" i="2" s="1"/>
  <c r="W108" i="2"/>
  <c r="CP107" i="2"/>
  <c r="CG107" i="2"/>
  <c r="AJ107" i="2"/>
  <c r="BV106" i="2"/>
  <c r="BS106" i="2" s="1"/>
  <c r="AZ106" i="2"/>
  <c r="AE106" i="2" a="1"/>
  <c r="AE106" i="2" s="1"/>
  <c r="AB105" i="2"/>
  <c r="O104" i="2"/>
  <c r="CD102" i="2"/>
  <c r="BV102" i="2"/>
  <c r="BS102" i="2" s="1"/>
  <c r="W95" i="2"/>
  <c r="BG122" i="2"/>
  <c r="W122" i="2"/>
  <c r="BM119" i="2"/>
  <c r="CM118" i="2"/>
  <c r="W116" i="2"/>
  <c r="CP115" i="2"/>
  <c r="BX114" i="2"/>
  <c r="CA113" i="2"/>
  <c r="W113" i="2"/>
  <c r="L113" i="2"/>
  <c r="BV112" i="2"/>
  <c r="BS112" i="2" s="1"/>
  <c r="AY112" i="2"/>
  <c r="AB112" i="2"/>
  <c r="CM110" i="2"/>
  <c r="R110" i="2"/>
  <c r="BW109" i="2"/>
  <c r="AZ108" i="2"/>
  <c r="CO107" i="2"/>
  <c r="BM107" i="2"/>
  <c r="AM106" i="2"/>
  <c r="CP105" i="2"/>
  <c r="CO103" i="2"/>
  <c r="AJ103" i="2"/>
  <c r="CI99" i="2"/>
  <c r="CK99" i="2"/>
  <c r="CL99" i="2"/>
  <c r="CA98" i="2"/>
  <c r="CO91" i="2"/>
  <c r="CM91" i="2"/>
  <c r="CP91" i="2"/>
  <c r="BV118" i="2"/>
  <c r="BS118" i="2" s="1"/>
  <c r="CD117" i="2"/>
  <c r="AY117" i="2"/>
  <c r="AE116" i="2" a="1"/>
  <c r="AE116" i="2" s="1"/>
  <c r="BL115" i="2"/>
  <c r="CG114" i="2"/>
  <c r="L114" i="2"/>
  <c r="CD109" i="2"/>
  <c r="R108" i="2"/>
  <c r="BL107" i="2"/>
  <c r="AX106" i="2"/>
  <c r="AU106" i="2" s="1"/>
  <c r="CM105" i="2"/>
  <c r="L103" i="2"/>
  <c r="CO101" i="2"/>
  <c r="CM101" i="2"/>
  <c r="CF99" i="2"/>
  <c r="CG99" i="2"/>
  <c r="AY98" i="2"/>
  <c r="BW94" i="2"/>
  <c r="BV94" i="2"/>
  <c r="BS94" i="2" s="1"/>
  <c r="AE113" i="2" a="1"/>
  <c r="AE113" i="2" s="1"/>
  <c r="AZ115" i="2"/>
  <c r="AM114" i="2"/>
  <c r="AM113" i="2"/>
  <c r="CA112" i="2"/>
  <c r="BP109" i="2"/>
  <c r="AE109" i="2" a="1"/>
  <c r="AE109" i="2" s="1"/>
  <c r="W109" i="2"/>
  <c r="AZ107" i="2"/>
  <c r="AJ106" i="2"/>
  <c r="BM103" i="2"/>
  <c r="L102" i="2"/>
  <c r="CK101" i="2"/>
  <c r="CI101" i="2"/>
  <c r="O93" i="2"/>
  <c r="BV86" i="2"/>
  <c r="BS86" i="2" s="1"/>
  <c r="W96" i="2"/>
  <c r="BL93" i="2"/>
  <c r="CG89" i="2"/>
  <c r="BW87" i="2"/>
  <c r="BL85" i="2"/>
  <c r="BV83" i="2"/>
  <c r="BS83" i="2" s="1"/>
  <c r="AE82" i="2" a="1"/>
  <c r="AE82" i="2" s="1"/>
  <c r="BW79" i="2"/>
  <c r="AE78" i="2" a="1"/>
  <c r="AE78" i="2" s="1"/>
  <c r="CO73" i="2"/>
  <c r="CM73" i="2"/>
  <c r="CP73" i="2"/>
  <c r="BW67" i="2"/>
  <c r="BV67" i="2"/>
  <c r="BS67" i="2" s="1"/>
  <c r="BK64" i="2"/>
  <c r="BH64" i="2" s="1"/>
  <c r="BL64" i="2"/>
  <c r="BF42" i="2"/>
  <c r="BC42" i="2" s="1"/>
  <c r="BG42" i="2"/>
  <c r="BM105" i="2"/>
  <c r="L104" i="2"/>
  <c r="CD103" i="2"/>
  <c r="BG103" i="2"/>
  <c r="BP102" i="2"/>
  <c r="AJ102" i="2"/>
  <c r="BX101" i="2"/>
  <c r="BM101" i="2"/>
  <c r="AE101" i="2" a="1"/>
  <c r="AE101" i="2" s="1"/>
  <c r="AJ100" i="2"/>
  <c r="AB98" i="2"/>
  <c r="R98" i="2"/>
  <c r="AB97" i="2"/>
  <c r="AE96" i="2" a="1"/>
  <c r="AE96" i="2" s="1"/>
  <c r="CD95" i="2"/>
  <c r="BV95" i="2"/>
  <c r="BS95" i="2" s="1"/>
  <c r="BG95" i="2"/>
  <c r="AB95" i="2"/>
  <c r="CG93" i="2"/>
  <c r="BW92" i="2"/>
  <c r="CD91" i="2"/>
  <c r="BG89" i="2"/>
  <c r="AP89" i="2"/>
  <c r="BP86" i="2"/>
  <c r="AJ86" i="2"/>
  <c r="CG85" i="2"/>
  <c r="CD84" i="2"/>
  <c r="AY84" i="2"/>
  <c r="AP83" i="2"/>
  <c r="CI82" i="2"/>
  <c r="BL82" i="2"/>
  <c r="AP82" i="2"/>
  <c r="L82" i="2"/>
  <c r="CA81" i="2"/>
  <c r="BP81" i="2"/>
  <c r="BL80" i="2"/>
  <c r="CF79" i="2"/>
  <c r="AE77" i="2" a="1"/>
  <c r="AE77" i="2" s="1"/>
  <c r="AJ74" i="2"/>
  <c r="CP72" i="2"/>
  <c r="CO72" i="2"/>
  <c r="R66" i="2"/>
  <c r="BG59" i="2"/>
  <c r="BG87" i="2"/>
  <c r="CI73" i="2"/>
  <c r="CL73" i="2"/>
  <c r="CF59" i="2"/>
  <c r="CD59" i="2"/>
  <c r="CI51" i="2"/>
  <c r="CK51" i="2"/>
  <c r="CL51" i="2"/>
  <c r="AJ98" i="2"/>
  <c r="BX97" i="2"/>
  <c r="CA95" i="2"/>
  <c r="AJ95" i="2"/>
  <c r="O95" i="2"/>
  <c r="AZ94" i="2"/>
  <c r="O94" i="2"/>
  <c r="BV93" i="2"/>
  <c r="BS93" i="2" s="1"/>
  <c r="CD92" i="2"/>
  <c r="AZ90" i="2"/>
  <c r="AE88" i="2" a="1"/>
  <c r="AE88" i="2" s="1"/>
  <c r="O86" i="2"/>
  <c r="BV85" i="2"/>
  <c r="BS85" i="2" s="1"/>
  <c r="CA84" i="2"/>
  <c r="AB84" i="2"/>
  <c r="AE81" i="2" a="1"/>
  <c r="AE81" i="2" s="1"/>
  <c r="CD79" i="2"/>
  <c r="BG73" i="2"/>
  <c r="BF73" i="2"/>
  <c r="BC73" i="2" s="1"/>
  <c r="AZ102" i="2"/>
  <c r="AZ100" i="2"/>
  <c r="AP100" i="2"/>
  <c r="W100" i="2"/>
  <c r="L100" i="2"/>
  <c r="CG98" i="2"/>
  <c r="BM98" i="2"/>
  <c r="CG97" i="2"/>
  <c r="CI95" i="2"/>
  <c r="L95" i="2"/>
  <c r="CD94" i="2"/>
  <c r="CP93" i="2"/>
  <c r="BP92" i="2"/>
  <c r="CK91" i="2"/>
  <c r="BP91" i="2"/>
  <c r="AE91" i="2" a="1"/>
  <c r="AE91" i="2" s="1"/>
  <c r="AY90" i="2"/>
  <c r="CA89" i="2"/>
  <c r="BP89" i="2"/>
  <c r="AZ89" i="2"/>
  <c r="AM89" i="2"/>
  <c r="AY88" i="2"/>
  <c r="AM88" i="2"/>
  <c r="CL87" i="2"/>
  <c r="CA87" i="2"/>
  <c r="AJ87" i="2"/>
  <c r="O87" i="2"/>
  <c r="AZ86" i="2"/>
  <c r="AE86" i="2" a="1"/>
  <c r="AE86" i="2" s="1"/>
  <c r="CP85" i="2"/>
  <c r="W85" i="2"/>
  <c r="BM84" i="2"/>
  <c r="AZ83" i="2"/>
  <c r="AM83" i="2"/>
  <c r="AB82" i="2"/>
  <c r="R82" i="2"/>
  <c r="AZ81" i="2"/>
  <c r="BM78" i="2"/>
  <c r="BV76" i="2"/>
  <c r="BS76" i="2" s="1"/>
  <c r="AJ75" i="2"/>
  <c r="BK70" i="2"/>
  <c r="BH70" i="2" s="1"/>
  <c r="BL70" i="2"/>
  <c r="AJ69" i="2"/>
  <c r="AE65" i="2" a="1"/>
  <c r="AE65" i="2" s="1"/>
  <c r="BV62" i="2"/>
  <c r="BS62" i="2" s="1"/>
  <c r="BW62" i="2"/>
  <c r="CF56" i="2"/>
  <c r="CD56" i="2"/>
  <c r="CG56" i="2"/>
  <c r="BV101" i="2"/>
  <c r="BS101" i="2" s="1"/>
  <c r="AY100" i="2"/>
  <c r="W99" i="2"/>
  <c r="BG97" i="2"/>
  <c r="AE95" i="2" a="1"/>
  <c r="AE95" i="2" s="1"/>
  <c r="CM93" i="2"/>
  <c r="CL89" i="2"/>
  <c r="CI87" i="2"/>
  <c r="L87" i="2"/>
  <c r="CM85" i="2"/>
  <c r="CG83" i="2"/>
  <c r="BV75" i="2"/>
  <c r="BS75" i="2" s="1"/>
  <c r="W75" i="2"/>
  <c r="AE74" i="2" a="1"/>
  <c r="AE74" i="2" s="1"/>
  <c r="CK61" i="2"/>
  <c r="CI61" i="2"/>
  <c r="R60" i="2"/>
  <c r="BW99" i="2"/>
  <c r="CA96" i="2"/>
  <c r="CG95" i="2"/>
  <c r="BM95" i="2"/>
  <c r="AZ95" i="2"/>
  <c r="CP92" i="2"/>
  <c r="CK90" i="2"/>
  <c r="CI89" i="2"/>
  <c r="R88" i="2"/>
  <c r="AP87" i="2"/>
  <c r="AE87" i="2" a="1"/>
  <c r="AE87" i="2" s="1"/>
  <c r="AE84" i="2" a="1"/>
  <c r="AE84" i="2" s="1"/>
  <c r="CP83" i="2"/>
  <c r="CG81" i="2"/>
  <c r="CK80" i="2"/>
  <c r="BM80" i="2"/>
  <c r="BM79" i="2"/>
  <c r="AJ79" i="2"/>
  <c r="W79" i="2"/>
  <c r="BW77" i="2"/>
  <c r="AE76" i="2" a="1"/>
  <c r="AE76" i="2" s="1"/>
  <c r="CD75" i="2"/>
  <c r="L71" i="2"/>
  <c r="L101" i="2"/>
  <c r="R99" i="2"/>
  <c r="AZ98" i="2"/>
  <c r="CI93" i="2"/>
  <c r="CG91" i="2"/>
  <c r="O88" i="2"/>
  <c r="CI85" i="2"/>
  <c r="CM83" i="2"/>
  <c r="W83" i="2"/>
  <c r="CI79" i="2"/>
  <c r="BG78" i="2"/>
  <c r="CP77" i="2"/>
  <c r="CD66" i="2"/>
  <c r="CF66" i="2"/>
  <c r="CG66" i="2"/>
  <c r="AY63" i="2"/>
  <c r="AM79" i="2"/>
  <c r="AB79" i="2"/>
  <c r="R78" i="2"/>
  <c r="AP77" i="2"/>
  <c r="AM76" i="2"/>
  <c r="CG73" i="2"/>
  <c r="BL73" i="2"/>
  <c r="AB73" i="2"/>
  <c r="CK72" i="2"/>
  <c r="W72" i="2"/>
  <c r="BV71" i="2"/>
  <c r="BS71" i="2" s="1"/>
  <c r="BG71" i="2"/>
  <c r="AE71" i="2" a="1"/>
  <c r="AE71" i="2" s="1"/>
  <c r="CD70" i="2"/>
  <c r="BG70" i="2"/>
  <c r="BX69" i="2"/>
  <c r="BM69" i="2"/>
  <c r="BM68" i="2"/>
  <c r="AJ68" i="2"/>
  <c r="BG66" i="2"/>
  <c r="AJ66" i="2"/>
  <c r="CD65" i="2"/>
  <c r="L65" i="2"/>
  <c r="BX64" i="2"/>
  <c r="BX62" i="2"/>
  <c r="R62" i="2"/>
  <c r="CG61" i="2"/>
  <c r="BL61" i="2"/>
  <c r="AE60" i="2" a="1"/>
  <c r="AE60" i="2" s="1"/>
  <c r="BX58" i="2"/>
  <c r="AE57" i="2" a="1"/>
  <c r="AE57" i="2" s="1"/>
  <c r="BG56" i="2"/>
  <c r="CO52" i="2"/>
  <c r="CM52" i="2"/>
  <c r="CP52" i="2"/>
  <c r="CG42" i="2"/>
  <c r="CD42" i="2"/>
  <c r="CF42" i="2"/>
  <c r="AP41" i="2"/>
  <c r="BL69" i="2"/>
  <c r="CP63" i="2"/>
  <c r="AE59" i="2" a="1"/>
  <c r="AE59" i="2" s="1"/>
  <c r="CK58" i="2"/>
  <c r="CL58" i="2"/>
  <c r="CG28" i="2"/>
  <c r="CD28" i="2"/>
  <c r="CF28" i="2"/>
  <c r="CF21" i="2"/>
  <c r="CG21" i="2"/>
  <c r="CF17" i="2"/>
  <c r="CG17" i="2"/>
  <c r="O76" i="2"/>
  <c r="BV74" i="2"/>
  <c r="BS74" i="2" s="1"/>
  <c r="CD73" i="2"/>
  <c r="BV73" i="2"/>
  <c r="BS73" i="2" s="1"/>
  <c r="AJ73" i="2"/>
  <c r="W73" i="2"/>
  <c r="AZ72" i="2"/>
  <c r="AE72" i="2" a="1"/>
  <c r="AE72" i="2" s="1"/>
  <c r="AM71" i="2"/>
  <c r="AB71" i="2"/>
  <c r="R71" i="2"/>
  <c r="AE70" i="2" a="1"/>
  <c r="AE70" i="2" s="1"/>
  <c r="BW69" i="2"/>
  <c r="O68" i="2"/>
  <c r="CG67" i="2"/>
  <c r="CA66" i="2"/>
  <c r="BM66" i="2"/>
  <c r="AM65" i="2"/>
  <c r="CO63" i="2"/>
  <c r="BW63" i="2"/>
  <c r="AZ63" i="2"/>
  <c r="O63" i="2"/>
  <c r="BM62" i="2"/>
  <c r="BP60" i="2"/>
  <c r="W60" i="2"/>
  <c r="CA59" i="2"/>
  <c r="AB57" i="2"/>
  <c r="CD30" i="2"/>
  <c r="CG30" i="2"/>
  <c r="BW29" i="2"/>
  <c r="BV29" i="2"/>
  <c r="BS29" i="2" s="1"/>
  <c r="BX79" i="2"/>
  <c r="BX78" i="2"/>
  <c r="CA77" i="2"/>
  <c r="BG77" i="2"/>
  <c r="R77" i="2"/>
  <c r="BX76" i="2"/>
  <c r="AJ76" i="2"/>
  <c r="CA75" i="2"/>
  <c r="BP75" i="2"/>
  <c r="BX72" i="2"/>
  <c r="CI71" i="2"/>
  <c r="CA71" i="2"/>
  <c r="AZ71" i="2"/>
  <c r="CA70" i="2"/>
  <c r="BM70" i="2"/>
  <c r="L70" i="2"/>
  <c r="CG69" i="2"/>
  <c r="AE69" i="2" a="1"/>
  <c r="AE69" i="2" s="1"/>
  <c r="AE68" i="2" a="1"/>
  <c r="AE68" i="2" s="1"/>
  <c r="BM67" i="2"/>
  <c r="R67" i="2"/>
  <c r="AE66" i="2" a="1"/>
  <c r="AE66" i="2" s="1"/>
  <c r="BM65" i="2"/>
  <c r="AJ65" i="2"/>
  <c r="CF64" i="2"/>
  <c r="AP64" i="2"/>
  <c r="W64" i="2"/>
  <c r="L64" i="2"/>
  <c r="L63" i="2"/>
  <c r="CP61" i="2"/>
  <c r="BM60" i="2"/>
  <c r="BP58" i="2"/>
  <c r="BL57" i="2"/>
  <c r="BF55" i="2"/>
  <c r="BC55" i="2" s="1"/>
  <c r="BV54" i="2"/>
  <c r="BS54" i="2" s="1"/>
  <c r="AE54" i="2" a="1"/>
  <c r="AE54" i="2" s="1"/>
  <c r="AJ51" i="2"/>
  <c r="AM50" i="2"/>
  <c r="BF47" i="2"/>
  <c r="BC47" i="2" s="1"/>
  <c r="BG47" i="2"/>
  <c r="BV46" i="2"/>
  <c r="BS46" i="2" s="1"/>
  <c r="CA41" i="2"/>
  <c r="W39" i="2"/>
  <c r="CL65" i="2"/>
  <c r="BV57" i="2"/>
  <c r="BS57" i="2" s="1"/>
  <c r="CL56" i="2"/>
  <c r="CO41" i="2"/>
  <c r="CM41" i="2"/>
  <c r="AZ80" i="2"/>
  <c r="AE80" i="2" a="1"/>
  <c r="AE80" i="2" s="1"/>
  <c r="L79" i="2"/>
  <c r="O77" i="2"/>
  <c r="BM76" i="2"/>
  <c r="BM75" i="2"/>
  <c r="O72" i="2"/>
  <c r="BX71" i="2"/>
  <c r="BX70" i="2"/>
  <c r="CD69" i="2"/>
  <c r="BP69" i="2"/>
  <c r="BV68" i="2"/>
  <c r="BS68" i="2" s="1"/>
  <c r="CD67" i="2"/>
  <c r="BL67" i="2"/>
  <c r="O67" i="2"/>
  <c r="CI65" i="2"/>
  <c r="BK65" i="2"/>
  <c r="BH65" i="2" s="1"/>
  <c r="CD64" i="2"/>
  <c r="AY64" i="2"/>
  <c r="CA63" i="2"/>
  <c r="BG63" i="2"/>
  <c r="AX62" i="2"/>
  <c r="AU62" i="2" s="1"/>
  <c r="AM62" i="2"/>
  <c r="BP61" i="2"/>
  <c r="CK60" i="2"/>
  <c r="BV59" i="2"/>
  <c r="BS59" i="2" s="1"/>
  <c r="AJ59" i="2"/>
  <c r="L57" i="2"/>
  <c r="CI56" i="2"/>
  <c r="BW56" i="2"/>
  <c r="BL56" i="2"/>
  <c r="AM52" i="2"/>
  <c r="CG45" i="2"/>
  <c r="CD45" i="2"/>
  <c r="CF45" i="2"/>
  <c r="BK42" i="2"/>
  <c r="BH42" i="2" s="1"/>
  <c r="BL42" i="2"/>
  <c r="L41" i="2"/>
  <c r="AE39" i="2" a="1"/>
  <c r="AE39" i="2" s="1"/>
  <c r="O69" i="2"/>
  <c r="CP53" i="2"/>
  <c r="CM53" i="2"/>
  <c r="CO53" i="2"/>
  <c r="CM39" i="2"/>
  <c r="CP39" i="2"/>
  <c r="BW41" i="2"/>
  <c r="CD36" i="2"/>
  <c r="CG36" i="2"/>
  <c r="CF35" i="2"/>
  <c r="CG35" i="2"/>
  <c r="BG25" i="2"/>
  <c r="AE15" i="2" a="1"/>
  <c r="AE15" i="2" s="1"/>
  <c r="CI13" i="2"/>
  <c r="CK13" i="2"/>
  <c r="CD58" i="2"/>
  <c r="BG57" i="2"/>
  <c r="L56" i="2"/>
  <c r="CD55" i="2"/>
  <c r="BV55" i="2"/>
  <c r="BS55" i="2" s="1"/>
  <c r="AP55" i="2"/>
  <c r="BP54" i="2"/>
  <c r="CA53" i="2"/>
  <c r="BM53" i="2"/>
  <c r="L53" i="2"/>
  <c r="CA52" i="2"/>
  <c r="BP52" i="2"/>
  <c r="BX51" i="2"/>
  <c r="AY51" i="2"/>
  <c r="CG50" i="2"/>
  <c r="BM50" i="2"/>
  <c r="AZ50" i="2"/>
  <c r="AJ48" i="2"/>
  <c r="BL47" i="2"/>
  <c r="O47" i="2"/>
  <c r="BL45" i="2"/>
  <c r="BP44" i="2"/>
  <c r="AP44" i="2"/>
  <c r="O44" i="2"/>
  <c r="BW42" i="2"/>
  <c r="AP42" i="2"/>
  <c r="AE40" i="2" a="1"/>
  <c r="AE40" i="2" s="1"/>
  <c r="L40" i="2"/>
  <c r="CA39" i="2"/>
  <c r="BP39" i="2"/>
  <c r="AZ39" i="2"/>
  <c r="AP39" i="2"/>
  <c r="BV38" i="2"/>
  <c r="BS38" i="2" s="1"/>
  <c r="AM38" i="2"/>
  <c r="AY34" i="2"/>
  <c r="CF29" i="2"/>
  <c r="CG29" i="2"/>
  <c r="R27" i="2"/>
  <c r="CF13" i="2"/>
  <c r="CG13" i="2"/>
  <c r="BX54" i="2"/>
  <c r="BX53" i="2"/>
  <c r="AE53" i="2" a="1"/>
  <c r="AE53" i="2" s="1"/>
  <c r="BM52" i="2"/>
  <c r="AB50" i="2"/>
  <c r="R50" i="2"/>
  <c r="CI49" i="2"/>
  <c r="BX49" i="2"/>
  <c r="W48" i="2"/>
  <c r="O48" i="2"/>
  <c r="L47" i="2"/>
  <c r="AZ46" i="2"/>
  <c r="BV45" i="2"/>
  <c r="BS45" i="2" s="1"/>
  <c r="CI44" i="2"/>
  <c r="BM44" i="2"/>
  <c r="AZ44" i="2"/>
  <c r="CO42" i="2"/>
  <c r="R42" i="2"/>
  <c r="AE41" i="2" a="1"/>
  <c r="AE41" i="2" s="1"/>
  <c r="CO40" i="2"/>
  <c r="BM39" i="2"/>
  <c r="AJ38" i="2"/>
  <c r="CA27" i="2"/>
  <c r="CP26" i="2"/>
  <c r="CO26" i="2"/>
  <c r="AB16" i="2"/>
  <c r="AZ15" i="2"/>
  <c r="AY59" i="2"/>
  <c r="AB59" i="2"/>
  <c r="AZ58" i="2"/>
  <c r="AP58" i="2"/>
  <c r="L58" i="2"/>
  <c r="BM57" i="2"/>
  <c r="AE56" i="2" a="1"/>
  <c r="AE56" i="2" s="1"/>
  <c r="CO55" i="2"/>
  <c r="CA55" i="2"/>
  <c r="AB55" i="2"/>
  <c r="AM54" i="2"/>
  <c r="CF53" i="2"/>
  <c r="BW53" i="2"/>
  <c r="AY53" i="2"/>
  <c r="R53" i="2"/>
  <c r="AB52" i="2"/>
  <c r="CD51" i="2"/>
  <c r="W51" i="2"/>
  <c r="BG50" i="2"/>
  <c r="CD47" i="2"/>
  <c r="R46" i="2"/>
  <c r="CL43" i="2"/>
  <c r="AB42" i="2"/>
  <c r="BP41" i="2"/>
  <c r="CM40" i="2"/>
  <c r="CA40" i="2"/>
  <c r="R40" i="2"/>
  <c r="CI38" i="2"/>
  <c r="CI34" i="2"/>
  <c r="CK34" i="2"/>
  <c r="CL34" i="2"/>
  <c r="CI31" i="2"/>
  <c r="CK31" i="2"/>
  <c r="CL31" i="2"/>
  <c r="AM25" i="2"/>
  <c r="CO22" i="2"/>
  <c r="CM22" i="2"/>
  <c r="BV19" i="2"/>
  <c r="BS19" i="2" s="1"/>
  <c r="BW19" i="2"/>
  <c r="O55" i="2"/>
  <c r="CD53" i="2"/>
  <c r="CG52" i="2"/>
  <c r="AJ52" i="2"/>
  <c r="BP51" i="2"/>
  <c r="AY50" i="2"/>
  <c r="AJ50" i="2"/>
  <c r="BG49" i="2"/>
  <c r="CP47" i="2"/>
  <c r="AX46" i="2"/>
  <c r="AU46" i="2" s="1"/>
  <c r="AB46" i="2"/>
  <c r="CI45" i="2"/>
  <c r="AE43" i="2" a="1"/>
  <c r="AE43" i="2" s="1"/>
  <c r="CG34" i="2"/>
  <c r="CF34" i="2"/>
  <c r="CK18" i="2"/>
  <c r="CI18" i="2"/>
  <c r="AX16" i="2"/>
  <c r="AU16" i="2" s="1"/>
  <c r="AY16" i="2"/>
  <c r="R51" i="2"/>
  <c r="BG46" i="2"/>
  <c r="AB44" i="2"/>
  <c r="BW43" i="2"/>
  <c r="AY43" i="2"/>
  <c r="AM43" i="2"/>
  <c r="R43" i="2"/>
  <c r="AJ42" i="2"/>
  <c r="BX40" i="2"/>
  <c r="BG39" i="2"/>
  <c r="AJ39" i="2"/>
  <c r="W38" i="2"/>
  <c r="CI37" i="2"/>
  <c r="CL37" i="2"/>
  <c r="CO36" i="2"/>
  <c r="CM36" i="2"/>
  <c r="BL36" i="2"/>
  <c r="AY32" i="2"/>
  <c r="W25" i="2"/>
  <c r="CI24" i="2"/>
  <c r="CK24" i="2"/>
  <c r="CL24" i="2"/>
  <c r="CF18" i="2"/>
  <c r="CG18" i="2"/>
  <c r="BP59" i="2"/>
  <c r="AB58" i="2"/>
  <c r="AY57" i="2"/>
  <c r="AM57" i="2"/>
  <c r="W57" i="2"/>
  <c r="CM54" i="2"/>
  <c r="W54" i="2"/>
  <c r="CD52" i="2"/>
  <c r="BV52" i="2"/>
  <c r="BS52" i="2" s="1"/>
  <c r="BG52" i="2"/>
  <c r="AE51" i="2" a="1"/>
  <c r="AE51" i="2" s="1"/>
  <c r="CA50" i="2"/>
  <c r="AZ48" i="2"/>
  <c r="AB47" i="2"/>
  <c r="BP46" i="2"/>
  <c r="O46" i="2"/>
  <c r="AJ44" i="2"/>
  <c r="O43" i="2"/>
  <c r="W41" i="2"/>
  <c r="CF40" i="2"/>
  <c r="BW40" i="2"/>
  <c r="BL38" i="2"/>
  <c r="AE38" i="2" a="1"/>
  <c r="AE38" i="2" s="1"/>
  <c r="BW37" i="2"/>
  <c r="W37" i="2"/>
  <c r="R35" i="2"/>
  <c r="BK28" i="2"/>
  <c r="BH28" i="2" s="1"/>
  <c r="AY25" i="2"/>
  <c r="AX25" i="2"/>
  <c r="AU25" i="2" s="1"/>
  <c r="CL20" i="2"/>
  <c r="CI20" i="2"/>
  <c r="R20" i="2"/>
  <c r="AM37" i="2"/>
  <c r="AJ34" i="2"/>
  <c r="BX33" i="2"/>
  <c r="AM33" i="2"/>
  <c r="AB33" i="2"/>
  <c r="CD32" i="2"/>
  <c r="BG32" i="2"/>
  <c r="R32" i="2"/>
  <c r="AY31" i="2"/>
  <c r="O31" i="2"/>
  <c r="BV30" i="2"/>
  <c r="BS30" i="2" s="1"/>
  <c r="AB27" i="2"/>
  <c r="AE26" i="2" a="1"/>
  <c r="AE26" i="2" s="1"/>
  <c r="AB25" i="2"/>
  <c r="BX24" i="2"/>
  <c r="BL24" i="2"/>
  <c r="AM24" i="2"/>
  <c r="AB24" i="2"/>
  <c r="CA22" i="2"/>
  <c r="AY22" i="2"/>
  <c r="AJ22" i="2"/>
  <c r="AJ21" i="2"/>
  <c r="O21" i="2"/>
  <c r="AB20" i="2"/>
  <c r="O18" i="2"/>
  <c r="CD17" i="2"/>
  <c r="BP16" i="2"/>
  <c r="BV14" i="2"/>
  <c r="BS14" i="2" s="1"/>
  <c r="CD34" i="2"/>
  <c r="AJ33" i="2"/>
  <c r="O33" i="2"/>
  <c r="BP32" i="2"/>
  <c r="CA31" i="2"/>
  <c r="BV31" i="2"/>
  <c r="BS31" i="2" s="1"/>
  <c r="BG31" i="2"/>
  <c r="L31" i="2"/>
  <c r="CP30" i="2"/>
  <c r="BP30" i="2"/>
  <c r="R30" i="2"/>
  <c r="AE29" i="2" a="1"/>
  <c r="AE29" i="2" s="1"/>
  <c r="BM27" i="2"/>
  <c r="AY27" i="2"/>
  <c r="AJ27" i="2"/>
  <c r="BW26" i="2"/>
  <c r="AY26" i="2"/>
  <c r="AM26" i="2"/>
  <c r="AB26" i="2"/>
  <c r="BX25" i="2"/>
  <c r="AJ25" i="2"/>
  <c r="CM24" i="2"/>
  <c r="AJ24" i="2"/>
  <c r="W24" i="2"/>
  <c r="CL22" i="2"/>
  <c r="BX22" i="2"/>
  <c r="W22" i="2"/>
  <c r="CP21" i="2"/>
  <c r="CD21" i="2"/>
  <c r="W21" i="2"/>
  <c r="CP20" i="2"/>
  <c r="CG20" i="2"/>
  <c r="BX20" i="2"/>
  <c r="CA19" i="2"/>
  <c r="BP19" i="2"/>
  <c r="CD18" i="2"/>
  <c r="BV18" i="2"/>
  <c r="BS18" i="2" s="1"/>
  <c r="BG18" i="2"/>
  <c r="L18" i="2"/>
  <c r="CM17" i="2"/>
  <c r="CA17" i="2"/>
  <c r="L17" i="2"/>
  <c r="BM16" i="2"/>
  <c r="AP16" i="2"/>
  <c r="CI14" i="2"/>
  <c r="BP14" i="2"/>
  <c r="CD13" i="2"/>
  <c r="W34" i="2"/>
  <c r="W33" i="2"/>
  <c r="AE28" i="2" a="1"/>
  <c r="AE28" i="2" s="1"/>
  <c r="BV27" i="2"/>
  <c r="BS27" i="2" s="1"/>
  <c r="BG26" i="2"/>
  <c r="CG25" i="2"/>
  <c r="CO21" i="2"/>
  <c r="CO20" i="2"/>
  <c r="CF20" i="2"/>
  <c r="O20" i="2"/>
  <c r="BL16" i="2"/>
  <c r="O37" i="2"/>
  <c r="CD35" i="2"/>
  <c r="BV33" i="2"/>
  <c r="BS33" i="2" s="1"/>
  <c r="L33" i="2"/>
  <c r="BM32" i="2"/>
  <c r="AP32" i="2"/>
  <c r="L32" i="2"/>
  <c r="BP31" i="2"/>
  <c r="CK30" i="2"/>
  <c r="BM30" i="2"/>
  <c r="AY30" i="2"/>
  <c r="O30" i="2"/>
  <c r="BM29" i="2"/>
  <c r="AZ29" i="2"/>
  <c r="AM29" i="2"/>
  <c r="AB29" i="2"/>
  <c r="CA28" i="2"/>
  <c r="BM28" i="2"/>
  <c r="R28" i="2"/>
  <c r="AJ26" i="2"/>
  <c r="AZ25" i="2"/>
  <c r="BP24" i="2"/>
  <c r="BG24" i="2"/>
  <c r="AE24" i="2" a="1"/>
  <c r="AE24" i="2" s="1"/>
  <c r="CG22" i="2"/>
  <c r="AP22" i="2"/>
  <c r="R22" i="2"/>
  <c r="AE21" i="2" a="1"/>
  <c r="AE21" i="2" s="1"/>
  <c r="AP20" i="2"/>
  <c r="L20" i="2"/>
  <c r="BX19" i="2"/>
  <c r="BM19" i="2"/>
  <c r="AP19" i="2"/>
  <c r="AE19" i="2" a="1"/>
  <c r="AE19" i="2" s="1"/>
  <c r="W19" i="2"/>
  <c r="CP18" i="2"/>
  <c r="CA18" i="2"/>
  <c r="BP18" i="2"/>
  <c r="CI17" i="2"/>
  <c r="BV15" i="2"/>
  <c r="BS15" i="2" s="1"/>
  <c r="BM14" i="2"/>
  <c r="CM13" i="2"/>
  <c r="BL32" i="2"/>
  <c r="BL30" i="2"/>
  <c r="W26" i="2"/>
  <c r="BW25" i="2"/>
  <c r="BW17" i="2"/>
  <c r="CL15" i="2"/>
  <c r="BL14" i="2"/>
  <c r="AY38" i="2"/>
  <c r="R38" i="2"/>
  <c r="BL37" i="2"/>
  <c r="CA36" i="2"/>
  <c r="CP35" i="2"/>
  <c r="BP35" i="2"/>
  <c r="AB34" i="2"/>
  <c r="AE33" i="2" a="1"/>
  <c r="AE33" i="2" s="1"/>
  <c r="AM32" i="2"/>
  <c r="BM31" i="2"/>
  <c r="AE31" i="2" a="1"/>
  <c r="AE31" i="2" s="1"/>
  <c r="CP29" i="2"/>
  <c r="BL29" i="2"/>
  <c r="AJ29" i="2"/>
  <c r="BX28" i="2"/>
  <c r="AY28" i="2"/>
  <c r="CD25" i="2"/>
  <c r="BV23" i="2"/>
  <c r="BS23" i="2" s="1"/>
  <c r="CD22" i="2"/>
  <c r="BP22" i="2"/>
  <c r="AZ22" i="2"/>
  <c r="AB22" i="2"/>
  <c r="BX21" i="2"/>
  <c r="AY21" i="2"/>
  <c r="AB21" i="2"/>
  <c r="BP20" i="2"/>
  <c r="AM19" i="2"/>
  <c r="BM18" i="2"/>
  <c r="BP15" i="2"/>
  <c r="CP14" i="2"/>
  <c r="AZ13" i="2"/>
  <c r="AE13" i="2" a="1"/>
  <c r="AE13" i="2" s="1"/>
  <c r="W13" i="2"/>
  <c r="AE4" i="2" a="1"/>
  <c r="AE4" i="2" s="1"/>
  <c r="L4" i="2"/>
  <c r="BL449" i="2"/>
  <c r="BK448" i="2"/>
  <c r="BH448" i="2" s="1"/>
  <c r="BL448" i="2"/>
  <c r="BG442" i="2"/>
  <c r="BK437" i="2"/>
  <c r="BH437" i="2" s="1"/>
  <c r="BL437" i="2"/>
  <c r="BK431" i="2"/>
  <c r="BH431" i="2" s="1"/>
  <c r="BL431" i="2"/>
  <c r="BF445" i="2"/>
  <c r="BC445" i="2" s="1"/>
  <c r="BG445" i="2"/>
  <c r="BW421" i="2"/>
  <c r="BV421" i="2"/>
  <c r="BS421" i="2" s="1"/>
  <c r="BF444" i="2"/>
  <c r="BC444" i="2" s="1"/>
  <c r="BG444" i="2"/>
  <c r="W450" i="2"/>
  <c r="R447" i="2"/>
  <c r="BW443" i="2"/>
  <c r="BV443" i="2"/>
  <c r="BS443" i="2" s="1"/>
  <c r="BK443" i="2"/>
  <c r="BH443" i="2" s="1"/>
  <c r="BL443" i="2"/>
  <c r="R442" i="2"/>
  <c r="W441" i="2"/>
  <c r="R449" i="2"/>
  <c r="R446" i="2"/>
  <c r="BK439" i="2"/>
  <c r="BH439" i="2" s="1"/>
  <c r="BL439" i="2"/>
  <c r="BF433" i="2"/>
  <c r="BC433" i="2" s="1"/>
  <c r="BG433" i="2"/>
  <c r="BW450" i="2"/>
  <c r="BV450" i="2"/>
  <c r="BS450" i="2" s="1"/>
  <c r="BK450" i="2"/>
  <c r="BH450" i="2" s="1"/>
  <c r="BL450" i="2"/>
  <c r="BV441" i="2"/>
  <c r="BS441" i="2" s="1"/>
  <c r="BF450" i="2"/>
  <c r="BC450" i="2" s="1"/>
  <c r="BG450" i="2"/>
  <c r="BL445" i="2"/>
  <c r="BV440" i="2"/>
  <c r="BS440" i="2" s="1"/>
  <c r="BV438" i="2"/>
  <c r="BS438" i="2" s="1"/>
  <c r="W436" i="2"/>
  <c r="BK423" i="2"/>
  <c r="BH423" i="2" s="1"/>
  <c r="BL423" i="2"/>
  <c r="BG447" i="2"/>
  <c r="BV444" i="2"/>
  <c r="BS444" i="2" s="1"/>
  <c r="BW444" i="2"/>
  <c r="BF425" i="2"/>
  <c r="BC425" i="2" s="1"/>
  <c r="BG425" i="2"/>
  <c r="BF417" i="2"/>
  <c r="BC417" i="2" s="1"/>
  <c r="BG417" i="2"/>
  <c r="CF431" i="2"/>
  <c r="CG431" i="2"/>
  <c r="CI419" i="2"/>
  <c r="CK419" i="2"/>
  <c r="CL419" i="2"/>
  <c r="R419" i="2"/>
  <c r="D419" i="2" s="1"/>
  <c r="B419" i="2" s="1"/>
  <c r="A419" i="1" s="1"/>
  <c r="CO446" i="2"/>
  <c r="CF446" i="2"/>
  <c r="CP440" i="2"/>
  <c r="BP440" i="2"/>
  <c r="AJ438" i="2"/>
  <c r="CO436" i="2"/>
  <c r="AE435" i="2" a="1"/>
  <c r="AE435" i="2" s="1"/>
  <c r="O435" i="2"/>
  <c r="D435" i="2" s="1"/>
  <c r="B435" i="2" s="1"/>
  <c r="A435" i="1" s="1"/>
  <c r="AE433" i="2" a="1"/>
  <c r="AE433" i="2" s="1"/>
  <c r="BW432" i="2"/>
  <c r="BL432" i="2"/>
  <c r="CD431" i="2"/>
  <c r="O431" i="2"/>
  <c r="BM429" i="2"/>
  <c r="W428" i="2"/>
  <c r="AE427" i="2" a="1"/>
  <c r="AE427" i="2" s="1"/>
  <c r="W427" i="2"/>
  <c r="AZ426" i="2"/>
  <c r="AM425" i="2"/>
  <c r="CA424" i="2"/>
  <c r="AX420" i="2"/>
  <c r="AU420" i="2" s="1"/>
  <c r="AY420" i="2"/>
  <c r="CD404" i="2"/>
  <c r="BK381" i="2"/>
  <c r="BH381" i="2" s="1"/>
  <c r="BL381" i="2"/>
  <c r="BV380" i="2"/>
  <c r="BS380" i="2" s="1"/>
  <c r="BW380" i="2"/>
  <c r="BK366" i="2"/>
  <c r="BH366" i="2" s="1"/>
  <c r="BL366" i="2"/>
  <c r="AX356" i="2"/>
  <c r="AU356" i="2" s="1"/>
  <c r="AY356" i="2"/>
  <c r="BK415" i="2"/>
  <c r="BH415" i="2" s="1"/>
  <c r="BL415" i="2"/>
  <c r="CG404" i="2"/>
  <c r="CF404" i="2"/>
  <c r="L444" i="2"/>
  <c r="BL442" i="2"/>
  <c r="CM440" i="2"/>
  <c r="AE439" i="2" a="1"/>
  <c r="AE439" i="2" s="1"/>
  <c r="W439" i="2"/>
  <c r="D439" i="2" s="1"/>
  <c r="B439" i="2" s="1"/>
  <c r="A439" i="1" s="1"/>
  <c r="AM437" i="2"/>
  <c r="BG436" i="2"/>
  <c r="AP436" i="2"/>
  <c r="W435" i="2"/>
  <c r="CI433" i="2"/>
  <c r="CL433" i="2"/>
  <c r="AY433" i="2"/>
  <c r="AM433" i="2"/>
  <c r="L432" i="2"/>
  <c r="W431" i="2"/>
  <c r="BV429" i="2"/>
  <c r="BS429" i="2" s="1"/>
  <c r="BV426" i="2"/>
  <c r="BS426" i="2" s="1"/>
  <c r="CO425" i="2"/>
  <c r="BW423" i="2"/>
  <c r="R422" i="2"/>
  <c r="CO420" i="2"/>
  <c r="CP420" i="2"/>
  <c r="BW419" i="2"/>
  <c r="CD417" i="2"/>
  <c r="W417" i="2"/>
  <c r="BV416" i="2"/>
  <c r="BS416" i="2" s="1"/>
  <c r="BG416" i="2"/>
  <c r="CM415" i="2"/>
  <c r="CO415" i="2"/>
  <c r="CP415" i="2"/>
  <c r="BW414" i="2"/>
  <c r="BL414" i="2"/>
  <c r="CF412" i="2"/>
  <c r="CG412" i="2"/>
  <c r="BL412" i="2"/>
  <c r="R412" i="2"/>
  <c r="BM410" i="2"/>
  <c r="CP409" i="2"/>
  <c r="CO409" i="2"/>
  <c r="CK408" i="2"/>
  <c r="CL408" i="2"/>
  <c r="CI408" i="2"/>
  <c r="AX406" i="2"/>
  <c r="AU406" i="2" s="1"/>
  <c r="CA405" i="2"/>
  <c r="W402" i="2"/>
  <c r="W401" i="2"/>
  <c r="BV397" i="2"/>
  <c r="BS397" i="2" s="1"/>
  <c r="BW397" i="2"/>
  <c r="BK397" i="2"/>
  <c r="BH397" i="2" s="1"/>
  <c r="BL397" i="2"/>
  <c r="BW395" i="2"/>
  <c r="BV395" i="2"/>
  <c r="BS395" i="2" s="1"/>
  <c r="BV366" i="2"/>
  <c r="BS366" i="2" s="1"/>
  <c r="R436" i="2"/>
  <c r="BG434" i="2"/>
  <c r="R425" i="2"/>
  <c r="CF423" i="2"/>
  <c r="CG423" i="2"/>
  <c r="BG422" i="2"/>
  <c r="AE414" i="2" a="1"/>
  <c r="AE414" i="2" s="1"/>
  <c r="CM404" i="2"/>
  <c r="CP404" i="2"/>
  <c r="CO394" i="2"/>
  <c r="CP394" i="2"/>
  <c r="CM394" i="2"/>
  <c r="CM388" i="2"/>
  <c r="CO388" i="2"/>
  <c r="CP388" i="2"/>
  <c r="BK348" i="2"/>
  <c r="BH348" i="2" s="1"/>
  <c r="BL348" i="2"/>
  <c r="BG430" i="2"/>
  <c r="CP450" i="2"/>
  <c r="CG450" i="2"/>
  <c r="CK449" i="2"/>
  <c r="CL446" i="2"/>
  <c r="CO445" i="2"/>
  <c r="AY444" i="2"/>
  <c r="AP444" i="2"/>
  <c r="CO442" i="2"/>
  <c r="CL440" i="2"/>
  <c r="CP439" i="2"/>
  <c r="CL436" i="2"/>
  <c r="CP435" i="2"/>
  <c r="BP434" i="2"/>
  <c r="AB434" i="2"/>
  <c r="BW433" i="2"/>
  <c r="CA432" i="2"/>
  <c r="BG432" i="2"/>
  <c r="CM431" i="2"/>
  <c r="CO431" i="2"/>
  <c r="CP431" i="2"/>
  <c r="BW430" i="2"/>
  <c r="BL430" i="2"/>
  <c r="CF428" i="2"/>
  <c r="CG428" i="2"/>
  <c r="BL428" i="2"/>
  <c r="R428" i="2"/>
  <c r="AJ426" i="2"/>
  <c r="CK424" i="2"/>
  <c r="CL424" i="2"/>
  <c r="CD423" i="2"/>
  <c r="O423" i="2"/>
  <c r="CI421" i="2"/>
  <c r="BM421" i="2"/>
  <c r="W420" i="2"/>
  <c r="AE419" i="2" a="1"/>
  <c r="AE419" i="2" s="1"/>
  <c r="W419" i="2"/>
  <c r="AZ418" i="2"/>
  <c r="AY417" i="2"/>
  <c r="AM417" i="2"/>
  <c r="CA416" i="2"/>
  <c r="AX412" i="2"/>
  <c r="AU412" i="2" s="1"/>
  <c r="AY412" i="2"/>
  <c r="BV408" i="2"/>
  <c r="BS408" i="2" s="1"/>
  <c r="BG408" i="2"/>
  <c r="BV407" i="2"/>
  <c r="BS407" i="2" s="1"/>
  <c r="BL407" i="2"/>
  <c r="D407" i="2" s="1"/>
  <c r="B407" i="2" s="1"/>
  <c r="A407" i="1" s="1"/>
  <c r="AB407" i="2"/>
  <c r="BG406" i="2"/>
  <c r="AP405" i="2"/>
  <c r="CI401" i="2"/>
  <c r="CL401" i="2"/>
  <c r="CK401" i="2"/>
  <c r="BF399" i="2"/>
  <c r="BC399" i="2" s="1"/>
  <c r="BG399" i="2"/>
  <c r="BF367" i="2"/>
  <c r="BC367" i="2" s="1"/>
  <c r="BG367" i="2"/>
  <c r="W433" i="2"/>
  <c r="AY447" i="2"/>
  <c r="CO450" i="2"/>
  <c r="BW448" i="2"/>
  <c r="CP447" i="2"/>
  <c r="CG447" i="2"/>
  <c r="CK446" i="2"/>
  <c r="R444" i="2"/>
  <c r="CG443" i="2"/>
  <c r="CK440" i="2"/>
  <c r="CO439" i="2"/>
  <c r="CL438" i="2"/>
  <c r="CF437" i="2"/>
  <c r="CI436" i="2"/>
  <c r="BV436" i="2"/>
  <c r="BS436" i="2" s="1"/>
  <c r="CO435" i="2"/>
  <c r="BW435" i="2"/>
  <c r="CL432" i="2"/>
  <c r="AE430" i="2" a="1"/>
  <c r="AE430" i="2" s="1"/>
  <c r="CI427" i="2"/>
  <c r="CK427" i="2"/>
  <c r="CL427" i="2"/>
  <c r="BF427" i="2"/>
  <c r="BC427" i="2" s="1"/>
  <c r="R427" i="2"/>
  <c r="W423" i="2"/>
  <c r="CO417" i="2"/>
  <c r="BW415" i="2"/>
  <c r="CO412" i="2"/>
  <c r="CP412" i="2"/>
  <c r="W411" i="2"/>
  <c r="BG410" i="2"/>
  <c r="CG409" i="2"/>
  <c r="CF409" i="2"/>
  <c r="BW405" i="2"/>
  <c r="BV405" i="2"/>
  <c r="BS405" i="2" s="1"/>
  <c r="CF402" i="2"/>
  <c r="CG402" i="2"/>
  <c r="BL400" i="2"/>
  <c r="CF386" i="2"/>
  <c r="CG386" i="2"/>
  <c r="CD386" i="2"/>
  <c r="CM380" i="2"/>
  <c r="CO380" i="2"/>
  <c r="CP380" i="2"/>
  <c r="CF373" i="2"/>
  <c r="CG373" i="2"/>
  <c r="BK373" i="2"/>
  <c r="BH373" i="2" s="1"/>
  <c r="BL373" i="2"/>
  <c r="BV325" i="2"/>
  <c r="BS325" i="2" s="1"/>
  <c r="BW325" i="2"/>
  <c r="BF317" i="2"/>
  <c r="BC317" i="2" s="1"/>
  <c r="BG317" i="2"/>
  <c r="CO447" i="2"/>
  <c r="CF447" i="2"/>
  <c r="CP443" i="2"/>
  <c r="CK441" i="2"/>
  <c r="CK438" i="2"/>
  <c r="CO437" i="2"/>
  <c r="CO433" i="2"/>
  <c r="CI432" i="2"/>
  <c r="AX428" i="2"/>
  <c r="AU428" i="2" s="1"/>
  <c r="AY428" i="2"/>
  <c r="CF425" i="2"/>
  <c r="BW425" i="2"/>
  <c r="BL418" i="2"/>
  <c r="AB418" i="2"/>
  <c r="CM417" i="2"/>
  <c r="AP416" i="2"/>
  <c r="CF415" i="2"/>
  <c r="CG415" i="2"/>
  <c r="BG414" i="2"/>
  <c r="AX414" i="2"/>
  <c r="AU414" i="2" s="1"/>
  <c r="CK413" i="2"/>
  <c r="BP412" i="2"/>
  <c r="BG412" i="2"/>
  <c r="BV411" i="2"/>
  <c r="BS411" i="2" s="1"/>
  <c r="AE408" i="2" a="1"/>
  <c r="AE408" i="2" s="1"/>
  <c r="AE406" i="2" a="1"/>
  <c r="AE406" i="2" s="1"/>
  <c r="D406" i="2" s="1"/>
  <c r="B406" i="2" s="1"/>
  <c r="A406" i="1" s="1"/>
  <c r="CL405" i="2"/>
  <c r="CK405" i="2"/>
  <c r="AX402" i="2"/>
  <c r="AU402" i="2" s="1"/>
  <c r="AY402" i="2"/>
  <c r="BV390" i="2"/>
  <c r="BS390" i="2" s="1"/>
  <c r="BW384" i="2"/>
  <c r="BV384" i="2"/>
  <c r="BS384" i="2" s="1"/>
  <c r="CO443" i="2"/>
  <c r="CI441" i="2"/>
  <c r="CM437" i="2"/>
  <c r="BV434" i="2"/>
  <c r="BS434" i="2" s="1"/>
  <c r="CM433" i="2"/>
  <c r="CO428" i="2"/>
  <c r="CP428" i="2"/>
  <c r="BW427" i="2"/>
  <c r="CD425" i="2"/>
  <c r="W425" i="2"/>
  <c r="BV424" i="2"/>
  <c r="BS424" i="2" s="1"/>
  <c r="CM423" i="2"/>
  <c r="CO423" i="2"/>
  <c r="CP423" i="2"/>
  <c r="CF420" i="2"/>
  <c r="CG420" i="2"/>
  <c r="CK416" i="2"/>
  <c r="CL416" i="2"/>
  <c r="CI413" i="2"/>
  <c r="BF409" i="2"/>
  <c r="BC409" i="2" s="1"/>
  <c r="BG409" i="2"/>
  <c r="BK389" i="2"/>
  <c r="BH389" i="2" s="1"/>
  <c r="BL389" i="2"/>
  <c r="BV388" i="2"/>
  <c r="BS388" i="2" s="1"/>
  <c r="BW388" i="2"/>
  <c r="CF362" i="2"/>
  <c r="CG362" i="2"/>
  <c r="BW400" i="2"/>
  <c r="CF397" i="2"/>
  <c r="CG397" i="2"/>
  <c r="BG396" i="2"/>
  <c r="CF394" i="2"/>
  <c r="CG394" i="2"/>
  <c r="BL394" i="2"/>
  <c r="AY393" i="2"/>
  <c r="BL388" i="2"/>
  <c r="BW385" i="2"/>
  <c r="BL380" i="2"/>
  <c r="AY377" i="2"/>
  <c r="CM361" i="2"/>
  <c r="CO361" i="2"/>
  <c r="CP361" i="2"/>
  <c r="BW359" i="2"/>
  <c r="CF352" i="2"/>
  <c r="CG352" i="2"/>
  <c r="AX352" i="2"/>
  <c r="AU352" i="2" s="1"/>
  <c r="AY352" i="2"/>
  <c r="BV350" i="2"/>
  <c r="BS350" i="2" s="1"/>
  <c r="BF333" i="2"/>
  <c r="BC333" i="2" s="1"/>
  <c r="BG333" i="2"/>
  <c r="BV391" i="2"/>
  <c r="BS391" i="2" s="1"/>
  <c r="BW391" i="2"/>
  <c r="BV383" i="2"/>
  <c r="BS383" i="2" s="1"/>
  <c r="BW383" i="2"/>
  <c r="CF378" i="2"/>
  <c r="CG378" i="2"/>
  <c r="BV375" i="2"/>
  <c r="BS375" i="2" s="1"/>
  <c r="BW375" i="2"/>
  <c r="CF370" i="2"/>
  <c r="CG370" i="2"/>
  <c r="CM365" i="2"/>
  <c r="CO365" i="2"/>
  <c r="CP365" i="2"/>
  <c r="BK274" i="2"/>
  <c r="BH274" i="2" s="1"/>
  <c r="BL274" i="2"/>
  <c r="CP429" i="2"/>
  <c r="CG429" i="2"/>
  <c r="CL425" i="2"/>
  <c r="CP421" i="2"/>
  <c r="CG421" i="2"/>
  <c r="CL417" i="2"/>
  <c r="CP413" i="2"/>
  <c r="CG413" i="2"/>
  <c r="CL409" i="2"/>
  <c r="CP405" i="2"/>
  <c r="CG405" i="2"/>
  <c r="R405" i="2"/>
  <c r="BL404" i="2"/>
  <c r="CF403" i="2"/>
  <c r="CM402" i="2"/>
  <c r="BL402" i="2"/>
  <c r="CD401" i="2"/>
  <c r="BM401" i="2"/>
  <c r="BP400" i="2"/>
  <c r="AB400" i="2"/>
  <c r="AZ399" i="2"/>
  <c r="CA397" i="2"/>
  <c r="CO396" i="2"/>
  <c r="AX394" i="2"/>
  <c r="AU394" i="2" s="1"/>
  <c r="AY394" i="2"/>
  <c r="BF393" i="2"/>
  <c r="BC393" i="2" s="1"/>
  <c r="AB392" i="2"/>
  <c r="BK391" i="2"/>
  <c r="BH391" i="2" s="1"/>
  <c r="CM389" i="2"/>
  <c r="CO389" i="2"/>
  <c r="CP389" i="2"/>
  <c r="BM387" i="2"/>
  <c r="BP385" i="2"/>
  <c r="BK383" i="2"/>
  <c r="BH383" i="2" s="1"/>
  <c r="CM381" i="2"/>
  <c r="CO381" i="2"/>
  <c r="CP381" i="2"/>
  <c r="BM379" i="2"/>
  <c r="CO378" i="2"/>
  <c r="CP378" i="2"/>
  <c r="CL376" i="2"/>
  <c r="BK375" i="2"/>
  <c r="BH375" i="2" s="1"/>
  <c r="CD373" i="2"/>
  <c r="W373" i="2"/>
  <c r="BV372" i="2"/>
  <c r="BS372" i="2" s="1"/>
  <c r="BW372" i="2"/>
  <c r="CO370" i="2"/>
  <c r="CP370" i="2"/>
  <c r="AX370" i="2"/>
  <c r="AU370" i="2" s="1"/>
  <c r="AY370" i="2"/>
  <c r="CI369" i="2"/>
  <c r="CK369" i="2"/>
  <c r="CL369" i="2"/>
  <c r="W369" i="2"/>
  <c r="BX367" i="2"/>
  <c r="CK363" i="2"/>
  <c r="CL363" i="2"/>
  <c r="CD362" i="2"/>
  <c r="AM362" i="2"/>
  <c r="W360" i="2"/>
  <c r="R332" i="2"/>
  <c r="CO429" i="2"/>
  <c r="CF429" i="2"/>
  <c r="CK425" i="2"/>
  <c r="CO421" i="2"/>
  <c r="CF421" i="2"/>
  <c r="CK417" i="2"/>
  <c r="CO413" i="2"/>
  <c r="CF413" i="2"/>
  <c r="CK409" i="2"/>
  <c r="CO405" i="2"/>
  <c r="CF405" i="2"/>
  <c r="BV404" i="2"/>
  <c r="BS404" i="2" s="1"/>
  <c r="CP403" i="2"/>
  <c r="AY399" i="2"/>
  <c r="BG398" i="2"/>
  <c r="CM397" i="2"/>
  <c r="CO397" i="2"/>
  <c r="CP397" i="2"/>
  <c r="BL396" i="2"/>
  <c r="BG394" i="2"/>
  <c r="CI393" i="2"/>
  <c r="CK393" i="2"/>
  <c r="CL393" i="2"/>
  <c r="BG390" i="2"/>
  <c r="BG388" i="2"/>
  <c r="CO386" i="2"/>
  <c r="CP386" i="2"/>
  <c r="CL384" i="2"/>
  <c r="BG384" i="2"/>
  <c r="BG382" i="2"/>
  <c r="BG380" i="2"/>
  <c r="AX378" i="2"/>
  <c r="AU378" i="2" s="1"/>
  <c r="AY378" i="2"/>
  <c r="BF377" i="2"/>
  <c r="BC377" i="2" s="1"/>
  <c r="CK376" i="2"/>
  <c r="CK374" i="2"/>
  <c r="CL374" i="2"/>
  <c r="BV368" i="2"/>
  <c r="BS368" i="2" s="1"/>
  <c r="BV367" i="2"/>
  <c r="BS367" i="2" s="1"/>
  <c r="BW367" i="2"/>
  <c r="AM367" i="2"/>
  <c r="R367" i="2"/>
  <c r="R366" i="2"/>
  <c r="BW363" i="2"/>
  <c r="BW360" i="2"/>
  <c r="BK356" i="2"/>
  <c r="BH356" i="2" s="1"/>
  <c r="BL356" i="2"/>
  <c r="BM353" i="2"/>
  <c r="BV348" i="2"/>
  <c r="BS348" i="2" s="1"/>
  <c r="CK340" i="2"/>
  <c r="CL340" i="2"/>
  <c r="CL411" i="2"/>
  <c r="CP407" i="2"/>
  <c r="CG407" i="2"/>
  <c r="O405" i="2"/>
  <c r="CO403" i="2"/>
  <c r="BM403" i="2"/>
  <c r="CP401" i="2"/>
  <c r="AJ400" i="2"/>
  <c r="BX399" i="2"/>
  <c r="R398" i="2"/>
  <c r="BG392" i="2"/>
  <c r="R390" i="2"/>
  <c r="W388" i="2"/>
  <c r="AX386" i="2"/>
  <c r="AU386" i="2" s="1"/>
  <c r="AY386" i="2"/>
  <c r="BF385" i="2"/>
  <c r="BC385" i="2" s="1"/>
  <c r="CK384" i="2"/>
  <c r="R382" i="2"/>
  <c r="W380" i="2"/>
  <c r="CI377" i="2"/>
  <c r="CK377" i="2"/>
  <c r="CL377" i="2"/>
  <c r="W377" i="2"/>
  <c r="W375" i="2"/>
  <c r="AE369" i="2" a="1"/>
  <c r="AE369" i="2" s="1"/>
  <c r="BK368" i="2"/>
  <c r="BH368" i="2" s="1"/>
  <c r="BL368" i="2"/>
  <c r="CF365" i="2"/>
  <c r="CG365" i="2"/>
  <c r="CF364" i="2"/>
  <c r="CG364" i="2"/>
  <c r="BK364" i="2"/>
  <c r="BH364" i="2" s="1"/>
  <c r="BL364" i="2"/>
  <c r="CM362" i="2"/>
  <c r="CO362" i="2"/>
  <c r="CP362" i="2"/>
  <c r="BV355" i="2"/>
  <c r="BS355" i="2" s="1"/>
  <c r="BW355" i="2"/>
  <c r="BK355" i="2"/>
  <c r="BH355" i="2" s="1"/>
  <c r="BL355" i="2"/>
  <c r="BK347" i="2"/>
  <c r="BH347" i="2" s="1"/>
  <c r="BL347" i="2"/>
  <c r="CI343" i="2"/>
  <c r="CK343" i="2"/>
  <c r="CL343" i="2"/>
  <c r="CK411" i="2"/>
  <c r="CO407" i="2"/>
  <c r="BL403" i="2"/>
  <c r="BF391" i="2"/>
  <c r="BC391" i="2" s="1"/>
  <c r="BG391" i="2"/>
  <c r="W391" i="2"/>
  <c r="CK390" i="2"/>
  <c r="CL390" i="2"/>
  <c r="CG388" i="2"/>
  <c r="BG386" i="2"/>
  <c r="CI385" i="2"/>
  <c r="CK385" i="2"/>
  <c r="CL385" i="2"/>
  <c r="W385" i="2"/>
  <c r="BF383" i="2"/>
  <c r="BC383" i="2" s="1"/>
  <c r="BG383" i="2"/>
  <c r="W383" i="2"/>
  <c r="CK382" i="2"/>
  <c r="CL382" i="2"/>
  <c r="CG380" i="2"/>
  <c r="BF375" i="2"/>
  <c r="BC375" i="2" s="1"/>
  <c r="BG375" i="2"/>
  <c r="CM373" i="2"/>
  <c r="CO373" i="2"/>
  <c r="CP373" i="2"/>
  <c r="W372" i="2"/>
  <c r="BP370" i="2"/>
  <c r="BF370" i="2"/>
  <c r="BC370" i="2" s="1"/>
  <c r="BG370" i="2"/>
  <c r="BV369" i="2"/>
  <c r="BS369" i="2" s="1"/>
  <c r="BG368" i="2"/>
  <c r="CD365" i="2"/>
  <c r="BK365" i="2"/>
  <c r="BH365" i="2" s="1"/>
  <c r="BL365" i="2"/>
  <c r="BG363" i="2"/>
  <c r="CO359" i="2"/>
  <c r="CP359" i="2"/>
  <c r="AB358" i="2"/>
  <c r="CM339" i="2"/>
  <c r="CO339" i="2"/>
  <c r="CP339" i="2"/>
  <c r="BF325" i="2"/>
  <c r="BC325" i="2" s="1"/>
  <c r="BG325" i="2"/>
  <c r="L405" i="2"/>
  <c r="BG404" i="2"/>
  <c r="BV399" i="2"/>
  <c r="BS399" i="2" s="1"/>
  <c r="CD394" i="2"/>
  <c r="BM394" i="2"/>
  <c r="W394" i="2"/>
  <c r="BV393" i="2"/>
  <c r="BS393" i="2" s="1"/>
  <c r="W393" i="2"/>
  <c r="BX391" i="2"/>
  <c r="BX390" i="2"/>
  <c r="CF389" i="2"/>
  <c r="CG389" i="2"/>
  <c r="AP389" i="2"/>
  <c r="BP386" i="2"/>
  <c r="BX383" i="2"/>
  <c r="BX382" i="2"/>
  <c r="D382" i="2" s="1"/>
  <c r="B382" i="2" s="1"/>
  <c r="A382" i="1" s="1"/>
  <c r="CF381" i="2"/>
  <c r="CG381" i="2"/>
  <c r="AP381" i="2"/>
  <c r="BW377" i="2"/>
  <c r="AE377" i="2" a="1"/>
  <c r="AE377" i="2" s="1"/>
  <c r="BV376" i="2"/>
  <c r="BS376" i="2" s="1"/>
  <c r="BL376" i="2"/>
  <c r="AZ376" i="2"/>
  <c r="AB376" i="2"/>
  <c r="AE375" i="2" a="1"/>
  <c r="AE375" i="2" s="1"/>
  <c r="BV374" i="2"/>
  <c r="BS374" i="2" s="1"/>
  <c r="W370" i="2"/>
  <c r="CK366" i="2"/>
  <c r="CL366" i="2"/>
  <c r="AP366" i="2"/>
  <c r="W362" i="2"/>
  <c r="BK359" i="2"/>
  <c r="BH359" i="2" s="1"/>
  <c r="BV358" i="2"/>
  <c r="BS358" i="2" s="1"/>
  <c r="CF355" i="2"/>
  <c r="CG355" i="2"/>
  <c r="CD352" i="2"/>
  <c r="BL350" i="2"/>
  <c r="BX349" i="2"/>
  <c r="BF341" i="2"/>
  <c r="BC341" i="2" s="1"/>
  <c r="BG341" i="2"/>
  <c r="CI335" i="2"/>
  <c r="CK335" i="2"/>
  <c r="CL335" i="2"/>
  <c r="BL306" i="2"/>
  <c r="BK306" i="2"/>
  <c r="BH306" i="2" s="1"/>
  <c r="W333" i="2"/>
  <c r="CF331" i="2"/>
  <c r="CG331" i="2"/>
  <c r="BK331" i="2"/>
  <c r="BH331" i="2" s="1"/>
  <c r="BL331" i="2"/>
  <c r="AP324" i="2"/>
  <c r="CK316" i="2"/>
  <c r="CL316" i="2"/>
  <c r="CM315" i="2"/>
  <c r="CO315" i="2"/>
  <c r="CP315" i="2"/>
  <c r="CF314" i="2"/>
  <c r="CG314" i="2"/>
  <c r="AB312" i="2"/>
  <c r="W311" i="2"/>
  <c r="CK302" i="2"/>
  <c r="CL302" i="2"/>
  <c r="CI302" i="2"/>
  <c r="R278" i="2"/>
  <c r="BK211" i="2"/>
  <c r="BH211" i="2" s="1"/>
  <c r="BL211" i="2"/>
  <c r="BF193" i="2"/>
  <c r="BC193" i="2" s="1"/>
  <c r="BG193" i="2"/>
  <c r="AX151" i="2"/>
  <c r="AU151" i="2" s="1"/>
  <c r="AY151" i="2"/>
  <c r="CI150" i="2"/>
  <c r="CK150" i="2"/>
  <c r="CL150" i="2"/>
  <c r="R364" i="2"/>
  <c r="O363" i="2"/>
  <c r="BL362" i="2"/>
  <c r="CG360" i="2"/>
  <c r="BP360" i="2"/>
  <c r="W359" i="2"/>
  <c r="CK358" i="2"/>
  <c r="BG357" i="2"/>
  <c r="BV354" i="2"/>
  <c r="BS354" i="2" s="1"/>
  <c r="BW354" i="2"/>
  <c r="BG350" i="2"/>
  <c r="BV349" i="2"/>
  <c r="BS349" i="2" s="1"/>
  <c r="BW349" i="2"/>
  <c r="AY349" i="2"/>
  <c r="AM349" i="2"/>
  <c r="R349" i="2"/>
  <c r="BW343" i="2"/>
  <c r="BL342" i="2"/>
  <c r="AB342" i="2"/>
  <c r="R340" i="2"/>
  <c r="W339" i="2"/>
  <c r="BL338" i="2"/>
  <c r="AE338" i="2" a="1"/>
  <c r="AE338" i="2" s="1"/>
  <c r="CF336" i="2"/>
  <c r="CG336" i="2"/>
  <c r="AX336" i="2"/>
  <c r="AU336" i="2" s="1"/>
  <c r="AY336" i="2"/>
  <c r="BV335" i="2"/>
  <c r="BS335" i="2" s="1"/>
  <c r="BG334" i="2"/>
  <c r="AJ334" i="2"/>
  <c r="D334" i="2" s="1"/>
  <c r="B334" i="2" s="1"/>
  <c r="A334" i="1" s="1"/>
  <c r="BX333" i="2"/>
  <c r="BV332" i="2"/>
  <c r="BS332" i="2" s="1"/>
  <c r="BG332" i="2"/>
  <c r="CD331" i="2"/>
  <c r="R330" i="2"/>
  <c r="CO328" i="2"/>
  <c r="CP328" i="2"/>
  <c r="BP328" i="2"/>
  <c r="W328" i="2"/>
  <c r="AM325" i="2"/>
  <c r="R325" i="2"/>
  <c r="CA324" i="2"/>
  <c r="L324" i="2"/>
  <c r="BL320" i="2"/>
  <c r="CI319" i="2"/>
  <c r="CK319" i="2"/>
  <c r="CL319" i="2"/>
  <c r="R319" i="2"/>
  <c r="BL318" i="2"/>
  <c r="AB318" i="2"/>
  <c r="R316" i="2"/>
  <c r="AE314" i="2" a="1"/>
  <c r="AE314" i="2" s="1"/>
  <c r="AJ312" i="2"/>
  <c r="CL310" i="2"/>
  <c r="CI310" i="2"/>
  <c r="CK310" i="2"/>
  <c r="W310" i="2"/>
  <c r="CA299" i="2"/>
  <c r="BF252" i="2"/>
  <c r="BC252" i="2" s="1"/>
  <c r="BG252" i="2"/>
  <c r="BK234" i="2"/>
  <c r="BH234" i="2" s="1"/>
  <c r="BL234" i="2"/>
  <c r="BV362" i="2"/>
  <c r="BS362" i="2" s="1"/>
  <c r="CI359" i="2"/>
  <c r="CL359" i="2"/>
  <c r="AE359" i="2" a="1"/>
  <c r="AE359" i="2" s="1"/>
  <c r="CO352" i="2"/>
  <c r="CP352" i="2"/>
  <c r="W346" i="2"/>
  <c r="CF344" i="2"/>
  <c r="CG344" i="2"/>
  <c r="AX344" i="2"/>
  <c r="AU344" i="2" s="1"/>
  <c r="AY344" i="2"/>
  <c r="W341" i="2"/>
  <c r="CF339" i="2"/>
  <c r="CG339" i="2"/>
  <c r="BK339" i="2"/>
  <c r="BH339" i="2" s="1"/>
  <c r="BL339" i="2"/>
  <c r="BV333" i="2"/>
  <c r="BS333" i="2" s="1"/>
  <c r="BW333" i="2"/>
  <c r="CM323" i="2"/>
  <c r="CO323" i="2"/>
  <c r="CP323" i="2"/>
  <c r="W317" i="2"/>
  <c r="W315" i="2"/>
  <c r="BF308" i="2"/>
  <c r="BC308" i="2" s="1"/>
  <c r="BV258" i="2"/>
  <c r="BS258" i="2" s="1"/>
  <c r="CO395" i="2"/>
  <c r="CO387" i="2"/>
  <c r="CF387" i="2"/>
  <c r="CO379" i="2"/>
  <c r="CK375" i="2"/>
  <c r="CO371" i="2"/>
  <c r="CK367" i="2"/>
  <c r="CA364" i="2"/>
  <c r="BV364" i="2"/>
  <c r="BS364" i="2" s="1"/>
  <c r="CG361" i="2"/>
  <c r="BM360" i="2"/>
  <c r="CG359" i="2"/>
  <c r="W357" i="2"/>
  <c r="CK356" i="2"/>
  <c r="CL356" i="2"/>
  <c r="L356" i="2"/>
  <c r="BG354" i="2"/>
  <c r="R354" i="2"/>
  <c r="BP352" i="2"/>
  <c r="W352" i="2"/>
  <c r="CA348" i="2"/>
  <c r="L348" i="2"/>
  <c r="CM347" i="2"/>
  <c r="CO347" i="2"/>
  <c r="CP347" i="2"/>
  <c r="BL346" i="2"/>
  <c r="AE346" i="2" a="1"/>
  <c r="AE346" i="2" s="1"/>
  <c r="BG342" i="2"/>
  <c r="AJ342" i="2"/>
  <c r="BX341" i="2"/>
  <c r="BV340" i="2"/>
  <c r="BS340" i="2" s="1"/>
  <c r="BG340" i="2"/>
  <c r="CD339" i="2"/>
  <c r="R338" i="2"/>
  <c r="CO336" i="2"/>
  <c r="CP336" i="2"/>
  <c r="AE335" i="2" a="1"/>
  <c r="AE335" i="2" s="1"/>
  <c r="W335" i="2"/>
  <c r="AY333" i="2"/>
  <c r="AP332" i="2"/>
  <c r="CK324" i="2"/>
  <c r="CL324" i="2"/>
  <c r="BL324" i="2"/>
  <c r="BW323" i="2"/>
  <c r="BW322" i="2"/>
  <c r="CF320" i="2"/>
  <c r="CG320" i="2"/>
  <c r="AX320" i="2"/>
  <c r="AU320" i="2" s="1"/>
  <c r="AY320" i="2"/>
  <c r="BV319" i="2"/>
  <c r="BS319" i="2" s="1"/>
  <c r="BG318" i="2"/>
  <c r="AJ318" i="2"/>
  <c r="BX317" i="2"/>
  <c r="BV316" i="2"/>
  <c r="BS316" i="2" s="1"/>
  <c r="BG316" i="2"/>
  <c r="CF315" i="2"/>
  <c r="CG315" i="2"/>
  <c r="AE315" i="2" a="1"/>
  <c r="AE315" i="2" s="1"/>
  <c r="CF311" i="2"/>
  <c r="CG311" i="2"/>
  <c r="BW264" i="2"/>
  <c r="BV264" i="2"/>
  <c r="BS264" i="2" s="1"/>
  <c r="BV260" i="2"/>
  <c r="BS260" i="2" s="1"/>
  <c r="BW260" i="2"/>
  <c r="CD363" i="2"/>
  <c r="CF361" i="2"/>
  <c r="BL360" i="2"/>
  <c r="CD359" i="2"/>
  <c r="BX357" i="2"/>
  <c r="CM355" i="2"/>
  <c r="CO355" i="2"/>
  <c r="CP355" i="2"/>
  <c r="CK348" i="2"/>
  <c r="CL348" i="2"/>
  <c r="BW347" i="2"/>
  <c r="W347" i="2"/>
  <c r="BV346" i="2"/>
  <c r="BS346" i="2" s="1"/>
  <c r="BW346" i="2"/>
  <c r="CO344" i="2"/>
  <c r="CP344" i="2"/>
  <c r="BG344" i="2"/>
  <c r="BV341" i="2"/>
  <c r="BS341" i="2" s="1"/>
  <c r="BW341" i="2"/>
  <c r="AE341" i="2" a="1"/>
  <c r="AE341" i="2" s="1"/>
  <c r="BG338" i="2"/>
  <c r="BP336" i="2"/>
  <c r="W336" i="2"/>
  <c r="AM333" i="2"/>
  <c r="R333" i="2"/>
  <c r="CA332" i="2"/>
  <c r="L332" i="2"/>
  <c r="BL328" i="2"/>
  <c r="CI327" i="2"/>
  <c r="CK327" i="2"/>
  <c r="CL327" i="2"/>
  <c r="R327" i="2"/>
  <c r="BL326" i="2"/>
  <c r="AB326" i="2"/>
  <c r="R324" i="2"/>
  <c r="W323" i="2"/>
  <c r="BL322" i="2"/>
  <c r="AE322" i="2" a="1"/>
  <c r="AE322" i="2" s="1"/>
  <c r="BV317" i="2"/>
  <c r="BS317" i="2" s="1"/>
  <c r="BW317" i="2"/>
  <c r="AE317" i="2" a="1"/>
  <c r="AE317" i="2" s="1"/>
  <c r="CD315" i="2"/>
  <c r="BG314" i="2"/>
  <c r="BV313" i="2"/>
  <c r="BS313" i="2" s="1"/>
  <c r="BM313" i="2"/>
  <c r="AX311" i="2"/>
  <c r="AU311" i="2" s="1"/>
  <c r="BK264" i="2"/>
  <c r="BH264" i="2" s="1"/>
  <c r="BL264" i="2"/>
  <c r="CI351" i="2"/>
  <c r="CK351" i="2"/>
  <c r="CL351" i="2"/>
  <c r="BF349" i="2"/>
  <c r="BC349" i="2" s="1"/>
  <c r="BG349" i="2"/>
  <c r="AE343" i="2" a="1"/>
  <c r="AE343" i="2" s="1"/>
  <c r="W343" i="2"/>
  <c r="AY341" i="2"/>
  <c r="CM331" i="2"/>
  <c r="CO331" i="2"/>
  <c r="CP331" i="2"/>
  <c r="CF323" i="2"/>
  <c r="CG323" i="2"/>
  <c r="BK323" i="2"/>
  <c r="BH323" i="2" s="1"/>
  <c r="BL323" i="2"/>
  <c r="AE319" i="2" a="1"/>
  <c r="AE319" i="2" s="1"/>
  <c r="W319" i="2"/>
  <c r="AY317" i="2"/>
  <c r="CI308" i="2"/>
  <c r="CK308" i="2"/>
  <c r="CL308" i="2"/>
  <c r="L364" i="2"/>
  <c r="BG362" i="2"/>
  <c r="BM361" i="2"/>
  <c r="AZ358" i="2"/>
  <c r="R356" i="2"/>
  <c r="CI355" i="2"/>
  <c r="CK355" i="2"/>
  <c r="BL352" i="2"/>
  <c r="BW351" i="2"/>
  <c r="W351" i="2"/>
  <c r="AB350" i="2"/>
  <c r="R348" i="2"/>
  <c r="CF347" i="2"/>
  <c r="CG347" i="2"/>
  <c r="BG346" i="2"/>
  <c r="AM341" i="2"/>
  <c r="CA340" i="2"/>
  <c r="L340" i="2"/>
  <c r="CK332" i="2"/>
  <c r="CL332" i="2"/>
  <c r="BL332" i="2"/>
  <c r="BW331" i="2"/>
  <c r="BW330" i="2"/>
  <c r="CF328" i="2"/>
  <c r="CG328" i="2"/>
  <c r="AX328" i="2"/>
  <c r="AU328" i="2" s="1"/>
  <c r="AY328" i="2"/>
  <c r="BV327" i="2"/>
  <c r="BS327" i="2" s="1"/>
  <c r="BG326" i="2"/>
  <c r="AJ326" i="2"/>
  <c r="BX325" i="2"/>
  <c r="BV324" i="2"/>
  <c r="BS324" i="2" s="1"/>
  <c r="BG324" i="2"/>
  <c r="CD323" i="2"/>
  <c r="R322" i="2"/>
  <c r="CO320" i="2"/>
  <c r="CP320" i="2"/>
  <c r="BP320" i="2"/>
  <c r="W320" i="2"/>
  <c r="AM317" i="2"/>
  <c r="CA316" i="2"/>
  <c r="L316" i="2"/>
  <c r="BV312" i="2"/>
  <c r="BS312" i="2" s="1"/>
  <c r="BW312" i="2"/>
  <c r="BV309" i="2"/>
  <c r="BS309" i="2" s="1"/>
  <c r="O309" i="2"/>
  <c r="BW307" i="2"/>
  <c r="BV307" i="2"/>
  <c r="BS307" i="2" s="1"/>
  <c r="BG307" i="2"/>
  <c r="AP307" i="2"/>
  <c r="BV274" i="2"/>
  <c r="BS274" i="2" s="1"/>
  <c r="BW274" i="2"/>
  <c r="CO351" i="2"/>
  <c r="CF351" i="2"/>
  <c r="CK347" i="2"/>
  <c r="CO343" i="2"/>
  <c r="CF343" i="2"/>
  <c r="CK339" i="2"/>
  <c r="CO335" i="2"/>
  <c r="CF335" i="2"/>
  <c r="CK331" i="2"/>
  <c r="CO327" i="2"/>
  <c r="CF327" i="2"/>
  <c r="CK323" i="2"/>
  <c r="CO319" i="2"/>
  <c r="CF319" i="2"/>
  <c r="CK315" i="2"/>
  <c r="CK313" i="2"/>
  <c r="AB313" i="2"/>
  <c r="L311" i="2"/>
  <c r="BM310" i="2"/>
  <c r="O310" i="2"/>
  <c r="AY309" i="2"/>
  <c r="W309" i="2"/>
  <c r="BL307" i="2"/>
  <c r="BP306" i="2"/>
  <c r="BV305" i="2"/>
  <c r="BS305" i="2" s="1"/>
  <c r="AB304" i="2"/>
  <c r="BX303" i="2"/>
  <c r="BW301" i="2"/>
  <c r="W297" i="2"/>
  <c r="CD294" i="2"/>
  <c r="CG294" i="2"/>
  <c r="BF284" i="2"/>
  <c r="BC284" i="2" s="1"/>
  <c r="BG284" i="2"/>
  <c r="CF279" i="2"/>
  <c r="CG279" i="2"/>
  <c r="CD279" i="2"/>
  <c r="R268" i="2"/>
  <c r="BK210" i="2"/>
  <c r="BH210" i="2" s="1"/>
  <c r="BL210" i="2"/>
  <c r="CL341" i="2"/>
  <c r="CP337" i="2"/>
  <c r="CG337" i="2"/>
  <c r="CL333" i="2"/>
  <c r="CP329" i="2"/>
  <c r="CG329" i="2"/>
  <c r="CL325" i="2"/>
  <c r="CP321" i="2"/>
  <c r="CG321" i="2"/>
  <c r="CL317" i="2"/>
  <c r="BV314" i="2"/>
  <c r="BS314" i="2" s="1"/>
  <c r="AJ313" i="2"/>
  <c r="BV311" i="2"/>
  <c r="BS311" i="2" s="1"/>
  <c r="CD310" i="2"/>
  <c r="CG309" i="2"/>
  <c r="BP309" i="2"/>
  <c r="BG309" i="2"/>
  <c r="AE309" i="2" a="1"/>
  <c r="AE309" i="2" s="1"/>
  <c r="BL308" i="2"/>
  <c r="CO306" i="2"/>
  <c r="CP306" i="2"/>
  <c r="W306" i="2"/>
  <c r="AJ304" i="2"/>
  <c r="BV302" i="2"/>
  <c r="BS302" i="2" s="1"/>
  <c r="CF301" i="2"/>
  <c r="CG301" i="2"/>
  <c r="BL301" i="2"/>
  <c r="O300" i="2"/>
  <c r="AY292" i="2"/>
  <c r="AX292" i="2"/>
  <c r="AU292" i="2" s="1"/>
  <c r="W287" i="2"/>
  <c r="BW281" i="2"/>
  <c r="AX279" i="2"/>
  <c r="AU279" i="2" s="1"/>
  <c r="AY279" i="2"/>
  <c r="BF276" i="2"/>
  <c r="BC276" i="2" s="1"/>
  <c r="BG276" i="2"/>
  <c r="CK275" i="2"/>
  <c r="CL275" i="2"/>
  <c r="CF234" i="2"/>
  <c r="CG234" i="2"/>
  <c r="BF261" i="2"/>
  <c r="BC261" i="2" s="1"/>
  <c r="BG261" i="2"/>
  <c r="BW216" i="2"/>
  <c r="BV216" i="2"/>
  <c r="BS216" i="2" s="1"/>
  <c r="CI314" i="2"/>
  <c r="CK314" i="2"/>
  <c r="R314" i="2"/>
  <c r="AZ313" i="2"/>
  <c r="CD312" i="2"/>
  <c r="O312" i="2"/>
  <c r="AP311" i="2"/>
  <c r="R311" i="2"/>
  <c r="CM310" i="2"/>
  <c r="CO310" i="2"/>
  <c r="BV308" i="2"/>
  <c r="BS308" i="2" s="1"/>
  <c r="AY308" i="2"/>
  <c r="AE308" i="2" a="1"/>
  <c r="AE308" i="2" s="1"/>
  <c r="W305" i="2"/>
  <c r="W303" i="2"/>
  <c r="CA302" i="2"/>
  <c r="W298" i="2"/>
  <c r="AE297" i="2" a="1"/>
  <c r="AE297" i="2" s="1"/>
  <c r="BW296" i="2"/>
  <c r="BV296" i="2"/>
  <c r="BS296" i="2" s="1"/>
  <c r="O295" i="2"/>
  <c r="BL293" i="2"/>
  <c r="BF292" i="2"/>
  <c r="BC292" i="2" s="1"/>
  <c r="BG292" i="2"/>
  <c r="BF282" i="2"/>
  <c r="BC282" i="2" s="1"/>
  <c r="BG282" i="2"/>
  <c r="BK267" i="2"/>
  <c r="BH267" i="2" s="1"/>
  <c r="BL267" i="2"/>
  <c r="BK266" i="2"/>
  <c r="BH266" i="2" s="1"/>
  <c r="BL266" i="2"/>
  <c r="CO263" i="2"/>
  <c r="CP263" i="2"/>
  <c r="CM263" i="2"/>
  <c r="BK242" i="2"/>
  <c r="BH242" i="2" s="1"/>
  <c r="BL242" i="2"/>
  <c r="BK224" i="2"/>
  <c r="BH224" i="2" s="1"/>
  <c r="BL224" i="2"/>
  <c r="BK216" i="2"/>
  <c r="BH216" i="2" s="1"/>
  <c r="BL216" i="2"/>
  <c r="BG311" i="2"/>
  <c r="BK296" i="2"/>
  <c r="BH296" i="2" s="1"/>
  <c r="BL296" i="2"/>
  <c r="BK290" i="2"/>
  <c r="BH290" i="2" s="1"/>
  <c r="BL290" i="2"/>
  <c r="BF260" i="2"/>
  <c r="BC260" i="2" s="1"/>
  <c r="BG260" i="2"/>
  <c r="BF229" i="2"/>
  <c r="BC229" i="2" s="1"/>
  <c r="BG229" i="2"/>
  <c r="CF226" i="2"/>
  <c r="CG226" i="2"/>
  <c r="BP315" i="2"/>
  <c r="BL309" i="2"/>
  <c r="R308" i="2"/>
  <c r="CF306" i="2"/>
  <c r="CG306" i="2"/>
  <c r="AY306" i="2"/>
  <c r="R306" i="2"/>
  <c r="CI305" i="2"/>
  <c r="CK305" i="2"/>
  <c r="CL305" i="2"/>
  <c r="AZ304" i="2"/>
  <c r="AM303" i="2"/>
  <c r="AP302" i="2"/>
  <c r="CM301" i="2"/>
  <c r="CO301" i="2"/>
  <c r="CP301" i="2"/>
  <c r="BF301" i="2"/>
  <c r="BC301" i="2" s="1"/>
  <c r="BG301" i="2"/>
  <c r="AB301" i="2"/>
  <c r="BF300" i="2"/>
  <c r="BC300" i="2" s="1"/>
  <c r="BG300" i="2"/>
  <c r="BV297" i="2"/>
  <c r="BS297" i="2" s="1"/>
  <c r="BW297" i="2"/>
  <c r="BW291" i="2"/>
  <c r="BW289" i="2"/>
  <c r="AE289" i="2" a="1"/>
  <c r="AE289" i="2" s="1"/>
  <c r="BF285" i="2"/>
  <c r="BC285" i="2" s="1"/>
  <c r="BG285" i="2"/>
  <c r="CM282" i="2"/>
  <c r="CO282" i="2"/>
  <c r="CP282" i="2"/>
  <c r="AP275" i="2"/>
  <c r="BV267" i="2"/>
  <c r="BS267" i="2" s="1"/>
  <c r="W260" i="2"/>
  <c r="BX300" i="2"/>
  <c r="W300" i="2"/>
  <c r="CK299" i="2"/>
  <c r="CL299" i="2"/>
  <c r="CM298" i="2"/>
  <c r="CO298" i="2"/>
  <c r="CP298" i="2"/>
  <c r="CF295" i="2"/>
  <c r="CG295" i="2"/>
  <c r="BL295" i="2"/>
  <c r="BV294" i="2"/>
  <c r="BS294" i="2" s="1"/>
  <c r="R294" i="2"/>
  <c r="CA291" i="2"/>
  <c r="R291" i="2"/>
  <c r="AE286" i="2" a="1"/>
  <c r="AE286" i="2" s="1"/>
  <c r="AZ285" i="2"/>
  <c r="AM284" i="2"/>
  <c r="R281" i="2"/>
  <c r="CO279" i="2"/>
  <c r="CP279" i="2"/>
  <c r="BV278" i="2"/>
  <c r="BS278" i="2" s="1"/>
  <c r="BV276" i="2"/>
  <c r="BS276" i="2" s="1"/>
  <c r="BW276" i="2"/>
  <c r="O274" i="2"/>
  <c r="W273" i="2"/>
  <c r="CI270" i="2"/>
  <c r="CK270" i="2"/>
  <c r="CL270" i="2"/>
  <c r="BF268" i="2"/>
  <c r="BC268" i="2" s="1"/>
  <c r="BG268" i="2"/>
  <c r="CF266" i="2"/>
  <c r="CG266" i="2"/>
  <c r="W263" i="2"/>
  <c r="AE260" i="2" a="1"/>
  <c r="AE260" i="2" s="1"/>
  <c r="BG257" i="2"/>
  <c r="BF257" i="2"/>
  <c r="BC257" i="2" s="1"/>
  <c r="R256" i="2"/>
  <c r="AY244" i="2"/>
  <c r="AX244" i="2"/>
  <c r="AU244" i="2" s="1"/>
  <c r="CK243" i="2"/>
  <c r="CL243" i="2"/>
  <c r="W242" i="2"/>
  <c r="CO239" i="2"/>
  <c r="CP239" i="2"/>
  <c r="AB237" i="2"/>
  <c r="CD234" i="2"/>
  <c r="BV219" i="2"/>
  <c r="BS219" i="2" s="1"/>
  <c r="W210" i="2"/>
  <c r="O210" i="2"/>
  <c r="CL311" i="2"/>
  <c r="CP307" i="2"/>
  <c r="CG307" i="2"/>
  <c r="CK306" i="2"/>
  <c r="CL303" i="2"/>
  <c r="CO302" i="2"/>
  <c r="CO300" i="2"/>
  <c r="AE300" i="2" a="1"/>
  <c r="AE300" i="2" s="1"/>
  <c r="BG299" i="2"/>
  <c r="AP299" i="2"/>
  <c r="R299" i="2"/>
  <c r="CL298" i="2"/>
  <c r="AX297" i="2"/>
  <c r="AU297" i="2" s="1"/>
  <c r="R297" i="2"/>
  <c r="AY295" i="2"/>
  <c r="CP294" i="2"/>
  <c r="AB293" i="2"/>
  <c r="BL292" i="2"/>
  <c r="CK291" i="2"/>
  <c r="CL291" i="2"/>
  <c r="CF290" i="2"/>
  <c r="CG290" i="2"/>
  <c r="R289" i="2"/>
  <c r="R284" i="2"/>
  <c r="BV283" i="2"/>
  <c r="BS283" i="2" s="1"/>
  <c r="BG283" i="2"/>
  <c r="R283" i="2"/>
  <c r="BW282" i="2"/>
  <c r="BG281" i="2"/>
  <c r="BK280" i="2"/>
  <c r="BH280" i="2" s="1"/>
  <c r="BL280" i="2"/>
  <c r="BP279" i="2"/>
  <c r="BG279" i="2"/>
  <c r="W276" i="2"/>
  <c r="BL275" i="2"/>
  <c r="L275" i="2"/>
  <c r="CM274" i="2"/>
  <c r="CO274" i="2"/>
  <c r="CP274" i="2"/>
  <c r="BF274" i="2"/>
  <c r="BC274" i="2" s="1"/>
  <c r="BG274" i="2"/>
  <c r="BW273" i="2"/>
  <c r="BL273" i="2"/>
  <c r="AE273" i="2" a="1"/>
  <c r="AE273" i="2" s="1"/>
  <c r="CF271" i="2"/>
  <c r="CG271" i="2"/>
  <c r="AB269" i="2"/>
  <c r="CA267" i="2"/>
  <c r="CD266" i="2"/>
  <c r="AE262" i="2" a="1"/>
  <c r="AE262" i="2" s="1"/>
  <c r="W262" i="2"/>
  <c r="AZ261" i="2"/>
  <c r="AM260" i="2"/>
  <c r="R259" i="2"/>
  <c r="CA258" i="2"/>
  <c r="W258" i="2"/>
  <c r="CL256" i="2"/>
  <c r="CI256" i="2"/>
  <c r="CK256" i="2"/>
  <c r="BF242" i="2"/>
  <c r="BC242" i="2" s="1"/>
  <c r="BG242" i="2"/>
  <c r="BV240" i="2"/>
  <c r="BS240" i="2" s="1"/>
  <c r="R230" i="2"/>
  <c r="AZ213" i="2"/>
  <c r="AM212" i="2"/>
  <c r="BF210" i="2"/>
  <c r="BC210" i="2" s="1"/>
  <c r="BG210" i="2"/>
  <c r="CP304" i="2"/>
  <c r="CG304" i="2"/>
  <c r="CM300" i="2"/>
  <c r="AX300" i="2"/>
  <c r="AU300" i="2" s="1"/>
  <c r="CK298" i="2"/>
  <c r="BG298" i="2"/>
  <c r="BF297" i="2"/>
  <c r="BC297" i="2" s="1"/>
  <c r="CO295" i="2"/>
  <c r="CP295" i="2"/>
  <c r="CO294" i="2"/>
  <c r="BF289" i="2"/>
  <c r="BC289" i="2" s="1"/>
  <c r="BL287" i="2"/>
  <c r="CI286" i="2"/>
  <c r="CK286" i="2"/>
  <c r="CL286" i="2"/>
  <c r="BL285" i="2"/>
  <c r="CF282" i="2"/>
  <c r="CG282" i="2"/>
  <c r="W279" i="2"/>
  <c r="BV272" i="2"/>
  <c r="BS272" i="2" s="1"/>
  <c r="BM272" i="2"/>
  <c r="AX271" i="2"/>
  <c r="AU271" i="2" s="1"/>
  <c r="AY271" i="2"/>
  <c r="BW270" i="2"/>
  <c r="R270" i="2"/>
  <c r="BG269" i="2"/>
  <c r="CK267" i="2"/>
  <c r="CL267" i="2"/>
  <c r="BV259" i="2"/>
  <c r="BS259" i="2" s="1"/>
  <c r="BG259" i="2"/>
  <c r="CO257" i="2"/>
  <c r="CP257" i="2"/>
  <c r="BG255" i="2"/>
  <c r="BK248" i="2"/>
  <c r="BH248" i="2" s="1"/>
  <c r="BL248" i="2"/>
  <c r="AY220" i="2"/>
  <c r="AX220" i="2"/>
  <c r="AU220" i="2" s="1"/>
  <c r="BW201" i="2"/>
  <c r="BV201" i="2"/>
  <c r="BS201" i="2" s="1"/>
  <c r="BL200" i="2"/>
  <c r="BK200" i="2"/>
  <c r="BH200" i="2" s="1"/>
  <c r="CO304" i="2"/>
  <c r="BW299" i="2"/>
  <c r="BG294" i="2"/>
  <c r="W292" i="2"/>
  <c r="CF287" i="2"/>
  <c r="CG287" i="2"/>
  <c r="BK282" i="2"/>
  <c r="BH282" i="2" s="1"/>
  <c r="BL282" i="2"/>
  <c r="AE278" i="2" a="1"/>
  <c r="AE278" i="2" s="1"/>
  <c r="W278" i="2"/>
  <c r="CO271" i="2"/>
  <c r="CP271" i="2"/>
  <c r="BV268" i="2"/>
  <c r="BS268" i="2" s="1"/>
  <c r="BW268" i="2"/>
  <c r="W265" i="2"/>
  <c r="BL263" i="2"/>
  <c r="CI262" i="2"/>
  <c r="CK262" i="2"/>
  <c r="CL262" i="2"/>
  <c r="BL261" i="2"/>
  <c r="CI254" i="2"/>
  <c r="CK254" i="2"/>
  <c r="CL254" i="2"/>
  <c r="CM250" i="2"/>
  <c r="CO250" i="2"/>
  <c r="CP250" i="2"/>
  <c r="BG233" i="2"/>
  <c r="BF233" i="2"/>
  <c r="BC233" i="2" s="1"/>
  <c r="CI230" i="2"/>
  <c r="CK230" i="2"/>
  <c r="CL230" i="2"/>
  <c r="CF298" i="2"/>
  <c r="CG298" i="2"/>
  <c r="BP295" i="2"/>
  <c r="BG295" i="2"/>
  <c r="CI294" i="2"/>
  <c r="CK294" i="2"/>
  <c r="CL294" i="2"/>
  <c r="AE294" i="2" a="1"/>
  <c r="AE294" i="2" s="1"/>
  <c r="W294" i="2"/>
  <c r="AE292" i="2" a="1"/>
  <c r="AE292" i="2" s="1"/>
  <c r="O290" i="2"/>
  <c r="AX287" i="2"/>
  <c r="AU287" i="2" s="1"/>
  <c r="AY287" i="2"/>
  <c r="BW286" i="2"/>
  <c r="R286" i="2"/>
  <c r="AJ285" i="2"/>
  <c r="BX284" i="2"/>
  <c r="CK283" i="2"/>
  <c r="CL283" i="2"/>
  <c r="AP283" i="2"/>
  <c r="R276" i="2"/>
  <c r="BV275" i="2"/>
  <c r="BS275" i="2" s="1"/>
  <c r="BG275" i="2"/>
  <c r="R275" i="2"/>
  <c r="BG273" i="2"/>
  <c r="BK272" i="2"/>
  <c r="BH272" i="2" s="1"/>
  <c r="BL272" i="2"/>
  <c r="BG271" i="2"/>
  <c r="W268" i="2"/>
  <c r="CM266" i="2"/>
  <c r="CO266" i="2"/>
  <c r="CP266" i="2"/>
  <c r="BF266" i="2"/>
  <c r="BC266" i="2" s="1"/>
  <c r="BG266" i="2"/>
  <c r="BW265" i="2"/>
  <c r="BL265" i="2"/>
  <c r="CF263" i="2"/>
  <c r="CG263" i="2"/>
  <c r="BW257" i="2"/>
  <c r="BL257" i="2"/>
  <c r="W223" i="2"/>
  <c r="BF220" i="2"/>
  <c r="BC220" i="2" s="1"/>
  <c r="BG220" i="2"/>
  <c r="CO215" i="2"/>
  <c r="CP215" i="2"/>
  <c r="CM215" i="2"/>
  <c r="BP215" i="2"/>
  <c r="BL300" i="2"/>
  <c r="BL297" i="2"/>
  <c r="CM290" i="2"/>
  <c r="CO290" i="2"/>
  <c r="CP290" i="2"/>
  <c r="BF290" i="2"/>
  <c r="BC290" i="2" s="1"/>
  <c r="BG290" i="2"/>
  <c r="BK288" i="2"/>
  <c r="BH288" i="2" s="1"/>
  <c r="BL288" i="2"/>
  <c r="CO287" i="2"/>
  <c r="CP287" i="2"/>
  <c r="BV284" i="2"/>
  <c r="BS284" i="2" s="1"/>
  <c r="BW284" i="2"/>
  <c r="W281" i="2"/>
  <c r="BL279" i="2"/>
  <c r="CI278" i="2"/>
  <c r="CK278" i="2"/>
  <c r="CL278" i="2"/>
  <c r="BL277" i="2"/>
  <c r="CF274" i="2"/>
  <c r="CG274" i="2"/>
  <c r="AY268" i="2"/>
  <c r="AX263" i="2"/>
  <c r="AU263" i="2" s="1"/>
  <c r="AY263" i="2"/>
  <c r="BW262" i="2"/>
  <c r="R262" i="2"/>
  <c r="CK259" i="2"/>
  <c r="CL259" i="2"/>
  <c r="AY258" i="2"/>
  <c r="BV234" i="2"/>
  <c r="BS234" i="2" s="1"/>
  <c r="BW234" i="2"/>
  <c r="CF218" i="2"/>
  <c r="CG218" i="2"/>
  <c r="R254" i="2"/>
  <c r="AE252" i="2" a="1"/>
  <c r="AE252" i="2" s="1"/>
  <c r="CI246" i="2"/>
  <c r="CK246" i="2"/>
  <c r="CL246" i="2"/>
  <c r="R246" i="2"/>
  <c r="BF244" i="2"/>
  <c r="BC244" i="2" s="1"/>
  <c r="BG244" i="2"/>
  <c r="AP243" i="2"/>
  <c r="BK240" i="2"/>
  <c r="BH240" i="2" s="1"/>
  <c r="BL240" i="2"/>
  <c r="BP239" i="2"/>
  <c r="W239" i="2"/>
  <c r="CA235" i="2"/>
  <c r="O234" i="2"/>
  <c r="W233" i="2"/>
  <c r="BV230" i="2"/>
  <c r="BS230" i="2" s="1"/>
  <c r="CA227" i="2"/>
  <c r="CD226" i="2"/>
  <c r="BK226" i="2"/>
  <c r="BH226" i="2" s="1"/>
  <c r="BL226" i="2"/>
  <c r="AB221" i="2"/>
  <c r="CA219" i="2"/>
  <c r="CD218" i="2"/>
  <c r="BK218" i="2"/>
  <c r="BH218" i="2" s="1"/>
  <c r="BL218" i="2"/>
  <c r="W215" i="2"/>
  <c r="AE214" i="2" a="1"/>
  <c r="AE214" i="2" s="1"/>
  <c r="R212" i="2"/>
  <c r="BV211" i="2"/>
  <c r="BS211" i="2" s="1"/>
  <c r="CF210" i="2"/>
  <c r="CG210" i="2"/>
  <c r="W208" i="2"/>
  <c r="CA204" i="2"/>
  <c r="BG202" i="2"/>
  <c r="BF202" i="2"/>
  <c r="BC202" i="2" s="1"/>
  <c r="CI257" i="2"/>
  <c r="CK257" i="2"/>
  <c r="BM256" i="2"/>
  <c r="AJ253" i="2"/>
  <c r="BV251" i="2"/>
  <c r="BS251" i="2" s="1"/>
  <c r="BW246" i="2"/>
  <c r="W244" i="2"/>
  <c r="L243" i="2"/>
  <c r="CM242" i="2"/>
  <c r="CO242" i="2"/>
  <c r="CP242" i="2"/>
  <c r="BF241" i="2"/>
  <c r="BC241" i="2" s="1"/>
  <c r="AJ237" i="2"/>
  <c r="BX236" i="2"/>
  <c r="CK235" i="2"/>
  <c r="CL235" i="2"/>
  <c r="BF234" i="2"/>
  <c r="BC234" i="2" s="1"/>
  <c r="BG234" i="2"/>
  <c r="BW233" i="2"/>
  <c r="AE233" i="2" a="1"/>
  <c r="AE233" i="2" s="1"/>
  <c r="CF231" i="2"/>
  <c r="CG231" i="2"/>
  <c r="AX231" i="2"/>
  <c r="AU231" i="2" s="1"/>
  <c r="AY231" i="2"/>
  <c r="AE230" i="2" a="1"/>
  <c r="AE230" i="2" s="1"/>
  <c r="AZ229" i="2"/>
  <c r="CK227" i="2"/>
  <c r="CL227" i="2"/>
  <c r="AP227" i="2"/>
  <c r="CI222" i="2"/>
  <c r="CK222" i="2"/>
  <c r="CL222" i="2"/>
  <c r="R222" i="2"/>
  <c r="AJ221" i="2"/>
  <c r="BX220" i="2"/>
  <c r="CK219" i="2"/>
  <c r="CL219" i="2"/>
  <c r="AP219" i="2"/>
  <c r="BF212" i="2"/>
  <c r="BC212" i="2" s="1"/>
  <c r="BG212" i="2"/>
  <c r="CD210" i="2"/>
  <c r="BV209" i="2"/>
  <c r="BS209" i="2" s="1"/>
  <c r="CP205" i="2"/>
  <c r="CM205" i="2"/>
  <c r="CO205" i="2"/>
  <c r="BV195" i="2"/>
  <c r="BS195" i="2" s="1"/>
  <c r="BW195" i="2"/>
  <c r="CF255" i="2"/>
  <c r="CG255" i="2"/>
  <c r="BL255" i="2"/>
  <c r="R251" i="2"/>
  <c r="CF250" i="2"/>
  <c r="CG250" i="2"/>
  <c r="BK250" i="2"/>
  <c r="BH250" i="2" s="1"/>
  <c r="BL250" i="2"/>
  <c r="W249" i="2"/>
  <c r="CI238" i="2"/>
  <c r="CK238" i="2"/>
  <c r="CL238" i="2"/>
  <c r="R238" i="2"/>
  <c r="BF236" i="2"/>
  <c r="BC236" i="2" s="1"/>
  <c r="BG236" i="2"/>
  <c r="BM232" i="2"/>
  <c r="W230" i="2"/>
  <c r="BF228" i="2"/>
  <c r="BC228" i="2" s="1"/>
  <c r="BG228" i="2"/>
  <c r="O226" i="2"/>
  <c r="W225" i="2"/>
  <c r="BV220" i="2"/>
  <c r="BS220" i="2" s="1"/>
  <c r="BW220" i="2"/>
  <c r="O218" i="2"/>
  <c r="AB213" i="2"/>
  <c r="CA211" i="2"/>
  <c r="AP211" i="2"/>
  <c r="W209" i="2"/>
  <c r="CO208" i="2"/>
  <c r="CM208" i="2"/>
  <c r="CP208" i="2"/>
  <c r="CA208" i="2"/>
  <c r="CI207" i="2"/>
  <c r="CK207" i="2"/>
  <c r="CM187" i="2"/>
  <c r="CO187" i="2"/>
  <c r="CP187" i="2"/>
  <c r="CO293" i="2"/>
  <c r="CK289" i="2"/>
  <c r="CO285" i="2"/>
  <c r="CK281" i="2"/>
  <c r="CO277" i="2"/>
  <c r="CK273" i="2"/>
  <c r="CO269" i="2"/>
  <c r="CK265" i="2"/>
  <c r="CO261" i="2"/>
  <c r="CM258" i="2"/>
  <c r="AY255" i="2"/>
  <c r="CP254" i="2"/>
  <c r="BX252" i="2"/>
  <c r="BG251" i="2"/>
  <c r="CD250" i="2"/>
  <c r="O250" i="2"/>
  <c r="BW249" i="2"/>
  <c r="BL249" i="2"/>
  <c r="AE249" i="2" a="1"/>
  <c r="AE249" i="2" s="1"/>
  <c r="CF247" i="2"/>
  <c r="CG247" i="2"/>
  <c r="AX247" i="2"/>
  <c r="AU247" i="2" s="1"/>
  <c r="AY247" i="2"/>
  <c r="AZ245" i="2"/>
  <c r="AE244" i="2" a="1"/>
  <c r="AE244" i="2" s="1"/>
  <c r="BV243" i="2"/>
  <c r="BS243" i="2" s="1"/>
  <c r="BL239" i="2"/>
  <c r="BW238" i="2"/>
  <c r="W236" i="2"/>
  <c r="L235" i="2"/>
  <c r="CM234" i="2"/>
  <c r="CO234" i="2"/>
  <c r="CP234" i="2"/>
  <c r="R233" i="2"/>
  <c r="CO231" i="2"/>
  <c r="CP231" i="2"/>
  <c r="BG231" i="2"/>
  <c r="BL229" i="2"/>
  <c r="AB229" i="2"/>
  <c r="W228" i="2"/>
  <c r="BL227" i="2"/>
  <c r="L227" i="2"/>
  <c r="CM226" i="2"/>
  <c r="CO226" i="2"/>
  <c r="CP226" i="2"/>
  <c r="BF226" i="2"/>
  <c r="BC226" i="2" s="1"/>
  <c r="BG226" i="2"/>
  <c r="BW225" i="2"/>
  <c r="BL225" i="2"/>
  <c r="AE225" i="2" a="1"/>
  <c r="AE225" i="2" s="1"/>
  <c r="CF223" i="2"/>
  <c r="CG223" i="2"/>
  <c r="BV222" i="2"/>
  <c r="BS222" i="2" s="1"/>
  <c r="W220" i="2"/>
  <c r="BL219" i="2"/>
  <c r="L219" i="2"/>
  <c r="CM218" i="2"/>
  <c r="CO218" i="2"/>
  <c r="CP218" i="2"/>
  <c r="BF218" i="2"/>
  <c r="BC218" i="2" s="1"/>
  <c r="BG218" i="2"/>
  <c r="W217" i="2"/>
  <c r="BL215" i="2"/>
  <c r="R215" i="2"/>
  <c r="CI214" i="2"/>
  <c r="CK214" i="2"/>
  <c r="CL214" i="2"/>
  <c r="BG213" i="2"/>
  <c r="AJ213" i="2"/>
  <c r="BX212" i="2"/>
  <c r="CK211" i="2"/>
  <c r="CL211" i="2"/>
  <c r="AB206" i="2"/>
  <c r="BF203" i="2"/>
  <c r="BC203" i="2" s="1"/>
  <c r="BG203" i="2"/>
  <c r="AE257" i="2" a="1"/>
  <c r="AE257" i="2" s="1"/>
  <c r="W257" i="2"/>
  <c r="CO255" i="2"/>
  <c r="CP255" i="2"/>
  <c r="CO254" i="2"/>
  <c r="AE254" i="2" a="1"/>
  <c r="AE254" i="2" s="1"/>
  <c r="W254" i="2"/>
  <c r="BV248" i="2"/>
  <c r="BS248" i="2" s="1"/>
  <c r="AE246" i="2" a="1"/>
  <c r="AE246" i="2" s="1"/>
  <c r="W246" i="2"/>
  <c r="CF242" i="2"/>
  <c r="CG242" i="2"/>
  <c r="W241" i="2"/>
  <c r="BK232" i="2"/>
  <c r="BH232" i="2" s="1"/>
  <c r="BL232" i="2"/>
  <c r="BV224" i="2"/>
  <c r="BS224" i="2" s="1"/>
  <c r="AX223" i="2"/>
  <c r="AU223" i="2" s="1"/>
  <c r="AY223" i="2"/>
  <c r="AE222" i="2" a="1"/>
  <c r="AE222" i="2" s="1"/>
  <c r="BW217" i="2"/>
  <c r="BL217" i="2"/>
  <c r="AE217" i="2" a="1"/>
  <c r="AE217" i="2" s="1"/>
  <c r="CF215" i="2"/>
  <c r="CG215" i="2"/>
  <c r="CM210" i="2"/>
  <c r="CO210" i="2"/>
  <c r="CP210" i="2"/>
  <c r="BL207" i="2"/>
  <c r="CM203" i="2"/>
  <c r="CO203" i="2"/>
  <c r="CP203" i="2"/>
  <c r="BW253" i="2"/>
  <c r="BL253" i="2"/>
  <c r="CK251" i="2"/>
  <c r="CL251" i="2"/>
  <c r="BF250" i="2"/>
  <c r="BC250" i="2" s="1"/>
  <c r="BG250" i="2"/>
  <c r="CO247" i="2"/>
  <c r="CP247" i="2"/>
  <c r="BG247" i="2"/>
  <c r="BL245" i="2"/>
  <c r="BG243" i="2"/>
  <c r="BW241" i="2"/>
  <c r="BL241" i="2"/>
  <c r="CF239" i="2"/>
  <c r="CG239" i="2"/>
  <c r="AX239" i="2"/>
  <c r="AU239" i="2" s="1"/>
  <c r="AY239" i="2"/>
  <c r="BV235" i="2"/>
  <c r="BS235" i="2" s="1"/>
  <c r="BV228" i="2"/>
  <c r="BS228" i="2" s="1"/>
  <c r="BW228" i="2"/>
  <c r="CO223" i="2"/>
  <c r="CP223" i="2"/>
  <c r="W222" i="2"/>
  <c r="BM216" i="2"/>
  <c r="AX215" i="2"/>
  <c r="AU215" i="2" s="1"/>
  <c r="AY215" i="2"/>
  <c r="BW214" i="2"/>
  <c r="R214" i="2"/>
  <c r="BV212" i="2"/>
  <c r="BS212" i="2" s="1"/>
  <c r="W212" i="2"/>
  <c r="BG209" i="2"/>
  <c r="CI191" i="2"/>
  <c r="CK191" i="2"/>
  <c r="CL191" i="2"/>
  <c r="CK250" i="2"/>
  <c r="CO246" i="2"/>
  <c r="CF246" i="2"/>
  <c r="CK242" i="2"/>
  <c r="CO238" i="2"/>
  <c r="CF238" i="2"/>
  <c r="CK234" i="2"/>
  <c r="CO230" i="2"/>
  <c r="CF230" i="2"/>
  <c r="CO222" i="2"/>
  <c r="CF222" i="2"/>
  <c r="AE207" i="2" a="1"/>
  <c r="AE207" i="2" s="1"/>
  <c r="AJ206" i="2"/>
  <c r="AM205" i="2"/>
  <c r="W203" i="2"/>
  <c r="AE202" i="2" a="1"/>
  <c r="AE202" i="2" s="1"/>
  <c r="BP200" i="2"/>
  <c r="AB198" i="2"/>
  <c r="R197" i="2"/>
  <c r="AP196" i="2"/>
  <c r="BF195" i="2"/>
  <c r="BC195" i="2" s="1"/>
  <c r="BG195" i="2"/>
  <c r="BV191" i="2"/>
  <c r="BS191" i="2" s="1"/>
  <c r="AE191" i="2" a="1"/>
  <c r="AE191" i="2" s="1"/>
  <c r="W191" i="2"/>
  <c r="AE189" i="2" a="1"/>
  <c r="AE189" i="2" s="1"/>
  <c r="BK175" i="2"/>
  <c r="BH175" i="2" s="1"/>
  <c r="BL175" i="2"/>
  <c r="BF170" i="2"/>
  <c r="BC170" i="2" s="1"/>
  <c r="BG170" i="2"/>
  <c r="BF169" i="2"/>
  <c r="BC169" i="2" s="1"/>
  <c r="BG169" i="2"/>
  <c r="AY210" i="2"/>
  <c r="BP208" i="2"/>
  <c r="L208" i="2"/>
  <c r="W207" i="2"/>
  <c r="BX205" i="2"/>
  <c r="BF205" i="2"/>
  <c r="BC205" i="2" s="1"/>
  <c r="BG205" i="2"/>
  <c r="R205" i="2"/>
  <c r="CF203" i="2"/>
  <c r="CG203" i="2"/>
  <c r="BL203" i="2"/>
  <c r="CI199" i="2"/>
  <c r="CK199" i="2"/>
  <c r="CL199" i="2"/>
  <c r="AJ198" i="2"/>
  <c r="BX197" i="2"/>
  <c r="BF197" i="2"/>
  <c r="BC197" i="2" s="1"/>
  <c r="BG197" i="2"/>
  <c r="CM195" i="2"/>
  <c r="CO195" i="2"/>
  <c r="CP195" i="2"/>
  <c r="O195" i="2"/>
  <c r="BL190" i="2"/>
  <c r="W188" i="2"/>
  <c r="BK187" i="2"/>
  <c r="BH187" i="2" s="1"/>
  <c r="BL187" i="2"/>
  <c r="AE186" i="2" a="1"/>
  <c r="AE186" i="2" s="1"/>
  <c r="BF185" i="2"/>
  <c r="BC185" i="2" s="1"/>
  <c r="BG185" i="2"/>
  <c r="BG174" i="2"/>
  <c r="BF174" i="2"/>
  <c r="BC174" i="2" s="1"/>
  <c r="CL217" i="2"/>
  <c r="CP213" i="2"/>
  <c r="CG213" i="2"/>
  <c r="CL209" i="2"/>
  <c r="BG201" i="2"/>
  <c r="AE194" i="2" a="1"/>
  <c r="AE194" i="2" s="1"/>
  <c r="AX192" i="2"/>
  <c r="AU192" i="2" s="1"/>
  <c r="AY192" i="2"/>
  <c r="CO253" i="2"/>
  <c r="CK249" i="2"/>
  <c r="CO245" i="2"/>
  <c r="CK241" i="2"/>
  <c r="CO237" i="2"/>
  <c r="CK233" i="2"/>
  <c r="CO229" i="2"/>
  <c r="CK225" i="2"/>
  <c r="CO221" i="2"/>
  <c r="CK217" i="2"/>
  <c r="CO213" i="2"/>
  <c r="CK209" i="2"/>
  <c r="CP207" i="2"/>
  <c r="CD207" i="2"/>
  <c r="BW206" i="2"/>
  <c r="AZ206" i="2"/>
  <c r="CG205" i="2"/>
  <c r="CD205" i="2"/>
  <c r="BW204" i="2"/>
  <c r="AP204" i="2"/>
  <c r="AY202" i="2"/>
  <c r="AX202" i="2"/>
  <c r="AU202" i="2" s="1"/>
  <c r="W201" i="2"/>
  <c r="BV199" i="2"/>
  <c r="BS199" i="2" s="1"/>
  <c r="AE199" i="2" a="1"/>
  <c r="AE199" i="2" s="1"/>
  <c r="W199" i="2"/>
  <c r="R194" i="2"/>
  <c r="BG190" i="2"/>
  <c r="AJ190" i="2"/>
  <c r="R189" i="2"/>
  <c r="W171" i="2"/>
  <c r="CO207" i="2"/>
  <c r="BL206" i="2"/>
  <c r="BL205" i="2"/>
  <c r="CL201" i="2"/>
  <c r="CI201" i="2"/>
  <c r="AX200" i="2"/>
  <c r="AU200" i="2" s="1"/>
  <c r="AY200" i="2"/>
  <c r="BV196" i="2"/>
  <c r="BS196" i="2" s="1"/>
  <c r="BL195" i="2"/>
  <c r="BL194" i="2"/>
  <c r="R191" i="2"/>
  <c r="CM183" i="2"/>
  <c r="CO183" i="2"/>
  <c r="CP183" i="2"/>
  <c r="BL198" i="2"/>
  <c r="BG196" i="2"/>
  <c r="CF195" i="2"/>
  <c r="CG195" i="2"/>
  <c r="BW194" i="2"/>
  <c r="BG192" i="2"/>
  <c r="BF177" i="2"/>
  <c r="BC177" i="2" s="1"/>
  <c r="BG177" i="2"/>
  <c r="AY169" i="2"/>
  <c r="AX169" i="2"/>
  <c r="AU169" i="2" s="1"/>
  <c r="CL203" i="2"/>
  <c r="CP199" i="2"/>
  <c r="BF199" i="2"/>
  <c r="BC199" i="2" s="1"/>
  <c r="CM197" i="2"/>
  <c r="CD197" i="2"/>
  <c r="AX194" i="2"/>
  <c r="AU194" i="2" s="1"/>
  <c r="CI193" i="2"/>
  <c r="BF191" i="2"/>
  <c r="BC191" i="2" s="1"/>
  <c r="BV190" i="2"/>
  <c r="BS190" i="2" s="1"/>
  <c r="BV189" i="2"/>
  <c r="BS189" i="2" s="1"/>
  <c r="CM188" i="2"/>
  <c r="CI187" i="2"/>
  <c r="CK187" i="2"/>
  <c r="CL187" i="2"/>
  <c r="AZ186" i="2"/>
  <c r="W185" i="2"/>
  <c r="CK184" i="2"/>
  <c r="CL184" i="2"/>
  <c r="O183" i="2"/>
  <c r="BV182" i="2"/>
  <c r="BS182" i="2" s="1"/>
  <c r="CF180" i="2"/>
  <c r="CG180" i="2"/>
  <c r="R179" i="2"/>
  <c r="BX177" i="2"/>
  <c r="CK176" i="2"/>
  <c r="CL176" i="2"/>
  <c r="L176" i="2"/>
  <c r="CM175" i="2"/>
  <c r="CO175" i="2"/>
  <c r="CP175" i="2"/>
  <c r="BG175" i="2"/>
  <c r="R174" i="2"/>
  <c r="BL173" i="2"/>
  <c r="BP172" i="2"/>
  <c r="BF172" i="2"/>
  <c r="BC172" i="2" s="1"/>
  <c r="BG172" i="2"/>
  <c r="AX167" i="2"/>
  <c r="AU167" i="2" s="1"/>
  <c r="AY167" i="2"/>
  <c r="AZ164" i="2"/>
  <c r="AM164" i="2"/>
  <c r="AB164" i="2"/>
  <c r="CO159" i="2"/>
  <c r="CP159" i="2"/>
  <c r="BK155" i="2"/>
  <c r="BH155" i="2" s="1"/>
  <c r="BL155" i="2"/>
  <c r="BG187" i="2"/>
  <c r="CI179" i="2"/>
  <c r="CK179" i="2"/>
  <c r="CL179" i="2"/>
  <c r="R168" i="2"/>
  <c r="BV164" i="2"/>
  <c r="BS164" i="2" s="1"/>
  <c r="BW164" i="2"/>
  <c r="BF156" i="2"/>
  <c r="BC156" i="2" s="1"/>
  <c r="BG156" i="2"/>
  <c r="CF154" i="2"/>
  <c r="CG154" i="2"/>
  <c r="BK154" i="2"/>
  <c r="BH154" i="2" s="1"/>
  <c r="BL154" i="2"/>
  <c r="AE187" i="2" a="1"/>
  <c r="AE187" i="2" s="1"/>
  <c r="W187" i="2"/>
  <c r="BL185" i="2"/>
  <c r="AE185" i="2" a="1"/>
  <c r="AE185" i="2" s="1"/>
  <c r="R184" i="2"/>
  <c r="CO180" i="2"/>
  <c r="CP180" i="2"/>
  <c r="AX180" i="2"/>
  <c r="AU180" i="2" s="1"/>
  <c r="AY180" i="2"/>
  <c r="W177" i="2"/>
  <c r="O175" i="2"/>
  <c r="BV174" i="2"/>
  <c r="BS174" i="2" s="1"/>
  <c r="CK168" i="2"/>
  <c r="CL168" i="2"/>
  <c r="AP168" i="2"/>
  <c r="BM160" i="2"/>
  <c r="AE156" i="2" a="1"/>
  <c r="AE156" i="2" s="1"/>
  <c r="BW144" i="2"/>
  <c r="BV144" i="2"/>
  <c r="BS144" i="2" s="1"/>
  <c r="BL188" i="2"/>
  <c r="CF183" i="2"/>
  <c r="CG183" i="2"/>
  <c r="AE182" i="2" a="1"/>
  <c r="AE182" i="2" s="1"/>
  <c r="W182" i="2"/>
  <c r="BW179" i="2"/>
  <c r="R176" i="2"/>
  <c r="CF172" i="2"/>
  <c r="CG172" i="2"/>
  <c r="R171" i="2"/>
  <c r="BL170" i="2"/>
  <c r="AJ189" i="2"/>
  <c r="AB186" i="2"/>
  <c r="AM185" i="2"/>
  <c r="AB185" i="2"/>
  <c r="BV184" i="2"/>
  <c r="BS184" i="2" s="1"/>
  <c r="BK183" i="2"/>
  <c r="BH183" i="2" s="1"/>
  <c r="BL183" i="2"/>
  <c r="W179" i="2"/>
  <c r="CI171" i="2"/>
  <c r="CK171" i="2"/>
  <c r="CL171" i="2"/>
  <c r="W169" i="2"/>
  <c r="BF165" i="2"/>
  <c r="BC165" i="2" s="1"/>
  <c r="BG165" i="2"/>
  <c r="BK163" i="2"/>
  <c r="BH163" i="2" s="1"/>
  <c r="BL163" i="2"/>
  <c r="BF148" i="2"/>
  <c r="BC148" i="2" s="1"/>
  <c r="BG148" i="2"/>
  <c r="CL204" i="2"/>
  <c r="CP200" i="2"/>
  <c r="CG200" i="2"/>
  <c r="CL196" i="2"/>
  <c r="CP192" i="2"/>
  <c r="CG192" i="2"/>
  <c r="W190" i="2"/>
  <c r="AJ186" i="2"/>
  <c r="BX185" i="2"/>
  <c r="AX185" i="2"/>
  <c r="AU185" i="2" s="1"/>
  <c r="AP184" i="2"/>
  <c r="BV181" i="2"/>
  <c r="BS181" i="2" s="1"/>
  <c r="BM181" i="2"/>
  <c r="BP180" i="2"/>
  <c r="BF180" i="2"/>
  <c r="BC180" i="2" s="1"/>
  <c r="BG180" i="2"/>
  <c r="AE179" i="2" a="1"/>
  <c r="AE179" i="2" s="1"/>
  <c r="BV178" i="2"/>
  <c r="BS178" i="2" s="1"/>
  <c r="BL177" i="2"/>
  <c r="R177" i="2"/>
  <c r="BV176" i="2"/>
  <c r="BS176" i="2" s="1"/>
  <c r="CF175" i="2"/>
  <c r="CG175" i="2"/>
  <c r="AE174" i="2" a="1"/>
  <c r="AE174" i="2" s="1"/>
  <c r="W174" i="2"/>
  <c r="CO172" i="2"/>
  <c r="CP172" i="2"/>
  <c r="AX172" i="2"/>
  <c r="AU172" i="2" s="1"/>
  <c r="AY172" i="2"/>
  <c r="BX169" i="2"/>
  <c r="AE169" i="2" a="1"/>
  <c r="AE169" i="2" s="1"/>
  <c r="AX159" i="2"/>
  <c r="AU159" i="2" s="1"/>
  <c r="AY159" i="2"/>
  <c r="CI158" i="2"/>
  <c r="CK158" i="2"/>
  <c r="CL158" i="2"/>
  <c r="AZ149" i="2"/>
  <c r="AB149" i="2"/>
  <c r="AZ189" i="2"/>
  <c r="CF188" i="2"/>
  <c r="BX188" i="2"/>
  <c r="R187" i="2"/>
  <c r="BG183" i="2"/>
  <c r="BL181" i="2"/>
  <c r="BG179" i="2"/>
  <c r="BK178" i="2"/>
  <c r="BH178" i="2" s="1"/>
  <c r="BL178" i="2"/>
  <c r="BW171" i="2"/>
  <c r="CI166" i="2"/>
  <c r="CL166" i="2"/>
  <c r="BF164" i="2"/>
  <c r="BC164" i="2" s="1"/>
  <c r="BG164" i="2"/>
  <c r="CM167" i="2"/>
  <c r="BM167" i="2"/>
  <c r="BM166" i="2"/>
  <c r="CA163" i="2"/>
  <c r="R163" i="2"/>
  <c r="W161" i="2"/>
  <c r="CD154" i="2"/>
  <c r="BV153" i="2"/>
  <c r="BS153" i="2" s="1"/>
  <c r="BW153" i="2"/>
  <c r="BM152" i="2"/>
  <c r="D152" i="2" s="1"/>
  <c r="B152" i="2" s="1"/>
  <c r="A152" i="1" s="1"/>
  <c r="AB146" i="2"/>
  <c r="BM141" i="2"/>
  <c r="R134" i="2"/>
  <c r="BK130" i="2"/>
  <c r="BH130" i="2" s="1"/>
  <c r="BL130" i="2"/>
  <c r="AZ165" i="2"/>
  <c r="AB165" i="2"/>
  <c r="AJ164" i="2"/>
  <c r="CF162" i="2"/>
  <c r="CG162" i="2"/>
  <c r="AP162" i="2"/>
  <c r="BP159" i="2"/>
  <c r="BF159" i="2"/>
  <c r="BC159" i="2" s="1"/>
  <c r="BG159" i="2"/>
  <c r="BV158" i="2"/>
  <c r="BS158" i="2" s="1"/>
  <c r="AJ157" i="2"/>
  <c r="BX156" i="2"/>
  <c r="AM156" i="2"/>
  <c r="R156" i="2"/>
  <c r="AE153" i="2" a="1"/>
  <c r="AE153" i="2" s="1"/>
  <c r="BP151" i="2"/>
  <c r="BF151" i="2"/>
  <c r="BC151" i="2" s="1"/>
  <c r="BG151" i="2"/>
  <c r="BV150" i="2"/>
  <c r="BS150" i="2" s="1"/>
  <c r="AJ149" i="2"/>
  <c r="AE148" i="2" a="1"/>
  <c r="AE148" i="2" s="1"/>
  <c r="CK145" i="2"/>
  <c r="CI145" i="2"/>
  <c r="CL145" i="2"/>
  <c r="AE145" i="2" a="1"/>
  <c r="AE145" i="2" s="1"/>
  <c r="R144" i="2"/>
  <c r="CM142" i="2"/>
  <c r="CO142" i="2"/>
  <c r="CP142" i="2"/>
  <c r="CK163" i="2"/>
  <c r="CL163" i="2"/>
  <c r="BX163" i="2"/>
  <c r="CD162" i="2"/>
  <c r="BK162" i="2"/>
  <c r="BH162" i="2" s="1"/>
  <c r="BL162" i="2"/>
  <c r="O162" i="2"/>
  <c r="BW161" i="2"/>
  <c r="W159" i="2"/>
  <c r="W157" i="2"/>
  <c r="BV156" i="2"/>
  <c r="BS156" i="2" s="1"/>
  <c r="BW156" i="2"/>
  <c r="CA155" i="2"/>
  <c r="AP155" i="2"/>
  <c r="W153" i="2"/>
  <c r="W151" i="2"/>
  <c r="CP146" i="2"/>
  <c r="CM146" i="2"/>
  <c r="CO146" i="2"/>
  <c r="BK138" i="2"/>
  <c r="BH138" i="2" s="1"/>
  <c r="BL138" i="2"/>
  <c r="CO186" i="2"/>
  <c r="CK182" i="2"/>
  <c r="CO178" i="2"/>
  <c r="CK174" i="2"/>
  <c r="CO170" i="2"/>
  <c r="O168" i="2"/>
  <c r="CP166" i="2"/>
  <c r="W166" i="2"/>
  <c r="CL165" i="2"/>
  <c r="AJ165" i="2"/>
  <c r="W165" i="2"/>
  <c r="W164" i="2"/>
  <c r="AP163" i="2"/>
  <c r="CP161" i="2"/>
  <c r="R161" i="2"/>
  <c r="W158" i="2"/>
  <c r="BW157" i="2"/>
  <c r="BV157" i="2"/>
  <c r="BS157" i="2" s="1"/>
  <c r="BK157" i="2"/>
  <c r="BH157" i="2" s="1"/>
  <c r="BL157" i="2"/>
  <c r="L155" i="2"/>
  <c r="CM154" i="2"/>
  <c r="CO154" i="2"/>
  <c r="CP154" i="2"/>
  <c r="W150" i="2"/>
  <c r="BW149" i="2"/>
  <c r="BV149" i="2"/>
  <c r="BS149" i="2" s="1"/>
  <c r="BK149" i="2"/>
  <c r="BH149" i="2" s="1"/>
  <c r="BL149" i="2"/>
  <c r="AM148" i="2"/>
  <c r="R148" i="2"/>
  <c r="W144" i="2"/>
  <c r="BF132" i="2"/>
  <c r="BC132" i="2" s="1"/>
  <c r="BG132" i="2"/>
  <c r="CM166" i="2"/>
  <c r="CK165" i="2"/>
  <c r="BP165" i="2"/>
  <c r="L163" i="2"/>
  <c r="CA162" i="2"/>
  <c r="L162" i="2"/>
  <c r="CO161" i="2"/>
  <c r="CD161" i="2"/>
  <c r="CF159" i="2"/>
  <c r="CG159" i="2"/>
  <c r="BL159" i="2"/>
  <c r="BL156" i="2"/>
  <c r="BK156" i="2"/>
  <c r="BH156" i="2" s="1"/>
  <c r="CP143" i="2"/>
  <c r="CM143" i="2"/>
  <c r="CO143" i="2"/>
  <c r="BL142" i="2"/>
  <c r="BG141" i="2"/>
  <c r="AY166" i="2"/>
  <c r="CM162" i="2"/>
  <c r="CO162" i="2"/>
  <c r="CP162" i="2"/>
  <c r="BG158" i="2"/>
  <c r="BF158" i="2"/>
  <c r="BC158" i="2" s="1"/>
  <c r="BF157" i="2"/>
  <c r="BC157" i="2" s="1"/>
  <c r="BG157" i="2"/>
  <c r="BV155" i="2"/>
  <c r="BS155" i="2" s="1"/>
  <c r="BW155" i="2"/>
  <c r="BG150" i="2"/>
  <c r="BF150" i="2"/>
  <c r="BC150" i="2" s="1"/>
  <c r="BF149" i="2"/>
  <c r="BC149" i="2" s="1"/>
  <c r="BG149" i="2"/>
  <c r="BL148" i="2"/>
  <c r="BK148" i="2"/>
  <c r="BH148" i="2" s="1"/>
  <c r="BV146" i="2"/>
  <c r="BS146" i="2" s="1"/>
  <c r="BW146" i="2"/>
  <c r="BF116" i="2"/>
  <c r="BC116" i="2" s="1"/>
  <c r="BG116" i="2"/>
  <c r="CM141" i="2"/>
  <c r="CO141" i="2"/>
  <c r="CK139" i="2"/>
  <c r="CL139" i="2"/>
  <c r="CM138" i="2"/>
  <c r="CO138" i="2"/>
  <c r="CP138" i="2"/>
  <c r="BF138" i="2"/>
  <c r="BC138" i="2" s="1"/>
  <c r="BG138" i="2"/>
  <c r="W138" i="2"/>
  <c r="BV137" i="2"/>
  <c r="BS137" i="2" s="1"/>
  <c r="BK136" i="2"/>
  <c r="BH136" i="2" s="1"/>
  <c r="BL136" i="2"/>
  <c r="AM136" i="2"/>
  <c r="CO135" i="2"/>
  <c r="CP135" i="2"/>
  <c r="CA135" i="2"/>
  <c r="BP135" i="2"/>
  <c r="AJ133" i="2"/>
  <c r="AM132" i="2"/>
  <c r="CA131" i="2"/>
  <c r="AP131" i="2"/>
  <c r="O130" i="2"/>
  <c r="BK128" i="2"/>
  <c r="BH128" i="2" s="1"/>
  <c r="BL128" i="2"/>
  <c r="L109" i="2"/>
  <c r="CP96" i="2"/>
  <c r="CM96" i="2"/>
  <c r="CO96" i="2"/>
  <c r="R93" i="2"/>
  <c r="CL92" i="2"/>
  <c r="CI92" i="2"/>
  <c r="CK92" i="2"/>
  <c r="BV78" i="2"/>
  <c r="BS78" i="2" s="1"/>
  <c r="BW78" i="2"/>
  <c r="CM147" i="2"/>
  <c r="AB147" i="2"/>
  <c r="CK146" i="2"/>
  <c r="BG145" i="2"/>
  <c r="CK142" i="2"/>
  <c r="CL142" i="2"/>
  <c r="AP142" i="2"/>
  <c r="BL141" i="2"/>
  <c r="CP140" i="2"/>
  <c r="BM140" i="2"/>
  <c r="AB137" i="2"/>
  <c r="R137" i="2"/>
  <c r="CD134" i="2"/>
  <c r="BV134" i="2"/>
  <c r="BS134" i="2" s="1"/>
  <c r="AE134" i="2" a="1"/>
  <c r="AE134" i="2" s="1"/>
  <c r="O134" i="2"/>
  <c r="L131" i="2"/>
  <c r="BW129" i="2"/>
  <c r="AZ129" i="2"/>
  <c r="AE129" i="2" a="1"/>
  <c r="AE129" i="2" s="1"/>
  <c r="CP126" i="2"/>
  <c r="CO126" i="2"/>
  <c r="BL112" i="2"/>
  <c r="R142" i="2"/>
  <c r="W140" i="2"/>
  <c r="CI138" i="2"/>
  <c r="CK138" i="2"/>
  <c r="AE138" i="2" a="1"/>
  <c r="AE138" i="2" s="1"/>
  <c r="W133" i="2"/>
  <c r="CK131" i="2"/>
  <c r="CL131" i="2"/>
  <c r="CM130" i="2"/>
  <c r="CO130" i="2"/>
  <c r="CP130" i="2"/>
  <c r="BF130" i="2"/>
  <c r="BC130" i="2" s="1"/>
  <c r="BG130" i="2"/>
  <c r="W130" i="2"/>
  <c r="CK164" i="2"/>
  <c r="CO160" i="2"/>
  <c r="CK156" i="2"/>
  <c r="CO152" i="2"/>
  <c r="CK148" i="2"/>
  <c r="BW147" i="2"/>
  <c r="BX146" i="2"/>
  <c r="AB145" i="2"/>
  <c r="BX143" i="2"/>
  <c r="AM143" i="2"/>
  <c r="BV139" i="2"/>
  <c r="BS139" i="2" s="1"/>
  <c r="CF138" i="2"/>
  <c r="CG138" i="2"/>
  <c r="AJ137" i="2"/>
  <c r="BL135" i="2"/>
  <c r="W134" i="2"/>
  <c r="BV133" i="2"/>
  <c r="BS133" i="2" s="1"/>
  <c r="AZ133" i="2"/>
  <c r="BX132" i="2"/>
  <c r="BM132" i="2"/>
  <c r="AY131" i="2"/>
  <c r="AB129" i="2"/>
  <c r="BV109" i="2"/>
  <c r="BS109" i="2" s="1"/>
  <c r="BL105" i="2"/>
  <c r="BK105" i="2"/>
  <c r="BH105" i="2" s="1"/>
  <c r="W146" i="2"/>
  <c r="AJ145" i="2"/>
  <c r="CF143" i="2"/>
  <c r="BG143" i="2"/>
  <c r="BG139" i="2"/>
  <c r="CD138" i="2"/>
  <c r="AY135" i="2"/>
  <c r="BL133" i="2"/>
  <c r="W132" i="2"/>
  <c r="CI130" i="2"/>
  <c r="CK130" i="2"/>
  <c r="AE130" i="2" a="1"/>
  <c r="AE130" i="2" s="1"/>
  <c r="BG129" i="2"/>
  <c r="R129" i="2"/>
  <c r="BM127" i="2"/>
  <c r="R120" i="2"/>
  <c r="W118" i="2"/>
  <c r="BV115" i="2"/>
  <c r="BS115" i="2" s="1"/>
  <c r="BW115" i="2"/>
  <c r="W115" i="2"/>
  <c r="CL155" i="2"/>
  <c r="CP151" i="2"/>
  <c r="CG151" i="2"/>
  <c r="BG146" i="2"/>
  <c r="AY146" i="2"/>
  <c r="AE146" i="2" a="1"/>
  <c r="AE146" i="2" s="1"/>
  <c r="BV145" i="2"/>
  <c r="BS145" i="2" s="1"/>
  <c r="CG141" i="2"/>
  <c r="AY140" i="2"/>
  <c r="BV136" i="2"/>
  <c r="BS136" i="2" s="1"/>
  <c r="CF135" i="2"/>
  <c r="CG135" i="2"/>
  <c r="CM134" i="2"/>
  <c r="CO134" i="2"/>
  <c r="BV131" i="2"/>
  <c r="BS131" i="2" s="1"/>
  <c r="CF130" i="2"/>
  <c r="CG130" i="2"/>
  <c r="BV105" i="2"/>
  <c r="BS105" i="2" s="1"/>
  <c r="BW105" i="2"/>
  <c r="R145" i="2"/>
  <c r="BV142" i="2"/>
  <c r="BS142" i="2" s="1"/>
  <c r="CI134" i="2"/>
  <c r="CK134" i="2"/>
  <c r="CL134" i="2"/>
  <c r="BG131" i="2"/>
  <c r="CF128" i="2"/>
  <c r="CG128" i="2"/>
  <c r="CG126" i="2"/>
  <c r="CD126" i="2"/>
  <c r="CF126" i="2"/>
  <c r="CD125" i="2"/>
  <c r="CF125" i="2"/>
  <c r="BG123" i="2"/>
  <c r="BF123" i="2"/>
  <c r="BC123" i="2" s="1"/>
  <c r="AE118" i="2" a="1"/>
  <c r="AE118" i="2" s="1"/>
  <c r="O116" i="2"/>
  <c r="CM108" i="2"/>
  <c r="CO108" i="2"/>
  <c r="CP108" i="2"/>
  <c r="BL108" i="2"/>
  <c r="AJ127" i="2"/>
  <c r="AP125" i="2"/>
  <c r="BV123" i="2"/>
  <c r="BS123" i="2" s="1"/>
  <c r="CF121" i="2"/>
  <c r="CG121" i="2"/>
  <c r="CI120" i="2"/>
  <c r="CK120" i="2"/>
  <c r="CL120" i="2"/>
  <c r="AM118" i="2"/>
  <c r="CF116" i="2"/>
  <c r="CG116" i="2"/>
  <c r="AE115" i="2" a="1"/>
  <c r="AE115" i="2" s="1"/>
  <c r="BM114" i="2"/>
  <c r="R112" i="2"/>
  <c r="BG109" i="2"/>
  <c r="R106" i="2"/>
  <c r="R101" i="2"/>
  <c r="CL100" i="2"/>
  <c r="CI100" i="2"/>
  <c r="CK100" i="2"/>
  <c r="AZ99" i="2"/>
  <c r="AM98" i="2"/>
  <c r="CA97" i="2"/>
  <c r="R95" i="2"/>
  <c r="CL78" i="2"/>
  <c r="CI78" i="2"/>
  <c r="CK78" i="2"/>
  <c r="CP144" i="2"/>
  <c r="CL140" i="2"/>
  <c r="CP136" i="2"/>
  <c r="CL132" i="2"/>
  <c r="BV128" i="2"/>
  <c r="BS128" i="2" s="1"/>
  <c r="AM126" i="2"/>
  <c r="BV125" i="2"/>
  <c r="BS125" i="2" s="1"/>
  <c r="CF124" i="2"/>
  <c r="CG124" i="2"/>
  <c r="W123" i="2"/>
  <c r="AB119" i="2"/>
  <c r="AX118" i="2"/>
  <c r="AU118" i="2" s="1"/>
  <c r="R118" i="2"/>
  <c r="CK117" i="2"/>
  <c r="CL117" i="2"/>
  <c r="AP117" i="2"/>
  <c r="CD116" i="2"/>
  <c r="BV114" i="2"/>
  <c r="BS114" i="2" s="1"/>
  <c r="CF113" i="2"/>
  <c r="CG113" i="2"/>
  <c r="AZ111" i="2"/>
  <c r="W110" i="2"/>
  <c r="CA109" i="2"/>
  <c r="CA82" i="2"/>
  <c r="W120" i="2"/>
  <c r="BG118" i="2"/>
  <c r="CI112" i="2"/>
  <c r="CK112" i="2"/>
  <c r="CL112" i="2"/>
  <c r="BF108" i="2"/>
  <c r="BC108" i="2" s="1"/>
  <c r="BG108" i="2"/>
  <c r="BV107" i="2"/>
  <c r="BS107" i="2" s="1"/>
  <c r="BW107" i="2"/>
  <c r="CL106" i="2"/>
  <c r="CK106" i="2"/>
  <c r="CI105" i="2"/>
  <c r="CK105" i="2"/>
  <c r="CL105" i="2"/>
  <c r="CK137" i="2"/>
  <c r="CO133" i="2"/>
  <c r="CK129" i="2"/>
  <c r="CI128" i="2"/>
  <c r="CK128" i="2"/>
  <c r="R128" i="2"/>
  <c r="BX126" i="2"/>
  <c r="CM125" i="2"/>
  <c r="CO125" i="2"/>
  <c r="AX123" i="2"/>
  <c r="AU123" i="2" s="1"/>
  <c r="BV122" i="2"/>
  <c r="BS122" i="2" s="1"/>
  <c r="BF121" i="2"/>
  <c r="BC121" i="2" s="1"/>
  <c r="BG121" i="2"/>
  <c r="W121" i="2"/>
  <c r="BV120" i="2"/>
  <c r="BS120" i="2" s="1"/>
  <c r="AE120" i="2" a="1"/>
  <c r="AE120" i="2" s="1"/>
  <c r="BX118" i="2"/>
  <c r="CM116" i="2"/>
  <c r="CO116" i="2"/>
  <c r="CP116" i="2"/>
  <c r="BL116" i="2"/>
  <c r="BP113" i="2"/>
  <c r="AM110" i="2"/>
  <c r="CF108" i="2"/>
  <c r="CG108" i="2"/>
  <c r="W107" i="2"/>
  <c r="BW106" i="2"/>
  <c r="AJ105" i="2"/>
  <c r="BF83" i="2"/>
  <c r="BC83" i="2" s="1"/>
  <c r="BG83" i="2"/>
  <c r="BL127" i="2"/>
  <c r="BW126" i="2"/>
  <c r="CM124" i="2"/>
  <c r="CO124" i="2"/>
  <c r="CP124" i="2"/>
  <c r="BL124" i="2"/>
  <c r="BK122" i="2"/>
  <c r="BH122" i="2" s="1"/>
  <c r="BL122" i="2"/>
  <c r="CO121" i="2"/>
  <c r="CP121" i="2"/>
  <c r="BV117" i="2"/>
  <c r="BS117" i="2" s="1"/>
  <c r="BF113" i="2"/>
  <c r="BC113" i="2" s="1"/>
  <c r="BG113" i="2"/>
  <c r="BW112" i="2"/>
  <c r="W112" i="2"/>
  <c r="AX110" i="2"/>
  <c r="AU110" i="2" s="1"/>
  <c r="CK109" i="2"/>
  <c r="CL109" i="2"/>
  <c r="AE107" i="2" a="1"/>
  <c r="AE107" i="2" s="1"/>
  <c r="BL126" i="2"/>
  <c r="R126" i="2"/>
  <c r="CK125" i="2"/>
  <c r="CL125" i="2"/>
  <c r="BG117" i="2"/>
  <c r="CO113" i="2"/>
  <c r="CP113" i="2"/>
  <c r="AE112" i="2" a="1"/>
  <c r="AE112" i="2" s="1"/>
  <c r="BG110" i="2"/>
  <c r="W106" i="2"/>
  <c r="BF104" i="2"/>
  <c r="BC104" i="2" s="1"/>
  <c r="BG104" i="2"/>
  <c r="CG88" i="2"/>
  <c r="CD88" i="2"/>
  <c r="CF88" i="2"/>
  <c r="BG85" i="2"/>
  <c r="BP105" i="2"/>
  <c r="W104" i="2"/>
  <c r="D104" i="2" s="1"/>
  <c r="B104" i="2" s="1"/>
  <c r="A104" i="1" s="1"/>
  <c r="BM102" i="2"/>
  <c r="AE100" i="2" a="1"/>
  <c r="AE100" i="2" s="1"/>
  <c r="AB99" i="2"/>
  <c r="BL96" i="2"/>
  <c r="BK96" i="2"/>
  <c r="BH96" i="2" s="1"/>
  <c r="AE92" i="2" a="1"/>
  <c r="AE92" i="2" s="1"/>
  <c r="AJ91" i="2"/>
  <c r="BG90" i="2"/>
  <c r="BF90" i="2"/>
  <c r="BC90" i="2" s="1"/>
  <c r="BW49" i="2"/>
  <c r="BV49" i="2"/>
  <c r="BS49" i="2" s="1"/>
  <c r="BK49" i="2"/>
  <c r="BH49" i="2" s="1"/>
  <c r="BL49" i="2"/>
  <c r="CK121" i="2"/>
  <c r="CO117" i="2"/>
  <c r="CF117" i="2"/>
  <c r="CK113" i="2"/>
  <c r="CO109" i="2"/>
  <c r="CF109" i="2"/>
  <c r="CF106" i="2"/>
  <c r="CF104" i="2"/>
  <c r="BX104" i="2"/>
  <c r="AE104" i="2" a="1"/>
  <c r="AE104" i="2" s="1"/>
  <c r="AY101" i="2"/>
  <c r="AX101" i="2"/>
  <c r="AU101" i="2" s="1"/>
  <c r="BV100" i="2"/>
  <c r="BS100" i="2" s="1"/>
  <c r="CG96" i="2"/>
  <c r="CF96" i="2"/>
  <c r="BV96" i="2"/>
  <c r="BS96" i="2" s="1"/>
  <c r="BM94" i="2"/>
  <c r="AY93" i="2"/>
  <c r="AX93" i="2"/>
  <c r="AU93" i="2" s="1"/>
  <c r="BV92" i="2"/>
  <c r="BS92" i="2" s="1"/>
  <c r="W91" i="2"/>
  <c r="BX90" i="2"/>
  <c r="BW89" i="2"/>
  <c r="BV89" i="2"/>
  <c r="BS89" i="2" s="1"/>
  <c r="BK89" i="2"/>
  <c r="BH89" i="2" s="1"/>
  <c r="BL89" i="2"/>
  <c r="BL87" i="2"/>
  <c r="D87" i="2" s="1"/>
  <c r="B87" i="2" s="1"/>
  <c r="A87" i="1" s="1"/>
  <c r="CL84" i="2"/>
  <c r="CI84" i="2"/>
  <c r="CK84" i="2"/>
  <c r="BW84" i="2"/>
  <c r="BV84" i="2"/>
  <c r="BS84" i="2" s="1"/>
  <c r="AM104" i="2"/>
  <c r="BV103" i="2"/>
  <c r="BS103" i="2" s="1"/>
  <c r="BL99" i="2"/>
  <c r="AJ99" i="2"/>
  <c r="BG98" i="2"/>
  <c r="BF98" i="2"/>
  <c r="BC98" i="2" s="1"/>
  <c r="BW97" i="2"/>
  <c r="BV97" i="2"/>
  <c r="BS97" i="2" s="1"/>
  <c r="BK97" i="2"/>
  <c r="BH97" i="2" s="1"/>
  <c r="BL97" i="2"/>
  <c r="CD96" i="2"/>
  <c r="R96" i="2"/>
  <c r="BV90" i="2"/>
  <c r="BS90" i="2" s="1"/>
  <c r="BW90" i="2"/>
  <c r="W84" i="2"/>
  <c r="BW82" i="2"/>
  <c r="BV82" i="2"/>
  <c r="BS82" i="2" s="1"/>
  <c r="W98" i="2"/>
  <c r="BG93" i="2"/>
  <c r="BF91" i="2"/>
  <c r="BC91" i="2" s="1"/>
  <c r="BG91" i="2"/>
  <c r="AE90" i="2" a="1"/>
  <c r="AE90" i="2" s="1"/>
  <c r="R87" i="2"/>
  <c r="BM106" i="2"/>
  <c r="CA103" i="2"/>
  <c r="BP101" i="2"/>
  <c r="W101" i="2"/>
  <c r="BV98" i="2"/>
  <c r="BS98" i="2" s="1"/>
  <c r="BW98" i="2"/>
  <c r="AP97" i="2"/>
  <c r="O96" i="2"/>
  <c r="W93" i="2"/>
  <c r="CP88" i="2"/>
  <c r="CM88" i="2"/>
  <c r="CO88" i="2"/>
  <c r="AY85" i="2"/>
  <c r="AX85" i="2"/>
  <c r="AU85" i="2" s="1"/>
  <c r="BG82" i="2"/>
  <c r="BF99" i="2"/>
  <c r="BC99" i="2" s="1"/>
  <c r="BG99" i="2"/>
  <c r="AE98" i="2" a="1"/>
  <c r="AE98" i="2" s="1"/>
  <c r="L97" i="2"/>
  <c r="BW95" i="2"/>
  <c r="BL95" i="2"/>
  <c r="AZ91" i="2"/>
  <c r="AM90" i="2"/>
  <c r="R90" i="2"/>
  <c r="BL88" i="2"/>
  <c r="BK88" i="2"/>
  <c r="BH88" i="2" s="1"/>
  <c r="BM86" i="2"/>
  <c r="W86" i="2"/>
  <c r="CL81" i="2"/>
  <c r="CI81" i="2"/>
  <c r="CK81" i="2"/>
  <c r="BG76" i="2"/>
  <c r="BF76" i="2"/>
  <c r="BC76" i="2" s="1"/>
  <c r="CP101" i="2"/>
  <c r="CG101" i="2"/>
  <c r="CL97" i="2"/>
  <c r="BV79" i="2"/>
  <c r="BS79" i="2" s="1"/>
  <c r="BL74" i="2"/>
  <c r="BK74" i="2"/>
  <c r="BH74" i="2" s="1"/>
  <c r="BW70" i="2"/>
  <c r="BV70" i="2"/>
  <c r="BS70" i="2" s="1"/>
  <c r="BW66" i="2"/>
  <c r="BV66" i="2"/>
  <c r="BS66" i="2" s="1"/>
  <c r="BW91" i="2"/>
  <c r="BW83" i="2"/>
  <c r="CK82" i="2"/>
  <c r="AX81" i="2"/>
  <c r="AU81" i="2" s="1"/>
  <c r="AY81" i="2"/>
  <c r="AP79" i="2"/>
  <c r="CM78" i="2"/>
  <c r="CO78" i="2"/>
  <c r="CP78" i="2"/>
  <c r="CG74" i="2"/>
  <c r="CD74" i="2"/>
  <c r="CF74" i="2"/>
  <c r="BW73" i="2"/>
  <c r="CL70" i="2"/>
  <c r="CI70" i="2"/>
  <c r="CK70" i="2"/>
  <c r="AY67" i="2"/>
  <c r="AX67" i="2"/>
  <c r="AU67" i="2" s="1"/>
  <c r="BW93" i="2"/>
  <c r="CL88" i="2"/>
  <c r="CP84" i="2"/>
  <c r="CG84" i="2"/>
  <c r="CA79" i="2"/>
  <c r="CF78" i="2"/>
  <c r="CG78" i="2"/>
  <c r="BF74" i="2"/>
  <c r="BC74" i="2" s="1"/>
  <c r="BG74" i="2"/>
  <c r="W69" i="2"/>
  <c r="R61" i="2"/>
  <c r="BL102" i="2"/>
  <c r="CO100" i="2"/>
  <c r="AY99" i="2"/>
  <c r="CK96" i="2"/>
  <c r="BG96" i="2"/>
  <c r="BL94" i="2"/>
  <c r="CL93" i="2"/>
  <c r="CO92" i="2"/>
  <c r="AY91" i="2"/>
  <c r="CK88" i="2"/>
  <c r="BG88" i="2"/>
  <c r="BL86" i="2"/>
  <c r="CL85" i="2"/>
  <c r="CO84" i="2"/>
  <c r="BX80" i="2"/>
  <c r="W80" i="2"/>
  <c r="AY79" i="2"/>
  <c r="CD78" i="2"/>
  <c r="W74" i="2"/>
  <c r="W70" i="2"/>
  <c r="CI57" i="2"/>
  <c r="CK57" i="2"/>
  <c r="CL57" i="2"/>
  <c r="CP102" i="2"/>
  <c r="CG102" i="2"/>
  <c r="CL98" i="2"/>
  <c r="CP94" i="2"/>
  <c r="CG94" i="2"/>
  <c r="CL90" i="2"/>
  <c r="CP86" i="2"/>
  <c r="CG86" i="2"/>
  <c r="BL83" i="2"/>
  <c r="CP82" i="2"/>
  <c r="BV80" i="2"/>
  <c r="BS80" i="2" s="1"/>
  <c r="R79" i="2"/>
  <c r="BV72" i="2"/>
  <c r="BS72" i="2" s="1"/>
  <c r="BL72" i="2"/>
  <c r="CM64" i="2"/>
  <c r="CP64" i="2"/>
  <c r="CO64" i="2"/>
  <c r="CO102" i="2"/>
  <c r="CO94" i="2"/>
  <c r="CF94" i="2"/>
  <c r="CO86" i="2"/>
  <c r="CO82" i="2"/>
  <c r="BL81" i="2"/>
  <c r="BW81" i="2"/>
  <c r="BK80" i="2"/>
  <c r="BH80" i="2" s="1"/>
  <c r="AY80" i="2"/>
  <c r="R76" i="2"/>
  <c r="CP74" i="2"/>
  <c r="CM74" i="2"/>
  <c r="CO74" i="2"/>
  <c r="AY71" i="2"/>
  <c r="AX71" i="2"/>
  <c r="AU71" i="2" s="1"/>
  <c r="CF68" i="2"/>
  <c r="CG68" i="2"/>
  <c r="CG62" i="2"/>
  <c r="CD62" i="2"/>
  <c r="CF62" i="2"/>
  <c r="CM77" i="2"/>
  <c r="CI69" i="2"/>
  <c r="CA69" i="2"/>
  <c r="BV69" i="2"/>
  <c r="BS69" i="2" s="1"/>
  <c r="CI66" i="2"/>
  <c r="BF62" i="2"/>
  <c r="BC62" i="2" s="1"/>
  <c r="BG62" i="2"/>
  <c r="BV51" i="2"/>
  <c r="BS51" i="2" s="1"/>
  <c r="BW51" i="2"/>
  <c r="BL51" i="2"/>
  <c r="BK51" i="2"/>
  <c r="BH51" i="2" s="1"/>
  <c r="CL80" i="2"/>
  <c r="CP76" i="2"/>
  <c r="CL72" i="2"/>
  <c r="BL63" i="2"/>
  <c r="CM60" i="2"/>
  <c r="CO60" i="2"/>
  <c r="CP60" i="2"/>
  <c r="O60" i="2"/>
  <c r="CL74" i="2"/>
  <c r="CP70" i="2"/>
  <c r="CG70" i="2"/>
  <c r="CP69" i="2"/>
  <c r="CD68" i="2"/>
  <c r="W68" i="2"/>
  <c r="AJ67" i="2"/>
  <c r="BX66" i="2"/>
  <c r="BV65" i="2"/>
  <c r="BS65" i="2" s="1"/>
  <c r="BW65" i="2"/>
  <c r="CI64" i="2"/>
  <c r="CK64" i="2"/>
  <c r="CL64" i="2"/>
  <c r="BG64" i="2"/>
  <c r="BF64" i="2"/>
  <c r="BC64" i="2" s="1"/>
  <c r="AP61" i="2"/>
  <c r="CP59" i="2"/>
  <c r="CM59" i="2"/>
  <c r="BV58" i="2"/>
  <c r="BS58" i="2" s="1"/>
  <c r="CL79" i="2"/>
  <c r="CP75" i="2"/>
  <c r="CG75" i="2"/>
  <c r="CK74" i="2"/>
  <c r="CL71" i="2"/>
  <c r="CO70" i="2"/>
  <c r="CF70" i="2"/>
  <c r="CO69" i="2"/>
  <c r="R69" i="2"/>
  <c r="BL68" i="2"/>
  <c r="CP62" i="2"/>
  <c r="CM62" i="2"/>
  <c r="W62" i="2"/>
  <c r="CF60" i="2"/>
  <c r="CG60" i="2"/>
  <c r="BW60" i="2"/>
  <c r="W52" i="2"/>
  <c r="BG69" i="2"/>
  <c r="CM68" i="2"/>
  <c r="CO68" i="2"/>
  <c r="BV64" i="2"/>
  <c r="BS64" i="2" s="1"/>
  <c r="AJ63" i="2"/>
  <c r="BL62" i="2"/>
  <c r="BK62" i="2"/>
  <c r="BH62" i="2" s="1"/>
  <c r="AE62" i="2" a="1"/>
  <c r="AE62" i="2" s="1"/>
  <c r="BV61" i="2"/>
  <c r="BS61" i="2" s="1"/>
  <c r="CD60" i="2"/>
  <c r="BK60" i="2"/>
  <c r="BH60" i="2" s="1"/>
  <c r="BL60" i="2"/>
  <c r="BK59" i="2"/>
  <c r="BH59" i="2" s="1"/>
  <c r="BL59" i="2"/>
  <c r="AZ59" i="2"/>
  <c r="W67" i="2"/>
  <c r="CL69" i="2"/>
  <c r="AE67" i="2" a="1"/>
  <c r="AE67" i="2" s="1"/>
  <c r="CK66" i="2"/>
  <c r="CO65" i="2"/>
  <c r="CP65" i="2"/>
  <c r="CA65" i="2"/>
  <c r="BP65" i="2"/>
  <c r="AP65" i="2"/>
  <c r="AE64" i="2" a="1"/>
  <c r="AE64" i="2" s="1"/>
  <c r="D64" i="2" s="1"/>
  <c r="B64" i="2" s="1"/>
  <c r="A64" i="1" s="1"/>
  <c r="CA61" i="2"/>
  <c r="L61" i="2"/>
  <c r="O59" i="2"/>
  <c r="CL60" i="2"/>
  <c r="BW59" i="2"/>
  <c r="W59" i="2"/>
  <c r="CF57" i="2"/>
  <c r="CG57" i="2"/>
  <c r="O57" i="2"/>
  <c r="W56" i="2"/>
  <c r="AE55" i="2" a="1"/>
  <c r="AE55" i="2" s="1"/>
  <c r="BL54" i="2"/>
  <c r="AB54" i="2"/>
  <c r="W53" i="2"/>
  <c r="CO43" i="2"/>
  <c r="CP43" i="2"/>
  <c r="AE50" i="2" a="1"/>
  <c r="AE50" i="2" s="1"/>
  <c r="BL48" i="2"/>
  <c r="BK48" i="2"/>
  <c r="BH48" i="2" s="1"/>
  <c r="CL59" i="2"/>
  <c r="AM59" i="2"/>
  <c r="CI58" i="2"/>
  <c r="CA58" i="2"/>
  <c r="R58" i="2"/>
  <c r="CM56" i="2"/>
  <c r="AM53" i="2"/>
  <c r="L52" i="2"/>
  <c r="CP51" i="2"/>
  <c r="CM51" i="2"/>
  <c r="CO51" i="2"/>
  <c r="BF51" i="2"/>
  <c r="BC51" i="2" s="1"/>
  <c r="BG51" i="2"/>
  <c r="BW50" i="2"/>
  <c r="W49" i="2"/>
  <c r="CK47" i="2"/>
  <c r="CL47" i="2"/>
  <c r="BV44" i="2"/>
  <c r="BS44" i="2" s="1"/>
  <c r="BW44" i="2"/>
  <c r="BK44" i="2"/>
  <c r="BH44" i="2" s="1"/>
  <c r="BL44" i="2"/>
  <c r="BK39" i="2"/>
  <c r="BH39" i="2" s="1"/>
  <c r="BL39" i="2"/>
  <c r="CM57" i="2"/>
  <c r="CO57" i="2"/>
  <c r="CP57" i="2"/>
  <c r="CL42" i="2"/>
  <c r="CI42" i="2"/>
  <c r="CK42" i="2"/>
  <c r="CL55" i="2"/>
  <c r="CI55" i="2"/>
  <c r="CK55" i="2"/>
  <c r="R55" i="2"/>
  <c r="CK52" i="2"/>
  <c r="CL52" i="2"/>
  <c r="AE49" i="2" a="1"/>
  <c r="AE49" i="2" s="1"/>
  <c r="AZ47" i="2"/>
  <c r="CG46" i="2"/>
  <c r="CF46" i="2"/>
  <c r="CG65" i="2"/>
  <c r="CL61" i="2"/>
  <c r="CG59" i="2"/>
  <c r="BG58" i="2"/>
  <c r="AY56" i="2"/>
  <c r="AX56" i="2"/>
  <c r="AU56" i="2" s="1"/>
  <c r="W55" i="2"/>
  <c r="BG53" i="2"/>
  <c r="BF53" i="2"/>
  <c r="BC53" i="2" s="1"/>
  <c r="BM49" i="2"/>
  <c r="BV47" i="2"/>
  <c r="BS47" i="2" s="1"/>
  <c r="BW55" i="2"/>
  <c r="AZ54" i="2"/>
  <c r="CG51" i="2"/>
  <c r="CF51" i="2"/>
  <c r="R49" i="2"/>
  <c r="BP43" i="2"/>
  <c r="CI50" i="2"/>
  <c r="CF44" i="2"/>
  <c r="CG44" i="2"/>
  <c r="CF43" i="2"/>
  <c r="CG43" i="2"/>
  <c r="BF41" i="2"/>
  <c r="BC41" i="2" s="1"/>
  <c r="BG41" i="2"/>
  <c r="AJ47" i="2"/>
  <c r="BX46" i="2"/>
  <c r="AE46" i="2" a="1"/>
  <c r="AE46" i="2" s="1"/>
  <c r="BW45" i="2"/>
  <c r="CD44" i="2"/>
  <c r="BV43" i="2"/>
  <c r="BS43" i="2" s="1"/>
  <c r="BG40" i="2"/>
  <c r="L39" i="2"/>
  <c r="CP38" i="2"/>
  <c r="CM38" i="2"/>
  <c r="CO38" i="2"/>
  <c r="AM49" i="2"/>
  <c r="BG48" i="2"/>
  <c r="AP48" i="2"/>
  <c r="CM44" i="2"/>
  <c r="CO44" i="2"/>
  <c r="CP44" i="2"/>
  <c r="BG43" i="2"/>
  <c r="BF43" i="2"/>
  <c r="BC43" i="2" s="1"/>
  <c r="AE42" i="2" a="1"/>
  <c r="AE42" i="2" s="1"/>
  <c r="AJ41" i="2"/>
  <c r="BV39" i="2"/>
  <c r="BS39" i="2" s="1"/>
  <c r="CL53" i="2"/>
  <c r="CP49" i="2"/>
  <c r="CG49" i="2"/>
  <c r="R48" i="2"/>
  <c r="CA45" i="2"/>
  <c r="AP45" i="2"/>
  <c r="R45" i="2"/>
  <c r="W43" i="2"/>
  <c r="D43" i="2" s="1"/>
  <c r="B43" i="2" s="1"/>
  <c r="A43" i="1" s="1"/>
  <c r="BV40" i="2"/>
  <c r="BS40" i="2" s="1"/>
  <c r="W40" i="2"/>
  <c r="CP54" i="2"/>
  <c r="CG54" i="2"/>
  <c r="CK53" i="2"/>
  <c r="CL50" i="2"/>
  <c r="CO49" i="2"/>
  <c r="CL48" i="2"/>
  <c r="BL46" i="2"/>
  <c r="BG45" i="2"/>
  <c r="BL41" i="2"/>
  <c r="BK41" i="2"/>
  <c r="BH41" i="2" s="1"/>
  <c r="CG38" i="2"/>
  <c r="CF38" i="2"/>
  <c r="BF36" i="2"/>
  <c r="BC36" i="2" s="1"/>
  <c r="BG36" i="2"/>
  <c r="CI48" i="2"/>
  <c r="CA48" i="2"/>
  <c r="BV48" i="2"/>
  <c r="BS48" i="2" s="1"/>
  <c r="CD43" i="2"/>
  <c r="BL43" i="2"/>
  <c r="AM40" i="2"/>
  <c r="CD38" i="2"/>
  <c r="BG37" i="2"/>
  <c r="BG30" i="2"/>
  <c r="BF30" i="2"/>
  <c r="BC30" i="2" s="1"/>
  <c r="CL39" i="2"/>
  <c r="CG31" i="2"/>
  <c r="CD31" i="2"/>
  <c r="CF31" i="2"/>
  <c r="W36" i="2"/>
  <c r="AZ35" i="2"/>
  <c r="AB35" i="2"/>
  <c r="BX34" i="2"/>
  <c r="AE34" i="2" a="1"/>
  <c r="AE34" i="2" s="1"/>
  <c r="BG33" i="2"/>
  <c r="BK27" i="2"/>
  <c r="BH27" i="2" s="1"/>
  <c r="BL27" i="2"/>
  <c r="W27" i="2"/>
  <c r="CI36" i="2"/>
  <c r="CL36" i="2"/>
  <c r="AE36" i="2" a="1"/>
  <c r="AE36" i="2" s="1"/>
  <c r="AJ35" i="2"/>
  <c r="W35" i="2"/>
  <c r="BV34" i="2"/>
  <c r="BS34" i="2" s="1"/>
  <c r="BW34" i="2"/>
  <c r="AM34" i="2"/>
  <c r="CP31" i="2"/>
  <c r="CM31" i="2"/>
  <c r="CO31" i="2"/>
  <c r="W29" i="2"/>
  <c r="AE25" i="2" a="1"/>
  <c r="AE25" i="2" s="1"/>
  <c r="AY41" i="2"/>
  <c r="BG38" i="2"/>
  <c r="BV35" i="2"/>
  <c r="BS35" i="2" s="1"/>
  <c r="BW32" i="2"/>
  <c r="BV32" i="2"/>
  <c r="BS32" i="2" s="1"/>
  <c r="W31" i="2"/>
  <c r="BV28" i="2"/>
  <c r="BS28" i="2" s="1"/>
  <c r="W28" i="2"/>
  <c r="CL23" i="2"/>
  <c r="CI23" i="2"/>
  <c r="CK23" i="2"/>
  <c r="CO47" i="2"/>
  <c r="CL40" i="2"/>
  <c r="CO39" i="2"/>
  <c r="CF36" i="2"/>
  <c r="AY36" i="2"/>
  <c r="AM36" i="2"/>
  <c r="R36" i="2"/>
  <c r="CA35" i="2"/>
  <c r="BG35" i="2"/>
  <c r="BL34" i="2"/>
  <c r="BK34" i="2"/>
  <c r="BH34" i="2" s="1"/>
  <c r="R33" i="2"/>
  <c r="CL45" i="2"/>
  <c r="CP41" i="2"/>
  <c r="CG41" i="2"/>
  <c r="CK40" i="2"/>
  <c r="CG37" i="2"/>
  <c r="AY37" i="2"/>
  <c r="CP36" i="2"/>
  <c r="CL35" i="2"/>
  <c r="BL33" i="2"/>
  <c r="BL26" i="2"/>
  <c r="R25" i="2"/>
  <c r="CP37" i="2"/>
  <c r="CI35" i="2"/>
  <c r="BF34" i="2"/>
  <c r="BC34" i="2" s="1"/>
  <c r="BG34" i="2"/>
  <c r="BL31" i="2"/>
  <c r="BW30" i="2"/>
  <c r="BG28" i="2"/>
  <c r="BF28" i="2"/>
  <c r="BC28" i="2" s="1"/>
  <c r="CL27" i="2"/>
  <c r="CI27" i="2"/>
  <c r="CK27" i="2"/>
  <c r="BF23" i="2"/>
  <c r="BC23" i="2" s="1"/>
  <c r="BG23" i="2"/>
  <c r="CM34" i="2"/>
  <c r="AX31" i="2"/>
  <c r="AU31" i="2" s="1"/>
  <c r="CI30" i="2"/>
  <c r="AM27" i="2"/>
  <c r="CM26" i="2"/>
  <c r="AP26" i="2"/>
  <c r="CO25" i="2"/>
  <c r="BV24" i="2"/>
  <c r="BS24" i="2" s="1"/>
  <c r="CO23" i="2"/>
  <c r="CP23" i="2"/>
  <c r="BV22" i="2"/>
  <c r="BS22" i="2" s="1"/>
  <c r="BW20" i="2"/>
  <c r="BV20" i="2"/>
  <c r="BS20" i="2" s="1"/>
  <c r="BK20" i="2"/>
  <c r="BH20" i="2" s="1"/>
  <c r="BL20" i="2"/>
  <c r="R26" i="2"/>
  <c r="W23" i="2"/>
  <c r="BF22" i="2"/>
  <c r="BC22" i="2" s="1"/>
  <c r="BG22" i="2"/>
  <c r="BG20" i="2"/>
  <c r="CP19" i="2"/>
  <c r="CM19" i="2"/>
  <c r="CO19" i="2"/>
  <c r="CO30" i="2"/>
  <c r="CF30" i="2"/>
  <c r="AY29" i="2"/>
  <c r="CF27" i="2"/>
  <c r="BX27" i="2"/>
  <c r="CA26" i="2"/>
  <c r="BV26" i="2"/>
  <c r="BS26" i="2" s="1"/>
  <c r="O26" i="2"/>
  <c r="BW23" i="2"/>
  <c r="R21" i="2"/>
  <c r="BL19" i="2"/>
  <c r="BK19" i="2"/>
  <c r="BH19" i="2" s="1"/>
  <c r="R18" i="2"/>
  <c r="BG15" i="2"/>
  <c r="BF15" i="2"/>
  <c r="BC15" i="2" s="1"/>
  <c r="CP32" i="2"/>
  <c r="CG32" i="2"/>
  <c r="CL28" i="2"/>
  <c r="BW27" i="2"/>
  <c r="BL25" i="2"/>
  <c r="O25" i="2"/>
  <c r="CF23" i="2"/>
  <c r="CG23" i="2"/>
  <c r="AE23" i="2" a="1"/>
  <c r="AE23" i="2" s="1"/>
  <c r="BV21" i="2"/>
  <c r="BS21" i="2" s="1"/>
  <c r="BW21" i="2"/>
  <c r="CG19" i="2"/>
  <c r="CD19" i="2"/>
  <c r="CF19" i="2"/>
  <c r="BG17" i="2"/>
  <c r="CL33" i="2"/>
  <c r="CO32" i="2"/>
  <c r="CK28" i="2"/>
  <c r="CG26" i="2"/>
  <c r="BK21" i="2"/>
  <c r="BH21" i="2" s="1"/>
  <c r="BL21" i="2"/>
  <c r="BG19" i="2"/>
  <c r="BL22" i="2"/>
  <c r="BG21" i="2"/>
  <c r="BF21" i="2"/>
  <c r="BC21" i="2" s="1"/>
  <c r="BF12" i="2"/>
  <c r="BC12" i="2" s="1"/>
  <c r="BG12" i="2"/>
  <c r="BG5" i="2"/>
  <c r="BF5" i="2"/>
  <c r="BC5" i="2" s="1"/>
  <c r="AY17" i="2"/>
  <c r="AP17" i="2"/>
  <c r="R17" i="2"/>
  <c r="BG13" i="2"/>
  <c r="BF13" i="2"/>
  <c r="BC13" i="2" s="1"/>
  <c r="O8" i="2"/>
  <c r="W7" i="2"/>
  <c r="CK22" i="2"/>
  <c r="CL19" i="2"/>
  <c r="CO18" i="2"/>
  <c r="CP17" i="2"/>
  <c r="BV16" i="2"/>
  <c r="BS16" i="2" s="1"/>
  <c r="BG16" i="2"/>
  <c r="O16" i="2"/>
  <c r="O15" i="2"/>
  <c r="CL12" i="2"/>
  <c r="CI12" i="2"/>
  <c r="CK12" i="2"/>
  <c r="BL12" i="2"/>
  <c r="AZ11" i="2"/>
  <c r="AB11" i="2"/>
  <c r="R10" i="2"/>
  <c r="CP8" i="2"/>
  <c r="CM8" i="2"/>
  <c r="CO8" i="2"/>
  <c r="BV7" i="2"/>
  <c r="BS7" i="2" s="1"/>
  <c r="BW7" i="2"/>
  <c r="AY5" i="2"/>
  <c r="CA16" i="2"/>
  <c r="CD15" i="2"/>
  <c r="CF15" i="2"/>
  <c r="BW15" i="2"/>
  <c r="AY13" i="2"/>
  <c r="W12" i="2"/>
  <c r="BL10" i="2"/>
  <c r="D10" i="2" s="1"/>
  <c r="B10" i="2" s="1"/>
  <c r="A10" i="1" s="1"/>
  <c r="AM10" i="2"/>
  <c r="BV9" i="2"/>
  <c r="BS9" i="2" s="1"/>
  <c r="W8" i="2"/>
  <c r="BF7" i="2"/>
  <c r="BC7" i="2" s="1"/>
  <c r="BV5" i="2"/>
  <c r="BS5" i="2" s="1"/>
  <c r="BW5" i="2"/>
  <c r="CL4" i="2"/>
  <c r="CI4" i="2"/>
  <c r="CK4" i="2"/>
  <c r="BL4" i="2"/>
  <c r="CL21" i="2"/>
  <c r="BL17" i="2"/>
  <c r="CM16" i="2"/>
  <c r="CO16" i="2"/>
  <c r="BV13" i="2"/>
  <c r="BS13" i="2" s="1"/>
  <c r="BW13" i="2"/>
  <c r="W4" i="2"/>
  <c r="CK21" i="2"/>
  <c r="CL18" i="2"/>
  <c r="CM15" i="2"/>
  <c r="CO15" i="2"/>
  <c r="W15" i="2"/>
  <c r="BV11" i="2"/>
  <c r="BS11" i="2" s="1"/>
  <c r="BL11" i="2"/>
  <c r="BK11" i="2"/>
  <c r="BH11" i="2" s="1"/>
  <c r="CG8" i="2"/>
  <c r="CF8" i="2"/>
  <c r="BV4" i="2"/>
  <c r="BS4" i="2" s="1"/>
  <c r="CL17" i="2"/>
  <c r="BV17" i="2"/>
  <c r="BS17" i="2" s="1"/>
  <c r="BW14" i="2"/>
  <c r="AE12" i="2" a="1"/>
  <c r="AE12" i="2" s="1"/>
  <c r="BG10" i="2"/>
  <c r="CA9" i="2"/>
  <c r="CD8" i="2"/>
  <c r="BP5" i="2"/>
  <c r="BG4" i="2"/>
  <c r="AY15" i="2"/>
  <c r="CP13" i="2"/>
  <c r="CL9" i="2"/>
  <c r="AY7" i="2"/>
  <c r="CP5" i="2"/>
  <c r="CG5" i="2"/>
  <c r="CL16" i="2"/>
  <c r="AY14" i="2"/>
  <c r="CP12" i="2"/>
  <c r="CK11" i="2"/>
  <c r="BG11" i="2"/>
  <c r="CL8" i="2"/>
  <c r="CO7" i="2"/>
  <c r="CF7" i="2"/>
  <c r="AY6" i="2"/>
  <c r="D6" i="2" s="1"/>
  <c r="B6" i="2" s="1"/>
  <c r="A6" i="1" s="1"/>
  <c r="CP4" i="2"/>
  <c r="CL13" i="2"/>
  <c r="BW10" i="2"/>
  <c r="CP9" i="2"/>
  <c r="CG9" i="2"/>
  <c r="CL5" i="2"/>
  <c r="D119" i="2" l="1"/>
  <c r="B119" i="2" s="1"/>
  <c r="A119" i="1" s="1"/>
  <c r="D112" i="2"/>
  <c r="B112" i="2" s="1"/>
  <c r="A112" i="1" s="1"/>
  <c r="D182" i="2"/>
  <c r="B182" i="2" s="1"/>
  <c r="A182" i="1" s="1"/>
  <c r="D249" i="2"/>
  <c r="B249" i="2" s="1"/>
  <c r="A249" i="1" s="1"/>
  <c r="D243" i="2"/>
  <c r="B243" i="2" s="1"/>
  <c r="A243" i="1" s="1"/>
  <c r="D230" i="2"/>
  <c r="B230" i="2" s="1"/>
  <c r="A230" i="1" s="1"/>
  <c r="D322" i="2"/>
  <c r="B322" i="2" s="1"/>
  <c r="A322" i="1" s="1"/>
  <c r="D350" i="2"/>
  <c r="B350" i="2" s="1"/>
  <c r="A350" i="1" s="1"/>
  <c r="D361" i="2"/>
  <c r="B361" i="2" s="1"/>
  <c r="A361" i="1" s="1"/>
  <c r="D264" i="2"/>
  <c r="B264" i="2" s="1"/>
  <c r="A264" i="1" s="1"/>
  <c r="D327" i="2"/>
  <c r="B327" i="2" s="1"/>
  <c r="A327" i="1" s="1"/>
  <c r="D356" i="2"/>
  <c r="B356" i="2" s="1"/>
  <c r="A356" i="1" s="1"/>
  <c r="D424" i="2"/>
  <c r="B424" i="2" s="1"/>
  <c r="A424" i="1" s="1"/>
  <c r="D12" i="2"/>
  <c r="B12" i="2" s="1"/>
  <c r="A12" i="1" s="1"/>
  <c r="D50" i="2"/>
  <c r="B50" i="2" s="1"/>
  <c r="A50" i="1" s="1"/>
  <c r="D57" i="2"/>
  <c r="B57" i="2" s="1"/>
  <c r="A57" i="1" s="1"/>
  <c r="D77" i="2"/>
  <c r="B77" i="2" s="1"/>
  <c r="A77" i="1" s="1"/>
  <c r="D125" i="2"/>
  <c r="B125" i="2" s="1"/>
  <c r="A125" i="1" s="1"/>
  <c r="D124" i="2"/>
  <c r="B124" i="2" s="1"/>
  <c r="A124" i="1" s="1"/>
  <c r="D142" i="2"/>
  <c r="B142" i="2" s="1"/>
  <c r="A142" i="1" s="1"/>
  <c r="D109" i="2"/>
  <c r="B109" i="2" s="1"/>
  <c r="A109" i="1" s="1"/>
  <c r="D190" i="2"/>
  <c r="B190" i="2" s="1"/>
  <c r="A190" i="1" s="1"/>
  <c r="D253" i="2"/>
  <c r="B253" i="2" s="1"/>
  <c r="A253" i="1" s="1"/>
  <c r="D309" i="2"/>
  <c r="B309" i="2" s="1"/>
  <c r="A309" i="1" s="1"/>
  <c r="D351" i="2"/>
  <c r="B351" i="2" s="1"/>
  <c r="A351" i="1" s="1"/>
  <c r="D405" i="2"/>
  <c r="B405" i="2" s="1"/>
  <c r="A405" i="1" s="1"/>
  <c r="D369" i="2"/>
  <c r="B369" i="2" s="1"/>
  <c r="A369" i="1" s="1"/>
  <c r="D437" i="2"/>
  <c r="B437" i="2" s="1"/>
  <c r="A437" i="1" s="1"/>
  <c r="D449" i="2"/>
  <c r="B449" i="2" s="1"/>
  <c r="A449" i="1" s="1"/>
  <c r="D427" i="2"/>
  <c r="B427" i="2" s="1"/>
  <c r="A427" i="1" s="1"/>
  <c r="D5" i="2"/>
  <c r="B5" i="2" s="1"/>
  <c r="A5" i="1" s="1"/>
  <c r="D97" i="2"/>
  <c r="B97" i="2" s="1"/>
  <c r="A97" i="1" s="1"/>
  <c r="D135" i="2"/>
  <c r="B135" i="2" s="1"/>
  <c r="A135" i="1" s="1"/>
  <c r="D158" i="2"/>
  <c r="B158" i="2" s="1"/>
  <c r="A158" i="1" s="1"/>
  <c r="D261" i="2"/>
  <c r="B261" i="2" s="1"/>
  <c r="A261" i="1" s="1"/>
  <c r="D237" i="2"/>
  <c r="B237" i="2" s="1"/>
  <c r="A237" i="1" s="1"/>
  <c r="D256" i="2"/>
  <c r="B256" i="2" s="1"/>
  <c r="A256" i="1" s="1"/>
  <c r="D306" i="2"/>
  <c r="B306" i="2" s="1"/>
  <c r="A306" i="1" s="1"/>
  <c r="D372" i="2"/>
  <c r="B372" i="2" s="1"/>
  <c r="A372" i="1" s="1"/>
  <c r="D7" i="2"/>
  <c r="B7" i="2" s="1"/>
  <c r="A7" i="1" s="1"/>
  <c r="D36" i="2"/>
  <c r="B36" i="2" s="1"/>
  <c r="A36" i="1" s="1"/>
  <c r="D136" i="2"/>
  <c r="B136" i="2" s="1"/>
  <c r="A136" i="1" s="1"/>
  <c r="D181" i="2"/>
  <c r="B181" i="2" s="1"/>
  <c r="A181" i="1" s="1"/>
  <c r="D207" i="2"/>
  <c r="B207" i="2" s="1"/>
  <c r="A207" i="1" s="1"/>
  <c r="D212" i="2"/>
  <c r="B212" i="2" s="1"/>
  <c r="A212" i="1" s="1"/>
  <c r="D219" i="2"/>
  <c r="B219" i="2" s="1"/>
  <c r="A219" i="1" s="1"/>
  <c r="D245" i="2"/>
  <c r="B245" i="2" s="1"/>
  <c r="A245" i="1" s="1"/>
  <c r="D291" i="2"/>
  <c r="B291" i="2" s="1"/>
  <c r="A291" i="1" s="1"/>
  <c r="D379" i="2"/>
  <c r="B379" i="2" s="1"/>
  <c r="A379" i="1" s="1"/>
  <c r="D383" i="2"/>
  <c r="B383" i="2" s="1"/>
  <c r="A383" i="1" s="1"/>
  <c r="D411" i="2"/>
  <c r="B411" i="2" s="1"/>
  <c r="A411" i="1" s="1"/>
  <c r="D8" i="2"/>
  <c r="B8" i="2" s="1"/>
  <c r="A8" i="1" s="1"/>
  <c r="D16" i="2"/>
  <c r="B16" i="2" s="1"/>
  <c r="A16" i="1" s="1"/>
  <c r="D108" i="2"/>
  <c r="B108" i="2" s="1"/>
  <c r="A108" i="1" s="1"/>
  <c r="D154" i="2"/>
  <c r="B154" i="2" s="1"/>
  <c r="A154" i="1" s="1"/>
  <c r="D167" i="2"/>
  <c r="B167" i="2" s="1"/>
  <c r="A167" i="1" s="1"/>
  <c r="D204" i="2"/>
  <c r="B204" i="2" s="1"/>
  <c r="A204" i="1" s="1"/>
  <c r="D209" i="2"/>
  <c r="B209" i="2" s="1"/>
  <c r="A209" i="1" s="1"/>
  <c r="D286" i="2"/>
  <c r="B286" i="2" s="1"/>
  <c r="A286" i="1" s="1"/>
  <c r="D337" i="2"/>
  <c r="B337" i="2" s="1"/>
  <c r="A337" i="1" s="1"/>
  <c r="D120" i="2"/>
  <c r="B120" i="2" s="1"/>
  <c r="A120" i="1" s="1"/>
  <c r="D11" i="2"/>
  <c r="B11" i="2" s="1"/>
  <c r="A11" i="1" s="1"/>
  <c r="D23" i="2"/>
  <c r="B23" i="2" s="1"/>
  <c r="A23" i="1" s="1"/>
  <c r="D147" i="2"/>
  <c r="B147" i="2" s="1"/>
  <c r="A147" i="1" s="1"/>
  <c r="D155" i="2"/>
  <c r="B155" i="2" s="1"/>
  <c r="A155" i="1" s="1"/>
  <c r="D145" i="2"/>
  <c r="B145" i="2" s="1"/>
  <c r="A145" i="1" s="1"/>
  <c r="D169" i="2"/>
  <c r="B169" i="2" s="1"/>
  <c r="A169" i="1" s="1"/>
  <c r="D221" i="2"/>
  <c r="B221" i="2" s="1"/>
  <c r="A221" i="1" s="1"/>
  <c r="D260" i="2"/>
  <c r="B260" i="2" s="1"/>
  <c r="A260" i="1" s="1"/>
  <c r="D295" i="2"/>
  <c r="B295" i="2" s="1"/>
  <c r="A295" i="1" s="1"/>
  <c r="D331" i="2"/>
  <c r="B331" i="2" s="1"/>
  <c r="A331" i="1" s="1"/>
  <c r="D47" i="2"/>
  <c r="B47" i="2" s="1"/>
  <c r="A47" i="1" s="1"/>
  <c r="D52" i="2"/>
  <c r="B52" i="2" s="1"/>
  <c r="A52" i="1" s="1"/>
  <c r="D62" i="2"/>
  <c r="B62" i="2" s="1"/>
  <c r="A62" i="1" s="1"/>
  <c r="D71" i="2"/>
  <c r="B71" i="2" s="1"/>
  <c r="A71" i="1" s="1"/>
  <c r="D60" i="2"/>
  <c r="B60" i="2" s="1"/>
  <c r="A60" i="1" s="1"/>
  <c r="D82" i="2"/>
  <c r="B82" i="2" s="1"/>
  <c r="A82" i="1" s="1"/>
  <c r="D121" i="2"/>
  <c r="B121" i="2" s="1"/>
  <c r="A121" i="1" s="1"/>
  <c r="D164" i="2"/>
  <c r="B164" i="2" s="1"/>
  <c r="A164" i="1" s="1"/>
  <c r="D179" i="2"/>
  <c r="B179" i="2" s="1"/>
  <c r="A179" i="1" s="1"/>
  <c r="D290" i="2"/>
  <c r="B290" i="2" s="1"/>
  <c r="A290" i="1" s="1"/>
  <c r="D267" i="2"/>
  <c r="B267" i="2" s="1"/>
  <c r="A267" i="1" s="1"/>
  <c r="D399" i="2"/>
  <c r="B399" i="2" s="1"/>
  <c r="A399" i="1" s="1"/>
  <c r="D409" i="2"/>
  <c r="B409" i="2" s="1"/>
  <c r="A409" i="1" s="1"/>
  <c r="D18" i="2"/>
  <c r="B18" i="2" s="1"/>
  <c r="A18" i="1" s="1"/>
  <c r="D73" i="2"/>
  <c r="B73" i="2" s="1"/>
  <c r="A73" i="1" s="1"/>
  <c r="D63" i="2"/>
  <c r="B63" i="2" s="1"/>
  <c r="A63" i="1" s="1"/>
  <c r="D113" i="2"/>
  <c r="B113" i="2" s="1"/>
  <c r="A113" i="1" s="1"/>
  <c r="D103" i="2"/>
  <c r="B103" i="2" s="1"/>
  <c r="A103" i="1" s="1"/>
  <c r="D110" i="2"/>
  <c r="B110" i="2" s="1"/>
  <c r="A110" i="1" s="1"/>
  <c r="D141" i="2"/>
  <c r="B141" i="2" s="1"/>
  <c r="A141" i="1" s="1"/>
  <c r="D171" i="2"/>
  <c r="B171" i="2" s="1"/>
  <c r="A171" i="1" s="1"/>
  <c r="D183" i="2"/>
  <c r="B183" i="2" s="1"/>
  <c r="A183" i="1" s="1"/>
  <c r="D186" i="2"/>
  <c r="B186" i="2" s="1"/>
  <c r="A186" i="1" s="1"/>
  <c r="D206" i="2"/>
  <c r="B206" i="2" s="1"/>
  <c r="A206" i="1" s="1"/>
  <c r="D235" i="2"/>
  <c r="B235" i="2" s="1"/>
  <c r="A235" i="1" s="1"/>
  <c r="D224" i="2"/>
  <c r="B224" i="2" s="1"/>
  <c r="A224" i="1" s="1"/>
  <c r="D262" i="2"/>
  <c r="B262" i="2" s="1"/>
  <c r="A262" i="1" s="1"/>
  <c r="D270" i="2"/>
  <c r="B270" i="2" s="1"/>
  <c r="A270" i="1" s="1"/>
  <c r="D283" i="2"/>
  <c r="B283" i="2" s="1"/>
  <c r="A283" i="1" s="1"/>
  <c r="D314" i="2"/>
  <c r="B314" i="2" s="1"/>
  <c r="A314" i="1" s="1"/>
  <c r="D333" i="2"/>
  <c r="B333" i="2" s="1"/>
  <c r="A333" i="1" s="1"/>
  <c r="D328" i="2"/>
  <c r="B328" i="2" s="1"/>
  <c r="A328" i="1" s="1"/>
  <c r="D358" i="2"/>
  <c r="B358" i="2" s="1"/>
  <c r="A358" i="1" s="1"/>
  <c r="D389" i="2"/>
  <c r="B389" i="2" s="1"/>
  <c r="A389" i="1" s="1"/>
  <c r="D448" i="2"/>
  <c r="B448" i="2" s="1"/>
  <c r="A448" i="1" s="1"/>
  <c r="D432" i="2"/>
  <c r="B432" i="2" s="1"/>
  <c r="A432" i="1" s="1"/>
  <c r="D345" i="2"/>
  <c r="B345" i="2" s="1"/>
  <c r="A345" i="1" s="1"/>
  <c r="D241" i="2"/>
  <c r="B241" i="2" s="1"/>
  <c r="A241" i="1" s="1"/>
  <c r="D27" i="2"/>
  <c r="B27" i="2" s="1"/>
  <c r="A27" i="1" s="1"/>
  <c r="D67" i="2"/>
  <c r="B67" i="2" s="1"/>
  <c r="A67" i="1" s="1"/>
  <c r="D79" i="2"/>
  <c r="B79" i="2" s="1"/>
  <c r="A79" i="1" s="1"/>
  <c r="D102" i="2"/>
  <c r="B102" i="2" s="1"/>
  <c r="A102" i="1" s="1"/>
  <c r="D76" i="2"/>
  <c r="B76" i="2" s="1"/>
  <c r="A76" i="1" s="1"/>
  <c r="D88" i="2"/>
  <c r="B88" i="2" s="1"/>
  <c r="A88" i="1" s="1"/>
  <c r="D98" i="2"/>
  <c r="B98" i="2" s="1"/>
  <c r="A98" i="1" s="1"/>
  <c r="D126" i="2"/>
  <c r="B126" i="2" s="1"/>
  <c r="A126" i="1" s="1"/>
  <c r="D105" i="2"/>
  <c r="B105" i="2" s="1"/>
  <c r="A105" i="1" s="1"/>
  <c r="D101" i="2"/>
  <c r="B101" i="2" s="1"/>
  <c r="A101" i="1" s="1"/>
  <c r="D118" i="2"/>
  <c r="B118" i="2" s="1"/>
  <c r="A118" i="1" s="1"/>
  <c r="D127" i="2"/>
  <c r="B127" i="2" s="1"/>
  <c r="A127" i="1" s="1"/>
  <c r="D134" i="2"/>
  <c r="B134" i="2" s="1"/>
  <c r="A134" i="1" s="1"/>
  <c r="D174" i="2"/>
  <c r="B174" i="2" s="1"/>
  <c r="A174" i="1" s="1"/>
  <c r="D161" i="2"/>
  <c r="B161" i="2" s="1"/>
  <c r="A161" i="1" s="1"/>
  <c r="D180" i="2"/>
  <c r="B180" i="2" s="1"/>
  <c r="A180" i="1" s="1"/>
  <c r="D194" i="2"/>
  <c r="B194" i="2" s="1"/>
  <c r="A194" i="1" s="1"/>
  <c r="D208" i="2"/>
  <c r="B208" i="2" s="1"/>
  <c r="A208" i="1" s="1"/>
  <c r="D197" i="2"/>
  <c r="B197" i="2" s="1"/>
  <c r="A197" i="1" s="1"/>
  <c r="D217" i="2"/>
  <c r="B217" i="2" s="1"/>
  <c r="A217" i="1" s="1"/>
  <c r="D228" i="2"/>
  <c r="B228" i="2" s="1"/>
  <c r="A228" i="1" s="1"/>
  <c r="D250" i="2"/>
  <c r="B250" i="2" s="1"/>
  <c r="A250" i="1" s="1"/>
  <c r="D265" i="2"/>
  <c r="B265" i="2" s="1"/>
  <c r="A265" i="1" s="1"/>
  <c r="D225" i="2"/>
  <c r="B225" i="2" s="1"/>
  <c r="A225" i="1" s="1"/>
  <c r="D238" i="2"/>
  <c r="B238" i="2" s="1"/>
  <c r="A238" i="1" s="1"/>
  <c r="D268" i="2"/>
  <c r="B268" i="2" s="1"/>
  <c r="A268" i="1" s="1"/>
  <c r="D276" i="2"/>
  <c r="B276" i="2" s="1"/>
  <c r="A276" i="1" s="1"/>
  <c r="D248" i="2"/>
  <c r="B248" i="2" s="1"/>
  <c r="A248" i="1" s="1"/>
  <c r="D289" i="2"/>
  <c r="B289" i="2" s="1"/>
  <c r="A289" i="1" s="1"/>
  <c r="D269" i="2"/>
  <c r="B269" i="2" s="1"/>
  <c r="A269" i="1" s="1"/>
  <c r="D263" i="2"/>
  <c r="B263" i="2" s="1"/>
  <c r="A263" i="1" s="1"/>
  <c r="D273" i="2"/>
  <c r="B273" i="2" s="1"/>
  <c r="A273" i="1" s="1"/>
  <c r="D284" i="2"/>
  <c r="B284" i="2" s="1"/>
  <c r="A284" i="1" s="1"/>
  <c r="D301" i="2"/>
  <c r="B301" i="2" s="1"/>
  <c r="A301" i="1" s="1"/>
  <c r="D216" i="2"/>
  <c r="B216" i="2" s="1"/>
  <c r="A216" i="1" s="1"/>
  <c r="D300" i="2"/>
  <c r="B300" i="2" s="1"/>
  <c r="A300" i="1" s="1"/>
  <c r="D303" i="2"/>
  <c r="B303" i="2" s="1"/>
  <c r="A303" i="1" s="1"/>
  <c r="D320" i="2"/>
  <c r="B320" i="2" s="1"/>
  <c r="A320" i="1" s="1"/>
  <c r="D364" i="2"/>
  <c r="B364" i="2" s="1"/>
  <c r="A364" i="1" s="1"/>
  <c r="D343" i="2"/>
  <c r="B343" i="2" s="1"/>
  <c r="A343" i="1" s="1"/>
  <c r="D355" i="2"/>
  <c r="B355" i="2" s="1"/>
  <c r="A355" i="1" s="1"/>
  <c r="D344" i="2"/>
  <c r="B344" i="2" s="1"/>
  <c r="A344" i="1" s="1"/>
  <c r="D325" i="2"/>
  <c r="B325" i="2" s="1"/>
  <c r="A325" i="1" s="1"/>
  <c r="D388" i="2"/>
  <c r="B388" i="2" s="1"/>
  <c r="A388" i="1" s="1"/>
  <c r="D366" i="2"/>
  <c r="B366" i="2" s="1"/>
  <c r="A366" i="1" s="1"/>
  <c r="D387" i="2"/>
  <c r="B387" i="2" s="1"/>
  <c r="A387" i="1" s="1"/>
  <c r="D402" i="2"/>
  <c r="B402" i="2" s="1"/>
  <c r="A402" i="1" s="1"/>
  <c r="D418" i="2"/>
  <c r="B418" i="2" s="1"/>
  <c r="A418" i="1" s="1"/>
  <c r="D395" i="2"/>
  <c r="B395" i="2" s="1"/>
  <c r="A395" i="1" s="1"/>
  <c r="D412" i="2"/>
  <c r="B412" i="2" s="1"/>
  <c r="A412" i="1" s="1"/>
  <c r="D422" i="2"/>
  <c r="B422" i="2" s="1"/>
  <c r="A422" i="1" s="1"/>
  <c r="D34" i="2"/>
  <c r="B34" i="2" s="1"/>
  <c r="A34" i="1" s="1"/>
  <c r="D38" i="2"/>
  <c r="B38" i="2" s="1"/>
  <c r="A38" i="1" s="1"/>
  <c r="D41" i="2"/>
  <c r="B41" i="2" s="1"/>
  <c r="A41" i="1" s="1"/>
  <c r="D51" i="2"/>
  <c r="B51" i="2" s="1"/>
  <c r="A51" i="1" s="1"/>
  <c r="D80" i="2"/>
  <c r="B80" i="2" s="1"/>
  <c r="A80" i="1" s="1"/>
  <c r="D92" i="2"/>
  <c r="B92" i="2" s="1"/>
  <c r="A92" i="1" s="1"/>
  <c r="D111" i="2"/>
  <c r="B111" i="2" s="1"/>
  <c r="A111" i="1" s="1"/>
  <c r="D106" i="2"/>
  <c r="B106" i="2" s="1"/>
  <c r="A106" i="1" s="1"/>
  <c r="D130" i="2"/>
  <c r="B130" i="2" s="1"/>
  <c r="A130" i="1" s="1"/>
  <c r="D115" i="2"/>
  <c r="B115" i="2" s="1"/>
  <c r="A115" i="1" s="1"/>
  <c r="D139" i="2"/>
  <c r="B139" i="2" s="1"/>
  <c r="A139" i="1" s="1"/>
  <c r="D133" i="2"/>
  <c r="B133" i="2" s="1"/>
  <c r="A133" i="1" s="1"/>
  <c r="D132" i="2"/>
  <c r="B132" i="2" s="1"/>
  <c r="A132" i="1" s="1"/>
  <c r="D165" i="2"/>
  <c r="B165" i="2" s="1"/>
  <c r="A165" i="1" s="1"/>
  <c r="D151" i="2"/>
  <c r="B151" i="2" s="1"/>
  <c r="A151" i="1" s="1"/>
  <c r="D148" i="2"/>
  <c r="B148" i="2" s="1"/>
  <c r="A148" i="1" s="1"/>
  <c r="D176" i="2"/>
  <c r="B176" i="2" s="1"/>
  <c r="A176" i="1" s="1"/>
  <c r="D205" i="2"/>
  <c r="B205" i="2" s="1"/>
  <c r="A205" i="1" s="1"/>
  <c r="D199" i="2"/>
  <c r="B199" i="2" s="1"/>
  <c r="A199" i="1" s="1"/>
  <c r="D198" i="2"/>
  <c r="B198" i="2" s="1"/>
  <c r="A198" i="1" s="1"/>
  <c r="D220" i="2"/>
  <c r="B220" i="2" s="1"/>
  <c r="A220" i="1" s="1"/>
  <c r="D251" i="2"/>
  <c r="B251" i="2" s="1"/>
  <c r="A251" i="1" s="1"/>
  <c r="D240" i="2"/>
  <c r="B240" i="2" s="1"/>
  <c r="A240" i="1" s="1"/>
  <c r="D252" i="2"/>
  <c r="B252" i="2" s="1"/>
  <c r="A252" i="1" s="1"/>
  <c r="D259" i="2"/>
  <c r="B259" i="2" s="1"/>
  <c r="A259" i="1" s="1"/>
  <c r="D280" i="2"/>
  <c r="B280" i="2" s="1"/>
  <c r="A280" i="1" s="1"/>
  <c r="D274" i="2"/>
  <c r="B274" i="2" s="1"/>
  <c r="A274" i="1" s="1"/>
  <c r="D305" i="2"/>
  <c r="B305" i="2" s="1"/>
  <c r="A305" i="1" s="1"/>
  <c r="D304" i="2"/>
  <c r="B304" i="2" s="1"/>
  <c r="A304" i="1" s="1"/>
  <c r="D311" i="2"/>
  <c r="B311" i="2" s="1"/>
  <c r="A311" i="1" s="1"/>
  <c r="D336" i="2"/>
  <c r="B336" i="2" s="1"/>
  <c r="A336" i="1" s="1"/>
  <c r="D335" i="2"/>
  <c r="B335" i="2" s="1"/>
  <c r="A335" i="1" s="1"/>
  <c r="D348" i="2"/>
  <c r="B348" i="2" s="1"/>
  <c r="A348" i="1" s="1"/>
  <c r="D371" i="2"/>
  <c r="B371" i="2" s="1"/>
  <c r="A371" i="1" s="1"/>
  <c r="D319" i="2"/>
  <c r="B319" i="2" s="1"/>
  <c r="A319" i="1" s="1"/>
  <c r="D374" i="2"/>
  <c r="B374" i="2" s="1"/>
  <c r="A374" i="1" s="1"/>
  <c r="D367" i="2"/>
  <c r="B367" i="2" s="1"/>
  <c r="A367" i="1" s="1"/>
  <c r="D430" i="2"/>
  <c r="B430" i="2" s="1"/>
  <c r="A430" i="1" s="1"/>
  <c r="D408" i="2"/>
  <c r="B408" i="2" s="1"/>
  <c r="A408" i="1" s="1"/>
  <c r="D420" i="2"/>
  <c r="B420" i="2" s="1"/>
  <c r="A420" i="1" s="1"/>
  <c r="D429" i="2"/>
  <c r="B429" i="2" s="1"/>
  <c r="A429" i="1" s="1"/>
  <c r="D441" i="2"/>
  <c r="B441" i="2" s="1"/>
  <c r="A441" i="1" s="1"/>
  <c r="D78" i="2"/>
  <c r="B78" i="2" s="1"/>
  <c r="A78" i="1" s="1"/>
  <c r="D160" i="2"/>
  <c r="B160" i="2" s="1"/>
  <c r="A160" i="1" s="1"/>
  <c r="D30" i="2"/>
  <c r="B30" i="2" s="1"/>
  <c r="A30" i="1" s="1"/>
  <c r="D21" i="2"/>
  <c r="B21" i="2" s="1"/>
  <c r="A21" i="1" s="1"/>
  <c r="D54" i="2"/>
  <c r="B54" i="2" s="1"/>
  <c r="A54" i="1" s="1"/>
  <c r="D44" i="2"/>
  <c r="B44" i="2" s="1"/>
  <c r="A44" i="1" s="1"/>
  <c r="D75" i="2"/>
  <c r="B75" i="2" s="1"/>
  <c r="A75" i="1" s="1"/>
  <c r="D83" i="2"/>
  <c r="B83" i="2" s="1"/>
  <c r="A83" i="1" s="1"/>
  <c r="D14" i="2"/>
  <c r="B14" i="2" s="1"/>
  <c r="A14" i="1" s="1"/>
  <c r="D17" i="2"/>
  <c r="B17" i="2" s="1"/>
  <c r="A17" i="1" s="1"/>
  <c r="D32" i="2"/>
  <c r="B32" i="2" s="1"/>
  <c r="A32" i="1" s="1"/>
  <c r="D28" i="2"/>
  <c r="B28" i="2" s="1"/>
  <c r="A28" i="1" s="1"/>
  <c r="D45" i="2"/>
  <c r="B45" i="2" s="1"/>
  <c r="A45" i="1" s="1"/>
  <c r="D42" i="2"/>
  <c r="B42" i="2" s="1"/>
  <c r="A42" i="1" s="1"/>
  <c r="D58" i="2"/>
  <c r="B58" i="2" s="1"/>
  <c r="A58" i="1" s="1"/>
  <c r="D53" i="2"/>
  <c r="B53" i="2" s="1"/>
  <c r="A53" i="1" s="1"/>
  <c r="D65" i="2"/>
  <c r="B65" i="2" s="1"/>
  <c r="A65" i="1" s="1"/>
  <c r="D69" i="2"/>
  <c r="B69" i="2" s="1"/>
  <c r="A69" i="1" s="1"/>
  <c r="D81" i="2"/>
  <c r="B81" i="2" s="1"/>
  <c r="A81" i="1" s="1"/>
  <c r="D90" i="2"/>
  <c r="B90" i="2" s="1"/>
  <c r="A90" i="1" s="1"/>
  <c r="D107" i="2"/>
  <c r="B107" i="2" s="1"/>
  <c r="A107" i="1" s="1"/>
  <c r="D143" i="2"/>
  <c r="B143" i="2" s="1"/>
  <c r="A143" i="1" s="1"/>
  <c r="D138" i="2"/>
  <c r="B138" i="2" s="1"/>
  <c r="A138" i="1" s="1"/>
  <c r="D137" i="2"/>
  <c r="B137" i="2" s="1"/>
  <c r="A137" i="1" s="1"/>
  <c r="D153" i="2"/>
  <c r="B153" i="2" s="1"/>
  <c r="A153" i="1" s="1"/>
  <c r="D149" i="2"/>
  <c r="B149" i="2" s="1"/>
  <c r="A149" i="1" s="1"/>
  <c r="D172" i="2"/>
  <c r="B172" i="2" s="1"/>
  <c r="A172" i="1" s="1"/>
  <c r="D177" i="2"/>
  <c r="B177" i="2" s="1"/>
  <c r="A177" i="1" s="1"/>
  <c r="D189" i="2"/>
  <c r="B189" i="2" s="1"/>
  <c r="A189" i="1" s="1"/>
  <c r="D188" i="2"/>
  <c r="B188" i="2" s="1"/>
  <c r="A188" i="1" s="1"/>
  <c r="D191" i="2"/>
  <c r="B191" i="2" s="1"/>
  <c r="A191" i="1" s="1"/>
  <c r="D257" i="2"/>
  <c r="B257" i="2" s="1"/>
  <c r="A257" i="1" s="1"/>
  <c r="D226" i="2"/>
  <c r="B226" i="2" s="1"/>
  <c r="A226" i="1" s="1"/>
  <c r="D247" i="2"/>
  <c r="B247" i="2" s="1"/>
  <c r="A247" i="1" s="1"/>
  <c r="D229" i="2"/>
  <c r="B229" i="2" s="1"/>
  <c r="A229" i="1" s="1"/>
  <c r="D277" i="2"/>
  <c r="B277" i="2" s="1"/>
  <c r="A277" i="1" s="1"/>
  <c r="D287" i="2"/>
  <c r="B287" i="2" s="1"/>
  <c r="A287" i="1" s="1"/>
  <c r="D242" i="2"/>
  <c r="B242" i="2" s="1"/>
  <c r="A242" i="1" s="1"/>
  <c r="D308" i="2"/>
  <c r="B308" i="2" s="1"/>
  <c r="A308" i="1" s="1"/>
  <c r="D312" i="2"/>
  <c r="B312" i="2" s="1"/>
  <c r="A312" i="1" s="1"/>
  <c r="D279" i="2"/>
  <c r="B279" i="2" s="1"/>
  <c r="A279" i="1" s="1"/>
  <c r="D313" i="2"/>
  <c r="B313" i="2" s="1"/>
  <c r="A313" i="1" s="1"/>
  <c r="D338" i="2"/>
  <c r="B338" i="2" s="1"/>
  <c r="A338" i="1" s="1"/>
  <c r="D357" i="2"/>
  <c r="B357" i="2" s="1"/>
  <c r="A357" i="1" s="1"/>
  <c r="D315" i="2"/>
  <c r="B315" i="2" s="1"/>
  <c r="A315" i="1" s="1"/>
  <c r="D349" i="2"/>
  <c r="B349" i="2" s="1"/>
  <c r="A349" i="1" s="1"/>
  <c r="D404" i="2"/>
  <c r="B404" i="2" s="1"/>
  <c r="A404" i="1" s="1"/>
  <c r="D391" i="2"/>
  <c r="B391" i="2" s="1"/>
  <c r="A391" i="1" s="1"/>
  <c r="D380" i="2"/>
  <c r="B380" i="2" s="1"/>
  <c r="A380" i="1" s="1"/>
  <c r="D390" i="2"/>
  <c r="B390" i="2" s="1"/>
  <c r="A390" i="1" s="1"/>
  <c r="D353" i="2"/>
  <c r="B353" i="2" s="1"/>
  <c r="A353" i="1" s="1"/>
  <c r="D378" i="2"/>
  <c r="B378" i="2" s="1"/>
  <c r="A378" i="1" s="1"/>
  <c r="D414" i="2"/>
  <c r="B414" i="2" s="1"/>
  <c r="A414" i="1" s="1"/>
  <c r="D447" i="2"/>
  <c r="B447" i="2" s="1"/>
  <c r="A447" i="1" s="1"/>
  <c r="D426" i="2"/>
  <c r="B426" i="2" s="1"/>
  <c r="A426" i="1" s="1"/>
  <c r="D431" i="2"/>
  <c r="B431" i="2" s="1"/>
  <c r="A431" i="1" s="1"/>
  <c r="D438" i="2"/>
  <c r="B438" i="2" s="1"/>
  <c r="A438" i="1" s="1"/>
  <c r="D442" i="2"/>
  <c r="B442" i="2" s="1"/>
  <c r="A442" i="1" s="1"/>
  <c r="D340" i="2"/>
  <c r="B340" i="2" s="1"/>
  <c r="A340" i="1" s="1"/>
  <c r="D13" i="2"/>
  <c r="B13" i="2" s="1"/>
  <c r="A13" i="1" s="1"/>
  <c r="D26" i="2"/>
  <c r="B26" i="2" s="1"/>
  <c r="A26" i="1" s="1"/>
  <c r="D24" i="2"/>
  <c r="B24" i="2" s="1"/>
  <c r="A24" i="1" s="1"/>
  <c r="D33" i="2"/>
  <c r="B33" i="2" s="1"/>
  <c r="A33" i="1" s="1"/>
  <c r="D46" i="2"/>
  <c r="B46" i="2" s="1"/>
  <c r="A46" i="1" s="1"/>
  <c r="D74" i="2"/>
  <c r="B74" i="2" s="1"/>
  <c r="A74" i="1" s="1"/>
  <c r="D72" i="2"/>
  <c r="B72" i="2" s="1"/>
  <c r="A72" i="1" s="1"/>
  <c r="D94" i="2"/>
  <c r="B94" i="2" s="1"/>
  <c r="A94" i="1" s="1"/>
  <c r="D96" i="2"/>
  <c r="B96" i="2" s="1"/>
  <c r="A96" i="1" s="1"/>
  <c r="D84" i="2"/>
  <c r="B84" i="2" s="1"/>
  <c r="A84" i="1" s="1"/>
  <c r="D89" i="2"/>
  <c r="B89" i="2" s="1"/>
  <c r="A89" i="1" s="1"/>
  <c r="D123" i="2"/>
  <c r="B123" i="2" s="1"/>
  <c r="A123" i="1" s="1"/>
  <c r="D129" i="2"/>
  <c r="B129" i="2" s="1"/>
  <c r="A129" i="1" s="1"/>
  <c r="D93" i="2"/>
  <c r="B93" i="2" s="1"/>
  <c r="A93" i="1" s="1"/>
  <c r="D131" i="2"/>
  <c r="B131" i="2" s="1"/>
  <c r="A131" i="1" s="1"/>
  <c r="D162" i="2"/>
  <c r="B162" i="2" s="1"/>
  <c r="A162" i="1" s="1"/>
  <c r="D150" i="2"/>
  <c r="B150" i="2" s="1"/>
  <c r="A150" i="1" s="1"/>
  <c r="D187" i="2"/>
  <c r="B187" i="2" s="1"/>
  <c r="A187" i="1" s="1"/>
  <c r="D184" i="2"/>
  <c r="B184" i="2" s="1"/>
  <c r="A184" i="1" s="1"/>
  <c r="D173" i="2"/>
  <c r="B173" i="2" s="1"/>
  <c r="A173" i="1" s="1"/>
  <c r="D192" i="2"/>
  <c r="B192" i="2" s="1"/>
  <c r="A192" i="1" s="1"/>
  <c r="D202" i="2"/>
  <c r="B202" i="2" s="1"/>
  <c r="A202" i="1" s="1"/>
  <c r="D223" i="2"/>
  <c r="B223" i="2" s="1"/>
  <c r="A223" i="1" s="1"/>
  <c r="D231" i="2"/>
  <c r="B231" i="2" s="1"/>
  <c r="A231" i="1" s="1"/>
  <c r="D236" i="2"/>
  <c r="B236" i="2" s="1"/>
  <c r="A236" i="1" s="1"/>
  <c r="D234" i="2"/>
  <c r="B234" i="2" s="1"/>
  <c r="A234" i="1" s="1"/>
  <c r="D266" i="2"/>
  <c r="B266" i="2" s="1"/>
  <c r="A266" i="1" s="1"/>
  <c r="D275" i="2"/>
  <c r="B275" i="2" s="1"/>
  <c r="A275" i="1" s="1"/>
  <c r="D321" i="2"/>
  <c r="B321" i="2" s="1"/>
  <c r="A321" i="1" s="1"/>
  <c r="D323" i="2"/>
  <c r="B323" i="2" s="1"/>
  <c r="A323" i="1" s="1"/>
  <c r="D359" i="2"/>
  <c r="B359" i="2" s="1"/>
  <c r="A359" i="1" s="1"/>
  <c r="D376" i="2"/>
  <c r="B376" i="2" s="1"/>
  <c r="A376" i="1" s="1"/>
  <c r="D381" i="2"/>
  <c r="B381" i="2" s="1"/>
  <c r="A381" i="1" s="1"/>
  <c r="D368" i="2"/>
  <c r="B368" i="2" s="1"/>
  <c r="A368" i="1" s="1"/>
  <c r="D392" i="2"/>
  <c r="B392" i="2" s="1"/>
  <c r="A392" i="1" s="1"/>
  <c r="D413" i="2"/>
  <c r="B413" i="2" s="1"/>
  <c r="A413" i="1" s="1"/>
  <c r="D332" i="2"/>
  <c r="B332" i="2" s="1"/>
  <c r="A332" i="1" s="1"/>
  <c r="D377" i="2"/>
  <c r="B377" i="2" s="1"/>
  <c r="A377" i="1" s="1"/>
  <c r="D396" i="2"/>
  <c r="B396" i="2" s="1"/>
  <c r="A396" i="1" s="1"/>
  <c r="D428" i="2"/>
  <c r="B428" i="2" s="1"/>
  <c r="A428" i="1" s="1"/>
  <c r="D397" i="2"/>
  <c r="B397" i="2" s="1"/>
  <c r="A397" i="1" s="1"/>
  <c r="D444" i="2"/>
  <c r="B444" i="2" s="1"/>
  <c r="A444" i="1" s="1"/>
  <c r="D440" i="2"/>
  <c r="B440" i="2" s="1"/>
  <c r="A440" i="1" s="1"/>
  <c r="D175" i="2"/>
  <c r="B175" i="2" s="1"/>
  <c r="A175" i="1" s="1"/>
  <c r="D281" i="2"/>
  <c r="B281" i="2" s="1"/>
  <c r="A281" i="1" s="1"/>
  <c r="D22" i="2"/>
  <c r="B22" i="2" s="1"/>
  <c r="A22" i="1" s="1"/>
  <c r="D39" i="2"/>
  <c r="B39" i="2" s="1"/>
  <c r="A39" i="1" s="1"/>
  <c r="D31" i="2"/>
  <c r="B31" i="2" s="1"/>
  <c r="A31" i="1" s="1"/>
  <c r="D29" i="2"/>
  <c r="B29" i="2" s="1"/>
  <c r="A29" i="1" s="1"/>
  <c r="D48" i="2"/>
  <c r="B48" i="2" s="1"/>
  <c r="A48" i="1" s="1"/>
  <c r="D55" i="2"/>
  <c r="B55" i="2" s="1"/>
  <c r="A55" i="1" s="1"/>
  <c r="D85" i="2"/>
  <c r="B85" i="2" s="1"/>
  <c r="A85" i="1" s="1"/>
  <c r="D99" i="2"/>
  <c r="B99" i="2" s="1"/>
  <c r="A99" i="1" s="1"/>
  <c r="D114" i="2"/>
  <c r="B114" i="2" s="1"/>
  <c r="A114" i="1" s="1"/>
  <c r="D144" i="2"/>
  <c r="B144" i="2" s="1"/>
  <c r="A144" i="1" s="1"/>
  <c r="D166" i="2"/>
  <c r="B166" i="2" s="1"/>
  <c r="A166" i="1" s="1"/>
  <c r="D196" i="2"/>
  <c r="B196" i="2" s="1"/>
  <c r="A196" i="1" s="1"/>
  <c r="D195" i="2"/>
  <c r="B195" i="2" s="1"/>
  <c r="A195" i="1" s="1"/>
  <c r="D203" i="2"/>
  <c r="B203" i="2" s="1"/>
  <c r="A203" i="1" s="1"/>
  <c r="D213" i="2"/>
  <c r="B213" i="2" s="1"/>
  <c r="A213" i="1" s="1"/>
  <c r="D211" i="2"/>
  <c r="B211" i="2" s="1"/>
  <c r="A211" i="1" s="1"/>
  <c r="D210" i="2"/>
  <c r="B210" i="2" s="1"/>
  <c r="A210" i="1" s="1"/>
  <c r="D299" i="2"/>
  <c r="B299" i="2" s="1"/>
  <c r="A299" i="1" s="1"/>
  <c r="D318" i="2"/>
  <c r="B318" i="2" s="1"/>
  <c r="A318" i="1" s="1"/>
  <c r="D339" i="2"/>
  <c r="B339" i="2" s="1"/>
  <c r="A339" i="1" s="1"/>
  <c r="D362" i="2"/>
  <c r="B362" i="2" s="1"/>
  <c r="A362" i="1" s="1"/>
  <c r="D393" i="2"/>
  <c r="B393" i="2" s="1"/>
  <c r="A393" i="1" s="1"/>
  <c r="D370" i="2"/>
  <c r="B370" i="2" s="1"/>
  <c r="A370" i="1" s="1"/>
  <c r="D347" i="2"/>
  <c r="B347" i="2" s="1"/>
  <c r="A347" i="1" s="1"/>
  <c r="D398" i="2"/>
  <c r="B398" i="2" s="1"/>
  <c r="A398" i="1" s="1"/>
  <c r="D360" i="2"/>
  <c r="B360" i="2" s="1"/>
  <c r="A360" i="1" s="1"/>
  <c r="D400" i="2"/>
  <c r="B400" i="2" s="1"/>
  <c r="A400" i="1" s="1"/>
  <c r="D352" i="2"/>
  <c r="B352" i="2" s="1"/>
  <c r="A352" i="1" s="1"/>
  <c r="D373" i="2"/>
  <c r="B373" i="2" s="1"/>
  <c r="A373" i="1" s="1"/>
  <c r="D410" i="2"/>
  <c r="B410" i="2" s="1"/>
  <c r="A410" i="1" s="1"/>
  <c r="D433" i="2"/>
  <c r="B433" i="2" s="1"/>
  <c r="A433" i="1" s="1"/>
  <c r="D421" i="2"/>
  <c r="B421" i="2" s="1"/>
  <c r="A421" i="1" s="1"/>
  <c r="D425" i="2"/>
  <c r="B425" i="2" s="1"/>
  <c r="A425" i="1" s="1"/>
  <c r="D450" i="2"/>
  <c r="B450" i="2" s="1"/>
  <c r="A450" i="1" s="1"/>
  <c r="D443" i="2"/>
  <c r="B443" i="2" s="1"/>
  <c r="A443" i="1" s="1"/>
  <c r="D128" i="2"/>
  <c r="B128" i="2" s="1"/>
  <c r="A128" i="1" s="1"/>
  <c r="D15" i="2"/>
  <c r="B15" i="2" s="1"/>
  <c r="A15" i="1" s="1"/>
  <c r="D19" i="2"/>
  <c r="B19" i="2" s="1"/>
  <c r="A19" i="1" s="1"/>
  <c r="D25" i="2"/>
  <c r="B25" i="2" s="1"/>
  <c r="A25" i="1" s="1"/>
  <c r="D37" i="2"/>
  <c r="B37" i="2" s="1"/>
  <c r="A37" i="1" s="1"/>
  <c r="D59" i="2"/>
  <c r="B59" i="2" s="1"/>
  <c r="A59" i="1" s="1"/>
  <c r="D70" i="2"/>
  <c r="B70" i="2" s="1"/>
  <c r="A70" i="1" s="1"/>
  <c r="D91" i="2"/>
  <c r="B91" i="2" s="1"/>
  <c r="A91" i="1" s="1"/>
  <c r="D100" i="2"/>
  <c r="B100" i="2" s="1"/>
  <c r="A100" i="1" s="1"/>
  <c r="D116" i="2"/>
  <c r="B116" i="2" s="1"/>
  <c r="A116" i="1" s="1"/>
  <c r="D146" i="2"/>
  <c r="B146" i="2" s="1"/>
  <c r="A146" i="1" s="1"/>
  <c r="D163" i="2"/>
  <c r="B163" i="2" s="1"/>
  <c r="A163" i="1" s="1"/>
  <c r="D178" i="2"/>
  <c r="B178" i="2" s="1"/>
  <c r="A178" i="1" s="1"/>
  <c r="D185" i="2"/>
  <c r="B185" i="2" s="1"/>
  <c r="A185" i="1" s="1"/>
  <c r="D170" i="2"/>
  <c r="B170" i="2" s="1"/>
  <c r="A170" i="1" s="1"/>
  <c r="D239" i="2"/>
  <c r="B239" i="2" s="1"/>
  <c r="A239" i="1" s="1"/>
  <c r="D232" i="2"/>
  <c r="B232" i="2" s="1"/>
  <c r="A232" i="1" s="1"/>
  <c r="D254" i="2"/>
  <c r="B254" i="2" s="1"/>
  <c r="A254" i="1" s="1"/>
  <c r="D214" i="2"/>
  <c r="B214" i="2" s="1"/>
  <c r="A214" i="1" s="1"/>
  <c r="D255" i="2"/>
  <c r="B255" i="2" s="1"/>
  <c r="A255" i="1" s="1"/>
  <c r="D218" i="2"/>
  <c r="B218" i="2" s="1"/>
  <c r="A218" i="1" s="1"/>
  <c r="D244" i="2"/>
  <c r="B244" i="2" s="1"/>
  <c r="A244" i="1" s="1"/>
  <c r="D246" i="2"/>
  <c r="B246" i="2" s="1"/>
  <c r="A246" i="1" s="1"/>
  <c r="D288" i="2"/>
  <c r="B288" i="2" s="1"/>
  <c r="A288" i="1" s="1"/>
  <c r="D285" i="2"/>
  <c r="B285" i="2" s="1"/>
  <c r="A285" i="1" s="1"/>
  <c r="D292" i="2"/>
  <c r="B292" i="2" s="1"/>
  <c r="A292" i="1" s="1"/>
  <c r="D271" i="2"/>
  <c r="B271" i="2" s="1"/>
  <c r="A271" i="1" s="1"/>
  <c r="D298" i="2"/>
  <c r="B298" i="2" s="1"/>
  <c r="A298" i="1" s="1"/>
  <c r="D294" i="2"/>
  <c r="B294" i="2" s="1"/>
  <c r="A294" i="1" s="1"/>
  <c r="D297" i="2"/>
  <c r="B297" i="2" s="1"/>
  <c r="A297" i="1" s="1"/>
  <c r="D307" i="2"/>
  <c r="B307" i="2" s="1"/>
  <c r="A307" i="1" s="1"/>
  <c r="D316" i="2"/>
  <c r="B316" i="2" s="1"/>
  <c r="A316" i="1" s="1"/>
  <c r="D326" i="2"/>
  <c r="B326" i="2" s="1"/>
  <c r="A326" i="1" s="1"/>
  <c r="D346" i="2"/>
  <c r="B346" i="2" s="1"/>
  <c r="A346" i="1" s="1"/>
  <c r="D354" i="2"/>
  <c r="B354" i="2" s="1"/>
  <c r="A354" i="1" s="1"/>
  <c r="D403" i="2"/>
  <c r="B403" i="2" s="1"/>
  <c r="A403" i="1" s="1"/>
  <c r="D375" i="2"/>
  <c r="B375" i="2" s="1"/>
  <c r="A375" i="1" s="1"/>
  <c r="D385" i="2"/>
  <c r="B385" i="2" s="1"/>
  <c r="A385" i="1" s="1"/>
  <c r="D434" i="2"/>
  <c r="B434" i="2" s="1"/>
  <c r="A434" i="1" s="1"/>
  <c r="D436" i="2"/>
  <c r="B436" i="2" s="1"/>
  <c r="A436" i="1" s="1"/>
  <c r="D446" i="2"/>
  <c r="B446" i="2" s="1"/>
  <c r="A446" i="1" s="1"/>
  <c r="D417" i="2"/>
  <c r="B417" i="2" s="1"/>
  <c r="A417" i="1" s="1"/>
  <c r="D20" i="2"/>
  <c r="B20" i="2" s="1"/>
  <c r="A20" i="1" s="1"/>
  <c r="D35" i="2"/>
  <c r="B35" i="2" s="1"/>
  <c r="A35" i="1" s="1"/>
  <c r="D40" i="2"/>
  <c r="B40" i="2" s="1"/>
  <c r="A40" i="1" s="1"/>
  <c r="D49" i="2"/>
  <c r="B49" i="2" s="1"/>
  <c r="A49" i="1" s="1"/>
  <c r="D56" i="2"/>
  <c r="B56" i="2" s="1"/>
  <c r="A56" i="1" s="1"/>
  <c r="D61" i="2"/>
  <c r="B61" i="2" s="1"/>
  <c r="A61" i="1" s="1"/>
  <c r="D66" i="2"/>
  <c r="B66" i="2" s="1"/>
  <c r="A66" i="1" s="1"/>
  <c r="D95" i="2"/>
  <c r="B95" i="2" s="1"/>
  <c r="A95" i="1" s="1"/>
  <c r="D122" i="2"/>
  <c r="B122" i="2" s="1"/>
  <c r="A122" i="1" s="1"/>
  <c r="D117" i="2"/>
  <c r="B117" i="2" s="1"/>
  <c r="A117" i="1" s="1"/>
  <c r="D157" i="2"/>
  <c r="B157" i="2" s="1"/>
  <c r="A157" i="1" s="1"/>
  <c r="D159" i="2"/>
  <c r="B159" i="2" s="1"/>
  <c r="A159" i="1" s="1"/>
  <c r="D168" i="2"/>
  <c r="B168" i="2" s="1"/>
  <c r="A168" i="1" s="1"/>
  <c r="D156" i="2"/>
  <c r="B156" i="2" s="1"/>
  <c r="A156" i="1" s="1"/>
  <c r="D200" i="2"/>
  <c r="B200" i="2" s="1"/>
  <c r="A200" i="1" s="1"/>
  <c r="D222" i="2"/>
  <c r="B222" i="2" s="1"/>
  <c r="A222" i="1" s="1"/>
  <c r="D227" i="2"/>
  <c r="B227" i="2" s="1"/>
  <c r="A227" i="1" s="1"/>
  <c r="D233" i="2"/>
  <c r="B233" i="2" s="1"/>
  <c r="A233" i="1" s="1"/>
  <c r="D215" i="2"/>
  <c r="B215" i="2" s="1"/>
  <c r="A215" i="1" s="1"/>
  <c r="D278" i="2"/>
  <c r="B278" i="2" s="1"/>
  <c r="A278" i="1" s="1"/>
  <c r="D272" i="2"/>
  <c r="B272" i="2" s="1"/>
  <c r="A272" i="1" s="1"/>
  <c r="D258" i="2"/>
  <c r="B258" i="2" s="1"/>
  <c r="A258" i="1" s="1"/>
  <c r="D293" i="2"/>
  <c r="B293" i="2" s="1"/>
  <c r="A293" i="1" s="1"/>
  <c r="D302" i="2"/>
  <c r="B302" i="2" s="1"/>
  <c r="A302" i="1" s="1"/>
  <c r="D296" i="2"/>
  <c r="B296" i="2" s="1"/>
  <c r="A296" i="1" s="1"/>
  <c r="D282" i="2"/>
  <c r="B282" i="2" s="1"/>
  <c r="A282" i="1" s="1"/>
  <c r="D329" i="2"/>
  <c r="B329" i="2" s="1"/>
  <c r="A329" i="1" s="1"/>
  <c r="D324" i="2"/>
  <c r="B324" i="2" s="1"/>
  <c r="A324" i="1" s="1"/>
  <c r="D317" i="2"/>
  <c r="B317" i="2" s="1"/>
  <c r="A317" i="1" s="1"/>
  <c r="D363" i="2"/>
  <c r="B363" i="2" s="1"/>
  <c r="A363" i="1" s="1"/>
  <c r="D341" i="2"/>
  <c r="B341" i="2" s="1"/>
  <c r="A341" i="1" s="1"/>
  <c r="D342" i="2"/>
  <c r="B342" i="2" s="1"/>
  <c r="A342" i="1" s="1"/>
  <c r="D193" i="2"/>
  <c r="B193" i="2" s="1"/>
  <c r="A193" i="1" s="1"/>
  <c r="D394" i="2"/>
  <c r="B394" i="2" s="1"/>
  <c r="A394" i="1" s="1"/>
  <c r="D365" i="2"/>
  <c r="B365" i="2" s="1"/>
  <c r="A365" i="1" s="1"/>
  <c r="D386" i="2"/>
  <c r="B386" i="2" s="1"/>
  <c r="A386" i="1" s="1"/>
  <c r="D384" i="2"/>
  <c r="B384" i="2" s="1"/>
  <c r="A384" i="1" s="1"/>
  <c r="D401" i="2"/>
  <c r="B401" i="2" s="1"/>
  <c r="A401" i="1" s="1"/>
  <c r="D416" i="2"/>
  <c r="B416" i="2" s="1"/>
  <c r="A416" i="1" s="1"/>
  <c r="D423" i="2"/>
  <c r="B423" i="2" s="1"/>
  <c r="A423" i="1" s="1"/>
  <c r="D415" i="2"/>
  <c r="B415" i="2" s="1"/>
  <c r="A415" i="1" s="1"/>
  <c r="D445" i="2"/>
  <c r="B445" i="2" s="1"/>
  <c r="A445" i="1" s="1"/>
  <c r="D4" i="2"/>
  <c r="B4" i="2" s="1"/>
  <c r="A4" i="1" s="1"/>
  <c r="D310" i="2"/>
  <c r="B310" i="2" s="1"/>
  <c r="A310" i="1" s="1"/>
  <c r="D140" i="2"/>
  <c r="B140" i="2" s="1"/>
  <c r="A140" i="1" s="1"/>
  <c r="D68" i="2"/>
  <c r="B68" i="2" s="1"/>
  <c r="A68" i="1" s="1"/>
  <c r="D86" i="2"/>
  <c r="B86" i="2" s="1"/>
  <c r="A86" i="1" s="1"/>
  <c r="D201" i="2"/>
  <c r="B201" i="2" s="1"/>
  <c r="A201"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<sst xmlns="http://schemas.openxmlformats.org/spreadsheetml/2006/main" count="1922" uniqueCount="870">
  <si>
    <t>Validation Test Summary</t>
  </si>
  <si>
    <t xml:space="preserve">Geography </t>
  </si>
  <si>
    <t xml:space="preserve">Asset Class </t>
  </si>
  <si>
    <t xml:space="preserve">Ownership Type </t>
  </si>
  <si>
    <t xml:space="preserve">Portfolio Liquidity </t>
  </si>
  <si>
    <t>Fund Number</t>
  </si>
  <si>
    <t>Fund Category</t>
  </si>
  <si>
    <t>Test</t>
  </si>
  <si>
    <t>Fund of funds</t>
  </si>
  <si>
    <t>Yes</t>
  </si>
  <si>
    <t>No</t>
  </si>
  <si>
    <t>Fund name</t>
  </si>
  <si>
    <t>Investor side pocket (Yes/No)</t>
  </si>
  <si>
    <t>Example</t>
  </si>
  <si>
    <t>Canada</t>
  </si>
  <si>
    <t>Europe</t>
  </si>
  <si>
    <t>Pooled</t>
  </si>
  <si>
    <t>Mexico and the Caribbean</t>
  </si>
  <si>
    <t>United States</t>
  </si>
  <si>
    <t>Other</t>
  </si>
  <si>
    <t>Rest of the world</t>
  </si>
  <si>
    <t>Yes/No (fund access or other)</t>
  </si>
  <si>
    <t>Gates</t>
  </si>
  <si>
    <t>Antidilution levies</t>
  </si>
  <si>
    <t>Fees</t>
  </si>
  <si>
    <t>Swing pricing</t>
  </si>
  <si>
    <t>Multiple</t>
  </si>
  <si>
    <t>Real Estate</t>
  </si>
  <si>
    <t xml:space="preserve">Hard code the responses, no cell references.  </t>
  </si>
  <si>
    <t>Name</t>
  </si>
  <si>
    <t>Section</t>
  </si>
  <si>
    <t>Code (row 3)</t>
  </si>
  <si>
    <t>Data Type</t>
  </si>
  <si>
    <t>Units</t>
  </si>
  <si>
    <t>Range</t>
  </si>
  <si>
    <t>Validation</t>
  </si>
  <si>
    <t>Descriptive Fields</t>
  </si>
  <si>
    <t>validation</t>
  </si>
  <si>
    <t>character</t>
  </si>
  <si>
    <t>na</t>
  </si>
  <si>
    <t>fund.name</t>
  </si>
  <si>
    <t>Mo Alpha Fund</t>
  </si>
  <si>
    <t>numeric</t>
  </si>
  <si>
    <t>nrd.number</t>
  </si>
  <si>
    <t>3000</t>
  </si>
  <si>
    <t>NRD number of investment fund manager</t>
  </si>
  <si>
    <t xml:space="preserve">https://www.osc.gov.on.ca/documents/en/Investors/reg_registrants.pdf </t>
  </si>
  <si>
    <t>fund.manager</t>
  </si>
  <si>
    <t>Mo Alpha, Mo Problems Inc</t>
  </si>
  <si>
    <t>lei.code</t>
  </si>
  <si>
    <t>70DNWEAINTGFO4DMV441</t>
  </si>
  <si>
    <t>internal.code</t>
  </si>
  <si>
    <t>fund.category</t>
  </si>
  <si>
    <t>fund.type</t>
  </si>
  <si>
    <t>fund.type.other.desc</t>
  </si>
  <si>
    <t>Inception date
(YYYY-MM-DD)</t>
  </si>
  <si>
    <t>inception.date</t>
  </si>
  <si>
    <t>date</t>
  </si>
  <si>
    <t>fund.domicile</t>
  </si>
  <si>
    <t>Canadian bank</t>
  </si>
  <si>
    <t xml:space="preserve">Prime broker
</t>
  </si>
  <si>
    <t>prime.broker</t>
  </si>
  <si>
    <t>strategy</t>
  </si>
  <si>
    <t>strategy.other.desc</t>
  </si>
  <si>
    <t xml:space="preserve">Strategy comment </t>
  </si>
  <si>
    <t>strategy.comment</t>
  </si>
  <si>
    <t>Fund Access</t>
  </si>
  <si>
    <t>fund.access.sidepocket</t>
  </si>
  <si>
    <t>fund.access.right.to.suspend</t>
  </si>
  <si>
    <t>fund.access.act.suspension</t>
  </si>
  <si>
    <t>fund.access.suspension.start.date</t>
  </si>
  <si>
    <t>fund.access.suspension.end.date</t>
  </si>
  <si>
    <t>Right to restrict redemptions
 (Yes/No)</t>
  </si>
  <si>
    <t>fund.access.right.to.restrict</t>
  </si>
  <si>
    <t>fund.access.act.restriction</t>
  </si>
  <si>
    <t>fund.access.restrict.tools</t>
  </si>
  <si>
    <t>fund.access.restrict.desc</t>
  </si>
  <si>
    <t>Fund access comment</t>
  </si>
  <si>
    <t>fund.access.comment</t>
  </si>
  <si>
    <t>Insitutional redemption restrictions only</t>
  </si>
  <si>
    <t>nav_1.year.amt</t>
  </si>
  <si>
    <t>Zero or greater</t>
  </si>
  <si>
    <t>nav.amt</t>
  </si>
  <si>
    <t>flows.gross.sales.amt</t>
  </si>
  <si>
    <t>flows.gross.redemptions.amt</t>
  </si>
  <si>
    <t>flows.reinvested.distributions.amt</t>
  </si>
  <si>
    <t xml:space="preserve">Flows comment </t>
  </si>
  <si>
    <t>flows.comment</t>
  </si>
  <si>
    <t>geo.asia.pacific.long.amt</t>
  </si>
  <si>
    <t>Long - Geography</t>
  </si>
  <si>
    <t>geo.europe.long.amt</t>
  </si>
  <si>
    <t>geo.north.america.long.amt</t>
  </si>
  <si>
    <t>geo.supranational.long.amt</t>
  </si>
  <si>
    <t>geo.unallocated.long.amt</t>
  </si>
  <si>
    <t>geo.long.comment</t>
  </si>
  <si>
    <t>Short - Geography</t>
  </si>
  <si>
    <t>geo.asia.pacific.short.amt</t>
  </si>
  <si>
    <t>geo.europe.short.amt</t>
  </si>
  <si>
    <t>geo.north.america.short.amt</t>
  </si>
  <si>
    <t>geo.supranational.short.amt</t>
  </si>
  <si>
    <t>geo.unallocated.short.amt</t>
  </si>
  <si>
    <t>geo.short.comment</t>
  </si>
  <si>
    <t>Long - Asset Class</t>
  </si>
  <si>
    <t>ac.cash.long.amt</t>
  </si>
  <si>
    <t>ac.moneymkt.long.amt</t>
  </si>
  <si>
    <t>Money market fund investments</t>
  </si>
  <si>
    <t>ac.listed.equity.long.amt</t>
  </si>
  <si>
    <t>ac.unlisted.equity.long.amt</t>
  </si>
  <si>
    <t>ac.conv.bonds.long.amt</t>
  </si>
  <si>
    <t>ac.funds.long.amt</t>
  </si>
  <si>
    <t>ac.warrants.long.amt</t>
  </si>
  <si>
    <t>ac.derivatives.long.amt</t>
  </si>
  <si>
    <t>ac.other.invest.long.amt</t>
  </si>
  <si>
    <t>Other long description</t>
  </si>
  <si>
    <t>ac.other.long.desc</t>
  </si>
  <si>
    <t>Infrastructure</t>
  </si>
  <si>
    <t>Short - Asset Class</t>
  </si>
  <si>
    <t>ac.cash.short.amt</t>
  </si>
  <si>
    <t>ac.moneymkt.short.amt</t>
  </si>
  <si>
    <t>ac.listed.equity.short.amt</t>
  </si>
  <si>
    <t>ac.unlisted.equity.short.amt</t>
  </si>
  <si>
    <t>ac.conv.bonds.short.amt</t>
  </si>
  <si>
    <t>ac.funds.short.amt</t>
  </si>
  <si>
    <t>ac.warrants.short.amt</t>
  </si>
  <si>
    <t>ac.derivatives.short.amt</t>
  </si>
  <si>
    <t>ac.other.invest.short.amt</t>
  </si>
  <si>
    <t>Other short description</t>
  </si>
  <si>
    <t>ac.other.short.desc</t>
  </si>
  <si>
    <t>ac.comment</t>
  </si>
  <si>
    <t>derivative.equity.long.gne.amt</t>
  </si>
  <si>
    <t>derivative.credit.long.gne.amt</t>
  </si>
  <si>
    <t>derivative.commodity.long.gne.amt</t>
  </si>
  <si>
    <t>derivative.fx.long.gne.amt</t>
  </si>
  <si>
    <t>derivative.interest.rate.long.gne.amt</t>
  </si>
  <si>
    <t>derivative.other.long.gne.amt</t>
  </si>
  <si>
    <t>Other long derivatives description</t>
  </si>
  <si>
    <t>derivative.other.long.gne.desc</t>
  </si>
  <si>
    <t>derivative.equity.short.gne.amt</t>
  </si>
  <si>
    <t>derivative.credit.short.gne.amt</t>
  </si>
  <si>
    <t>derivative.commodity.short.gne.amt</t>
  </si>
  <si>
    <t>derivative.fx.short.gne.amt</t>
  </si>
  <si>
    <t>derivative.interest.rate.short.gne.amt</t>
  </si>
  <si>
    <t>derivative.other.short.gne.amt</t>
  </si>
  <si>
    <t>Total short notional value of any derivatives contracts not classified, includuing exotic derivatives (for example weather or emission, volatility, variance and correlation derivatives). Please describe in the box to the right.</t>
  </si>
  <si>
    <t>Other short derivatives description</t>
  </si>
  <si>
    <t>derivative.other.short.gne.desc</t>
  </si>
  <si>
    <t>derivative.gne.comment</t>
  </si>
  <si>
    <t>Borrowing &amp; Lending</t>
  </si>
  <si>
    <t>fin.sec.borrowed.amt</t>
  </si>
  <si>
    <t>fin.sec.lent.amt</t>
  </si>
  <si>
    <t>fin.comment</t>
  </si>
  <si>
    <t>percent or percentage point</t>
  </si>
  <si>
    <t>0 to 100</t>
  </si>
  <si>
    <t>Ownership Type</t>
  </si>
  <si>
    <t>Ownership comment</t>
  </si>
  <si>
    <t>ownership.comment</t>
  </si>
  <si>
    <t>portfolio.liquidity_1.day.pct</t>
  </si>
  <si>
    <t>portfolio.liquidity_2.7.days.pct</t>
  </si>
  <si>
    <t>portfolio.liquidity_8.30.days.pct</t>
  </si>
  <si>
    <t>portfolio.liquidity_31.90.days.pct</t>
  </si>
  <si>
    <t>portfolio.liquidity_91.180.days.pct</t>
  </si>
  <si>
    <t>portfolio.liquidity_181.365.days.pct</t>
  </si>
  <si>
    <t>portfolio.liquidity_366.days.pct</t>
  </si>
  <si>
    <t>porfolio.comment</t>
  </si>
  <si>
    <t xml:space="preserve">Investor Liquidity </t>
  </si>
  <si>
    <t>investor.liquidity_1.day.pct</t>
  </si>
  <si>
    <t>investor.liquidity_2.7.days.pct</t>
  </si>
  <si>
    <t>investor.liquidity_8.30.days.pct</t>
  </si>
  <si>
    <t>investor.liquidity_31.90.days.pct</t>
  </si>
  <si>
    <t>investor.liquidity_91.180.days.pct</t>
  </si>
  <si>
    <t>investor.liquidity_181.365.days.pct</t>
  </si>
  <si>
    <t>investor.liquidity_366.days.pct</t>
  </si>
  <si>
    <t>investor.comment</t>
  </si>
  <si>
    <t>Redemptions suspended start date (YYYY-MM-DD)</t>
  </si>
  <si>
    <t>LEI code</t>
  </si>
  <si>
    <t>fund.lei</t>
  </si>
  <si>
    <t>Fund LEI (Yes/No)</t>
  </si>
  <si>
    <t>Redemption restriction methods available</t>
  </si>
  <si>
    <t>Drop-down menu options (don't touch)</t>
  </si>
  <si>
    <t>Include if it exists, must be 20-characters long</t>
  </si>
  <si>
    <t>All data (net assets, holdings, etc.) should be reported at the overall fund level, please consolidate multiple series.</t>
  </si>
  <si>
    <t>Number of contracts * notional contract size * 
market value of underlying equity share * Option delta</t>
  </si>
  <si>
    <t>maf114</t>
  </si>
  <si>
    <t xml:space="preserve">Ratio </t>
  </si>
  <si>
    <t xml:space="preserve">Mandatory Fields </t>
  </si>
  <si>
    <t>Gates, Antidilution levy</t>
  </si>
  <si>
    <t>https://search.gleif.org/#/search/</t>
  </si>
  <si>
    <t>Do not answer questions with "Yes" or "No", unless directed to do so by a drop-down menu.</t>
  </si>
  <si>
    <t>Redemptions suspended end date (YYYY-MM-DD)</t>
  </si>
  <si>
    <t>Right to suspend redemptions (Yes/No)</t>
  </si>
  <si>
    <t>Redemption restriction methods available (drop-down menu)</t>
  </si>
  <si>
    <t>Portfolio liquidity comment</t>
  </si>
  <si>
    <t>Investor liquidity comment</t>
  </si>
  <si>
    <t>Finance comment</t>
  </si>
  <si>
    <t>Asset class comment</t>
  </si>
  <si>
    <t>Geography long comment</t>
  </si>
  <si>
    <t>Geography short comment</t>
  </si>
  <si>
    <t>Not a reporting field for pre-validation</t>
  </si>
  <si>
    <t>Mandatory descriptive field</t>
  </si>
  <si>
    <t>Mandatory descriptive field, drop-down menu</t>
  </si>
  <si>
    <t>Validation tests (don't change)</t>
  </si>
  <si>
    <t xml:space="preserve">Paste values (not formatting) to avoid overwriting the validation colors. </t>
  </si>
  <si>
    <t>Do not modify the wording or the formatting of the spreadsheet (other than cell dimensions). Please do not add or delete columns or the validation will fail.</t>
  </si>
  <si>
    <t>Fund category (drop-down menu)</t>
  </si>
  <si>
    <t>Fund domicile (drop-down menu)</t>
  </si>
  <si>
    <t xml:space="preserve">Difference 
</t>
  </si>
  <si>
    <t>Derivatives</t>
  </si>
  <si>
    <t xml:space="preserve">Test
</t>
  </si>
  <si>
    <t>Investment fund manager name</t>
  </si>
  <si>
    <t>Investment fund manager NRD number</t>
  </si>
  <si>
    <t>Net assets</t>
  </si>
  <si>
    <t>Long - Short = Net assets</t>
  </si>
  <si>
    <t>Net Assets</t>
  </si>
  <si>
    <t>Name of the organization/company, not an individual</t>
  </si>
  <si>
    <t>Sum section to 100, % of net assets</t>
  </si>
  <si>
    <t xml:space="preserve">Sum section to 100, % of net assets </t>
  </si>
  <si>
    <t>Private Equity</t>
  </si>
  <si>
    <t>Portfolio liquidity (91-180 days)</t>
  </si>
  <si>
    <t>Portfolio liquidity (181-365 days)</t>
  </si>
  <si>
    <t>Portfolio liquidity (1 year or more)</t>
  </si>
  <si>
    <t>Investor liquidity (91-180 days)</t>
  </si>
  <si>
    <t>Investor liquidity (181-365 days)</t>
  </si>
  <si>
    <t>Investor liquidity (1 year or more)</t>
  </si>
  <si>
    <t>Securities borrowing</t>
  </si>
  <si>
    <t>Securities lending</t>
  </si>
  <si>
    <t>Credit derivatives (long)</t>
  </si>
  <si>
    <t>Commodity derivatives (long)</t>
  </si>
  <si>
    <t>Foreign exchange derivatives (long)</t>
  </si>
  <si>
    <t>Interest rate derivatives (long)</t>
  </si>
  <si>
    <t>Other derivatives (long, detail in next column)</t>
  </si>
  <si>
    <t>Credit derivatives (short)</t>
  </si>
  <si>
    <t>Commodity derivatives (short)</t>
  </si>
  <si>
    <t>Foreign exchange derivatives (short)</t>
  </si>
  <si>
    <t>Interest rate derivatives (short)</t>
  </si>
  <si>
    <t>Other derivatives (short, detail in next column)</t>
  </si>
  <si>
    <t xml:space="preserve">Gross notional derivatives comment </t>
  </si>
  <si>
    <t>Money market funds (long)</t>
  </si>
  <si>
    <t>Unlisted equities (long)</t>
  </si>
  <si>
    <t>Convertible bonds (long)</t>
  </si>
  <si>
    <t>Money market funds (short)</t>
  </si>
  <si>
    <t>Unlisted equities (short)</t>
  </si>
  <si>
    <t>Convertible bonds (short)</t>
  </si>
  <si>
    <t>Derivatives (short)</t>
  </si>
  <si>
    <t>Other (short ex. payables)</t>
  </si>
  <si>
    <t>Asia Pacific (long)</t>
  </si>
  <si>
    <t>North America (long)</t>
  </si>
  <si>
    <t>Supranational (long)</t>
  </si>
  <si>
    <t>North America (short)</t>
  </si>
  <si>
    <t>Supranational (short)</t>
  </si>
  <si>
    <r>
      <t xml:space="preserve">Redemptions suspended </t>
    </r>
    <r>
      <rPr>
        <sz val="11"/>
        <color theme="1"/>
        <rFont val="Calibri"/>
        <family val="2"/>
        <scheme val="minor"/>
      </rPr>
      <t xml:space="preserve">
(Yes/No)</t>
    </r>
  </si>
  <si>
    <t>Redemptions restricted (Yes/No)</t>
  </si>
  <si>
    <t>Redemptions suspended (Yes/No)</t>
  </si>
  <si>
    <t>Listed equities (long, inc. preferred shares)</t>
  </si>
  <si>
    <t>Listed equities (short, inc. preferred shares)</t>
  </si>
  <si>
    <t>Cash and equivalents (short)</t>
  </si>
  <si>
    <t>Cash and equivalents (long)</t>
  </si>
  <si>
    <t>ac.loans.long.amt</t>
  </si>
  <si>
    <t>ac.loans.short.amt</t>
  </si>
  <si>
    <t>ac.commodities.short.amt</t>
  </si>
  <si>
    <t>ac.real.estate.short.amt</t>
  </si>
  <si>
    <t>ac.commodities.long.amt</t>
  </si>
  <si>
    <t>ac.real.estate.long.amt</t>
  </si>
  <si>
    <t>geo.africa.long.amt</t>
  </si>
  <si>
    <t>geo.middle.east.long.amt</t>
  </si>
  <si>
    <t>geo.south.america.long.amt</t>
  </si>
  <si>
    <t>geo.africa.short.amt</t>
  </si>
  <si>
    <t>geo.middle.east.short.amt</t>
  </si>
  <si>
    <t>geo.south.america.short.amt</t>
  </si>
  <si>
    <t>flows.income.amt</t>
  </si>
  <si>
    <t>Multi-Strategy</t>
  </si>
  <si>
    <t>fund.class</t>
  </si>
  <si>
    <t>Strategy (Other)</t>
  </si>
  <si>
    <t>Test
(at least one must be TRUE)</t>
  </si>
  <si>
    <t>Number of characters in LEI Code
(must equal 20 characters, if there is an LEI)</t>
  </si>
  <si>
    <t>Geography estimated net assets
(must equal Net assets)</t>
  </si>
  <si>
    <t>Holdings estimated net assets
(must equal Net assets)</t>
  </si>
  <si>
    <t>Suspended Redemptions</t>
  </si>
  <si>
    <t xml:space="preserve">Other redemption restriction method response
</t>
  </si>
  <si>
    <t xml:space="preserve">No right to restrict redemptions
</t>
  </si>
  <si>
    <t>Strategy selected 
(Not other)</t>
  </si>
  <si>
    <t>Other Assets, Long</t>
  </si>
  <si>
    <t>Other 
(long assets)
(equal 0)</t>
  </si>
  <si>
    <t xml:space="preserve">Other long description response
</t>
  </si>
  <si>
    <t>Other Assets, Short</t>
  </si>
  <si>
    <t>Other 
(short assets)
(equal 0)</t>
  </si>
  <si>
    <t xml:space="preserve">Other short description response
</t>
  </si>
  <si>
    <t>Other Derivatives, Long</t>
  </si>
  <si>
    <t>Other Derivatives, Short</t>
  </si>
  <si>
    <t>Other 
(long derivatives)
(equal 0)</t>
  </si>
  <si>
    <t>Other 
(short derivatives)
(equal 0)</t>
  </si>
  <si>
    <t>Difference</t>
  </si>
  <si>
    <t>Other flows</t>
  </si>
  <si>
    <t>Absolute Return, Alternative Strategy</t>
  </si>
  <si>
    <t>Balanced, Long</t>
  </si>
  <si>
    <t>Commodity</t>
  </si>
  <si>
    <t>Credit, Long/Short</t>
  </si>
  <si>
    <t>Credit, Asset-Based Lending</t>
  </si>
  <si>
    <t>Equity, Long/Short</t>
  </si>
  <si>
    <t>Equity, Market Neutral</t>
  </si>
  <si>
    <t>Event Driven, Distressed/Restructuring</t>
  </si>
  <si>
    <t>Event Driven, Equity Special Situations</t>
  </si>
  <si>
    <t>Event Driven, Risk Arbitrage/Merger Arbitrage</t>
  </si>
  <si>
    <t>Macro, Active Trading</t>
  </si>
  <si>
    <t>Macro, Commodities</t>
  </si>
  <si>
    <t>Macro, Currencies</t>
  </si>
  <si>
    <t>Macro, Global</t>
  </si>
  <si>
    <t>Managed Futures/CTA, Fundamental</t>
  </si>
  <si>
    <t>Managed Futures/CTA, Quantitative</t>
  </si>
  <si>
    <t>Relative Value, Convertible Bond Arbitrage</t>
  </si>
  <si>
    <t>Relative Value, Fixed Income Arbitrage</t>
  </si>
  <si>
    <t>Relative Value, Volatility Arbitrage</t>
  </si>
  <si>
    <t>Equity, Long</t>
  </si>
  <si>
    <t>Fixed Income, Long</t>
  </si>
  <si>
    <t>Exempt fund</t>
  </si>
  <si>
    <t>Prospectus fund</t>
  </si>
  <si>
    <t>Closed-end</t>
  </si>
  <si>
    <t>For mutual funds and closed-end funds, please select "Prospectus fund" and for pooled funds, hedge funds and other non-prospectus qualified funds, please select "Exempt fund".</t>
  </si>
  <si>
    <t>flows.fees.amt</t>
  </si>
  <si>
    <t>flows.unitholder.distributions.amt</t>
  </si>
  <si>
    <t>flows.other.net.amt</t>
  </si>
  <si>
    <t>flows.other.desc</t>
  </si>
  <si>
    <t>Positive or negative</t>
  </si>
  <si>
    <t>see above</t>
  </si>
  <si>
    <t>Gross redemptions</t>
  </si>
  <si>
    <t>Africa (long)</t>
  </si>
  <si>
    <t>Middle East (long)</t>
  </si>
  <si>
    <t>South America (long)</t>
  </si>
  <si>
    <t>Africa (short)</t>
  </si>
  <si>
    <t>Asia Pacific (short)</t>
  </si>
  <si>
    <t>Middle East (short)</t>
  </si>
  <si>
    <t>South America (short)</t>
  </si>
  <si>
    <t>CAD</t>
  </si>
  <si>
    <t>Commodities (long)</t>
  </si>
  <si>
    <t>Real estate (long)</t>
  </si>
  <si>
    <t>Loans (short, inc. private debt)</t>
  </si>
  <si>
    <t>Commodities (short)</t>
  </si>
  <si>
    <t>Real estate (short)</t>
  </si>
  <si>
    <r>
      <rPr>
        <b/>
        <sz val="11"/>
        <color theme="1"/>
        <rFont val="Calibri"/>
        <family val="2"/>
        <scheme val="minor"/>
      </rPr>
      <t>No negative values</t>
    </r>
    <r>
      <rPr>
        <sz val="11"/>
        <color theme="1"/>
        <rFont val="Calibri"/>
        <family val="2"/>
        <scheme val="minor"/>
      </rPr>
      <t xml:space="preserve"> other than net income or other net flows. Convert negative long positions into positive short positions (ie. short equity rather than negative long equity), including derivatives. Non-responses in numeric fields are considered equivalent to zero.</t>
    </r>
  </si>
  <si>
    <t>Provide detail if value is reported previous column</t>
  </si>
  <si>
    <t>Fund class (drop-down menu)</t>
  </si>
  <si>
    <t>Please select the fund's primary investment strategy, if you select "Other", please specify in cell to right. Please complete Fund class column and then the Fund type column before Strategy.</t>
  </si>
  <si>
    <t>Mandatory descriptive field, drop-down dependent on Fund type</t>
  </si>
  <si>
    <t>ac.securitized.long.amt</t>
  </si>
  <si>
    <t>ac.securitized.short.amt</t>
  </si>
  <si>
    <t>Securitized products (short)</t>
  </si>
  <si>
    <t>Property and real estate</t>
  </si>
  <si>
    <t>Physical commodities</t>
  </si>
  <si>
    <t>ac.repo.long.amt</t>
  </si>
  <si>
    <t>ac.repo.short.amt</t>
  </si>
  <si>
    <t>Repos (short)</t>
  </si>
  <si>
    <t>Reverse repos (long)</t>
  </si>
  <si>
    <t>Receivables (long)</t>
  </si>
  <si>
    <t>Total absolute gross notional exposure greater than derivatives market value</t>
  </si>
  <si>
    <t>Number of contracts * notional contract size * market price of underlying instrument</t>
  </si>
  <si>
    <t>Number of contracts * notional contract size * 
market value of underlying instrument * option delta</t>
  </si>
  <si>
    <t>Private Debt</t>
  </si>
  <si>
    <t>Redemptions not suspended</t>
  </si>
  <si>
    <t>Stand-alone</t>
  </si>
  <si>
    <t>feeder.fund.desc</t>
  </si>
  <si>
    <t>ac.sovereign.bonds.long.amt</t>
  </si>
  <si>
    <t>ac.sovereign.bonds.short.amt</t>
  </si>
  <si>
    <t>ac.other.gov.bonds.long.amt</t>
  </si>
  <si>
    <t>ac.other.gov.bonds.short.amt</t>
  </si>
  <si>
    <t>Sovereign bonds (long, inc. supranational)</t>
  </si>
  <si>
    <t>Other government bonds (long, inc. provincial and municipal)</t>
  </si>
  <si>
    <t>Sovereign bonds (short, inc. supranational)</t>
  </si>
  <si>
    <t>Other government bonds (short, inc. provincial and municipal)</t>
  </si>
  <si>
    <r>
      <t xml:space="preserve">Inception date 
</t>
    </r>
    <r>
      <rPr>
        <sz val="11"/>
        <color theme="1"/>
        <rFont val="Calibri"/>
        <family val="2"/>
        <scheme val="minor"/>
      </rPr>
      <t xml:space="preserve">
(YYYY-MM-DD)</t>
    </r>
  </si>
  <si>
    <r>
      <t xml:space="preserve">Fund domicile 
</t>
    </r>
    <r>
      <rPr>
        <sz val="11"/>
        <color theme="1"/>
        <rFont val="Calibri"/>
        <family val="2"/>
        <scheme val="minor"/>
      </rPr>
      <t>(drop-down menu)</t>
    </r>
  </si>
  <si>
    <t xml:space="preserve">Fund name </t>
  </si>
  <si>
    <t xml:space="preserve">Investment fund manager NRD number </t>
  </si>
  <si>
    <t xml:space="preserve">Investment fund manager name </t>
  </si>
  <si>
    <r>
      <t xml:space="preserve">Fund class 
</t>
    </r>
    <r>
      <rPr>
        <sz val="11"/>
        <color theme="1"/>
        <rFont val="Calibri"/>
        <family val="2"/>
        <scheme val="minor"/>
      </rPr>
      <t>(prospectus-qualified or exempt)</t>
    </r>
  </si>
  <si>
    <t xml:space="preserve">Feeder fund description </t>
  </si>
  <si>
    <r>
      <t xml:space="preserve">Prime broker </t>
    </r>
    <r>
      <rPr>
        <sz val="11"/>
        <color theme="1"/>
        <rFont val="Calibri"/>
        <family val="2"/>
        <scheme val="minor"/>
      </rPr>
      <t xml:space="preserve">
</t>
    </r>
  </si>
  <si>
    <r>
      <t xml:space="preserve">Investor side pockets </t>
    </r>
    <r>
      <rPr>
        <sz val="11"/>
        <color theme="1"/>
        <rFont val="Calibri"/>
        <family val="2"/>
        <scheme val="minor"/>
      </rPr>
      <t xml:space="preserve">
(Yes/No)</t>
    </r>
  </si>
  <si>
    <r>
      <t xml:space="preserve">Right to restrict redemptions </t>
    </r>
    <r>
      <rPr>
        <sz val="11"/>
        <color theme="1"/>
        <rFont val="Calibri"/>
        <family val="2"/>
        <scheme val="minor"/>
      </rPr>
      <t xml:space="preserve">
(Yes/No)</t>
    </r>
  </si>
  <si>
    <r>
      <t xml:space="preserve">Redemptions restricted 
</t>
    </r>
    <r>
      <rPr>
        <sz val="11"/>
        <color theme="1"/>
        <rFont val="Calibri"/>
        <family val="2"/>
        <scheme val="minor"/>
      </rPr>
      <t>(Yes/No)</t>
    </r>
  </si>
  <si>
    <r>
      <t xml:space="preserve">Redemption restriction methods available 
</t>
    </r>
    <r>
      <rPr>
        <sz val="11"/>
        <color theme="1"/>
        <rFont val="Calibri"/>
        <family val="2"/>
        <scheme val="minor"/>
      </rPr>
      <t>(drop-down menu)</t>
    </r>
  </si>
  <si>
    <t xml:space="preserve">Fund access comment </t>
  </si>
  <si>
    <t xml:space="preserve">Geography long comment </t>
  </si>
  <si>
    <t xml:space="preserve">Other short description </t>
  </si>
  <si>
    <t xml:space="preserve">Asset class comment </t>
  </si>
  <si>
    <t xml:space="preserve">Other long derivatives description </t>
  </si>
  <si>
    <t xml:space="preserve">Securities borrowing 
</t>
  </si>
  <si>
    <t xml:space="preserve">Finance comment </t>
  </si>
  <si>
    <t xml:space="preserve">Ownership comment </t>
  </si>
  <si>
    <t xml:space="preserve">Investor liquidity comment </t>
  </si>
  <si>
    <t>Securitized products (long)</t>
  </si>
  <si>
    <t xml:space="preserve">Geography short comment </t>
  </si>
  <si>
    <t>Net Assets, Income &amp; Flows</t>
  </si>
  <si>
    <t>Strategy other description (Other selected in previous column)</t>
  </si>
  <si>
    <t>Specify what "Other" means or provide additional detail.</t>
  </si>
  <si>
    <t>Fund type (drop-down menu, populate Fund class first)</t>
  </si>
  <si>
    <t>Strategy (drop-down menu, populate Fund type first)</t>
  </si>
  <si>
    <t>Credit, Long</t>
  </si>
  <si>
    <t>Alternative strategy or hedge</t>
  </si>
  <si>
    <t>Money market</t>
  </si>
  <si>
    <t>Flow-through LP</t>
  </si>
  <si>
    <t>Long Notional - Derivatives</t>
  </si>
  <si>
    <t>Short Notional - Derivatives</t>
  </si>
  <si>
    <t>Mortgage-backed securities (MBS),  asset-backed commercial paper (ABCP), asset-backed securities (ABS) and other securitized products.</t>
  </si>
  <si>
    <t>Added fields</t>
  </si>
  <si>
    <t>ac.receivables.long.amt</t>
  </si>
  <si>
    <t>ac.receivables.short.amt</t>
  </si>
  <si>
    <t>Removed fields</t>
  </si>
  <si>
    <t>ETF</t>
  </si>
  <si>
    <t>$10 million or greater (CAD)</t>
  </si>
  <si>
    <t>End date of last period in which redemptions were suspended. If redemptions were suspended through year-end, please set a current year date</t>
  </si>
  <si>
    <t>fin.cash.borrowed.amt</t>
  </si>
  <si>
    <t xml:space="preserve">Cash 
borrowing 
</t>
  </si>
  <si>
    <t>Market value. No netting of positions, excluding margin or collateral.</t>
  </si>
  <si>
    <t>Please provide at the fund level, consolidate all series. Do not report funds with net assets of less than $10 million (CAD) as of year end.</t>
  </si>
  <si>
    <t>Total long notional value of the fund to crude oil, natural gas, gold, power and any other commodities, whether held synthetically or through (cash or physically settled) derivatives year end.</t>
  </si>
  <si>
    <t>Total long notional value of any derivatives contracts not classified, includuing exotic derivatives (for example weather or emission, volatility, variance and correlation derivatives) year end.. Please describe in the box to the right.</t>
  </si>
  <si>
    <t>Please provide at the fund level, consolidate all series. Prior year-end, one year before previous column.</t>
  </si>
  <si>
    <t>Reinvested distributions (last year)</t>
  </si>
  <si>
    <t>Unitholder distributions (last year)</t>
  </si>
  <si>
    <t>Net Assets (year end) = Net assets (prior year end) + Net income (losses) - Fees &amp; Expenses + Gross sales - Redemptions + Reinvested Distributions  - Unitholder Distributions  + Other net flows</t>
  </si>
  <si>
    <t>$10 million or greater</t>
  </si>
  <si>
    <t>Total income (loss) (last year)</t>
  </si>
  <si>
    <t>Fees, expenses &amp; taxes (last year)</t>
  </si>
  <si>
    <t>Other net flows description</t>
  </si>
  <si>
    <t xml:space="preserve">Other net flows description </t>
  </si>
  <si>
    <t>Cash borrowed (inc. repos)</t>
  </si>
  <si>
    <t>designated.broker</t>
  </si>
  <si>
    <t>authorized.participants</t>
  </si>
  <si>
    <t>Securities 
lending</t>
  </si>
  <si>
    <t>Crypto</t>
  </si>
  <si>
    <t>Split share corp</t>
  </si>
  <si>
    <t>ac.crypto.long.amt</t>
  </si>
  <si>
    <t>ac.crypto.short.amt</t>
  </si>
  <si>
    <t>Investment grade corporate bonds (long)</t>
  </si>
  <si>
    <t>ac.corp.bonds.ig.long.amt</t>
  </si>
  <si>
    <t>ac.corp.bonds.hy.long.amt</t>
  </si>
  <si>
    <t>ac.corp.bonds.ig.short.amt</t>
  </si>
  <si>
    <t>ac.corp.bonds.hy.short.amt</t>
  </si>
  <si>
    <t>Investment grade corporate bonds (short)</t>
  </si>
  <si>
    <t>Crypto (long)</t>
  </si>
  <si>
    <t>Crypto assets, excluding funds</t>
  </si>
  <si>
    <t>Crypto (short)</t>
  </si>
  <si>
    <t>Equity derivatives (long, delta adjusted)</t>
  </si>
  <si>
    <t>Equity derivatives (short, delta adjusted)</t>
  </si>
  <si>
    <t>Non-investment grade corporate bonds (long)</t>
  </si>
  <si>
    <t>Non-investment grade corporate bonds (short)</t>
  </si>
  <si>
    <t>Fund type description (other or multiple fund types,  previous column)</t>
  </si>
  <si>
    <r>
      <rPr>
        <b/>
        <sz val="11"/>
        <color theme="1"/>
        <rFont val="Calibri"/>
        <family val="2"/>
        <scheme val="minor"/>
      </rPr>
      <t xml:space="preserve">Loans 
</t>
    </r>
    <r>
      <rPr>
        <sz val="11"/>
        <color theme="1"/>
        <rFont val="Calibri"/>
        <family val="2"/>
        <scheme val="minor"/>
      </rPr>
      <t>(long, inc. CDOs/CLOs mortgages &amp; private debt)</t>
    </r>
  </si>
  <si>
    <t>Specify what types of derivatives are classified as "Other".</t>
  </si>
  <si>
    <r>
      <rPr>
        <b/>
        <sz val="11"/>
        <color theme="1"/>
        <rFont val="Calibri"/>
        <family val="2"/>
        <scheme val="minor"/>
      </rPr>
      <t xml:space="preserve">Loans 
</t>
    </r>
    <r>
      <rPr>
        <sz val="11"/>
        <color theme="1"/>
        <rFont val="Calibri"/>
        <family val="2"/>
        <scheme val="minor"/>
      </rPr>
      <t>(short, inc. CDOs/CLOs mortgages &amp; private debt)</t>
    </r>
  </si>
  <si>
    <r>
      <t xml:space="preserve">Strategy 
</t>
    </r>
    <r>
      <rPr>
        <sz val="11"/>
        <color theme="1"/>
        <rFont val="Calibri"/>
        <family val="2"/>
        <scheme val="minor"/>
      </rPr>
      <t xml:space="preserve">(drop-down menu, </t>
    </r>
    <r>
      <rPr>
        <b/>
        <sz val="11"/>
        <color theme="1"/>
        <rFont val="Calibri"/>
        <family val="2"/>
        <scheme val="minor"/>
      </rPr>
      <t>populate Fund class and Fund type first</t>
    </r>
    <r>
      <rPr>
        <sz val="11"/>
        <color theme="1"/>
        <rFont val="Calibri"/>
        <family val="2"/>
        <scheme val="minor"/>
      </rPr>
      <t>)</t>
    </r>
  </si>
  <si>
    <t>Redemptions (last year, gross)</t>
  </si>
  <si>
    <t xml:space="preserve">Other net flows (outflows) (last year, net, detail in next column) </t>
  </si>
  <si>
    <t>Other &amp; unallocated cash (long, inc. residual, treasury, receivables)</t>
  </si>
  <si>
    <t>Other &amp; unallocated cash (short, inc. residual, treasury, receivables)</t>
  </si>
  <si>
    <t>Loans (long, inc. private debt)</t>
  </si>
  <si>
    <t>Warrants (long, inc. equity rights)</t>
  </si>
  <si>
    <t>Derivatives (long, market/fair value)</t>
  </si>
  <si>
    <t>Other (long, ex. receivables)</t>
  </si>
  <si>
    <t>Warrants (short, inc. equity rights)</t>
  </si>
  <si>
    <t>Portfolio liquidity (daily, 1 day)</t>
  </si>
  <si>
    <t>Portfolio liquidity (weekly, 2-7 days)</t>
  </si>
  <si>
    <t>Portfolio liquidity (quarterly, 31-90 days)</t>
  </si>
  <si>
    <t>Investor liquidity (daily, 1 day)</t>
  </si>
  <si>
    <t>Investor liquidity (weekly, 2-7 days)</t>
  </si>
  <si>
    <t>Investor liquidity (quarterly, 31-90 days)</t>
  </si>
  <si>
    <t>Mutual fund</t>
  </si>
  <si>
    <t>Mandatory for ETFs, drop-down menu</t>
  </si>
  <si>
    <t>Exchange-Traded Funds</t>
  </si>
  <si>
    <t>Other redemption restriction methods description (other or multiple)</t>
  </si>
  <si>
    <t>daily.disclosure</t>
  </si>
  <si>
    <r>
      <t xml:space="preserve">For the </t>
    </r>
    <r>
      <rPr>
        <b/>
        <sz val="11"/>
        <color rgb="FF000000"/>
        <rFont val="Calibri"/>
        <family val="2"/>
        <scheme val="minor"/>
      </rPr>
      <t>Geography</t>
    </r>
    <r>
      <rPr>
        <sz val="11"/>
        <color rgb="FF000000"/>
        <rFont val="Calibri"/>
        <family val="2"/>
        <scheme val="minor"/>
      </rPr>
      <t xml:space="preserve"> section,  look through to the holdings of underlying fund(s) to the extent possible. For example, if a fund is invested in an underlying fund with its assets invested in emerging Asia, those assets should be reported in the Asia Pacific column of the </t>
    </r>
    <r>
      <rPr>
        <b/>
        <sz val="11"/>
        <color rgb="FF000000"/>
        <rFont val="Calibri"/>
        <family val="2"/>
        <scheme val="minor"/>
      </rPr>
      <t>Geography</t>
    </r>
    <r>
      <rPr>
        <sz val="11"/>
        <color rgb="FF000000"/>
        <rFont val="Calibri"/>
        <family val="2"/>
        <scheme val="minor"/>
      </rPr>
      <t xml:space="preserve"> section.</t>
    </r>
  </si>
  <si>
    <t>Investor liquidity (monthly or semi-monthly, 8-30 days)</t>
  </si>
  <si>
    <t>Portfolio liquidity (monthly or semi-monthly, 8-30 days)</t>
  </si>
  <si>
    <t>ownership.individual.pct</t>
  </si>
  <si>
    <t>ownership.fund.pct</t>
  </si>
  <si>
    <t xml:space="preserve">Shortest amount of time for investors to redeem units or withdraw cash in normal conditions. For prospectus-qualified funds with redemptions less frequently than daily, investor liquidity should be adjusted accordingly. For example, a fund with weekly redemptions would put 0 under daily investor liquidity and 100 under weekly investor liquidity. </t>
  </si>
  <si>
    <r>
      <t xml:space="preserve">Redemptions suspended
start date 
</t>
    </r>
    <r>
      <rPr>
        <sz val="11"/>
        <color theme="1"/>
        <rFont val="Calibri"/>
        <family val="2"/>
        <scheme val="minor"/>
      </rPr>
      <t>(YYYY-MM-DD)</t>
    </r>
  </si>
  <si>
    <r>
      <t xml:space="preserve">Redemptions suspended
end date 
</t>
    </r>
    <r>
      <rPr>
        <sz val="11"/>
        <color theme="1"/>
        <rFont val="Calibri"/>
        <family val="2"/>
        <scheme val="minor"/>
      </rPr>
      <t>(YYYY-MM-DD)</t>
    </r>
  </si>
  <si>
    <r>
      <t xml:space="preserve">Non-investment grade 
corporate 
bonds
</t>
    </r>
    <r>
      <rPr>
        <sz val="11"/>
        <color theme="1"/>
        <rFont val="Calibri"/>
        <family val="2"/>
        <scheme val="minor"/>
      </rPr>
      <t>(long, inc. unrated)</t>
    </r>
  </si>
  <si>
    <r>
      <t xml:space="preserve">Non-investment grade 
corporate 
bonds
</t>
    </r>
    <r>
      <rPr>
        <sz val="11"/>
        <color theme="1"/>
        <rFont val="Calibri"/>
        <family val="2"/>
        <scheme val="minor"/>
      </rPr>
      <t>(short, inc. unrated)</t>
    </r>
  </si>
  <si>
    <t>Comment boxes should be used when the survey can't be completed properly or to provide more detail.</t>
  </si>
  <si>
    <t>Funds (investment funds, fund wrap accounts, collective investments)</t>
  </si>
  <si>
    <t>Mortgage-backed securities (MBS), asset-backed commercial paper (ABCP), asset-backed securities (ABS) and other securitized products.</t>
  </si>
  <si>
    <t xml:space="preserve">Redemption restriction method selected 
(not Other or Multiple)
</t>
  </si>
  <si>
    <t xml:space="preserve">Strategy description response 
(TRUE/FALSE)
</t>
  </si>
  <si>
    <t>Empty Cells
(must equal 0)</t>
  </si>
  <si>
    <t>Suspension start &amp; end date response 
(True/False)</t>
  </si>
  <si>
    <t>Share
(sum to 100, 
% of NAV)</t>
  </si>
  <si>
    <t>Market Value
(long + short)</t>
  </si>
  <si>
    <t>Gross Notional Value 
(long + short, must exceed market value)</t>
  </si>
  <si>
    <t>Ratio 
(market /notional value)</t>
  </si>
  <si>
    <t>Test
(at least one must be TRUE)</t>
  </si>
  <si>
    <t xml:space="preserve">Other long derivatives description response
(TRUE/FALSE)
</t>
  </si>
  <si>
    <t>Other short derivatives description response
(TRUE/FALSE)</t>
  </si>
  <si>
    <t>Test
(if fund type is FALSE, share must equal 100)</t>
  </si>
  <si>
    <t>Fund Type 
(is ETF, Closed end or Split share corp)</t>
  </si>
  <si>
    <t>Test
(share must equal 100)</t>
  </si>
  <si>
    <t>Test 
(see above)</t>
  </si>
  <si>
    <t>Method 
selected
(True/False)</t>
  </si>
  <si>
    <t>Net assets 
(last year)</t>
  </si>
  <si>
    <t xml:space="preserve">Empty row test
(if equals value above in cell C2)
</t>
  </si>
  <si>
    <t>Share of units that can be redeemed under normal conditions within specified time period. Assume that redemptions are not suspended or restricted. Based on the valuation date, not the settlement date. For prospectus-qualified funds with 100% retail ownership, please respond 100. For prospectus-exempt funds and/or funds with institutional ownership, please respond based on the redemption terms established (daily, weekly, monthly, etc).</t>
  </si>
  <si>
    <t>Explain section response or provide caveats. Optional.</t>
  </si>
  <si>
    <t>Complete if Strategy is Other</t>
  </si>
  <si>
    <t>Complete if "Other" or "Multiple" is reported in previous column</t>
  </si>
  <si>
    <t>Complete if fund type is "Other"</t>
  </si>
  <si>
    <t>Complete if right to restrict is "Yes", drop-down menu</t>
  </si>
  <si>
    <t>Complete if redemptions suspended is "Yes"</t>
  </si>
  <si>
    <t>not a reporting field, for self-validation purposes only</t>
  </si>
  <si>
    <t>Flows estimated net assets 
(Income and Other net flows can be can be + or -)</t>
  </si>
  <si>
    <t>Sum section to 100, % of net assets (other than exchange traded)</t>
  </si>
  <si>
    <t>Provide detail if value is reported in previous column</t>
  </si>
  <si>
    <r>
      <rPr>
        <b/>
        <u/>
        <sz val="12"/>
        <rFont val="Calibri"/>
        <family val="2"/>
        <scheme val="minor"/>
      </rPr>
      <t>INSTRUCTIONS</t>
    </r>
    <r>
      <rPr>
        <sz val="12"/>
        <rFont val="Calibri"/>
        <family val="2"/>
        <scheme val="minor"/>
      </rPr>
      <t xml:space="preserve">: Please fill in the survey on a fund-by-fund basis for all reportable funds for which you are the manager. 
All data should be reported as of </t>
    </r>
    <r>
      <rPr>
        <b/>
        <u/>
        <sz val="12"/>
        <rFont val="Calibri"/>
        <family val="2"/>
        <scheme val="minor"/>
      </rPr>
      <t xml:space="preserve">prior year-end </t>
    </r>
    <r>
      <rPr>
        <sz val="12"/>
        <rFont val="Calibri"/>
        <family val="2"/>
        <scheme val="minor"/>
      </rPr>
      <t>or with respect to</t>
    </r>
    <r>
      <rPr>
        <b/>
        <sz val="12"/>
        <rFont val="Calibri"/>
        <family val="2"/>
        <scheme val="minor"/>
      </rPr>
      <t xml:space="preserve"> </t>
    </r>
    <r>
      <rPr>
        <b/>
        <u/>
        <sz val="12"/>
        <rFont val="Calibri"/>
        <family val="2"/>
        <scheme val="minor"/>
      </rPr>
      <t>the prior year</t>
    </r>
    <r>
      <rPr>
        <sz val="12"/>
        <rFont val="Calibri"/>
        <family val="2"/>
        <scheme val="minor"/>
      </rPr>
      <t xml:space="preserve"> (income, redemptions), unless otherwise noted. </t>
    </r>
    <r>
      <rPr>
        <b/>
        <sz val="12"/>
        <rFont val="Calibri"/>
        <family val="2"/>
        <scheme val="minor"/>
      </rPr>
      <t xml:space="preserve">
</t>
    </r>
    <r>
      <rPr>
        <sz val="12"/>
        <rFont val="Calibri"/>
        <family val="2"/>
        <scheme val="minor"/>
      </rPr>
      <t xml:space="preserve">
</t>
    </r>
  </si>
  <si>
    <t>Payables (short, inc. accrued liabilities)</t>
  </si>
  <si>
    <t>Mandatory for ETFs</t>
  </si>
  <si>
    <t>Definition</t>
  </si>
  <si>
    <r>
      <t xml:space="preserve">Fund code 
</t>
    </r>
    <r>
      <rPr>
        <sz val="11"/>
        <color theme="1"/>
        <rFont val="Calibri"/>
        <family val="2"/>
        <scheme val="minor"/>
      </rPr>
      <t xml:space="preserve">
(unique fund id, </t>
    </r>
    <r>
      <rPr>
        <b/>
        <sz val="11"/>
        <color theme="1"/>
        <rFont val="Calibri"/>
        <family val="2"/>
        <scheme val="minor"/>
      </rPr>
      <t>no spaces and 
no NAs</t>
    </r>
    <r>
      <rPr>
        <sz val="11"/>
        <color theme="1"/>
        <rFont val="Calibri"/>
        <family val="2"/>
        <scheme val="minor"/>
      </rPr>
      <t>)</t>
    </r>
  </si>
  <si>
    <t>Fund code (unique fund id, no spaces and no NAs)</t>
  </si>
  <si>
    <t>Unique code to identify the fund, no spaces and no nulls. Use previously established fund code, if available. Otherwise, use Sedar ID, Fundserv code or other identifier. Keep a record of fund code to use in future surveys. Field previously called Internal code or Unique fund code.</t>
  </si>
  <si>
    <t>Net assets (2021-12-31)</t>
  </si>
  <si>
    <t>Fund type</t>
  </si>
  <si>
    <t>Survey</t>
  </si>
  <si>
    <r>
      <t xml:space="preserve">Feeder description 
</t>
    </r>
    <r>
      <rPr>
        <sz val="11"/>
        <color theme="1"/>
        <rFont val="Calibri"/>
        <family val="2"/>
        <scheme val="minor"/>
      </rPr>
      <t>(name of top fund, its fund manager and any other feeder funds)</t>
    </r>
  </si>
  <si>
    <t>Europe (long)</t>
  </si>
  <si>
    <t>Europe (short)</t>
  </si>
  <si>
    <t>Strategy</t>
  </si>
  <si>
    <t>Equity, Short</t>
  </si>
  <si>
    <t>Alternative mutual fund</t>
  </si>
  <si>
    <t>All tests 
(all tests)</t>
  </si>
  <si>
    <t>Fund category
(as reported in Survey tab)</t>
  </si>
  <si>
    <t>Detail</t>
  </si>
  <si>
    <t xml:space="preserve">Fund holdings
(Money market fund &amp; Funds, long)
</t>
  </si>
  <si>
    <r>
      <t xml:space="preserve">Investor Liquidity 
</t>
    </r>
    <r>
      <rPr>
        <sz val="11"/>
        <color theme="1"/>
        <rFont val="Calibri"/>
        <family val="2"/>
        <scheme val="minor"/>
      </rPr>
      <t>(% of net assets, sum to 100, earliest redemption date excluding settlement)</t>
    </r>
  </si>
  <si>
    <r>
      <t xml:space="preserve">Portfolio Liquidity 
</t>
    </r>
    <r>
      <rPr>
        <sz val="11"/>
        <color theme="1"/>
        <rFont val="Calibri"/>
        <family val="2"/>
        <scheme val="minor"/>
      </rPr>
      <t>(% of net assets, sum to 100, earliest sale date excluding settlement)</t>
    </r>
  </si>
  <si>
    <t xml:space="preserve"> </t>
  </si>
  <si>
    <t>Indicate if fund is a "Feeder fund". Provide information relevant to funds in a master-feeder structure including name of master fund, master fund's fund manager and relationship between the funds and fund managers.</t>
  </si>
  <si>
    <t>Fund holdings &amp; double counting</t>
  </si>
  <si>
    <t xml:space="preserve">Column </t>
  </si>
  <si>
    <t xml:space="preserve">Detail </t>
  </si>
  <si>
    <r>
      <t>In the Asset class section,</t>
    </r>
    <r>
      <rPr>
        <b/>
        <sz val="11"/>
        <color rgb="FF000000"/>
        <rFont val="Calibri"/>
        <family val="2"/>
        <scheme val="minor"/>
      </rPr>
      <t xml:space="preserve"> do not look through</t>
    </r>
    <r>
      <rPr>
        <sz val="11"/>
        <color rgb="FF000000"/>
        <rFont val="Calibri"/>
        <family val="2"/>
        <scheme val="minor"/>
      </rPr>
      <t xml:space="preserve"> underlying fund(s) unless the reporting fund is a </t>
    </r>
    <r>
      <rPr>
        <b/>
        <sz val="11"/>
        <color rgb="FF000000"/>
        <rFont val="Calibri"/>
        <family val="2"/>
        <scheme val="minor"/>
      </rPr>
      <t xml:space="preserve">feeder fund </t>
    </r>
    <r>
      <rPr>
        <sz val="11"/>
        <color rgb="FF000000"/>
        <rFont val="Calibri"/>
        <family val="2"/>
        <scheme val="minor"/>
      </rPr>
      <t xml:space="preserve">and the master fund is not reported because it is managed by a third party (see Fund Holdings tab). For example, if a fund is 50% invested in an underlying fund and 50% invested in listed equities, these figures should be reported in the </t>
    </r>
    <r>
      <rPr>
        <b/>
        <sz val="11"/>
        <color rgb="FF000000"/>
        <rFont val="Calibri"/>
        <family val="2"/>
        <scheme val="minor"/>
      </rPr>
      <t>Funds</t>
    </r>
    <r>
      <rPr>
        <sz val="11"/>
        <color rgb="FF000000"/>
        <rFont val="Calibri"/>
        <family val="2"/>
        <scheme val="minor"/>
      </rPr>
      <t xml:space="preserve"> and </t>
    </r>
    <r>
      <rPr>
        <b/>
        <sz val="11"/>
        <color rgb="FF000000"/>
        <rFont val="Calibri"/>
        <family val="2"/>
        <scheme val="minor"/>
      </rPr>
      <t>Equity</t>
    </r>
    <r>
      <rPr>
        <sz val="11"/>
        <color rgb="FF000000"/>
        <rFont val="Calibri"/>
        <family val="2"/>
        <scheme val="minor"/>
      </rPr>
      <t xml:space="preserve"> columns in the</t>
    </r>
    <r>
      <rPr>
        <b/>
        <sz val="11"/>
        <color rgb="FF000000"/>
        <rFont val="Calibri"/>
        <family val="2"/>
        <scheme val="minor"/>
      </rPr>
      <t xml:space="preserve"> Asset Class</t>
    </r>
    <r>
      <rPr>
        <sz val="11"/>
        <color rgb="FF000000"/>
        <rFont val="Calibri"/>
        <family val="2"/>
        <scheme val="minor"/>
      </rPr>
      <t xml:space="preserve"> section. Similarily, do not report the derivatives positions of underlying fund(s).</t>
    </r>
  </si>
  <si>
    <t>Scenario</t>
  </si>
  <si>
    <t xml:space="preserve">Reporting </t>
  </si>
  <si>
    <t>1) The investment fund manager manages a feeder fund(s), but not the master fund</t>
  </si>
  <si>
    <t>2) If the investment fund manager manages the master fund and feeder fund(s)</t>
  </si>
  <si>
    <t>Drop-down options</t>
  </si>
  <si>
    <t>Master-feeder structure</t>
  </si>
  <si>
    <t>Fund Category Test (Fund of fund)</t>
  </si>
  <si>
    <t>ownership.institution.pct</t>
  </si>
  <si>
    <t xml:space="preserve">Institutions
</t>
  </si>
  <si>
    <t xml:space="preserve">Other funds including stand-alone funds, fund-of funds, segregated funds, wrap accounts,  fund of funds, stand-alone funds, fund wrap accounts and other collective investment vehicles. </t>
  </si>
  <si>
    <t>Total income (loss) can be positive or negative. It includes dividends, interest, other distributions, capital gains (losses) and FX changes. Capital gains (losses) can be realized or unrealized.</t>
  </si>
  <si>
    <t>derivative.crypto.long.gne.amt</t>
  </si>
  <si>
    <t>derivative.crypto.short.gne.amt</t>
  </si>
  <si>
    <t>Crypto derivatives (short)</t>
  </si>
  <si>
    <t>Crypto derivatives (long)</t>
  </si>
  <si>
    <t>Are all of the ETF’s portfolio holdings disclosed to the public on the ETF’s (or its manager’s) website before the opening of trading on the primary listing exchange for the ETF’s securities?</t>
  </si>
  <si>
    <t>Long holdings
(last year)</t>
  </si>
  <si>
    <r>
      <t xml:space="preserve">Fund 
category 
</t>
    </r>
    <r>
      <rPr>
        <sz val="11"/>
        <color theme="1"/>
        <rFont val="Calibri"/>
        <family val="2"/>
        <scheme val="minor"/>
      </rPr>
      <t>(drop-down menu, must match holdings)</t>
    </r>
  </si>
  <si>
    <t>fund.cusip</t>
  </si>
  <si>
    <t>46428D108</t>
  </si>
  <si>
    <t>CUSIP Test</t>
  </si>
  <si>
    <r>
      <rPr>
        <b/>
        <sz val="11"/>
        <rFont val="Calibri"/>
        <family val="2"/>
        <scheme val="minor"/>
      </rPr>
      <t>Funds</t>
    </r>
    <r>
      <rPr>
        <sz val="11"/>
        <rFont val="Calibri"/>
        <family val="2"/>
        <scheme val="minor"/>
      </rPr>
      <t xml:space="preserve"> should pass every validation test, other than those that are not relevant. For example, </t>
    </r>
    <r>
      <rPr>
        <b/>
        <sz val="11"/>
        <rFont val="Calibri"/>
        <family val="2"/>
        <scheme val="minor"/>
      </rPr>
      <t>Ownership type</t>
    </r>
    <r>
      <rPr>
        <sz val="11"/>
        <rFont val="Calibri"/>
        <family val="2"/>
        <scheme val="minor"/>
      </rPr>
      <t xml:space="preserve"> does</t>
    </r>
    <r>
      <rPr>
        <b/>
        <sz val="11"/>
        <rFont val="Calibri"/>
        <family val="2"/>
        <scheme val="minor"/>
      </rPr>
      <t xml:space="preserve"> not</t>
    </r>
    <r>
      <rPr>
        <sz val="11"/>
        <rFont val="Calibri"/>
        <family val="2"/>
        <scheme val="minor"/>
      </rPr>
      <t xml:space="preserve"> have to be completed for ETFs, closed-end funds and split share corps. The first column, Validation, will say </t>
    </r>
    <r>
      <rPr>
        <b/>
        <sz val="11"/>
        <color rgb="FF00B050"/>
        <rFont val="Calibri"/>
        <family val="2"/>
        <scheme val="minor"/>
      </rPr>
      <t>Pass</t>
    </r>
    <r>
      <rPr>
        <sz val="11"/>
        <rFont val="Calibri"/>
        <family val="2"/>
        <scheme val="minor"/>
      </rPr>
      <t xml:space="preserve">, when every validation test is passed. Sections turn </t>
    </r>
    <r>
      <rPr>
        <b/>
        <sz val="11"/>
        <color theme="9"/>
        <rFont val="Calibri"/>
        <family val="2"/>
        <scheme val="minor"/>
      </rPr>
      <t>green</t>
    </r>
    <r>
      <rPr>
        <sz val="11"/>
        <rFont val="Calibri"/>
        <family val="2"/>
        <scheme val="minor"/>
      </rPr>
      <t xml:space="preserve"> when they pass validation or remain </t>
    </r>
    <r>
      <rPr>
        <b/>
        <sz val="11"/>
        <color theme="5" tint="-0.249977111117893"/>
        <rFont val="Calibri"/>
        <family val="2"/>
        <scheme val="minor"/>
      </rPr>
      <t>orange</t>
    </r>
    <r>
      <rPr>
        <sz val="11"/>
        <color theme="5" tint="-0.249977111117893"/>
        <rFont val="Calibri"/>
        <family val="2"/>
        <scheme val="minor"/>
      </rPr>
      <t xml:space="preserve"> </t>
    </r>
    <r>
      <rPr>
        <sz val="11"/>
        <rFont val="Calibri"/>
        <family val="2"/>
        <scheme val="minor"/>
      </rPr>
      <t xml:space="preserve">when they have failed. </t>
    </r>
  </si>
  <si>
    <r>
      <t xml:space="preserve">Institutions 
</t>
    </r>
    <r>
      <rPr>
        <sz val="11"/>
        <color theme="1"/>
        <rFont val="Calibri"/>
        <family val="2"/>
        <scheme val="minor"/>
      </rPr>
      <t>(not funds)</t>
    </r>
  </si>
  <si>
    <t>Gross sales (last year, subscriptions, net of reinvested distributions)</t>
  </si>
  <si>
    <t>Funds (long, inc. ETF &amp; ex. money market)</t>
  </si>
  <si>
    <t>Funds (short, inc. ETF &amp; ex. money market)</t>
  </si>
  <si>
    <r>
      <t xml:space="preserve">Ownership Type 
</t>
    </r>
    <r>
      <rPr>
        <sz val="11"/>
        <color theme="1"/>
        <rFont val="Calibri"/>
        <family val="2"/>
        <scheme val="minor"/>
      </rPr>
      <t xml:space="preserve">(% of net assets, sum to 100, </t>
    </r>
    <r>
      <rPr>
        <b/>
        <sz val="11"/>
        <color theme="1"/>
        <rFont val="Calibri"/>
        <family val="2"/>
        <scheme val="minor"/>
      </rPr>
      <t xml:space="preserve">NOT </t>
    </r>
    <r>
      <rPr>
        <sz val="11"/>
        <color theme="1"/>
        <rFont val="Calibri"/>
        <family val="2"/>
        <scheme val="minor"/>
      </rPr>
      <t>for exchange traded funds &amp; series)</t>
    </r>
  </si>
  <si>
    <t>Institutions including pension funds, financial institutions, corporations, government, charitable organizations, sovereign wealth funds and government, but excluding funds (see funds above).</t>
  </si>
  <si>
    <t>Explain section response or provide caveats. Optional. Please complete section on best-effort basis, while identifying potential limitations in this field.</t>
  </si>
  <si>
    <t>CUSIP Test
(number of characters plus 2 must be a multiple of 11, ie. 1 cusip  = 11, 
2 cusips = 22, 
3 cusips = 33)</t>
  </si>
  <si>
    <r>
      <rPr>
        <b/>
        <sz val="11"/>
        <color theme="1"/>
        <rFont val="Calibri"/>
        <family val="2"/>
        <scheme val="minor"/>
      </rPr>
      <t xml:space="preserve">Individuals </t>
    </r>
    <r>
      <rPr>
        <sz val="11"/>
        <color theme="1"/>
        <rFont val="Calibri"/>
        <family val="2"/>
        <scheme val="minor"/>
      </rPr>
      <t xml:space="preserve">
</t>
    </r>
  </si>
  <si>
    <t>Individuals</t>
  </si>
  <si>
    <t>Individuals include fund manager staff &amp; management.</t>
  </si>
  <si>
    <t>Fund CUSIP (for funds traded on exchange)</t>
  </si>
  <si>
    <r>
      <t xml:space="preserve">Fund CUSIP
</t>
    </r>
    <r>
      <rPr>
        <sz val="11"/>
        <color theme="1"/>
        <rFont val="Calibri"/>
        <family val="2"/>
        <scheme val="minor"/>
      </rPr>
      <t>(</t>
    </r>
    <r>
      <rPr>
        <b/>
        <sz val="11"/>
        <color theme="1"/>
        <rFont val="Calibri"/>
        <family val="2"/>
        <scheme val="minor"/>
      </rPr>
      <t xml:space="preserve">exactly 9 characters for each CUSIP </t>
    </r>
    <r>
      <rPr>
        <sz val="11"/>
        <color theme="1"/>
        <rFont val="Calibri"/>
        <family val="2"/>
        <scheme val="minor"/>
      </rPr>
      <t>for funds traded on exchange)</t>
    </r>
  </si>
  <si>
    <r>
      <t xml:space="preserve">This field is mandatory. Generally, funds that invest more than 50% of their long positions in funds and money market funds should be designated Fund of funds under the Fund category column. However, the percentage ranges are meant to serve as a guide and can vary slightly.  For </t>
    </r>
    <r>
      <rPr>
        <b/>
        <sz val="11"/>
        <color rgb="FF000000"/>
        <rFont val="Calibri"/>
        <family val="2"/>
        <scheme val="minor"/>
      </rPr>
      <t>Fund of funds</t>
    </r>
    <r>
      <rPr>
        <sz val="11"/>
        <color rgb="FF000000"/>
        <rFont val="Calibri"/>
        <family val="2"/>
        <scheme val="minor"/>
      </rPr>
      <t xml:space="preserve">, long fund &amp; money market fund holdings exceed </t>
    </r>
    <r>
      <rPr>
        <b/>
        <sz val="11"/>
        <color rgb="FF000000"/>
        <rFont val="Calibri"/>
        <family val="2"/>
        <scheme val="minor"/>
      </rPr>
      <t>65% of long positions</t>
    </r>
    <r>
      <rPr>
        <sz val="11"/>
        <color rgb="FF000000"/>
        <rFont val="Calibri"/>
        <family val="2"/>
        <scheme val="minor"/>
      </rPr>
      <t xml:space="preserve">. For </t>
    </r>
    <r>
      <rPr>
        <b/>
        <sz val="11"/>
        <color rgb="FF000000"/>
        <rFont val="Calibri"/>
        <family val="2"/>
        <scheme val="minor"/>
      </rPr>
      <t>Stand-alone funds</t>
    </r>
    <r>
      <rPr>
        <sz val="11"/>
        <color rgb="FF000000"/>
        <rFont val="Calibri"/>
        <family val="2"/>
        <scheme val="minor"/>
      </rPr>
      <t xml:space="preserve">, long fund &amp; money market fund holdings are less than </t>
    </r>
    <r>
      <rPr>
        <b/>
        <sz val="11"/>
        <color rgb="FF000000"/>
        <rFont val="Calibri"/>
        <family val="2"/>
        <scheme val="minor"/>
      </rPr>
      <t>35% of long positions</t>
    </r>
    <r>
      <rPr>
        <sz val="11"/>
        <color rgb="FF000000"/>
        <rFont val="Calibri"/>
        <family val="2"/>
        <scheme val="minor"/>
      </rPr>
      <t xml:space="preserve">. For funds with long fund &amp; money market fund </t>
    </r>
    <r>
      <rPr>
        <b/>
        <sz val="11"/>
        <color rgb="FF000000"/>
        <rFont val="Calibri"/>
        <family val="2"/>
        <scheme val="minor"/>
      </rPr>
      <t>holdings between 35% and 65% of long positions</t>
    </r>
    <r>
      <rPr>
        <sz val="11"/>
        <color rgb="FF000000"/>
        <rFont val="Calibri"/>
        <family val="2"/>
        <scheme val="minor"/>
      </rPr>
      <t xml:space="preserve">, the categorization of the fund is left to the </t>
    </r>
    <r>
      <rPr>
        <b/>
        <sz val="11"/>
        <color rgb="FF000000"/>
        <rFont val="Calibri"/>
        <family val="2"/>
        <scheme val="minor"/>
      </rPr>
      <t>discretion</t>
    </r>
    <r>
      <rPr>
        <sz val="11"/>
        <color rgb="FF000000"/>
        <rFont val="Calibri"/>
        <family val="2"/>
        <scheme val="minor"/>
      </rPr>
      <t xml:space="preserve"> of the fund manager. A fund’s investment objectives and strategies, as noted in the offering documents, may also be considered when determining this designation within the ranges specified above.</t>
    </r>
  </si>
  <si>
    <r>
      <t>Estimated fund category
(</t>
    </r>
    <r>
      <rPr>
        <b/>
        <sz val="11"/>
        <color theme="1"/>
        <rFont val="Calibri"/>
        <family val="2"/>
        <scheme val="minor"/>
      </rPr>
      <t>Fund of funds</t>
    </r>
    <r>
      <rPr>
        <sz val="11"/>
        <color theme="1"/>
        <rFont val="Calibri"/>
        <family val="2"/>
        <scheme val="minor"/>
      </rPr>
      <t xml:space="preserve"> 
&gt; 65% of long positions in funds, </t>
    </r>
    <r>
      <rPr>
        <b/>
        <sz val="11"/>
        <color theme="1"/>
        <rFont val="Calibri"/>
        <family val="2"/>
        <scheme val="minor"/>
      </rPr>
      <t>Stand-alone funds</t>
    </r>
    <r>
      <rPr>
        <sz val="11"/>
        <color theme="1"/>
        <rFont val="Calibri"/>
        <family val="2"/>
        <scheme val="minor"/>
      </rPr>
      <t xml:space="preserve"> &lt; 35%  long positions in funds, otherwise IFM discretion)</t>
    </r>
  </si>
  <si>
    <r>
      <t xml:space="preserve">Generally, funds that invest more than 50% of their long positions in funds and money market funds should be designated </t>
    </r>
    <r>
      <rPr>
        <b/>
        <sz val="11"/>
        <color rgb="FF000000"/>
        <rFont val="Calibri"/>
        <family val="2"/>
        <scheme val="minor"/>
      </rPr>
      <t>Fund of funds</t>
    </r>
    <r>
      <rPr>
        <sz val="11"/>
        <color rgb="FF000000"/>
        <rFont val="Calibri"/>
        <family val="2"/>
        <scheme val="minor"/>
      </rPr>
      <t xml:space="preserve"> under the </t>
    </r>
    <r>
      <rPr>
        <b/>
        <sz val="11"/>
        <color rgb="FF000000"/>
        <rFont val="Calibri"/>
        <family val="2"/>
        <scheme val="minor"/>
      </rPr>
      <t>Fund category</t>
    </r>
    <r>
      <rPr>
        <sz val="11"/>
        <color rgb="FF000000"/>
        <rFont val="Calibri"/>
        <family val="2"/>
        <scheme val="minor"/>
      </rPr>
      <t xml:space="preserve"> column.  However, the percentage ranges are meant to serve as a guide and can vary slightly.  For </t>
    </r>
    <r>
      <rPr>
        <b/>
        <sz val="11"/>
        <color rgb="FF000000"/>
        <rFont val="Calibri"/>
        <family val="2"/>
        <scheme val="minor"/>
      </rPr>
      <t>Fund of funds</t>
    </r>
    <r>
      <rPr>
        <sz val="11"/>
        <color rgb="FF000000"/>
        <rFont val="Calibri"/>
        <family val="2"/>
        <scheme val="minor"/>
      </rPr>
      <t xml:space="preserve">, long fund &amp; money market fund holdings exceed </t>
    </r>
    <r>
      <rPr>
        <b/>
        <sz val="11"/>
        <color rgb="FF000000"/>
        <rFont val="Calibri"/>
        <family val="2"/>
        <scheme val="minor"/>
      </rPr>
      <t>65% of long positions</t>
    </r>
    <r>
      <rPr>
        <sz val="11"/>
        <color rgb="FF000000"/>
        <rFont val="Calibri"/>
        <family val="2"/>
        <scheme val="minor"/>
      </rPr>
      <t xml:space="preserve">. For </t>
    </r>
    <r>
      <rPr>
        <b/>
        <sz val="11"/>
        <color rgb="FF000000"/>
        <rFont val="Calibri"/>
        <family val="2"/>
        <scheme val="minor"/>
      </rPr>
      <t>Stand-alone funds</t>
    </r>
    <r>
      <rPr>
        <sz val="11"/>
        <color rgb="FF000000"/>
        <rFont val="Calibri"/>
        <family val="2"/>
        <scheme val="minor"/>
      </rPr>
      <t xml:space="preserve">, long fund &amp; money market fund holdings are less than </t>
    </r>
    <r>
      <rPr>
        <b/>
        <sz val="11"/>
        <color rgb="FF000000"/>
        <rFont val="Calibri"/>
        <family val="2"/>
        <scheme val="minor"/>
      </rPr>
      <t>35% of long positions</t>
    </r>
    <r>
      <rPr>
        <sz val="11"/>
        <color rgb="FF000000"/>
        <rFont val="Calibri"/>
        <family val="2"/>
        <scheme val="minor"/>
      </rPr>
      <t>. For funds with long fund &amp; money market fund holdings between 35% and 65% of long positions, the categorization of the fund is left to the discretion of the fund manager.</t>
    </r>
  </si>
  <si>
    <r>
      <rPr>
        <b/>
        <sz val="11"/>
        <color theme="1"/>
        <rFont val="Calibri"/>
        <family val="2"/>
        <scheme val="minor"/>
      </rPr>
      <t>Mandatory:</t>
    </r>
    <r>
      <rPr>
        <sz val="11"/>
        <color theme="1"/>
        <rFont val="Calibri"/>
        <family val="2"/>
        <scheme val="minor"/>
      </rPr>
      <t xml:space="preserve"> For Fund of funds, long fund &amp; money market fund holdings exceed 65% of long positions. For stand-alone funds, long fund &amp; money market fund holdings are less than 35% of long positions. For funds with long fund &amp; money market fund holdings between 35% and 65% of long positions, the categorization of the fund is left to the discretion of the fund manager.</t>
    </r>
  </si>
  <si>
    <t xml:space="preserve">https://en.wikipedia.org/wiki/Africa </t>
  </si>
  <si>
    <t>Share of units that can be redeemed under normal conditions within specified time period, based on the valuation date not the settlement date.</t>
  </si>
  <si>
    <t xml:space="preserve">The percentage of the portfolio that can be liquidated within the stated amount of time (including shorts) without forced sales under normal conditions, including sidepockets. Please make a best-effort estimate based on the likely sale date, not the settlement date and excluding time-zone considerations. To the extent possible, account for the size of a position relative to its average daily traded value, when considering the likely sale date. For example, some positions can be partially sold in 1 day and the rest can be sold in a week (or more). </t>
  </si>
  <si>
    <t xml:space="preserve">Validation Test 
</t>
  </si>
  <si>
    <r>
      <t xml:space="preserve">Test
(each exchange traded fund </t>
    </r>
    <r>
      <rPr>
        <b/>
        <sz val="11"/>
        <color theme="1"/>
        <rFont val="Calibri"/>
        <family val="2"/>
        <scheme val="minor"/>
      </rPr>
      <t>CUSIP must have 9 characters</t>
    </r>
    <r>
      <rPr>
        <sz val="11"/>
        <color theme="1"/>
        <rFont val="Calibri"/>
        <family val="2"/>
        <scheme val="minor"/>
      </rPr>
      <t>, comma separate for multiple series)</t>
    </r>
  </si>
  <si>
    <t>Explain section response, caveats or survey limitations.</t>
  </si>
  <si>
    <t>Date the earliest fund series was created.</t>
  </si>
  <si>
    <t>Canadian or foreign financial institution.</t>
  </si>
  <si>
    <t>Designated brokers are the lead market maker.</t>
  </si>
  <si>
    <r>
      <t xml:space="preserve">Authorized participants have </t>
    </r>
    <r>
      <rPr>
        <sz val="11"/>
        <rFont val="Calibri"/>
        <family val="2"/>
        <scheme val="minor"/>
      </rPr>
      <t>the right to create and redeem shares of an exchange traded fund (ETF)</t>
    </r>
    <r>
      <rPr>
        <sz val="11"/>
        <color theme="1"/>
        <rFont val="Calibri"/>
        <family val="2"/>
        <scheme val="minor"/>
      </rPr>
      <t>.</t>
    </r>
  </si>
  <si>
    <t>Does the fund have investor sidepockets in which more illiquid assets are segregated for liquidity management purposes.</t>
  </si>
  <si>
    <t>Does the fund manager have the right to suspend investor redemptions under certain conditions?</t>
  </si>
  <si>
    <t>Were investor redemptions suspended at any point last year?</t>
  </si>
  <si>
    <t>Date redemptions were first suspended.</t>
  </si>
  <si>
    <t>Can the fund manager restrict redemptions, using redemption gates or fees, etc.</t>
  </si>
  <si>
    <t>Were redemptions restricted at any point last year?</t>
  </si>
  <si>
    <t xml:space="preserve">What redemption restriction methods were available to the fund manager. If multiple or other methods are available, please list them (seperated by commas in the cell to the right). </t>
  </si>
  <si>
    <t>Identify multiple or other methods that could be used to restrict redemptions (in a comma seperated list).</t>
  </si>
  <si>
    <t>Fees &amp; other expenses charged to the fund, excluding client fees.</t>
  </si>
  <si>
    <t>Gross sales (subscriptions), excluding reinvested distributions</t>
  </si>
  <si>
    <t>Unitholder distributions reinvested in the fund.</t>
  </si>
  <si>
    <t>Distributions made to unitholders (dividends, interest, etc).</t>
  </si>
  <si>
    <t>Flows not captured in fields above, provide detail in next column.</t>
  </si>
  <si>
    <t>Any other net flows in previous column must be described.</t>
  </si>
  <si>
    <t>Jurisdiction of long positions (headquarters), excluding unallocated cash, including Egypt.</t>
  </si>
  <si>
    <t>Jurisdiction of long positions (headquarters), excluding unallocated cash, including Russia.</t>
  </si>
  <si>
    <t>Jurisdiction of long positions (headquarters), excluding unallocated cash, including UK.</t>
  </si>
  <si>
    <t>Jurisdiction of long positions (headquarters), excluding unallocated cash, including Turkey and excluding Egypt (see Africa).</t>
  </si>
  <si>
    <t>Jurisdiction of long positions (headquarters), excluding unallocated cash.</t>
  </si>
  <si>
    <t>Jurisdiction of short positions (headquarters), excluding unallocated cash.</t>
  </si>
  <si>
    <t>Unallocated cash long, receivables and positions that can't be attributed to a jurisdiction.</t>
  </si>
  <si>
    <t>Jurisdiction of short positions (headquarters), excluding unallocated cash, including Egypt.</t>
  </si>
  <si>
    <t>Jurisdiction of short positions (headquarters), excluding unallocated cash, including Russia.</t>
  </si>
  <si>
    <t>Jurisdiction of short positions (headquarters), excluding unallocated cash, including UK.</t>
  </si>
  <si>
    <t>Jurisdiction of short positions (headquarters), excluding unallocated cash, including Turkey and excluding Egypt (see Africa).</t>
  </si>
  <si>
    <t>Cash borrowing, payables and positions that can't be attributed to a jurisdiction.</t>
  </si>
  <si>
    <t>No netting of positions, initial margin/independent amount or ‘haircut’ should be deducted.</t>
  </si>
  <si>
    <t>Long exposures to cash and cash equivalents, such as deposits, certificates of deposit, banker’s acceptances and similar instruments held for investment purposes (excluding money market funds, next column).</t>
  </si>
  <si>
    <t>Include all publicly traded equity securities including preferred shares,  do not include synthetic exposure through derivatives (see ac.derivatives.long.amt).</t>
  </si>
  <si>
    <t>All equity not listed on an exchange (private equity).</t>
  </si>
  <si>
    <t>Investment grade bonds issued by a corporation, excluding convertible bonds, loans and securitized assets.</t>
  </si>
  <si>
    <t>High-yield or unrated bonds issued by a corporation, excluding convertible bonds, loans and securitized assets.</t>
  </si>
  <si>
    <t>Issued by federal government, agency or government-sponsored enterprise (inc. supranational and central banks).</t>
  </si>
  <si>
    <t>Issued by local government, agency or government-sponsored enterprise (inc. provincial or municipal).</t>
  </si>
  <si>
    <t>Convertible notes or debentures (not yet converted into shares or cash).</t>
  </si>
  <si>
    <t>Mortgages, private debt, loans, syndicated loans, long-term GICs, senior loans, leveraged buyouts, collaterised debt/loan obligations (CDOs/CLOs).</t>
  </si>
  <si>
    <t>All short fund positions including ETFs, other than money market funds (please provide in Money market funds).</t>
  </si>
  <si>
    <t>All fund holdings including ETFs, other than money market funds (see Money market funds).</t>
  </si>
  <si>
    <t>Right to buy equity, please report equity options in derivatives.</t>
  </si>
  <si>
    <t>Consolidated market/fair value of all long derivative positions.</t>
  </si>
  <si>
    <t>Any asset not covered in the other categories, please describe those assets in cell to the right.</t>
  </si>
  <si>
    <t>Specify what types of assets are classified as "Other".</t>
  </si>
  <si>
    <t>All short-term cash borrowing.</t>
  </si>
  <si>
    <t>Short money market fund positions.</t>
  </si>
  <si>
    <t>Include all publicly traded equity securities including preferred shares,  do not include synthetic exposure through derivatives (see Derivatives).</t>
  </si>
  <si>
    <t>Consolidated market/fair value of all derivative short positions.</t>
  </si>
  <si>
    <t>Physical commodities, not synthetic.</t>
  </si>
  <si>
    <t>Physical property and real estate, not equity or REITs.</t>
  </si>
  <si>
    <t>Crypto assets, excluding funds.</t>
  </si>
  <si>
    <t>Any short position not covered in other categories (please explain in the cell to the right).</t>
  </si>
  <si>
    <t>Total long notional value of credit default swaps referencing a single entity or basket of entities (an index), including leveraged loan indices, CDOs, CLOs and other structured vehicles.</t>
  </si>
  <si>
    <t>Total long notional value of the fund’s outstanding interest rate derivative contracts.</t>
  </si>
  <si>
    <t>Total long notional value of the fund’s outstanding crypto derivative contracts.</t>
  </si>
  <si>
    <t xml:space="preserve">Total short notional value of credit default swaps referencing a single entity or basket of entities (an index), including leveraged loan indices, CDOs, CLOs and other structured vehicles. </t>
  </si>
  <si>
    <t>Total short notional value of the fund to crude oil, natural gas, gold, power and any other commodities, whether held synthetically or through (cash or physically settled) derivatives.</t>
  </si>
  <si>
    <t>Total short notional value of the fund’s outstanding interest rate derivative contracts.</t>
  </si>
  <si>
    <t>Total short notional value of the fund’s outstanding crypto derivative contracts.</t>
  </si>
  <si>
    <t>Total cash borrowing, including via repo.</t>
  </si>
  <si>
    <t>No netting of positions.</t>
  </si>
  <si>
    <t>See above.</t>
  </si>
  <si>
    <r>
      <t xml:space="preserve">Total income (loss) 
</t>
    </r>
    <r>
      <rPr>
        <sz val="11"/>
        <color theme="1"/>
        <rFont val="Calibri"/>
        <family val="2"/>
        <scheme val="minor"/>
      </rPr>
      <t>(last year, + or - capital gains or loss &amp; FX changes)</t>
    </r>
  </si>
  <si>
    <t>Fund Domicile</t>
  </si>
  <si>
    <t>ETF, alternative mutual fund</t>
  </si>
  <si>
    <t>2
(separate approach)</t>
  </si>
  <si>
    <t>Options</t>
  </si>
  <si>
    <t>Is Fund type blank
(True/False)</t>
  </si>
  <si>
    <r>
      <t xml:space="preserve">Mandatory descriptive field, drop-down dependent on Fund class &amp; </t>
    </r>
    <r>
      <rPr>
        <b/>
        <sz val="11"/>
        <color theme="1"/>
        <rFont val="Calibri"/>
        <family val="2"/>
        <scheme val="minor"/>
      </rPr>
      <t>leveraged exempt funds</t>
    </r>
    <r>
      <rPr>
        <sz val="11"/>
        <color theme="1"/>
        <rFont val="Calibri"/>
        <family val="2"/>
        <scheme val="minor"/>
      </rPr>
      <t xml:space="preserve"> with balance-sheet positions exceeding 200% of net assets must be "Alternative strategy or hedge" or "Other"</t>
    </r>
  </si>
  <si>
    <r>
      <t xml:space="preserve">To avoid double counting, fund holdings should be reported in money market funds (ac.moneymkt.long.amt) or funds (ac.funds.long.amt).  For </t>
    </r>
    <r>
      <rPr>
        <b/>
        <sz val="11"/>
        <color theme="1"/>
        <rFont val="Calibri"/>
        <family val="2"/>
        <scheme val="minor"/>
      </rPr>
      <t>Fund of funds</t>
    </r>
    <r>
      <rPr>
        <sz val="11"/>
        <color theme="1"/>
        <rFont val="Calibri"/>
        <family val="2"/>
        <scheme val="minor"/>
      </rPr>
      <t xml:space="preserve">, long fund &amp; money market fund holdings exceed 65% of long positions. For </t>
    </r>
    <r>
      <rPr>
        <b/>
        <sz val="11"/>
        <color theme="1"/>
        <rFont val="Calibri"/>
        <family val="2"/>
        <scheme val="minor"/>
      </rPr>
      <t xml:space="preserve">Stand-alone </t>
    </r>
    <r>
      <rPr>
        <sz val="11"/>
        <color theme="1"/>
        <rFont val="Calibri"/>
        <family val="2"/>
        <scheme val="minor"/>
      </rPr>
      <t>funds, long fund &amp; money market fund holdings are less than 35% of long positions. For funds with long fund &amp; money market fund holdings between 35% and 65% of long positions, the categorization of the fund is left to the discretion of the fund manager (fund.class).</t>
    </r>
  </si>
  <si>
    <r>
      <t xml:space="preserve">Seperately managed account holdings should not be considered funds. </t>
    </r>
    <r>
      <rPr>
        <b/>
        <sz val="11"/>
        <color theme="1"/>
        <rFont val="Calibri"/>
        <family val="2"/>
        <scheme val="minor"/>
      </rPr>
      <t>Private equity fund</t>
    </r>
    <r>
      <rPr>
        <sz val="11"/>
        <color theme="1"/>
        <rFont val="Calibri"/>
        <family val="2"/>
        <scheme val="minor"/>
      </rPr>
      <t xml:space="preserve"> holdings should be reported as unlisted equity (ac.unlisted.equity.long.amt) unless the underlying holding is registered as a fund.</t>
    </r>
  </si>
  <si>
    <t xml:space="preserve">Total long &amp; short positions over net assets
(gross leverage ratio)
</t>
  </si>
  <si>
    <t>Total long &amp; short positions 
(asset class section)</t>
  </si>
  <si>
    <t>Test
(column Y is less than 2 or column Z &amp; AA are TRUE)</t>
  </si>
  <si>
    <r>
      <rPr>
        <b/>
        <sz val="11"/>
        <color theme="1"/>
        <rFont val="Calibri"/>
        <family val="2"/>
        <scheme val="minor"/>
      </rPr>
      <t>Fund class</t>
    </r>
    <r>
      <rPr>
        <sz val="11"/>
        <color theme="1"/>
        <rFont val="Calibri"/>
        <family val="2"/>
        <scheme val="minor"/>
      </rPr>
      <t xml:space="preserve"> is Prospectus </t>
    </r>
    <r>
      <rPr>
        <b/>
        <sz val="11"/>
        <color theme="1"/>
        <rFont val="Calibri"/>
        <family val="2"/>
        <scheme val="minor"/>
      </rPr>
      <t xml:space="preserve">or </t>
    </r>
    <r>
      <rPr>
        <sz val="11"/>
        <color theme="1"/>
        <rFont val="Calibri"/>
        <family val="2"/>
        <scheme val="minor"/>
      </rPr>
      <t xml:space="preserve">
</t>
    </r>
    <r>
      <rPr>
        <b/>
        <sz val="11"/>
        <color theme="1"/>
        <rFont val="Calibri"/>
        <family val="2"/>
        <scheme val="minor"/>
      </rPr>
      <t>Fund type</t>
    </r>
    <r>
      <rPr>
        <sz val="11"/>
        <color theme="1"/>
        <rFont val="Calibri"/>
        <family val="2"/>
        <scheme val="minor"/>
      </rPr>
      <t xml:space="preserve"> is "Alternative strategy or hedge" or "Other"
(True/False)</t>
    </r>
  </si>
  <si>
    <t>Report feeder fund(s) fund type as "Fund of funds" and the master fund fund type as "Stand-alone" in separate rows as distinct funds. The master fund's holdings should be reported in the appropriate Asset class column. The feeder fund's holdings of the master fund should be reported in Funds (ac.funds.long.amt), like a Fund-of-fund to avoid double-counting.
In the feeder description field of the master and feeder funds, report the name of the master fund, the names of the feeder fund(s) and the fact that you manage both the master fund and the feeder fund (feeder.fund.desc).
In the ownership type section, report the master fund's ownership by the feeder fund in the Funds field (ownership.fund.pct) and report the feeder fund ownership based on its unitholder composition. The investor liquidity section should be reported based on the respective redemption terms of the master and feeder funds.</t>
  </si>
  <si>
    <r>
      <t xml:space="preserve">If “Other” is selected, please specify in the type of fund in the cell to the right. Complete </t>
    </r>
    <r>
      <rPr>
        <b/>
        <sz val="11"/>
        <color rgb="FF000000"/>
        <rFont val="Calibri"/>
        <family val="2"/>
        <scheme val="minor"/>
      </rPr>
      <t>fund class</t>
    </r>
    <r>
      <rPr>
        <sz val="11"/>
        <color rgb="FF000000"/>
        <rFont val="Calibri"/>
        <family val="2"/>
        <scheme val="minor"/>
      </rPr>
      <t xml:space="preserve"> column first (dependent drop-down menu). Leveraged exempt funds with balance-sheet positions exceeding 200% of net assets must be classified as"Alternative strategy or hedge" or "Other".</t>
    </r>
  </si>
  <si>
    <t>Changes from prior year spreadsheet</t>
  </si>
  <si>
    <r>
      <t xml:space="preserve">Report the master fund's fund type as "Stand-alone" based on the consolidated share (of the master fund) owned by your feeder fund(s). For example, if your feeder funds own 40% of the master fund, report 40% of the master fund's assets.
Only one entry is needed for the master fund, separate entries are not needed for the feeder funds. </t>
    </r>
    <r>
      <rPr>
        <b/>
        <sz val="11"/>
        <color theme="1"/>
        <rFont val="Calibri"/>
        <family val="2"/>
        <scheme val="minor"/>
      </rPr>
      <t>Fund domicile</t>
    </r>
    <r>
      <rPr>
        <sz val="11"/>
        <color theme="1"/>
        <rFont val="Calibri"/>
        <family val="2"/>
        <scheme val="minor"/>
      </rPr>
      <t xml:space="preserve"> should be based on the feeder fund(s).
In the feeder description field, report the name of the master fund, the names of any feeder fund(s) and the fact that you manage both the master and feeder funds (feeder.fund.desc).
In the ownership type &amp; investor liquidity sections, report the consolidated ownership and investor liquidity for the feeder fund(s) you manage.</t>
    </r>
  </si>
  <si>
    <r>
      <t xml:space="preserve">Fund type 
</t>
    </r>
    <r>
      <rPr>
        <sz val="11"/>
        <color theme="1"/>
        <rFont val="Calibri"/>
        <family val="2"/>
        <scheme val="minor"/>
      </rPr>
      <t xml:space="preserve">(drop-down menu, </t>
    </r>
    <r>
      <rPr>
        <b/>
        <sz val="11"/>
        <color theme="1"/>
        <rFont val="Calibri"/>
        <family val="2"/>
        <scheme val="minor"/>
      </rPr>
      <t>populate Fund class first &amp; leveraged exempt funds must be Alt. strategy or Other</t>
    </r>
    <r>
      <rPr>
        <sz val="11"/>
        <color theme="1"/>
        <rFont val="Calibri"/>
        <family val="2"/>
        <scheme val="minor"/>
      </rPr>
      <t>)</t>
    </r>
  </si>
  <si>
    <t>Report feeder fund(s) fund type as "Stand-alone" (fund.type) and report the underlying holdings on a full look-through basis to the underlying holdings of the master fund. Don't report the feeder fund's holdings of the master fund in the Funds field (ac.funds.long.amt). The Funds field should only be used if the master fund holds units of another fund. 
In the feeder description field, report the name of the master fund, the name of the master fund investment fund manager (or advisor), the names of the feeder funds and the relationships between the master fund, feeder fund(s) and the investment fund manager, and/or investment advisor (feeder.fund.desc).</t>
  </si>
  <si>
    <t>1
(consolidated approach, consistent with prior-year reporting)</t>
  </si>
  <si>
    <t>Exempt Fund Leverage Test</t>
  </si>
  <si>
    <t>Exchange Traded Funds</t>
  </si>
  <si>
    <t>Redemption Restriction Methods</t>
  </si>
  <si>
    <t>Other Redemption Restriction Methods</t>
  </si>
  <si>
    <t>ifm.lei</t>
  </si>
  <si>
    <r>
      <t xml:space="preserve">Fund LEI 
</t>
    </r>
    <r>
      <rPr>
        <sz val="11"/>
        <color theme="1"/>
        <rFont val="Calibri"/>
        <family val="2"/>
        <scheme val="minor"/>
      </rPr>
      <t xml:space="preserve">
(must be 20 characters)</t>
    </r>
  </si>
  <si>
    <t>Investment fund manager LEI 
(must be 20 characters)</t>
  </si>
  <si>
    <t>IFM LEI Test</t>
  </si>
  <si>
    <t>Fund LEI Test</t>
  </si>
  <si>
    <t>Investment fund manager LEI</t>
  </si>
  <si>
    <t>The investmentment fund manager's legal entity identifier (LEI),  a 20 character alpha-numeric identifier.</t>
  </si>
  <si>
    <t>The fund's legal entity identifier (LEI),  a 20 character alpha-numeric identifier.</t>
  </si>
  <si>
    <t>Investment fund manager domicile</t>
  </si>
  <si>
    <t>ifm.domicile</t>
  </si>
  <si>
    <t>Country or region fund is domiciled in.</t>
  </si>
  <si>
    <t>Country or region investment fund manager is domiciled in.</t>
  </si>
  <si>
    <r>
      <t xml:space="preserve">Investment fund manager domicile
</t>
    </r>
    <r>
      <rPr>
        <sz val="11"/>
        <color theme="1"/>
        <rFont val="Calibri"/>
        <family val="2"/>
        <scheme val="minor"/>
      </rPr>
      <t>(drop-down menu)</t>
    </r>
  </si>
  <si>
    <t>Currency</t>
  </si>
  <si>
    <t>Reporting Currency</t>
  </si>
  <si>
    <t>USD</t>
  </si>
  <si>
    <t>reporting.currency</t>
  </si>
  <si>
    <t>Reporting currency</t>
  </si>
  <si>
    <t>Net assets
(must be at least $10 million in CAD, threshold lowered to $5 million for funds priced in USD, see Reporting currency)</t>
  </si>
  <si>
    <r>
      <t xml:space="preserve">Please report dollar amounts (column codes in row 3 that end in </t>
    </r>
    <r>
      <rPr>
        <b/>
        <sz val="11"/>
        <color theme="1"/>
        <rFont val="Calibri"/>
        <family val="2"/>
        <scheme val="minor"/>
      </rPr>
      <t>.amt</t>
    </r>
    <r>
      <rPr>
        <sz val="11"/>
        <color theme="1"/>
        <rFont val="Calibri"/>
        <family val="2"/>
        <scheme val="minor"/>
      </rPr>
      <t xml:space="preserve">) in Canadian or US dollars, </t>
    </r>
    <r>
      <rPr>
        <b/>
        <sz val="11"/>
        <color theme="1"/>
        <rFont val="Calibri"/>
        <family val="2"/>
        <scheme val="minor"/>
      </rPr>
      <t>not</t>
    </r>
    <r>
      <rPr>
        <sz val="11"/>
        <color theme="1"/>
        <rFont val="Calibri"/>
        <family val="2"/>
        <scheme val="minor"/>
      </rPr>
      <t xml:space="preserve"> thousands or millions of dollars.</t>
    </r>
  </si>
  <si>
    <t>Please indicate whether all dollar amounts are reported in CAD or USD.</t>
  </si>
  <si>
    <t>reporting currency (CAD/USD), net</t>
  </si>
  <si>
    <t>reporting currency (CAD/USD)</t>
  </si>
  <si>
    <t>reporting currency (CAD/USD), market/fair values, long</t>
  </si>
  <si>
    <t>reporting currency (CAD/USD), market/fair values, short</t>
  </si>
  <si>
    <t>reporting currency (CAD/USD), long notional amount</t>
  </si>
  <si>
    <t>reporting currency (CAD/USD), short notional amount</t>
  </si>
  <si>
    <t>Net Assets, Income &amp; Flows 
(validation: Net assets = Net assets (previous) + Income (loss) - Fees + Sales - Redemptions + Reinvested distributions - Unitholder distributions + Other net flows (+/-)</t>
  </si>
  <si>
    <t>Net receivables, accruals, margin, collateral and pre-paid expenses. Calculated net of payables</t>
  </si>
  <si>
    <t>Net payables, accrued liabilities, margin and collateral. Calculated net of receivables.</t>
  </si>
  <si>
    <t>Total delta-adjusted, long notional value of derivative-based equity exposure, include equity index futures, single-stock derivatives, dividend swaps and options (exclude warrants).</t>
  </si>
  <si>
    <t>Total delta-adjusted, short notional value of derivative-based equity exposure, include equity index futures, single-stock derivatives, dividend swaps and options (exclude warrants).</t>
  </si>
  <si>
    <t>Total short notional value of the fund’s outstanding foreign exchange contracts. Currency sold valued in reporting currency (CAD/USD). Do not include currency hedging done for a particular share class (these funds may fail the validation in the Asset class section, please ignore).</t>
  </si>
  <si>
    <t>Total long notional value of the fund’s outstanding foreign exchange contracts. Currency bought valued in reporting currency (CAD/USD).  Do not include currency hedging for particular share classes (these funds may fail the validation in the Asset class section, please ignore).</t>
  </si>
  <si>
    <r>
      <t xml:space="preserve">Please fill in the </t>
    </r>
    <r>
      <rPr>
        <b/>
        <sz val="11"/>
        <color theme="1"/>
        <rFont val="Calibri"/>
        <family val="2"/>
        <scheme val="minor"/>
      </rPr>
      <t xml:space="preserve">Survey tab </t>
    </r>
    <r>
      <rPr>
        <sz val="11"/>
        <color theme="1"/>
        <rFont val="Calibri"/>
        <family val="2"/>
        <scheme val="minor"/>
      </rPr>
      <t xml:space="preserve">for investment funds that have net asset values of </t>
    </r>
    <r>
      <rPr>
        <b/>
        <sz val="11"/>
        <color theme="1"/>
        <rFont val="Calibri"/>
        <family val="2"/>
        <scheme val="minor"/>
      </rPr>
      <t>$10 million (in CAD)</t>
    </r>
    <r>
      <rPr>
        <sz val="11"/>
        <color theme="1"/>
        <rFont val="Calibri"/>
        <family val="2"/>
        <scheme val="minor"/>
      </rPr>
      <t xml:space="preserve"> </t>
    </r>
    <r>
      <rPr>
        <b/>
        <sz val="11"/>
        <color theme="1"/>
        <rFont val="Calibri"/>
        <family val="2"/>
        <scheme val="minor"/>
      </rPr>
      <t>or more</t>
    </r>
    <r>
      <rPr>
        <sz val="11"/>
        <color theme="1"/>
        <rFont val="Calibri"/>
        <family val="2"/>
        <scheme val="minor"/>
      </rPr>
      <t xml:space="preserve"> as of </t>
    </r>
    <r>
      <rPr>
        <b/>
        <sz val="11"/>
        <color theme="1"/>
        <rFont val="Calibri"/>
        <family val="2"/>
        <scheme val="minor"/>
      </rPr>
      <t>prior</t>
    </r>
    <r>
      <rPr>
        <sz val="11"/>
        <color theme="1"/>
        <rFont val="Calibri"/>
        <family val="2"/>
        <scheme val="minor"/>
      </rPr>
      <t xml:space="preserve"> </t>
    </r>
    <r>
      <rPr>
        <b/>
        <sz val="11"/>
        <color theme="1"/>
        <rFont val="Calibri"/>
        <family val="2"/>
        <scheme val="minor"/>
      </rPr>
      <t xml:space="preserve">year-end. </t>
    </r>
    <r>
      <rPr>
        <sz val="11"/>
        <color theme="1"/>
        <rFont val="Calibri"/>
        <family val="2"/>
        <scheme val="minor"/>
      </rPr>
      <t xml:space="preserve">Investment funds include mutual funds, exchange-traded funds, closed-end funds, money market funds, hedge funds, pooled funds, flow-through LPs, etc. 
This survey does </t>
    </r>
    <r>
      <rPr>
        <b/>
        <sz val="11"/>
        <color theme="1"/>
        <rFont val="Calibri"/>
        <family val="2"/>
        <scheme val="minor"/>
      </rPr>
      <t>not</t>
    </r>
    <r>
      <rPr>
        <sz val="11"/>
        <color theme="1"/>
        <rFont val="Calibri"/>
        <family val="2"/>
        <scheme val="minor"/>
      </rPr>
      <t xml:space="preserve"> include labour sponsored investment funds or scholarship plans. </t>
    </r>
  </si>
  <si>
    <t>Descriptive Fields (if available)</t>
  </si>
  <si>
    <t>Descriptive Fields (mandatory)</t>
  </si>
  <si>
    <t>Currency (mandatory)</t>
  </si>
  <si>
    <r>
      <t xml:space="preserve">Right to suspend redemptions  
</t>
    </r>
    <r>
      <rPr>
        <sz val="11"/>
        <color theme="1"/>
        <rFont val="Calibri"/>
        <family val="2"/>
        <scheme val="minor"/>
      </rPr>
      <t xml:space="preserve">
(Yes/No)</t>
    </r>
  </si>
  <si>
    <t>exchange.traded</t>
  </si>
  <si>
    <t>sedar.number</t>
  </si>
  <si>
    <t>Portfolio allocation 
methodology</t>
  </si>
  <si>
    <t>allocation.methodology</t>
  </si>
  <si>
    <t>Portfolio allocation methodology</t>
  </si>
  <si>
    <t>Discretionary, active</t>
  </si>
  <si>
    <t>Other, illiquid</t>
  </si>
  <si>
    <t>Index-tracking, passive</t>
  </si>
  <si>
    <t>Fund Type 
(Does fund have an Exchange traded series including ETFs, Closed end funds or Split share corp)</t>
  </si>
  <si>
    <t>SEDAR number</t>
  </si>
  <si>
    <t>Prospectus fund
(Yes/No)</t>
  </si>
  <si>
    <t>Number of characters in Sedar Number
(must equal 8 characters, if prospectus fund)</t>
  </si>
  <si>
    <t xml:space="preserve">Specify what "Other" fund type means or indicate if multiple fund types apply. </t>
  </si>
  <si>
    <t>Descriptive Fields (Prospectus fund)</t>
  </si>
  <si>
    <t>Exchange traded fields (for ETFs)</t>
  </si>
  <si>
    <t>00014927</t>
  </si>
  <si>
    <t>Indicates whether all dollar amounts are reported in Canadian dollars (CAD) or US dollars (USD) for a particular fund</t>
  </si>
  <si>
    <t>Asks whether a fund has an LEI. Removed because it can be checked against the historical data</t>
  </si>
  <si>
    <r>
      <rPr>
        <b/>
        <sz val="11"/>
        <color theme="1"/>
        <rFont val="Calibri"/>
        <family val="2"/>
        <scheme val="minor"/>
      </rPr>
      <t>Credit, Long</t>
    </r>
    <r>
      <rPr>
        <sz val="11"/>
        <color theme="1"/>
        <rFont val="Calibri"/>
        <family val="2"/>
        <scheme val="minor"/>
      </rPr>
      <t xml:space="preserve"> strategy added for Alternative strategy or hedge fund types</t>
    </r>
  </si>
  <si>
    <r>
      <rPr>
        <b/>
        <sz val="11"/>
        <color theme="1"/>
        <rFont val="Calibri"/>
        <family val="2"/>
        <scheme val="minor"/>
      </rPr>
      <t>Other</t>
    </r>
    <r>
      <rPr>
        <sz val="11"/>
        <color theme="1"/>
        <rFont val="Calibri"/>
        <family val="2"/>
        <scheme val="minor"/>
      </rPr>
      <t xml:space="preserve"> fund type (exempt funds only) now called </t>
    </r>
    <r>
      <rPr>
        <b/>
        <sz val="11"/>
        <color theme="1"/>
        <rFont val="Calibri"/>
        <family val="2"/>
        <scheme val="minor"/>
      </rPr>
      <t>Other (Illiquid)</t>
    </r>
  </si>
  <si>
    <t>Rules-based, non-index tracking</t>
  </si>
  <si>
    <t>Index-tracking, replication</t>
  </si>
  <si>
    <t>Please provide CUSIP for any exchange-traded funds and each exchange-traded series. Note that North American ISINs can be converted to CUSIPs by deleting the country code at the beginning and possibly the check digit at the end. CUSIPs are 9-character alphanumeric codes. For funds with multiple exchange traded series, please comma separate each CUSIP: 023135106, 037833100</t>
  </si>
  <si>
    <t>Traded on exchange</t>
  </si>
  <si>
    <t>Traded on exchange (drop-down menu)</t>
  </si>
  <si>
    <r>
      <rPr>
        <b/>
        <sz val="11"/>
        <color theme="1"/>
        <rFont val="Calibri"/>
        <family val="2"/>
        <scheme val="minor"/>
      </rPr>
      <t>Yes</t>
    </r>
    <r>
      <rPr>
        <sz val="11"/>
        <color theme="1"/>
        <rFont val="Calibri"/>
        <family val="2"/>
        <scheme val="minor"/>
      </rPr>
      <t xml:space="preserve"> for ETF, Closed-end, Split share corp and Mutual fund with ETF series. </t>
    </r>
    <r>
      <rPr>
        <b/>
        <sz val="11"/>
        <color theme="1"/>
        <rFont val="Calibri"/>
        <family val="2"/>
        <scheme val="minor"/>
      </rPr>
      <t>No</t>
    </r>
    <r>
      <rPr>
        <sz val="11"/>
        <color theme="1"/>
        <rFont val="Calibri"/>
        <family val="2"/>
        <scheme val="minor"/>
      </rPr>
      <t xml:space="preserve"> for fund without an exchange-traded series</t>
    </r>
  </si>
  <si>
    <t>Does the fund employ an Index-tracking, Rules-based, Enhanced (rules-based or index tracking) or Discretionary (active) approach to portfolio allocation</t>
  </si>
  <si>
    <t>Enhanced, options or leverage (index or rules-based)</t>
  </si>
  <si>
    <r>
      <t xml:space="preserve">Index-tracking, tracking - </t>
    </r>
    <r>
      <rPr>
        <sz val="11"/>
        <color theme="1"/>
        <rFont val="Calibri"/>
        <family val="2"/>
        <scheme val="minor"/>
      </rPr>
      <t xml:space="preserve">fund that discloses tracking an index in its objectives
</t>
    </r>
    <r>
      <rPr>
        <b/>
        <sz val="11"/>
        <color theme="1"/>
        <rFont val="Calibri"/>
        <family val="2"/>
        <scheme val="minor"/>
      </rPr>
      <t xml:space="preserve">Enhanced, options/leverage (index or rules-based) - </t>
    </r>
    <r>
      <rPr>
        <sz val="11"/>
        <color theme="1"/>
        <rFont val="Calibri"/>
        <family val="2"/>
        <scheme val="minor"/>
      </rPr>
      <t xml:space="preserve">tracks an index or follows certain rules while providing some enhancements by using leverage or options (covered calls, etc)
</t>
    </r>
    <r>
      <rPr>
        <b/>
        <sz val="11"/>
        <color theme="1"/>
        <rFont val="Calibri"/>
        <family val="2"/>
        <scheme val="minor"/>
      </rPr>
      <t xml:space="preserve">Rules-based, non-index tracking </t>
    </r>
    <r>
      <rPr>
        <sz val="11"/>
        <color theme="1"/>
        <rFont val="Calibri"/>
        <family val="2"/>
        <scheme val="minor"/>
      </rPr>
      <t xml:space="preserve">- fund discloses a pre-defined set of investing rules it will follow (e.g. equal weighted healthcare companies) but does not track an index.
</t>
    </r>
    <r>
      <rPr>
        <b/>
        <sz val="11"/>
        <color theme="1"/>
        <rFont val="Calibri"/>
        <family val="2"/>
        <scheme val="minor"/>
      </rPr>
      <t>Discretionary, active -</t>
    </r>
    <r>
      <rPr>
        <sz val="11"/>
        <color theme="1"/>
        <rFont val="Calibri"/>
        <family val="2"/>
        <scheme val="minor"/>
      </rPr>
      <t xml:space="preserve"> fund exercises discretion over the composition of the invested portfolio subject to the stated investment objectives and policies, generally in an attempt to outperform a chosen benchmark and has the ability to adjust the portfolio without being subject to the set rules of an index
</t>
    </r>
  </si>
  <si>
    <t>Net assets (2022-12-31)</t>
  </si>
  <si>
    <r>
      <rPr>
        <sz val="11"/>
        <rFont val="Calibri"/>
        <family val="2"/>
        <scheme val="minor"/>
      </rPr>
      <t xml:space="preserve">Contact: </t>
    </r>
    <r>
      <rPr>
        <b/>
        <sz val="11"/>
        <color rgb="FFFF0000"/>
        <rFont val="Calibri"/>
        <family val="2"/>
        <scheme val="minor"/>
      </rPr>
      <t xml:space="preserve">John Bulmer </t>
    </r>
    <r>
      <rPr>
        <sz val="11"/>
        <rFont val="Calibri"/>
        <family val="2"/>
        <scheme val="minor"/>
      </rPr>
      <t xml:space="preserve">at </t>
    </r>
    <r>
      <rPr>
        <b/>
        <sz val="11"/>
        <rFont val="Calibri"/>
        <family val="2"/>
        <scheme val="minor"/>
      </rPr>
      <t>Funds.Survey@osc.gov.on.ca</t>
    </r>
    <r>
      <rPr>
        <sz val="11"/>
        <rFont val="Calibri"/>
        <family val="2"/>
        <scheme val="minor"/>
      </rPr>
      <t xml:space="preserve"> or </t>
    </r>
    <r>
      <rPr>
        <b/>
        <sz val="11"/>
        <rFont val="Calibri"/>
        <family val="2"/>
        <scheme val="minor"/>
      </rPr>
      <t>416-263-7660</t>
    </r>
    <r>
      <rPr>
        <sz val="11"/>
        <rFont val="Calibri"/>
        <family val="2"/>
        <scheme val="minor"/>
      </rPr>
      <t>, if you have any questions or issues.</t>
    </r>
  </si>
  <si>
    <r>
      <t xml:space="preserve">No text, dates or special characters (including brackets) in numeric fields.  If the column name (in row 3) ends in </t>
    </r>
    <r>
      <rPr>
        <b/>
        <sz val="11"/>
        <color theme="1"/>
        <rFont val="Calibri"/>
        <family val="2"/>
        <scheme val="minor"/>
      </rPr>
      <t>.pct</t>
    </r>
    <r>
      <rPr>
        <sz val="11"/>
        <color theme="1"/>
        <rFont val="Calibri"/>
        <family val="2"/>
        <scheme val="minor"/>
      </rPr>
      <t xml:space="preserve"> or </t>
    </r>
    <r>
      <rPr>
        <b/>
        <sz val="11"/>
        <color theme="1"/>
        <rFont val="Calibri"/>
        <family val="2"/>
        <scheme val="minor"/>
      </rPr>
      <t>.amt</t>
    </r>
    <r>
      <rPr>
        <sz val="11"/>
        <color theme="1"/>
        <rFont val="Calibri"/>
        <family val="2"/>
        <scheme val="minor"/>
      </rPr>
      <t xml:space="preserve">, it is a numeric field. Text belongs in description or comment boxes (if needed), the column code for description and comments boxes ends in </t>
    </r>
    <r>
      <rPr>
        <b/>
        <sz val="11"/>
        <color theme="1"/>
        <rFont val="Calibri"/>
        <family val="2"/>
        <scheme val="minor"/>
      </rPr>
      <t xml:space="preserve">.desc </t>
    </r>
    <r>
      <rPr>
        <sz val="11"/>
        <color theme="1"/>
        <rFont val="Calibri"/>
        <family val="2"/>
        <scheme val="minor"/>
      </rPr>
      <t xml:space="preserve">and </t>
    </r>
    <r>
      <rPr>
        <b/>
        <sz val="11"/>
        <color theme="1"/>
        <rFont val="Calibri"/>
        <family val="2"/>
        <scheme val="minor"/>
      </rPr>
      <t>.comment</t>
    </r>
    <r>
      <rPr>
        <sz val="11"/>
        <color theme="1"/>
        <rFont val="Calibri"/>
        <family val="2"/>
        <scheme val="minor"/>
      </rPr>
      <t xml:space="preserve"> respectively (in row 3).</t>
    </r>
    <r>
      <rPr>
        <b/>
        <sz val="11"/>
        <color theme="1"/>
        <rFont val="Calibri"/>
        <family val="2"/>
        <scheme val="minor"/>
      </rPr>
      <t xml:space="preserve">  </t>
    </r>
  </si>
  <si>
    <r>
      <t xml:space="preserve">Designated broker
</t>
    </r>
    <r>
      <rPr>
        <sz val="11"/>
        <color theme="1"/>
        <rFont val="Calibri"/>
        <family val="2"/>
        <scheme val="minor"/>
      </rPr>
      <t>(for ETFs and funds with ETF series)</t>
    </r>
  </si>
  <si>
    <r>
      <t xml:space="preserve">Authorized 
participants
</t>
    </r>
    <r>
      <rPr>
        <sz val="11"/>
        <color theme="1"/>
        <rFont val="Calibri"/>
        <family val="2"/>
        <scheme val="minor"/>
      </rPr>
      <t>(for ETFs and funds with ETF series)</t>
    </r>
  </si>
  <si>
    <r>
      <t xml:space="preserve">Portfolio allocation 
methodology
</t>
    </r>
    <r>
      <rPr>
        <sz val="11"/>
        <color theme="1"/>
        <rFont val="Calibri"/>
        <family val="2"/>
        <scheme val="minor"/>
      </rPr>
      <t>(for ETFs and funds with ETF series)</t>
    </r>
  </si>
  <si>
    <r>
      <t xml:space="preserve">Daily holdings disclosure
</t>
    </r>
    <r>
      <rPr>
        <sz val="11"/>
        <color theme="1"/>
        <rFont val="Calibri"/>
        <family val="2"/>
        <scheme val="minor"/>
      </rPr>
      <t>(for ETFs and funds with ETF series, Yes/No)</t>
    </r>
  </si>
  <si>
    <t>Traded on exchange
(Yes = 1)</t>
  </si>
  <si>
    <t>Fund Type 
(ETF = 1)</t>
  </si>
  <si>
    <t>Test
(if ETF or Mutual fund/Money market and Traded on Exchange than Empty Cells column must equal 0)</t>
  </si>
  <si>
    <t>Designated broker (for ETFs and funds with ETF series)</t>
  </si>
  <si>
    <t>Authorized participants (for ETFs and funds with ETF series)</t>
  </si>
  <si>
    <t>Daily holdings disclosure (for ETFs and funds with ETF series)</t>
  </si>
  <si>
    <t>Portfolio allocation methodology (for ETFs and funds with ETF series)</t>
  </si>
  <si>
    <t>Mandatory for ETFs and funds with an ETF series, drop-down menu</t>
  </si>
  <si>
    <t>Fund type is Mutual fund or Money market
(Yes = 1, also traded on exchange)</t>
  </si>
  <si>
    <r>
      <t xml:space="preserve">If a mutual fund has an ETF series, please indicate </t>
    </r>
    <r>
      <rPr>
        <b/>
        <sz val="11"/>
        <color theme="1"/>
        <rFont val="Calibri"/>
        <family val="2"/>
        <scheme val="minor"/>
      </rPr>
      <t>Yes</t>
    </r>
    <r>
      <rPr>
        <sz val="11"/>
        <color theme="1"/>
        <rFont val="Calibri"/>
        <family val="2"/>
        <scheme val="minor"/>
      </rPr>
      <t xml:space="preserve"> in the </t>
    </r>
    <r>
      <rPr>
        <b/>
        <sz val="11"/>
        <color theme="1"/>
        <rFont val="Calibri"/>
        <family val="2"/>
        <scheme val="minor"/>
      </rPr>
      <t xml:space="preserve">Traded on exchange </t>
    </r>
    <r>
      <rPr>
        <sz val="11"/>
        <color theme="1"/>
        <rFont val="Calibri"/>
        <family val="2"/>
        <scheme val="minor"/>
      </rPr>
      <t xml:space="preserve">field. Only report each fund once. ETFs, Closed-end funds and Split share corps should also report </t>
    </r>
    <r>
      <rPr>
        <b/>
        <sz val="11"/>
        <color theme="1"/>
        <rFont val="Calibri"/>
        <family val="2"/>
        <scheme val="minor"/>
      </rPr>
      <t>Yes</t>
    </r>
    <r>
      <rPr>
        <sz val="11"/>
        <color theme="1"/>
        <rFont val="Calibri"/>
        <family val="2"/>
        <scheme val="minor"/>
      </rPr>
      <t xml:space="preserve"> in this field</t>
    </r>
    <r>
      <rPr>
        <b/>
        <sz val="11"/>
        <color theme="1"/>
        <rFont val="Calibri"/>
        <family val="2"/>
        <scheme val="minor"/>
      </rPr>
      <t>.</t>
    </r>
    <r>
      <rPr>
        <sz val="11"/>
        <color theme="1"/>
        <rFont val="Calibri"/>
        <family val="2"/>
        <scheme val="minor"/>
      </rPr>
      <t xml:space="preserve"> CUSIPs must be provided for any funds that trade on exchange.</t>
    </r>
  </si>
  <si>
    <t>Yes for ETF, Closed-end, Split share corp and Mutual fund with ETF series (must provide CUSIP as well). No for fund without an exchange-traded series. 
Funds with an ETF series must complete the ETF section of the survey, including Mutual funds and Money market funds.</t>
  </si>
  <si>
    <t xml:space="preserve">https://www.osc.ca/sites/default/files/2022-12/SEDAR_Numbers_IF.xlsx </t>
  </si>
  <si>
    <t>Methodology or links</t>
  </si>
  <si>
    <t>Mandatory for Prospectus fund. Provide the 8-digit SEDAR profile number (including zeros). 
List of SEDAR profile numbers (https://www.osc.ca/sites/default/files/2022-12/SEDAR_Numbers_IF.xlsx)</t>
  </si>
  <si>
    <t xml:space="preserve">Mandatory for Prospectus fund, 8 characters </t>
  </si>
  <si>
    <t>Mandatory for ETFs, closed-end funds &amp; split-share corps and Mutual funds with an ETF series and funds traded on exchange. Must be 9-characters long.</t>
  </si>
  <si>
    <t>Sedar profile number</t>
  </si>
  <si>
    <r>
      <t xml:space="preserve">Net Assets, Income &amp; Flows 
</t>
    </r>
    <r>
      <rPr>
        <sz val="11"/>
        <color theme="1"/>
        <rFont val="Calibri"/>
        <family val="2"/>
        <scheme val="minor"/>
      </rPr>
      <t xml:space="preserve">(reporting currency CAD or USD, validation: Net assets = Net assets (previous) + Income (loss) - Fees + Sales - Redemptions + Reinvested distributions - Unitholder distributions + Other net flows (+/-)
</t>
    </r>
  </si>
  <si>
    <r>
      <t xml:space="preserve">Long - Geography 
</t>
    </r>
    <r>
      <rPr>
        <sz val="11"/>
        <color theme="1"/>
        <rFont val="Calibri"/>
        <family val="2"/>
        <scheme val="minor"/>
      </rPr>
      <t>(reporting currency CAD or USD, long market/fair values)</t>
    </r>
  </si>
  <si>
    <r>
      <t xml:space="preserve">Short - Geography 
</t>
    </r>
    <r>
      <rPr>
        <sz val="11"/>
        <color theme="1"/>
        <rFont val="Calibri"/>
        <family val="2"/>
        <scheme val="minor"/>
      </rPr>
      <t>(reporting currency CAD or USD, short market/fair values)</t>
    </r>
  </si>
  <si>
    <r>
      <t xml:space="preserve">Long - Asset Class 
</t>
    </r>
    <r>
      <rPr>
        <sz val="11"/>
        <color theme="1"/>
        <rFont val="Calibri"/>
        <family val="2"/>
        <scheme val="minor"/>
      </rPr>
      <t>(reporting currency CAD or USD, long market/fair values)</t>
    </r>
  </si>
  <si>
    <r>
      <t xml:space="preserve">Short - Asset Class 
</t>
    </r>
    <r>
      <rPr>
        <sz val="11"/>
        <color theme="1"/>
        <rFont val="Calibri"/>
        <family val="2"/>
        <scheme val="minor"/>
      </rPr>
      <t>(reporting currency CAD or USD, short market/fair values)</t>
    </r>
  </si>
  <si>
    <r>
      <t xml:space="preserve">Long Notional - Derivatives 
</t>
    </r>
    <r>
      <rPr>
        <sz val="11"/>
        <color theme="1"/>
        <rFont val="Calibri"/>
        <family val="2"/>
        <scheme val="minor"/>
      </rPr>
      <t>(reporting currency CAD or USD, long notional amount)</t>
    </r>
  </si>
  <si>
    <r>
      <t xml:space="preserve">Short Notional - Derivatives 
</t>
    </r>
    <r>
      <rPr>
        <sz val="11"/>
        <color theme="1"/>
        <rFont val="Calibri"/>
        <family val="2"/>
        <scheme val="minor"/>
      </rPr>
      <t>(reporting currency CAD or USD, short notional amount)</t>
    </r>
  </si>
  <si>
    <r>
      <t xml:space="preserve">Borrowing &amp; Lending
</t>
    </r>
    <r>
      <rPr>
        <sz val="11"/>
        <color theme="1"/>
        <rFont val="Calibri"/>
        <family val="2"/>
        <scheme val="minor"/>
      </rPr>
      <t>(reporting currency CAD or USD)</t>
    </r>
  </si>
  <si>
    <r>
      <t xml:space="preserve">Fees, expenses &amp; taxes 
</t>
    </r>
    <r>
      <rPr>
        <sz val="11"/>
        <color theme="1"/>
        <rFont val="Calibri"/>
        <family val="2"/>
        <scheme val="minor"/>
      </rPr>
      <t>(last year)</t>
    </r>
  </si>
  <si>
    <r>
      <rPr>
        <b/>
        <sz val="11"/>
        <color theme="1"/>
        <rFont val="Calibri"/>
        <family val="2"/>
        <scheme val="minor"/>
      </rPr>
      <t xml:space="preserve">Gross sales 
</t>
    </r>
    <r>
      <rPr>
        <sz val="11"/>
        <color theme="1"/>
        <rFont val="Calibri"/>
        <family val="2"/>
        <scheme val="minor"/>
      </rPr>
      <t xml:space="preserve">
(subscriptions, last year)</t>
    </r>
  </si>
  <si>
    <r>
      <rPr>
        <b/>
        <sz val="11"/>
        <color theme="1"/>
        <rFont val="Calibri"/>
        <family val="2"/>
        <scheme val="minor"/>
      </rPr>
      <t xml:space="preserve">Redemptions 
</t>
    </r>
    <r>
      <rPr>
        <sz val="11"/>
        <color theme="1"/>
        <rFont val="Calibri"/>
        <family val="2"/>
        <scheme val="minor"/>
      </rPr>
      <t xml:space="preserve">
(last year,
gross)</t>
    </r>
  </si>
  <si>
    <r>
      <rPr>
        <b/>
        <sz val="11"/>
        <color theme="1"/>
        <rFont val="Calibri"/>
        <family val="2"/>
        <scheme val="minor"/>
      </rPr>
      <t xml:space="preserve">Reinvested distributions </t>
    </r>
    <r>
      <rPr>
        <sz val="11"/>
        <color theme="1"/>
        <rFont val="Calibri"/>
        <family val="2"/>
        <scheme val="minor"/>
      </rPr>
      <t xml:space="preserve">
(last year)</t>
    </r>
  </si>
  <si>
    <r>
      <t xml:space="preserve">Unitholder distributions 
</t>
    </r>
    <r>
      <rPr>
        <sz val="11"/>
        <color theme="1"/>
        <rFont val="Calibri"/>
        <family val="2"/>
        <scheme val="minor"/>
      </rPr>
      <t>(last year)</t>
    </r>
  </si>
  <si>
    <r>
      <rPr>
        <b/>
        <sz val="11"/>
        <color theme="1"/>
        <rFont val="Calibri"/>
        <family val="2"/>
        <scheme val="minor"/>
      </rPr>
      <t>Other net flows</t>
    </r>
    <r>
      <rPr>
        <sz val="11"/>
        <color theme="1"/>
        <rFont val="Calibri"/>
        <family val="2"/>
        <scheme val="minor"/>
      </rPr>
      <t xml:space="preserve"> </t>
    </r>
    <r>
      <rPr>
        <b/>
        <sz val="11"/>
        <color theme="1"/>
        <rFont val="Calibri"/>
        <family val="2"/>
        <scheme val="minor"/>
      </rPr>
      <t xml:space="preserve">(outflows) 
</t>
    </r>
    <r>
      <rPr>
        <sz val="11"/>
        <color theme="1"/>
        <rFont val="Calibri"/>
        <family val="2"/>
        <scheme val="minor"/>
      </rPr>
      <t xml:space="preserve">
(last year, + or -  detail in next column) </t>
    </r>
  </si>
  <si>
    <r>
      <t xml:space="preserve">Africa 
</t>
    </r>
    <r>
      <rPr>
        <sz val="11"/>
        <color theme="1"/>
        <rFont val="Calibri"/>
        <family val="2"/>
        <scheme val="minor"/>
      </rPr>
      <t>(long)</t>
    </r>
  </si>
  <si>
    <r>
      <rPr>
        <b/>
        <sz val="11"/>
        <color theme="1"/>
        <rFont val="Calibri"/>
        <family val="2"/>
        <scheme val="minor"/>
      </rPr>
      <t xml:space="preserve">Asia Pacific </t>
    </r>
    <r>
      <rPr>
        <sz val="11"/>
        <color theme="1"/>
        <rFont val="Calibri"/>
        <family val="2"/>
        <scheme val="minor"/>
      </rPr>
      <t xml:space="preserve">
(long)</t>
    </r>
  </si>
  <si>
    <r>
      <rPr>
        <b/>
        <sz val="11"/>
        <color theme="1"/>
        <rFont val="Calibri"/>
        <family val="2"/>
        <scheme val="minor"/>
      </rPr>
      <t>Europe</t>
    </r>
    <r>
      <rPr>
        <sz val="11"/>
        <color theme="1"/>
        <rFont val="Calibri"/>
        <family val="2"/>
        <scheme val="minor"/>
      </rPr>
      <t xml:space="preserve">
(long)</t>
    </r>
  </si>
  <si>
    <r>
      <rPr>
        <b/>
        <sz val="11"/>
        <color theme="1"/>
        <rFont val="Calibri"/>
        <family val="2"/>
        <scheme val="minor"/>
      </rPr>
      <t xml:space="preserve">Middle East </t>
    </r>
    <r>
      <rPr>
        <sz val="11"/>
        <color theme="1"/>
        <rFont val="Calibri"/>
        <family val="2"/>
        <scheme val="minor"/>
      </rPr>
      <t xml:space="preserve">
(long)</t>
    </r>
  </si>
  <si>
    <r>
      <rPr>
        <b/>
        <sz val="11"/>
        <color theme="1"/>
        <rFont val="Calibri"/>
        <family val="2"/>
        <scheme val="minor"/>
      </rPr>
      <t xml:space="preserve">North America 
</t>
    </r>
    <r>
      <rPr>
        <sz val="11"/>
        <color theme="1"/>
        <rFont val="Calibri"/>
        <family val="2"/>
        <scheme val="minor"/>
      </rPr>
      <t xml:space="preserve">
(long)</t>
    </r>
  </si>
  <si>
    <r>
      <rPr>
        <b/>
        <sz val="11"/>
        <color theme="1"/>
        <rFont val="Calibri"/>
        <family val="2"/>
        <scheme val="minor"/>
      </rPr>
      <t xml:space="preserve">South America 
</t>
    </r>
    <r>
      <rPr>
        <sz val="11"/>
        <color theme="1"/>
        <rFont val="Calibri"/>
        <family val="2"/>
        <scheme val="minor"/>
      </rPr>
      <t>(long)</t>
    </r>
  </si>
  <si>
    <r>
      <rPr>
        <b/>
        <sz val="11"/>
        <color theme="1"/>
        <rFont val="Calibri"/>
        <family val="2"/>
        <scheme val="minor"/>
      </rPr>
      <t xml:space="preserve">Supranational 
</t>
    </r>
    <r>
      <rPr>
        <sz val="11"/>
        <color theme="1"/>
        <rFont val="Calibri"/>
        <family val="2"/>
        <scheme val="minor"/>
      </rPr>
      <t xml:space="preserve">
(long)</t>
    </r>
  </si>
  <si>
    <r>
      <rPr>
        <b/>
        <sz val="11"/>
        <color theme="1"/>
        <rFont val="Calibri"/>
        <family val="2"/>
        <scheme val="minor"/>
      </rPr>
      <t>Other &amp; unallocated cash</t>
    </r>
    <r>
      <rPr>
        <sz val="11"/>
        <color theme="1"/>
        <rFont val="Calibri"/>
        <family val="2"/>
        <scheme val="minor"/>
      </rPr>
      <t xml:space="preserve"> 
(long, inc. residual, treasury, receivables)</t>
    </r>
  </si>
  <si>
    <r>
      <t xml:space="preserve">Africa 
</t>
    </r>
    <r>
      <rPr>
        <sz val="11"/>
        <color theme="1"/>
        <rFont val="Calibri"/>
        <family val="2"/>
        <scheme val="minor"/>
      </rPr>
      <t>(short)</t>
    </r>
  </si>
  <si>
    <r>
      <rPr>
        <b/>
        <sz val="11"/>
        <color theme="1"/>
        <rFont val="Calibri"/>
        <family val="2"/>
        <scheme val="minor"/>
      </rPr>
      <t xml:space="preserve">Asia Pacific </t>
    </r>
    <r>
      <rPr>
        <sz val="11"/>
        <color theme="1"/>
        <rFont val="Calibri"/>
        <family val="2"/>
        <scheme val="minor"/>
      </rPr>
      <t xml:space="preserve">
(short)</t>
    </r>
  </si>
  <si>
    <r>
      <rPr>
        <b/>
        <sz val="11"/>
        <color theme="1"/>
        <rFont val="Calibri"/>
        <family val="2"/>
        <scheme val="minor"/>
      </rPr>
      <t xml:space="preserve">Europe
</t>
    </r>
    <r>
      <rPr>
        <sz val="11"/>
        <color theme="1"/>
        <rFont val="Calibri"/>
        <family val="2"/>
        <scheme val="minor"/>
      </rPr>
      <t xml:space="preserve">
(short)</t>
    </r>
  </si>
  <si>
    <r>
      <rPr>
        <b/>
        <sz val="11"/>
        <color theme="1"/>
        <rFont val="Calibri"/>
        <family val="2"/>
        <scheme val="minor"/>
      </rPr>
      <t xml:space="preserve">Middle East 
</t>
    </r>
    <r>
      <rPr>
        <sz val="11"/>
        <color theme="1"/>
        <rFont val="Calibri"/>
        <family val="2"/>
        <scheme val="minor"/>
      </rPr>
      <t xml:space="preserve">
(short)</t>
    </r>
  </si>
  <si>
    <r>
      <rPr>
        <b/>
        <sz val="11"/>
        <color theme="1"/>
        <rFont val="Calibri"/>
        <family val="2"/>
        <scheme val="minor"/>
      </rPr>
      <t xml:space="preserve">North America  
</t>
    </r>
    <r>
      <rPr>
        <sz val="11"/>
        <color theme="1"/>
        <rFont val="Calibri"/>
        <family val="2"/>
        <scheme val="minor"/>
      </rPr>
      <t xml:space="preserve">
(short)</t>
    </r>
  </si>
  <si>
    <r>
      <rPr>
        <b/>
        <sz val="11"/>
        <color theme="1"/>
        <rFont val="Calibri"/>
        <family val="2"/>
        <scheme val="minor"/>
      </rPr>
      <t xml:space="preserve">South America 
</t>
    </r>
    <r>
      <rPr>
        <sz val="11"/>
        <color theme="1"/>
        <rFont val="Calibri"/>
        <family val="2"/>
        <scheme val="minor"/>
      </rPr>
      <t>(short)</t>
    </r>
  </si>
  <si>
    <r>
      <rPr>
        <b/>
        <sz val="11"/>
        <color theme="1"/>
        <rFont val="Calibri"/>
        <family val="2"/>
        <scheme val="minor"/>
      </rPr>
      <t xml:space="preserve">Supranational 
</t>
    </r>
    <r>
      <rPr>
        <sz val="11"/>
        <color theme="1"/>
        <rFont val="Calibri"/>
        <family val="2"/>
        <scheme val="minor"/>
      </rPr>
      <t xml:space="preserve">
(short)</t>
    </r>
  </si>
  <si>
    <r>
      <rPr>
        <b/>
        <sz val="11"/>
        <color theme="1"/>
        <rFont val="Calibri"/>
        <family val="2"/>
        <scheme val="minor"/>
      </rPr>
      <t xml:space="preserve">Other &amp; unallocated cash 
</t>
    </r>
    <r>
      <rPr>
        <sz val="11"/>
        <color theme="1"/>
        <rFont val="Calibri"/>
        <family val="2"/>
        <scheme val="minor"/>
      </rPr>
      <t xml:space="preserve">
(short, inc. residual, treasury, payables)</t>
    </r>
  </si>
  <si>
    <r>
      <rPr>
        <b/>
        <sz val="11"/>
        <color theme="1"/>
        <rFont val="Calibri"/>
        <family val="2"/>
        <scheme val="minor"/>
      </rPr>
      <t xml:space="preserve">Receivables 
</t>
    </r>
    <r>
      <rPr>
        <sz val="11"/>
        <color theme="1"/>
        <rFont val="Calibri"/>
        <family val="2"/>
        <scheme val="minor"/>
      </rPr>
      <t>(long, inc. prepaid expenses)</t>
    </r>
  </si>
  <si>
    <r>
      <t xml:space="preserve">Reverse repo 
</t>
    </r>
    <r>
      <rPr>
        <sz val="11"/>
        <color theme="1"/>
        <rFont val="Calibri"/>
        <family val="2"/>
        <scheme val="minor"/>
      </rPr>
      <t>(long)</t>
    </r>
  </si>
  <si>
    <r>
      <rPr>
        <b/>
        <sz val="11"/>
        <color theme="1"/>
        <rFont val="Calibri"/>
        <family val="2"/>
        <scheme val="minor"/>
      </rPr>
      <t xml:space="preserve">Cash and equivalents </t>
    </r>
    <r>
      <rPr>
        <sz val="11"/>
        <color theme="1"/>
        <rFont val="Calibri"/>
        <family val="2"/>
        <scheme val="minor"/>
      </rPr>
      <t xml:space="preserve">
(long)</t>
    </r>
  </si>
  <si>
    <r>
      <rPr>
        <b/>
        <sz val="11"/>
        <color theme="1"/>
        <rFont val="Calibri"/>
        <family val="2"/>
        <scheme val="minor"/>
      </rPr>
      <t xml:space="preserve">Money market funds </t>
    </r>
    <r>
      <rPr>
        <sz val="11"/>
        <color theme="1"/>
        <rFont val="Calibri"/>
        <family val="2"/>
        <scheme val="minor"/>
      </rPr>
      <t xml:space="preserve">
(long)</t>
    </r>
  </si>
  <si>
    <r>
      <rPr>
        <b/>
        <sz val="11"/>
        <color theme="1"/>
        <rFont val="Calibri"/>
        <family val="2"/>
        <scheme val="minor"/>
      </rPr>
      <t xml:space="preserve">Listed equities 
</t>
    </r>
    <r>
      <rPr>
        <sz val="11"/>
        <color theme="1"/>
        <rFont val="Calibri"/>
        <family val="2"/>
        <scheme val="minor"/>
      </rPr>
      <t xml:space="preserve">
(long, inc. preferred shares)</t>
    </r>
  </si>
  <si>
    <r>
      <rPr>
        <b/>
        <sz val="11"/>
        <color theme="1"/>
        <rFont val="Calibri"/>
        <family val="2"/>
        <scheme val="minor"/>
      </rPr>
      <t xml:space="preserve">Unlisted equities </t>
    </r>
    <r>
      <rPr>
        <sz val="11"/>
        <color theme="1"/>
        <rFont val="Calibri"/>
        <family val="2"/>
        <scheme val="minor"/>
      </rPr>
      <t xml:space="preserve">
(long, private equity)</t>
    </r>
  </si>
  <si>
    <r>
      <rPr>
        <b/>
        <sz val="11"/>
        <color theme="1"/>
        <rFont val="Calibri"/>
        <family val="2"/>
        <scheme val="minor"/>
      </rPr>
      <t xml:space="preserve">Investment grade corporate 
bonds 
</t>
    </r>
    <r>
      <rPr>
        <sz val="11"/>
        <color theme="1"/>
        <rFont val="Calibri"/>
        <family val="2"/>
        <scheme val="minor"/>
      </rPr>
      <t>(long)</t>
    </r>
  </si>
  <si>
    <r>
      <rPr>
        <b/>
        <sz val="11"/>
        <color theme="1"/>
        <rFont val="Calibri"/>
        <family val="2"/>
        <scheme val="minor"/>
      </rPr>
      <t xml:space="preserve">Sovereign 
bonds 
</t>
    </r>
    <r>
      <rPr>
        <sz val="11"/>
        <color theme="1"/>
        <rFont val="Calibri"/>
        <family val="2"/>
        <scheme val="minor"/>
      </rPr>
      <t xml:space="preserve">
(long, inc. supranational)</t>
    </r>
  </si>
  <si>
    <r>
      <t xml:space="preserve">Other government bonds 
</t>
    </r>
    <r>
      <rPr>
        <sz val="11"/>
        <color theme="1"/>
        <rFont val="Calibri"/>
        <family val="2"/>
        <scheme val="minor"/>
      </rPr>
      <t>(long, provincial &amp; municipal)</t>
    </r>
  </si>
  <si>
    <r>
      <rPr>
        <b/>
        <sz val="11"/>
        <color theme="1"/>
        <rFont val="Calibri"/>
        <family val="2"/>
        <scheme val="minor"/>
      </rPr>
      <t xml:space="preserve">Convertible bonds 
</t>
    </r>
    <r>
      <rPr>
        <sz val="11"/>
        <color theme="1"/>
        <rFont val="Calibri"/>
        <family val="2"/>
        <scheme val="minor"/>
      </rPr>
      <t xml:space="preserve">
(long)</t>
    </r>
  </si>
  <si>
    <r>
      <rPr>
        <b/>
        <sz val="11"/>
        <color theme="1"/>
        <rFont val="Calibri"/>
        <family val="2"/>
        <scheme val="minor"/>
      </rPr>
      <t xml:space="preserve">Securitized products 
</t>
    </r>
    <r>
      <rPr>
        <sz val="11"/>
        <color theme="1"/>
        <rFont val="Calibri"/>
        <family val="2"/>
        <scheme val="minor"/>
      </rPr>
      <t xml:space="preserve">(long) </t>
    </r>
  </si>
  <si>
    <r>
      <rPr>
        <b/>
        <sz val="11"/>
        <color theme="1"/>
        <rFont val="Calibri"/>
        <family val="2"/>
        <scheme val="minor"/>
      </rPr>
      <t xml:space="preserve">Funds 
</t>
    </r>
    <r>
      <rPr>
        <sz val="11"/>
        <color theme="1"/>
        <rFont val="Calibri"/>
        <family val="2"/>
        <scheme val="minor"/>
      </rPr>
      <t xml:space="preserve">
(long, inc. ETF &amp; ex. money market)</t>
    </r>
  </si>
  <si>
    <r>
      <rPr>
        <b/>
        <sz val="11"/>
        <color theme="1"/>
        <rFont val="Calibri"/>
        <family val="2"/>
        <scheme val="minor"/>
      </rPr>
      <t xml:space="preserve">Warrants 
</t>
    </r>
    <r>
      <rPr>
        <sz val="11"/>
        <color theme="1"/>
        <rFont val="Calibri"/>
        <family val="2"/>
        <scheme val="minor"/>
      </rPr>
      <t xml:space="preserve">
(long, inc. equity rights)</t>
    </r>
  </si>
  <si>
    <r>
      <rPr>
        <b/>
        <sz val="11"/>
        <color theme="1"/>
        <rFont val="Calibri"/>
        <family val="2"/>
        <scheme val="minor"/>
      </rPr>
      <t xml:space="preserve">Derivatives 
</t>
    </r>
    <r>
      <rPr>
        <sz val="11"/>
        <color theme="1"/>
        <rFont val="Calibri"/>
        <family val="2"/>
        <scheme val="minor"/>
      </rPr>
      <t xml:space="preserve">
(long, market/fair value)</t>
    </r>
  </si>
  <si>
    <r>
      <rPr>
        <b/>
        <sz val="11"/>
        <color theme="1"/>
        <rFont val="Calibri"/>
        <family val="2"/>
        <scheme val="minor"/>
      </rPr>
      <t xml:space="preserve">Commodities  
</t>
    </r>
    <r>
      <rPr>
        <sz val="11"/>
        <color theme="1"/>
        <rFont val="Calibri"/>
        <family val="2"/>
        <scheme val="minor"/>
      </rPr>
      <t xml:space="preserve">
(long)</t>
    </r>
  </si>
  <si>
    <r>
      <rPr>
        <b/>
        <sz val="11"/>
        <color theme="1"/>
        <rFont val="Calibri"/>
        <family val="2"/>
        <scheme val="minor"/>
      </rPr>
      <t xml:space="preserve">Real estate 
</t>
    </r>
    <r>
      <rPr>
        <sz val="11"/>
        <color theme="1"/>
        <rFont val="Calibri"/>
        <family val="2"/>
        <scheme val="minor"/>
      </rPr>
      <t xml:space="preserve">
(long)</t>
    </r>
  </si>
  <si>
    <r>
      <rPr>
        <b/>
        <sz val="11"/>
        <color theme="1"/>
        <rFont val="Calibri"/>
        <family val="2"/>
        <scheme val="minor"/>
      </rPr>
      <t>Crypto</t>
    </r>
    <r>
      <rPr>
        <sz val="11"/>
        <color theme="1"/>
        <rFont val="Calibri"/>
        <family val="2"/>
        <scheme val="minor"/>
      </rPr>
      <t xml:space="preserve">
(long)</t>
    </r>
  </si>
  <si>
    <r>
      <rPr>
        <b/>
        <sz val="11"/>
        <color theme="1"/>
        <rFont val="Calibri"/>
        <family val="2"/>
        <scheme val="minor"/>
      </rPr>
      <t xml:space="preserve">Other </t>
    </r>
    <r>
      <rPr>
        <sz val="11"/>
        <color theme="1"/>
        <rFont val="Calibri"/>
        <family val="2"/>
        <scheme val="minor"/>
      </rPr>
      <t xml:space="preserve">
(long, detail in next column)</t>
    </r>
  </si>
  <si>
    <r>
      <rPr>
        <b/>
        <sz val="11"/>
        <color theme="1"/>
        <rFont val="Calibri"/>
        <family val="2"/>
        <scheme val="minor"/>
      </rPr>
      <t xml:space="preserve">Payables 
</t>
    </r>
    <r>
      <rPr>
        <sz val="11"/>
        <color theme="1"/>
        <rFont val="Calibri"/>
        <family val="2"/>
        <scheme val="minor"/>
      </rPr>
      <t xml:space="preserve">
(short, inc. accrued liabilities)</t>
    </r>
  </si>
  <si>
    <r>
      <t xml:space="preserve">Repo 
</t>
    </r>
    <r>
      <rPr>
        <sz val="11"/>
        <color theme="1"/>
        <rFont val="Calibri"/>
        <family val="2"/>
        <scheme val="minor"/>
      </rPr>
      <t>(short)</t>
    </r>
  </si>
  <si>
    <r>
      <rPr>
        <b/>
        <sz val="11"/>
        <color theme="1"/>
        <rFont val="Calibri"/>
        <family val="2"/>
        <scheme val="minor"/>
      </rPr>
      <t xml:space="preserve">Cash and equivalents </t>
    </r>
    <r>
      <rPr>
        <sz val="11"/>
        <color theme="1"/>
        <rFont val="Calibri"/>
        <family val="2"/>
        <scheme val="minor"/>
      </rPr>
      <t xml:space="preserve">
(short)</t>
    </r>
  </si>
  <si>
    <r>
      <rPr>
        <b/>
        <sz val="11"/>
        <color theme="1"/>
        <rFont val="Calibri"/>
        <family val="2"/>
        <scheme val="minor"/>
      </rPr>
      <t xml:space="preserve">Money market funds </t>
    </r>
    <r>
      <rPr>
        <sz val="11"/>
        <color theme="1"/>
        <rFont val="Calibri"/>
        <family val="2"/>
        <scheme val="minor"/>
      </rPr>
      <t xml:space="preserve">
 (short)</t>
    </r>
  </si>
  <si>
    <r>
      <rPr>
        <b/>
        <sz val="11"/>
        <color theme="1"/>
        <rFont val="Calibri"/>
        <family val="2"/>
        <scheme val="minor"/>
      </rPr>
      <t xml:space="preserve">Listed equities 
</t>
    </r>
    <r>
      <rPr>
        <sz val="11"/>
        <color theme="1"/>
        <rFont val="Calibri"/>
        <family val="2"/>
        <scheme val="minor"/>
      </rPr>
      <t xml:space="preserve">
(short, inc. preferred shares)</t>
    </r>
  </si>
  <si>
    <r>
      <rPr>
        <b/>
        <sz val="11"/>
        <color theme="1"/>
        <rFont val="Calibri"/>
        <family val="2"/>
        <scheme val="minor"/>
      </rPr>
      <t xml:space="preserve">Unlisted equities 
</t>
    </r>
    <r>
      <rPr>
        <sz val="11"/>
        <color theme="1"/>
        <rFont val="Calibri"/>
        <family val="2"/>
        <scheme val="minor"/>
      </rPr>
      <t xml:space="preserve">
(short, private equity)</t>
    </r>
  </si>
  <si>
    <r>
      <rPr>
        <b/>
        <sz val="11"/>
        <color theme="1"/>
        <rFont val="Calibri"/>
        <family val="2"/>
        <scheme val="minor"/>
      </rPr>
      <t xml:space="preserve">Investment grade corporate 
bonds 
</t>
    </r>
    <r>
      <rPr>
        <sz val="11"/>
        <color theme="1"/>
        <rFont val="Calibri"/>
        <family val="2"/>
        <scheme val="minor"/>
      </rPr>
      <t xml:space="preserve">
(short)</t>
    </r>
  </si>
  <si>
    <r>
      <rPr>
        <b/>
        <sz val="11"/>
        <color theme="1"/>
        <rFont val="Calibri"/>
        <family val="2"/>
        <scheme val="minor"/>
      </rPr>
      <t xml:space="preserve">Sovereign 
bonds 
</t>
    </r>
    <r>
      <rPr>
        <sz val="11"/>
        <color theme="1"/>
        <rFont val="Calibri"/>
        <family val="2"/>
        <scheme val="minor"/>
      </rPr>
      <t xml:space="preserve">
(short, inc. supranational)</t>
    </r>
  </si>
  <si>
    <r>
      <t xml:space="preserve">Other government bonds 
</t>
    </r>
    <r>
      <rPr>
        <sz val="11"/>
        <color theme="1"/>
        <rFont val="Calibri"/>
        <family val="2"/>
        <scheme val="minor"/>
      </rPr>
      <t>(short)</t>
    </r>
  </si>
  <si>
    <r>
      <rPr>
        <b/>
        <sz val="11"/>
        <color theme="1"/>
        <rFont val="Calibri"/>
        <family val="2"/>
        <scheme val="minor"/>
      </rPr>
      <t xml:space="preserve">Convertible bonds </t>
    </r>
    <r>
      <rPr>
        <sz val="11"/>
        <color theme="1"/>
        <rFont val="Calibri"/>
        <family val="2"/>
        <scheme val="minor"/>
      </rPr>
      <t xml:space="preserve">
(short)</t>
    </r>
  </si>
  <si>
    <r>
      <rPr>
        <b/>
        <sz val="11"/>
        <color theme="1"/>
        <rFont val="Calibri"/>
        <family val="2"/>
        <scheme val="minor"/>
      </rPr>
      <t>Securitized products</t>
    </r>
    <r>
      <rPr>
        <sz val="11"/>
        <color theme="1"/>
        <rFont val="Calibri"/>
        <family val="2"/>
        <scheme val="minor"/>
      </rPr>
      <t xml:space="preserve"> 
(short)</t>
    </r>
  </si>
  <si>
    <r>
      <rPr>
        <b/>
        <sz val="11"/>
        <color theme="1"/>
        <rFont val="Calibri"/>
        <family val="2"/>
        <scheme val="minor"/>
      </rPr>
      <t xml:space="preserve">Funds 
</t>
    </r>
    <r>
      <rPr>
        <sz val="11"/>
        <color theme="1"/>
        <rFont val="Calibri"/>
        <family val="2"/>
        <scheme val="minor"/>
      </rPr>
      <t xml:space="preserve">
(short, , inc. ETF &amp; ex. money market)</t>
    </r>
  </si>
  <si>
    <r>
      <rPr>
        <b/>
        <sz val="11"/>
        <color theme="1"/>
        <rFont val="Calibri"/>
        <family val="2"/>
        <scheme val="minor"/>
      </rPr>
      <t xml:space="preserve">Warrants 
</t>
    </r>
    <r>
      <rPr>
        <sz val="11"/>
        <color theme="1"/>
        <rFont val="Calibri"/>
        <family val="2"/>
        <scheme val="minor"/>
      </rPr>
      <t xml:space="preserve">
(short, inc. equity rights)</t>
    </r>
  </si>
  <si>
    <r>
      <rPr>
        <b/>
        <sz val="11"/>
        <color theme="1"/>
        <rFont val="Calibri"/>
        <family val="2"/>
        <scheme val="minor"/>
      </rPr>
      <t xml:space="preserve">Derivatives 
</t>
    </r>
    <r>
      <rPr>
        <sz val="11"/>
        <color theme="1"/>
        <rFont val="Calibri"/>
        <family val="2"/>
        <scheme val="minor"/>
      </rPr>
      <t xml:space="preserve">
(short)</t>
    </r>
  </si>
  <si>
    <r>
      <rPr>
        <b/>
        <sz val="11"/>
        <color theme="1"/>
        <rFont val="Calibri"/>
        <family val="2"/>
        <scheme val="minor"/>
      </rPr>
      <t xml:space="preserve">Commodities </t>
    </r>
    <r>
      <rPr>
        <sz val="11"/>
        <color theme="1"/>
        <rFont val="Calibri"/>
        <family val="2"/>
        <scheme val="minor"/>
      </rPr>
      <t xml:space="preserve">
(short)</t>
    </r>
  </si>
  <si>
    <r>
      <rPr>
        <b/>
        <sz val="11"/>
        <color theme="1"/>
        <rFont val="Calibri"/>
        <family val="2"/>
        <scheme val="minor"/>
      </rPr>
      <t xml:space="preserve">Real estate </t>
    </r>
    <r>
      <rPr>
        <sz val="11"/>
        <color theme="1"/>
        <rFont val="Calibri"/>
        <family val="2"/>
        <scheme val="minor"/>
      </rPr>
      <t xml:space="preserve">
(short)</t>
    </r>
  </si>
  <si>
    <r>
      <rPr>
        <b/>
        <sz val="11"/>
        <color theme="1"/>
        <rFont val="Calibri"/>
        <family val="2"/>
        <scheme val="minor"/>
      </rPr>
      <t>Crypto</t>
    </r>
    <r>
      <rPr>
        <sz val="11"/>
        <color theme="1"/>
        <rFont val="Calibri"/>
        <family val="2"/>
        <scheme val="minor"/>
      </rPr>
      <t xml:space="preserve">
(short)</t>
    </r>
  </si>
  <si>
    <r>
      <rPr>
        <b/>
        <sz val="11"/>
        <color theme="1"/>
        <rFont val="Calibri"/>
        <family val="2"/>
        <scheme val="minor"/>
      </rPr>
      <t xml:space="preserve">Other 
</t>
    </r>
    <r>
      <rPr>
        <sz val="11"/>
        <color theme="1"/>
        <rFont val="Calibri"/>
        <family val="2"/>
        <scheme val="minor"/>
      </rPr>
      <t xml:space="preserve">
(short, detail in next column)</t>
    </r>
  </si>
  <si>
    <r>
      <rPr>
        <b/>
        <sz val="11"/>
        <color theme="1"/>
        <rFont val="Calibri"/>
        <family val="2"/>
        <scheme val="minor"/>
      </rPr>
      <t xml:space="preserve">Equity </t>
    </r>
    <r>
      <rPr>
        <sz val="11"/>
        <color theme="1"/>
        <rFont val="Calibri"/>
        <family val="2"/>
        <scheme val="minor"/>
      </rPr>
      <t xml:space="preserve">
(long, delta-adjusted)</t>
    </r>
  </si>
  <si>
    <r>
      <rPr>
        <b/>
        <sz val="11"/>
        <color theme="1"/>
        <rFont val="Calibri"/>
        <family val="2"/>
        <scheme val="minor"/>
      </rPr>
      <t xml:space="preserve">Credit </t>
    </r>
    <r>
      <rPr>
        <sz val="11"/>
        <color theme="1"/>
        <rFont val="Calibri"/>
        <family val="2"/>
        <scheme val="minor"/>
      </rPr>
      <t xml:space="preserve">
(long)</t>
    </r>
  </si>
  <si>
    <r>
      <rPr>
        <b/>
        <sz val="11"/>
        <color theme="1"/>
        <rFont val="Calibri"/>
        <family val="2"/>
        <scheme val="minor"/>
      </rPr>
      <t xml:space="preserve">Commodity </t>
    </r>
    <r>
      <rPr>
        <sz val="11"/>
        <color theme="1"/>
        <rFont val="Calibri"/>
        <family val="2"/>
        <scheme val="minor"/>
      </rPr>
      <t xml:space="preserve">
(long)</t>
    </r>
  </si>
  <si>
    <r>
      <rPr>
        <b/>
        <sz val="11"/>
        <color theme="1"/>
        <rFont val="Calibri"/>
        <family val="2"/>
        <scheme val="minor"/>
      </rPr>
      <t xml:space="preserve">Foreign exchange </t>
    </r>
    <r>
      <rPr>
        <sz val="11"/>
        <color theme="1"/>
        <rFont val="Calibri"/>
        <family val="2"/>
        <scheme val="minor"/>
      </rPr>
      <t xml:space="preserve">
(long)</t>
    </r>
  </si>
  <si>
    <r>
      <rPr>
        <b/>
        <sz val="11"/>
        <color theme="1"/>
        <rFont val="Calibri"/>
        <family val="2"/>
        <scheme val="minor"/>
      </rPr>
      <t xml:space="preserve">Interest rate </t>
    </r>
    <r>
      <rPr>
        <sz val="11"/>
        <color theme="1"/>
        <rFont val="Calibri"/>
        <family val="2"/>
        <scheme val="minor"/>
      </rPr>
      <t xml:space="preserve">
(long)</t>
    </r>
  </si>
  <si>
    <r>
      <rPr>
        <b/>
        <sz val="11"/>
        <color theme="1"/>
        <rFont val="Calibri"/>
        <family val="2"/>
        <scheme val="minor"/>
      </rPr>
      <t xml:space="preserve">Crypto </t>
    </r>
    <r>
      <rPr>
        <sz val="11"/>
        <color theme="1"/>
        <rFont val="Calibri"/>
        <family val="2"/>
        <scheme val="minor"/>
      </rPr>
      <t xml:space="preserve">
(long)</t>
    </r>
  </si>
  <si>
    <r>
      <t xml:space="preserve">Equity 
</t>
    </r>
    <r>
      <rPr>
        <sz val="11"/>
        <color theme="1"/>
        <rFont val="Calibri"/>
        <family val="2"/>
        <scheme val="minor"/>
      </rPr>
      <t>(short, delta-adjusted)</t>
    </r>
  </si>
  <si>
    <r>
      <t xml:space="preserve">Credit 
</t>
    </r>
    <r>
      <rPr>
        <sz val="11"/>
        <color theme="1"/>
        <rFont val="Calibri"/>
        <family val="2"/>
        <scheme val="minor"/>
      </rPr>
      <t>(short)</t>
    </r>
  </si>
  <si>
    <r>
      <t xml:space="preserve">Commodity 
</t>
    </r>
    <r>
      <rPr>
        <sz val="11"/>
        <color theme="1"/>
        <rFont val="Calibri"/>
        <family val="2"/>
        <scheme val="minor"/>
      </rPr>
      <t>(short)</t>
    </r>
  </si>
  <si>
    <r>
      <t xml:space="preserve">Foreign exchange 
</t>
    </r>
    <r>
      <rPr>
        <sz val="11"/>
        <color theme="1"/>
        <rFont val="Calibri"/>
        <family val="2"/>
        <scheme val="minor"/>
      </rPr>
      <t>(short)</t>
    </r>
  </si>
  <si>
    <r>
      <t xml:space="preserve">Interest rate 
</t>
    </r>
    <r>
      <rPr>
        <sz val="11"/>
        <color theme="1"/>
        <rFont val="Calibri"/>
        <family val="2"/>
        <scheme val="minor"/>
      </rPr>
      <t>(short)</t>
    </r>
  </si>
  <si>
    <r>
      <rPr>
        <b/>
        <sz val="11"/>
        <color theme="1"/>
        <rFont val="Calibri"/>
        <family val="2"/>
        <scheme val="minor"/>
      </rPr>
      <t xml:space="preserve">Crypto </t>
    </r>
    <r>
      <rPr>
        <sz val="11"/>
        <color theme="1"/>
        <rFont val="Calibri"/>
        <family val="2"/>
        <scheme val="minor"/>
      </rPr>
      <t xml:space="preserve">
(short)</t>
    </r>
  </si>
  <si>
    <r>
      <t xml:space="preserve">Other 
</t>
    </r>
    <r>
      <rPr>
        <sz val="11"/>
        <color theme="1"/>
        <rFont val="Calibri"/>
        <family val="2"/>
        <scheme val="minor"/>
      </rPr>
      <t>(short, detail in next column)</t>
    </r>
  </si>
  <si>
    <r>
      <t xml:space="preserve">Fund type description 
</t>
    </r>
    <r>
      <rPr>
        <sz val="11"/>
        <color theme="1"/>
        <rFont val="Calibri"/>
        <family val="2"/>
        <scheme val="minor"/>
      </rPr>
      <t xml:space="preserve">
(other or multiple fund types,  previous column)</t>
    </r>
  </si>
  <si>
    <r>
      <t xml:space="preserve">Traded on exchange
</t>
    </r>
    <r>
      <rPr>
        <sz val="11"/>
        <color theme="1"/>
        <rFont val="Calibri"/>
        <family val="2"/>
        <scheme val="minor"/>
      </rPr>
      <t>(Yes/No, any series)</t>
    </r>
  </si>
  <si>
    <r>
      <t xml:space="preserve">Sedar profile number
</t>
    </r>
    <r>
      <rPr>
        <sz val="11"/>
        <color theme="1"/>
        <rFont val="Calibri"/>
        <family val="2"/>
        <scheme val="minor"/>
      </rPr>
      <t>(exactly 8 characters for Prospectus fund)</t>
    </r>
  </si>
  <si>
    <r>
      <t xml:space="preserve">Sedar profile number for the fund. Trailing 8 digits that can be found at the end of a SEDAR hyperlink (including zeros). As an example,  </t>
    </r>
    <r>
      <rPr>
        <b/>
        <sz val="11"/>
        <color theme="1"/>
        <rFont val="Calibri"/>
        <family val="2"/>
        <scheme val="minor"/>
      </rPr>
      <t>00014927</t>
    </r>
    <r>
      <rPr>
        <sz val="11"/>
        <color theme="1"/>
        <rFont val="Calibri"/>
        <family val="2"/>
        <scheme val="minor"/>
      </rPr>
      <t xml:space="preserve"> is the SEDAR profile number for the fund at this link: https://www.sedar.com/DisplayProfile.do?lang=EN&amp;issuerType=02&amp;issuerNo=</t>
    </r>
    <r>
      <rPr>
        <b/>
        <sz val="11"/>
        <color theme="1"/>
        <rFont val="Calibri"/>
        <family val="2"/>
        <scheme val="minor"/>
      </rPr>
      <t>00014927.</t>
    </r>
    <r>
      <rPr>
        <sz val="11"/>
        <color theme="1"/>
        <rFont val="Calibri"/>
        <family val="2"/>
        <scheme val="minor"/>
      </rPr>
      <t xml:space="preserve"> 
Link in the cell to the right contains  SEDAR profile numbers for Prospectus funds.</t>
    </r>
  </si>
  <si>
    <t>Transferred from the IFM form to the IFS spreadsheet</t>
  </si>
  <si>
    <t>Transferred from the IFM form to the IFS spreadsheet. Must be 20 characters long</t>
  </si>
  <si>
    <r>
      <rPr>
        <b/>
        <sz val="11"/>
        <color theme="1"/>
        <rFont val="Calibri"/>
        <family val="2"/>
        <scheme val="minor"/>
      </rPr>
      <t>Redemption restriction methods description</t>
    </r>
    <r>
      <rPr>
        <sz val="11"/>
        <color theme="1"/>
        <rFont val="Calibri"/>
        <family val="2"/>
        <scheme val="minor"/>
      </rPr>
      <t xml:space="preserve"> 
(other or multiple)
</t>
    </r>
  </si>
  <si>
    <r>
      <rPr>
        <b/>
        <sz val="11"/>
        <color theme="1"/>
        <rFont val="Calibri"/>
        <family val="2"/>
        <scheme val="minor"/>
      </rPr>
      <t xml:space="preserve">Reporting Currency
</t>
    </r>
    <r>
      <rPr>
        <sz val="11"/>
        <color theme="1"/>
        <rFont val="Calibri"/>
        <family val="2"/>
        <scheme val="minor"/>
      </rPr>
      <t xml:space="preserve">
(CAD or USD, drop-down menu</t>
    </r>
  </si>
  <si>
    <r>
      <rPr>
        <b/>
        <sz val="11"/>
        <color theme="1"/>
        <rFont val="Calibri"/>
        <family val="2"/>
        <scheme val="minor"/>
      </rPr>
      <t xml:space="preserve">Funds </t>
    </r>
    <r>
      <rPr>
        <sz val="11"/>
        <color theme="1"/>
        <rFont val="Calibri"/>
        <family val="2"/>
        <scheme val="minor"/>
      </rPr>
      <t xml:space="preserve">
(segregated funds &amp; investment funds)</t>
    </r>
  </si>
  <si>
    <r>
      <t xml:space="preserve">Portfolio liquidity 
(daily, 
</t>
    </r>
    <r>
      <rPr>
        <b/>
        <sz val="11"/>
        <color theme="1"/>
        <rFont val="Calibri"/>
        <family val="2"/>
        <scheme val="minor"/>
      </rPr>
      <t>1 day</t>
    </r>
    <r>
      <rPr>
        <sz val="11"/>
        <color theme="1"/>
        <rFont val="Calibri"/>
        <family val="2"/>
        <scheme val="minor"/>
      </rPr>
      <t>)</t>
    </r>
  </si>
  <si>
    <r>
      <t xml:space="preserve">Portfolio liquidity 
(weekly, 
</t>
    </r>
    <r>
      <rPr>
        <b/>
        <sz val="11"/>
        <color theme="1"/>
        <rFont val="Calibri"/>
        <family val="2"/>
        <scheme val="minor"/>
      </rPr>
      <t>2-7 days</t>
    </r>
    <r>
      <rPr>
        <sz val="11"/>
        <color theme="1"/>
        <rFont val="Calibri"/>
        <family val="2"/>
        <scheme val="minor"/>
      </rPr>
      <t>)</t>
    </r>
  </si>
  <si>
    <r>
      <t xml:space="preserve">Portfolio liquidity 
(monthly or semi-monthly, 
</t>
    </r>
    <r>
      <rPr>
        <b/>
        <sz val="11"/>
        <color theme="1"/>
        <rFont val="Calibri"/>
        <family val="2"/>
        <scheme val="minor"/>
      </rPr>
      <t>8-30 days</t>
    </r>
    <r>
      <rPr>
        <sz val="11"/>
        <color theme="1"/>
        <rFont val="Calibri"/>
        <family val="2"/>
        <scheme val="minor"/>
      </rPr>
      <t>)</t>
    </r>
  </si>
  <si>
    <r>
      <t xml:space="preserve">Portfolio liquidity 
(quarterly, 
</t>
    </r>
    <r>
      <rPr>
        <b/>
        <sz val="11"/>
        <color theme="1"/>
        <rFont val="Calibri"/>
        <family val="2"/>
        <scheme val="minor"/>
      </rPr>
      <t>31-90 days</t>
    </r>
    <r>
      <rPr>
        <sz val="11"/>
        <color theme="1"/>
        <rFont val="Calibri"/>
        <family val="2"/>
        <scheme val="minor"/>
      </rPr>
      <t>)</t>
    </r>
  </si>
  <si>
    <r>
      <t>Portfolio liquidity 
(</t>
    </r>
    <r>
      <rPr>
        <b/>
        <sz val="11"/>
        <color theme="1"/>
        <rFont val="Calibri"/>
        <family val="2"/>
        <scheme val="minor"/>
      </rPr>
      <t>91-180 days</t>
    </r>
    <r>
      <rPr>
        <sz val="11"/>
        <color theme="1"/>
        <rFont val="Calibri"/>
        <family val="2"/>
        <scheme val="minor"/>
      </rPr>
      <t>)</t>
    </r>
  </si>
  <si>
    <r>
      <t>Portfolio liquidity 
(</t>
    </r>
    <r>
      <rPr>
        <b/>
        <sz val="11"/>
        <color theme="1"/>
        <rFont val="Calibri"/>
        <family val="2"/>
        <scheme val="minor"/>
      </rPr>
      <t>181-365 days</t>
    </r>
    <r>
      <rPr>
        <sz val="11"/>
        <color theme="1"/>
        <rFont val="Calibri"/>
        <family val="2"/>
        <scheme val="minor"/>
      </rPr>
      <t>)</t>
    </r>
  </si>
  <si>
    <r>
      <t>Portfolio liquidity 
(</t>
    </r>
    <r>
      <rPr>
        <b/>
        <sz val="11"/>
        <color theme="1"/>
        <rFont val="Calibri"/>
        <family val="2"/>
        <scheme val="minor"/>
      </rPr>
      <t>1 year or more)</t>
    </r>
  </si>
  <si>
    <r>
      <t xml:space="preserve">Investor liquidity 
(daily, 
</t>
    </r>
    <r>
      <rPr>
        <b/>
        <sz val="11"/>
        <color theme="1"/>
        <rFont val="Calibri"/>
        <family val="2"/>
        <scheme val="minor"/>
      </rPr>
      <t>1 day</t>
    </r>
    <r>
      <rPr>
        <sz val="11"/>
        <color theme="1"/>
        <rFont val="Calibri"/>
        <family val="2"/>
        <scheme val="minor"/>
      </rPr>
      <t>)</t>
    </r>
  </si>
  <si>
    <r>
      <t xml:space="preserve">Investor liquidity 
(weekly, 
</t>
    </r>
    <r>
      <rPr>
        <b/>
        <sz val="11"/>
        <color theme="1"/>
        <rFont val="Calibri"/>
        <family val="2"/>
        <scheme val="minor"/>
      </rPr>
      <t>2-7 days</t>
    </r>
    <r>
      <rPr>
        <sz val="11"/>
        <color theme="1"/>
        <rFont val="Calibri"/>
        <family val="2"/>
        <scheme val="minor"/>
      </rPr>
      <t>)</t>
    </r>
  </si>
  <si>
    <r>
      <t xml:space="preserve">Investor liquidity 
(monthly or semi-monthly, 
</t>
    </r>
    <r>
      <rPr>
        <b/>
        <sz val="11"/>
        <color theme="1"/>
        <rFont val="Calibri"/>
        <family val="2"/>
        <scheme val="minor"/>
      </rPr>
      <t>8-30 days</t>
    </r>
    <r>
      <rPr>
        <sz val="11"/>
        <color theme="1"/>
        <rFont val="Calibri"/>
        <family val="2"/>
        <scheme val="minor"/>
      </rPr>
      <t>)</t>
    </r>
  </si>
  <si>
    <r>
      <t xml:space="preserve">Investor liquidity 
(quarterly, 
</t>
    </r>
    <r>
      <rPr>
        <b/>
        <sz val="11"/>
        <color theme="1"/>
        <rFont val="Calibri"/>
        <family val="2"/>
        <scheme val="minor"/>
      </rPr>
      <t>31-90 days</t>
    </r>
    <r>
      <rPr>
        <sz val="11"/>
        <color theme="1"/>
        <rFont val="Calibri"/>
        <family val="2"/>
        <scheme val="minor"/>
      </rPr>
      <t>)</t>
    </r>
  </si>
  <si>
    <r>
      <t>Investor liquidity 
(</t>
    </r>
    <r>
      <rPr>
        <b/>
        <sz val="11"/>
        <color theme="1"/>
        <rFont val="Calibri"/>
        <family val="2"/>
        <scheme val="minor"/>
      </rPr>
      <t>91-180 days</t>
    </r>
    <r>
      <rPr>
        <sz val="11"/>
        <color theme="1"/>
        <rFont val="Calibri"/>
        <family val="2"/>
        <scheme val="minor"/>
      </rPr>
      <t>)</t>
    </r>
  </si>
  <si>
    <r>
      <t>Investor liquidity 
(</t>
    </r>
    <r>
      <rPr>
        <b/>
        <sz val="11"/>
        <color theme="1"/>
        <rFont val="Calibri"/>
        <family val="2"/>
        <scheme val="minor"/>
      </rPr>
      <t>181-365 days</t>
    </r>
    <r>
      <rPr>
        <sz val="11"/>
        <color theme="1"/>
        <rFont val="Calibri"/>
        <family val="2"/>
        <scheme val="minor"/>
      </rPr>
      <t>)</t>
    </r>
  </si>
  <si>
    <r>
      <t>Investor liquidity 
(</t>
    </r>
    <r>
      <rPr>
        <b/>
        <sz val="11"/>
        <color theme="1"/>
        <rFont val="Calibri"/>
        <family val="2"/>
        <scheme val="minor"/>
      </rPr>
      <t>1 year or more</t>
    </r>
    <r>
      <rPr>
        <sz val="11"/>
        <color theme="1"/>
        <rFont val="Calibri"/>
        <family val="2"/>
        <scheme val="minor"/>
      </rPr>
      <t>)</t>
    </r>
  </si>
  <si>
    <r>
      <rPr>
        <b/>
        <sz val="11"/>
        <color theme="1"/>
        <rFont val="Calibri"/>
        <family val="2"/>
        <scheme val="minor"/>
      </rPr>
      <t xml:space="preserve">Strategy other description 
</t>
    </r>
    <r>
      <rPr>
        <sz val="11"/>
        <color theme="1"/>
        <rFont val="Calibri"/>
        <family val="2"/>
        <scheme val="minor"/>
      </rPr>
      <t xml:space="preserve">
(Other selected in previous column)</t>
    </r>
  </si>
  <si>
    <r>
      <rPr>
        <b/>
        <sz val="11"/>
        <color theme="1"/>
        <rFont val="Calibri"/>
        <family val="2"/>
        <scheme val="minor"/>
      </rPr>
      <t xml:space="preserve">Net assets 
(end of last year)
</t>
    </r>
    <r>
      <rPr>
        <sz val="11"/>
        <color theme="1"/>
        <rFont val="Calibri"/>
        <family val="2"/>
        <scheme val="minor"/>
      </rPr>
      <t xml:space="preserve">
(2022-12-31,
$10M or more)
</t>
    </r>
  </si>
  <si>
    <r>
      <rPr>
        <b/>
        <sz val="11"/>
        <color theme="1"/>
        <rFont val="Calibri"/>
        <family val="2"/>
        <scheme val="minor"/>
      </rPr>
      <t xml:space="preserve">Net assets 
(end of year before last)
</t>
    </r>
    <r>
      <rPr>
        <sz val="11"/>
        <color theme="1"/>
        <rFont val="Calibri"/>
        <family val="2"/>
        <scheme val="minor"/>
      </rPr>
      <t xml:space="preserve">
(2021-12-31)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</si>
</sst>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
    <numFmt numFmtId="165" formatCode="yyyy/mm/dd;@"/>
  </numFmts>
  <fonts count="30">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sz val="11"/>
      <color rgb="FFFF0000"/>
      <name val="Calibri"/>
      <family val="2"/>
      <scheme val="minor"/>
    </font>
    <font>
      <sz val="11"/>
      <color rgb="FF000000"/>
      <name val="Calibri"/>
      <family val="2"/>
      <scheme val="minor"/>
    </font>
    <font>
      <b/>
      <sz val="11"/>
      <color rgb="FFFF0000"/>
      <name val="Calibri"/>
      <family val="2"/>
      <scheme val="minor"/>
    </font>
    <font>
      <sz val="12"/>
      <color rgb="FFFF0000"/>
      <name val="Calibri"/>
      <family val="2"/>
      <scheme val="minor"/>
    </font>
    <font>
      <sz val="12"/>
      <name val="Calibri"/>
      <family val="2"/>
      <scheme val="minor"/>
    </font>
    <font>
      <b/>
      <u/>
      <sz val="12"/>
      <name val="Calibri"/>
      <family val="2"/>
      <scheme val="minor"/>
    </font>
    <font>
      <b/>
      <sz val="12"/>
      <name val="Calibri"/>
      <family val="2"/>
      <scheme val="minor"/>
    </font>
    <font>
      <sz val="11"/>
      <name val="Calibri"/>
      <family val="2"/>
      <scheme val="minor"/>
    </font>
    <font>
      <b/>
      <sz val="11"/>
      <name val="Calibri"/>
      <family val="2"/>
      <scheme val="minor"/>
    </font>
    <font>
      <b/>
      <sz val="11"/>
      <color rgb="FF00B050"/>
      <name val="Calibri"/>
      <family val="2"/>
      <scheme val="minor"/>
    </font>
    <font>
      <u/>
      <sz val="11"/>
      <color theme="10"/>
      <name val="Calibri"/>
      <family val="2"/>
      <scheme val="minor"/>
    </font>
    <font>
      <sz val="14"/>
      <name val="Calibri"/>
      <family val="2"/>
      <scheme val="minor"/>
    </font>
    <font>
      <b/>
      <sz val="14"/>
      <name val="Calibri"/>
      <family val="2"/>
      <scheme val="minor"/>
    </font>
    <font>
      <b/>
      <sz val="20"/>
      <color rgb="FFFF0000"/>
      <name val="Calibri"/>
      <family val="2"/>
      <scheme val="minor"/>
    </font>
    <font>
      <b/>
      <sz val="11"/>
      <color theme="9"/>
      <name val="Calibri"/>
      <family val="2"/>
      <scheme val="minor"/>
    </font>
    <font>
      <sz val="24"/>
      <color rgb="FFFF0000"/>
      <name val="Calibri"/>
      <family val="2"/>
      <scheme val="minor"/>
    </font>
    <font>
      <b/>
      <sz val="11"/>
      <color theme="5" tint="-0.249977111117893"/>
      <name val="Calibri"/>
      <family val="2"/>
      <scheme val="minor"/>
    </font>
    <font>
      <sz val="11"/>
      <color theme="5" tint="-0.249977111117893"/>
      <name val="Calibri"/>
      <family val="2"/>
      <scheme val="minor"/>
    </font>
    <font>
      <sz val="11"/>
      <color theme="1"/>
      <name val="Schriftart für Textkörper"/>
      <family val="2"/>
    </font>
    <font>
      <b/>
      <sz val="13"/>
      <color theme="1"/>
      <name val="Calibri"/>
      <family val="2"/>
      <scheme val="minor"/>
    </font>
    <font>
      <b/>
      <sz val="11"/>
      <color theme="0"/>
      <name val="Calibri"/>
      <family val="2"/>
      <scheme val="minor"/>
    </font>
    <font>
      <b/>
      <sz val="11"/>
      <color rgb="FF000000"/>
      <name val="Calibri"/>
      <family val="2"/>
      <scheme val="minor"/>
    </font>
    <font>
      <b/>
      <sz val="10"/>
      <name val="Calibri"/>
      <family val="2"/>
      <scheme val="minor"/>
    </font>
    <font>
      <sz val="8"/>
      <name val="Calibri"/>
      <family val="2"/>
      <scheme val="minor"/>
    </font>
    <font>
      <b/>
      <sz val="11"/>
      <color theme="1"/>
      <name val="Schriftart für Textkörper"/>
    </font>
  </fonts>
  <fills count="13">
    <fill>
      <patternFill patternType="none"/>
    </fill>
    <fill>
      <patternFill patternType="gray125"/>
    </fill>
    <fill>
      <patternFill patternType="solid">
        <fgColor theme="0" tint="-0.14999847407452621"/>
        <bgColor indexed="64"/>
      </patternFill>
    </fill>
    <fill>
      <patternFill patternType="solid">
        <fgColor theme="1" tint="0.34998626667073579"/>
        <bgColor indexed="64"/>
      </patternFill>
    </fill>
    <fill>
      <patternFill patternType="solid">
        <fgColor theme="5" tint="0.59999389629810485"/>
        <bgColor indexed="64"/>
      </patternFill>
    </fill>
    <fill>
      <patternFill patternType="solid">
        <fgColor rgb="FFFF9999"/>
        <bgColor indexed="64"/>
      </patternFill>
    </fill>
    <fill>
      <patternFill patternType="solid">
        <fgColor rgb="FFFFCC66"/>
        <bgColor indexed="64"/>
      </patternFill>
    </fill>
    <fill>
      <patternFill patternType="solid">
        <fgColor theme="9" tint="0.39997558519241921"/>
        <bgColor indexed="64"/>
      </patternFill>
    </fill>
    <fill>
      <patternFill patternType="solid">
        <fgColor rgb="FFFFC000"/>
        <bgColor indexed="64"/>
      </patternFill>
    </fill>
    <fill>
      <patternFill patternType="solid">
        <fgColor theme="4"/>
        <bgColor theme="4"/>
      </patternFill>
    </fill>
    <fill>
      <patternFill patternType="solid">
        <fgColor rgb="FFA9D08E"/>
        <bgColor indexed="64"/>
      </patternFill>
    </fill>
    <fill>
      <patternFill patternType="solid">
        <fgColor theme="9" tint="0.39994506668294322"/>
        <bgColor indexed="64"/>
      </patternFill>
    </fill>
    <fill>
      <patternFill patternType="solid">
        <fgColor rgb="FFFFFF99"/>
        <bgColor indexed="64"/>
      </patternFill>
    </fill>
  </fills>
  <borders count="33">
    <border>
      <left/>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thin">
        <color auto="1"/>
      </left>
      <right/>
      <top/>
      <bottom/>
      <diagonal/>
    </border>
    <border>
      <left/>
      <right style="thin">
        <color auto="1"/>
      </right>
      <top/>
      <bottom/>
      <diagonal/>
    </border>
    <border>
      <left style="thin">
        <color theme="8"/>
      </left>
      <right style="thin">
        <color theme="8"/>
      </right>
      <top style="thin">
        <color theme="8"/>
      </top>
      <bottom style="thin">
        <color theme="8"/>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auto="1"/>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s>
  <cellStyleXfs count="36">
    <xf numFmtId="0" fontId="0" fillId="0" borderId="0"/>
    <xf numFmtId="43" fontId="1" fillId="0" borderId="0" applyFont="0" applyFill="0" applyBorder="0" applyAlignment="0" applyProtection="0"/>
    <xf numFmtId="0" fontId="15"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281">
    <xf numFmtId="0" fontId="0" fillId="0" borderId="0" xfId="0"/>
    <xf numFmtId="0" fontId="0" fillId="0" borderId="0" xfId="0" applyNumberFormat="1"/>
    <xf numFmtId="0" fontId="0" fillId="0" borderId="0" xfId="0" applyFill="1"/>
    <xf numFmtId="0" fontId="0" fillId="0" borderId="0" xfId="0" applyAlignment="1">
      <alignment wrapText="1"/>
    </xf>
    <xf numFmtId="0" fontId="0" fillId="0" borderId="0" xfId="0" applyFill="1" applyAlignment="1"/>
    <xf numFmtId="0" fontId="0" fillId="0" borderId="0" xfId="0" applyFill="1" applyBorder="1" applyAlignment="1"/>
    <xf numFmtId="0" fontId="0" fillId="0" borderId="0" xfId="0" applyFill="1" applyAlignment="1" applyProtection="1">
      <protection locked="0"/>
    </xf>
    <xf numFmtId="0" fontId="0" fillId="0" borderId="0" xfId="0" applyFill="1" applyBorder="1" applyAlignment="1" applyProtection="1">
      <protection locked="0"/>
    </xf>
    <xf numFmtId="0" fontId="5" fillId="0" borderId="0" xfId="0" applyFont="1"/>
    <xf numFmtId="0" fontId="12" fillId="0" borderId="0" xfId="0" applyFont="1"/>
    <xf numFmtId="0" fontId="0" fillId="0" borderId="0" xfId="0" applyAlignment="1">
      <alignment horizontal="left" vertical="top" wrapText="1"/>
    </xf>
    <xf numFmtId="49" fontId="0" fillId="0" borderId="0" xfId="0" applyNumberFormat="1" applyFill="1" applyAlignment="1" applyProtection="1">
      <protection locked="0"/>
    </xf>
    <xf numFmtId="0" fontId="0" fillId="3" borderId="0" xfId="0" applyNumberFormat="1" applyFill="1"/>
    <xf numFmtId="0" fontId="4" fillId="0" borderId="0" xfId="0" applyFont="1" applyAlignment="1" applyProtection="1">
      <alignment horizontal="left" vertical="top"/>
      <protection hidden="1"/>
    </xf>
    <xf numFmtId="0" fontId="0" fillId="0" borderId="0" xfId="0" applyFill="1" applyBorder="1" applyAlignment="1">
      <alignment vertical="top"/>
    </xf>
    <xf numFmtId="0" fontId="0" fillId="0" borderId="3" xfId="0" applyFont="1" applyFill="1" applyBorder="1" applyAlignment="1">
      <alignment vertical="top" wrapText="1"/>
    </xf>
    <xf numFmtId="0" fontId="2" fillId="0" borderId="3" xfId="0" applyFont="1" applyFill="1" applyBorder="1" applyAlignment="1" applyProtection="1">
      <alignment vertical="top" wrapText="1"/>
      <protection locked="0"/>
    </xf>
    <xf numFmtId="0" fontId="2" fillId="0" borderId="3" xfId="0" applyFont="1" applyFill="1" applyBorder="1" applyAlignment="1">
      <alignment vertical="top" wrapText="1"/>
    </xf>
    <xf numFmtId="49" fontId="2" fillId="0" borderId="3" xfId="0" applyNumberFormat="1" applyFont="1" applyFill="1" applyBorder="1" applyAlignment="1" applyProtection="1">
      <alignment vertical="top" wrapText="1"/>
      <protection locked="0"/>
    </xf>
    <xf numFmtId="0" fontId="0" fillId="0" borderId="3" xfId="0" applyFont="1" applyFill="1" applyBorder="1" applyAlignment="1" applyProtection="1">
      <alignment vertical="top" wrapText="1"/>
      <protection locked="0"/>
    </xf>
    <xf numFmtId="0" fontId="0" fillId="0" borderId="2" xfId="0" applyFont="1" applyFill="1" applyBorder="1" applyAlignment="1">
      <alignment vertical="top" wrapText="1"/>
    </xf>
    <xf numFmtId="0" fontId="0" fillId="0" borderId="6" xfId="0" applyFill="1" applyBorder="1" applyAlignment="1"/>
    <xf numFmtId="0" fontId="0" fillId="0" borderId="7" xfId="0" applyFill="1" applyBorder="1" applyAlignment="1"/>
    <xf numFmtId="0" fontId="0" fillId="0" borderId="6" xfId="0" applyFill="1" applyBorder="1" applyAlignment="1" applyProtection="1">
      <protection locked="0"/>
    </xf>
    <xf numFmtId="0" fontId="0" fillId="0" borderId="2" xfId="0" applyFont="1" applyFill="1" applyBorder="1" applyAlignment="1" applyProtection="1">
      <alignment vertical="top" wrapText="1"/>
      <protection locked="0"/>
    </xf>
    <xf numFmtId="164" fontId="0" fillId="0" borderId="0" xfId="1" applyNumberFormat="1" applyFont="1" applyAlignment="1">
      <alignment horizontal="left" vertical="center"/>
    </xf>
    <xf numFmtId="0" fontId="3" fillId="0" borderId="0" xfId="0" applyFont="1" applyAlignment="1" applyProtection="1">
      <alignment horizontal="left" vertical="top"/>
      <protection hidden="1"/>
    </xf>
    <xf numFmtId="0" fontId="2" fillId="0" borderId="0" xfId="0" applyFont="1" applyBorder="1"/>
    <xf numFmtId="0" fontId="0" fillId="0" borderId="7" xfId="0" applyFill="1" applyBorder="1" applyAlignment="1" applyProtection="1">
      <protection locked="0"/>
    </xf>
    <xf numFmtId="0" fontId="0" fillId="0" borderId="0" xfId="0" applyFont="1" applyFill="1" applyBorder="1" applyAlignment="1">
      <alignment vertical="top" wrapText="1"/>
    </xf>
    <xf numFmtId="49" fontId="0" fillId="0" borderId="0" xfId="0" applyNumberFormat="1" applyFill="1" applyBorder="1" applyAlignment="1" applyProtection="1">
      <protection locked="0"/>
    </xf>
    <xf numFmtId="0" fontId="0" fillId="0" borderId="5" xfId="0" applyFill="1" applyBorder="1"/>
    <xf numFmtId="0" fontId="16" fillId="0" borderId="0" xfId="0" applyFont="1"/>
    <xf numFmtId="0" fontId="17" fillId="0" borderId="0" xfId="0" applyFont="1" applyAlignment="1">
      <alignment horizontal="center" vertical="center" wrapText="1"/>
    </xf>
    <xf numFmtId="0" fontId="2" fillId="0" borderId="2" xfId="0" applyFont="1" applyFill="1" applyBorder="1" applyAlignment="1" applyProtection="1">
      <alignment vertical="top" wrapText="1"/>
      <protection locked="0"/>
    </xf>
    <xf numFmtId="0" fontId="18" fillId="0" borderId="0" xfId="0" applyFont="1" applyAlignment="1">
      <alignment vertical="center"/>
    </xf>
    <xf numFmtId="0" fontId="2" fillId="0" borderId="2" xfId="0" applyFont="1" applyFill="1" applyBorder="1" applyAlignment="1">
      <alignment vertical="top" wrapText="1"/>
    </xf>
    <xf numFmtId="0" fontId="0" fillId="0" borderId="0" xfId="0" applyNumberFormat="1" applyFill="1"/>
    <xf numFmtId="0" fontId="0" fillId="0" borderId="0" xfId="1" applyNumberFormat="1" applyFont="1" applyFill="1"/>
    <xf numFmtId="0" fontId="0" fillId="0" borderId="0" xfId="1" applyNumberFormat="1" applyFont="1" applyFill="1" applyAlignment="1">
      <alignment horizontal="right"/>
    </xf>
    <xf numFmtId="0" fontId="20" fillId="0" borderId="0" xfId="0" applyNumberFormat="1" applyFont="1" applyFill="1"/>
    <xf numFmtId="0" fontId="17" fillId="0" borderId="0" xfId="0" applyFont="1" applyFill="1" applyAlignment="1">
      <alignment vertical="center" wrapText="1"/>
    </xf>
    <xf numFmtId="0" fontId="0" fillId="0" borderId="6" xfId="0" applyNumberFormat="1" applyFill="1" applyBorder="1"/>
    <xf numFmtId="0" fontId="0" fillId="0" borderId="7" xfId="1" applyNumberFormat="1" applyFont="1" applyFill="1" applyBorder="1" applyAlignment="1">
      <alignment horizontal="right"/>
    </xf>
    <xf numFmtId="0" fontId="0" fillId="0" borderId="0" xfId="1" applyNumberFormat="1" applyFont="1" applyFill="1" applyBorder="1" applyAlignment="1">
      <alignment horizontal="right"/>
    </xf>
    <xf numFmtId="0" fontId="0" fillId="0" borderId="7" xfId="1" applyNumberFormat="1" applyFont="1" applyFill="1" applyBorder="1"/>
    <xf numFmtId="0" fontId="0" fillId="0" borderId="0" xfId="0" applyNumberFormat="1" applyFill="1" applyAlignment="1">
      <alignment horizontal="right"/>
    </xf>
    <xf numFmtId="0" fontId="0" fillId="0" borderId="0" xfId="1" applyNumberFormat="1" applyFont="1" applyFill="1" applyBorder="1"/>
    <xf numFmtId="0" fontId="0" fillId="0" borderId="0" xfId="0" applyNumberFormat="1" applyFill="1" applyBorder="1" applyAlignment="1">
      <alignment horizontal="right"/>
    </xf>
    <xf numFmtId="0" fontId="0" fillId="0" borderId="7" xfId="0" applyNumberFormat="1" applyFill="1" applyBorder="1"/>
    <xf numFmtId="0" fontId="0" fillId="0" borderId="0" xfId="0" applyNumberFormat="1" applyFill="1" applyBorder="1"/>
    <xf numFmtId="0" fontId="0" fillId="0" borderId="0" xfId="0" applyFill="1" applyAlignment="1">
      <alignment wrapText="1"/>
    </xf>
    <xf numFmtId="0" fontId="2" fillId="0" borderId="0" xfId="0" applyFont="1"/>
    <xf numFmtId="0" fontId="0" fillId="0" borderId="7" xfId="1" applyNumberFormat="1" applyFont="1" applyFill="1" applyBorder="1" applyAlignment="1">
      <alignment horizontal="center" vertical="center"/>
    </xf>
    <xf numFmtId="0" fontId="12" fillId="0" borderId="0" xfId="0" applyFont="1" applyBorder="1" applyAlignment="1">
      <alignment horizontal="center" vertical="center"/>
    </xf>
    <xf numFmtId="0" fontId="0" fillId="0" borderId="0" xfId="1" applyNumberFormat="1" applyFont="1" applyFill="1" applyAlignment="1">
      <alignment horizontal="center"/>
    </xf>
    <xf numFmtId="0" fontId="0" fillId="6" borderId="0" xfId="0" applyNumberFormat="1" applyFill="1" applyAlignment="1" applyProtection="1">
      <protection locked="0"/>
    </xf>
    <xf numFmtId="0" fontId="0" fillId="0" borderId="0" xfId="0" applyFill="1" applyAlignment="1" applyProtection="1">
      <alignment wrapText="1"/>
      <protection locked="0"/>
    </xf>
    <xf numFmtId="0" fontId="23" fillId="0" borderId="0" xfId="5"/>
    <xf numFmtId="0" fontId="2" fillId="0" borderId="0" xfId="5" applyFont="1"/>
    <xf numFmtId="0" fontId="2" fillId="0" borderId="3" xfId="0" applyFont="1" applyBorder="1" applyAlignment="1" applyProtection="1">
      <alignment vertical="top" wrapText="1"/>
      <protection locked="0"/>
    </xf>
    <xf numFmtId="0" fontId="0" fillId="0" borderId="0" xfId="0" applyProtection="1">
      <protection locked="0"/>
    </xf>
    <xf numFmtId="0" fontId="24" fillId="0" borderId="0" xfId="5" applyFont="1" applyBorder="1"/>
    <xf numFmtId="0" fontId="23" fillId="0" borderId="0" xfId="5" applyBorder="1"/>
    <xf numFmtId="3" fontId="0" fillId="0" borderId="0" xfId="1" applyNumberFormat="1" applyFont="1" applyFill="1"/>
    <xf numFmtId="0" fontId="0" fillId="0" borderId="11" xfId="0" applyFont="1" applyBorder="1" applyAlignment="1"/>
    <xf numFmtId="0" fontId="0" fillId="0" borderId="0" xfId="0" applyFont="1"/>
    <xf numFmtId="0" fontId="0" fillId="0" borderId="0" xfId="0" applyFill="1" applyBorder="1" applyAlignment="1"/>
    <xf numFmtId="0" fontId="0" fillId="0" borderId="0" xfId="0" applyFill="1" applyBorder="1" applyAlignment="1" applyProtection="1">
      <protection locked="0"/>
    </xf>
    <xf numFmtId="0" fontId="0" fillId="0" borderId="0" xfId="0" applyAlignment="1">
      <alignment horizontal="left" vertical="center"/>
    </xf>
    <xf numFmtId="0" fontId="0" fillId="0" borderId="0" xfId="0" applyFont="1"/>
    <xf numFmtId="0" fontId="0" fillId="0" borderId="13" xfId="0" applyBorder="1" applyAlignment="1">
      <alignment horizontal="left" vertical="center"/>
    </xf>
    <xf numFmtId="0" fontId="0" fillId="0" borderId="14" xfId="0" applyBorder="1" applyAlignment="1">
      <alignment horizontal="left" vertical="center"/>
    </xf>
    <xf numFmtId="164" fontId="0" fillId="0" borderId="14" xfId="1" applyNumberFormat="1" applyFont="1" applyBorder="1" applyAlignment="1">
      <alignment horizontal="left" vertical="center"/>
    </xf>
    <xf numFmtId="0" fontId="0" fillId="0" borderId="14" xfId="0" applyBorder="1" applyAlignment="1">
      <alignment horizontal="left" vertical="center" wrapText="1"/>
    </xf>
    <xf numFmtId="164" fontId="0" fillId="0" borderId="12" xfId="1" applyNumberFormat="1" applyFont="1" applyFill="1" applyBorder="1" applyAlignment="1">
      <alignment horizontal="left" vertical="center"/>
    </xf>
    <xf numFmtId="0" fontId="15" fillId="0" borderId="17" xfId="2" applyFill="1" applyBorder="1" applyAlignment="1">
      <alignment horizontal="left" vertical="top"/>
    </xf>
    <xf numFmtId="164" fontId="0" fillId="0" borderId="12" xfId="1" applyNumberFormat="1" applyFont="1" applyFill="1" applyBorder="1" applyAlignment="1" applyProtection="1">
      <alignment horizontal="left" vertical="center"/>
      <protection locked="0"/>
    </xf>
    <xf numFmtId="0" fontId="15" fillId="0" borderId="17" xfId="2" applyFill="1" applyBorder="1"/>
    <xf numFmtId="14" fontId="0" fillId="0" borderId="12" xfId="1" applyNumberFormat="1" applyFont="1" applyFill="1" applyBorder="1" applyAlignment="1" applyProtection="1">
      <alignment horizontal="left" vertical="center"/>
      <protection locked="0"/>
    </xf>
    <xf numFmtId="14" fontId="0" fillId="0" borderId="12" xfId="1" applyNumberFormat="1" applyFont="1" applyFill="1" applyBorder="1" applyAlignment="1">
      <alignment horizontal="left" vertical="center"/>
    </xf>
    <xf numFmtId="0" fontId="0" fillId="0" borderId="16" xfId="0" applyBorder="1" applyAlignment="1">
      <alignment horizontal="left" vertical="center"/>
    </xf>
    <xf numFmtId="0" fontId="0" fillId="0" borderId="12" xfId="0" applyBorder="1" applyAlignment="1">
      <alignment horizontal="left" vertical="center"/>
    </xf>
    <xf numFmtId="0" fontId="0" fillId="0" borderId="12" xfId="0" applyBorder="1"/>
    <xf numFmtId="0" fontId="0" fillId="0" borderId="16" xfId="0" applyBorder="1" applyAlignment="1">
      <alignment horizontal="left" vertical="center" wrapText="1"/>
    </xf>
    <xf numFmtId="0" fontId="0" fillId="0" borderId="12" xfId="0" applyBorder="1" applyProtection="1">
      <protection locked="0"/>
    </xf>
    <xf numFmtId="164" fontId="0" fillId="0" borderId="19" xfId="1" applyNumberFormat="1" applyFont="1" applyFill="1" applyBorder="1" applyAlignment="1">
      <alignment horizontal="left" vertical="center"/>
    </xf>
    <xf numFmtId="0" fontId="15" fillId="0" borderId="0" xfId="2" applyAlignment="1">
      <alignment horizontal="left" vertical="center"/>
    </xf>
    <xf numFmtId="164" fontId="0" fillId="0" borderId="0" xfId="1" applyNumberFormat="1" applyFont="1" applyFill="1" applyAlignment="1">
      <alignment horizontal="left" vertical="center"/>
    </xf>
    <xf numFmtId="0" fontId="0" fillId="0" borderId="0" xfId="0" applyAlignment="1">
      <alignment horizontal="left" vertical="center" wrapText="1"/>
    </xf>
    <xf numFmtId="0" fontId="0" fillId="0" borderId="0" xfId="0" applyAlignment="1">
      <alignment horizontal="left" vertical="top"/>
    </xf>
    <xf numFmtId="0" fontId="0" fillId="0" borderId="11" xfId="0" applyFont="1" applyBorder="1" applyAlignment="1">
      <alignment horizontal="left" vertical="center"/>
    </xf>
    <xf numFmtId="43" fontId="0" fillId="0" borderId="0" xfId="1" applyFont="1" applyFill="1" applyBorder="1" applyAlignment="1" applyProtection="1">
      <protection locked="0"/>
    </xf>
    <xf numFmtId="0" fontId="0" fillId="0" borderId="0" xfId="1" applyNumberFormat="1" applyFont="1" applyFill="1" applyBorder="1" applyAlignment="1">
      <alignment horizontal="center" vertical="center"/>
    </xf>
    <xf numFmtId="0" fontId="6" fillId="0" borderId="0" xfId="0" applyFont="1" applyAlignment="1">
      <alignment horizontal="left" vertical="top" wrapText="1"/>
    </xf>
    <xf numFmtId="0" fontId="0" fillId="0" borderId="0" xfId="0" applyAlignment="1">
      <alignment vertical="top"/>
    </xf>
    <xf numFmtId="0" fontId="0" fillId="0" borderId="12" xfId="0" applyBorder="1" applyAlignment="1">
      <alignment horizontal="left" vertical="center" wrapText="1"/>
    </xf>
    <xf numFmtId="0" fontId="0" fillId="0" borderId="17" xfId="0" applyBorder="1" applyAlignment="1">
      <alignment horizontal="left" vertical="top"/>
    </xf>
    <xf numFmtId="0" fontId="0" fillId="0" borderId="17" xfId="0" applyBorder="1" applyAlignment="1">
      <alignment horizontal="left" vertical="center" wrapText="1"/>
    </xf>
    <xf numFmtId="0" fontId="6" fillId="0" borderId="12" xfId="0" applyFont="1" applyBorder="1" applyAlignment="1">
      <alignment horizontal="left" vertical="center" wrapText="1"/>
    </xf>
    <xf numFmtId="0" fontId="6" fillId="0" borderId="12" xfId="0" applyFont="1" applyBorder="1" applyAlignment="1">
      <alignment horizontal="left" vertical="center"/>
    </xf>
    <xf numFmtId="0" fontId="0" fillId="0" borderId="16" xfId="0" applyBorder="1" applyAlignment="1">
      <alignment vertical="top" wrapText="1"/>
    </xf>
    <xf numFmtId="0" fontId="0" fillId="0" borderId="12" xfId="0" applyBorder="1" applyAlignment="1" applyProtection="1">
      <alignment horizontal="left" vertical="center"/>
      <protection locked="0"/>
    </xf>
    <xf numFmtId="0" fontId="0" fillId="0" borderId="0" xfId="0" applyAlignment="1" applyProtection="1">
      <alignment wrapText="1"/>
      <protection locked="0"/>
    </xf>
    <xf numFmtId="0" fontId="0" fillId="0" borderId="12" xfId="0" applyBorder="1" applyAlignment="1">
      <alignment wrapText="1"/>
    </xf>
    <xf numFmtId="0" fontId="0" fillId="0" borderId="12" xfId="0" applyBorder="1" applyAlignment="1" applyProtection="1">
      <alignment horizontal="left" vertical="top"/>
      <protection locked="0"/>
    </xf>
    <xf numFmtId="0" fontId="0" fillId="0" borderId="12" xfId="0" applyBorder="1" applyAlignment="1">
      <alignment horizontal="left" vertical="top" wrapText="1"/>
    </xf>
    <xf numFmtId="0" fontId="0" fillId="0" borderId="12" xfId="0" applyBorder="1" applyAlignment="1">
      <alignment horizontal="left" vertical="top"/>
    </xf>
    <xf numFmtId="0" fontId="0" fillId="0" borderId="16" xfId="0" applyBorder="1" applyAlignment="1">
      <alignment vertical="center" wrapText="1"/>
    </xf>
    <xf numFmtId="0" fontId="0" fillId="0" borderId="12" xfId="0" applyBorder="1" applyAlignment="1">
      <alignment vertical="top" wrapText="1"/>
    </xf>
    <xf numFmtId="0" fontId="0" fillId="0" borderId="18" xfId="0" applyBorder="1" applyAlignment="1">
      <alignment horizontal="left" vertical="center"/>
    </xf>
    <xf numFmtId="0" fontId="0" fillId="0" borderId="19" xfId="0" applyBorder="1"/>
    <xf numFmtId="0" fontId="0" fillId="0" borderId="19" xfId="0" applyBorder="1" applyAlignment="1">
      <alignment horizontal="left" vertical="center"/>
    </xf>
    <xf numFmtId="0" fontId="8" fillId="0" borderId="0" xfId="0" applyFont="1" applyAlignment="1">
      <alignment vertical="top" wrapText="1"/>
    </xf>
    <xf numFmtId="0" fontId="0" fillId="0" borderId="0" xfId="0" applyAlignment="1">
      <alignment horizontal="left" wrapText="1"/>
    </xf>
    <xf numFmtId="0" fontId="0" fillId="0" borderId="3" xfId="0" applyBorder="1" applyAlignment="1">
      <alignment vertical="top" wrapText="1"/>
    </xf>
    <xf numFmtId="0" fontId="2" fillId="0" borderId="3" xfId="0" applyFont="1" applyBorder="1" applyAlignment="1">
      <alignment vertical="top" wrapText="1"/>
    </xf>
    <xf numFmtId="0" fontId="6" fillId="0" borderId="12" xfId="0" applyFont="1" applyBorder="1" applyAlignment="1">
      <alignment horizontal="left" vertical="top"/>
    </xf>
    <xf numFmtId="0" fontId="0" fillId="0" borderId="0" xfId="0" applyNumberFormat="1" applyFont="1" applyFill="1" applyAlignment="1">
      <alignment horizontal="left" vertical="top" wrapText="1"/>
    </xf>
    <xf numFmtId="0" fontId="0" fillId="0" borderId="6" xfId="0" applyNumberFormat="1" applyFont="1" applyFill="1" applyBorder="1" applyAlignment="1">
      <alignment horizontal="left" vertical="top" wrapText="1"/>
    </xf>
    <xf numFmtId="0" fontId="1" fillId="0" borderId="7" xfId="1" applyNumberFormat="1" applyFont="1" applyFill="1" applyBorder="1" applyAlignment="1">
      <alignment horizontal="left" vertical="top" wrapText="1"/>
    </xf>
    <xf numFmtId="0" fontId="1" fillId="0" borderId="0" xfId="1"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1" fillId="0" borderId="0" xfId="1" applyNumberFormat="1" applyFont="1" applyFill="1" applyAlignment="1">
      <alignment horizontal="left" vertical="top" wrapText="1"/>
    </xf>
    <xf numFmtId="0" fontId="0" fillId="0" borderId="7" xfId="0" applyNumberFormat="1" applyFont="1" applyFill="1" applyBorder="1" applyAlignment="1">
      <alignment horizontal="left" vertical="top" wrapText="1"/>
    </xf>
    <xf numFmtId="0" fontId="1" fillId="0" borderId="6" xfId="1" applyNumberFormat="1" applyFont="1" applyFill="1" applyBorder="1" applyAlignment="1">
      <alignment horizontal="left" vertical="top" wrapText="1"/>
    </xf>
    <xf numFmtId="0" fontId="0" fillId="0" borderId="0" xfId="0" applyFont="1" applyFill="1" applyAlignment="1">
      <alignment horizontal="left" vertical="top" wrapText="1"/>
    </xf>
    <xf numFmtId="0" fontId="0" fillId="6" borderId="0" xfId="0" applyNumberFormat="1" applyFill="1" applyBorder="1" applyAlignment="1" applyProtection="1">
      <protection locked="0"/>
    </xf>
    <xf numFmtId="0" fontId="0" fillId="7" borderId="1" xfId="0" applyNumberFormat="1" applyFill="1" applyBorder="1" applyAlignment="1" applyProtection="1">
      <protection locked="0"/>
    </xf>
    <xf numFmtId="0" fontId="0" fillId="6" borderId="9" xfId="0" applyNumberFormat="1" applyFill="1" applyBorder="1" applyAlignment="1" applyProtection="1">
      <protection locked="0"/>
    </xf>
    <xf numFmtId="0" fontId="0" fillId="2" borderId="0" xfId="0" applyNumberFormat="1" applyFill="1" applyAlignment="1" applyProtection="1">
      <protection locked="0"/>
    </xf>
    <xf numFmtId="0" fontId="0" fillId="10" borderId="6" xfId="0" applyNumberFormat="1" applyFill="1" applyBorder="1" applyAlignment="1" applyProtection="1">
      <protection locked="0"/>
    </xf>
    <xf numFmtId="0" fontId="0" fillId="10" borderId="0" xfId="0" applyNumberFormat="1" applyFill="1" applyBorder="1" applyAlignment="1" applyProtection="1">
      <protection locked="0"/>
    </xf>
    <xf numFmtId="0" fontId="0" fillId="6" borderId="6" xfId="0" applyNumberFormat="1" applyFill="1" applyBorder="1" applyAlignment="1" applyProtection="1">
      <protection locked="0"/>
    </xf>
    <xf numFmtId="0" fontId="0" fillId="2" borderId="7" xfId="0" applyNumberFormat="1" applyFill="1" applyBorder="1" applyAlignment="1" applyProtection="1">
      <protection locked="0"/>
    </xf>
    <xf numFmtId="0" fontId="0" fillId="7" borderId="1" xfId="4" applyNumberFormat="1" applyFont="1" applyFill="1" applyBorder="1" applyAlignment="1" applyProtection="1">
      <protection locked="0"/>
    </xf>
    <xf numFmtId="0" fontId="0" fillId="6" borderId="1" xfId="0" applyNumberFormat="1" applyFill="1" applyBorder="1" applyAlignment="1" applyProtection="1">
      <protection locked="0"/>
    </xf>
    <xf numFmtId="0" fontId="0" fillId="7" borderId="8" xfId="0" applyNumberFormat="1" applyFill="1" applyBorder="1" applyAlignment="1" applyProtection="1">
      <protection locked="0"/>
    </xf>
    <xf numFmtId="0" fontId="0" fillId="7" borderId="6" xfId="0" applyNumberFormat="1" applyFill="1" applyBorder="1" applyAlignment="1" applyProtection="1">
      <protection locked="0"/>
    </xf>
    <xf numFmtId="0" fontId="0" fillId="7" borderId="0" xfId="0" applyNumberFormat="1" applyFill="1" applyBorder="1" applyAlignment="1" applyProtection="1">
      <protection locked="0"/>
    </xf>
    <xf numFmtId="0" fontId="0" fillId="0" borderId="6" xfId="0" applyNumberFormat="1" applyFill="1" applyBorder="1" applyAlignment="1" applyProtection="1">
      <protection locked="0"/>
    </xf>
    <xf numFmtId="0" fontId="0" fillId="0" borderId="0" xfId="0" applyNumberFormat="1" applyFill="1" applyBorder="1" applyAlignment="1" applyProtection="1">
      <protection locked="0"/>
    </xf>
    <xf numFmtId="0" fontId="0" fillId="0" borderId="0" xfId="0" applyNumberFormat="1" applyFill="1" applyBorder="1" applyAlignment="1"/>
    <xf numFmtId="0" fontId="0" fillId="0" borderId="0" xfId="1" applyNumberFormat="1" applyFont="1" applyFill="1" applyBorder="1" applyAlignment="1" applyProtection="1">
      <protection locked="0"/>
    </xf>
    <xf numFmtId="0" fontId="0" fillId="0" borderId="0" xfId="0" applyNumberFormat="1" applyBorder="1"/>
    <xf numFmtId="0" fontId="0" fillId="0" borderId="0" xfId="0" applyNumberFormat="1" applyBorder="1" applyProtection="1">
      <protection locked="0"/>
    </xf>
    <xf numFmtId="0" fontId="0" fillId="0" borderId="12" xfId="0" applyFont="1" applyBorder="1" applyAlignment="1" applyProtection="1">
      <alignment horizontal="left" vertical="center"/>
      <protection locked="0"/>
    </xf>
    <xf numFmtId="0" fontId="0" fillId="0" borderId="2" xfId="0" applyBorder="1" applyAlignment="1">
      <alignment vertical="top" wrapText="1"/>
    </xf>
    <xf numFmtId="0" fontId="0" fillId="0" borderId="6" xfId="0" applyBorder="1"/>
    <xf numFmtId="0" fontId="0" fillId="0" borderId="7" xfId="1" applyNumberFormat="1" applyFont="1" applyFill="1" applyBorder="1" applyAlignment="1">
      <alignment horizontal="left" vertical="top" wrapText="1"/>
    </xf>
    <xf numFmtId="0" fontId="0" fillId="0" borderId="0" xfId="0"/>
    <xf numFmtId="0" fontId="2" fillId="0" borderId="0" xfId="0" applyFont="1"/>
    <xf numFmtId="0" fontId="0" fillId="0" borderId="0" xfId="0" applyBorder="1" applyAlignment="1">
      <alignment horizontal="left" vertical="center"/>
    </xf>
    <xf numFmtId="0" fontId="25" fillId="9" borderId="0" xfId="0" applyFont="1" applyFill="1" applyBorder="1" applyAlignment="1">
      <alignment horizontal="left" vertical="center"/>
    </xf>
    <xf numFmtId="0" fontId="0" fillId="0" borderId="0" xfId="0" applyBorder="1"/>
    <xf numFmtId="0" fontId="0" fillId="0" borderId="0" xfId="0" applyFill="1" applyBorder="1" applyAlignment="1">
      <alignment horizontal="left" vertical="center"/>
    </xf>
    <xf numFmtId="0" fontId="0" fillId="0" borderId="17" xfId="0" applyBorder="1" applyAlignment="1">
      <alignment vertical="top" wrapText="1"/>
    </xf>
    <xf numFmtId="0" fontId="2" fillId="0" borderId="13" xfId="0" applyFont="1" applyBorder="1"/>
    <xf numFmtId="0" fontId="2" fillId="0" borderId="15" xfId="0" applyFont="1" applyBorder="1"/>
    <xf numFmtId="0" fontId="0" fillId="0" borderId="18" xfId="0" applyBorder="1" applyAlignment="1">
      <alignment horizontal="left" vertical="top" wrapText="1"/>
    </xf>
    <xf numFmtId="0" fontId="0" fillId="0" borderId="20" xfId="0" applyBorder="1" applyAlignment="1">
      <alignment vertical="top" wrapText="1"/>
    </xf>
    <xf numFmtId="0" fontId="0" fillId="0" borderId="0" xfId="0" applyFill="1" applyAlignment="1">
      <alignment vertical="top" wrapText="1"/>
    </xf>
    <xf numFmtId="0" fontId="0" fillId="0" borderId="21" xfId="0" applyFill="1" applyBorder="1" applyAlignment="1"/>
    <xf numFmtId="0" fontId="0" fillId="2" borderId="8" xfId="0" applyNumberFormat="1" applyFill="1" applyBorder="1" applyAlignment="1" applyProtection="1">
      <protection locked="0"/>
    </xf>
    <xf numFmtId="0" fontId="0" fillId="0" borderId="16" xfId="0" applyBorder="1" applyAlignment="1">
      <alignment horizontal="left" vertical="top" wrapText="1"/>
    </xf>
    <xf numFmtId="164" fontId="0" fillId="0" borderId="12" xfId="1" applyNumberFormat="1" applyFont="1" applyFill="1" applyBorder="1" applyAlignment="1">
      <alignment horizontal="left" vertical="top"/>
    </xf>
    <xf numFmtId="0" fontId="0" fillId="0" borderId="16" xfId="0" applyFill="1" applyBorder="1" applyAlignment="1">
      <alignment horizontal="left" vertical="center"/>
    </xf>
    <xf numFmtId="0" fontId="0" fillId="0" borderId="12" xfId="0" applyFill="1" applyBorder="1" applyAlignment="1">
      <alignment horizontal="left" vertical="center"/>
    </xf>
    <xf numFmtId="0" fontId="0" fillId="0" borderId="0" xfId="0" applyFill="1" applyBorder="1" applyAlignment="1">
      <alignment vertical="center"/>
    </xf>
    <xf numFmtId="0" fontId="0" fillId="0" borderId="0" xfId="0" applyFill="1" applyBorder="1" applyAlignment="1" applyProtection="1">
      <alignment wrapText="1"/>
      <protection locked="0"/>
    </xf>
    <xf numFmtId="0" fontId="0" fillId="0" borderId="12" xfId="0" applyFill="1" applyBorder="1" applyAlignment="1">
      <alignment horizontal="left" vertical="center" wrapText="1"/>
    </xf>
    <xf numFmtId="0" fontId="0" fillId="0" borderId="6" xfId="1" applyNumberFormat="1" applyFont="1" applyFill="1" applyBorder="1" applyAlignment="1">
      <alignment horizontal="left" vertical="top" wrapText="1"/>
    </xf>
    <xf numFmtId="0" fontId="0" fillId="0" borderId="0" xfId="0" applyFont="1" applyFill="1" applyBorder="1" applyAlignment="1">
      <alignment horizontal="left" vertical="center"/>
    </xf>
    <xf numFmtId="0" fontId="0" fillId="0" borderId="0" xfId="0" applyFont="1" applyFill="1" applyBorder="1" applyAlignment="1" applyProtection="1">
      <alignment horizontal="left" vertical="center"/>
      <protection locked="0"/>
    </xf>
    <xf numFmtId="0" fontId="0" fillId="0" borderId="7" xfId="0" applyFill="1" applyBorder="1" applyAlignment="1">
      <alignment vertical="top"/>
    </xf>
    <xf numFmtId="0" fontId="2" fillId="0" borderId="4" xfId="0" applyFont="1" applyFill="1" applyBorder="1" applyAlignment="1">
      <alignment vertical="top" wrapText="1"/>
    </xf>
    <xf numFmtId="0" fontId="0" fillId="5" borderId="7" xfId="0" applyFill="1" applyBorder="1" applyAlignment="1"/>
    <xf numFmtId="0" fontId="0" fillId="6" borderId="0" xfId="0" applyNumberFormat="1" applyFill="1" applyAlignment="1" applyProtection="1">
      <protection locked="0"/>
    </xf>
    <xf numFmtId="0" fontId="0" fillId="0" borderId="0" xfId="0" applyFont="1"/>
    <xf numFmtId="0" fontId="0" fillId="6" borderId="9" xfId="0" applyNumberFormat="1" applyFill="1" applyBorder="1" applyAlignment="1" applyProtection="1">
      <protection locked="0"/>
    </xf>
    <xf numFmtId="0" fontId="0" fillId="0" borderId="5" xfId="0" applyFill="1" applyBorder="1" applyAlignment="1" applyProtection="1">
      <protection locked="0"/>
    </xf>
    <xf numFmtId="0" fontId="0" fillId="0" borderId="22" xfId="0" applyBorder="1" applyProtection="1">
      <protection locked="0"/>
    </xf>
    <xf numFmtId="0" fontId="0" fillId="0" borderId="23" xfId="0" applyFill="1" applyBorder="1" applyAlignment="1" applyProtection="1">
      <protection locked="0"/>
    </xf>
    <xf numFmtId="0" fontId="0" fillId="0" borderId="24" xfId="0" applyFill="1" applyBorder="1" applyAlignment="1" applyProtection="1">
      <protection locked="0"/>
    </xf>
    <xf numFmtId="0" fontId="0" fillId="0" borderId="24" xfId="0" applyFill="1" applyBorder="1" applyAlignment="1"/>
    <xf numFmtId="0" fontId="0" fillId="0" borderId="25" xfId="0" applyFill="1" applyBorder="1" applyAlignment="1"/>
    <xf numFmtId="0" fontId="0" fillId="0" borderId="25" xfId="0" applyFill="1" applyBorder="1" applyAlignment="1" applyProtection="1">
      <protection locked="0"/>
    </xf>
    <xf numFmtId="0" fontId="0" fillId="0" borderId="25" xfId="0" applyFill="1" applyBorder="1" applyAlignment="1">
      <alignment wrapText="1"/>
    </xf>
    <xf numFmtId="0" fontId="6" fillId="0" borderId="12" xfId="0" applyFont="1" applyBorder="1" applyAlignment="1">
      <alignment horizontal="left" vertical="top" wrapText="1"/>
    </xf>
    <xf numFmtId="0" fontId="15" fillId="0" borderId="12" xfId="2" applyBorder="1" applyAlignment="1">
      <alignment horizontal="left" vertical="center"/>
    </xf>
    <xf numFmtId="0" fontId="0" fillId="0" borderId="0" xfId="1" applyNumberFormat="1" applyFont="1" applyFill="1" applyBorder="1" applyAlignment="1">
      <alignment horizontal="left" vertical="top" wrapText="1"/>
    </xf>
    <xf numFmtId="0" fontId="12" fillId="6" borderId="1" xfId="0" applyNumberFormat="1" applyFont="1" applyFill="1" applyBorder="1" applyAlignment="1" applyProtection="1">
      <protection locked="0"/>
    </xf>
    <xf numFmtId="0" fontId="2" fillId="0" borderId="26" xfId="0" applyFont="1" applyBorder="1"/>
    <xf numFmtId="0" fontId="0" fillId="0" borderId="27" xfId="0" applyBorder="1" applyAlignment="1">
      <alignment vertical="top" wrapText="1"/>
    </xf>
    <xf numFmtId="0" fontId="0" fillId="0" borderId="28" xfId="0" applyBorder="1" applyAlignment="1">
      <alignment horizontal="left" vertical="top" wrapText="1"/>
    </xf>
    <xf numFmtId="0" fontId="0" fillId="0" borderId="19" xfId="0" applyBorder="1" applyAlignment="1">
      <alignment horizontal="left" vertical="top" wrapText="1"/>
    </xf>
    <xf numFmtId="0" fontId="0" fillId="0" borderId="6" xfId="0" applyNumberFormat="1" applyFill="1" applyBorder="1"/>
    <xf numFmtId="0" fontId="2" fillId="0" borderId="0" xfId="0" applyFont="1"/>
    <xf numFmtId="0" fontId="0" fillId="0" borderId="0" xfId="0" applyNumberFormat="1" applyFill="1" applyBorder="1" applyAlignment="1">
      <alignment horizontal="left"/>
    </xf>
    <xf numFmtId="0" fontId="2" fillId="0" borderId="0" xfId="0" applyFont="1" applyFill="1"/>
    <xf numFmtId="0" fontId="6" fillId="0" borderId="12" xfId="0" applyFont="1" applyFill="1" applyBorder="1" applyAlignment="1">
      <alignment horizontal="left" vertical="top" wrapText="1"/>
    </xf>
    <xf numFmtId="0" fontId="0" fillId="0" borderId="0" xfId="0" applyFont="1" applyFill="1"/>
    <xf numFmtId="0" fontId="12" fillId="0" borderId="0" xfId="0" applyFont="1" applyFill="1" applyAlignment="1">
      <alignment vertical="top" wrapText="1"/>
    </xf>
    <xf numFmtId="0" fontId="6" fillId="0" borderId="0" xfId="0" applyFont="1" applyFill="1" applyAlignment="1">
      <alignment vertical="top" wrapText="1"/>
    </xf>
    <xf numFmtId="0" fontId="6" fillId="0" borderId="0" xfId="0" applyFont="1" applyFill="1" applyAlignment="1">
      <alignment horizontal="left" vertical="top" wrapText="1"/>
    </xf>
    <xf numFmtId="0" fontId="6" fillId="0" borderId="0" xfId="0" applyFont="1" applyFill="1" applyAlignment="1">
      <alignment vertical="center" wrapText="1"/>
    </xf>
    <xf numFmtId="0" fontId="2" fillId="12" borderId="0" xfId="0" applyFont="1" applyFill="1"/>
    <xf numFmtId="0" fontId="0" fillId="12" borderId="0" xfId="0" applyFill="1"/>
    <xf numFmtId="0" fontId="2" fillId="0" borderId="24" xfId="0" applyFont="1" applyFill="1" applyBorder="1" applyAlignment="1">
      <alignment vertical="top" wrapText="1"/>
    </xf>
    <xf numFmtId="43" fontId="2" fillId="0" borderId="23" xfId="1" applyFont="1" applyFill="1" applyBorder="1" applyAlignment="1">
      <alignment vertical="top" wrapText="1"/>
    </xf>
    <xf numFmtId="0" fontId="0" fillId="8" borderId="10" xfId="0" applyNumberFormat="1" applyFill="1" applyBorder="1" applyAlignment="1" applyProtection="1">
      <protection locked="0"/>
    </xf>
    <xf numFmtId="0" fontId="3" fillId="0" borderId="31" xfId="0" applyFont="1" applyFill="1" applyBorder="1" applyAlignment="1">
      <alignment horizontal="center" vertical="top"/>
    </xf>
    <xf numFmtId="0" fontId="0" fillId="0" borderId="31" xfId="0" applyFill="1" applyBorder="1" applyAlignment="1">
      <alignment vertical="top" wrapText="1"/>
    </xf>
    <xf numFmtId="0" fontId="0" fillId="0" borderId="30" xfId="0" applyFill="1" applyBorder="1" applyAlignment="1">
      <alignment wrapText="1"/>
    </xf>
    <xf numFmtId="0" fontId="0" fillId="6" borderId="29" xfId="0" applyNumberFormat="1" applyFill="1" applyBorder="1" applyAlignment="1" applyProtection="1">
      <protection locked="0"/>
    </xf>
    <xf numFmtId="0" fontId="6" fillId="0" borderId="12" xfId="0" applyFont="1" applyBorder="1" applyAlignment="1">
      <alignment horizontal="left" vertical="center" wrapText="1"/>
    </xf>
    <xf numFmtId="0" fontId="0" fillId="2" borderId="0" xfId="0" applyNumberFormat="1" applyFill="1" applyAlignment="1" applyProtection="1">
      <protection locked="0"/>
    </xf>
    <xf numFmtId="0" fontId="0" fillId="0" borderId="12" xfId="0" applyFill="1" applyBorder="1" applyAlignment="1">
      <alignment horizontal="left" vertical="center" wrapText="1"/>
    </xf>
    <xf numFmtId="0" fontId="0" fillId="2" borderId="1" xfId="0" applyNumberFormat="1" applyFill="1" applyBorder="1" applyAlignment="1" applyProtection="1">
      <protection locked="0"/>
    </xf>
    <xf numFmtId="0" fontId="0" fillId="0" borderId="0" xfId="0" applyFill="1" applyBorder="1" applyAlignment="1">
      <alignment horizontal="left" vertical="top" wrapText="1"/>
    </xf>
    <xf numFmtId="0" fontId="0" fillId="0" borderId="0" xfId="0" applyFill="1" applyBorder="1"/>
    <xf numFmtId="0" fontId="0" fillId="0" borderId="0" xfId="0" applyFill="1" applyAlignment="1">
      <alignment horizontal="left" vertical="center"/>
    </xf>
    <xf numFmtId="0" fontId="0" fillId="0" borderId="0" xfId="0" applyNumberFormat="1" applyFill="1" applyAlignment="1">
      <alignment horizontal="left" vertical="center"/>
    </xf>
    <xf numFmtId="0" fontId="29" fillId="0" borderId="0" xfId="5" applyFont="1"/>
    <xf numFmtId="0" fontId="0" fillId="0" borderId="32" xfId="0" applyFill="1" applyBorder="1" applyAlignment="1" applyProtection="1">
      <protection locked="0"/>
    </xf>
    <xf numFmtId="0" fontId="0" fillId="0" borderId="0" xfId="0" applyNumberFormat="1" applyFill="1" applyBorder="1" applyAlignment="1">
      <alignment horizontal="left" vertical="center"/>
    </xf>
    <xf numFmtId="49" fontId="0" fillId="0" borderId="12" xfId="1" applyNumberFormat="1" applyFont="1" applyFill="1" applyBorder="1" applyAlignment="1">
      <alignment horizontal="left" vertical="center"/>
    </xf>
    <xf numFmtId="0" fontId="2" fillId="0" borderId="12" xfId="0" applyFont="1" applyFill="1" applyBorder="1" applyAlignment="1" applyProtection="1">
      <alignment horizontal="left" vertical="top" wrapText="1"/>
      <protection locked="0"/>
    </xf>
    <xf numFmtId="0" fontId="0" fillId="0" borderId="12" xfId="0" applyFill="1" applyBorder="1" applyAlignment="1">
      <alignment horizontal="left" vertical="top"/>
    </xf>
    <xf numFmtId="0" fontId="0" fillId="0" borderId="0" xfId="0" applyAlignment="1" applyProtection="1">
      <alignment vertical="center"/>
      <protection locked="0"/>
    </xf>
    <xf numFmtId="0" fontId="0" fillId="0" borderId="0" xfId="0" applyFill="1" applyBorder="1" applyAlignment="1" applyProtection="1">
      <alignment vertical="center"/>
      <protection locked="0"/>
    </xf>
    <xf numFmtId="0" fontId="23" fillId="0" borderId="0" xfId="5" applyAlignment="1">
      <alignment vertical="center"/>
    </xf>
    <xf numFmtId="0" fontId="0" fillId="0" borderId="12" xfId="0" applyFill="1" applyBorder="1" applyAlignment="1" applyProtection="1">
      <alignment vertical="center"/>
      <protection locked="0"/>
    </xf>
    <xf numFmtId="0" fontId="6" fillId="0" borderId="12" xfId="0" applyFont="1" applyFill="1" applyBorder="1" applyAlignment="1">
      <alignment horizontal="left" vertical="center" wrapText="1"/>
    </xf>
    <xf numFmtId="0" fontId="6" fillId="0" borderId="12" xfId="0" applyFont="1" applyFill="1" applyBorder="1" applyAlignment="1">
      <alignment horizontal="left" vertical="center"/>
    </xf>
    <xf numFmtId="0" fontId="0" fillId="0" borderId="0" xfId="1" applyNumberFormat="1" applyFont="1" applyFill="1" applyBorder="1" applyAlignment="1">
      <alignment horizontal="center" vertical="top"/>
    </xf>
    <xf numFmtId="0" fontId="0" fillId="0" borderId="0" xfId="1" applyNumberFormat="1" applyFont="1" applyFill="1" applyAlignment="1">
      <alignment horizontal="center" vertical="top"/>
    </xf>
    <xf numFmtId="0" fontId="1" fillId="0" borderId="0" xfId="1" applyNumberFormat="1" applyFont="1" applyFill="1" applyBorder="1" applyAlignment="1">
      <alignment horizontal="center" vertical="top" wrapText="1"/>
    </xf>
    <xf numFmtId="0" fontId="0" fillId="0" borderId="7" xfId="0" applyNumberFormat="1" applyFont="1" applyFill="1" applyBorder="1" applyAlignment="1">
      <alignment horizontal="center" vertical="top" wrapText="1"/>
    </xf>
    <xf numFmtId="0" fontId="0" fillId="0" borderId="6" xfId="0" applyNumberFormat="1" applyFill="1" applyBorder="1" applyAlignment="1">
      <alignment horizontal="center" vertical="top"/>
    </xf>
    <xf numFmtId="0" fontId="0" fillId="0" borderId="7" xfId="0" applyNumberFormat="1" applyFill="1" applyBorder="1" applyAlignment="1">
      <alignment horizontal="center" vertical="top"/>
    </xf>
    <xf numFmtId="0" fontId="0" fillId="0" borderId="0" xfId="0" applyNumberFormat="1" applyFill="1" applyAlignment="1">
      <alignment horizontal="left" vertical="center" wrapText="1"/>
    </xf>
    <xf numFmtId="0" fontId="0" fillId="4" borderId="12" xfId="0" applyFill="1" applyBorder="1" applyAlignment="1">
      <alignment horizontal="left" vertical="center"/>
    </xf>
    <xf numFmtId="49" fontId="0" fillId="11" borderId="1" xfId="0" applyNumberFormat="1" applyFill="1" applyBorder="1" applyAlignment="1" applyProtection="1">
      <protection locked="0"/>
    </xf>
    <xf numFmtId="165" fontId="0" fillId="6" borderId="0" xfId="0" applyNumberFormat="1" applyFill="1" applyProtection="1">
      <protection locked="0"/>
    </xf>
    <xf numFmtId="165" fontId="0" fillId="7" borderId="9" xfId="0" applyNumberFormat="1" applyFill="1" applyBorder="1" applyAlignment="1" applyProtection="1">
      <protection locked="0"/>
    </xf>
    <xf numFmtId="165" fontId="0" fillId="7" borderId="10" xfId="0" applyNumberFormat="1" applyFill="1" applyBorder="1" applyAlignment="1" applyProtection="1">
      <protection locked="0"/>
    </xf>
    <xf numFmtId="49" fontId="0" fillId="6" borderId="0" xfId="0" applyNumberFormat="1" applyFill="1" applyAlignment="1" applyProtection="1">
      <protection locked="0"/>
    </xf>
    <xf numFmtId="49" fontId="0" fillId="6" borderId="9" xfId="0" applyNumberFormat="1" applyFill="1" applyBorder="1" applyAlignment="1" applyProtection="1">
      <protection locked="0"/>
    </xf>
    <xf numFmtId="49" fontId="0" fillId="0" borderId="10" xfId="1" applyNumberFormat="1" applyFont="1" applyFill="1" applyBorder="1" applyAlignment="1" applyProtection="1">
      <protection locked="0"/>
    </xf>
    <xf numFmtId="49" fontId="0" fillId="0" borderId="0" xfId="0" applyNumberFormat="1" applyFill="1" applyBorder="1" applyAlignment="1"/>
    <xf numFmtId="0" fontId="15" fillId="0" borderId="12" xfId="2" applyFill="1" applyBorder="1" applyAlignment="1">
      <alignment horizontal="left" vertical="center"/>
    </xf>
    <xf numFmtId="0" fontId="0" fillId="0" borderId="0" xfId="0" applyFill="1" applyBorder="1" applyAlignment="1">
      <alignment vertical="top" wrapText="1"/>
    </xf>
    <xf numFmtId="0" fontId="2" fillId="0" borderId="4" xfId="0" applyFont="1" applyFill="1" applyBorder="1" applyAlignment="1" applyProtection="1">
      <alignment vertical="top" wrapText="1"/>
      <protection locked="0"/>
    </xf>
    <xf numFmtId="0" fontId="0" fillId="0" borderId="6" xfId="0" applyFill="1" applyBorder="1" applyAlignment="1">
      <alignment horizontal="center" vertical="top"/>
    </xf>
    <xf numFmtId="0" fontId="0" fillId="0" borderId="0" xfId="0" applyFill="1" applyBorder="1" applyAlignment="1">
      <alignment horizontal="center" vertical="top"/>
    </xf>
    <xf numFmtId="0" fontId="2" fillId="0" borderId="2" xfId="0" applyFont="1" applyFill="1" applyBorder="1" applyAlignment="1">
      <alignment horizontal="center" vertical="top" wrapText="1"/>
    </xf>
    <xf numFmtId="0" fontId="2" fillId="0" borderId="3"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3" xfId="0" applyFont="1" applyFill="1" applyBorder="1" applyAlignment="1">
      <alignment horizontal="center" vertical="top"/>
    </xf>
    <xf numFmtId="0" fontId="2" fillId="0" borderId="4" xfId="0" applyFont="1" applyFill="1" applyBorder="1" applyAlignment="1">
      <alignment horizontal="center" vertical="top"/>
    </xf>
    <xf numFmtId="0" fontId="2" fillId="0" borderId="2" xfId="0" applyFont="1" applyFill="1" applyBorder="1" applyAlignment="1" applyProtection="1">
      <alignment horizontal="center" vertical="top" wrapText="1"/>
      <protection locked="0"/>
    </xf>
    <xf numFmtId="0" fontId="2" fillId="0" borderId="3" xfId="0" applyFont="1" applyFill="1" applyBorder="1" applyAlignment="1" applyProtection="1">
      <alignment horizontal="center" vertical="top"/>
      <protection locked="0"/>
    </xf>
    <xf numFmtId="0" fontId="2" fillId="0" borderId="4" xfId="0" applyFont="1" applyFill="1" applyBorder="1" applyAlignment="1" applyProtection="1">
      <alignment horizontal="center" vertical="top"/>
      <protection locked="0"/>
    </xf>
    <xf numFmtId="0" fontId="3" fillId="0" borderId="2" xfId="0" applyFont="1" applyFill="1" applyBorder="1" applyAlignment="1">
      <alignment horizontal="center" vertical="top"/>
    </xf>
    <xf numFmtId="0" fontId="3" fillId="0" borderId="3" xfId="0" applyFont="1" applyFill="1" applyBorder="1" applyAlignment="1">
      <alignment horizontal="center" vertical="top"/>
    </xf>
    <xf numFmtId="0" fontId="3" fillId="0" borderId="4" xfId="0" applyFont="1" applyFill="1" applyBorder="1" applyAlignment="1">
      <alignment horizontal="center" vertical="top"/>
    </xf>
    <xf numFmtId="0" fontId="9" fillId="4" borderId="0" xfId="0" applyFont="1" applyFill="1" applyAlignment="1">
      <alignment horizontal="left" vertical="top" wrapText="1"/>
    </xf>
    <xf numFmtId="0" fontId="17" fillId="0" borderId="6"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0" xfId="0" applyFont="1" applyFill="1" applyAlignment="1">
      <alignment horizontal="center" vertical="center" wrapText="1"/>
    </xf>
    <xf numFmtId="0" fontId="27" fillId="0" borderId="6"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17" fillId="0" borderId="0" xfId="0" applyFont="1" applyAlignment="1">
      <alignment horizontal="center" vertical="center" wrapText="1"/>
    </xf>
    <xf numFmtId="0" fontId="17" fillId="0" borderId="7" xfId="0" applyFont="1" applyBorder="1" applyAlignment="1">
      <alignment horizontal="center" vertical="center" wrapText="1"/>
    </xf>
    <xf numFmtId="0" fontId="17" fillId="0" borderId="6"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7" xfId="0" applyFont="1" applyFill="1" applyBorder="1" applyAlignment="1">
      <alignment horizontal="center" vertical="center"/>
    </xf>
    <xf numFmtId="0" fontId="0" fillId="0" borderId="0" xfId="0" applyAlignment="1">
      <alignment horizontal="left" wrapText="1"/>
    </xf>
  </cellXfs>
  <cellStyles count="36">
    <cellStyle name="Comma" xfId="1" builtinId="3"/>
    <cellStyle name="Comma 2" xfId="3" xr:uid="{F15A58E0-025A-4D1D-A065-7365E3B197E5}"/>
    <cellStyle name="Comma 2 2" xfId="7" xr:uid="{975F310C-8564-4B30-BD3B-907B4C243D95}"/>
    <cellStyle name="Comma 2 2 2" xfId="11" xr:uid="{112D4E8C-1D14-42EC-A8C8-8FE693B632F3}"/>
    <cellStyle name="Comma 2 2 2 2" xfId="27" xr:uid="{CDF63569-72CF-4705-9AE5-96FBD89AED18}"/>
    <cellStyle name="Comma 2 2 3" xfId="15" xr:uid="{DF573CE9-3BC4-482E-9B89-943A6F487425}"/>
    <cellStyle name="Comma 2 2 3 2" xfId="31" xr:uid="{7E45C11B-E408-4381-9F23-70E1058A228E}"/>
    <cellStyle name="Comma 2 2 4" xfId="19" xr:uid="{33DF710F-99F9-4A1F-8A20-2412DDE5C097}"/>
    <cellStyle name="Comma 2 2 4 2" xfId="35" xr:uid="{43D61E18-BE69-4258-B2FA-77B0CC7BE285}"/>
    <cellStyle name="Comma 2 2 5" xfId="23" xr:uid="{3D3B0F16-1EED-40FA-9955-83B58015A9E4}"/>
    <cellStyle name="Comma 2 3" xfId="9" xr:uid="{6FD33552-982A-4A18-9553-D930EF47673B}"/>
    <cellStyle name="Comma 2 3 2" xfId="25" xr:uid="{91674F3B-6FAC-4F07-9CB7-59E69BB3BA21}"/>
    <cellStyle name="Comma 2 4" xfId="13" xr:uid="{6B373368-7337-453D-9095-EDB24809E4E1}"/>
    <cellStyle name="Comma 2 4 2" xfId="29" xr:uid="{54DDF625-CC94-4125-8F7F-C6B508F436FB}"/>
    <cellStyle name="Comma 2 5" xfId="17" xr:uid="{640F1B82-E16D-4740-BBFF-FFAE0894BB17}"/>
    <cellStyle name="Comma 2 5 2" xfId="33" xr:uid="{AB2629F5-3945-412A-A376-9A0FB735CE44}"/>
    <cellStyle name="Comma 2 6" xfId="21" xr:uid="{B7B3B139-F8C7-4F21-9C2F-6006FED4FD69}"/>
    <cellStyle name="Comma 3" xfId="6" xr:uid="{0C7E0997-89C8-415F-9022-B0562F1C017B}"/>
    <cellStyle name="Comma 3 2" xfId="10" xr:uid="{4120B6FD-86B6-49CC-8499-EBBAB1E3DE6B}"/>
    <cellStyle name="Comma 3 2 2" xfId="26" xr:uid="{37637A15-2C3C-4250-A26E-AFA0E91E7E9A}"/>
    <cellStyle name="Comma 3 3" xfId="14" xr:uid="{9A719347-6C9A-4CEE-95EB-B23FA55E0AA1}"/>
    <cellStyle name="Comma 3 3 2" xfId="30" xr:uid="{474FE791-1771-4509-B60F-B5451BEFE9C4}"/>
    <cellStyle name="Comma 3 4" xfId="18" xr:uid="{05B17033-EBB2-4C17-BB20-EDED4E34CC9D}"/>
    <cellStyle name="Comma 3 4 2" xfId="34" xr:uid="{782A18A7-655E-4193-9086-24FB656B3481}"/>
    <cellStyle name="Comma 3 5" xfId="22" xr:uid="{355D3CCA-DD6F-437D-94CC-F1EB9167A185}"/>
    <cellStyle name="Comma 4" xfId="8" xr:uid="{7A6F79BB-68E9-4068-8952-39D792326863}"/>
    <cellStyle name="Comma 4 2" xfId="24" xr:uid="{63C1880A-1D23-4D8D-8C2C-B0DE090BC950}"/>
    <cellStyle name="Comma 5" xfId="12" xr:uid="{DD234DAF-A081-4821-A528-D7A1DF180A23}"/>
    <cellStyle name="Comma 5 2" xfId="28" xr:uid="{EFD0FA20-457F-4ABF-9F22-6220A5F14D61}"/>
    <cellStyle name="Comma 6" xfId="16" xr:uid="{15312FDD-D595-4E7B-AAE1-6A24E2354ADE}"/>
    <cellStyle name="Comma 6 2" xfId="32" xr:uid="{17A25030-139D-4702-AF75-B1AFD40C5678}"/>
    <cellStyle name="Comma 7" xfId="20" xr:uid="{51AC1D65-3A28-4EB0-B4C0-8724867BD1D0}"/>
    <cellStyle name="Hyperlink" xfId="2" builtinId="8"/>
    <cellStyle name="Normal" xfId="0" builtinId="0"/>
    <cellStyle name="Normal 2" xfId="5" xr:uid="{85F10C17-8150-4609-988D-73DCB82904B0}"/>
    <cellStyle name="Percent" xfId="4" builtinId="5"/>
  </cellStyles>
  <dxfs count="144">
    <dxf>
      <fill>
        <patternFill patternType="none">
          <fgColor indexed="64"/>
          <bgColor auto="1"/>
        </patternFill>
      </fill>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left" vertical="center" textRotation="0" wrapText="0" indent="0" justifyLastLine="0" shrinkToFit="0" readingOrder="0"/>
    </dxf>
    <dxf>
      <alignment horizontal="left" vertical="center" textRotation="0" wrapText="0" indent="0" justifyLastLine="0" shrinkToFit="0" readingOrder="0"/>
    </dxf>
    <dxf>
      <border outline="0">
        <top style="thin">
          <color theme="4" tint="0.39997558519241921"/>
        </top>
      </border>
    </dxf>
    <dxf>
      <border outline="0">
        <left style="thin">
          <color theme="8"/>
        </left>
        <right style="thin">
          <color theme="8"/>
        </right>
        <top style="thin">
          <color theme="8"/>
        </top>
        <bottom style="thin">
          <color theme="4" tint="0.39997558519241921"/>
        </bottom>
      </border>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left" vertical="center" textRotation="0" wrapText="0" indent="0" justifyLastLine="0" shrinkToFit="0" readingOrder="0"/>
    </dxf>
    <dxf>
      <numFmt numFmtId="0" formatCode="General"/>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border diagonalUp="0" diagonalDown="0">
        <left style="thin">
          <color theme="8"/>
        </left>
        <right style="thin">
          <color theme="8"/>
        </right>
        <top style="thin">
          <color theme="8"/>
        </top>
        <bottom style="thin">
          <color theme="8"/>
        </bottom>
      </border>
    </dxf>
    <dxf>
      <fill>
        <patternFill patternType="none">
          <fgColor indexed="64"/>
          <bgColor indexed="65"/>
        </patternFill>
      </fill>
      <alignment horizontal="left" vertical="center" textRotation="0" wrapText="0" indent="0" justifyLastLine="0" shrinkToFit="0" readingOrder="0"/>
    </dxf>
    <dxf>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164" formatCode="###,###"/>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alignment horizontal="left" vertical="center" textRotation="0" wrapText="0" indent="0" justifyLastLine="0" shrinkToFit="0" readingOrder="0"/>
    </dxf>
    <dxf>
      <border>
        <bottom style="thin">
          <color indexed="64"/>
        </bottom>
      </border>
    </dxf>
    <dxf>
      <alignment horizontal="left"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alignment horizontal="general" vertical="top" textRotation="0" wrapText="1" indent="0" justifyLastLine="0" shrinkToFit="0" readingOrder="0"/>
      <border diagonalUp="0" diagonalDown="0">
        <left style="thin">
          <color indexed="64"/>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bottom/>
      </border>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theme="9" tint="0.39994506668294322"/>
        </patternFill>
      </fill>
    </dxf>
    <dxf>
      <fill>
        <patternFill>
          <bgColor rgb="FFFFC000"/>
        </patternFill>
      </fill>
    </dxf>
    <dxf>
      <fill>
        <patternFill>
          <bgColor theme="9" tint="0.39994506668294322"/>
        </patternFill>
      </fill>
    </dxf>
    <dxf>
      <fill>
        <patternFill>
          <bgColor rgb="FFFFCC66"/>
        </patternFill>
      </fill>
    </dxf>
    <dxf>
      <fill>
        <patternFill>
          <bgColor theme="9" tint="0.39994506668294322"/>
        </patternFill>
      </fill>
    </dxf>
    <dxf>
      <fill>
        <patternFill>
          <bgColor rgb="FFFFC000"/>
        </patternFill>
      </fill>
    </dxf>
    <dxf>
      <fill>
        <patternFill>
          <bgColor theme="9" tint="0.39994506668294322"/>
        </patternFill>
      </fill>
    </dxf>
    <dxf>
      <fill>
        <patternFill>
          <bgColor rgb="FFFFCC66"/>
        </patternFill>
      </fill>
    </dxf>
    <dxf>
      <fill>
        <patternFill>
          <bgColor theme="0" tint="-0.14996795556505021"/>
        </patternFill>
      </fill>
    </dxf>
    <dxf>
      <fill>
        <patternFill>
          <bgColor rgb="FFFFCC66"/>
        </patternFill>
      </fill>
    </dxf>
    <dxf>
      <fill>
        <patternFill>
          <bgColor rgb="FFFFCC66"/>
        </patternFill>
      </fill>
    </dxf>
    <dxf>
      <fill>
        <patternFill>
          <bgColor theme="9"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9" tint="0.39994506668294322"/>
        </patternFill>
      </fill>
    </dxf>
    <dxf>
      <fill>
        <patternFill>
          <bgColor rgb="FFFFCC66"/>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00FF99"/>
        </patternFill>
      </fill>
    </dxf>
  </dxfs>
  <tableStyles count="0" defaultTableStyle="TableStyleMedium2" defaultPivotStyle="PivotStyleLight16"/>
  <colors>
    <mruColors>
      <color rgb="FFFFCC66"/>
      <color rgb="FFFFCC00"/>
      <color rgb="FFFFFF99"/>
      <color rgb="FFA9D08E"/>
      <color rgb="FFFFC000"/>
      <color rgb="FFFF9999"/>
      <color rgb="FF00FF99"/>
      <color rgb="FFCCFFCC"/>
      <color rgb="FF99FF66"/>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60237486963a246/YouTube/YT_2018/YT_201806/Lookup_Pictures/Excel_Lookup_Pictures_XelPlus_Downloa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bulmer\Downloads\Excel_Dependent_Dropdown_Expandable_Exclude_Empty_XelPlu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Report"/>
      <sheetName val="Master"/>
    </sheetNames>
    <sheetDataSet>
      <sheetData sheetId="0"/>
      <sheetData sheetId="1">
        <row r="2">
          <cell r="C2" t="str">
            <v>Spain</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Table"/>
      <sheetName val="Excel_Dependent_Dropdown_Expand"/>
    </sheetNames>
    <sheetDataSet>
      <sheetData sheetId="0"/>
      <sheetData sheetId="1">
        <row r="4">
          <cell r="A4" t="str">
            <v>Productivity</v>
          </cell>
          <cell r="B4" t="str">
            <v>Games</v>
          </cell>
          <cell r="C4" t="str">
            <v>Utility</v>
          </cell>
        </row>
      </sheetData>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A1920F7-8370-4CB9-8AA6-AA0F20CDD3AD}" name="Table5" displayName="Table5" ref="A6:C9" totalsRowShown="0" headerRowDxfId="40" headerRowBorderDxfId="39" tableBorderDxfId="38" totalsRowBorderDxfId="37">
  <tableColumns count="3">
    <tableColumn id="1" xr3:uid="{BE2EA2FF-8569-4A87-9736-B54C820EB1A3}" name="Scenario"/>
    <tableColumn id="3" xr3:uid="{8B35B1DB-B487-41DB-B095-01BD8A663391}" name="Options"/>
    <tableColumn id="2" xr3:uid="{5B6CD174-AF35-42F3-A8AB-AF71720679A5}" name="Reporting " dataDxfId="3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A61BCB6-F247-405C-B5C7-3400356C3036}" name="Table3" displayName="Table3" ref="A1:K151" totalsRowShown="0" headerRowDxfId="35" dataDxfId="33" headerRowBorderDxfId="34" tableBorderDxfId="32" totalsRowBorderDxfId="31">
  <tableColumns count="11">
    <tableColumn id="1" xr3:uid="{B2BFAF5E-A197-46C0-8D45-EFFE5ED3F93B}" name="Name" dataDxfId="30"/>
    <tableColumn id="2" xr3:uid="{6E14C09A-C9DA-4EAE-9DDF-8D8BEAC513D2}" name="Section" dataDxfId="29"/>
    <tableColumn id="3" xr3:uid="{69E07155-8BBD-4FC3-99A3-DDC62CB168A5}" name="Code (row 3)" dataDxfId="28"/>
    <tableColumn id="12" xr3:uid="{FCF974D6-DB5E-4F67-9719-4BD59BBF9110}" name="Column " dataDxfId="27">
      <calculatedColumnFormula>SUBSTITUTE(ADDRESS(1,ROW()-1,4),"1","")</calculatedColumnFormula>
    </tableColumn>
    <tableColumn id="4" xr3:uid="{D14986CD-28D3-4284-96BF-C65DC07A5BF6}" name="Data Type" dataDxfId="26"/>
    <tableColumn id="5" xr3:uid="{ABAED99A-17B9-4E32-8774-01CAFCDC56AB}" name="Units" dataDxfId="25"/>
    <tableColumn id="6" xr3:uid="{C68635FE-68A0-429C-9E77-DB886B5AB0F1}" name="Range" dataDxfId="24"/>
    <tableColumn id="7" xr3:uid="{DC97CBC1-CC37-4C2B-8B28-94056B746DC7}" name="Validation" dataDxfId="23"/>
    <tableColumn id="8" xr3:uid="{D8664750-DC74-4BCD-AF70-13C350131778}" name="Example" dataDxfId="22" dataCellStyle="Comma"/>
    <tableColumn id="9" xr3:uid="{E90AC5F3-EB2F-4775-B46A-96B70CF2E176}" name="Definition" dataDxfId="21"/>
    <tableColumn id="11" xr3:uid="{ECC6B4B7-2D13-448B-92AF-3D44ED9B26D5}" name="Methodology or links" dataDxfId="20"/>
  </tableColumns>
  <tableStyleInfo name="TableStyleLight2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9B023C3-4D5F-427E-BB6C-21B9DCDA3730}" name="Table1" displayName="Table1" ref="A4:D10" totalsRowShown="0" headerRowDxfId="19" dataDxfId="18" tableBorderDxfId="17">
  <tableColumns count="4">
    <tableColumn id="1" xr3:uid="{E5DAAB39-B0E7-469C-BD98-44007F7268B2}" name="Name" dataDxfId="16"/>
    <tableColumn id="2" xr3:uid="{87558EA0-B064-4415-AE63-AB7D78079F3E}" name="Section" dataDxfId="15"/>
    <tableColumn id="3" xr3:uid="{B19DFD03-D5BC-4553-87E8-E3E373108EB1}" name="Code (row 3)" dataDxfId="14"/>
    <tableColumn id="7" xr3:uid="{28219CE4-EC4E-444D-AFB3-001414BC3C51}" name="Detail " dataDxfId="13">
      <calculatedColumnFormula>SUBSTITUTE(ADDRESS(1,ROW()-1,4),"1","")</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BD25C21-01C9-400F-B5E0-6A7F0E7506F9}" name="Table2" displayName="Table2" ref="A13:E15" totalsRowShown="0" headerRowDxfId="12" headerRowBorderDxfId="11" tableBorderDxfId="10" totalsRowBorderDxfId="9">
  <tableColumns count="5">
    <tableColumn id="1" xr3:uid="{6822DB33-04BD-4099-BF52-C6DBBAA03FDB}" name="Name" dataDxfId="8"/>
    <tableColumn id="2" xr3:uid="{6DA8C26C-1832-4C84-BB66-CB0F595BD9EC}" name="Section" dataDxfId="7"/>
    <tableColumn id="3" xr3:uid="{6A43B436-05C1-42EB-943A-F755E4E90EE6}" name="Code (row 3)" dataDxfId="6"/>
    <tableColumn id="4" xr3:uid="{A551C8DF-4067-4124-BD31-42B55E60594C}" name="Detail"/>
    <tableColumn id="5" xr3:uid="{715003BF-05A3-4240-98D2-17F4E549D87D}" name=" "/>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FC6EB7D-5BDC-461B-9273-620C783F2BFB}" name="Table4" displayName="Table4" ref="A18:E20" totalsRowShown="0" headerRowDxfId="5" dataDxfId="4">
  <tableColumns count="5">
    <tableColumn id="1" xr3:uid="{F3C908CB-68A7-4A12-8A9B-265C69174C83}" name="Name" dataDxfId="3"/>
    <tableColumn id="2" xr3:uid="{7F85CC7F-3A63-4005-B558-22CE0D295641}" name="Section" dataDxfId="2"/>
    <tableColumn id="3" xr3:uid="{607A271D-2FFD-4510-A019-61C9BC5E29AA}" name="Code (row 3)" dataDxfId="1"/>
    <tableColumn id="4" xr3:uid="{B7A7EFAA-35EB-4AA7-B129-5C48384DAD59}" name="Detail" dataDxfId="0"/>
    <tableColumn id="5" xr3:uid="{9FA40381-91CB-4402-90EE-AEA0529EBE73}" name=" "/>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en.wikipedia.org/wiki/Africa" TargetMode="External"/><Relationship Id="rId2" Type="http://schemas.openxmlformats.org/officeDocument/2006/relationships/hyperlink" Target="https://en.wikipedia.org/wiki/Africa" TargetMode="External"/><Relationship Id="rId1" Type="http://schemas.openxmlformats.org/officeDocument/2006/relationships/hyperlink" Target="https://www.osc.gov.on.ca/documents/en/Investors/reg_registrants.pdf" TargetMode="External"/><Relationship Id="rId6" Type="http://schemas.openxmlformats.org/officeDocument/2006/relationships/table" Target="../tables/table2.xml"/><Relationship Id="rId5" Type="http://schemas.openxmlformats.org/officeDocument/2006/relationships/printerSettings" Target="../printerSettings/printerSettings5.bin"/><Relationship Id="rId4" Type="http://schemas.openxmlformats.org/officeDocument/2006/relationships/hyperlink" Target="https://www.osc.ca/sites/default/files/2022-12/SEDAR_Numbers_IF.xlsx" TargetMode="External"/></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6.bin"/><Relationship Id="rId4"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39997558519241921"/>
  </sheetPr>
  <dimension ref="A1:HT499"/>
  <sheetViews>
    <sheetView tabSelected="1" zoomScale="70" zoomScaleNormal="70" workbookViewId="0">
      <pane xSplit="2" ySplit="3" topLeftCell="C4" activePane="bottomRight" state="frozen"/>
      <selection pane="topRight" activeCell="C1" sqref="C1"/>
      <selection pane="bottomLeft" activeCell="A4" sqref="A4"/>
      <selection pane="bottomRight" activeCell="B4" sqref="B4"/>
    </sheetView>
  </sheetViews>
  <sheetFormatPr defaultColWidth="0" defaultRowHeight="14.5" zeroHeight="1"/>
  <cols>
    <col min="1" max="1" width="15.1796875" style="5" customWidth="1"/>
    <col min="2" max="2" width="15.1796875" style="7" customWidth="1"/>
    <col min="3" max="3" width="15.1796875" style="5" customWidth="1"/>
    <col min="4" max="4" width="15.1796875" style="30" customWidth="1"/>
    <col min="5" max="5" width="15.1796875" style="7" customWidth="1"/>
    <col min="6" max="6" width="24" style="92" customWidth="1"/>
    <col min="7" max="7" width="15.1796875" style="5" customWidth="1"/>
    <col min="8" max="10" width="15.1796875" style="67" customWidth="1"/>
    <col min="11" max="12" width="15.1796875" style="7" customWidth="1"/>
    <col min="13" max="13" width="16.81640625" style="7" customWidth="1"/>
    <col min="14" max="15" width="15.1796875" style="7" customWidth="1"/>
    <col min="16" max="16" width="20.54296875" style="7" customWidth="1"/>
    <col min="17" max="17" width="15.1796875" style="7" customWidth="1"/>
    <col min="18" max="18" width="15.1796875" style="5" customWidth="1"/>
    <col min="19" max="19" width="15.1796875" customWidth="1"/>
    <col min="20" max="20" width="15.1796875" style="150" customWidth="1"/>
    <col min="21" max="21" width="15.1796875" style="61" customWidth="1"/>
    <col min="22" max="22" width="15.1796875" style="7" customWidth="1"/>
    <col min="23" max="26" width="15.1796875" style="68" customWidth="1"/>
    <col min="27" max="27" width="15.1796875" style="5" customWidth="1"/>
    <col min="28" max="30" width="15.1796875" style="7" customWidth="1"/>
    <col min="31" max="32" width="15.1796875" style="5" customWidth="1"/>
    <col min="33" max="35" width="15.1796875" style="7" customWidth="1"/>
    <col min="36" max="36" width="15.1796875" style="5" customWidth="1"/>
    <col min="37" max="37" width="15.1796875" style="67" customWidth="1"/>
    <col min="38" max="38" width="16.54296875" style="5" customWidth="1"/>
    <col min="39" max="41" width="15.1796875" style="5" customWidth="1"/>
    <col min="42" max="42" width="16.26953125" style="5" customWidth="1"/>
    <col min="43" max="49" width="15.1796875" style="5" customWidth="1"/>
    <col min="50" max="50" width="15.1796875" style="21" customWidth="1"/>
    <col min="51" max="74" width="15.1796875" style="5" customWidth="1"/>
    <col min="75" max="75" width="15.1796875" style="67" customWidth="1"/>
    <col min="76" max="85" width="15.1796875" style="5" customWidth="1"/>
    <col min="86" max="86" width="15.1796875" style="67" customWidth="1"/>
    <col min="87" max="95" width="15.1796875" style="5" customWidth="1"/>
    <col min="96" max="96" width="15.1796875" style="67" customWidth="1"/>
    <col min="97" max="106" width="15.1796875" style="5" customWidth="1"/>
    <col min="107" max="107" width="15.1796875" style="67" customWidth="1"/>
    <col min="108" max="110" width="15.1796875" style="5" customWidth="1"/>
    <col min="111" max="117" width="15.1796875" style="67" customWidth="1"/>
    <col min="118" max="122" width="15.1796875" style="5" customWidth="1"/>
    <col min="123" max="123" width="15.1796875" style="67" customWidth="1"/>
    <col min="124" max="125" width="15.1796875" style="5" customWidth="1"/>
    <col min="126" max="126" width="24.54296875" style="5" customWidth="1"/>
    <col min="127" max="133" width="15.1796875" style="5" customWidth="1"/>
    <col min="134" max="134" width="16.26953125" style="5" customWidth="1"/>
    <col min="135" max="135" width="16" style="5" customWidth="1"/>
    <col min="136" max="141" width="15.1796875" style="5" customWidth="1"/>
    <col min="142" max="148" width="15.1796875" style="7" customWidth="1"/>
    <col min="149" max="159" width="15.1796875" style="5" customWidth="1"/>
    <col min="160" max="160" width="17.1796875" style="5" customWidth="1"/>
    <col min="161" max="161" width="15.1796875" style="5" customWidth="1"/>
    <col min="162" max="162" width="12.1796875" style="5" customWidth="1"/>
    <col min="163" max="174" width="9.1796875" style="5" customWidth="1"/>
    <col min="175" max="228" width="0" style="5" hidden="1" customWidth="1"/>
    <col min="229" max="16384" width="9.1796875" style="5" hidden="1"/>
  </cols>
  <sheetData>
    <row r="1" spans="1:174" s="14" customFormat="1" ht="36" customHeight="1" thickBot="1">
      <c r="A1" s="174"/>
      <c r="B1" s="264" t="s">
        <v>36</v>
      </c>
      <c r="C1" s="265"/>
      <c r="D1" s="265"/>
      <c r="E1" s="265"/>
      <c r="F1" s="265"/>
      <c r="G1" s="265"/>
      <c r="H1" s="265"/>
      <c r="I1" s="265"/>
      <c r="J1" s="265"/>
      <c r="K1" s="265"/>
      <c r="L1" s="265"/>
      <c r="M1" s="265"/>
      <c r="N1" s="265"/>
      <c r="O1" s="265"/>
      <c r="P1" s="265"/>
      <c r="Q1" s="265"/>
      <c r="R1" s="265"/>
      <c r="S1" s="265"/>
      <c r="T1" s="265"/>
      <c r="U1" s="265"/>
      <c r="V1" s="266"/>
      <c r="W1" s="264" t="s">
        <v>467</v>
      </c>
      <c r="X1" s="265"/>
      <c r="Y1" s="265"/>
      <c r="Z1" s="266"/>
      <c r="AA1" s="264" t="s">
        <v>66</v>
      </c>
      <c r="AB1" s="265"/>
      <c r="AC1" s="265"/>
      <c r="AD1" s="265"/>
      <c r="AE1" s="265"/>
      <c r="AF1" s="265"/>
      <c r="AG1" s="265"/>
      <c r="AH1" s="265"/>
      <c r="AI1" s="265"/>
      <c r="AJ1" s="266"/>
      <c r="AK1" s="211" t="s">
        <v>686</v>
      </c>
      <c r="AL1" s="256" t="s">
        <v>765</v>
      </c>
      <c r="AM1" s="257"/>
      <c r="AN1" s="257"/>
      <c r="AO1" s="257"/>
      <c r="AP1" s="257"/>
      <c r="AQ1" s="257"/>
      <c r="AR1" s="257"/>
      <c r="AS1" s="257"/>
      <c r="AT1" s="257"/>
      <c r="AU1" s="257"/>
      <c r="AV1" s="258"/>
      <c r="AW1" s="256" t="s">
        <v>766</v>
      </c>
      <c r="AX1" s="257"/>
      <c r="AY1" s="257"/>
      <c r="AZ1" s="257"/>
      <c r="BA1" s="257"/>
      <c r="BB1" s="257"/>
      <c r="BC1" s="257"/>
      <c r="BD1" s="257"/>
      <c r="BE1" s="258"/>
      <c r="BF1" s="256" t="s">
        <v>767</v>
      </c>
      <c r="BG1" s="257"/>
      <c r="BH1" s="257"/>
      <c r="BI1" s="257"/>
      <c r="BJ1" s="257"/>
      <c r="BK1" s="257"/>
      <c r="BL1" s="257"/>
      <c r="BM1" s="257"/>
      <c r="BN1" s="258"/>
      <c r="BO1" s="256" t="s">
        <v>768</v>
      </c>
      <c r="BP1" s="257"/>
      <c r="BQ1" s="257"/>
      <c r="BR1" s="257"/>
      <c r="BS1" s="257"/>
      <c r="BT1" s="257"/>
      <c r="BU1" s="257"/>
      <c r="BV1" s="257"/>
      <c r="BW1" s="257"/>
      <c r="BX1" s="257"/>
      <c r="BY1" s="257"/>
      <c r="BZ1" s="257"/>
      <c r="CA1" s="257"/>
      <c r="CB1" s="257"/>
      <c r="CC1" s="257"/>
      <c r="CD1" s="257"/>
      <c r="CE1" s="257"/>
      <c r="CF1" s="257"/>
      <c r="CG1" s="257"/>
      <c r="CH1" s="257"/>
      <c r="CI1" s="258"/>
      <c r="CJ1" s="256" t="s">
        <v>769</v>
      </c>
      <c r="CK1" s="257"/>
      <c r="CL1" s="257"/>
      <c r="CM1" s="257"/>
      <c r="CN1" s="257"/>
      <c r="CO1" s="257"/>
      <c r="CP1" s="257"/>
      <c r="CQ1" s="257"/>
      <c r="CR1" s="257"/>
      <c r="CS1" s="257"/>
      <c r="CT1" s="257"/>
      <c r="CU1" s="257"/>
      <c r="CV1" s="257"/>
      <c r="CW1" s="257"/>
      <c r="CX1" s="257"/>
      <c r="CY1" s="257"/>
      <c r="CZ1" s="257"/>
      <c r="DA1" s="257"/>
      <c r="DB1" s="257"/>
      <c r="DC1" s="257"/>
      <c r="DD1" s="257"/>
      <c r="DE1" s="258"/>
      <c r="DF1" s="256" t="s">
        <v>770</v>
      </c>
      <c r="DG1" s="257"/>
      <c r="DH1" s="257"/>
      <c r="DI1" s="257"/>
      <c r="DJ1" s="257"/>
      <c r="DK1" s="257"/>
      <c r="DL1" s="257"/>
      <c r="DM1" s="258"/>
      <c r="DN1" s="256" t="s">
        <v>771</v>
      </c>
      <c r="DO1" s="257"/>
      <c r="DP1" s="257"/>
      <c r="DQ1" s="257"/>
      <c r="DR1" s="257"/>
      <c r="DS1" s="257"/>
      <c r="DT1" s="257"/>
      <c r="DU1" s="257"/>
      <c r="DV1" s="258"/>
      <c r="DW1" s="256" t="s">
        <v>772</v>
      </c>
      <c r="DX1" s="257"/>
      <c r="DY1" s="257"/>
      <c r="DZ1" s="258"/>
      <c r="EA1" s="256" t="s">
        <v>566</v>
      </c>
      <c r="EB1" s="257"/>
      <c r="EC1" s="257"/>
      <c r="ED1" s="258"/>
      <c r="EE1" s="261" t="s">
        <v>533</v>
      </c>
      <c r="EF1" s="262"/>
      <c r="EG1" s="262"/>
      <c r="EH1" s="262"/>
      <c r="EI1" s="262"/>
      <c r="EJ1" s="262"/>
      <c r="EK1" s="262"/>
      <c r="EL1" s="263"/>
      <c r="EM1" s="256" t="s">
        <v>532</v>
      </c>
      <c r="EN1" s="259"/>
      <c r="EO1" s="259"/>
      <c r="EP1" s="259"/>
      <c r="EQ1" s="259"/>
      <c r="ER1" s="259"/>
      <c r="ES1" s="259"/>
      <c r="ET1" s="260"/>
      <c r="EU1" s="254"/>
      <c r="EV1" s="255"/>
      <c r="EW1" s="255"/>
      <c r="EX1" s="255"/>
    </row>
    <row r="2" spans="1:174" s="29" customFormat="1" ht="121.5" customHeight="1" thickBot="1">
      <c r="A2" s="175" t="s">
        <v>35</v>
      </c>
      <c r="B2" s="16" t="s">
        <v>369</v>
      </c>
      <c r="C2" s="18" t="s">
        <v>370</v>
      </c>
      <c r="D2" s="16" t="s">
        <v>371</v>
      </c>
      <c r="E2" s="208" t="s">
        <v>675</v>
      </c>
      <c r="F2" s="209" t="s">
        <v>674</v>
      </c>
      <c r="G2" s="16" t="s">
        <v>516</v>
      </c>
      <c r="H2" s="16" t="s">
        <v>846</v>
      </c>
      <c r="I2" s="16" t="s">
        <v>845</v>
      </c>
      <c r="J2" s="16" t="s">
        <v>574</v>
      </c>
      <c r="K2" s="16" t="s">
        <v>557</v>
      </c>
      <c r="L2" s="16" t="s">
        <v>372</v>
      </c>
      <c r="M2" s="16" t="s">
        <v>666</v>
      </c>
      <c r="N2" s="17" t="s">
        <v>844</v>
      </c>
      <c r="O2" s="17" t="s">
        <v>522</v>
      </c>
      <c r="P2" s="16" t="s">
        <v>449</v>
      </c>
      <c r="Q2" s="15" t="s">
        <v>867</v>
      </c>
      <c r="R2" s="17" t="s">
        <v>64</v>
      </c>
      <c r="S2" s="60" t="s">
        <v>367</v>
      </c>
      <c r="T2" s="60" t="s">
        <v>685</v>
      </c>
      <c r="U2" s="60" t="s">
        <v>368</v>
      </c>
      <c r="V2" s="16" t="s">
        <v>374</v>
      </c>
      <c r="W2" s="34" t="s">
        <v>744</v>
      </c>
      <c r="X2" s="16" t="s">
        <v>745</v>
      </c>
      <c r="Y2" s="16" t="s">
        <v>746</v>
      </c>
      <c r="Z2" s="16" t="s">
        <v>747</v>
      </c>
      <c r="AA2" s="34" t="s">
        <v>375</v>
      </c>
      <c r="AB2" s="16" t="s">
        <v>711</v>
      </c>
      <c r="AC2" s="16" t="s">
        <v>249</v>
      </c>
      <c r="AD2" s="17" t="s">
        <v>476</v>
      </c>
      <c r="AE2" s="17" t="s">
        <v>477</v>
      </c>
      <c r="AF2" s="16" t="s">
        <v>376</v>
      </c>
      <c r="AG2" s="16" t="s">
        <v>377</v>
      </c>
      <c r="AH2" s="16" t="s">
        <v>378</v>
      </c>
      <c r="AI2" s="15" t="s">
        <v>850</v>
      </c>
      <c r="AJ2" s="175" t="s">
        <v>379</v>
      </c>
      <c r="AK2" s="212" t="s">
        <v>851</v>
      </c>
      <c r="AL2" s="19" t="s">
        <v>868</v>
      </c>
      <c r="AM2" s="15" t="s">
        <v>869</v>
      </c>
      <c r="AN2" s="17" t="s">
        <v>649</v>
      </c>
      <c r="AO2" s="17" t="s">
        <v>773</v>
      </c>
      <c r="AP2" s="15" t="s">
        <v>774</v>
      </c>
      <c r="AQ2" s="15" t="s">
        <v>775</v>
      </c>
      <c r="AR2" s="15" t="s">
        <v>776</v>
      </c>
      <c r="AS2" s="17" t="s">
        <v>777</v>
      </c>
      <c r="AT2" s="15" t="s">
        <v>778</v>
      </c>
      <c r="AU2" s="17" t="s">
        <v>423</v>
      </c>
      <c r="AV2" s="17" t="s">
        <v>86</v>
      </c>
      <c r="AW2" s="36" t="s">
        <v>779</v>
      </c>
      <c r="AX2" s="15" t="s">
        <v>780</v>
      </c>
      <c r="AY2" s="15" t="s">
        <v>781</v>
      </c>
      <c r="AZ2" s="15" t="s">
        <v>782</v>
      </c>
      <c r="BA2" s="15" t="s">
        <v>783</v>
      </c>
      <c r="BB2" s="15" t="s">
        <v>784</v>
      </c>
      <c r="BC2" s="15" t="s">
        <v>785</v>
      </c>
      <c r="BD2" s="15" t="s">
        <v>786</v>
      </c>
      <c r="BE2" s="175" t="s">
        <v>380</v>
      </c>
      <c r="BF2" s="36" t="s">
        <v>787</v>
      </c>
      <c r="BG2" s="15" t="s">
        <v>788</v>
      </c>
      <c r="BH2" s="15" t="s">
        <v>789</v>
      </c>
      <c r="BI2" s="15" t="s">
        <v>790</v>
      </c>
      <c r="BJ2" s="15" t="s">
        <v>791</v>
      </c>
      <c r="BK2" s="15" t="s">
        <v>792</v>
      </c>
      <c r="BL2" s="15" t="s">
        <v>793</v>
      </c>
      <c r="BM2" s="15" t="s">
        <v>794</v>
      </c>
      <c r="BN2" s="175" t="s">
        <v>389</v>
      </c>
      <c r="BO2" s="20" t="s">
        <v>795</v>
      </c>
      <c r="BP2" s="17" t="s">
        <v>796</v>
      </c>
      <c r="BQ2" s="15" t="s">
        <v>797</v>
      </c>
      <c r="BR2" s="15" t="s">
        <v>798</v>
      </c>
      <c r="BS2" s="15" t="s">
        <v>799</v>
      </c>
      <c r="BT2" s="15" t="s">
        <v>800</v>
      </c>
      <c r="BU2" s="15" t="s">
        <v>801</v>
      </c>
      <c r="BV2" s="17" t="s">
        <v>478</v>
      </c>
      <c r="BW2" s="15" t="s">
        <v>802</v>
      </c>
      <c r="BX2" s="17" t="s">
        <v>803</v>
      </c>
      <c r="BY2" s="15" t="s">
        <v>804</v>
      </c>
      <c r="BZ2" s="15" t="s">
        <v>446</v>
      </c>
      <c r="CA2" s="15" t="s">
        <v>805</v>
      </c>
      <c r="CB2" s="15" t="s">
        <v>806</v>
      </c>
      <c r="CC2" s="15" t="s">
        <v>807</v>
      </c>
      <c r="CD2" s="15" t="s">
        <v>808</v>
      </c>
      <c r="CE2" s="15" t="s">
        <v>809</v>
      </c>
      <c r="CF2" s="15" t="s">
        <v>810</v>
      </c>
      <c r="CG2" s="15" t="s">
        <v>811</v>
      </c>
      <c r="CH2" s="15" t="s">
        <v>812</v>
      </c>
      <c r="CI2" s="175" t="s">
        <v>113</v>
      </c>
      <c r="CJ2" s="15" t="s">
        <v>813</v>
      </c>
      <c r="CK2" s="17" t="s">
        <v>814</v>
      </c>
      <c r="CL2" s="15" t="s">
        <v>815</v>
      </c>
      <c r="CM2" s="15" t="s">
        <v>816</v>
      </c>
      <c r="CN2" s="15" t="s">
        <v>817</v>
      </c>
      <c r="CO2" s="15" t="s">
        <v>818</v>
      </c>
      <c r="CP2" s="15" t="s">
        <v>819</v>
      </c>
      <c r="CQ2" s="17" t="s">
        <v>479</v>
      </c>
      <c r="CR2" s="15" t="s">
        <v>820</v>
      </c>
      <c r="CS2" s="17" t="s">
        <v>821</v>
      </c>
      <c r="CT2" s="15" t="s">
        <v>822</v>
      </c>
      <c r="CU2" s="15" t="s">
        <v>448</v>
      </c>
      <c r="CV2" s="15" t="s">
        <v>823</v>
      </c>
      <c r="CW2" s="15" t="s">
        <v>824</v>
      </c>
      <c r="CX2" s="15" t="s">
        <v>825</v>
      </c>
      <c r="CY2" s="15" t="s">
        <v>826</v>
      </c>
      <c r="CZ2" s="15" t="s">
        <v>827</v>
      </c>
      <c r="DA2" s="15" t="s">
        <v>828</v>
      </c>
      <c r="DB2" s="15" t="s">
        <v>829</v>
      </c>
      <c r="DC2" s="15" t="s">
        <v>830</v>
      </c>
      <c r="DD2" s="17" t="s">
        <v>381</v>
      </c>
      <c r="DE2" s="175" t="s">
        <v>382</v>
      </c>
      <c r="DF2" s="20" t="s">
        <v>831</v>
      </c>
      <c r="DG2" s="15" t="s">
        <v>832</v>
      </c>
      <c r="DH2" s="15" t="s">
        <v>833</v>
      </c>
      <c r="DI2" s="15" t="s">
        <v>834</v>
      </c>
      <c r="DJ2" s="15" t="s">
        <v>835</v>
      </c>
      <c r="DK2" s="15" t="s">
        <v>836</v>
      </c>
      <c r="DL2" s="15" t="s">
        <v>812</v>
      </c>
      <c r="DM2" s="175" t="s">
        <v>383</v>
      </c>
      <c r="DN2" s="36" t="s">
        <v>837</v>
      </c>
      <c r="DO2" s="17" t="s">
        <v>838</v>
      </c>
      <c r="DP2" s="17" t="s">
        <v>839</v>
      </c>
      <c r="DQ2" s="17" t="s">
        <v>840</v>
      </c>
      <c r="DR2" s="17" t="s">
        <v>841</v>
      </c>
      <c r="DS2" s="15" t="s">
        <v>842</v>
      </c>
      <c r="DT2" s="17" t="s">
        <v>843</v>
      </c>
      <c r="DU2" s="17" t="s">
        <v>144</v>
      </c>
      <c r="DV2" s="17" t="s">
        <v>235</v>
      </c>
      <c r="DW2" s="36" t="s">
        <v>410</v>
      </c>
      <c r="DX2" s="17" t="s">
        <v>384</v>
      </c>
      <c r="DY2" s="17" t="s">
        <v>427</v>
      </c>
      <c r="DZ2" s="253" t="s">
        <v>385</v>
      </c>
      <c r="EA2" s="147" t="s">
        <v>570</v>
      </c>
      <c r="EB2" s="115" t="s">
        <v>852</v>
      </c>
      <c r="EC2" s="116" t="s">
        <v>562</v>
      </c>
      <c r="ED2" s="17" t="s">
        <v>386</v>
      </c>
      <c r="EE2" s="24" t="s">
        <v>853</v>
      </c>
      <c r="EF2" s="19" t="s">
        <v>854</v>
      </c>
      <c r="EG2" s="19" t="s">
        <v>855</v>
      </c>
      <c r="EH2" s="19" t="s">
        <v>856</v>
      </c>
      <c r="EI2" s="19" t="s">
        <v>857</v>
      </c>
      <c r="EJ2" s="19" t="s">
        <v>858</v>
      </c>
      <c r="EK2" s="15" t="s">
        <v>859</v>
      </c>
      <c r="EL2" s="175" t="s">
        <v>191</v>
      </c>
      <c r="EM2" s="24" t="s">
        <v>860</v>
      </c>
      <c r="EN2" s="19" t="s">
        <v>861</v>
      </c>
      <c r="EO2" s="19" t="s">
        <v>862</v>
      </c>
      <c r="EP2" s="19" t="s">
        <v>863</v>
      </c>
      <c r="EQ2" s="19" t="s">
        <v>864</v>
      </c>
      <c r="ER2" s="19" t="s">
        <v>865</v>
      </c>
      <c r="ES2" s="15" t="s">
        <v>866</v>
      </c>
      <c r="ET2" s="175" t="s">
        <v>387</v>
      </c>
    </row>
    <row r="3" spans="1:174" ht="13.5" customHeight="1">
      <c r="A3" s="22" t="s">
        <v>37</v>
      </c>
      <c r="B3" s="6" t="s">
        <v>40</v>
      </c>
      <c r="C3" s="11" t="s">
        <v>43</v>
      </c>
      <c r="D3" s="7" t="s">
        <v>47</v>
      </c>
      <c r="E3" s="183" t="s">
        <v>673</v>
      </c>
      <c r="F3" s="182" t="s">
        <v>49</v>
      </c>
      <c r="G3" s="183" t="s">
        <v>51</v>
      </c>
      <c r="H3" s="186" t="s">
        <v>713</v>
      </c>
      <c r="I3" s="224" t="s">
        <v>712</v>
      </c>
      <c r="J3" s="186" t="s">
        <v>558</v>
      </c>
      <c r="K3" s="186" t="s">
        <v>52</v>
      </c>
      <c r="L3" s="57" t="s">
        <v>270</v>
      </c>
      <c r="M3" s="186" t="s">
        <v>53</v>
      </c>
      <c r="N3" s="185" t="s">
        <v>54</v>
      </c>
      <c r="O3" s="186" t="s">
        <v>358</v>
      </c>
      <c r="P3" s="6" t="s">
        <v>62</v>
      </c>
      <c r="Q3" s="185" t="s">
        <v>63</v>
      </c>
      <c r="R3" s="4" t="s">
        <v>65</v>
      </c>
      <c r="S3" s="61" t="s">
        <v>56</v>
      </c>
      <c r="T3" s="61" t="s">
        <v>682</v>
      </c>
      <c r="U3" s="61" t="s">
        <v>58</v>
      </c>
      <c r="V3" s="6" t="s">
        <v>61</v>
      </c>
      <c r="W3" s="23" t="s">
        <v>425</v>
      </c>
      <c r="X3" s="68" t="s">
        <v>426</v>
      </c>
      <c r="Y3" s="68" t="s">
        <v>715</v>
      </c>
      <c r="Z3" s="169" t="s">
        <v>469</v>
      </c>
      <c r="AA3" s="23" t="s">
        <v>67</v>
      </c>
      <c r="AB3" s="7" t="s">
        <v>68</v>
      </c>
      <c r="AC3" s="7" t="s">
        <v>69</v>
      </c>
      <c r="AD3" s="183" t="s">
        <v>70</v>
      </c>
      <c r="AE3" s="182" t="s">
        <v>71</v>
      </c>
      <c r="AF3" s="7" t="s">
        <v>73</v>
      </c>
      <c r="AG3" s="7" t="s">
        <v>74</v>
      </c>
      <c r="AH3" s="186" t="s">
        <v>75</v>
      </c>
      <c r="AI3" s="186" t="s">
        <v>76</v>
      </c>
      <c r="AJ3" s="31" t="s">
        <v>78</v>
      </c>
      <c r="AK3" s="213" t="s">
        <v>689</v>
      </c>
      <c r="AL3" s="182" t="s">
        <v>82</v>
      </c>
      <c r="AM3" s="184" t="s">
        <v>80</v>
      </c>
      <c r="AN3" s="5" t="s">
        <v>268</v>
      </c>
      <c r="AO3" s="5" t="s">
        <v>317</v>
      </c>
      <c r="AP3" s="4" t="s">
        <v>83</v>
      </c>
      <c r="AQ3" s="4" t="s">
        <v>84</v>
      </c>
      <c r="AR3" s="4" t="s">
        <v>85</v>
      </c>
      <c r="AS3" s="65" t="s">
        <v>318</v>
      </c>
      <c r="AT3" s="51" t="s">
        <v>319</v>
      </c>
      <c r="AU3" s="187" t="s">
        <v>320</v>
      </c>
      <c r="AV3" s="4" t="s">
        <v>87</v>
      </c>
      <c r="AW3" s="21" t="s">
        <v>262</v>
      </c>
      <c r="AX3" s="5" t="s">
        <v>88</v>
      </c>
      <c r="AY3" s="5" t="s">
        <v>90</v>
      </c>
      <c r="AZ3" s="5" t="s">
        <v>263</v>
      </c>
      <c r="BA3" s="5" t="s">
        <v>91</v>
      </c>
      <c r="BB3" s="5" t="s">
        <v>264</v>
      </c>
      <c r="BC3" s="5" t="s">
        <v>92</v>
      </c>
      <c r="BD3" s="5" t="s">
        <v>93</v>
      </c>
      <c r="BE3" s="22" t="s">
        <v>94</v>
      </c>
      <c r="BF3" s="21" t="s">
        <v>265</v>
      </c>
      <c r="BG3" s="5" t="s">
        <v>96</v>
      </c>
      <c r="BH3" s="5" t="s">
        <v>97</v>
      </c>
      <c r="BI3" s="5" t="s">
        <v>266</v>
      </c>
      <c r="BJ3" s="5" t="s">
        <v>98</v>
      </c>
      <c r="BK3" s="5" t="s">
        <v>267</v>
      </c>
      <c r="BL3" s="5" t="s">
        <v>99</v>
      </c>
      <c r="BM3" s="5" t="s">
        <v>100</v>
      </c>
      <c r="BN3" s="22" t="s">
        <v>101</v>
      </c>
      <c r="BO3" s="21" t="s">
        <v>403</v>
      </c>
      <c r="BP3" s="5" t="s">
        <v>347</v>
      </c>
      <c r="BQ3" s="5" t="s">
        <v>103</v>
      </c>
      <c r="BR3" s="5" t="s">
        <v>104</v>
      </c>
      <c r="BS3" s="5" t="s">
        <v>106</v>
      </c>
      <c r="BT3" s="5" t="s">
        <v>107</v>
      </c>
      <c r="BU3" s="5" t="s">
        <v>433</v>
      </c>
      <c r="BV3" s="67" t="s">
        <v>434</v>
      </c>
      <c r="BW3" s="5" t="s">
        <v>359</v>
      </c>
      <c r="BX3" s="5" t="s">
        <v>361</v>
      </c>
      <c r="BY3" s="5" t="s">
        <v>108</v>
      </c>
      <c r="BZ3" s="5" t="s">
        <v>256</v>
      </c>
      <c r="CA3" s="5" t="s">
        <v>342</v>
      </c>
      <c r="CB3" s="5" t="s">
        <v>109</v>
      </c>
      <c r="CC3" s="5" t="s">
        <v>110</v>
      </c>
      <c r="CD3" s="5" t="s">
        <v>111</v>
      </c>
      <c r="CE3" s="5" t="s">
        <v>260</v>
      </c>
      <c r="CF3" s="5" t="s">
        <v>261</v>
      </c>
      <c r="CG3" s="67" t="s">
        <v>430</v>
      </c>
      <c r="CH3" s="185" t="s">
        <v>112</v>
      </c>
      <c r="CI3" s="22" t="s">
        <v>114</v>
      </c>
      <c r="CJ3" s="21" t="s">
        <v>404</v>
      </c>
      <c r="CK3" s="5" t="s">
        <v>348</v>
      </c>
      <c r="CL3" s="5" t="s">
        <v>117</v>
      </c>
      <c r="CM3" s="5" t="s">
        <v>118</v>
      </c>
      <c r="CN3" s="5" t="s">
        <v>119</v>
      </c>
      <c r="CO3" s="5" t="s">
        <v>120</v>
      </c>
      <c r="CP3" s="67" t="s">
        <v>435</v>
      </c>
      <c r="CQ3" s="67" t="s">
        <v>436</v>
      </c>
      <c r="CR3" s="5" t="s">
        <v>360</v>
      </c>
      <c r="CS3" s="5" t="s">
        <v>362</v>
      </c>
      <c r="CT3" s="5" t="s">
        <v>121</v>
      </c>
      <c r="CU3" s="5" t="s">
        <v>257</v>
      </c>
      <c r="CV3" s="5" t="s">
        <v>343</v>
      </c>
      <c r="CW3" s="5" t="s">
        <v>122</v>
      </c>
      <c r="CX3" s="5" t="s">
        <v>123</v>
      </c>
      <c r="CY3" s="5" t="s">
        <v>124</v>
      </c>
      <c r="CZ3" s="5" t="s">
        <v>258</v>
      </c>
      <c r="DA3" s="5" t="s">
        <v>259</v>
      </c>
      <c r="DB3" s="67" t="s">
        <v>431</v>
      </c>
      <c r="DC3" s="5" t="s">
        <v>125</v>
      </c>
      <c r="DD3" s="185" t="s">
        <v>127</v>
      </c>
      <c r="DE3" s="22" t="s">
        <v>128</v>
      </c>
      <c r="DF3" s="21" t="s">
        <v>129</v>
      </c>
      <c r="DG3" s="5" t="s">
        <v>130</v>
      </c>
      <c r="DH3" s="5" t="s">
        <v>131</v>
      </c>
      <c r="DI3" s="5" t="s">
        <v>132</v>
      </c>
      <c r="DJ3" s="5" t="s">
        <v>133</v>
      </c>
      <c r="DK3" s="67" t="s">
        <v>551</v>
      </c>
      <c r="DL3" s="5" t="s">
        <v>134</v>
      </c>
      <c r="DM3" s="162" t="s">
        <v>136</v>
      </c>
      <c r="DN3" s="21" t="s">
        <v>137</v>
      </c>
      <c r="DO3" s="5" t="s">
        <v>138</v>
      </c>
      <c r="DP3" s="5" t="s">
        <v>139</v>
      </c>
      <c r="DQ3" s="5" t="s">
        <v>140</v>
      </c>
      <c r="DR3" s="5" t="s">
        <v>141</v>
      </c>
      <c r="DS3" s="67" t="s">
        <v>552</v>
      </c>
      <c r="DT3" s="5" t="s">
        <v>142</v>
      </c>
      <c r="DU3" s="185" t="s">
        <v>145</v>
      </c>
      <c r="DV3" s="180" t="s">
        <v>146</v>
      </c>
      <c r="DW3" s="181" t="s">
        <v>409</v>
      </c>
      <c r="DX3" s="5" t="s">
        <v>148</v>
      </c>
      <c r="DY3" s="91" t="s">
        <v>149</v>
      </c>
      <c r="DZ3" s="28" t="s">
        <v>150</v>
      </c>
      <c r="EA3" s="148" t="s">
        <v>473</v>
      </c>
      <c r="EB3" t="s">
        <v>474</v>
      </c>
      <c r="EC3" t="s">
        <v>547</v>
      </c>
      <c r="ED3" s="162" t="s">
        <v>155</v>
      </c>
      <c r="EE3" s="23" t="s">
        <v>156</v>
      </c>
      <c r="EF3" s="7" t="s">
        <v>157</v>
      </c>
      <c r="EG3" s="7" t="s">
        <v>158</v>
      </c>
      <c r="EH3" s="7" t="s">
        <v>159</v>
      </c>
      <c r="EI3" s="7" t="s">
        <v>160</v>
      </c>
      <c r="EJ3" s="7" t="s">
        <v>161</v>
      </c>
      <c r="EK3" s="5" t="s">
        <v>162</v>
      </c>
      <c r="EL3" s="22" t="s">
        <v>163</v>
      </c>
      <c r="EM3" s="21" t="s">
        <v>165</v>
      </c>
      <c r="EN3" s="5" t="s">
        <v>166</v>
      </c>
      <c r="EO3" s="5" t="s">
        <v>167</v>
      </c>
      <c r="EP3" s="5" t="s">
        <v>168</v>
      </c>
      <c r="EQ3" s="5" t="s">
        <v>169</v>
      </c>
      <c r="ER3" s="5" t="s">
        <v>170</v>
      </c>
      <c r="ES3" s="5" t="s">
        <v>171</v>
      </c>
      <c r="ET3" s="22" t="s">
        <v>172</v>
      </c>
    </row>
    <row r="4" spans="1:174">
      <c r="A4" s="176" t="str">
        <f>Validation!B4</f>
        <v>Pass</v>
      </c>
      <c r="B4" s="247"/>
      <c r="C4" s="247"/>
      <c r="D4" s="247"/>
      <c r="E4" s="248"/>
      <c r="F4" s="249"/>
      <c r="G4" s="247"/>
      <c r="H4" s="243"/>
      <c r="I4" s="127"/>
      <c r="J4" s="243"/>
      <c r="K4" s="136"/>
      <c r="L4" s="56"/>
      <c r="M4" s="191"/>
      <c r="N4" s="218"/>
      <c r="O4" s="218"/>
      <c r="P4" s="129"/>
      <c r="Q4" s="128"/>
      <c r="R4" s="130"/>
      <c r="S4" s="244"/>
      <c r="T4" s="177"/>
      <c r="U4" s="56"/>
      <c r="V4" s="216"/>
      <c r="W4" s="131"/>
      <c r="X4" s="132"/>
      <c r="Y4" s="132"/>
      <c r="Z4" s="132"/>
      <c r="AA4" s="133"/>
      <c r="AB4" s="127"/>
      <c r="AC4" s="127"/>
      <c r="AD4" s="245"/>
      <c r="AE4" s="246"/>
      <c r="AF4" s="127"/>
      <c r="AG4" s="127"/>
      <c r="AH4" s="128"/>
      <c r="AI4" s="128"/>
      <c r="AJ4" s="134"/>
      <c r="AK4" s="214"/>
      <c r="AL4" s="210"/>
      <c r="AM4" s="56"/>
      <c r="AN4" s="127"/>
      <c r="AO4" s="56"/>
      <c r="AP4" s="56"/>
      <c r="AQ4" s="56"/>
      <c r="AR4" s="56"/>
      <c r="AS4" s="56"/>
      <c r="AT4" s="56"/>
      <c r="AU4" s="135"/>
      <c r="AV4" s="130"/>
      <c r="AW4" s="133"/>
      <c r="AX4" s="127"/>
      <c r="AY4" s="127"/>
      <c r="AZ4" s="127"/>
      <c r="BA4" s="127"/>
      <c r="BB4" s="127"/>
      <c r="BC4" s="127"/>
      <c r="BD4" s="127"/>
      <c r="BE4" s="134"/>
      <c r="BF4" s="127"/>
      <c r="BG4" s="127"/>
      <c r="BH4" s="127"/>
      <c r="BI4" s="127"/>
      <c r="BJ4" s="127"/>
      <c r="BK4" s="127"/>
      <c r="BL4" s="127"/>
      <c r="BM4" s="127"/>
      <c r="BN4" s="134"/>
      <c r="BO4" s="133"/>
      <c r="BP4" s="127"/>
      <c r="BQ4" s="127"/>
      <c r="BR4" s="127"/>
      <c r="BS4" s="127"/>
      <c r="BT4" s="127"/>
      <c r="BU4" s="127"/>
      <c r="BV4" s="127"/>
      <c r="BW4" s="127"/>
      <c r="BX4" s="127"/>
      <c r="BY4" s="127"/>
      <c r="BZ4" s="127"/>
      <c r="CA4" s="127"/>
      <c r="CB4" s="127"/>
      <c r="CC4" s="127"/>
      <c r="CD4" s="127"/>
      <c r="CE4" s="127"/>
      <c r="CF4" s="127"/>
      <c r="CG4" s="127"/>
      <c r="CH4" s="136"/>
      <c r="CI4" s="137"/>
      <c r="CJ4" s="127"/>
      <c r="CK4" s="127"/>
      <c r="CL4" s="127"/>
      <c r="CM4" s="127"/>
      <c r="CN4" s="127"/>
      <c r="CO4" s="127"/>
      <c r="CP4" s="127"/>
      <c r="CQ4" s="127"/>
      <c r="CR4" s="127"/>
      <c r="CS4" s="127"/>
      <c r="CT4" s="127"/>
      <c r="CU4" s="127"/>
      <c r="CV4" s="127"/>
      <c r="CW4" s="127"/>
      <c r="CX4" s="127"/>
      <c r="CY4" s="127"/>
      <c r="CZ4" s="127"/>
      <c r="DA4" s="127"/>
      <c r="DB4" s="127"/>
      <c r="DC4" s="127"/>
      <c r="DD4" s="128"/>
      <c r="DE4" s="134"/>
      <c r="DF4" s="138"/>
      <c r="DG4" s="139"/>
      <c r="DH4" s="139"/>
      <c r="DI4" s="139"/>
      <c r="DJ4" s="139"/>
      <c r="DK4" s="139"/>
      <c r="DL4" s="139"/>
      <c r="DM4" s="137"/>
      <c r="DN4" s="138"/>
      <c r="DO4" s="139"/>
      <c r="DP4" s="139"/>
      <c r="DQ4" s="139"/>
      <c r="DR4" s="139"/>
      <c r="DS4" s="139"/>
      <c r="DT4" s="139"/>
      <c r="DU4" s="128"/>
      <c r="DV4" s="130"/>
      <c r="DW4" s="140"/>
      <c r="DX4" s="141"/>
      <c r="DY4" s="141"/>
      <c r="DZ4" s="134"/>
      <c r="EA4" s="133"/>
      <c r="EB4" s="56"/>
      <c r="EC4" s="56"/>
      <c r="ED4" s="163"/>
      <c r="EE4" s="133"/>
      <c r="EF4" s="127"/>
      <c r="EG4" s="127"/>
      <c r="EH4" s="127"/>
      <c r="EI4" s="127"/>
      <c r="EJ4" s="127"/>
      <c r="EK4" s="127"/>
      <c r="EL4" s="134"/>
      <c r="EM4" s="133"/>
      <c r="EN4" s="127"/>
      <c r="EO4" s="127"/>
      <c r="EP4" s="127"/>
      <c r="EQ4" s="127"/>
      <c r="ER4" s="127"/>
      <c r="ES4" s="127"/>
      <c r="ET4" s="134"/>
      <c r="EU4" s="142"/>
      <c r="EV4" s="142"/>
      <c r="EW4" s="142"/>
      <c r="EX4" s="142"/>
      <c r="EY4" s="142"/>
      <c r="EZ4" s="142"/>
      <c r="FA4" s="142"/>
      <c r="FB4" s="142"/>
      <c r="FC4" s="142"/>
      <c r="FD4" s="142"/>
      <c r="FE4" s="142"/>
      <c r="FF4" s="142"/>
      <c r="FG4" s="142"/>
      <c r="FH4" s="142"/>
    </row>
    <row r="5" spans="1:174">
      <c r="A5" s="176" t="str">
        <f>Validation!B5</f>
        <v>Pass</v>
      </c>
      <c r="B5" s="247"/>
      <c r="C5" s="247"/>
      <c r="D5" s="247"/>
      <c r="E5" s="248"/>
      <c r="F5" s="249"/>
      <c r="G5" s="247"/>
      <c r="H5" s="243"/>
      <c r="I5" s="127"/>
      <c r="J5" s="243"/>
      <c r="K5" s="136"/>
      <c r="L5" s="177"/>
      <c r="M5" s="191"/>
      <c r="N5" s="218"/>
      <c r="O5" s="218"/>
      <c r="P5" s="179"/>
      <c r="Q5" s="128"/>
      <c r="R5" s="216"/>
      <c r="S5" s="244"/>
      <c r="T5" s="177"/>
      <c r="U5" s="177"/>
      <c r="V5" s="216"/>
      <c r="W5" s="131"/>
      <c r="X5" s="132"/>
      <c r="Y5" s="132"/>
      <c r="Z5" s="132"/>
      <c r="AA5" s="133"/>
      <c r="AB5" s="127"/>
      <c r="AC5" s="127"/>
      <c r="AD5" s="245"/>
      <c r="AE5" s="246"/>
      <c r="AF5" s="127"/>
      <c r="AG5" s="127"/>
      <c r="AH5" s="128"/>
      <c r="AI5" s="128"/>
      <c r="AJ5" s="134"/>
      <c r="AK5" s="214"/>
      <c r="AL5" s="210"/>
      <c r="AM5" s="177"/>
      <c r="AN5" s="127"/>
      <c r="AO5" s="177"/>
      <c r="AP5" s="177"/>
      <c r="AQ5" s="177"/>
      <c r="AR5" s="177"/>
      <c r="AS5" s="177"/>
      <c r="AT5" s="177"/>
      <c r="AU5" s="135"/>
      <c r="AV5" s="216"/>
      <c r="AW5" s="133"/>
      <c r="AX5" s="127"/>
      <c r="AY5" s="127"/>
      <c r="AZ5" s="127"/>
      <c r="BA5" s="127"/>
      <c r="BB5" s="127"/>
      <c r="BC5" s="127"/>
      <c r="BD5" s="127"/>
      <c r="BE5" s="134"/>
      <c r="BF5" s="127"/>
      <c r="BG5" s="127"/>
      <c r="BH5" s="127"/>
      <c r="BI5" s="127"/>
      <c r="BJ5" s="127"/>
      <c r="BK5" s="127"/>
      <c r="BL5" s="127"/>
      <c r="BM5" s="127"/>
      <c r="BN5" s="134"/>
      <c r="BO5" s="133"/>
      <c r="BP5" s="127"/>
      <c r="BQ5" s="127"/>
      <c r="BR5" s="127"/>
      <c r="BS5" s="127"/>
      <c r="BT5" s="127"/>
      <c r="BU5" s="127"/>
      <c r="BV5" s="127"/>
      <c r="BW5" s="127"/>
      <c r="BX5" s="127"/>
      <c r="BY5" s="127"/>
      <c r="BZ5" s="127"/>
      <c r="CA5" s="127"/>
      <c r="CB5" s="127"/>
      <c r="CC5" s="127"/>
      <c r="CD5" s="127"/>
      <c r="CE5" s="127"/>
      <c r="CF5" s="127"/>
      <c r="CG5" s="127"/>
      <c r="CH5" s="136"/>
      <c r="CI5" s="137"/>
      <c r="CJ5" s="127"/>
      <c r="CK5" s="127"/>
      <c r="CL5" s="127"/>
      <c r="CM5" s="127"/>
      <c r="CN5" s="127"/>
      <c r="CO5" s="127"/>
      <c r="CP5" s="127"/>
      <c r="CQ5" s="127"/>
      <c r="CR5" s="127"/>
      <c r="CS5" s="127"/>
      <c r="CT5" s="127"/>
      <c r="CU5" s="127"/>
      <c r="CV5" s="127"/>
      <c r="CW5" s="127"/>
      <c r="CX5" s="127"/>
      <c r="CY5" s="127"/>
      <c r="CZ5" s="127"/>
      <c r="DA5" s="127"/>
      <c r="DB5" s="127"/>
      <c r="DC5" s="127"/>
      <c r="DD5" s="128"/>
      <c r="DE5" s="134"/>
      <c r="DF5" s="138"/>
      <c r="DG5" s="139"/>
      <c r="DH5" s="139"/>
      <c r="DI5" s="139"/>
      <c r="DJ5" s="139"/>
      <c r="DK5" s="139"/>
      <c r="DL5" s="139"/>
      <c r="DM5" s="137"/>
      <c r="DN5" s="138"/>
      <c r="DO5" s="139"/>
      <c r="DP5" s="139"/>
      <c r="DQ5" s="139"/>
      <c r="DR5" s="139"/>
      <c r="DS5" s="139"/>
      <c r="DT5" s="139"/>
      <c r="DU5" s="128"/>
      <c r="DV5" s="216"/>
      <c r="DW5" s="140"/>
      <c r="DX5" s="141"/>
      <c r="DY5" s="141"/>
      <c r="DZ5" s="134"/>
      <c r="EA5" s="133"/>
      <c r="EB5" s="177"/>
      <c r="EC5" s="177"/>
      <c r="ED5" s="163"/>
      <c r="EE5" s="133"/>
      <c r="EF5" s="127"/>
      <c r="EG5" s="127"/>
      <c r="EH5" s="127"/>
      <c r="EI5" s="127"/>
      <c r="EJ5" s="127"/>
      <c r="EK5" s="127"/>
      <c r="EL5" s="134"/>
      <c r="EM5" s="133"/>
      <c r="EN5" s="127"/>
      <c r="EO5" s="127"/>
      <c r="EP5" s="127"/>
      <c r="EQ5" s="127"/>
      <c r="ER5" s="127"/>
      <c r="ES5" s="127"/>
      <c r="ET5" s="134"/>
      <c r="EU5" s="142"/>
      <c r="EV5" s="142"/>
      <c r="EW5" s="142"/>
      <c r="EX5" s="142"/>
      <c r="EY5" s="142"/>
      <c r="EZ5" s="142"/>
      <c r="FA5" s="142"/>
      <c r="FB5" s="142"/>
      <c r="FC5" s="142"/>
      <c r="FD5" s="142"/>
      <c r="FE5" s="142"/>
      <c r="FF5" s="142"/>
      <c r="FG5" s="142"/>
      <c r="FH5" s="142"/>
      <c r="FI5" s="67"/>
      <c r="FJ5" s="67"/>
      <c r="FK5" s="67"/>
      <c r="FL5" s="67"/>
      <c r="FM5" s="67"/>
      <c r="FN5" s="67"/>
      <c r="FO5" s="67"/>
      <c r="FP5" s="67"/>
      <c r="FQ5" s="67"/>
      <c r="FR5" s="67"/>
    </row>
    <row r="6" spans="1:174">
      <c r="A6" s="176" t="str">
        <f>Validation!B6</f>
        <v>Pass</v>
      </c>
      <c r="B6" s="247"/>
      <c r="C6" s="247"/>
      <c r="D6" s="247"/>
      <c r="E6" s="248"/>
      <c r="F6" s="249"/>
      <c r="G6" s="247"/>
      <c r="H6" s="243"/>
      <c r="I6" s="127"/>
      <c r="J6" s="243"/>
      <c r="K6" s="136"/>
      <c r="L6" s="177"/>
      <c r="M6" s="191"/>
      <c r="N6" s="218"/>
      <c r="O6" s="218"/>
      <c r="P6" s="179"/>
      <c r="Q6" s="128"/>
      <c r="R6" s="216"/>
      <c r="S6" s="244"/>
      <c r="T6" s="177"/>
      <c r="U6" s="177"/>
      <c r="V6" s="216"/>
      <c r="W6" s="131"/>
      <c r="X6" s="132"/>
      <c r="Y6" s="132"/>
      <c r="Z6" s="132"/>
      <c r="AA6" s="133"/>
      <c r="AB6" s="127"/>
      <c r="AC6" s="127"/>
      <c r="AD6" s="245"/>
      <c r="AE6" s="246"/>
      <c r="AF6" s="127"/>
      <c r="AG6" s="127"/>
      <c r="AH6" s="128"/>
      <c r="AI6" s="128"/>
      <c r="AJ6" s="134"/>
      <c r="AK6" s="214"/>
      <c r="AL6" s="210"/>
      <c r="AM6" s="177"/>
      <c r="AN6" s="127"/>
      <c r="AO6" s="177"/>
      <c r="AP6" s="177"/>
      <c r="AQ6" s="177"/>
      <c r="AR6" s="177"/>
      <c r="AS6" s="177"/>
      <c r="AT6" s="177"/>
      <c r="AU6" s="135"/>
      <c r="AV6" s="216"/>
      <c r="AW6" s="133"/>
      <c r="AX6" s="127"/>
      <c r="AY6" s="127"/>
      <c r="AZ6" s="127"/>
      <c r="BA6" s="127"/>
      <c r="BB6" s="127"/>
      <c r="BC6" s="127"/>
      <c r="BD6" s="127"/>
      <c r="BE6" s="134"/>
      <c r="BF6" s="127"/>
      <c r="BG6" s="127"/>
      <c r="BH6" s="127"/>
      <c r="BI6" s="127"/>
      <c r="BJ6" s="127"/>
      <c r="BK6" s="127"/>
      <c r="BL6" s="127"/>
      <c r="BM6" s="127"/>
      <c r="BN6" s="134"/>
      <c r="BO6" s="133"/>
      <c r="BP6" s="127"/>
      <c r="BQ6" s="127"/>
      <c r="BR6" s="127"/>
      <c r="BS6" s="127"/>
      <c r="BT6" s="127"/>
      <c r="BU6" s="127"/>
      <c r="BV6" s="127"/>
      <c r="BW6" s="127"/>
      <c r="BX6" s="127"/>
      <c r="BY6" s="127"/>
      <c r="BZ6" s="127"/>
      <c r="CA6" s="127"/>
      <c r="CB6" s="127"/>
      <c r="CC6" s="127"/>
      <c r="CD6" s="127"/>
      <c r="CE6" s="127"/>
      <c r="CF6" s="127"/>
      <c r="CG6" s="127"/>
      <c r="CH6" s="136"/>
      <c r="CI6" s="137"/>
      <c r="CJ6" s="127"/>
      <c r="CK6" s="127"/>
      <c r="CL6" s="127"/>
      <c r="CM6" s="127"/>
      <c r="CN6" s="127"/>
      <c r="CO6" s="127"/>
      <c r="CP6" s="127"/>
      <c r="CQ6" s="127"/>
      <c r="CR6" s="127"/>
      <c r="CS6" s="127"/>
      <c r="CT6" s="127"/>
      <c r="CU6" s="127"/>
      <c r="CV6" s="127"/>
      <c r="CW6" s="127"/>
      <c r="CX6" s="127"/>
      <c r="CY6" s="127"/>
      <c r="CZ6" s="127"/>
      <c r="DA6" s="127"/>
      <c r="DB6" s="127"/>
      <c r="DC6" s="127"/>
      <c r="DD6" s="128"/>
      <c r="DE6" s="134"/>
      <c r="DF6" s="138"/>
      <c r="DG6" s="139"/>
      <c r="DH6" s="139"/>
      <c r="DI6" s="139"/>
      <c r="DJ6" s="139"/>
      <c r="DK6" s="139"/>
      <c r="DL6" s="139"/>
      <c r="DM6" s="137"/>
      <c r="DN6" s="138"/>
      <c r="DO6" s="139"/>
      <c r="DP6" s="139"/>
      <c r="DQ6" s="139"/>
      <c r="DR6" s="139"/>
      <c r="DS6" s="139"/>
      <c r="DT6" s="139"/>
      <c r="DU6" s="128"/>
      <c r="DV6" s="216"/>
      <c r="DW6" s="140"/>
      <c r="DX6" s="141"/>
      <c r="DY6" s="141"/>
      <c r="DZ6" s="134"/>
      <c r="EA6" s="133"/>
      <c r="EB6" s="177"/>
      <c r="EC6" s="177"/>
      <c r="ED6" s="163"/>
      <c r="EE6" s="133"/>
      <c r="EF6" s="127"/>
      <c r="EG6" s="127"/>
      <c r="EH6" s="127"/>
      <c r="EI6" s="127"/>
      <c r="EJ6" s="127"/>
      <c r="EK6" s="127"/>
      <c r="EL6" s="134"/>
      <c r="EM6" s="133"/>
      <c r="EN6" s="127"/>
      <c r="EO6" s="127"/>
      <c r="EP6" s="127"/>
      <c r="EQ6" s="127"/>
      <c r="ER6" s="127"/>
      <c r="ES6" s="127"/>
      <c r="ET6" s="134"/>
      <c r="EU6" s="142"/>
      <c r="EV6" s="142"/>
      <c r="EW6" s="142"/>
      <c r="EX6" s="142"/>
      <c r="EY6" s="142"/>
      <c r="EZ6" s="142"/>
      <c r="FA6" s="142"/>
      <c r="FB6" s="142"/>
      <c r="FC6" s="142"/>
      <c r="FD6" s="142"/>
      <c r="FE6" s="142"/>
      <c r="FF6" s="142"/>
      <c r="FG6" s="142"/>
      <c r="FH6" s="142"/>
      <c r="FI6" s="67"/>
      <c r="FJ6" s="67"/>
      <c r="FK6" s="67"/>
      <c r="FL6" s="67"/>
      <c r="FM6" s="67"/>
      <c r="FN6" s="67"/>
      <c r="FO6" s="67"/>
      <c r="FP6" s="67"/>
      <c r="FQ6" s="67"/>
      <c r="FR6" s="67"/>
    </row>
    <row r="7" spans="1:174" s="67" customFormat="1">
      <c r="A7" s="176" t="str">
        <f>Validation!B7</f>
        <v>Pass</v>
      </c>
      <c r="B7" s="247"/>
      <c r="C7" s="247"/>
      <c r="D7" s="247"/>
      <c r="E7" s="248"/>
      <c r="F7" s="249"/>
      <c r="G7" s="247"/>
      <c r="H7" s="243"/>
      <c r="I7" s="127"/>
      <c r="J7" s="243"/>
      <c r="K7" s="136"/>
      <c r="L7" s="177"/>
      <c r="M7" s="191"/>
      <c r="N7" s="218"/>
      <c r="O7" s="218"/>
      <c r="P7" s="179"/>
      <c r="Q7" s="128"/>
      <c r="R7" s="216"/>
      <c r="S7" s="244"/>
      <c r="T7" s="177"/>
      <c r="U7" s="177"/>
      <c r="V7" s="216"/>
      <c r="W7" s="131"/>
      <c r="X7" s="132"/>
      <c r="Y7" s="132"/>
      <c r="Z7" s="132"/>
      <c r="AA7" s="133"/>
      <c r="AB7" s="127"/>
      <c r="AC7" s="127"/>
      <c r="AD7" s="245"/>
      <c r="AE7" s="246"/>
      <c r="AF7" s="127"/>
      <c r="AG7" s="127"/>
      <c r="AH7" s="128"/>
      <c r="AI7" s="128"/>
      <c r="AJ7" s="134"/>
      <c r="AK7" s="214"/>
      <c r="AL7" s="210"/>
      <c r="AM7" s="177"/>
      <c r="AN7" s="127"/>
      <c r="AO7" s="177"/>
      <c r="AP7" s="177"/>
      <c r="AQ7" s="177"/>
      <c r="AR7" s="177"/>
      <c r="AS7" s="177"/>
      <c r="AT7" s="177"/>
      <c r="AU7" s="135"/>
      <c r="AV7" s="216"/>
      <c r="AW7" s="133"/>
      <c r="AX7" s="127"/>
      <c r="AY7" s="127"/>
      <c r="AZ7" s="127"/>
      <c r="BA7" s="127"/>
      <c r="BB7" s="127"/>
      <c r="BC7" s="127"/>
      <c r="BD7" s="127"/>
      <c r="BE7" s="134"/>
      <c r="BF7" s="127"/>
      <c r="BG7" s="127"/>
      <c r="BH7" s="127"/>
      <c r="BI7" s="127"/>
      <c r="BJ7" s="127"/>
      <c r="BK7" s="127"/>
      <c r="BL7" s="127"/>
      <c r="BM7" s="127"/>
      <c r="BN7" s="134"/>
      <c r="BO7" s="133"/>
      <c r="BP7" s="127"/>
      <c r="BQ7" s="127"/>
      <c r="BR7" s="127"/>
      <c r="BS7" s="127"/>
      <c r="BT7" s="127"/>
      <c r="BU7" s="127"/>
      <c r="BV7" s="127"/>
      <c r="BW7" s="127"/>
      <c r="BX7" s="127"/>
      <c r="BY7" s="127"/>
      <c r="BZ7" s="127"/>
      <c r="CA7" s="127"/>
      <c r="CB7" s="127"/>
      <c r="CC7" s="127"/>
      <c r="CD7" s="127"/>
      <c r="CE7" s="127"/>
      <c r="CF7" s="127"/>
      <c r="CG7" s="127"/>
      <c r="CH7" s="136"/>
      <c r="CI7" s="137"/>
      <c r="CJ7" s="127"/>
      <c r="CK7" s="127"/>
      <c r="CL7" s="127"/>
      <c r="CM7" s="127"/>
      <c r="CN7" s="127"/>
      <c r="CO7" s="127"/>
      <c r="CP7" s="127"/>
      <c r="CQ7" s="127"/>
      <c r="CR7" s="127"/>
      <c r="CS7" s="127"/>
      <c r="CT7" s="127"/>
      <c r="CU7" s="127"/>
      <c r="CV7" s="127"/>
      <c r="CW7" s="127"/>
      <c r="CX7" s="127"/>
      <c r="CY7" s="127"/>
      <c r="CZ7" s="127"/>
      <c r="DA7" s="127"/>
      <c r="DB7" s="127"/>
      <c r="DC7" s="127"/>
      <c r="DD7" s="128"/>
      <c r="DE7" s="134"/>
      <c r="DF7" s="138"/>
      <c r="DG7" s="139"/>
      <c r="DH7" s="139"/>
      <c r="DI7" s="139"/>
      <c r="DJ7" s="139"/>
      <c r="DK7" s="139"/>
      <c r="DL7" s="139"/>
      <c r="DM7" s="137"/>
      <c r="DN7" s="138"/>
      <c r="DO7" s="139"/>
      <c r="DP7" s="139"/>
      <c r="DQ7" s="139"/>
      <c r="DR7" s="139"/>
      <c r="DS7" s="139"/>
      <c r="DT7" s="139"/>
      <c r="DU7" s="128"/>
      <c r="DV7" s="216"/>
      <c r="DW7" s="140"/>
      <c r="DX7" s="141"/>
      <c r="DY7" s="141"/>
      <c r="DZ7" s="134"/>
      <c r="EA7" s="133"/>
      <c r="EB7" s="177"/>
      <c r="EC7" s="177"/>
      <c r="ED7" s="163"/>
      <c r="EE7" s="133"/>
      <c r="EF7" s="127"/>
      <c r="EG7" s="127"/>
      <c r="EH7" s="127"/>
      <c r="EI7" s="127"/>
      <c r="EJ7" s="127"/>
      <c r="EK7" s="127"/>
      <c r="EL7" s="134"/>
      <c r="EM7" s="133"/>
      <c r="EN7" s="127"/>
      <c r="EO7" s="127"/>
      <c r="EP7" s="127"/>
      <c r="EQ7" s="127"/>
      <c r="ER7" s="127"/>
      <c r="ES7" s="127"/>
      <c r="ET7" s="134"/>
      <c r="EU7" s="142"/>
      <c r="EV7" s="142"/>
      <c r="EW7" s="142"/>
      <c r="EX7" s="142"/>
      <c r="EY7" s="142"/>
      <c r="EZ7" s="142"/>
      <c r="FA7" s="142"/>
      <c r="FB7" s="142"/>
      <c r="FC7" s="142"/>
      <c r="FD7" s="142"/>
      <c r="FE7" s="142"/>
      <c r="FF7" s="142"/>
      <c r="FG7" s="142"/>
      <c r="FH7" s="142"/>
    </row>
    <row r="8" spans="1:174" s="67" customFormat="1">
      <c r="A8" s="176" t="str">
        <f>Validation!B8</f>
        <v>Pass</v>
      </c>
      <c r="B8" s="247"/>
      <c r="C8" s="247"/>
      <c r="D8" s="247"/>
      <c r="E8" s="248"/>
      <c r="F8" s="249"/>
      <c r="G8" s="247"/>
      <c r="H8" s="243"/>
      <c r="I8" s="127"/>
      <c r="J8" s="243"/>
      <c r="K8" s="136"/>
      <c r="L8" s="177"/>
      <c r="M8" s="191"/>
      <c r="N8" s="218"/>
      <c r="O8" s="218"/>
      <c r="P8" s="179"/>
      <c r="Q8" s="128"/>
      <c r="R8" s="216"/>
      <c r="S8" s="244"/>
      <c r="T8" s="177"/>
      <c r="U8" s="177"/>
      <c r="V8" s="216"/>
      <c r="W8" s="131"/>
      <c r="X8" s="132"/>
      <c r="Y8" s="132"/>
      <c r="Z8" s="132"/>
      <c r="AA8" s="133"/>
      <c r="AB8" s="127"/>
      <c r="AC8" s="127"/>
      <c r="AD8" s="245"/>
      <c r="AE8" s="246"/>
      <c r="AF8" s="127"/>
      <c r="AG8" s="127"/>
      <c r="AH8" s="128"/>
      <c r="AI8" s="128"/>
      <c r="AJ8" s="134"/>
      <c r="AK8" s="214"/>
      <c r="AL8" s="210"/>
      <c r="AM8" s="177"/>
      <c r="AN8" s="127"/>
      <c r="AO8" s="177"/>
      <c r="AP8" s="177"/>
      <c r="AQ8" s="177"/>
      <c r="AR8" s="177"/>
      <c r="AS8" s="177"/>
      <c r="AT8" s="177"/>
      <c r="AU8" s="135"/>
      <c r="AV8" s="216"/>
      <c r="AW8" s="133"/>
      <c r="AX8" s="127"/>
      <c r="AY8" s="127"/>
      <c r="AZ8" s="127"/>
      <c r="BA8" s="127"/>
      <c r="BB8" s="127"/>
      <c r="BC8" s="127"/>
      <c r="BD8" s="127"/>
      <c r="BE8" s="134"/>
      <c r="BF8" s="127"/>
      <c r="BG8" s="127"/>
      <c r="BH8" s="127"/>
      <c r="BI8" s="127"/>
      <c r="BJ8" s="127"/>
      <c r="BK8" s="127"/>
      <c r="BL8" s="127"/>
      <c r="BM8" s="127"/>
      <c r="BN8" s="134"/>
      <c r="BO8" s="133"/>
      <c r="BP8" s="127"/>
      <c r="BQ8" s="127"/>
      <c r="BR8" s="127"/>
      <c r="BS8" s="127"/>
      <c r="BT8" s="127"/>
      <c r="BU8" s="127"/>
      <c r="BV8" s="127"/>
      <c r="BW8" s="127"/>
      <c r="BX8" s="127"/>
      <c r="BY8" s="127"/>
      <c r="BZ8" s="127"/>
      <c r="CA8" s="127"/>
      <c r="CB8" s="127"/>
      <c r="CC8" s="127"/>
      <c r="CD8" s="127"/>
      <c r="CE8" s="127"/>
      <c r="CF8" s="127"/>
      <c r="CG8" s="127"/>
      <c r="CH8" s="136"/>
      <c r="CI8" s="137"/>
      <c r="CJ8" s="127"/>
      <c r="CK8" s="127"/>
      <c r="CL8" s="127"/>
      <c r="CM8" s="127"/>
      <c r="CN8" s="127"/>
      <c r="CO8" s="127"/>
      <c r="CP8" s="127"/>
      <c r="CQ8" s="127"/>
      <c r="CR8" s="127"/>
      <c r="CS8" s="127"/>
      <c r="CT8" s="127"/>
      <c r="CU8" s="127"/>
      <c r="CV8" s="127"/>
      <c r="CW8" s="127"/>
      <c r="CX8" s="127"/>
      <c r="CY8" s="127"/>
      <c r="CZ8" s="127"/>
      <c r="DA8" s="127"/>
      <c r="DB8" s="127"/>
      <c r="DC8" s="127"/>
      <c r="DD8" s="128"/>
      <c r="DE8" s="134"/>
      <c r="DF8" s="138"/>
      <c r="DG8" s="139"/>
      <c r="DH8" s="139"/>
      <c r="DI8" s="139"/>
      <c r="DJ8" s="139"/>
      <c r="DK8" s="139"/>
      <c r="DL8" s="139"/>
      <c r="DM8" s="137"/>
      <c r="DN8" s="138"/>
      <c r="DO8" s="139"/>
      <c r="DP8" s="139"/>
      <c r="DQ8" s="139"/>
      <c r="DR8" s="139"/>
      <c r="DS8" s="139"/>
      <c r="DT8" s="139"/>
      <c r="DU8" s="128"/>
      <c r="DV8" s="216"/>
      <c r="DW8" s="140"/>
      <c r="DX8" s="141"/>
      <c r="DY8" s="141"/>
      <c r="DZ8" s="134"/>
      <c r="EA8" s="133"/>
      <c r="EB8" s="177"/>
      <c r="EC8" s="177"/>
      <c r="ED8" s="163"/>
      <c r="EE8" s="133"/>
      <c r="EF8" s="127"/>
      <c r="EG8" s="127"/>
      <c r="EH8" s="127"/>
      <c r="EI8" s="127"/>
      <c r="EJ8" s="127"/>
      <c r="EK8" s="127"/>
      <c r="EL8" s="134"/>
      <c r="EM8" s="133"/>
      <c r="EN8" s="127"/>
      <c r="EO8" s="127"/>
      <c r="EP8" s="127"/>
      <c r="EQ8" s="127"/>
      <c r="ER8" s="127"/>
      <c r="ES8" s="127"/>
      <c r="ET8" s="134"/>
      <c r="EU8" s="142"/>
      <c r="EV8" s="142"/>
      <c r="EW8" s="142"/>
      <c r="EX8" s="142"/>
      <c r="EY8" s="142"/>
      <c r="EZ8" s="142"/>
      <c r="FA8" s="142"/>
      <c r="FB8" s="142"/>
      <c r="FC8" s="142"/>
      <c r="FD8" s="142"/>
      <c r="FE8" s="142"/>
      <c r="FF8" s="142"/>
      <c r="FG8" s="142"/>
      <c r="FH8" s="142"/>
    </row>
    <row r="9" spans="1:174">
      <c r="A9" s="176" t="str">
        <f>Validation!B9</f>
        <v>Pass</v>
      </c>
      <c r="B9" s="247"/>
      <c r="C9" s="247"/>
      <c r="D9" s="247"/>
      <c r="E9" s="248"/>
      <c r="F9" s="249"/>
      <c r="G9" s="247"/>
      <c r="H9" s="243"/>
      <c r="I9" s="127"/>
      <c r="J9" s="243"/>
      <c r="K9" s="136"/>
      <c r="L9" s="177"/>
      <c r="M9" s="191"/>
      <c r="N9" s="218"/>
      <c r="O9" s="218"/>
      <c r="P9" s="179"/>
      <c r="Q9" s="128"/>
      <c r="R9" s="216"/>
      <c r="S9" s="244"/>
      <c r="T9" s="177"/>
      <c r="U9" s="177"/>
      <c r="V9" s="216"/>
      <c r="W9" s="131"/>
      <c r="X9" s="132"/>
      <c r="Y9" s="132"/>
      <c r="Z9" s="132"/>
      <c r="AA9" s="133"/>
      <c r="AB9" s="127"/>
      <c r="AC9" s="127"/>
      <c r="AD9" s="245"/>
      <c r="AE9" s="246"/>
      <c r="AF9" s="127"/>
      <c r="AG9" s="127"/>
      <c r="AH9" s="128"/>
      <c r="AI9" s="128"/>
      <c r="AJ9" s="134"/>
      <c r="AK9" s="214"/>
      <c r="AL9" s="210"/>
      <c r="AM9" s="177"/>
      <c r="AN9" s="127"/>
      <c r="AO9" s="177"/>
      <c r="AP9" s="177"/>
      <c r="AQ9" s="177"/>
      <c r="AR9" s="177"/>
      <c r="AS9" s="177"/>
      <c r="AT9" s="177"/>
      <c r="AU9" s="135"/>
      <c r="AV9" s="216"/>
      <c r="AW9" s="133"/>
      <c r="AX9" s="127"/>
      <c r="AY9" s="127"/>
      <c r="AZ9" s="127"/>
      <c r="BA9" s="127"/>
      <c r="BB9" s="127"/>
      <c r="BC9" s="127"/>
      <c r="BD9" s="127"/>
      <c r="BE9" s="134"/>
      <c r="BF9" s="127"/>
      <c r="BG9" s="127"/>
      <c r="BH9" s="127"/>
      <c r="BI9" s="127"/>
      <c r="BJ9" s="127"/>
      <c r="BK9" s="127"/>
      <c r="BL9" s="127"/>
      <c r="BM9" s="127"/>
      <c r="BN9" s="134"/>
      <c r="BO9" s="133"/>
      <c r="BP9" s="127"/>
      <c r="BQ9" s="127"/>
      <c r="BR9" s="127"/>
      <c r="BS9" s="127"/>
      <c r="BT9" s="127"/>
      <c r="BU9" s="127"/>
      <c r="BV9" s="127"/>
      <c r="BW9" s="127"/>
      <c r="BX9" s="127"/>
      <c r="BY9" s="127"/>
      <c r="BZ9" s="127"/>
      <c r="CA9" s="127"/>
      <c r="CB9" s="127"/>
      <c r="CC9" s="127"/>
      <c r="CD9" s="127"/>
      <c r="CE9" s="127"/>
      <c r="CF9" s="127"/>
      <c r="CG9" s="127"/>
      <c r="CH9" s="136"/>
      <c r="CI9" s="137"/>
      <c r="CJ9" s="127"/>
      <c r="CK9" s="127"/>
      <c r="CL9" s="127"/>
      <c r="CM9" s="127"/>
      <c r="CN9" s="127"/>
      <c r="CO9" s="127"/>
      <c r="CP9" s="127"/>
      <c r="CQ9" s="127"/>
      <c r="CR9" s="127"/>
      <c r="CS9" s="127"/>
      <c r="CT9" s="127"/>
      <c r="CU9" s="127"/>
      <c r="CV9" s="127"/>
      <c r="CW9" s="127"/>
      <c r="CX9" s="127"/>
      <c r="CY9" s="127"/>
      <c r="CZ9" s="127"/>
      <c r="DA9" s="127"/>
      <c r="DB9" s="127"/>
      <c r="DC9" s="127"/>
      <c r="DD9" s="128"/>
      <c r="DE9" s="134"/>
      <c r="DF9" s="138"/>
      <c r="DG9" s="139"/>
      <c r="DH9" s="139"/>
      <c r="DI9" s="139"/>
      <c r="DJ9" s="139"/>
      <c r="DK9" s="139"/>
      <c r="DL9" s="139"/>
      <c r="DM9" s="137"/>
      <c r="DN9" s="138"/>
      <c r="DO9" s="139"/>
      <c r="DP9" s="139"/>
      <c r="DQ9" s="139"/>
      <c r="DR9" s="139"/>
      <c r="DS9" s="139"/>
      <c r="DT9" s="139"/>
      <c r="DU9" s="128"/>
      <c r="DV9" s="216"/>
      <c r="DW9" s="140"/>
      <c r="DX9" s="141"/>
      <c r="DY9" s="141"/>
      <c r="DZ9" s="134"/>
      <c r="EA9" s="133"/>
      <c r="EB9" s="177"/>
      <c r="EC9" s="177"/>
      <c r="ED9" s="163"/>
      <c r="EE9" s="133"/>
      <c r="EF9" s="127"/>
      <c r="EG9" s="127"/>
      <c r="EH9" s="127"/>
      <c r="EI9" s="127"/>
      <c r="EJ9" s="127"/>
      <c r="EK9" s="127"/>
      <c r="EL9" s="134"/>
      <c r="EM9" s="133"/>
      <c r="EN9" s="127"/>
      <c r="EO9" s="127"/>
      <c r="EP9" s="127"/>
      <c r="EQ9" s="127"/>
      <c r="ER9" s="127"/>
      <c r="ES9" s="127"/>
      <c r="ET9" s="134"/>
      <c r="EU9" s="142"/>
      <c r="EV9" s="142"/>
      <c r="EW9" s="142"/>
      <c r="EX9" s="142"/>
      <c r="EY9" s="142"/>
      <c r="EZ9" s="142"/>
      <c r="FA9" s="142"/>
      <c r="FB9" s="142"/>
      <c r="FC9" s="142"/>
      <c r="FD9" s="142"/>
      <c r="FE9" s="142"/>
      <c r="FF9" s="142"/>
      <c r="FG9" s="142"/>
      <c r="FH9" s="142"/>
      <c r="FI9" s="67"/>
      <c r="FJ9" s="67"/>
      <c r="FK9" s="67"/>
      <c r="FL9" s="67"/>
      <c r="FM9" s="67"/>
      <c r="FN9" s="67"/>
      <c r="FO9" s="67"/>
      <c r="FP9" s="67"/>
      <c r="FQ9" s="67"/>
      <c r="FR9" s="67"/>
    </row>
    <row r="10" spans="1:174">
      <c r="A10" s="176" t="str">
        <f>Validation!B10</f>
        <v>Pass</v>
      </c>
      <c r="B10" s="247"/>
      <c r="C10" s="247"/>
      <c r="D10" s="247"/>
      <c r="E10" s="248"/>
      <c r="F10" s="249"/>
      <c r="G10" s="247"/>
      <c r="H10" s="243"/>
      <c r="I10" s="127"/>
      <c r="J10" s="243"/>
      <c r="K10" s="136"/>
      <c r="L10" s="177"/>
      <c r="M10" s="191"/>
      <c r="N10" s="218"/>
      <c r="O10" s="218"/>
      <c r="P10" s="179"/>
      <c r="Q10" s="128"/>
      <c r="R10" s="216"/>
      <c r="S10" s="244"/>
      <c r="T10" s="177"/>
      <c r="U10" s="177"/>
      <c r="V10" s="216"/>
      <c r="W10" s="131"/>
      <c r="X10" s="132"/>
      <c r="Y10" s="132"/>
      <c r="Z10" s="132"/>
      <c r="AA10" s="133"/>
      <c r="AB10" s="127"/>
      <c r="AC10" s="127"/>
      <c r="AD10" s="245"/>
      <c r="AE10" s="246"/>
      <c r="AF10" s="127"/>
      <c r="AG10" s="127"/>
      <c r="AH10" s="128"/>
      <c r="AI10" s="128"/>
      <c r="AJ10" s="134"/>
      <c r="AK10" s="214"/>
      <c r="AL10" s="210"/>
      <c r="AM10" s="177"/>
      <c r="AN10" s="127"/>
      <c r="AO10" s="177"/>
      <c r="AP10" s="177"/>
      <c r="AQ10" s="177"/>
      <c r="AR10" s="177"/>
      <c r="AS10" s="177"/>
      <c r="AT10" s="177"/>
      <c r="AU10" s="135"/>
      <c r="AV10" s="216"/>
      <c r="AW10" s="133"/>
      <c r="AX10" s="127"/>
      <c r="AY10" s="127"/>
      <c r="AZ10" s="127"/>
      <c r="BA10" s="127"/>
      <c r="BB10" s="127"/>
      <c r="BC10" s="127"/>
      <c r="BD10" s="127"/>
      <c r="BE10" s="134"/>
      <c r="BF10" s="127"/>
      <c r="BG10" s="127"/>
      <c r="BH10" s="127"/>
      <c r="BI10" s="127"/>
      <c r="BJ10" s="127"/>
      <c r="BK10" s="127"/>
      <c r="BL10" s="127"/>
      <c r="BM10" s="127"/>
      <c r="BN10" s="134"/>
      <c r="BO10" s="133"/>
      <c r="BP10" s="127"/>
      <c r="BQ10" s="127"/>
      <c r="BR10" s="127"/>
      <c r="BS10" s="127"/>
      <c r="BT10" s="127"/>
      <c r="BU10" s="127"/>
      <c r="BV10" s="127"/>
      <c r="BW10" s="127"/>
      <c r="BX10" s="127"/>
      <c r="BY10" s="127"/>
      <c r="BZ10" s="127"/>
      <c r="CA10" s="127"/>
      <c r="CB10" s="127"/>
      <c r="CC10" s="127"/>
      <c r="CD10" s="127"/>
      <c r="CE10" s="127"/>
      <c r="CF10" s="127"/>
      <c r="CG10" s="127"/>
      <c r="CH10" s="136"/>
      <c r="CI10" s="137"/>
      <c r="CJ10" s="127"/>
      <c r="CK10" s="127"/>
      <c r="CL10" s="127"/>
      <c r="CM10" s="127"/>
      <c r="CN10" s="127"/>
      <c r="CO10" s="127"/>
      <c r="CP10" s="127"/>
      <c r="CQ10" s="127"/>
      <c r="CR10" s="127"/>
      <c r="CS10" s="127"/>
      <c r="CT10" s="127"/>
      <c r="CU10" s="127"/>
      <c r="CV10" s="127"/>
      <c r="CW10" s="127"/>
      <c r="CX10" s="127"/>
      <c r="CY10" s="127"/>
      <c r="CZ10" s="127"/>
      <c r="DA10" s="127"/>
      <c r="DB10" s="127"/>
      <c r="DC10" s="127"/>
      <c r="DD10" s="128"/>
      <c r="DE10" s="134"/>
      <c r="DF10" s="138"/>
      <c r="DG10" s="139"/>
      <c r="DH10" s="139"/>
      <c r="DI10" s="139"/>
      <c r="DJ10" s="139"/>
      <c r="DK10" s="139"/>
      <c r="DL10" s="139"/>
      <c r="DM10" s="137"/>
      <c r="DN10" s="138"/>
      <c r="DO10" s="139"/>
      <c r="DP10" s="139"/>
      <c r="DQ10" s="139"/>
      <c r="DR10" s="139"/>
      <c r="DS10" s="139"/>
      <c r="DT10" s="139"/>
      <c r="DU10" s="128"/>
      <c r="DV10" s="216"/>
      <c r="DW10" s="140"/>
      <c r="DX10" s="141"/>
      <c r="DY10" s="141"/>
      <c r="DZ10" s="134"/>
      <c r="EA10" s="133"/>
      <c r="EB10" s="177"/>
      <c r="EC10" s="177"/>
      <c r="ED10" s="163"/>
      <c r="EE10" s="133"/>
      <c r="EF10" s="127"/>
      <c r="EG10" s="127"/>
      <c r="EH10" s="127"/>
      <c r="EI10" s="127"/>
      <c r="EJ10" s="127"/>
      <c r="EK10" s="127"/>
      <c r="EL10" s="134"/>
      <c r="EM10" s="133"/>
      <c r="EN10" s="127"/>
      <c r="EO10" s="127"/>
      <c r="EP10" s="127"/>
      <c r="EQ10" s="127"/>
      <c r="ER10" s="127"/>
      <c r="ES10" s="127"/>
      <c r="ET10" s="134"/>
      <c r="EU10" s="142"/>
      <c r="EV10" s="142"/>
      <c r="EW10" s="142"/>
      <c r="EX10" s="142"/>
      <c r="EY10" s="142"/>
      <c r="EZ10" s="142"/>
      <c r="FA10" s="142"/>
      <c r="FB10" s="142"/>
      <c r="FC10" s="142"/>
      <c r="FD10" s="142"/>
      <c r="FE10" s="142"/>
      <c r="FF10" s="142"/>
      <c r="FG10" s="142"/>
      <c r="FH10" s="142"/>
      <c r="FI10" s="67"/>
      <c r="FJ10" s="67"/>
      <c r="FK10" s="67"/>
      <c r="FL10" s="67"/>
      <c r="FM10" s="67"/>
      <c r="FN10" s="67"/>
      <c r="FO10" s="67"/>
      <c r="FP10" s="67"/>
      <c r="FQ10" s="67"/>
      <c r="FR10" s="67"/>
    </row>
    <row r="11" spans="1:174">
      <c r="A11" s="176" t="str">
        <f>Validation!B11</f>
        <v>Pass</v>
      </c>
      <c r="B11" s="247"/>
      <c r="C11" s="247"/>
      <c r="D11" s="247"/>
      <c r="E11" s="248"/>
      <c r="F11" s="249"/>
      <c r="G11" s="247"/>
      <c r="H11" s="243"/>
      <c r="I11" s="127"/>
      <c r="J11" s="243"/>
      <c r="K11" s="136"/>
      <c r="L11" s="177"/>
      <c r="M11" s="191"/>
      <c r="N11" s="218"/>
      <c r="O11" s="218"/>
      <c r="P11" s="179"/>
      <c r="Q11" s="128"/>
      <c r="R11" s="216"/>
      <c r="S11" s="244"/>
      <c r="T11" s="177"/>
      <c r="U11" s="177"/>
      <c r="V11" s="216"/>
      <c r="W11" s="131"/>
      <c r="X11" s="132"/>
      <c r="Y11" s="132"/>
      <c r="Z11" s="132"/>
      <c r="AA11" s="133"/>
      <c r="AB11" s="127"/>
      <c r="AC11" s="127"/>
      <c r="AD11" s="245"/>
      <c r="AE11" s="246"/>
      <c r="AF11" s="127"/>
      <c r="AG11" s="127"/>
      <c r="AH11" s="128"/>
      <c r="AI11" s="128"/>
      <c r="AJ11" s="134"/>
      <c r="AK11" s="214"/>
      <c r="AL11" s="210"/>
      <c r="AM11" s="177"/>
      <c r="AN11" s="127"/>
      <c r="AO11" s="177"/>
      <c r="AP11" s="177"/>
      <c r="AQ11" s="177"/>
      <c r="AR11" s="177"/>
      <c r="AS11" s="177"/>
      <c r="AT11" s="177"/>
      <c r="AU11" s="135"/>
      <c r="AV11" s="216"/>
      <c r="AW11" s="133"/>
      <c r="AX11" s="127"/>
      <c r="AY11" s="127"/>
      <c r="AZ11" s="127"/>
      <c r="BA11" s="127"/>
      <c r="BB11" s="127"/>
      <c r="BC11" s="127"/>
      <c r="BD11" s="127"/>
      <c r="BE11" s="134"/>
      <c r="BF11" s="127"/>
      <c r="BG11" s="127"/>
      <c r="BH11" s="127"/>
      <c r="BI11" s="127"/>
      <c r="BJ11" s="127"/>
      <c r="BK11" s="127"/>
      <c r="BL11" s="127"/>
      <c r="BM11" s="127"/>
      <c r="BN11" s="134"/>
      <c r="BO11" s="133"/>
      <c r="BP11" s="127"/>
      <c r="BQ11" s="127"/>
      <c r="BR11" s="127"/>
      <c r="BS11" s="127"/>
      <c r="BT11" s="127"/>
      <c r="BU11" s="127"/>
      <c r="BV11" s="127"/>
      <c r="BW11" s="127"/>
      <c r="BX11" s="127"/>
      <c r="BY11" s="127"/>
      <c r="BZ11" s="127"/>
      <c r="CA11" s="127"/>
      <c r="CB11" s="127"/>
      <c r="CC11" s="127"/>
      <c r="CD11" s="127"/>
      <c r="CE11" s="127"/>
      <c r="CF11" s="127"/>
      <c r="CG11" s="127"/>
      <c r="CH11" s="136"/>
      <c r="CI11" s="137"/>
      <c r="CJ11" s="127"/>
      <c r="CK11" s="127"/>
      <c r="CL11" s="127"/>
      <c r="CM11" s="127"/>
      <c r="CN11" s="127"/>
      <c r="CO11" s="127"/>
      <c r="CP11" s="127"/>
      <c r="CQ11" s="127"/>
      <c r="CR11" s="127"/>
      <c r="CS11" s="127"/>
      <c r="CT11" s="127"/>
      <c r="CU11" s="127"/>
      <c r="CV11" s="127"/>
      <c r="CW11" s="127"/>
      <c r="CX11" s="127"/>
      <c r="CY11" s="127"/>
      <c r="CZ11" s="127"/>
      <c r="DA11" s="127"/>
      <c r="DB11" s="127"/>
      <c r="DC11" s="127"/>
      <c r="DD11" s="128"/>
      <c r="DE11" s="134"/>
      <c r="DF11" s="138"/>
      <c r="DG11" s="139"/>
      <c r="DH11" s="139"/>
      <c r="DI11" s="139"/>
      <c r="DJ11" s="139"/>
      <c r="DK11" s="139"/>
      <c r="DL11" s="139"/>
      <c r="DM11" s="137"/>
      <c r="DN11" s="138"/>
      <c r="DO11" s="139"/>
      <c r="DP11" s="139"/>
      <c r="DQ11" s="139"/>
      <c r="DR11" s="139"/>
      <c r="DS11" s="139"/>
      <c r="DT11" s="139"/>
      <c r="DU11" s="128"/>
      <c r="DV11" s="216"/>
      <c r="DW11" s="140"/>
      <c r="DX11" s="141"/>
      <c r="DY11" s="141"/>
      <c r="DZ11" s="134"/>
      <c r="EA11" s="133"/>
      <c r="EB11" s="177"/>
      <c r="EC11" s="177"/>
      <c r="ED11" s="163"/>
      <c r="EE11" s="133"/>
      <c r="EF11" s="127"/>
      <c r="EG11" s="127"/>
      <c r="EH11" s="127"/>
      <c r="EI11" s="127"/>
      <c r="EJ11" s="127"/>
      <c r="EK11" s="127"/>
      <c r="EL11" s="134"/>
      <c r="EM11" s="133"/>
      <c r="EN11" s="127"/>
      <c r="EO11" s="127"/>
      <c r="EP11" s="127"/>
      <c r="EQ11" s="127"/>
      <c r="ER11" s="127"/>
      <c r="ES11" s="127"/>
      <c r="ET11" s="134"/>
      <c r="EU11" s="142"/>
      <c r="EV11" s="142"/>
      <c r="EW11" s="142"/>
      <c r="EX11" s="142"/>
      <c r="EY11" s="142"/>
      <c r="EZ11" s="142"/>
      <c r="FA11" s="142"/>
      <c r="FB11" s="142"/>
      <c r="FC11" s="142"/>
      <c r="FD11" s="142"/>
      <c r="FE11" s="142"/>
      <c r="FF11" s="142"/>
      <c r="FG11" s="142"/>
      <c r="FH11" s="142"/>
      <c r="FI11" s="67"/>
      <c r="FJ11" s="67"/>
      <c r="FK11" s="67"/>
      <c r="FL11" s="67"/>
      <c r="FM11" s="67"/>
      <c r="FN11" s="67"/>
      <c r="FO11" s="67"/>
      <c r="FP11" s="67"/>
      <c r="FQ11" s="67"/>
      <c r="FR11" s="67"/>
    </row>
    <row r="12" spans="1:174">
      <c r="A12" s="176" t="str">
        <f>Validation!B12</f>
        <v>Pass</v>
      </c>
      <c r="B12" s="247"/>
      <c r="C12" s="247"/>
      <c r="D12" s="247"/>
      <c r="E12" s="248"/>
      <c r="F12" s="249"/>
      <c r="G12" s="247"/>
      <c r="H12" s="243"/>
      <c r="I12" s="127"/>
      <c r="J12" s="243"/>
      <c r="K12" s="136"/>
      <c r="L12" s="177"/>
      <c r="M12" s="191"/>
      <c r="N12" s="218"/>
      <c r="O12" s="218"/>
      <c r="P12" s="179"/>
      <c r="Q12" s="128"/>
      <c r="R12" s="216"/>
      <c r="S12" s="244"/>
      <c r="T12" s="177"/>
      <c r="U12" s="177"/>
      <c r="V12" s="216"/>
      <c r="W12" s="131"/>
      <c r="X12" s="132"/>
      <c r="Y12" s="132"/>
      <c r="Z12" s="132"/>
      <c r="AA12" s="133"/>
      <c r="AB12" s="127"/>
      <c r="AC12" s="127"/>
      <c r="AD12" s="245"/>
      <c r="AE12" s="246"/>
      <c r="AF12" s="127"/>
      <c r="AG12" s="127"/>
      <c r="AH12" s="128"/>
      <c r="AI12" s="128"/>
      <c r="AJ12" s="134"/>
      <c r="AK12" s="214"/>
      <c r="AL12" s="210"/>
      <c r="AM12" s="177"/>
      <c r="AN12" s="127"/>
      <c r="AO12" s="177"/>
      <c r="AP12" s="177"/>
      <c r="AQ12" s="177"/>
      <c r="AR12" s="177"/>
      <c r="AS12" s="177"/>
      <c r="AT12" s="177"/>
      <c r="AU12" s="135"/>
      <c r="AV12" s="216"/>
      <c r="AW12" s="133"/>
      <c r="AX12" s="127"/>
      <c r="AY12" s="127"/>
      <c r="AZ12" s="127"/>
      <c r="BA12" s="127"/>
      <c r="BB12" s="127"/>
      <c r="BC12" s="127"/>
      <c r="BD12" s="127"/>
      <c r="BE12" s="134"/>
      <c r="BF12" s="127"/>
      <c r="BG12" s="127"/>
      <c r="BH12" s="127"/>
      <c r="BI12" s="127"/>
      <c r="BJ12" s="127"/>
      <c r="BK12" s="127"/>
      <c r="BL12" s="127"/>
      <c r="BM12" s="127"/>
      <c r="BN12" s="134"/>
      <c r="BO12" s="133"/>
      <c r="BP12" s="127"/>
      <c r="BQ12" s="127"/>
      <c r="BR12" s="127"/>
      <c r="BS12" s="127"/>
      <c r="BT12" s="127"/>
      <c r="BU12" s="127"/>
      <c r="BV12" s="127"/>
      <c r="BW12" s="127"/>
      <c r="BX12" s="127"/>
      <c r="BY12" s="127"/>
      <c r="BZ12" s="127"/>
      <c r="CA12" s="127"/>
      <c r="CB12" s="127"/>
      <c r="CC12" s="127"/>
      <c r="CD12" s="127"/>
      <c r="CE12" s="127"/>
      <c r="CF12" s="127"/>
      <c r="CG12" s="127"/>
      <c r="CH12" s="136"/>
      <c r="CI12" s="137"/>
      <c r="CJ12" s="127"/>
      <c r="CK12" s="127"/>
      <c r="CL12" s="127"/>
      <c r="CM12" s="127"/>
      <c r="CN12" s="127"/>
      <c r="CO12" s="127"/>
      <c r="CP12" s="127"/>
      <c r="CQ12" s="127"/>
      <c r="CR12" s="127"/>
      <c r="CS12" s="127"/>
      <c r="CT12" s="127"/>
      <c r="CU12" s="127"/>
      <c r="CV12" s="127"/>
      <c r="CW12" s="127"/>
      <c r="CX12" s="127"/>
      <c r="CY12" s="127"/>
      <c r="CZ12" s="127"/>
      <c r="DA12" s="127"/>
      <c r="DB12" s="127"/>
      <c r="DC12" s="127"/>
      <c r="DD12" s="128"/>
      <c r="DE12" s="134"/>
      <c r="DF12" s="138"/>
      <c r="DG12" s="139"/>
      <c r="DH12" s="139"/>
      <c r="DI12" s="139"/>
      <c r="DJ12" s="139"/>
      <c r="DK12" s="139"/>
      <c r="DL12" s="139"/>
      <c r="DM12" s="137"/>
      <c r="DN12" s="138"/>
      <c r="DO12" s="139"/>
      <c r="DP12" s="139"/>
      <c r="DQ12" s="139"/>
      <c r="DR12" s="139"/>
      <c r="DS12" s="139"/>
      <c r="DT12" s="139"/>
      <c r="DU12" s="128"/>
      <c r="DV12" s="216"/>
      <c r="DW12" s="140"/>
      <c r="DX12" s="141"/>
      <c r="DY12" s="141"/>
      <c r="DZ12" s="134"/>
      <c r="EA12" s="133"/>
      <c r="EB12" s="177"/>
      <c r="EC12" s="177"/>
      <c r="ED12" s="163"/>
      <c r="EE12" s="133"/>
      <c r="EF12" s="127"/>
      <c r="EG12" s="127"/>
      <c r="EH12" s="127"/>
      <c r="EI12" s="127"/>
      <c r="EJ12" s="127"/>
      <c r="EK12" s="127"/>
      <c r="EL12" s="134"/>
      <c r="EM12" s="133"/>
      <c r="EN12" s="127"/>
      <c r="EO12" s="127"/>
      <c r="EP12" s="127"/>
      <c r="EQ12" s="127"/>
      <c r="ER12" s="127"/>
      <c r="ES12" s="127"/>
      <c r="ET12" s="134"/>
      <c r="EU12" s="142"/>
      <c r="EV12" s="142"/>
      <c r="EW12" s="142"/>
      <c r="EX12" s="142"/>
      <c r="EY12" s="142"/>
      <c r="EZ12" s="142"/>
      <c r="FA12" s="142"/>
      <c r="FB12" s="142"/>
      <c r="FC12" s="142"/>
      <c r="FD12" s="142"/>
      <c r="FE12" s="142"/>
      <c r="FF12" s="142"/>
      <c r="FG12" s="142"/>
      <c r="FH12" s="142"/>
      <c r="FI12" s="67"/>
      <c r="FJ12" s="67"/>
      <c r="FK12" s="67"/>
      <c r="FL12" s="67"/>
      <c r="FM12" s="67"/>
      <c r="FN12" s="67"/>
      <c r="FO12" s="67"/>
      <c r="FP12" s="67"/>
      <c r="FQ12" s="67"/>
      <c r="FR12" s="67"/>
    </row>
    <row r="13" spans="1:174">
      <c r="A13" s="176" t="str">
        <f>Validation!B13</f>
        <v>Pass</v>
      </c>
      <c r="B13" s="247"/>
      <c r="C13" s="247"/>
      <c r="D13" s="247"/>
      <c r="E13" s="248"/>
      <c r="F13" s="249"/>
      <c r="G13" s="247"/>
      <c r="H13" s="243"/>
      <c r="I13" s="127"/>
      <c r="J13" s="243"/>
      <c r="K13" s="136"/>
      <c r="L13" s="177"/>
      <c r="M13" s="191"/>
      <c r="N13" s="218"/>
      <c r="O13" s="218"/>
      <c r="P13" s="179"/>
      <c r="Q13" s="128"/>
      <c r="R13" s="216"/>
      <c r="S13" s="244"/>
      <c r="T13" s="177"/>
      <c r="U13" s="177"/>
      <c r="V13" s="216"/>
      <c r="W13" s="131"/>
      <c r="X13" s="132"/>
      <c r="Y13" s="132"/>
      <c r="Z13" s="132"/>
      <c r="AA13" s="133"/>
      <c r="AB13" s="127"/>
      <c r="AC13" s="127"/>
      <c r="AD13" s="245"/>
      <c r="AE13" s="246"/>
      <c r="AF13" s="127"/>
      <c r="AG13" s="127"/>
      <c r="AH13" s="128"/>
      <c r="AI13" s="128"/>
      <c r="AJ13" s="134"/>
      <c r="AK13" s="214"/>
      <c r="AL13" s="210"/>
      <c r="AM13" s="177"/>
      <c r="AN13" s="127"/>
      <c r="AO13" s="177"/>
      <c r="AP13" s="177"/>
      <c r="AQ13" s="177"/>
      <c r="AR13" s="177"/>
      <c r="AS13" s="177"/>
      <c r="AT13" s="177"/>
      <c r="AU13" s="135"/>
      <c r="AV13" s="216"/>
      <c r="AW13" s="133"/>
      <c r="AX13" s="127"/>
      <c r="AY13" s="127"/>
      <c r="AZ13" s="127"/>
      <c r="BA13" s="127"/>
      <c r="BB13" s="127"/>
      <c r="BC13" s="127"/>
      <c r="BD13" s="127"/>
      <c r="BE13" s="134"/>
      <c r="BF13" s="127"/>
      <c r="BG13" s="127"/>
      <c r="BH13" s="127"/>
      <c r="BI13" s="127"/>
      <c r="BJ13" s="127"/>
      <c r="BK13" s="127"/>
      <c r="BL13" s="127"/>
      <c r="BM13" s="127"/>
      <c r="BN13" s="134"/>
      <c r="BO13" s="133"/>
      <c r="BP13" s="127"/>
      <c r="BQ13" s="127"/>
      <c r="BR13" s="127"/>
      <c r="BS13" s="127"/>
      <c r="BT13" s="127"/>
      <c r="BU13" s="127"/>
      <c r="BV13" s="127"/>
      <c r="BW13" s="127"/>
      <c r="BX13" s="127"/>
      <c r="BY13" s="127"/>
      <c r="BZ13" s="127"/>
      <c r="CA13" s="127"/>
      <c r="CB13" s="127"/>
      <c r="CC13" s="127"/>
      <c r="CD13" s="127"/>
      <c r="CE13" s="127"/>
      <c r="CF13" s="127"/>
      <c r="CG13" s="127"/>
      <c r="CH13" s="136"/>
      <c r="CI13" s="137"/>
      <c r="CJ13" s="127"/>
      <c r="CK13" s="127"/>
      <c r="CL13" s="127"/>
      <c r="CM13" s="127"/>
      <c r="CN13" s="127"/>
      <c r="CO13" s="127"/>
      <c r="CP13" s="127"/>
      <c r="CQ13" s="127"/>
      <c r="CR13" s="127"/>
      <c r="CS13" s="127"/>
      <c r="CT13" s="127"/>
      <c r="CU13" s="127"/>
      <c r="CV13" s="127"/>
      <c r="CW13" s="127"/>
      <c r="CX13" s="127"/>
      <c r="CY13" s="127"/>
      <c r="CZ13" s="127"/>
      <c r="DA13" s="127"/>
      <c r="DB13" s="127"/>
      <c r="DC13" s="127"/>
      <c r="DD13" s="128"/>
      <c r="DE13" s="134"/>
      <c r="DF13" s="138"/>
      <c r="DG13" s="139"/>
      <c r="DH13" s="139"/>
      <c r="DI13" s="139"/>
      <c r="DJ13" s="139"/>
      <c r="DK13" s="139"/>
      <c r="DL13" s="139"/>
      <c r="DM13" s="137"/>
      <c r="DN13" s="138"/>
      <c r="DO13" s="139"/>
      <c r="DP13" s="139"/>
      <c r="DQ13" s="139"/>
      <c r="DR13" s="139"/>
      <c r="DS13" s="139"/>
      <c r="DT13" s="139"/>
      <c r="DU13" s="128"/>
      <c r="DV13" s="216"/>
      <c r="DW13" s="140"/>
      <c r="DX13" s="141"/>
      <c r="DY13" s="141"/>
      <c r="DZ13" s="134"/>
      <c r="EA13" s="133"/>
      <c r="EB13" s="177"/>
      <c r="EC13" s="177"/>
      <c r="ED13" s="163"/>
      <c r="EE13" s="133"/>
      <c r="EF13" s="127"/>
      <c r="EG13" s="127"/>
      <c r="EH13" s="127"/>
      <c r="EI13" s="127"/>
      <c r="EJ13" s="127"/>
      <c r="EK13" s="127"/>
      <c r="EL13" s="134"/>
      <c r="EM13" s="133"/>
      <c r="EN13" s="127"/>
      <c r="EO13" s="127"/>
      <c r="EP13" s="127"/>
      <c r="EQ13" s="127"/>
      <c r="ER13" s="127"/>
      <c r="ES13" s="127"/>
      <c r="ET13" s="134"/>
      <c r="EU13" s="142"/>
      <c r="EV13" s="142"/>
      <c r="EW13" s="142"/>
      <c r="EX13" s="142"/>
      <c r="EY13" s="142"/>
      <c r="EZ13" s="142"/>
      <c r="FA13" s="142"/>
      <c r="FB13" s="142"/>
      <c r="FC13" s="142"/>
      <c r="FD13" s="142"/>
      <c r="FE13" s="142"/>
      <c r="FF13" s="142"/>
      <c r="FG13" s="142"/>
      <c r="FH13" s="142"/>
      <c r="FI13" s="67"/>
      <c r="FJ13" s="67"/>
      <c r="FK13" s="67"/>
      <c r="FL13" s="67"/>
      <c r="FM13" s="67"/>
      <c r="FN13" s="67"/>
      <c r="FO13" s="67"/>
      <c r="FP13" s="67"/>
      <c r="FQ13" s="67"/>
      <c r="FR13" s="67"/>
    </row>
    <row r="14" spans="1:174">
      <c r="A14" s="176" t="str">
        <f>Validation!B14</f>
        <v>Pass</v>
      </c>
      <c r="B14" s="247"/>
      <c r="C14" s="247"/>
      <c r="D14" s="247"/>
      <c r="E14" s="248"/>
      <c r="F14" s="249"/>
      <c r="G14" s="247"/>
      <c r="H14" s="243"/>
      <c r="I14" s="127"/>
      <c r="J14" s="243"/>
      <c r="K14" s="136"/>
      <c r="L14" s="177"/>
      <c r="M14" s="191"/>
      <c r="N14" s="218"/>
      <c r="O14" s="218"/>
      <c r="P14" s="179"/>
      <c r="Q14" s="128"/>
      <c r="R14" s="216"/>
      <c r="S14" s="244"/>
      <c r="T14" s="177"/>
      <c r="U14" s="177"/>
      <c r="V14" s="216"/>
      <c r="W14" s="131"/>
      <c r="X14" s="132"/>
      <c r="Y14" s="132"/>
      <c r="Z14" s="132"/>
      <c r="AA14" s="133"/>
      <c r="AB14" s="127"/>
      <c r="AC14" s="127"/>
      <c r="AD14" s="245"/>
      <c r="AE14" s="246"/>
      <c r="AF14" s="127"/>
      <c r="AG14" s="127"/>
      <c r="AH14" s="128"/>
      <c r="AI14" s="128"/>
      <c r="AJ14" s="134"/>
      <c r="AK14" s="214"/>
      <c r="AL14" s="210"/>
      <c r="AM14" s="177"/>
      <c r="AN14" s="127"/>
      <c r="AO14" s="177"/>
      <c r="AP14" s="177"/>
      <c r="AQ14" s="177"/>
      <c r="AR14" s="177"/>
      <c r="AS14" s="177"/>
      <c r="AT14" s="177"/>
      <c r="AU14" s="135"/>
      <c r="AV14" s="216"/>
      <c r="AW14" s="133"/>
      <c r="AX14" s="127"/>
      <c r="AY14" s="127"/>
      <c r="AZ14" s="127"/>
      <c r="BA14" s="127"/>
      <c r="BB14" s="127"/>
      <c r="BC14" s="127"/>
      <c r="BD14" s="127"/>
      <c r="BE14" s="134"/>
      <c r="BF14" s="127"/>
      <c r="BG14" s="127"/>
      <c r="BH14" s="127"/>
      <c r="BI14" s="127"/>
      <c r="BJ14" s="127"/>
      <c r="BK14" s="127"/>
      <c r="BL14" s="127"/>
      <c r="BM14" s="127"/>
      <c r="BN14" s="134"/>
      <c r="BO14" s="133"/>
      <c r="BP14" s="127"/>
      <c r="BQ14" s="127"/>
      <c r="BR14" s="127"/>
      <c r="BS14" s="127"/>
      <c r="BT14" s="127"/>
      <c r="BU14" s="127"/>
      <c r="BV14" s="127"/>
      <c r="BW14" s="127"/>
      <c r="BX14" s="127"/>
      <c r="BY14" s="127"/>
      <c r="BZ14" s="127"/>
      <c r="CA14" s="127"/>
      <c r="CB14" s="127"/>
      <c r="CC14" s="127"/>
      <c r="CD14" s="127"/>
      <c r="CE14" s="127"/>
      <c r="CF14" s="127"/>
      <c r="CG14" s="127"/>
      <c r="CH14" s="136"/>
      <c r="CI14" s="137"/>
      <c r="CJ14" s="127"/>
      <c r="CK14" s="127"/>
      <c r="CL14" s="127"/>
      <c r="CM14" s="127"/>
      <c r="CN14" s="127"/>
      <c r="CO14" s="127"/>
      <c r="CP14" s="127"/>
      <c r="CQ14" s="127"/>
      <c r="CR14" s="127"/>
      <c r="CS14" s="127"/>
      <c r="CT14" s="127"/>
      <c r="CU14" s="127"/>
      <c r="CV14" s="127"/>
      <c r="CW14" s="127"/>
      <c r="CX14" s="127"/>
      <c r="CY14" s="127"/>
      <c r="CZ14" s="127"/>
      <c r="DA14" s="127"/>
      <c r="DB14" s="127"/>
      <c r="DC14" s="127"/>
      <c r="DD14" s="128"/>
      <c r="DE14" s="134"/>
      <c r="DF14" s="138"/>
      <c r="DG14" s="139"/>
      <c r="DH14" s="139"/>
      <c r="DI14" s="139"/>
      <c r="DJ14" s="139"/>
      <c r="DK14" s="139"/>
      <c r="DL14" s="139"/>
      <c r="DM14" s="137"/>
      <c r="DN14" s="138"/>
      <c r="DO14" s="139"/>
      <c r="DP14" s="139"/>
      <c r="DQ14" s="139"/>
      <c r="DR14" s="139"/>
      <c r="DS14" s="139"/>
      <c r="DT14" s="139"/>
      <c r="DU14" s="128"/>
      <c r="DV14" s="216"/>
      <c r="DW14" s="140"/>
      <c r="DX14" s="141"/>
      <c r="DY14" s="141"/>
      <c r="DZ14" s="134"/>
      <c r="EA14" s="133"/>
      <c r="EB14" s="177"/>
      <c r="EC14" s="177"/>
      <c r="ED14" s="163"/>
      <c r="EE14" s="133"/>
      <c r="EF14" s="127"/>
      <c r="EG14" s="127"/>
      <c r="EH14" s="127"/>
      <c r="EI14" s="127"/>
      <c r="EJ14" s="127"/>
      <c r="EK14" s="127"/>
      <c r="EL14" s="134"/>
      <c r="EM14" s="133"/>
      <c r="EN14" s="127"/>
      <c r="EO14" s="127"/>
      <c r="EP14" s="127"/>
      <c r="EQ14" s="127"/>
      <c r="ER14" s="127"/>
      <c r="ES14" s="127"/>
      <c r="ET14" s="134"/>
      <c r="EU14" s="142"/>
      <c r="EV14" s="142"/>
      <c r="EW14" s="142"/>
      <c r="EX14" s="142"/>
      <c r="EY14" s="142"/>
      <c r="EZ14" s="142"/>
      <c r="FA14" s="142"/>
      <c r="FB14" s="142"/>
      <c r="FC14" s="142"/>
      <c r="FD14" s="142"/>
      <c r="FE14" s="142"/>
      <c r="FF14" s="142"/>
      <c r="FG14" s="142"/>
      <c r="FH14" s="142"/>
      <c r="FI14" s="67"/>
      <c r="FJ14" s="67"/>
      <c r="FK14" s="67"/>
      <c r="FL14" s="67"/>
      <c r="FM14" s="67"/>
      <c r="FN14" s="67"/>
      <c r="FO14" s="67"/>
      <c r="FP14" s="67"/>
      <c r="FQ14" s="67"/>
      <c r="FR14" s="67"/>
    </row>
    <row r="15" spans="1:174">
      <c r="A15" s="176" t="str">
        <f>Validation!B15</f>
        <v>Pass</v>
      </c>
      <c r="B15" s="247"/>
      <c r="C15" s="247"/>
      <c r="D15" s="247"/>
      <c r="E15" s="248"/>
      <c r="F15" s="249"/>
      <c r="G15" s="247"/>
      <c r="H15" s="243"/>
      <c r="I15" s="127"/>
      <c r="J15" s="243"/>
      <c r="K15" s="136"/>
      <c r="L15" s="177"/>
      <c r="M15" s="191"/>
      <c r="N15" s="218"/>
      <c r="O15" s="218"/>
      <c r="P15" s="179"/>
      <c r="Q15" s="128"/>
      <c r="R15" s="216"/>
      <c r="S15" s="244"/>
      <c r="T15" s="177"/>
      <c r="U15" s="177"/>
      <c r="V15" s="216"/>
      <c r="W15" s="131"/>
      <c r="X15" s="132"/>
      <c r="Y15" s="132"/>
      <c r="Z15" s="132"/>
      <c r="AA15" s="133"/>
      <c r="AB15" s="127"/>
      <c r="AC15" s="127"/>
      <c r="AD15" s="245"/>
      <c r="AE15" s="246"/>
      <c r="AF15" s="127"/>
      <c r="AG15" s="127"/>
      <c r="AH15" s="128"/>
      <c r="AI15" s="128"/>
      <c r="AJ15" s="134"/>
      <c r="AK15" s="214"/>
      <c r="AL15" s="210"/>
      <c r="AM15" s="177"/>
      <c r="AN15" s="127"/>
      <c r="AO15" s="177"/>
      <c r="AP15" s="177"/>
      <c r="AQ15" s="177"/>
      <c r="AR15" s="177"/>
      <c r="AS15" s="177"/>
      <c r="AT15" s="177"/>
      <c r="AU15" s="135"/>
      <c r="AV15" s="216"/>
      <c r="AW15" s="133"/>
      <c r="AX15" s="127"/>
      <c r="AY15" s="127"/>
      <c r="AZ15" s="127"/>
      <c r="BA15" s="127"/>
      <c r="BB15" s="127"/>
      <c r="BC15" s="127"/>
      <c r="BD15" s="127"/>
      <c r="BE15" s="134"/>
      <c r="BF15" s="127"/>
      <c r="BG15" s="127"/>
      <c r="BH15" s="127"/>
      <c r="BI15" s="127"/>
      <c r="BJ15" s="127"/>
      <c r="BK15" s="127"/>
      <c r="BL15" s="127"/>
      <c r="BM15" s="127"/>
      <c r="BN15" s="134"/>
      <c r="BO15" s="133"/>
      <c r="BP15" s="127"/>
      <c r="BQ15" s="127"/>
      <c r="BR15" s="127"/>
      <c r="BS15" s="127"/>
      <c r="BT15" s="127"/>
      <c r="BU15" s="127"/>
      <c r="BV15" s="127"/>
      <c r="BW15" s="127"/>
      <c r="BX15" s="127"/>
      <c r="BY15" s="127"/>
      <c r="BZ15" s="127"/>
      <c r="CA15" s="127"/>
      <c r="CB15" s="127"/>
      <c r="CC15" s="127"/>
      <c r="CD15" s="127"/>
      <c r="CE15" s="127"/>
      <c r="CF15" s="127"/>
      <c r="CG15" s="127"/>
      <c r="CH15" s="136"/>
      <c r="CI15" s="137"/>
      <c r="CJ15" s="127"/>
      <c r="CK15" s="127"/>
      <c r="CL15" s="127"/>
      <c r="CM15" s="127"/>
      <c r="CN15" s="127"/>
      <c r="CO15" s="127"/>
      <c r="CP15" s="127"/>
      <c r="CQ15" s="127"/>
      <c r="CR15" s="127"/>
      <c r="CS15" s="127"/>
      <c r="CT15" s="127"/>
      <c r="CU15" s="127"/>
      <c r="CV15" s="127"/>
      <c r="CW15" s="127"/>
      <c r="CX15" s="127"/>
      <c r="CY15" s="127"/>
      <c r="CZ15" s="127"/>
      <c r="DA15" s="127"/>
      <c r="DB15" s="127"/>
      <c r="DC15" s="127"/>
      <c r="DD15" s="128"/>
      <c r="DE15" s="134"/>
      <c r="DF15" s="138"/>
      <c r="DG15" s="139"/>
      <c r="DH15" s="139"/>
      <c r="DI15" s="139"/>
      <c r="DJ15" s="139"/>
      <c r="DK15" s="139"/>
      <c r="DL15" s="139"/>
      <c r="DM15" s="137"/>
      <c r="DN15" s="138"/>
      <c r="DO15" s="139"/>
      <c r="DP15" s="139"/>
      <c r="DQ15" s="139"/>
      <c r="DR15" s="139"/>
      <c r="DS15" s="139"/>
      <c r="DT15" s="139"/>
      <c r="DU15" s="128"/>
      <c r="DV15" s="216"/>
      <c r="DW15" s="140"/>
      <c r="DX15" s="141"/>
      <c r="DY15" s="141"/>
      <c r="DZ15" s="134"/>
      <c r="EA15" s="133"/>
      <c r="EB15" s="177"/>
      <c r="EC15" s="177"/>
      <c r="ED15" s="163"/>
      <c r="EE15" s="133"/>
      <c r="EF15" s="127"/>
      <c r="EG15" s="127"/>
      <c r="EH15" s="127"/>
      <c r="EI15" s="127"/>
      <c r="EJ15" s="127"/>
      <c r="EK15" s="127"/>
      <c r="EL15" s="134"/>
      <c r="EM15" s="133"/>
      <c r="EN15" s="127"/>
      <c r="EO15" s="127"/>
      <c r="EP15" s="127"/>
      <c r="EQ15" s="127"/>
      <c r="ER15" s="127"/>
      <c r="ES15" s="127"/>
      <c r="ET15" s="134"/>
      <c r="EU15" s="142"/>
      <c r="EV15" s="142"/>
      <c r="EW15" s="142"/>
      <c r="EX15" s="142"/>
      <c r="EY15" s="142"/>
      <c r="EZ15" s="142"/>
      <c r="FA15" s="142"/>
      <c r="FB15" s="142"/>
      <c r="FC15" s="142"/>
      <c r="FD15" s="142"/>
      <c r="FE15" s="142"/>
      <c r="FF15" s="142"/>
      <c r="FG15" s="142"/>
      <c r="FH15" s="142"/>
      <c r="FI15" s="67"/>
      <c r="FJ15" s="67"/>
      <c r="FK15" s="67"/>
      <c r="FL15" s="67"/>
      <c r="FM15" s="67"/>
      <c r="FN15" s="67"/>
      <c r="FO15" s="67"/>
      <c r="FP15" s="67"/>
      <c r="FQ15" s="67"/>
      <c r="FR15" s="67"/>
    </row>
    <row r="16" spans="1:174">
      <c r="A16" s="176" t="str">
        <f>Validation!B16</f>
        <v>Pass</v>
      </c>
      <c r="B16" s="247"/>
      <c r="C16" s="247"/>
      <c r="D16" s="247"/>
      <c r="E16" s="248"/>
      <c r="F16" s="249"/>
      <c r="G16" s="247"/>
      <c r="H16" s="243"/>
      <c r="I16" s="127"/>
      <c r="J16" s="243"/>
      <c r="K16" s="136"/>
      <c r="L16" s="177"/>
      <c r="M16" s="191"/>
      <c r="N16" s="218"/>
      <c r="O16" s="218"/>
      <c r="P16" s="179"/>
      <c r="Q16" s="128"/>
      <c r="R16" s="216"/>
      <c r="S16" s="244"/>
      <c r="T16" s="177"/>
      <c r="U16" s="177"/>
      <c r="V16" s="216"/>
      <c r="W16" s="131"/>
      <c r="X16" s="132"/>
      <c r="Y16" s="132"/>
      <c r="Z16" s="132"/>
      <c r="AA16" s="133"/>
      <c r="AB16" s="127"/>
      <c r="AC16" s="127"/>
      <c r="AD16" s="245"/>
      <c r="AE16" s="246"/>
      <c r="AF16" s="127"/>
      <c r="AG16" s="127"/>
      <c r="AH16" s="128"/>
      <c r="AI16" s="128"/>
      <c r="AJ16" s="134"/>
      <c r="AK16" s="214"/>
      <c r="AL16" s="210"/>
      <c r="AM16" s="177"/>
      <c r="AN16" s="127"/>
      <c r="AO16" s="177"/>
      <c r="AP16" s="177"/>
      <c r="AQ16" s="177"/>
      <c r="AR16" s="177"/>
      <c r="AS16" s="177"/>
      <c r="AT16" s="177"/>
      <c r="AU16" s="135"/>
      <c r="AV16" s="216"/>
      <c r="AW16" s="133"/>
      <c r="AX16" s="127"/>
      <c r="AY16" s="127"/>
      <c r="AZ16" s="127"/>
      <c r="BA16" s="127"/>
      <c r="BB16" s="127"/>
      <c r="BC16" s="127"/>
      <c r="BD16" s="127"/>
      <c r="BE16" s="134"/>
      <c r="BF16" s="127"/>
      <c r="BG16" s="127"/>
      <c r="BH16" s="127"/>
      <c r="BI16" s="127"/>
      <c r="BJ16" s="127"/>
      <c r="BK16" s="127"/>
      <c r="BL16" s="127"/>
      <c r="BM16" s="127"/>
      <c r="BN16" s="134"/>
      <c r="BO16" s="133"/>
      <c r="BP16" s="127"/>
      <c r="BQ16" s="127"/>
      <c r="BR16" s="127"/>
      <c r="BS16" s="127"/>
      <c r="BT16" s="127"/>
      <c r="BU16" s="127"/>
      <c r="BV16" s="127"/>
      <c r="BW16" s="127"/>
      <c r="BX16" s="127"/>
      <c r="BY16" s="127"/>
      <c r="BZ16" s="127"/>
      <c r="CA16" s="127"/>
      <c r="CB16" s="127"/>
      <c r="CC16" s="127"/>
      <c r="CD16" s="127"/>
      <c r="CE16" s="127"/>
      <c r="CF16" s="127"/>
      <c r="CG16" s="127"/>
      <c r="CH16" s="136"/>
      <c r="CI16" s="137"/>
      <c r="CJ16" s="127"/>
      <c r="CK16" s="127"/>
      <c r="CL16" s="127"/>
      <c r="CM16" s="127"/>
      <c r="CN16" s="127"/>
      <c r="CO16" s="127"/>
      <c r="CP16" s="127"/>
      <c r="CQ16" s="127"/>
      <c r="CR16" s="127"/>
      <c r="CS16" s="127"/>
      <c r="CT16" s="127"/>
      <c r="CU16" s="127"/>
      <c r="CV16" s="127"/>
      <c r="CW16" s="127"/>
      <c r="CX16" s="127"/>
      <c r="CY16" s="127"/>
      <c r="CZ16" s="127"/>
      <c r="DA16" s="127"/>
      <c r="DB16" s="127"/>
      <c r="DC16" s="127"/>
      <c r="DD16" s="128"/>
      <c r="DE16" s="134"/>
      <c r="DF16" s="138"/>
      <c r="DG16" s="139"/>
      <c r="DH16" s="139"/>
      <c r="DI16" s="139"/>
      <c r="DJ16" s="139"/>
      <c r="DK16" s="139"/>
      <c r="DL16" s="139"/>
      <c r="DM16" s="137"/>
      <c r="DN16" s="138"/>
      <c r="DO16" s="139"/>
      <c r="DP16" s="139"/>
      <c r="DQ16" s="139"/>
      <c r="DR16" s="139"/>
      <c r="DS16" s="139"/>
      <c r="DT16" s="139"/>
      <c r="DU16" s="128"/>
      <c r="DV16" s="216"/>
      <c r="DW16" s="140"/>
      <c r="DX16" s="141"/>
      <c r="DY16" s="141"/>
      <c r="DZ16" s="134"/>
      <c r="EA16" s="133"/>
      <c r="EB16" s="177"/>
      <c r="EC16" s="177"/>
      <c r="ED16" s="163"/>
      <c r="EE16" s="133"/>
      <c r="EF16" s="127"/>
      <c r="EG16" s="127"/>
      <c r="EH16" s="127"/>
      <c r="EI16" s="127"/>
      <c r="EJ16" s="127"/>
      <c r="EK16" s="127"/>
      <c r="EL16" s="134"/>
      <c r="EM16" s="133"/>
      <c r="EN16" s="127"/>
      <c r="EO16" s="127"/>
      <c r="EP16" s="127"/>
      <c r="EQ16" s="127"/>
      <c r="ER16" s="127"/>
      <c r="ES16" s="127"/>
      <c r="ET16" s="134"/>
      <c r="EU16" s="142"/>
      <c r="EV16" s="142"/>
      <c r="EW16" s="142"/>
      <c r="EX16" s="142"/>
      <c r="EY16" s="142"/>
      <c r="EZ16" s="142"/>
      <c r="FA16" s="142"/>
      <c r="FB16" s="142"/>
      <c r="FC16" s="142"/>
      <c r="FD16" s="142"/>
      <c r="FE16" s="142"/>
      <c r="FF16" s="142"/>
      <c r="FG16" s="142"/>
      <c r="FH16" s="142"/>
      <c r="FI16" s="67"/>
      <c r="FJ16" s="67"/>
      <c r="FK16" s="67"/>
      <c r="FL16" s="67"/>
      <c r="FM16" s="67"/>
      <c r="FN16" s="67"/>
      <c r="FO16" s="67"/>
      <c r="FP16" s="67"/>
      <c r="FQ16" s="67"/>
      <c r="FR16" s="67"/>
    </row>
    <row r="17" spans="1:174">
      <c r="A17" s="176" t="str">
        <f>Validation!B17</f>
        <v>Pass</v>
      </c>
      <c r="B17" s="247"/>
      <c r="C17" s="247"/>
      <c r="D17" s="247"/>
      <c r="E17" s="248"/>
      <c r="F17" s="249"/>
      <c r="G17" s="247"/>
      <c r="H17" s="243"/>
      <c r="I17" s="127"/>
      <c r="J17" s="243"/>
      <c r="K17" s="136"/>
      <c r="L17" s="177"/>
      <c r="M17" s="191"/>
      <c r="N17" s="218"/>
      <c r="O17" s="218"/>
      <c r="P17" s="179"/>
      <c r="Q17" s="128"/>
      <c r="R17" s="216"/>
      <c r="S17" s="244"/>
      <c r="T17" s="177"/>
      <c r="U17" s="177"/>
      <c r="V17" s="216"/>
      <c r="W17" s="131"/>
      <c r="X17" s="132"/>
      <c r="Y17" s="132"/>
      <c r="Z17" s="132"/>
      <c r="AA17" s="133"/>
      <c r="AB17" s="127"/>
      <c r="AC17" s="127"/>
      <c r="AD17" s="245"/>
      <c r="AE17" s="246"/>
      <c r="AF17" s="127"/>
      <c r="AG17" s="127"/>
      <c r="AH17" s="128"/>
      <c r="AI17" s="128"/>
      <c r="AJ17" s="134"/>
      <c r="AK17" s="214"/>
      <c r="AL17" s="210"/>
      <c r="AM17" s="177"/>
      <c r="AN17" s="127"/>
      <c r="AO17" s="177"/>
      <c r="AP17" s="177"/>
      <c r="AQ17" s="177"/>
      <c r="AR17" s="177"/>
      <c r="AS17" s="177"/>
      <c r="AT17" s="177"/>
      <c r="AU17" s="135"/>
      <c r="AV17" s="216"/>
      <c r="AW17" s="133"/>
      <c r="AX17" s="127"/>
      <c r="AY17" s="127"/>
      <c r="AZ17" s="127"/>
      <c r="BA17" s="127"/>
      <c r="BB17" s="127"/>
      <c r="BC17" s="127"/>
      <c r="BD17" s="127"/>
      <c r="BE17" s="134"/>
      <c r="BF17" s="127"/>
      <c r="BG17" s="127"/>
      <c r="BH17" s="127"/>
      <c r="BI17" s="127"/>
      <c r="BJ17" s="127"/>
      <c r="BK17" s="127"/>
      <c r="BL17" s="127"/>
      <c r="BM17" s="127"/>
      <c r="BN17" s="134"/>
      <c r="BO17" s="133"/>
      <c r="BP17" s="127"/>
      <c r="BQ17" s="127"/>
      <c r="BR17" s="127"/>
      <c r="BS17" s="127"/>
      <c r="BT17" s="127"/>
      <c r="BU17" s="127"/>
      <c r="BV17" s="127"/>
      <c r="BW17" s="127"/>
      <c r="BX17" s="127"/>
      <c r="BY17" s="127"/>
      <c r="BZ17" s="127"/>
      <c r="CA17" s="127"/>
      <c r="CB17" s="127"/>
      <c r="CC17" s="127"/>
      <c r="CD17" s="127"/>
      <c r="CE17" s="127"/>
      <c r="CF17" s="127"/>
      <c r="CG17" s="127"/>
      <c r="CH17" s="136"/>
      <c r="CI17" s="137"/>
      <c r="CJ17" s="127"/>
      <c r="CK17" s="127"/>
      <c r="CL17" s="127"/>
      <c r="CM17" s="127"/>
      <c r="CN17" s="127"/>
      <c r="CO17" s="127"/>
      <c r="CP17" s="127"/>
      <c r="CQ17" s="127"/>
      <c r="CR17" s="127"/>
      <c r="CS17" s="127"/>
      <c r="CT17" s="127"/>
      <c r="CU17" s="127"/>
      <c r="CV17" s="127"/>
      <c r="CW17" s="127"/>
      <c r="CX17" s="127"/>
      <c r="CY17" s="127"/>
      <c r="CZ17" s="127"/>
      <c r="DA17" s="127"/>
      <c r="DB17" s="127"/>
      <c r="DC17" s="127"/>
      <c r="DD17" s="128"/>
      <c r="DE17" s="134"/>
      <c r="DF17" s="138"/>
      <c r="DG17" s="139"/>
      <c r="DH17" s="139"/>
      <c r="DI17" s="139"/>
      <c r="DJ17" s="139"/>
      <c r="DK17" s="139"/>
      <c r="DL17" s="139"/>
      <c r="DM17" s="137"/>
      <c r="DN17" s="138"/>
      <c r="DO17" s="139"/>
      <c r="DP17" s="139"/>
      <c r="DQ17" s="139"/>
      <c r="DR17" s="139"/>
      <c r="DS17" s="139"/>
      <c r="DT17" s="139"/>
      <c r="DU17" s="128"/>
      <c r="DV17" s="216"/>
      <c r="DW17" s="140"/>
      <c r="DX17" s="141"/>
      <c r="DY17" s="141"/>
      <c r="DZ17" s="134"/>
      <c r="EA17" s="133"/>
      <c r="EB17" s="177"/>
      <c r="EC17" s="177"/>
      <c r="ED17" s="163"/>
      <c r="EE17" s="133"/>
      <c r="EF17" s="127"/>
      <c r="EG17" s="127"/>
      <c r="EH17" s="127"/>
      <c r="EI17" s="127"/>
      <c r="EJ17" s="127"/>
      <c r="EK17" s="127"/>
      <c r="EL17" s="134"/>
      <c r="EM17" s="133"/>
      <c r="EN17" s="127"/>
      <c r="EO17" s="127"/>
      <c r="EP17" s="127"/>
      <c r="EQ17" s="127"/>
      <c r="ER17" s="127"/>
      <c r="ES17" s="127"/>
      <c r="ET17" s="134"/>
      <c r="EU17" s="142"/>
      <c r="EV17" s="142"/>
      <c r="EW17" s="142"/>
      <c r="EX17" s="142"/>
      <c r="EY17" s="142"/>
      <c r="EZ17" s="142"/>
      <c r="FA17" s="142"/>
      <c r="FB17" s="142"/>
      <c r="FC17" s="142"/>
      <c r="FD17" s="142"/>
      <c r="FE17" s="142"/>
      <c r="FF17" s="142"/>
      <c r="FG17" s="142"/>
      <c r="FH17" s="142"/>
      <c r="FI17" s="67"/>
      <c r="FJ17" s="67"/>
      <c r="FK17" s="67"/>
      <c r="FL17" s="67"/>
      <c r="FM17" s="67"/>
      <c r="FN17" s="67"/>
      <c r="FO17" s="67"/>
      <c r="FP17" s="67"/>
      <c r="FQ17" s="67"/>
      <c r="FR17" s="67"/>
    </row>
    <row r="18" spans="1:174">
      <c r="A18" s="176" t="str">
        <f>Validation!B18</f>
        <v>Pass</v>
      </c>
      <c r="B18" s="247"/>
      <c r="C18" s="247"/>
      <c r="D18" s="247"/>
      <c r="E18" s="248"/>
      <c r="F18" s="249"/>
      <c r="G18" s="247"/>
      <c r="H18" s="243"/>
      <c r="I18" s="127"/>
      <c r="J18" s="243"/>
      <c r="K18" s="136"/>
      <c r="L18" s="177"/>
      <c r="M18" s="191"/>
      <c r="N18" s="218"/>
      <c r="O18" s="218"/>
      <c r="P18" s="179"/>
      <c r="Q18" s="128"/>
      <c r="R18" s="216"/>
      <c r="S18" s="244"/>
      <c r="T18" s="177"/>
      <c r="U18" s="177"/>
      <c r="V18" s="216"/>
      <c r="W18" s="131"/>
      <c r="X18" s="132"/>
      <c r="Y18" s="132"/>
      <c r="Z18" s="132"/>
      <c r="AA18" s="133"/>
      <c r="AB18" s="127"/>
      <c r="AC18" s="127"/>
      <c r="AD18" s="245"/>
      <c r="AE18" s="246"/>
      <c r="AF18" s="127"/>
      <c r="AG18" s="127"/>
      <c r="AH18" s="128"/>
      <c r="AI18" s="128"/>
      <c r="AJ18" s="134"/>
      <c r="AK18" s="214"/>
      <c r="AL18" s="210"/>
      <c r="AM18" s="177"/>
      <c r="AN18" s="127"/>
      <c r="AO18" s="177"/>
      <c r="AP18" s="177"/>
      <c r="AQ18" s="177"/>
      <c r="AR18" s="177"/>
      <c r="AS18" s="177"/>
      <c r="AT18" s="177"/>
      <c r="AU18" s="135"/>
      <c r="AV18" s="216"/>
      <c r="AW18" s="133"/>
      <c r="AX18" s="127"/>
      <c r="AY18" s="127"/>
      <c r="AZ18" s="127"/>
      <c r="BA18" s="127"/>
      <c r="BB18" s="127"/>
      <c r="BC18" s="127"/>
      <c r="BD18" s="127"/>
      <c r="BE18" s="134"/>
      <c r="BF18" s="127"/>
      <c r="BG18" s="127"/>
      <c r="BH18" s="127"/>
      <c r="BI18" s="127"/>
      <c r="BJ18" s="127"/>
      <c r="BK18" s="127"/>
      <c r="BL18" s="127"/>
      <c r="BM18" s="127"/>
      <c r="BN18" s="134"/>
      <c r="BO18" s="133"/>
      <c r="BP18" s="127"/>
      <c r="BQ18" s="127"/>
      <c r="BR18" s="127"/>
      <c r="BS18" s="127"/>
      <c r="BT18" s="127"/>
      <c r="BU18" s="127"/>
      <c r="BV18" s="127"/>
      <c r="BW18" s="127"/>
      <c r="BX18" s="127"/>
      <c r="BY18" s="127"/>
      <c r="BZ18" s="127"/>
      <c r="CA18" s="127"/>
      <c r="CB18" s="127"/>
      <c r="CC18" s="127"/>
      <c r="CD18" s="127"/>
      <c r="CE18" s="127"/>
      <c r="CF18" s="127"/>
      <c r="CG18" s="127"/>
      <c r="CH18" s="136"/>
      <c r="CI18" s="137"/>
      <c r="CJ18" s="127"/>
      <c r="CK18" s="127"/>
      <c r="CL18" s="127"/>
      <c r="CM18" s="127"/>
      <c r="CN18" s="127"/>
      <c r="CO18" s="127"/>
      <c r="CP18" s="127"/>
      <c r="CQ18" s="127"/>
      <c r="CR18" s="127"/>
      <c r="CS18" s="127"/>
      <c r="CT18" s="127"/>
      <c r="CU18" s="127"/>
      <c r="CV18" s="127"/>
      <c r="CW18" s="127"/>
      <c r="CX18" s="127"/>
      <c r="CY18" s="127"/>
      <c r="CZ18" s="127"/>
      <c r="DA18" s="127"/>
      <c r="DB18" s="127"/>
      <c r="DC18" s="127"/>
      <c r="DD18" s="128"/>
      <c r="DE18" s="134"/>
      <c r="DF18" s="138"/>
      <c r="DG18" s="139"/>
      <c r="DH18" s="139"/>
      <c r="DI18" s="139"/>
      <c r="DJ18" s="139"/>
      <c r="DK18" s="139"/>
      <c r="DL18" s="139"/>
      <c r="DM18" s="137"/>
      <c r="DN18" s="138"/>
      <c r="DO18" s="139"/>
      <c r="DP18" s="139"/>
      <c r="DQ18" s="139"/>
      <c r="DR18" s="139"/>
      <c r="DS18" s="139"/>
      <c r="DT18" s="139"/>
      <c r="DU18" s="128"/>
      <c r="DV18" s="216"/>
      <c r="DW18" s="140"/>
      <c r="DX18" s="141"/>
      <c r="DY18" s="141"/>
      <c r="DZ18" s="134"/>
      <c r="EA18" s="133"/>
      <c r="EB18" s="177"/>
      <c r="EC18" s="177"/>
      <c r="ED18" s="163"/>
      <c r="EE18" s="133"/>
      <c r="EF18" s="127"/>
      <c r="EG18" s="127"/>
      <c r="EH18" s="127"/>
      <c r="EI18" s="127"/>
      <c r="EJ18" s="127"/>
      <c r="EK18" s="127"/>
      <c r="EL18" s="134"/>
      <c r="EM18" s="133"/>
      <c r="EN18" s="127"/>
      <c r="EO18" s="127"/>
      <c r="EP18" s="127"/>
      <c r="EQ18" s="127"/>
      <c r="ER18" s="127"/>
      <c r="ES18" s="127"/>
      <c r="ET18" s="134"/>
      <c r="EU18" s="142"/>
      <c r="EV18" s="142"/>
      <c r="EW18" s="142"/>
      <c r="EX18" s="142"/>
      <c r="EY18" s="142"/>
      <c r="EZ18" s="142"/>
      <c r="FA18" s="142"/>
      <c r="FB18" s="142"/>
      <c r="FC18" s="142"/>
      <c r="FD18" s="142"/>
      <c r="FE18" s="142"/>
      <c r="FF18" s="142"/>
      <c r="FG18" s="142"/>
      <c r="FH18" s="142"/>
      <c r="FI18" s="67"/>
      <c r="FJ18" s="67"/>
      <c r="FK18" s="67"/>
      <c r="FL18" s="67"/>
      <c r="FM18" s="67"/>
      <c r="FN18" s="67"/>
      <c r="FO18" s="67"/>
      <c r="FP18" s="67"/>
      <c r="FQ18" s="67"/>
      <c r="FR18" s="67"/>
    </row>
    <row r="19" spans="1:174">
      <c r="A19" s="176" t="str">
        <f>Validation!B19</f>
        <v>Pass</v>
      </c>
      <c r="B19" s="247"/>
      <c r="C19" s="247"/>
      <c r="D19" s="247"/>
      <c r="E19" s="248"/>
      <c r="F19" s="249"/>
      <c r="G19" s="247"/>
      <c r="H19" s="243"/>
      <c r="I19" s="127"/>
      <c r="J19" s="243"/>
      <c r="K19" s="136"/>
      <c r="L19" s="177"/>
      <c r="M19" s="191"/>
      <c r="N19" s="218"/>
      <c r="O19" s="218"/>
      <c r="P19" s="179"/>
      <c r="Q19" s="128"/>
      <c r="R19" s="216"/>
      <c r="S19" s="244"/>
      <c r="T19" s="177"/>
      <c r="U19" s="177"/>
      <c r="V19" s="216"/>
      <c r="W19" s="131"/>
      <c r="X19" s="132"/>
      <c r="Y19" s="132"/>
      <c r="Z19" s="132"/>
      <c r="AA19" s="133"/>
      <c r="AB19" s="127"/>
      <c r="AC19" s="127"/>
      <c r="AD19" s="245"/>
      <c r="AE19" s="246"/>
      <c r="AF19" s="127"/>
      <c r="AG19" s="127"/>
      <c r="AH19" s="128"/>
      <c r="AI19" s="128"/>
      <c r="AJ19" s="134"/>
      <c r="AK19" s="214"/>
      <c r="AL19" s="210"/>
      <c r="AM19" s="177"/>
      <c r="AN19" s="127"/>
      <c r="AO19" s="177"/>
      <c r="AP19" s="177"/>
      <c r="AQ19" s="177"/>
      <c r="AR19" s="177"/>
      <c r="AS19" s="177"/>
      <c r="AT19" s="177"/>
      <c r="AU19" s="135"/>
      <c r="AV19" s="216"/>
      <c r="AW19" s="133"/>
      <c r="AX19" s="127"/>
      <c r="AY19" s="127"/>
      <c r="AZ19" s="127"/>
      <c r="BA19" s="127"/>
      <c r="BB19" s="127"/>
      <c r="BC19" s="127"/>
      <c r="BD19" s="127"/>
      <c r="BE19" s="134"/>
      <c r="BF19" s="127"/>
      <c r="BG19" s="127"/>
      <c r="BH19" s="127"/>
      <c r="BI19" s="127"/>
      <c r="BJ19" s="127"/>
      <c r="BK19" s="127"/>
      <c r="BL19" s="127"/>
      <c r="BM19" s="127"/>
      <c r="BN19" s="134"/>
      <c r="BO19" s="133"/>
      <c r="BP19" s="127"/>
      <c r="BQ19" s="127"/>
      <c r="BR19" s="127"/>
      <c r="BS19" s="127"/>
      <c r="BT19" s="127"/>
      <c r="BU19" s="127"/>
      <c r="BV19" s="127"/>
      <c r="BW19" s="127"/>
      <c r="BX19" s="127"/>
      <c r="BY19" s="127"/>
      <c r="BZ19" s="127"/>
      <c r="CA19" s="127"/>
      <c r="CB19" s="127"/>
      <c r="CC19" s="127"/>
      <c r="CD19" s="127"/>
      <c r="CE19" s="127"/>
      <c r="CF19" s="127"/>
      <c r="CG19" s="127"/>
      <c r="CH19" s="136"/>
      <c r="CI19" s="137"/>
      <c r="CJ19" s="127"/>
      <c r="CK19" s="127"/>
      <c r="CL19" s="127"/>
      <c r="CM19" s="127"/>
      <c r="CN19" s="127"/>
      <c r="CO19" s="127"/>
      <c r="CP19" s="127"/>
      <c r="CQ19" s="127"/>
      <c r="CR19" s="127"/>
      <c r="CS19" s="127"/>
      <c r="CT19" s="127"/>
      <c r="CU19" s="127"/>
      <c r="CV19" s="127"/>
      <c r="CW19" s="127"/>
      <c r="CX19" s="127"/>
      <c r="CY19" s="127"/>
      <c r="CZ19" s="127"/>
      <c r="DA19" s="127"/>
      <c r="DB19" s="127"/>
      <c r="DC19" s="127"/>
      <c r="DD19" s="128"/>
      <c r="DE19" s="134"/>
      <c r="DF19" s="138"/>
      <c r="DG19" s="139"/>
      <c r="DH19" s="139"/>
      <c r="DI19" s="139"/>
      <c r="DJ19" s="139"/>
      <c r="DK19" s="139"/>
      <c r="DL19" s="139"/>
      <c r="DM19" s="137"/>
      <c r="DN19" s="138"/>
      <c r="DO19" s="139"/>
      <c r="DP19" s="139"/>
      <c r="DQ19" s="139"/>
      <c r="DR19" s="139"/>
      <c r="DS19" s="139"/>
      <c r="DT19" s="139"/>
      <c r="DU19" s="128"/>
      <c r="DV19" s="216"/>
      <c r="DW19" s="140"/>
      <c r="DX19" s="141"/>
      <c r="DY19" s="141"/>
      <c r="DZ19" s="134"/>
      <c r="EA19" s="133"/>
      <c r="EB19" s="177"/>
      <c r="EC19" s="177"/>
      <c r="ED19" s="163"/>
      <c r="EE19" s="133"/>
      <c r="EF19" s="127"/>
      <c r="EG19" s="127"/>
      <c r="EH19" s="127"/>
      <c r="EI19" s="127"/>
      <c r="EJ19" s="127"/>
      <c r="EK19" s="127"/>
      <c r="EL19" s="134"/>
      <c r="EM19" s="133"/>
      <c r="EN19" s="127"/>
      <c r="EO19" s="127"/>
      <c r="EP19" s="127"/>
      <c r="EQ19" s="127"/>
      <c r="ER19" s="127"/>
      <c r="ES19" s="127"/>
      <c r="ET19" s="134"/>
      <c r="EU19" s="142"/>
      <c r="EV19" s="142"/>
      <c r="EW19" s="142"/>
      <c r="EX19" s="142"/>
      <c r="EY19" s="142"/>
      <c r="EZ19" s="142"/>
      <c r="FA19" s="142"/>
      <c r="FB19" s="142"/>
      <c r="FC19" s="142"/>
      <c r="FD19" s="142"/>
      <c r="FE19" s="142"/>
      <c r="FF19" s="142"/>
      <c r="FG19" s="142"/>
      <c r="FH19" s="142"/>
      <c r="FI19" s="67"/>
      <c r="FJ19" s="67"/>
      <c r="FK19" s="67"/>
      <c r="FL19" s="67"/>
      <c r="FM19" s="67"/>
      <c r="FN19" s="67"/>
      <c r="FO19" s="67"/>
      <c r="FP19" s="67"/>
      <c r="FQ19" s="67"/>
      <c r="FR19" s="67"/>
    </row>
    <row r="20" spans="1:174">
      <c r="A20" s="176" t="str">
        <f>Validation!B20</f>
        <v>Pass</v>
      </c>
      <c r="B20" s="247"/>
      <c r="C20" s="247"/>
      <c r="D20" s="247"/>
      <c r="E20" s="248"/>
      <c r="F20" s="249"/>
      <c r="G20" s="247"/>
      <c r="H20" s="243"/>
      <c r="I20" s="127"/>
      <c r="J20" s="243"/>
      <c r="K20" s="136"/>
      <c r="L20" s="177"/>
      <c r="M20" s="191"/>
      <c r="N20" s="218"/>
      <c r="O20" s="218"/>
      <c r="P20" s="179"/>
      <c r="Q20" s="128"/>
      <c r="R20" s="216"/>
      <c r="S20" s="244"/>
      <c r="T20" s="177"/>
      <c r="U20" s="177"/>
      <c r="V20" s="216"/>
      <c r="W20" s="131"/>
      <c r="X20" s="132"/>
      <c r="Y20" s="132"/>
      <c r="Z20" s="132"/>
      <c r="AA20" s="133"/>
      <c r="AB20" s="127"/>
      <c r="AC20" s="127"/>
      <c r="AD20" s="245"/>
      <c r="AE20" s="246"/>
      <c r="AF20" s="127"/>
      <c r="AG20" s="127"/>
      <c r="AH20" s="128"/>
      <c r="AI20" s="128"/>
      <c r="AJ20" s="134"/>
      <c r="AK20" s="214"/>
      <c r="AL20" s="210"/>
      <c r="AM20" s="177"/>
      <c r="AN20" s="127"/>
      <c r="AO20" s="177"/>
      <c r="AP20" s="177"/>
      <c r="AQ20" s="177"/>
      <c r="AR20" s="177"/>
      <c r="AS20" s="177"/>
      <c r="AT20" s="177"/>
      <c r="AU20" s="135"/>
      <c r="AV20" s="216"/>
      <c r="AW20" s="133"/>
      <c r="AX20" s="127"/>
      <c r="AY20" s="127"/>
      <c r="AZ20" s="127"/>
      <c r="BA20" s="127"/>
      <c r="BB20" s="127"/>
      <c r="BC20" s="127"/>
      <c r="BD20" s="127"/>
      <c r="BE20" s="134"/>
      <c r="BF20" s="127"/>
      <c r="BG20" s="127"/>
      <c r="BH20" s="127"/>
      <c r="BI20" s="127"/>
      <c r="BJ20" s="127"/>
      <c r="BK20" s="127"/>
      <c r="BL20" s="127"/>
      <c r="BM20" s="127"/>
      <c r="BN20" s="134"/>
      <c r="BO20" s="133"/>
      <c r="BP20" s="127"/>
      <c r="BQ20" s="127"/>
      <c r="BR20" s="127"/>
      <c r="BS20" s="127"/>
      <c r="BT20" s="127"/>
      <c r="BU20" s="127"/>
      <c r="BV20" s="127"/>
      <c r="BW20" s="127"/>
      <c r="BX20" s="127"/>
      <c r="BY20" s="127"/>
      <c r="BZ20" s="127"/>
      <c r="CA20" s="127"/>
      <c r="CB20" s="127"/>
      <c r="CC20" s="127"/>
      <c r="CD20" s="127"/>
      <c r="CE20" s="127"/>
      <c r="CF20" s="127"/>
      <c r="CG20" s="127"/>
      <c r="CH20" s="136"/>
      <c r="CI20" s="137"/>
      <c r="CJ20" s="127"/>
      <c r="CK20" s="127"/>
      <c r="CL20" s="127"/>
      <c r="CM20" s="127"/>
      <c r="CN20" s="127"/>
      <c r="CO20" s="127"/>
      <c r="CP20" s="127"/>
      <c r="CQ20" s="127"/>
      <c r="CR20" s="127"/>
      <c r="CS20" s="127"/>
      <c r="CT20" s="127"/>
      <c r="CU20" s="127"/>
      <c r="CV20" s="127"/>
      <c r="CW20" s="127"/>
      <c r="CX20" s="127"/>
      <c r="CY20" s="127"/>
      <c r="CZ20" s="127"/>
      <c r="DA20" s="127"/>
      <c r="DB20" s="127"/>
      <c r="DC20" s="127"/>
      <c r="DD20" s="128"/>
      <c r="DE20" s="134"/>
      <c r="DF20" s="138"/>
      <c r="DG20" s="139"/>
      <c r="DH20" s="139"/>
      <c r="DI20" s="139"/>
      <c r="DJ20" s="139"/>
      <c r="DK20" s="139"/>
      <c r="DL20" s="139"/>
      <c r="DM20" s="137"/>
      <c r="DN20" s="138"/>
      <c r="DO20" s="139"/>
      <c r="DP20" s="139"/>
      <c r="DQ20" s="139"/>
      <c r="DR20" s="139"/>
      <c r="DS20" s="139"/>
      <c r="DT20" s="139"/>
      <c r="DU20" s="128"/>
      <c r="DV20" s="216"/>
      <c r="DW20" s="140"/>
      <c r="DX20" s="141"/>
      <c r="DY20" s="141"/>
      <c r="DZ20" s="134"/>
      <c r="EA20" s="133"/>
      <c r="EB20" s="177"/>
      <c r="EC20" s="177"/>
      <c r="ED20" s="163"/>
      <c r="EE20" s="133"/>
      <c r="EF20" s="127"/>
      <c r="EG20" s="127"/>
      <c r="EH20" s="127"/>
      <c r="EI20" s="127"/>
      <c r="EJ20" s="127"/>
      <c r="EK20" s="127"/>
      <c r="EL20" s="134"/>
      <c r="EM20" s="133"/>
      <c r="EN20" s="127"/>
      <c r="EO20" s="127"/>
      <c r="EP20" s="127"/>
      <c r="EQ20" s="127"/>
      <c r="ER20" s="127"/>
      <c r="ES20" s="127"/>
      <c r="ET20" s="134"/>
      <c r="EU20" s="142"/>
      <c r="EV20" s="142"/>
      <c r="EW20" s="142"/>
      <c r="EX20" s="142"/>
      <c r="EY20" s="142"/>
      <c r="EZ20" s="142"/>
      <c r="FA20" s="142"/>
      <c r="FB20" s="142"/>
      <c r="FC20" s="142"/>
      <c r="FD20" s="142"/>
      <c r="FE20" s="142"/>
      <c r="FF20" s="142"/>
      <c r="FG20" s="142"/>
      <c r="FH20" s="142"/>
      <c r="FI20" s="67"/>
      <c r="FJ20" s="67"/>
      <c r="FK20" s="67"/>
      <c r="FL20" s="67"/>
      <c r="FM20" s="67"/>
      <c r="FN20" s="67"/>
      <c r="FO20" s="67"/>
      <c r="FP20" s="67"/>
      <c r="FQ20" s="67"/>
      <c r="FR20" s="67"/>
    </row>
    <row r="21" spans="1:174">
      <c r="A21" s="176" t="str">
        <f>Validation!B21</f>
        <v>Pass</v>
      </c>
      <c r="B21" s="247"/>
      <c r="C21" s="247"/>
      <c r="D21" s="247"/>
      <c r="E21" s="248"/>
      <c r="F21" s="249"/>
      <c r="G21" s="247"/>
      <c r="H21" s="243"/>
      <c r="I21" s="127"/>
      <c r="J21" s="243"/>
      <c r="K21" s="136"/>
      <c r="L21" s="177"/>
      <c r="M21" s="191"/>
      <c r="N21" s="218"/>
      <c r="O21" s="218"/>
      <c r="P21" s="179"/>
      <c r="Q21" s="128"/>
      <c r="R21" s="216"/>
      <c r="S21" s="244"/>
      <c r="T21" s="177"/>
      <c r="U21" s="177"/>
      <c r="V21" s="216"/>
      <c r="W21" s="131"/>
      <c r="X21" s="132"/>
      <c r="Y21" s="132"/>
      <c r="Z21" s="132"/>
      <c r="AA21" s="133"/>
      <c r="AB21" s="127"/>
      <c r="AC21" s="127"/>
      <c r="AD21" s="245"/>
      <c r="AE21" s="246"/>
      <c r="AF21" s="127"/>
      <c r="AG21" s="127"/>
      <c r="AH21" s="128"/>
      <c r="AI21" s="128"/>
      <c r="AJ21" s="134"/>
      <c r="AK21" s="214"/>
      <c r="AL21" s="210"/>
      <c r="AM21" s="177"/>
      <c r="AN21" s="127"/>
      <c r="AO21" s="177"/>
      <c r="AP21" s="177"/>
      <c r="AQ21" s="177"/>
      <c r="AR21" s="177"/>
      <c r="AS21" s="177"/>
      <c r="AT21" s="177"/>
      <c r="AU21" s="135"/>
      <c r="AV21" s="216"/>
      <c r="AW21" s="133"/>
      <c r="AX21" s="127"/>
      <c r="AY21" s="127"/>
      <c r="AZ21" s="127"/>
      <c r="BA21" s="127"/>
      <c r="BB21" s="127"/>
      <c r="BC21" s="127"/>
      <c r="BD21" s="127"/>
      <c r="BE21" s="134"/>
      <c r="BF21" s="127"/>
      <c r="BG21" s="127"/>
      <c r="BH21" s="127"/>
      <c r="BI21" s="127"/>
      <c r="BJ21" s="127"/>
      <c r="BK21" s="127"/>
      <c r="BL21" s="127"/>
      <c r="BM21" s="127"/>
      <c r="BN21" s="134"/>
      <c r="BO21" s="133"/>
      <c r="BP21" s="127"/>
      <c r="BQ21" s="127"/>
      <c r="BR21" s="127"/>
      <c r="BS21" s="127"/>
      <c r="BT21" s="127"/>
      <c r="BU21" s="127"/>
      <c r="BV21" s="127"/>
      <c r="BW21" s="127"/>
      <c r="BX21" s="127"/>
      <c r="BY21" s="127"/>
      <c r="BZ21" s="127"/>
      <c r="CA21" s="127"/>
      <c r="CB21" s="127"/>
      <c r="CC21" s="127"/>
      <c r="CD21" s="127"/>
      <c r="CE21" s="127"/>
      <c r="CF21" s="127"/>
      <c r="CG21" s="127"/>
      <c r="CH21" s="136"/>
      <c r="CI21" s="137"/>
      <c r="CJ21" s="127"/>
      <c r="CK21" s="127"/>
      <c r="CL21" s="127"/>
      <c r="CM21" s="127"/>
      <c r="CN21" s="127"/>
      <c r="CO21" s="127"/>
      <c r="CP21" s="127"/>
      <c r="CQ21" s="127"/>
      <c r="CR21" s="127"/>
      <c r="CS21" s="127"/>
      <c r="CT21" s="127"/>
      <c r="CU21" s="127"/>
      <c r="CV21" s="127"/>
      <c r="CW21" s="127"/>
      <c r="CX21" s="127"/>
      <c r="CY21" s="127"/>
      <c r="CZ21" s="127"/>
      <c r="DA21" s="127"/>
      <c r="DB21" s="127"/>
      <c r="DC21" s="127"/>
      <c r="DD21" s="128"/>
      <c r="DE21" s="134"/>
      <c r="DF21" s="138"/>
      <c r="DG21" s="139"/>
      <c r="DH21" s="139"/>
      <c r="DI21" s="139"/>
      <c r="DJ21" s="139"/>
      <c r="DK21" s="139"/>
      <c r="DL21" s="139"/>
      <c r="DM21" s="137"/>
      <c r="DN21" s="138"/>
      <c r="DO21" s="139"/>
      <c r="DP21" s="139"/>
      <c r="DQ21" s="139"/>
      <c r="DR21" s="139"/>
      <c r="DS21" s="139"/>
      <c r="DT21" s="139"/>
      <c r="DU21" s="128"/>
      <c r="DV21" s="216"/>
      <c r="DW21" s="140"/>
      <c r="DX21" s="141"/>
      <c r="DY21" s="141"/>
      <c r="DZ21" s="134"/>
      <c r="EA21" s="133"/>
      <c r="EB21" s="177"/>
      <c r="EC21" s="177"/>
      <c r="ED21" s="163"/>
      <c r="EE21" s="133"/>
      <c r="EF21" s="127"/>
      <c r="EG21" s="127"/>
      <c r="EH21" s="127"/>
      <c r="EI21" s="127"/>
      <c r="EJ21" s="127"/>
      <c r="EK21" s="127"/>
      <c r="EL21" s="134"/>
      <c r="EM21" s="133"/>
      <c r="EN21" s="127"/>
      <c r="EO21" s="127"/>
      <c r="EP21" s="127"/>
      <c r="EQ21" s="127"/>
      <c r="ER21" s="127"/>
      <c r="ES21" s="127"/>
      <c r="ET21" s="134"/>
      <c r="EU21" s="142"/>
      <c r="EV21" s="142"/>
      <c r="EW21" s="142"/>
      <c r="EX21" s="142"/>
      <c r="EY21" s="142"/>
      <c r="EZ21" s="142"/>
      <c r="FA21" s="142"/>
      <c r="FB21" s="142"/>
      <c r="FC21" s="142"/>
      <c r="FD21" s="142"/>
      <c r="FE21" s="142"/>
      <c r="FF21" s="142"/>
      <c r="FG21" s="142"/>
      <c r="FH21" s="142"/>
      <c r="FI21" s="67"/>
      <c r="FJ21" s="67"/>
      <c r="FK21" s="67"/>
      <c r="FL21" s="67"/>
      <c r="FM21" s="67"/>
      <c r="FN21" s="67"/>
      <c r="FO21" s="67"/>
      <c r="FP21" s="67"/>
      <c r="FQ21" s="67"/>
      <c r="FR21" s="67"/>
    </row>
    <row r="22" spans="1:174">
      <c r="A22" s="176" t="str">
        <f>Validation!B22</f>
        <v>Pass</v>
      </c>
      <c r="B22" s="247"/>
      <c r="C22" s="247"/>
      <c r="D22" s="247"/>
      <c r="E22" s="248"/>
      <c r="F22" s="249"/>
      <c r="G22" s="247"/>
      <c r="H22" s="243"/>
      <c r="I22" s="127"/>
      <c r="J22" s="243"/>
      <c r="K22" s="136"/>
      <c r="L22" s="177"/>
      <c r="M22" s="191"/>
      <c r="N22" s="218"/>
      <c r="O22" s="218"/>
      <c r="P22" s="179"/>
      <c r="Q22" s="128"/>
      <c r="R22" s="216"/>
      <c r="S22" s="244"/>
      <c r="T22" s="177"/>
      <c r="U22" s="177"/>
      <c r="V22" s="216"/>
      <c r="W22" s="131"/>
      <c r="X22" s="132"/>
      <c r="Y22" s="132"/>
      <c r="Z22" s="132"/>
      <c r="AA22" s="133"/>
      <c r="AB22" s="127"/>
      <c r="AC22" s="127"/>
      <c r="AD22" s="245"/>
      <c r="AE22" s="246"/>
      <c r="AF22" s="127"/>
      <c r="AG22" s="127"/>
      <c r="AH22" s="128"/>
      <c r="AI22" s="128"/>
      <c r="AJ22" s="134"/>
      <c r="AK22" s="214"/>
      <c r="AL22" s="210"/>
      <c r="AM22" s="177"/>
      <c r="AN22" s="127"/>
      <c r="AO22" s="177"/>
      <c r="AP22" s="177"/>
      <c r="AQ22" s="177"/>
      <c r="AR22" s="177"/>
      <c r="AS22" s="177"/>
      <c r="AT22" s="177"/>
      <c r="AU22" s="135"/>
      <c r="AV22" s="216"/>
      <c r="AW22" s="133"/>
      <c r="AX22" s="127"/>
      <c r="AY22" s="127"/>
      <c r="AZ22" s="127"/>
      <c r="BA22" s="127"/>
      <c r="BB22" s="127"/>
      <c r="BC22" s="127"/>
      <c r="BD22" s="127"/>
      <c r="BE22" s="134"/>
      <c r="BF22" s="127"/>
      <c r="BG22" s="127"/>
      <c r="BH22" s="127"/>
      <c r="BI22" s="127"/>
      <c r="BJ22" s="127"/>
      <c r="BK22" s="127"/>
      <c r="BL22" s="127"/>
      <c r="BM22" s="127"/>
      <c r="BN22" s="134"/>
      <c r="BO22" s="133"/>
      <c r="BP22" s="127"/>
      <c r="BQ22" s="127"/>
      <c r="BR22" s="127"/>
      <c r="BS22" s="127"/>
      <c r="BT22" s="127"/>
      <c r="BU22" s="127"/>
      <c r="BV22" s="127"/>
      <c r="BW22" s="127"/>
      <c r="BX22" s="127"/>
      <c r="BY22" s="127"/>
      <c r="BZ22" s="127"/>
      <c r="CA22" s="127"/>
      <c r="CB22" s="127"/>
      <c r="CC22" s="127"/>
      <c r="CD22" s="127"/>
      <c r="CE22" s="127"/>
      <c r="CF22" s="127"/>
      <c r="CG22" s="127"/>
      <c r="CH22" s="136"/>
      <c r="CI22" s="137"/>
      <c r="CJ22" s="127"/>
      <c r="CK22" s="127"/>
      <c r="CL22" s="127"/>
      <c r="CM22" s="127"/>
      <c r="CN22" s="127"/>
      <c r="CO22" s="127"/>
      <c r="CP22" s="127"/>
      <c r="CQ22" s="127"/>
      <c r="CR22" s="127"/>
      <c r="CS22" s="127"/>
      <c r="CT22" s="127"/>
      <c r="CU22" s="127"/>
      <c r="CV22" s="127"/>
      <c r="CW22" s="127"/>
      <c r="CX22" s="127"/>
      <c r="CY22" s="127"/>
      <c r="CZ22" s="127"/>
      <c r="DA22" s="127"/>
      <c r="DB22" s="127"/>
      <c r="DC22" s="127"/>
      <c r="DD22" s="128"/>
      <c r="DE22" s="134"/>
      <c r="DF22" s="138"/>
      <c r="DG22" s="139"/>
      <c r="DH22" s="139"/>
      <c r="DI22" s="139"/>
      <c r="DJ22" s="139"/>
      <c r="DK22" s="139"/>
      <c r="DL22" s="139"/>
      <c r="DM22" s="137"/>
      <c r="DN22" s="138"/>
      <c r="DO22" s="139"/>
      <c r="DP22" s="139"/>
      <c r="DQ22" s="139"/>
      <c r="DR22" s="139"/>
      <c r="DS22" s="139"/>
      <c r="DT22" s="139"/>
      <c r="DU22" s="128"/>
      <c r="DV22" s="216"/>
      <c r="DW22" s="140"/>
      <c r="DX22" s="141"/>
      <c r="DY22" s="141"/>
      <c r="DZ22" s="134"/>
      <c r="EA22" s="133"/>
      <c r="EB22" s="177"/>
      <c r="EC22" s="177"/>
      <c r="ED22" s="163"/>
      <c r="EE22" s="133"/>
      <c r="EF22" s="127"/>
      <c r="EG22" s="127"/>
      <c r="EH22" s="127"/>
      <c r="EI22" s="127"/>
      <c r="EJ22" s="127"/>
      <c r="EK22" s="127"/>
      <c r="EL22" s="134"/>
      <c r="EM22" s="133"/>
      <c r="EN22" s="127"/>
      <c r="EO22" s="127"/>
      <c r="EP22" s="127"/>
      <c r="EQ22" s="127"/>
      <c r="ER22" s="127"/>
      <c r="ES22" s="127"/>
      <c r="ET22" s="134"/>
      <c r="EU22" s="142"/>
      <c r="EV22" s="142"/>
      <c r="EW22" s="142"/>
      <c r="EX22" s="142"/>
      <c r="EY22" s="142"/>
      <c r="EZ22" s="142"/>
      <c r="FA22" s="142"/>
      <c r="FB22" s="142"/>
      <c r="FC22" s="142"/>
      <c r="FD22" s="142"/>
      <c r="FE22" s="142"/>
      <c r="FF22" s="142"/>
      <c r="FG22" s="142"/>
      <c r="FH22" s="142"/>
      <c r="FI22" s="67"/>
      <c r="FJ22" s="67"/>
      <c r="FK22" s="67"/>
      <c r="FL22" s="67"/>
      <c r="FM22" s="67"/>
      <c r="FN22" s="67"/>
      <c r="FO22" s="67"/>
      <c r="FP22" s="67"/>
      <c r="FQ22" s="67"/>
      <c r="FR22" s="67"/>
    </row>
    <row r="23" spans="1:174">
      <c r="A23" s="176" t="str">
        <f>Validation!B23</f>
        <v>Pass</v>
      </c>
      <c r="B23" s="247"/>
      <c r="C23" s="247"/>
      <c r="D23" s="247"/>
      <c r="E23" s="248"/>
      <c r="F23" s="249"/>
      <c r="G23" s="247"/>
      <c r="H23" s="243"/>
      <c r="I23" s="127"/>
      <c r="J23" s="243"/>
      <c r="K23" s="136"/>
      <c r="L23" s="177"/>
      <c r="M23" s="191"/>
      <c r="N23" s="218"/>
      <c r="O23" s="218"/>
      <c r="P23" s="179"/>
      <c r="Q23" s="128"/>
      <c r="R23" s="216"/>
      <c r="S23" s="244"/>
      <c r="T23" s="177"/>
      <c r="U23" s="177"/>
      <c r="V23" s="216"/>
      <c r="W23" s="131"/>
      <c r="X23" s="132"/>
      <c r="Y23" s="132"/>
      <c r="Z23" s="132"/>
      <c r="AA23" s="133"/>
      <c r="AB23" s="127"/>
      <c r="AC23" s="127"/>
      <c r="AD23" s="245"/>
      <c r="AE23" s="246"/>
      <c r="AF23" s="127"/>
      <c r="AG23" s="127"/>
      <c r="AH23" s="128"/>
      <c r="AI23" s="128"/>
      <c r="AJ23" s="134"/>
      <c r="AK23" s="214"/>
      <c r="AL23" s="210"/>
      <c r="AM23" s="177"/>
      <c r="AN23" s="127"/>
      <c r="AO23" s="177"/>
      <c r="AP23" s="177"/>
      <c r="AQ23" s="177"/>
      <c r="AR23" s="177"/>
      <c r="AS23" s="177"/>
      <c r="AT23" s="177"/>
      <c r="AU23" s="135"/>
      <c r="AV23" s="216"/>
      <c r="AW23" s="133"/>
      <c r="AX23" s="127"/>
      <c r="AY23" s="127"/>
      <c r="AZ23" s="127"/>
      <c r="BA23" s="127"/>
      <c r="BB23" s="127"/>
      <c r="BC23" s="127"/>
      <c r="BD23" s="127"/>
      <c r="BE23" s="134"/>
      <c r="BF23" s="127"/>
      <c r="BG23" s="127"/>
      <c r="BH23" s="127"/>
      <c r="BI23" s="127"/>
      <c r="BJ23" s="127"/>
      <c r="BK23" s="127"/>
      <c r="BL23" s="127"/>
      <c r="BM23" s="127"/>
      <c r="BN23" s="134"/>
      <c r="BO23" s="133"/>
      <c r="BP23" s="127"/>
      <c r="BQ23" s="127"/>
      <c r="BR23" s="127"/>
      <c r="BS23" s="127"/>
      <c r="BT23" s="127"/>
      <c r="BU23" s="127"/>
      <c r="BV23" s="127"/>
      <c r="BW23" s="127"/>
      <c r="BX23" s="127"/>
      <c r="BY23" s="127"/>
      <c r="BZ23" s="127"/>
      <c r="CA23" s="127"/>
      <c r="CB23" s="127"/>
      <c r="CC23" s="127"/>
      <c r="CD23" s="127"/>
      <c r="CE23" s="127"/>
      <c r="CF23" s="127"/>
      <c r="CG23" s="127"/>
      <c r="CH23" s="136"/>
      <c r="CI23" s="137"/>
      <c r="CJ23" s="127"/>
      <c r="CK23" s="127"/>
      <c r="CL23" s="127"/>
      <c r="CM23" s="127"/>
      <c r="CN23" s="127"/>
      <c r="CO23" s="127"/>
      <c r="CP23" s="127"/>
      <c r="CQ23" s="127"/>
      <c r="CR23" s="127"/>
      <c r="CS23" s="127"/>
      <c r="CT23" s="127"/>
      <c r="CU23" s="127"/>
      <c r="CV23" s="127"/>
      <c r="CW23" s="127"/>
      <c r="CX23" s="127"/>
      <c r="CY23" s="127"/>
      <c r="CZ23" s="127"/>
      <c r="DA23" s="127"/>
      <c r="DB23" s="127"/>
      <c r="DC23" s="127"/>
      <c r="DD23" s="128"/>
      <c r="DE23" s="134"/>
      <c r="DF23" s="138"/>
      <c r="DG23" s="139"/>
      <c r="DH23" s="139"/>
      <c r="DI23" s="139"/>
      <c r="DJ23" s="139"/>
      <c r="DK23" s="139"/>
      <c r="DL23" s="139"/>
      <c r="DM23" s="137"/>
      <c r="DN23" s="138"/>
      <c r="DO23" s="139"/>
      <c r="DP23" s="139"/>
      <c r="DQ23" s="139"/>
      <c r="DR23" s="139"/>
      <c r="DS23" s="139"/>
      <c r="DT23" s="139"/>
      <c r="DU23" s="128"/>
      <c r="DV23" s="216"/>
      <c r="DW23" s="140"/>
      <c r="DX23" s="141"/>
      <c r="DY23" s="141"/>
      <c r="DZ23" s="134"/>
      <c r="EA23" s="133"/>
      <c r="EB23" s="177"/>
      <c r="EC23" s="177"/>
      <c r="ED23" s="163"/>
      <c r="EE23" s="133"/>
      <c r="EF23" s="127"/>
      <c r="EG23" s="127"/>
      <c r="EH23" s="127"/>
      <c r="EI23" s="127"/>
      <c r="EJ23" s="127"/>
      <c r="EK23" s="127"/>
      <c r="EL23" s="134"/>
      <c r="EM23" s="133"/>
      <c r="EN23" s="127"/>
      <c r="EO23" s="127"/>
      <c r="EP23" s="127"/>
      <c r="EQ23" s="127"/>
      <c r="ER23" s="127"/>
      <c r="ES23" s="127"/>
      <c r="ET23" s="134"/>
      <c r="EU23" s="142"/>
      <c r="EV23" s="142"/>
      <c r="EW23" s="142"/>
      <c r="EX23" s="142"/>
      <c r="EY23" s="142"/>
      <c r="EZ23" s="142"/>
      <c r="FA23" s="142"/>
      <c r="FB23" s="142"/>
      <c r="FC23" s="142"/>
      <c r="FD23" s="142"/>
      <c r="FE23" s="142"/>
      <c r="FF23" s="142"/>
      <c r="FG23" s="142"/>
      <c r="FH23" s="142"/>
      <c r="FI23" s="67"/>
      <c r="FJ23" s="67"/>
      <c r="FK23" s="67"/>
      <c r="FL23" s="67"/>
      <c r="FM23" s="67"/>
      <c r="FN23" s="67"/>
      <c r="FO23" s="67"/>
      <c r="FP23" s="67"/>
      <c r="FQ23" s="67"/>
      <c r="FR23" s="67"/>
    </row>
    <row r="24" spans="1:174">
      <c r="A24" s="176" t="str">
        <f>Validation!B24</f>
        <v>Pass</v>
      </c>
      <c r="B24" s="247"/>
      <c r="C24" s="247"/>
      <c r="D24" s="247"/>
      <c r="E24" s="248"/>
      <c r="F24" s="249"/>
      <c r="G24" s="247"/>
      <c r="H24" s="243"/>
      <c r="I24" s="127"/>
      <c r="J24" s="243"/>
      <c r="K24" s="136"/>
      <c r="L24" s="177"/>
      <c r="M24" s="191"/>
      <c r="N24" s="218"/>
      <c r="O24" s="218"/>
      <c r="P24" s="179"/>
      <c r="Q24" s="128"/>
      <c r="R24" s="216"/>
      <c r="S24" s="244"/>
      <c r="T24" s="177"/>
      <c r="U24" s="177"/>
      <c r="V24" s="216"/>
      <c r="W24" s="131"/>
      <c r="X24" s="132"/>
      <c r="Y24" s="132"/>
      <c r="Z24" s="132"/>
      <c r="AA24" s="133"/>
      <c r="AB24" s="127"/>
      <c r="AC24" s="127"/>
      <c r="AD24" s="245"/>
      <c r="AE24" s="246"/>
      <c r="AF24" s="127"/>
      <c r="AG24" s="127"/>
      <c r="AH24" s="128"/>
      <c r="AI24" s="128"/>
      <c r="AJ24" s="134"/>
      <c r="AK24" s="214"/>
      <c r="AL24" s="210"/>
      <c r="AM24" s="177"/>
      <c r="AN24" s="127"/>
      <c r="AO24" s="177"/>
      <c r="AP24" s="177"/>
      <c r="AQ24" s="177"/>
      <c r="AR24" s="177"/>
      <c r="AS24" s="177"/>
      <c r="AT24" s="177"/>
      <c r="AU24" s="135"/>
      <c r="AV24" s="216"/>
      <c r="AW24" s="133"/>
      <c r="AX24" s="127"/>
      <c r="AY24" s="127"/>
      <c r="AZ24" s="127"/>
      <c r="BA24" s="127"/>
      <c r="BB24" s="127"/>
      <c r="BC24" s="127"/>
      <c r="BD24" s="127"/>
      <c r="BE24" s="134"/>
      <c r="BF24" s="127"/>
      <c r="BG24" s="127"/>
      <c r="BH24" s="127"/>
      <c r="BI24" s="127"/>
      <c r="BJ24" s="127"/>
      <c r="BK24" s="127"/>
      <c r="BL24" s="127"/>
      <c r="BM24" s="127"/>
      <c r="BN24" s="134"/>
      <c r="BO24" s="133"/>
      <c r="BP24" s="127"/>
      <c r="BQ24" s="127"/>
      <c r="BR24" s="127"/>
      <c r="BS24" s="127"/>
      <c r="BT24" s="127"/>
      <c r="BU24" s="127"/>
      <c r="BV24" s="127"/>
      <c r="BW24" s="127"/>
      <c r="BX24" s="127"/>
      <c r="BY24" s="127"/>
      <c r="BZ24" s="127"/>
      <c r="CA24" s="127"/>
      <c r="CB24" s="127"/>
      <c r="CC24" s="127"/>
      <c r="CD24" s="127"/>
      <c r="CE24" s="127"/>
      <c r="CF24" s="127"/>
      <c r="CG24" s="127"/>
      <c r="CH24" s="136"/>
      <c r="CI24" s="137"/>
      <c r="CJ24" s="127"/>
      <c r="CK24" s="127"/>
      <c r="CL24" s="127"/>
      <c r="CM24" s="127"/>
      <c r="CN24" s="127"/>
      <c r="CO24" s="127"/>
      <c r="CP24" s="127"/>
      <c r="CQ24" s="127"/>
      <c r="CR24" s="127"/>
      <c r="CS24" s="127"/>
      <c r="CT24" s="127"/>
      <c r="CU24" s="127"/>
      <c r="CV24" s="127"/>
      <c r="CW24" s="127"/>
      <c r="CX24" s="127"/>
      <c r="CY24" s="127"/>
      <c r="CZ24" s="127"/>
      <c r="DA24" s="127"/>
      <c r="DB24" s="127"/>
      <c r="DC24" s="127"/>
      <c r="DD24" s="128"/>
      <c r="DE24" s="134"/>
      <c r="DF24" s="138"/>
      <c r="DG24" s="139"/>
      <c r="DH24" s="139"/>
      <c r="DI24" s="139"/>
      <c r="DJ24" s="139"/>
      <c r="DK24" s="139"/>
      <c r="DL24" s="139"/>
      <c r="DM24" s="137"/>
      <c r="DN24" s="138"/>
      <c r="DO24" s="139"/>
      <c r="DP24" s="139"/>
      <c r="DQ24" s="139"/>
      <c r="DR24" s="139"/>
      <c r="DS24" s="139"/>
      <c r="DT24" s="139"/>
      <c r="DU24" s="128"/>
      <c r="DV24" s="216"/>
      <c r="DW24" s="140"/>
      <c r="DX24" s="141"/>
      <c r="DY24" s="141"/>
      <c r="DZ24" s="134"/>
      <c r="EA24" s="133"/>
      <c r="EB24" s="177"/>
      <c r="EC24" s="177"/>
      <c r="ED24" s="163"/>
      <c r="EE24" s="133"/>
      <c r="EF24" s="127"/>
      <c r="EG24" s="127"/>
      <c r="EH24" s="127"/>
      <c r="EI24" s="127"/>
      <c r="EJ24" s="127"/>
      <c r="EK24" s="127"/>
      <c r="EL24" s="134"/>
      <c r="EM24" s="133"/>
      <c r="EN24" s="127"/>
      <c r="EO24" s="127"/>
      <c r="EP24" s="127"/>
      <c r="EQ24" s="127"/>
      <c r="ER24" s="127"/>
      <c r="ES24" s="127"/>
      <c r="ET24" s="134"/>
      <c r="EU24" s="142"/>
      <c r="EV24" s="142"/>
      <c r="EW24" s="142"/>
      <c r="EX24" s="142"/>
      <c r="EY24" s="142"/>
      <c r="EZ24" s="142"/>
      <c r="FA24" s="142"/>
      <c r="FB24" s="142"/>
      <c r="FC24" s="142"/>
      <c r="FD24" s="142"/>
      <c r="FE24" s="142"/>
      <c r="FF24" s="142"/>
      <c r="FG24" s="142"/>
      <c r="FH24" s="142"/>
      <c r="FI24" s="67"/>
      <c r="FJ24" s="67"/>
      <c r="FK24" s="67"/>
      <c r="FL24" s="67"/>
      <c r="FM24" s="67"/>
      <c r="FN24" s="67"/>
      <c r="FO24" s="67"/>
      <c r="FP24" s="67"/>
      <c r="FQ24" s="67"/>
      <c r="FR24" s="67"/>
    </row>
    <row r="25" spans="1:174">
      <c r="A25" s="176" t="str">
        <f>Validation!B25</f>
        <v>Pass</v>
      </c>
      <c r="B25" s="247"/>
      <c r="C25" s="247"/>
      <c r="D25" s="247"/>
      <c r="E25" s="248"/>
      <c r="F25" s="249"/>
      <c r="G25" s="247"/>
      <c r="H25" s="243"/>
      <c r="I25" s="127"/>
      <c r="J25" s="243"/>
      <c r="K25" s="136"/>
      <c r="L25" s="177"/>
      <c r="M25" s="191"/>
      <c r="N25" s="218"/>
      <c r="O25" s="218"/>
      <c r="P25" s="179"/>
      <c r="Q25" s="128"/>
      <c r="R25" s="216"/>
      <c r="S25" s="244"/>
      <c r="T25" s="177"/>
      <c r="U25" s="177"/>
      <c r="V25" s="216"/>
      <c r="W25" s="131"/>
      <c r="X25" s="132"/>
      <c r="Y25" s="132"/>
      <c r="Z25" s="132"/>
      <c r="AA25" s="133"/>
      <c r="AB25" s="127"/>
      <c r="AC25" s="127"/>
      <c r="AD25" s="245"/>
      <c r="AE25" s="246"/>
      <c r="AF25" s="127"/>
      <c r="AG25" s="127"/>
      <c r="AH25" s="128"/>
      <c r="AI25" s="128"/>
      <c r="AJ25" s="134"/>
      <c r="AK25" s="214"/>
      <c r="AL25" s="210"/>
      <c r="AM25" s="177"/>
      <c r="AN25" s="127"/>
      <c r="AO25" s="177"/>
      <c r="AP25" s="177"/>
      <c r="AQ25" s="177"/>
      <c r="AR25" s="177"/>
      <c r="AS25" s="177"/>
      <c r="AT25" s="177"/>
      <c r="AU25" s="135"/>
      <c r="AV25" s="216"/>
      <c r="AW25" s="133"/>
      <c r="AX25" s="127"/>
      <c r="AY25" s="127"/>
      <c r="AZ25" s="127"/>
      <c r="BA25" s="127"/>
      <c r="BB25" s="127"/>
      <c r="BC25" s="127"/>
      <c r="BD25" s="127"/>
      <c r="BE25" s="134"/>
      <c r="BF25" s="127"/>
      <c r="BG25" s="127"/>
      <c r="BH25" s="127"/>
      <c r="BI25" s="127"/>
      <c r="BJ25" s="127"/>
      <c r="BK25" s="127"/>
      <c r="BL25" s="127"/>
      <c r="BM25" s="127"/>
      <c r="BN25" s="134"/>
      <c r="BO25" s="133"/>
      <c r="BP25" s="127"/>
      <c r="BQ25" s="127"/>
      <c r="BR25" s="127"/>
      <c r="BS25" s="127"/>
      <c r="BT25" s="127"/>
      <c r="BU25" s="127"/>
      <c r="BV25" s="127"/>
      <c r="BW25" s="127"/>
      <c r="BX25" s="127"/>
      <c r="BY25" s="127"/>
      <c r="BZ25" s="127"/>
      <c r="CA25" s="127"/>
      <c r="CB25" s="127"/>
      <c r="CC25" s="127"/>
      <c r="CD25" s="127"/>
      <c r="CE25" s="127"/>
      <c r="CF25" s="127"/>
      <c r="CG25" s="127"/>
      <c r="CH25" s="136"/>
      <c r="CI25" s="137"/>
      <c r="CJ25" s="127"/>
      <c r="CK25" s="127"/>
      <c r="CL25" s="127"/>
      <c r="CM25" s="127"/>
      <c r="CN25" s="127"/>
      <c r="CO25" s="127"/>
      <c r="CP25" s="127"/>
      <c r="CQ25" s="127"/>
      <c r="CR25" s="127"/>
      <c r="CS25" s="127"/>
      <c r="CT25" s="127"/>
      <c r="CU25" s="127"/>
      <c r="CV25" s="127"/>
      <c r="CW25" s="127"/>
      <c r="CX25" s="127"/>
      <c r="CY25" s="127"/>
      <c r="CZ25" s="127"/>
      <c r="DA25" s="127"/>
      <c r="DB25" s="127"/>
      <c r="DC25" s="127"/>
      <c r="DD25" s="128"/>
      <c r="DE25" s="134"/>
      <c r="DF25" s="138"/>
      <c r="DG25" s="139"/>
      <c r="DH25" s="139"/>
      <c r="DI25" s="139"/>
      <c r="DJ25" s="139"/>
      <c r="DK25" s="139"/>
      <c r="DL25" s="139"/>
      <c r="DM25" s="137"/>
      <c r="DN25" s="138"/>
      <c r="DO25" s="139"/>
      <c r="DP25" s="139"/>
      <c r="DQ25" s="139"/>
      <c r="DR25" s="139"/>
      <c r="DS25" s="139"/>
      <c r="DT25" s="139"/>
      <c r="DU25" s="128"/>
      <c r="DV25" s="216"/>
      <c r="DW25" s="140"/>
      <c r="DX25" s="141"/>
      <c r="DY25" s="141"/>
      <c r="DZ25" s="134"/>
      <c r="EA25" s="133"/>
      <c r="EB25" s="177"/>
      <c r="EC25" s="177"/>
      <c r="ED25" s="163"/>
      <c r="EE25" s="133"/>
      <c r="EF25" s="127"/>
      <c r="EG25" s="127"/>
      <c r="EH25" s="127"/>
      <c r="EI25" s="127"/>
      <c r="EJ25" s="127"/>
      <c r="EK25" s="127"/>
      <c r="EL25" s="134"/>
      <c r="EM25" s="133"/>
      <c r="EN25" s="127"/>
      <c r="EO25" s="127"/>
      <c r="EP25" s="127"/>
      <c r="EQ25" s="127"/>
      <c r="ER25" s="127"/>
      <c r="ES25" s="127"/>
      <c r="ET25" s="134"/>
      <c r="EU25" s="142"/>
      <c r="EV25" s="142"/>
      <c r="EW25" s="142"/>
      <c r="EX25" s="142"/>
      <c r="EY25" s="142"/>
      <c r="EZ25" s="142"/>
      <c r="FA25" s="142"/>
      <c r="FB25" s="142"/>
      <c r="FC25" s="142"/>
      <c r="FD25" s="142"/>
      <c r="FE25" s="142"/>
      <c r="FF25" s="142"/>
      <c r="FG25" s="142"/>
      <c r="FH25" s="142"/>
      <c r="FI25" s="67"/>
      <c r="FJ25" s="67"/>
      <c r="FK25" s="67"/>
      <c r="FL25" s="67"/>
      <c r="FM25" s="67"/>
      <c r="FN25" s="67"/>
      <c r="FO25" s="67"/>
      <c r="FP25" s="67"/>
      <c r="FQ25" s="67"/>
      <c r="FR25" s="67"/>
    </row>
    <row r="26" spans="1:174">
      <c r="A26" s="176" t="str">
        <f>Validation!B26</f>
        <v>Pass</v>
      </c>
      <c r="B26" s="247"/>
      <c r="C26" s="247"/>
      <c r="D26" s="247"/>
      <c r="E26" s="248"/>
      <c r="F26" s="249"/>
      <c r="G26" s="247"/>
      <c r="H26" s="243"/>
      <c r="I26" s="127"/>
      <c r="J26" s="243"/>
      <c r="K26" s="136"/>
      <c r="L26" s="177"/>
      <c r="M26" s="191"/>
      <c r="N26" s="218"/>
      <c r="O26" s="218"/>
      <c r="P26" s="179"/>
      <c r="Q26" s="128"/>
      <c r="R26" s="216"/>
      <c r="S26" s="244"/>
      <c r="T26" s="177"/>
      <c r="U26" s="177"/>
      <c r="V26" s="216"/>
      <c r="W26" s="131"/>
      <c r="X26" s="132"/>
      <c r="Y26" s="132"/>
      <c r="Z26" s="132"/>
      <c r="AA26" s="133"/>
      <c r="AB26" s="127"/>
      <c r="AC26" s="127"/>
      <c r="AD26" s="245"/>
      <c r="AE26" s="246"/>
      <c r="AF26" s="127"/>
      <c r="AG26" s="127"/>
      <c r="AH26" s="128"/>
      <c r="AI26" s="128"/>
      <c r="AJ26" s="134"/>
      <c r="AK26" s="214"/>
      <c r="AL26" s="210"/>
      <c r="AM26" s="177"/>
      <c r="AN26" s="127"/>
      <c r="AO26" s="177"/>
      <c r="AP26" s="177"/>
      <c r="AQ26" s="177"/>
      <c r="AR26" s="177"/>
      <c r="AS26" s="177"/>
      <c r="AT26" s="177"/>
      <c r="AU26" s="135"/>
      <c r="AV26" s="216"/>
      <c r="AW26" s="133"/>
      <c r="AX26" s="127"/>
      <c r="AY26" s="127"/>
      <c r="AZ26" s="127"/>
      <c r="BA26" s="127"/>
      <c r="BB26" s="127"/>
      <c r="BC26" s="127"/>
      <c r="BD26" s="127"/>
      <c r="BE26" s="134"/>
      <c r="BF26" s="127"/>
      <c r="BG26" s="127"/>
      <c r="BH26" s="127"/>
      <c r="BI26" s="127"/>
      <c r="BJ26" s="127"/>
      <c r="BK26" s="127"/>
      <c r="BL26" s="127"/>
      <c r="BM26" s="127"/>
      <c r="BN26" s="134"/>
      <c r="BO26" s="133"/>
      <c r="BP26" s="127"/>
      <c r="BQ26" s="127"/>
      <c r="BR26" s="127"/>
      <c r="BS26" s="127"/>
      <c r="BT26" s="127"/>
      <c r="BU26" s="127"/>
      <c r="BV26" s="127"/>
      <c r="BW26" s="127"/>
      <c r="BX26" s="127"/>
      <c r="BY26" s="127"/>
      <c r="BZ26" s="127"/>
      <c r="CA26" s="127"/>
      <c r="CB26" s="127"/>
      <c r="CC26" s="127"/>
      <c r="CD26" s="127"/>
      <c r="CE26" s="127"/>
      <c r="CF26" s="127"/>
      <c r="CG26" s="127"/>
      <c r="CH26" s="136"/>
      <c r="CI26" s="137"/>
      <c r="CJ26" s="127"/>
      <c r="CK26" s="127"/>
      <c r="CL26" s="127"/>
      <c r="CM26" s="127"/>
      <c r="CN26" s="127"/>
      <c r="CO26" s="127"/>
      <c r="CP26" s="127"/>
      <c r="CQ26" s="127"/>
      <c r="CR26" s="127"/>
      <c r="CS26" s="127"/>
      <c r="CT26" s="127"/>
      <c r="CU26" s="127"/>
      <c r="CV26" s="127"/>
      <c r="CW26" s="127"/>
      <c r="CX26" s="127"/>
      <c r="CY26" s="127"/>
      <c r="CZ26" s="127"/>
      <c r="DA26" s="127"/>
      <c r="DB26" s="127"/>
      <c r="DC26" s="127"/>
      <c r="DD26" s="128"/>
      <c r="DE26" s="134"/>
      <c r="DF26" s="138"/>
      <c r="DG26" s="139"/>
      <c r="DH26" s="139"/>
      <c r="DI26" s="139"/>
      <c r="DJ26" s="139"/>
      <c r="DK26" s="139"/>
      <c r="DL26" s="139"/>
      <c r="DM26" s="137"/>
      <c r="DN26" s="138"/>
      <c r="DO26" s="139"/>
      <c r="DP26" s="139"/>
      <c r="DQ26" s="139"/>
      <c r="DR26" s="139"/>
      <c r="DS26" s="139"/>
      <c r="DT26" s="139"/>
      <c r="DU26" s="128"/>
      <c r="DV26" s="216"/>
      <c r="DW26" s="140"/>
      <c r="DX26" s="141"/>
      <c r="DY26" s="141"/>
      <c r="DZ26" s="134"/>
      <c r="EA26" s="133"/>
      <c r="EB26" s="177"/>
      <c r="EC26" s="177"/>
      <c r="ED26" s="163"/>
      <c r="EE26" s="133"/>
      <c r="EF26" s="127"/>
      <c r="EG26" s="127"/>
      <c r="EH26" s="127"/>
      <c r="EI26" s="127"/>
      <c r="EJ26" s="127"/>
      <c r="EK26" s="127"/>
      <c r="EL26" s="134"/>
      <c r="EM26" s="133"/>
      <c r="EN26" s="127"/>
      <c r="EO26" s="127"/>
      <c r="EP26" s="127"/>
      <c r="EQ26" s="127"/>
      <c r="ER26" s="127"/>
      <c r="ES26" s="127"/>
      <c r="ET26" s="134"/>
      <c r="EU26" s="142"/>
      <c r="EV26" s="142"/>
      <c r="EW26" s="142"/>
      <c r="EX26" s="142"/>
      <c r="EY26" s="142"/>
      <c r="EZ26" s="142"/>
      <c r="FA26" s="142"/>
      <c r="FB26" s="142"/>
      <c r="FC26" s="142"/>
      <c r="FD26" s="142"/>
      <c r="FE26" s="142"/>
      <c r="FF26" s="142"/>
      <c r="FG26" s="142"/>
      <c r="FH26" s="142"/>
      <c r="FI26" s="67"/>
      <c r="FJ26" s="67"/>
      <c r="FK26" s="67"/>
      <c r="FL26" s="67"/>
      <c r="FM26" s="67"/>
      <c r="FN26" s="67"/>
      <c r="FO26" s="67"/>
      <c r="FP26" s="67"/>
      <c r="FQ26" s="67"/>
      <c r="FR26" s="67"/>
    </row>
    <row r="27" spans="1:174">
      <c r="A27" s="176" t="str">
        <f>Validation!B27</f>
        <v>Pass</v>
      </c>
      <c r="B27" s="247"/>
      <c r="C27" s="247"/>
      <c r="D27" s="247"/>
      <c r="E27" s="248"/>
      <c r="F27" s="249"/>
      <c r="G27" s="247"/>
      <c r="H27" s="243"/>
      <c r="I27" s="127"/>
      <c r="J27" s="243"/>
      <c r="K27" s="136"/>
      <c r="L27" s="177"/>
      <c r="M27" s="191"/>
      <c r="N27" s="218"/>
      <c r="O27" s="218"/>
      <c r="P27" s="179"/>
      <c r="Q27" s="128"/>
      <c r="R27" s="216"/>
      <c r="S27" s="244"/>
      <c r="T27" s="177"/>
      <c r="U27" s="177"/>
      <c r="V27" s="216"/>
      <c r="W27" s="131"/>
      <c r="X27" s="132"/>
      <c r="Y27" s="132"/>
      <c r="Z27" s="132"/>
      <c r="AA27" s="133"/>
      <c r="AB27" s="127"/>
      <c r="AC27" s="127"/>
      <c r="AD27" s="245"/>
      <c r="AE27" s="246"/>
      <c r="AF27" s="127"/>
      <c r="AG27" s="127"/>
      <c r="AH27" s="128"/>
      <c r="AI27" s="128"/>
      <c r="AJ27" s="134"/>
      <c r="AK27" s="214"/>
      <c r="AL27" s="210"/>
      <c r="AM27" s="177"/>
      <c r="AN27" s="127"/>
      <c r="AO27" s="177"/>
      <c r="AP27" s="177"/>
      <c r="AQ27" s="177"/>
      <c r="AR27" s="177"/>
      <c r="AS27" s="177"/>
      <c r="AT27" s="177"/>
      <c r="AU27" s="135"/>
      <c r="AV27" s="216"/>
      <c r="AW27" s="133"/>
      <c r="AX27" s="127"/>
      <c r="AY27" s="127"/>
      <c r="AZ27" s="127"/>
      <c r="BA27" s="127"/>
      <c r="BB27" s="127"/>
      <c r="BC27" s="127"/>
      <c r="BD27" s="127"/>
      <c r="BE27" s="134"/>
      <c r="BF27" s="127"/>
      <c r="BG27" s="127"/>
      <c r="BH27" s="127"/>
      <c r="BI27" s="127"/>
      <c r="BJ27" s="127"/>
      <c r="BK27" s="127"/>
      <c r="BL27" s="127"/>
      <c r="BM27" s="127"/>
      <c r="BN27" s="134"/>
      <c r="BO27" s="133"/>
      <c r="BP27" s="127"/>
      <c r="BQ27" s="127"/>
      <c r="BR27" s="127"/>
      <c r="BS27" s="127"/>
      <c r="BT27" s="127"/>
      <c r="BU27" s="127"/>
      <c r="BV27" s="127"/>
      <c r="BW27" s="127"/>
      <c r="BX27" s="127"/>
      <c r="BY27" s="127"/>
      <c r="BZ27" s="127"/>
      <c r="CA27" s="127"/>
      <c r="CB27" s="127"/>
      <c r="CC27" s="127"/>
      <c r="CD27" s="127"/>
      <c r="CE27" s="127"/>
      <c r="CF27" s="127"/>
      <c r="CG27" s="127"/>
      <c r="CH27" s="136"/>
      <c r="CI27" s="137"/>
      <c r="CJ27" s="127"/>
      <c r="CK27" s="127"/>
      <c r="CL27" s="127"/>
      <c r="CM27" s="127"/>
      <c r="CN27" s="127"/>
      <c r="CO27" s="127"/>
      <c r="CP27" s="127"/>
      <c r="CQ27" s="127"/>
      <c r="CR27" s="127"/>
      <c r="CS27" s="127"/>
      <c r="CT27" s="127"/>
      <c r="CU27" s="127"/>
      <c r="CV27" s="127"/>
      <c r="CW27" s="127"/>
      <c r="CX27" s="127"/>
      <c r="CY27" s="127"/>
      <c r="CZ27" s="127"/>
      <c r="DA27" s="127"/>
      <c r="DB27" s="127"/>
      <c r="DC27" s="127"/>
      <c r="DD27" s="128"/>
      <c r="DE27" s="134"/>
      <c r="DF27" s="138"/>
      <c r="DG27" s="139"/>
      <c r="DH27" s="139"/>
      <c r="DI27" s="139"/>
      <c r="DJ27" s="139"/>
      <c r="DK27" s="139"/>
      <c r="DL27" s="139"/>
      <c r="DM27" s="137"/>
      <c r="DN27" s="138"/>
      <c r="DO27" s="139"/>
      <c r="DP27" s="139"/>
      <c r="DQ27" s="139"/>
      <c r="DR27" s="139"/>
      <c r="DS27" s="139"/>
      <c r="DT27" s="139"/>
      <c r="DU27" s="128"/>
      <c r="DV27" s="216"/>
      <c r="DW27" s="140"/>
      <c r="DX27" s="141"/>
      <c r="DY27" s="141"/>
      <c r="DZ27" s="134"/>
      <c r="EA27" s="133"/>
      <c r="EB27" s="177"/>
      <c r="EC27" s="177"/>
      <c r="ED27" s="163"/>
      <c r="EE27" s="133"/>
      <c r="EF27" s="127"/>
      <c r="EG27" s="127"/>
      <c r="EH27" s="127"/>
      <c r="EI27" s="127"/>
      <c r="EJ27" s="127"/>
      <c r="EK27" s="127"/>
      <c r="EL27" s="134"/>
      <c r="EM27" s="133"/>
      <c r="EN27" s="127"/>
      <c r="EO27" s="127"/>
      <c r="EP27" s="127"/>
      <c r="EQ27" s="127"/>
      <c r="ER27" s="127"/>
      <c r="ES27" s="127"/>
      <c r="ET27" s="134"/>
      <c r="EU27" s="142"/>
      <c r="EV27" s="142"/>
      <c r="EW27" s="142"/>
      <c r="EX27" s="142"/>
      <c r="EY27" s="142"/>
      <c r="EZ27" s="142"/>
      <c r="FA27" s="142"/>
      <c r="FB27" s="142"/>
      <c r="FC27" s="142"/>
      <c r="FD27" s="142"/>
      <c r="FE27" s="142"/>
      <c r="FF27" s="142"/>
      <c r="FG27" s="142"/>
      <c r="FH27" s="142"/>
      <c r="FI27" s="67"/>
      <c r="FJ27" s="67"/>
      <c r="FK27" s="67"/>
      <c r="FL27" s="67"/>
      <c r="FM27" s="67"/>
      <c r="FN27" s="67"/>
      <c r="FO27" s="67"/>
      <c r="FP27" s="67"/>
      <c r="FQ27" s="67"/>
      <c r="FR27" s="67"/>
    </row>
    <row r="28" spans="1:174">
      <c r="A28" s="176" t="str">
        <f>Validation!B28</f>
        <v>Pass</v>
      </c>
      <c r="B28" s="247"/>
      <c r="C28" s="247"/>
      <c r="D28" s="247"/>
      <c r="E28" s="248"/>
      <c r="F28" s="249"/>
      <c r="G28" s="247"/>
      <c r="H28" s="243"/>
      <c r="I28" s="127"/>
      <c r="J28" s="243"/>
      <c r="K28" s="136"/>
      <c r="L28" s="177"/>
      <c r="M28" s="191"/>
      <c r="N28" s="218"/>
      <c r="O28" s="218"/>
      <c r="P28" s="179"/>
      <c r="Q28" s="128"/>
      <c r="R28" s="216"/>
      <c r="S28" s="244"/>
      <c r="T28" s="177"/>
      <c r="U28" s="177"/>
      <c r="V28" s="216"/>
      <c r="W28" s="131"/>
      <c r="X28" s="132"/>
      <c r="Y28" s="132"/>
      <c r="Z28" s="132"/>
      <c r="AA28" s="133"/>
      <c r="AB28" s="127"/>
      <c r="AC28" s="127"/>
      <c r="AD28" s="245"/>
      <c r="AE28" s="246"/>
      <c r="AF28" s="127"/>
      <c r="AG28" s="127"/>
      <c r="AH28" s="128"/>
      <c r="AI28" s="128"/>
      <c r="AJ28" s="134"/>
      <c r="AK28" s="214"/>
      <c r="AL28" s="210"/>
      <c r="AM28" s="177"/>
      <c r="AN28" s="127"/>
      <c r="AO28" s="177"/>
      <c r="AP28" s="177"/>
      <c r="AQ28" s="177"/>
      <c r="AR28" s="177"/>
      <c r="AS28" s="177"/>
      <c r="AT28" s="177"/>
      <c r="AU28" s="135"/>
      <c r="AV28" s="216"/>
      <c r="AW28" s="133"/>
      <c r="AX28" s="127"/>
      <c r="AY28" s="127"/>
      <c r="AZ28" s="127"/>
      <c r="BA28" s="127"/>
      <c r="BB28" s="127"/>
      <c r="BC28" s="127"/>
      <c r="BD28" s="127"/>
      <c r="BE28" s="134"/>
      <c r="BF28" s="127"/>
      <c r="BG28" s="127"/>
      <c r="BH28" s="127"/>
      <c r="BI28" s="127"/>
      <c r="BJ28" s="127"/>
      <c r="BK28" s="127"/>
      <c r="BL28" s="127"/>
      <c r="BM28" s="127"/>
      <c r="BN28" s="134"/>
      <c r="BO28" s="133"/>
      <c r="BP28" s="127"/>
      <c r="BQ28" s="127"/>
      <c r="BR28" s="127"/>
      <c r="BS28" s="127"/>
      <c r="BT28" s="127"/>
      <c r="BU28" s="127"/>
      <c r="BV28" s="127"/>
      <c r="BW28" s="127"/>
      <c r="BX28" s="127"/>
      <c r="BY28" s="127"/>
      <c r="BZ28" s="127"/>
      <c r="CA28" s="127"/>
      <c r="CB28" s="127"/>
      <c r="CC28" s="127"/>
      <c r="CD28" s="127"/>
      <c r="CE28" s="127"/>
      <c r="CF28" s="127"/>
      <c r="CG28" s="127"/>
      <c r="CH28" s="136"/>
      <c r="CI28" s="137"/>
      <c r="CJ28" s="127"/>
      <c r="CK28" s="127"/>
      <c r="CL28" s="127"/>
      <c r="CM28" s="127"/>
      <c r="CN28" s="127"/>
      <c r="CO28" s="127"/>
      <c r="CP28" s="127"/>
      <c r="CQ28" s="127"/>
      <c r="CR28" s="127"/>
      <c r="CS28" s="127"/>
      <c r="CT28" s="127"/>
      <c r="CU28" s="127"/>
      <c r="CV28" s="127"/>
      <c r="CW28" s="127"/>
      <c r="CX28" s="127"/>
      <c r="CY28" s="127"/>
      <c r="CZ28" s="127"/>
      <c r="DA28" s="127"/>
      <c r="DB28" s="127"/>
      <c r="DC28" s="127"/>
      <c r="DD28" s="128"/>
      <c r="DE28" s="134"/>
      <c r="DF28" s="138"/>
      <c r="DG28" s="139"/>
      <c r="DH28" s="139"/>
      <c r="DI28" s="139"/>
      <c r="DJ28" s="139"/>
      <c r="DK28" s="139"/>
      <c r="DL28" s="139"/>
      <c r="DM28" s="137"/>
      <c r="DN28" s="138"/>
      <c r="DO28" s="139"/>
      <c r="DP28" s="139"/>
      <c r="DQ28" s="139"/>
      <c r="DR28" s="139"/>
      <c r="DS28" s="139"/>
      <c r="DT28" s="139"/>
      <c r="DU28" s="128"/>
      <c r="DV28" s="216"/>
      <c r="DW28" s="140"/>
      <c r="DX28" s="141"/>
      <c r="DY28" s="141"/>
      <c r="DZ28" s="134"/>
      <c r="EA28" s="133"/>
      <c r="EB28" s="177"/>
      <c r="EC28" s="177"/>
      <c r="ED28" s="163"/>
      <c r="EE28" s="133"/>
      <c r="EF28" s="127"/>
      <c r="EG28" s="127"/>
      <c r="EH28" s="127"/>
      <c r="EI28" s="127"/>
      <c r="EJ28" s="127"/>
      <c r="EK28" s="127"/>
      <c r="EL28" s="134"/>
      <c r="EM28" s="133"/>
      <c r="EN28" s="127"/>
      <c r="EO28" s="127"/>
      <c r="EP28" s="127"/>
      <c r="EQ28" s="127"/>
      <c r="ER28" s="127"/>
      <c r="ES28" s="127"/>
      <c r="ET28" s="134"/>
      <c r="EU28" s="142"/>
      <c r="EV28" s="142"/>
      <c r="EW28" s="142"/>
      <c r="EX28" s="142"/>
      <c r="EY28" s="142"/>
      <c r="EZ28" s="142"/>
      <c r="FA28" s="142"/>
      <c r="FB28" s="142"/>
      <c r="FC28" s="142"/>
      <c r="FD28" s="142"/>
      <c r="FE28" s="142"/>
      <c r="FF28" s="142"/>
      <c r="FG28" s="142"/>
      <c r="FH28" s="142"/>
      <c r="FI28" s="67"/>
      <c r="FJ28" s="67"/>
      <c r="FK28" s="67"/>
      <c r="FL28" s="67"/>
      <c r="FM28" s="67"/>
      <c r="FN28" s="67"/>
      <c r="FO28" s="67"/>
      <c r="FP28" s="67"/>
      <c r="FQ28" s="67"/>
      <c r="FR28" s="67"/>
    </row>
    <row r="29" spans="1:174">
      <c r="A29" s="176" t="str">
        <f>Validation!B29</f>
        <v>Pass</v>
      </c>
      <c r="B29" s="247"/>
      <c r="C29" s="247"/>
      <c r="D29" s="247"/>
      <c r="E29" s="248"/>
      <c r="F29" s="249"/>
      <c r="G29" s="247"/>
      <c r="H29" s="243"/>
      <c r="I29" s="127"/>
      <c r="J29" s="243"/>
      <c r="K29" s="136"/>
      <c r="L29" s="177"/>
      <c r="M29" s="191"/>
      <c r="N29" s="218"/>
      <c r="O29" s="218"/>
      <c r="P29" s="179"/>
      <c r="Q29" s="128"/>
      <c r="R29" s="216"/>
      <c r="S29" s="244"/>
      <c r="T29" s="177"/>
      <c r="U29" s="177"/>
      <c r="V29" s="216"/>
      <c r="W29" s="131"/>
      <c r="X29" s="132"/>
      <c r="Y29" s="132"/>
      <c r="Z29" s="132"/>
      <c r="AA29" s="133"/>
      <c r="AB29" s="127"/>
      <c r="AC29" s="127"/>
      <c r="AD29" s="245"/>
      <c r="AE29" s="246"/>
      <c r="AF29" s="127"/>
      <c r="AG29" s="127"/>
      <c r="AH29" s="128"/>
      <c r="AI29" s="128"/>
      <c r="AJ29" s="134"/>
      <c r="AK29" s="214"/>
      <c r="AL29" s="210"/>
      <c r="AM29" s="177"/>
      <c r="AN29" s="127"/>
      <c r="AO29" s="177"/>
      <c r="AP29" s="177"/>
      <c r="AQ29" s="177"/>
      <c r="AR29" s="177"/>
      <c r="AS29" s="177"/>
      <c r="AT29" s="177"/>
      <c r="AU29" s="135"/>
      <c r="AV29" s="216"/>
      <c r="AW29" s="133"/>
      <c r="AX29" s="127"/>
      <c r="AY29" s="127"/>
      <c r="AZ29" s="127"/>
      <c r="BA29" s="127"/>
      <c r="BB29" s="127"/>
      <c r="BC29" s="127"/>
      <c r="BD29" s="127"/>
      <c r="BE29" s="134"/>
      <c r="BF29" s="127"/>
      <c r="BG29" s="127"/>
      <c r="BH29" s="127"/>
      <c r="BI29" s="127"/>
      <c r="BJ29" s="127"/>
      <c r="BK29" s="127"/>
      <c r="BL29" s="127"/>
      <c r="BM29" s="127"/>
      <c r="BN29" s="134"/>
      <c r="BO29" s="133"/>
      <c r="BP29" s="127"/>
      <c r="BQ29" s="127"/>
      <c r="BR29" s="127"/>
      <c r="BS29" s="127"/>
      <c r="BT29" s="127"/>
      <c r="BU29" s="127"/>
      <c r="BV29" s="127"/>
      <c r="BW29" s="127"/>
      <c r="BX29" s="127"/>
      <c r="BY29" s="127"/>
      <c r="BZ29" s="127"/>
      <c r="CA29" s="127"/>
      <c r="CB29" s="127"/>
      <c r="CC29" s="127"/>
      <c r="CD29" s="127"/>
      <c r="CE29" s="127"/>
      <c r="CF29" s="127"/>
      <c r="CG29" s="127"/>
      <c r="CH29" s="136"/>
      <c r="CI29" s="137"/>
      <c r="CJ29" s="127"/>
      <c r="CK29" s="127"/>
      <c r="CL29" s="127"/>
      <c r="CM29" s="127"/>
      <c r="CN29" s="127"/>
      <c r="CO29" s="127"/>
      <c r="CP29" s="127"/>
      <c r="CQ29" s="127"/>
      <c r="CR29" s="127"/>
      <c r="CS29" s="127"/>
      <c r="CT29" s="127"/>
      <c r="CU29" s="127"/>
      <c r="CV29" s="127"/>
      <c r="CW29" s="127"/>
      <c r="CX29" s="127"/>
      <c r="CY29" s="127"/>
      <c r="CZ29" s="127"/>
      <c r="DA29" s="127"/>
      <c r="DB29" s="127"/>
      <c r="DC29" s="127"/>
      <c r="DD29" s="128"/>
      <c r="DE29" s="134"/>
      <c r="DF29" s="138"/>
      <c r="DG29" s="139"/>
      <c r="DH29" s="139"/>
      <c r="DI29" s="139"/>
      <c r="DJ29" s="139"/>
      <c r="DK29" s="139"/>
      <c r="DL29" s="139"/>
      <c r="DM29" s="137"/>
      <c r="DN29" s="138"/>
      <c r="DO29" s="139"/>
      <c r="DP29" s="139"/>
      <c r="DQ29" s="139"/>
      <c r="DR29" s="139"/>
      <c r="DS29" s="139"/>
      <c r="DT29" s="139"/>
      <c r="DU29" s="128"/>
      <c r="DV29" s="216"/>
      <c r="DW29" s="140"/>
      <c r="DX29" s="141"/>
      <c r="DY29" s="141"/>
      <c r="DZ29" s="134"/>
      <c r="EA29" s="133"/>
      <c r="EB29" s="177"/>
      <c r="EC29" s="177"/>
      <c r="ED29" s="163"/>
      <c r="EE29" s="133"/>
      <c r="EF29" s="127"/>
      <c r="EG29" s="127"/>
      <c r="EH29" s="127"/>
      <c r="EI29" s="127"/>
      <c r="EJ29" s="127"/>
      <c r="EK29" s="127"/>
      <c r="EL29" s="134"/>
      <c r="EM29" s="133"/>
      <c r="EN29" s="127"/>
      <c r="EO29" s="127"/>
      <c r="EP29" s="127"/>
      <c r="EQ29" s="127"/>
      <c r="ER29" s="127"/>
      <c r="ES29" s="127"/>
      <c r="ET29" s="134"/>
      <c r="EU29" s="142"/>
      <c r="EV29" s="142"/>
      <c r="EW29" s="142"/>
      <c r="EX29" s="142"/>
      <c r="EY29" s="142"/>
      <c r="EZ29" s="142"/>
      <c r="FA29" s="142"/>
      <c r="FB29" s="142"/>
      <c r="FC29" s="142"/>
      <c r="FD29" s="142"/>
      <c r="FE29" s="142"/>
      <c r="FF29" s="142"/>
      <c r="FG29" s="142"/>
      <c r="FH29" s="142"/>
      <c r="FI29" s="67"/>
      <c r="FJ29" s="67"/>
      <c r="FK29" s="67"/>
      <c r="FL29" s="67"/>
      <c r="FM29" s="67"/>
      <c r="FN29" s="67"/>
      <c r="FO29" s="67"/>
      <c r="FP29" s="67"/>
      <c r="FQ29" s="67"/>
      <c r="FR29" s="67"/>
    </row>
    <row r="30" spans="1:174">
      <c r="A30" s="176" t="str">
        <f>Validation!B30</f>
        <v>Pass</v>
      </c>
      <c r="B30" s="247"/>
      <c r="C30" s="247"/>
      <c r="D30" s="247"/>
      <c r="E30" s="248"/>
      <c r="F30" s="249"/>
      <c r="G30" s="247"/>
      <c r="H30" s="243"/>
      <c r="I30" s="127"/>
      <c r="J30" s="243"/>
      <c r="K30" s="136"/>
      <c r="L30" s="177"/>
      <c r="M30" s="191"/>
      <c r="N30" s="218"/>
      <c r="O30" s="218"/>
      <c r="P30" s="179"/>
      <c r="Q30" s="128"/>
      <c r="R30" s="216"/>
      <c r="S30" s="244"/>
      <c r="T30" s="177"/>
      <c r="U30" s="177"/>
      <c r="V30" s="216"/>
      <c r="W30" s="131"/>
      <c r="X30" s="132"/>
      <c r="Y30" s="132"/>
      <c r="Z30" s="132"/>
      <c r="AA30" s="133"/>
      <c r="AB30" s="127"/>
      <c r="AC30" s="127"/>
      <c r="AD30" s="245"/>
      <c r="AE30" s="246"/>
      <c r="AF30" s="127"/>
      <c r="AG30" s="127"/>
      <c r="AH30" s="128"/>
      <c r="AI30" s="128"/>
      <c r="AJ30" s="134"/>
      <c r="AK30" s="214"/>
      <c r="AL30" s="210"/>
      <c r="AM30" s="177"/>
      <c r="AN30" s="127"/>
      <c r="AO30" s="177"/>
      <c r="AP30" s="177"/>
      <c r="AQ30" s="177"/>
      <c r="AR30" s="177"/>
      <c r="AS30" s="177"/>
      <c r="AT30" s="177"/>
      <c r="AU30" s="135"/>
      <c r="AV30" s="216"/>
      <c r="AW30" s="133"/>
      <c r="AX30" s="127"/>
      <c r="AY30" s="127"/>
      <c r="AZ30" s="127"/>
      <c r="BA30" s="127"/>
      <c r="BB30" s="127"/>
      <c r="BC30" s="127"/>
      <c r="BD30" s="127"/>
      <c r="BE30" s="134"/>
      <c r="BF30" s="127"/>
      <c r="BG30" s="127"/>
      <c r="BH30" s="127"/>
      <c r="BI30" s="127"/>
      <c r="BJ30" s="127"/>
      <c r="BK30" s="127"/>
      <c r="BL30" s="127"/>
      <c r="BM30" s="127"/>
      <c r="BN30" s="134"/>
      <c r="BO30" s="133"/>
      <c r="BP30" s="127"/>
      <c r="BQ30" s="127"/>
      <c r="BR30" s="127"/>
      <c r="BS30" s="127"/>
      <c r="BT30" s="127"/>
      <c r="BU30" s="127"/>
      <c r="BV30" s="127"/>
      <c r="BW30" s="127"/>
      <c r="BX30" s="127"/>
      <c r="BY30" s="127"/>
      <c r="BZ30" s="127"/>
      <c r="CA30" s="127"/>
      <c r="CB30" s="127"/>
      <c r="CC30" s="127"/>
      <c r="CD30" s="127"/>
      <c r="CE30" s="127"/>
      <c r="CF30" s="127"/>
      <c r="CG30" s="127"/>
      <c r="CH30" s="136"/>
      <c r="CI30" s="137"/>
      <c r="CJ30" s="127"/>
      <c r="CK30" s="127"/>
      <c r="CL30" s="127"/>
      <c r="CM30" s="127"/>
      <c r="CN30" s="127"/>
      <c r="CO30" s="127"/>
      <c r="CP30" s="127"/>
      <c r="CQ30" s="127"/>
      <c r="CR30" s="127"/>
      <c r="CS30" s="127"/>
      <c r="CT30" s="127"/>
      <c r="CU30" s="127"/>
      <c r="CV30" s="127"/>
      <c r="CW30" s="127"/>
      <c r="CX30" s="127"/>
      <c r="CY30" s="127"/>
      <c r="CZ30" s="127"/>
      <c r="DA30" s="127"/>
      <c r="DB30" s="127"/>
      <c r="DC30" s="127"/>
      <c r="DD30" s="128"/>
      <c r="DE30" s="134"/>
      <c r="DF30" s="138"/>
      <c r="DG30" s="139"/>
      <c r="DH30" s="139"/>
      <c r="DI30" s="139"/>
      <c r="DJ30" s="139"/>
      <c r="DK30" s="139"/>
      <c r="DL30" s="139"/>
      <c r="DM30" s="137"/>
      <c r="DN30" s="138"/>
      <c r="DO30" s="139"/>
      <c r="DP30" s="139"/>
      <c r="DQ30" s="139"/>
      <c r="DR30" s="139"/>
      <c r="DS30" s="139"/>
      <c r="DT30" s="139"/>
      <c r="DU30" s="128"/>
      <c r="DV30" s="216"/>
      <c r="DW30" s="140"/>
      <c r="DX30" s="141"/>
      <c r="DY30" s="141"/>
      <c r="DZ30" s="134"/>
      <c r="EA30" s="133"/>
      <c r="EB30" s="177"/>
      <c r="EC30" s="177"/>
      <c r="ED30" s="163"/>
      <c r="EE30" s="133"/>
      <c r="EF30" s="127"/>
      <c r="EG30" s="127"/>
      <c r="EH30" s="127"/>
      <c r="EI30" s="127"/>
      <c r="EJ30" s="127"/>
      <c r="EK30" s="127"/>
      <c r="EL30" s="134"/>
      <c r="EM30" s="133"/>
      <c r="EN30" s="127"/>
      <c r="EO30" s="127"/>
      <c r="EP30" s="127"/>
      <c r="EQ30" s="127"/>
      <c r="ER30" s="127"/>
      <c r="ES30" s="127"/>
      <c r="ET30" s="134"/>
      <c r="EU30" s="142"/>
      <c r="EV30" s="142"/>
      <c r="EW30" s="142"/>
      <c r="EX30" s="142"/>
      <c r="EY30" s="142"/>
      <c r="EZ30" s="142"/>
      <c r="FA30" s="142"/>
      <c r="FB30" s="142"/>
      <c r="FC30" s="142"/>
      <c r="FD30" s="142"/>
      <c r="FE30" s="142"/>
      <c r="FF30" s="142"/>
      <c r="FG30" s="142"/>
      <c r="FH30" s="142"/>
      <c r="FI30" s="67"/>
      <c r="FJ30" s="67"/>
      <c r="FK30" s="67"/>
      <c r="FL30" s="67"/>
      <c r="FM30" s="67"/>
      <c r="FN30" s="67"/>
      <c r="FO30" s="67"/>
      <c r="FP30" s="67"/>
      <c r="FQ30" s="67"/>
      <c r="FR30" s="67"/>
    </row>
    <row r="31" spans="1:174">
      <c r="A31" s="176" t="str">
        <f>Validation!B31</f>
        <v>Pass</v>
      </c>
      <c r="B31" s="247"/>
      <c r="C31" s="247"/>
      <c r="D31" s="247"/>
      <c r="E31" s="248"/>
      <c r="F31" s="249"/>
      <c r="G31" s="247"/>
      <c r="H31" s="243"/>
      <c r="I31" s="127"/>
      <c r="J31" s="243"/>
      <c r="K31" s="136"/>
      <c r="L31" s="177"/>
      <c r="M31" s="191"/>
      <c r="N31" s="218"/>
      <c r="O31" s="218"/>
      <c r="P31" s="179"/>
      <c r="Q31" s="128"/>
      <c r="R31" s="216"/>
      <c r="S31" s="244"/>
      <c r="T31" s="177"/>
      <c r="U31" s="177"/>
      <c r="V31" s="216"/>
      <c r="W31" s="131"/>
      <c r="X31" s="132"/>
      <c r="Y31" s="132"/>
      <c r="Z31" s="132"/>
      <c r="AA31" s="133"/>
      <c r="AB31" s="127"/>
      <c r="AC31" s="127"/>
      <c r="AD31" s="245"/>
      <c r="AE31" s="246"/>
      <c r="AF31" s="127"/>
      <c r="AG31" s="127"/>
      <c r="AH31" s="128"/>
      <c r="AI31" s="128"/>
      <c r="AJ31" s="134"/>
      <c r="AK31" s="214"/>
      <c r="AL31" s="210"/>
      <c r="AM31" s="177"/>
      <c r="AN31" s="127"/>
      <c r="AO31" s="177"/>
      <c r="AP31" s="177"/>
      <c r="AQ31" s="177"/>
      <c r="AR31" s="177"/>
      <c r="AS31" s="177"/>
      <c r="AT31" s="177"/>
      <c r="AU31" s="135"/>
      <c r="AV31" s="216"/>
      <c r="AW31" s="133"/>
      <c r="AX31" s="127"/>
      <c r="AY31" s="127"/>
      <c r="AZ31" s="127"/>
      <c r="BA31" s="127"/>
      <c r="BB31" s="127"/>
      <c r="BC31" s="127"/>
      <c r="BD31" s="127"/>
      <c r="BE31" s="134"/>
      <c r="BF31" s="127"/>
      <c r="BG31" s="127"/>
      <c r="BH31" s="127"/>
      <c r="BI31" s="127"/>
      <c r="BJ31" s="127"/>
      <c r="BK31" s="127"/>
      <c r="BL31" s="127"/>
      <c r="BM31" s="127"/>
      <c r="BN31" s="134"/>
      <c r="BO31" s="133"/>
      <c r="BP31" s="127"/>
      <c r="BQ31" s="127"/>
      <c r="BR31" s="127"/>
      <c r="BS31" s="127"/>
      <c r="BT31" s="127"/>
      <c r="BU31" s="127"/>
      <c r="BV31" s="127"/>
      <c r="BW31" s="127"/>
      <c r="BX31" s="127"/>
      <c r="BY31" s="127"/>
      <c r="BZ31" s="127"/>
      <c r="CA31" s="127"/>
      <c r="CB31" s="127"/>
      <c r="CC31" s="127"/>
      <c r="CD31" s="127"/>
      <c r="CE31" s="127"/>
      <c r="CF31" s="127"/>
      <c r="CG31" s="127"/>
      <c r="CH31" s="136"/>
      <c r="CI31" s="137"/>
      <c r="CJ31" s="127"/>
      <c r="CK31" s="127"/>
      <c r="CL31" s="127"/>
      <c r="CM31" s="127"/>
      <c r="CN31" s="127"/>
      <c r="CO31" s="127"/>
      <c r="CP31" s="127"/>
      <c r="CQ31" s="127"/>
      <c r="CR31" s="127"/>
      <c r="CS31" s="127"/>
      <c r="CT31" s="127"/>
      <c r="CU31" s="127"/>
      <c r="CV31" s="127"/>
      <c r="CW31" s="127"/>
      <c r="CX31" s="127"/>
      <c r="CY31" s="127"/>
      <c r="CZ31" s="127"/>
      <c r="DA31" s="127"/>
      <c r="DB31" s="127"/>
      <c r="DC31" s="127"/>
      <c r="DD31" s="128"/>
      <c r="DE31" s="134"/>
      <c r="DF31" s="138"/>
      <c r="DG31" s="139"/>
      <c r="DH31" s="139"/>
      <c r="DI31" s="139"/>
      <c r="DJ31" s="139"/>
      <c r="DK31" s="139"/>
      <c r="DL31" s="139"/>
      <c r="DM31" s="137"/>
      <c r="DN31" s="138"/>
      <c r="DO31" s="139"/>
      <c r="DP31" s="139"/>
      <c r="DQ31" s="139"/>
      <c r="DR31" s="139"/>
      <c r="DS31" s="139"/>
      <c r="DT31" s="139"/>
      <c r="DU31" s="128"/>
      <c r="DV31" s="216"/>
      <c r="DW31" s="140"/>
      <c r="DX31" s="141"/>
      <c r="DY31" s="141"/>
      <c r="DZ31" s="134"/>
      <c r="EA31" s="133"/>
      <c r="EB31" s="177"/>
      <c r="EC31" s="177"/>
      <c r="ED31" s="163"/>
      <c r="EE31" s="133"/>
      <c r="EF31" s="127"/>
      <c r="EG31" s="127"/>
      <c r="EH31" s="127"/>
      <c r="EI31" s="127"/>
      <c r="EJ31" s="127"/>
      <c r="EK31" s="127"/>
      <c r="EL31" s="134"/>
      <c r="EM31" s="133"/>
      <c r="EN31" s="127"/>
      <c r="EO31" s="127"/>
      <c r="EP31" s="127"/>
      <c r="EQ31" s="127"/>
      <c r="ER31" s="127"/>
      <c r="ES31" s="127"/>
      <c r="ET31" s="134"/>
      <c r="EU31" s="142"/>
      <c r="EV31" s="142"/>
      <c r="EW31" s="142"/>
      <c r="EX31" s="142"/>
      <c r="EY31" s="142"/>
      <c r="EZ31" s="142"/>
      <c r="FA31" s="142"/>
      <c r="FB31" s="142"/>
      <c r="FC31" s="142"/>
      <c r="FD31" s="142"/>
      <c r="FE31" s="142"/>
      <c r="FF31" s="142"/>
      <c r="FG31" s="142"/>
      <c r="FH31" s="142"/>
      <c r="FI31" s="67"/>
      <c r="FJ31" s="67"/>
      <c r="FK31" s="67"/>
      <c r="FL31" s="67"/>
      <c r="FM31" s="67"/>
      <c r="FN31" s="67"/>
      <c r="FO31" s="67"/>
      <c r="FP31" s="67"/>
      <c r="FQ31" s="67"/>
      <c r="FR31" s="67"/>
    </row>
    <row r="32" spans="1:174">
      <c r="A32" s="176" t="str">
        <f>Validation!B32</f>
        <v>Pass</v>
      </c>
      <c r="B32" s="247"/>
      <c r="C32" s="247"/>
      <c r="D32" s="247"/>
      <c r="E32" s="248"/>
      <c r="F32" s="249"/>
      <c r="G32" s="247"/>
      <c r="H32" s="243"/>
      <c r="I32" s="127"/>
      <c r="J32" s="243"/>
      <c r="K32" s="136"/>
      <c r="L32" s="177"/>
      <c r="M32" s="191"/>
      <c r="N32" s="218"/>
      <c r="O32" s="218"/>
      <c r="P32" s="179"/>
      <c r="Q32" s="128"/>
      <c r="R32" s="216"/>
      <c r="S32" s="244"/>
      <c r="T32" s="177"/>
      <c r="U32" s="177"/>
      <c r="V32" s="216"/>
      <c r="W32" s="131"/>
      <c r="X32" s="132"/>
      <c r="Y32" s="132"/>
      <c r="Z32" s="132"/>
      <c r="AA32" s="133"/>
      <c r="AB32" s="127"/>
      <c r="AC32" s="127"/>
      <c r="AD32" s="245"/>
      <c r="AE32" s="246"/>
      <c r="AF32" s="127"/>
      <c r="AG32" s="127"/>
      <c r="AH32" s="128"/>
      <c r="AI32" s="128"/>
      <c r="AJ32" s="134"/>
      <c r="AK32" s="214"/>
      <c r="AL32" s="210"/>
      <c r="AM32" s="177"/>
      <c r="AN32" s="127"/>
      <c r="AO32" s="177"/>
      <c r="AP32" s="177"/>
      <c r="AQ32" s="177"/>
      <c r="AR32" s="177"/>
      <c r="AS32" s="177"/>
      <c r="AT32" s="177"/>
      <c r="AU32" s="135"/>
      <c r="AV32" s="216"/>
      <c r="AW32" s="133"/>
      <c r="AX32" s="127"/>
      <c r="AY32" s="127"/>
      <c r="AZ32" s="127"/>
      <c r="BA32" s="127"/>
      <c r="BB32" s="127"/>
      <c r="BC32" s="127"/>
      <c r="BD32" s="127"/>
      <c r="BE32" s="134"/>
      <c r="BF32" s="127"/>
      <c r="BG32" s="127"/>
      <c r="BH32" s="127"/>
      <c r="BI32" s="127"/>
      <c r="BJ32" s="127"/>
      <c r="BK32" s="127"/>
      <c r="BL32" s="127"/>
      <c r="BM32" s="127"/>
      <c r="BN32" s="134"/>
      <c r="BO32" s="133"/>
      <c r="BP32" s="127"/>
      <c r="BQ32" s="127"/>
      <c r="BR32" s="127"/>
      <c r="BS32" s="127"/>
      <c r="BT32" s="127"/>
      <c r="BU32" s="127"/>
      <c r="BV32" s="127"/>
      <c r="BW32" s="127"/>
      <c r="BX32" s="127"/>
      <c r="BY32" s="127"/>
      <c r="BZ32" s="127"/>
      <c r="CA32" s="127"/>
      <c r="CB32" s="127"/>
      <c r="CC32" s="127"/>
      <c r="CD32" s="127"/>
      <c r="CE32" s="127"/>
      <c r="CF32" s="127"/>
      <c r="CG32" s="127"/>
      <c r="CH32" s="136"/>
      <c r="CI32" s="137"/>
      <c r="CJ32" s="127"/>
      <c r="CK32" s="127"/>
      <c r="CL32" s="127"/>
      <c r="CM32" s="127"/>
      <c r="CN32" s="127"/>
      <c r="CO32" s="127"/>
      <c r="CP32" s="127"/>
      <c r="CQ32" s="127"/>
      <c r="CR32" s="127"/>
      <c r="CS32" s="127"/>
      <c r="CT32" s="127"/>
      <c r="CU32" s="127"/>
      <c r="CV32" s="127"/>
      <c r="CW32" s="127"/>
      <c r="CX32" s="127"/>
      <c r="CY32" s="127"/>
      <c r="CZ32" s="127"/>
      <c r="DA32" s="127"/>
      <c r="DB32" s="127"/>
      <c r="DC32" s="127"/>
      <c r="DD32" s="128"/>
      <c r="DE32" s="134"/>
      <c r="DF32" s="138"/>
      <c r="DG32" s="139"/>
      <c r="DH32" s="139"/>
      <c r="DI32" s="139"/>
      <c r="DJ32" s="139"/>
      <c r="DK32" s="139"/>
      <c r="DL32" s="139"/>
      <c r="DM32" s="137"/>
      <c r="DN32" s="138"/>
      <c r="DO32" s="139"/>
      <c r="DP32" s="139"/>
      <c r="DQ32" s="139"/>
      <c r="DR32" s="139"/>
      <c r="DS32" s="139"/>
      <c r="DT32" s="139"/>
      <c r="DU32" s="128"/>
      <c r="DV32" s="216"/>
      <c r="DW32" s="140"/>
      <c r="DX32" s="141"/>
      <c r="DY32" s="141"/>
      <c r="DZ32" s="134"/>
      <c r="EA32" s="133"/>
      <c r="EB32" s="177"/>
      <c r="EC32" s="177"/>
      <c r="ED32" s="163"/>
      <c r="EE32" s="133"/>
      <c r="EF32" s="127"/>
      <c r="EG32" s="127"/>
      <c r="EH32" s="127"/>
      <c r="EI32" s="127"/>
      <c r="EJ32" s="127"/>
      <c r="EK32" s="127"/>
      <c r="EL32" s="134"/>
      <c r="EM32" s="133"/>
      <c r="EN32" s="127"/>
      <c r="EO32" s="127"/>
      <c r="EP32" s="127"/>
      <c r="EQ32" s="127"/>
      <c r="ER32" s="127"/>
      <c r="ES32" s="127"/>
      <c r="ET32" s="134"/>
      <c r="EU32" s="142"/>
      <c r="EV32" s="142"/>
      <c r="EW32" s="142"/>
      <c r="EX32" s="142"/>
      <c r="EY32" s="142"/>
      <c r="EZ32" s="142"/>
      <c r="FA32" s="142"/>
      <c r="FB32" s="142"/>
      <c r="FC32" s="142"/>
      <c r="FD32" s="142"/>
      <c r="FE32" s="142"/>
      <c r="FF32" s="142"/>
      <c r="FG32" s="142"/>
      <c r="FH32" s="142"/>
      <c r="FI32" s="67"/>
      <c r="FJ32" s="67"/>
      <c r="FK32" s="67"/>
      <c r="FL32" s="67"/>
      <c r="FM32" s="67"/>
      <c r="FN32" s="67"/>
      <c r="FO32" s="67"/>
      <c r="FP32" s="67"/>
      <c r="FQ32" s="67"/>
      <c r="FR32" s="67"/>
    </row>
    <row r="33" spans="1:174">
      <c r="A33" s="176" t="str">
        <f>Validation!B33</f>
        <v>Pass</v>
      </c>
      <c r="B33" s="247"/>
      <c r="C33" s="247"/>
      <c r="D33" s="247"/>
      <c r="E33" s="248"/>
      <c r="F33" s="249"/>
      <c r="G33" s="247"/>
      <c r="H33" s="243"/>
      <c r="I33" s="127"/>
      <c r="J33" s="243"/>
      <c r="K33" s="136"/>
      <c r="L33" s="177"/>
      <c r="M33" s="191"/>
      <c r="N33" s="218"/>
      <c r="O33" s="218"/>
      <c r="P33" s="179"/>
      <c r="Q33" s="128"/>
      <c r="R33" s="216"/>
      <c r="S33" s="244"/>
      <c r="T33" s="177"/>
      <c r="U33" s="177"/>
      <c r="V33" s="216"/>
      <c r="W33" s="131"/>
      <c r="X33" s="132"/>
      <c r="Y33" s="132"/>
      <c r="Z33" s="132"/>
      <c r="AA33" s="133"/>
      <c r="AB33" s="127"/>
      <c r="AC33" s="127"/>
      <c r="AD33" s="245"/>
      <c r="AE33" s="246"/>
      <c r="AF33" s="127"/>
      <c r="AG33" s="127"/>
      <c r="AH33" s="128"/>
      <c r="AI33" s="128"/>
      <c r="AJ33" s="134"/>
      <c r="AK33" s="214"/>
      <c r="AL33" s="210"/>
      <c r="AM33" s="177"/>
      <c r="AN33" s="127"/>
      <c r="AO33" s="177"/>
      <c r="AP33" s="177"/>
      <c r="AQ33" s="177"/>
      <c r="AR33" s="177"/>
      <c r="AS33" s="177"/>
      <c r="AT33" s="177"/>
      <c r="AU33" s="135"/>
      <c r="AV33" s="216"/>
      <c r="AW33" s="133"/>
      <c r="AX33" s="127"/>
      <c r="AY33" s="127"/>
      <c r="AZ33" s="127"/>
      <c r="BA33" s="127"/>
      <c r="BB33" s="127"/>
      <c r="BC33" s="127"/>
      <c r="BD33" s="127"/>
      <c r="BE33" s="134"/>
      <c r="BF33" s="127"/>
      <c r="BG33" s="127"/>
      <c r="BH33" s="127"/>
      <c r="BI33" s="127"/>
      <c r="BJ33" s="127"/>
      <c r="BK33" s="127"/>
      <c r="BL33" s="127"/>
      <c r="BM33" s="127"/>
      <c r="BN33" s="134"/>
      <c r="BO33" s="133"/>
      <c r="BP33" s="127"/>
      <c r="BQ33" s="127"/>
      <c r="BR33" s="127"/>
      <c r="BS33" s="127"/>
      <c r="BT33" s="127"/>
      <c r="BU33" s="127"/>
      <c r="BV33" s="127"/>
      <c r="BW33" s="127"/>
      <c r="BX33" s="127"/>
      <c r="BY33" s="127"/>
      <c r="BZ33" s="127"/>
      <c r="CA33" s="127"/>
      <c r="CB33" s="127"/>
      <c r="CC33" s="127"/>
      <c r="CD33" s="127"/>
      <c r="CE33" s="127"/>
      <c r="CF33" s="127"/>
      <c r="CG33" s="127"/>
      <c r="CH33" s="136"/>
      <c r="CI33" s="137"/>
      <c r="CJ33" s="127"/>
      <c r="CK33" s="127"/>
      <c r="CL33" s="127"/>
      <c r="CM33" s="127"/>
      <c r="CN33" s="127"/>
      <c r="CO33" s="127"/>
      <c r="CP33" s="127"/>
      <c r="CQ33" s="127"/>
      <c r="CR33" s="127"/>
      <c r="CS33" s="127"/>
      <c r="CT33" s="127"/>
      <c r="CU33" s="127"/>
      <c r="CV33" s="127"/>
      <c r="CW33" s="127"/>
      <c r="CX33" s="127"/>
      <c r="CY33" s="127"/>
      <c r="CZ33" s="127"/>
      <c r="DA33" s="127"/>
      <c r="DB33" s="127"/>
      <c r="DC33" s="127"/>
      <c r="DD33" s="128"/>
      <c r="DE33" s="134"/>
      <c r="DF33" s="138"/>
      <c r="DG33" s="139"/>
      <c r="DH33" s="139"/>
      <c r="DI33" s="139"/>
      <c r="DJ33" s="139"/>
      <c r="DK33" s="139"/>
      <c r="DL33" s="139"/>
      <c r="DM33" s="137"/>
      <c r="DN33" s="138"/>
      <c r="DO33" s="139"/>
      <c r="DP33" s="139"/>
      <c r="DQ33" s="139"/>
      <c r="DR33" s="139"/>
      <c r="DS33" s="139"/>
      <c r="DT33" s="139"/>
      <c r="DU33" s="128"/>
      <c r="DV33" s="216"/>
      <c r="DW33" s="140"/>
      <c r="DX33" s="141"/>
      <c r="DY33" s="141"/>
      <c r="DZ33" s="134"/>
      <c r="EA33" s="133"/>
      <c r="EB33" s="177"/>
      <c r="EC33" s="177"/>
      <c r="ED33" s="163"/>
      <c r="EE33" s="133"/>
      <c r="EF33" s="127"/>
      <c r="EG33" s="127"/>
      <c r="EH33" s="127"/>
      <c r="EI33" s="127"/>
      <c r="EJ33" s="127"/>
      <c r="EK33" s="127"/>
      <c r="EL33" s="134"/>
      <c r="EM33" s="133"/>
      <c r="EN33" s="127"/>
      <c r="EO33" s="127"/>
      <c r="EP33" s="127"/>
      <c r="EQ33" s="127"/>
      <c r="ER33" s="127"/>
      <c r="ES33" s="127"/>
      <c r="ET33" s="134"/>
      <c r="EU33" s="142"/>
      <c r="EV33" s="142"/>
      <c r="EW33" s="142"/>
      <c r="EX33" s="142"/>
      <c r="EY33" s="142"/>
      <c r="EZ33" s="142"/>
      <c r="FA33" s="142"/>
      <c r="FB33" s="142"/>
      <c r="FC33" s="142"/>
      <c r="FD33" s="142"/>
      <c r="FE33" s="142"/>
      <c r="FF33" s="142"/>
      <c r="FG33" s="142"/>
      <c r="FH33" s="142"/>
      <c r="FI33" s="67"/>
      <c r="FJ33" s="67"/>
      <c r="FK33" s="67"/>
      <c r="FL33" s="67"/>
      <c r="FM33" s="67"/>
      <c r="FN33" s="67"/>
      <c r="FO33" s="67"/>
      <c r="FP33" s="67"/>
      <c r="FQ33" s="67"/>
      <c r="FR33" s="67"/>
    </row>
    <row r="34" spans="1:174">
      <c r="A34" s="176" t="str">
        <f>Validation!B34</f>
        <v>Pass</v>
      </c>
      <c r="B34" s="247"/>
      <c r="C34" s="247"/>
      <c r="D34" s="247"/>
      <c r="E34" s="248"/>
      <c r="F34" s="249"/>
      <c r="G34" s="247"/>
      <c r="H34" s="243"/>
      <c r="I34" s="127"/>
      <c r="J34" s="243"/>
      <c r="K34" s="136"/>
      <c r="L34" s="177"/>
      <c r="M34" s="191"/>
      <c r="N34" s="218"/>
      <c r="O34" s="218"/>
      <c r="P34" s="179"/>
      <c r="Q34" s="128"/>
      <c r="R34" s="216"/>
      <c r="S34" s="244"/>
      <c r="T34" s="177"/>
      <c r="U34" s="177"/>
      <c r="V34" s="216"/>
      <c r="W34" s="131"/>
      <c r="X34" s="132"/>
      <c r="Y34" s="132"/>
      <c r="Z34" s="132"/>
      <c r="AA34" s="133"/>
      <c r="AB34" s="127"/>
      <c r="AC34" s="127"/>
      <c r="AD34" s="245"/>
      <c r="AE34" s="246"/>
      <c r="AF34" s="127"/>
      <c r="AG34" s="127"/>
      <c r="AH34" s="128"/>
      <c r="AI34" s="128"/>
      <c r="AJ34" s="134"/>
      <c r="AK34" s="214"/>
      <c r="AL34" s="210"/>
      <c r="AM34" s="177"/>
      <c r="AN34" s="127"/>
      <c r="AO34" s="177"/>
      <c r="AP34" s="177"/>
      <c r="AQ34" s="177"/>
      <c r="AR34" s="177"/>
      <c r="AS34" s="177"/>
      <c r="AT34" s="177"/>
      <c r="AU34" s="135"/>
      <c r="AV34" s="216"/>
      <c r="AW34" s="133"/>
      <c r="AX34" s="127"/>
      <c r="AY34" s="127"/>
      <c r="AZ34" s="127"/>
      <c r="BA34" s="127"/>
      <c r="BB34" s="127"/>
      <c r="BC34" s="127"/>
      <c r="BD34" s="127"/>
      <c r="BE34" s="134"/>
      <c r="BF34" s="127"/>
      <c r="BG34" s="127"/>
      <c r="BH34" s="127"/>
      <c r="BI34" s="127"/>
      <c r="BJ34" s="127"/>
      <c r="BK34" s="127"/>
      <c r="BL34" s="127"/>
      <c r="BM34" s="127"/>
      <c r="BN34" s="134"/>
      <c r="BO34" s="133"/>
      <c r="BP34" s="127"/>
      <c r="BQ34" s="127"/>
      <c r="BR34" s="127"/>
      <c r="BS34" s="127"/>
      <c r="BT34" s="127"/>
      <c r="BU34" s="127"/>
      <c r="BV34" s="127"/>
      <c r="BW34" s="127"/>
      <c r="BX34" s="127"/>
      <c r="BY34" s="127"/>
      <c r="BZ34" s="127"/>
      <c r="CA34" s="127"/>
      <c r="CB34" s="127"/>
      <c r="CC34" s="127"/>
      <c r="CD34" s="127"/>
      <c r="CE34" s="127"/>
      <c r="CF34" s="127"/>
      <c r="CG34" s="127"/>
      <c r="CH34" s="136"/>
      <c r="CI34" s="137"/>
      <c r="CJ34" s="127"/>
      <c r="CK34" s="127"/>
      <c r="CL34" s="127"/>
      <c r="CM34" s="127"/>
      <c r="CN34" s="127"/>
      <c r="CO34" s="127"/>
      <c r="CP34" s="127"/>
      <c r="CQ34" s="127"/>
      <c r="CR34" s="127"/>
      <c r="CS34" s="127"/>
      <c r="CT34" s="127"/>
      <c r="CU34" s="127"/>
      <c r="CV34" s="127"/>
      <c r="CW34" s="127"/>
      <c r="CX34" s="127"/>
      <c r="CY34" s="127"/>
      <c r="CZ34" s="127"/>
      <c r="DA34" s="127"/>
      <c r="DB34" s="127"/>
      <c r="DC34" s="127"/>
      <c r="DD34" s="128"/>
      <c r="DE34" s="134"/>
      <c r="DF34" s="138"/>
      <c r="DG34" s="139"/>
      <c r="DH34" s="139"/>
      <c r="DI34" s="139"/>
      <c r="DJ34" s="139"/>
      <c r="DK34" s="139"/>
      <c r="DL34" s="139"/>
      <c r="DM34" s="137"/>
      <c r="DN34" s="138"/>
      <c r="DO34" s="139"/>
      <c r="DP34" s="139"/>
      <c r="DQ34" s="139"/>
      <c r="DR34" s="139"/>
      <c r="DS34" s="139"/>
      <c r="DT34" s="139"/>
      <c r="DU34" s="128"/>
      <c r="DV34" s="216"/>
      <c r="DW34" s="140"/>
      <c r="DX34" s="141"/>
      <c r="DY34" s="141"/>
      <c r="DZ34" s="134"/>
      <c r="EA34" s="133"/>
      <c r="EB34" s="177"/>
      <c r="EC34" s="177"/>
      <c r="ED34" s="163"/>
      <c r="EE34" s="133"/>
      <c r="EF34" s="127"/>
      <c r="EG34" s="127"/>
      <c r="EH34" s="127"/>
      <c r="EI34" s="127"/>
      <c r="EJ34" s="127"/>
      <c r="EK34" s="127"/>
      <c r="EL34" s="134"/>
      <c r="EM34" s="133"/>
      <c r="EN34" s="127"/>
      <c r="EO34" s="127"/>
      <c r="EP34" s="127"/>
      <c r="EQ34" s="127"/>
      <c r="ER34" s="127"/>
      <c r="ES34" s="127"/>
      <c r="ET34" s="134"/>
      <c r="EU34" s="142"/>
      <c r="EV34" s="142"/>
      <c r="EW34" s="142"/>
      <c r="EX34" s="142"/>
      <c r="EY34" s="142"/>
      <c r="EZ34" s="142"/>
      <c r="FA34" s="142"/>
      <c r="FB34" s="142"/>
      <c r="FC34" s="142"/>
      <c r="FD34" s="142"/>
      <c r="FE34" s="142"/>
      <c r="FF34" s="142"/>
      <c r="FG34" s="142"/>
      <c r="FH34" s="142"/>
      <c r="FI34" s="67"/>
      <c r="FJ34" s="67"/>
      <c r="FK34" s="67"/>
      <c r="FL34" s="67"/>
      <c r="FM34" s="67"/>
      <c r="FN34" s="67"/>
      <c r="FO34" s="67"/>
      <c r="FP34" s="67"/>
      <c r="FQ34" s="67"/>
      <c r="FR34" s="67"/>
    </row>
    <row r="35" spans="1:174">
      <c r="A35" s="176" t="str">
        <f>Validation!B35</f>
        <v>Pass</v>
      </c>
      <c r="B35" s="247"/>
      <c r="C35" s="247"/>
      <c r="D35" s="247"/>
      <c r="E35" s="248"/>
      <c r="F35" s="249"/>
      <c r="G35" s="247"/>
      <c r="H35" s="243"/>
      <c r="I35" s="127"/>
      <c r="J35" s="243"/>
      <c r="K35" s="136"/>
      <c r="L35" s="177"/>
      <c r="M35" s="191"/>
      <c r="N35" s="218"/>
      <c r="O35" s="218"/>
      <c r="P35" s="179"/>
      <c r="Q35" s="128"/>
      <c r="R35" s="216"/>
      <c r="S35" s="244"/>
      <c r="T35" s="177"/>
      <c r="U35" s="177"/>
      <c r="V35" s="216"/>
      <c r="W35" s="131"/>
      <c r="X35" s="132"/>
      <c r="Y35" s="132"/>
      <c r="Z35" s="132"/>
      <c r="AA35" s="133"/>
      <c r="AB35" s="127"/>
      <c r="AC35" s="127"/>
      <c r="AD35" s="245"/>
      <c r="AE35" s="246"/>
      <c r="AF35" s="127"/>
      <c r="AG35" s="127"/>
      <c r="AH35" s="128"/>
      <c r="AI35" s="128"/>
      <c r="AJ35" s="134"/>
      <c r="AK35" s="214"/>
      <c r="AL35" s="210"/>
      <c r="AM35" s="177"/>
      <c r="AN35" s="127"/>
      <c r="AO35" s="177"/>
      <c r="AP35" s="177"/>
      <c r="AQ35" s="177"/>
      <c r="AR35" s="177"/>
      <c r="AS35" s="177"/>
      <c r="AT35" s="177"/>
      <c r="AU35" s="135"/>
      <c r="AV35" s="216"/>
      <c r="AW35" s="133"/>
      <c r="AX35" s="127"/>
      <c r="AY35" s="127"/>
      <c r="AZ35" s="127"/>
      <c r="BA35" s="127"/>
      <c r="BB35" s="127"/>
      <c r="BC35" s="127"/>
      <c r="BD35" s="127"/>
      <c r="BE35" s="134"/>
      <c r="BF35" s="127"/>
      <c r="BG35" s="127"/>
      <c r="BH35" s="127"/>
      <c r="BI35" s="127"/>
      <c r="BJ35" s="127"/>
      <c r="BK35" s="127"/>
      <c r="BL35" s="127"/>
      <c r="BM35" s="127"/>
      <c r="BN35" s="134"/>
      <c r="BO35" s="133"/>
      <c r="BP35" s="127"/>
      <c r="BQ35" s="127"/>
      <c r="BR35" s="127"/>
      <c r="BS35" s="127"/>
      <c r="BT35" s="127"/>
      <c r="BU35" s="127"/>
      <c r="BV35" s="127"/>
      <c r="BW35" s="127"/>
      <c r="BX35" s="127"/>
      <c r="BY35" s="127"/>
      <c r="BZ35" s="127"/>
      <c r="CA35" s="127"/>
      <c r="CB35" s="127"/>
      <c r="CC35" s="127"/>
      <c r="CD35" s="127"/>
      <c r="CE35" s="127"/>
      <c r="CF35" s="127"/>
      <c r="CG35" s="127"/>
      <c r="CH35" s="136"/>
      <c r="CI35" s="137"/>
      <c r="CJ35" s="127"/>
      <c r="CK35" s="127"/>
      <c r="CL35" s="127"/>
      <c r="CM35" s="127"/>
      <c r="CN35" s="127"/>
      <c r="CO35" s="127"/>
      <c r="CP35" s="127"/>
      <c r="CQ35" s="127"/>
      <c r="CR35" s="127"/>
      <c r="CS35" s="127"/>
      <c r="CT35" s="127"/>
      <c r="CU35" s="127"/>
      <c r="CV35" s="127"/>
      <c r="CW35" s="127"/>
      <c r="CX35" s="127"/>
      <c r="CY35" s="127"/>
      <c r="CZ35" s="127"/>
      <c r="DA35" s="127"/>
      <c r="DB35" s="127"/>
      <c r="DC35" s="127"/>
      <c r="DD35" s="128"/>
      <c r="DE35" s="134"/>
      <c r="DF35" s="138"/>
      <c r="DG35" s="139"/>
      <c r="DH35" s="139"/>
      <c r="DI35" s="139"/>
      <c r="DJ35" s="139"/>
      <c r="DK35" s="139"/>
      <c r="DL35" s="139"/>
      <c r="DM35" s="137"/>
      <c r="DN35" s="138"/>
      <c r="DO35" s="139"/>
      <c r="DP35" s="139"/>
      <c r="DQ35" s="139"/>
      <c r="DR35" s="139"/>
      <c r="DS35" s="139"/>
      <c r="DT35" s="139"/>
      <c r="DU35" s="128"/>
      <c r="DV35" s="216"/>
      <c r="DW35" s="140"/>
      <c r="DX35" s="141"/>
      <c r="DY35" s="141"/>
      <c r="DZ35" s="134"/>
      <c r="EA35" s="133"/>
      <c r="EB35" s="177"/>
      <c r="EC35" s="177"/>
      <c r="ED35" s="163"/>
      <c r="EE35" s="133"/>
      <c r="EF35" s="127"/>
      <c r="EG35" s="127"/>
      <c r="EH35" s="127"/>
      <c r="EI35" s="127"/>
      <c r="EJ35" s="127"/>
      <c r="EK35" s="127"/>
      <c r="EL35" s="134"/>
      <c r="EM35" s="133"/>
      <c r="EN35" s="127"/>
      <c r="EO35" s="127"/>
      <c r="EP35" s="127"/>
      <c r="EQ35" s="127"/>
      <c r="ER35" s="127"/>
      <c r="ES35" s="127"/>
      <c r="ET35" s="134"/>
      <c r="EU35" s="142"/>
      <c r="EV35" s="142"/>
      <c r="EW35" s="142"/>
      <c r="EX35" s="142"/>
      <c r="EY35" s="142"/>
      <c r="EZ35" s="142"/>
      <c r="FA35" s="142"/>
      <c r="FB35" s="142"/>
      <c r="FC35" s="142"/>
      <c r="FD35" s="142"/>
      <c r="FE35" s="142"/>
      <c r="FF35" s="142"/>
      <c r="FG35" s="142"/>
      <c r="FH35" s="142"/>
      <c r="FI35" s="67"/>
      <c r="FJ35" s="67"/>
      <c r="FK35" s="67"/>
      <c r="FL35" s="67"/>
      <c r="FM35" s="67"/>
      <c r="FN35" s="67"/>
      <c r="FO35" s="67"/>
      <c r="FP35" s="67"/>
      <c r="FQ35" s="67"/>
      <c r="FR35" s="67"/>
    </row>
    <row r="36" spans="1:174">
      <c r="A36" s="176" t="str">
        <f>Validation!B36</f>
        <v>Pass</v>
      </c>
      <c r="B36" s="247"/>
      <c r="C36" s="247"/>
      <c r="D36" s="247"/>
      <c r="E36" s="248"/>
      <c r="F36" s="249"/>
      <c r="G36" s="247"/>
      <c r="H36" s="243"/>
      <c r="I36" s="127"/>
      <c r="J36" s="243"/>
      <c r="K36" s="136"/>
      <c r="L36" s="177"/>
      <c r="M36" s="191"/>
      <c r="N36" s="218"/>
      <c r="O36" s="218"/>
      <c r="P36" s="179"/>
      <c r="Q36" s="128"/>
      <c r="R36" s="216"/>
      <c r="S36" s="244"/>
      <c r="T36" s="177"/>
      <c r="U36" s="177"/>
      <c r="V36" s="216"/>
      <c r="W36" s="131"/>
      <c r="X36" s="132"/>
      <c r="Y36" s="132"/>
      <c r="Z36" s="132"/>
      <c r="AA36" s="133"/>
      <c r="AB36" s="127"/>
      <c r="AC36" s="127"/>
      <c r="AD36" s="245"/>
      <c r="AE36" s="246"/>
      <c r="AF36" s="127"/>
      <c r="AG36" s="127"/>
      <c r="AH36" s="128"/>
      <c r="AI36" s="128"/>
      <c r="AJ36" s="134"/>
      <c r="AK36" s="214"/>
      <c r="AL36" s="210"/>
      <c r="AM36" s="177"/>
      <c r="AN36" s="127"/>
      <c r="AO36" s="177"/>
      <c r="AP36" s="177"/>
      <c r="AQ36" s="177"/>
      <c r="AR36" s="177"/>
      <c r="AS36" s="177"/>
      <c r="AT36" s="177"/>
      <c r="AU36" s="135"/>
      <c r="AV36" s="216"/>
      <c r="AW36" s="133"/>
      <c r="AX36" s="127"/>
      <c r="AY36" s="127"/>
      <c r="AZ36" s="127"/>
      <c r="BA36" s="127"/>
      <c r="BB36" s="127"/>
      <c r="BC36" s="127"/>
      <c r="BD36" s="127"/>
      <c r="BE36" s="134"/>
      <c r="BF36" s="127"/>
      <c r="BG36" s="127"/>
      <c r="BH36" s="127"/>
      <c r="BI36" s="127"/>
      <c r="BJ36" s="127"/>
      <c r="BK36" s="127"/>
      <c r="BL36" s="127"/>
      <c r="BM36" s="127"/>
      <c r="BN36" s="134"/>
      <c r="BO36" s="133"/>
      <c r="BP36" s="127"/>
      <c r="BQ36" s="127"/>
      <c r="BR36" s="127"/>
      <c r="BS36" s="127"/>
      <c r="BT36" s="127"/>
      <c r="BU36" s="127"/>
      <c r="BV36" s="127"/>
      <c r="BW36" s="127"/>
      <c r="BX36" s="127"/>
      <c r="BY36" s="127"/>
      <c r="BZ36" s="127"/>
      <c r="CA36" s="127"/>
      <c r="CB36" s="127"/>
      <c r="CC36" s="127"/>
      <c r="CD36" s="127"/>
      <c r="CE36" s="127"/>
      <c r="CF36" s="127"/>
      <c r="CG36" s="127"/>
      <c r="CH36" s="136"/>
      <c r="CI36" s="137"/>
      <c r="CJ36" s="127"/>
      <c r="CK36" s="127"/>
      <c r="CL36" s="127"/>
      <c r="CM36" s="127"/>
      <c r="CN36" s="127"/>
      <c r="CO36" s="127"/>
      <c r="CP36" s="127"/>
      <c r="CQ36" s="127"/>
      <c r="CR36" s="127"/>
      <c r="CS36" s="127"/>
      <c r="CT36" s="127"/>
      <c r="CU36" s="127"/>
      <c r="CV36" s="127"/>
      <c r="CW36" s="127"/>
      <c r="CX36" s="127"/>
      <c r="CY36" s="127"/>
      <c r="CZ36" s="127"/>
      <c r="DA36" s="127"/>
      <c r="DB36" s="127"/>
      <c r="DC36" s="127"/>
      <c r="DD36" s="128"/>
      <c r="DE36" s="134"/>
      <c r="DF36" s="138"/>
      <c r="DG36" s="139"/>
      <c r="DH36" s="139"/>
      <c r="DI36" s="139"/>
      <c r="DJ36" s="139"/>
      <c r="DK36" s="139"/>
      <c r="DL36" s="139"/>
      <c r="DM36" s="137"/>
      <c r="DN36" s="138"/>
      <c r="DO36" s="139"/>
      <c r="DP36" s="139"/>
      <c r="DQ36" s="139"/>
      <c r="DR36" s="139"/>
      <c r="DS36" s="139"/>
      <c r="DT36" s="139"/>
      <c r="DU36" s="128"/>
      <c r="DV36" s="216"/>
      <c r="DW36" s="140"/>
      <c r="DX36" s="141"/>
      <c r="DY36" s="141"/>
      <c r="DZ36" s="134"/>
      <c r="EA36" s="133"/>
      <c r="EB36" s="177"/>
      <c r="EC36" s="177"/>
      <c r="ED36" s="163"/>
      <c r="EE36" s="133"/>
      <c r="EF36" s="127"/>
      <c r="EG36" s="127"/>
      <c r="EH36" s="127"/>
      <c r="EI36" s="127"/>
      <c r="EJ36" s="127"/>
      <c r="EK36" s="127"/>
      <c r="EL36" s="134"/>
      <c r="EM36" s="133"/>
      <c r="EN36" s="127"/>
      <c r="EO36" s="127"/>
      <c r="EP36" s="127"/>
      <c r="EQ36" s="127"/>
      <c r="ER36" s="127"/>
      <c r="ES36" s="127"/>
      <c r="ET36" s="134"/>
      <c r="EU36" s="142"/>
      <c r="EV36" s="142"/>
      <c r="EW36" s="142"/>
      <c r="EX36" s="142"/>
      <c r="EY36" s="142"/>
      <c r="EZ36" s="142"/>
      <c r="FA36" s="142"/>
      <c r="FB36" s="142"/>
      <c r="FC36" s="142"/>
      <c r="FD36" s="142"/>
      <c r="FE36" s="142"/>
      <c r="FF36" s="142"/>
      <c r="FG36" s="142"/>
      <c r="FH36" s="142"/>
      <c r="FI36" s="67"/>
      <c r="FJ36" s="67"/>
      <c r="FK36" s="67"/>
      <c r="FL36" s="67"/>
      <c r="FM36" s="67"/>
      <c r="FN36" s="67"/>
      <c r="FO36" s="67"/>
      <c r="FP36" s="67"/>
      <c r="FQ36" s="67"/>
      <c r="FR36" s="67"/>
    </row>
    <row r="37" spans="1:174">
      <c r="A37" s="176" t="str">
        <f>Validation!B37</f>
        <v>Pass</v>
      </c>
      <c r="B37" s="247"/>
      <c r="C37" s="247"/>
      <c r="D37" s="247"/>
      <c r="E37" s="248"/>
      <c r="F37" s="249"/>
      <c r="G37" s="247"/>
      <c r="H37" s="243"/>
      <c r="I37" s="127"/>
      <c r="J37" s="243"/>
      <c r="K37" s="136"/>
      <c r="L37" s="177"/>
      <c r="M37" s="191"/>
      <c r="N37" s="218"/>
      <c r="O37" s="218"/>
      <c r="P37" s="179"/>
      <c r="Q37" s="128"/>
      <c r="R37" s="216"/>
      <c r="S37" s="244"/>
      <c r="T37" s="177"/>
      <c r="U37" s="177"/>
      <c r="V37" s="216"/>
      <c r="W37" s="131"/>
      <c r="X37" s="132"/>
      <c r="Y37" s="132"/>
      <c r="Z37" s="132"/>
      <c r="AA37" s="133"/>
      <c r="AB37" s="127"/>
      <c r="AC37" s="127"/>
      <c r="AD37" s="245"/>
      <c r="AE37" s="246"/>
      <c r="AF37" s="127"/>
      <c r="AG37" s="127"/>
      <c r="AH37" s="128"/>
      <c r="AI37" s="128"/>
      <c r="AJ37" s="134"/>
      <c r="AK37" s="214"/>
      <c r="AL37" s="210"/>
      <c r="AM37" s="177"/>
      <c r="AN37" s="127"/>
      <c r="AO37" s="177"/>
      <c r="AP37" s="177"/>
      <c r="AQ37" s="177"/>
      <c r="AR37" s="177"/>
      <c r="AS37" s="177"/>
      <c r="AT37" s="177"/>
      <c r="AU37" s="135"/>
      <c r="AV37" s="216"/>
      <c r="AW37" s="133"/>
      <c r="AX37" s="127"/>
      <c r="AY37" s="127"/>
      <c r="AZ37" s="127"/>
      <c r="BA37" s="127"/>
      <c r="BB37" s="127"/>
      <c r="BC37" s="127"/>
      <c r="BD37" s="127"/>
      <c r="BE37" s="134"/>
      <c r="BF37" s="127"/>
      <c r="BG37" s="127"/>
      <c r="BH37" s="127"/>
      <c r="BI37" s="127"/>
      <c r="BJ37" s="127"/>
      <c r="BK37" s="127"/>
      <c r="BL37" s="127"/>
      <c r="BM37" s="127"/>
      <c r="BN37" s="134"/>
      <c r="BO37" s="133"/>
      <c r="BP37" s="127"/>
      <c r="BQ37" s="127"/>
      <c r="BR37" s="127"/>
      <c r="BS37" s="127"/>
      <c r="BT37" s="127"/>
      <c r="BU37" s="127"/>
      <c r="BV37" s="127"/>
      <c r="BW37" s="127"/>
      <c r="BX37" s="127"/>
      <c r="BY37" s="127"/>
      <c r="BZ37" s="127"/>
      <c r="CA37" s="127"/>
      <c r="CB37" s="127"/>
      <c r="CC37" s="127"/>
      <c r="CD37" s="127"/>
      <c r="CE37" s="127"/>
      <c r="CF37" s="127"/>
      <c r="CG37" s="127"/>
      <c r="CH37" s="136"/>
      <c r="CI37" s="137"/>
      <c r="CJ37" s="127"/>
      <c r="CK37" s="127"/>
      <c r="CL37" s="127"/>
      <c r="CM37" s="127"/>
      <c r="CN37" s="127"/>
      <c r="CO37" s="127"/>
      <c r="CP37" s="127"/>
      <c r="CQ37" s="127"/>
      <c r="CR37" s="127"/>
      <c r="CS37" s="127"/>
      <c r="CT37" s="127"/>
      <c r="CU37" s="127"/>
      <c r="CV37" s="127"/>
      <c r="CW37" s="127"/>
      <c r="CX37" s="127"/>
      <c r="CY37" s="127"/>
      <c r="CZ37" s="127"/>
      <c r="DA37" s="127"/>
      <c r="DB37" s="127"/>
      <c r="DC37" s="127"/>
      <c r="DD37" s="128"/>
      <c r="DE37" s="134"/>
      <c r="DF37" s="138"/>
      <c r="DG37" s="139"/>
      <c r="DH37" s="139"/>
      <c r="DI37" s="139"/>
      <c r="DJ37" s="139"/>
      <c r="DK37" s="139"/>
      <c r="DL37" s="139"/>
      <c r="DM37" s="137"/>
      <c r="DN37" s="138"/>
      <c r="DO37" s="139"/>
      <c r="DP37" s="139"/>
      <c r="DQ37" s="139"/>
      <c r="DR37" s="139"/>
      <c r="DS37" s="139"/>
      <c r="DT37" s="139"/>
      <c r="DU37" s="128"/>
      <c r="DV37" s="216"/>
      <c r="DW37" s="140"/>
      <c r="DX37" s="141"/>
      <c r="DY37" s="141"/>
      <c r="DZ37" s="134"/>
      <c r="EA37" s="133"/>
      <c r="EB37" s="177"/>
      <c r="EC37" s="177"/>
      <c r="ED37" s="163"/>
      <c r="EE37" s="133"/>
      <c r="EF37" s="127"/>
      <c r="EG37" s="127"/>
      <c r="EH37" s="127"/>
      <c r="EI37" s="127"/>
      <c r="EJ37" s="127"/>
      <c r="EK37" s="127"/>
      <c r="EL37" s="134"/>
      <c r="EM37" s="133"/>
      <c r="EN37" s="127"/>
      <c r="EO37" s="127"/>
      <c r="EP37" s="127"/>
      <c r="EQ37" s="127"/>
      <c r="ER37" s="127"/>
      <c r="ES37" s="127"/>
      <c r="ET37" s="134"/>
      <c r="EU37" s="142"/>
      <c r="EV37" s="142"/>
      <c r="EW37" s="142"/>
      <c r="EX37" s="142"/>
      <c r="EY37" s="142"/>
      <c r="EZ37" s="142"/>
      <c r="FA37" s="142"/>
      <c r="FB37" s="142"/>
      <c r="FC37" s="142"/>
      <c r="FD37" s="142"/>
      <c r="FE37" s="142"/>
      <c r="FF37" s="142"/>
      <c r="FG37" s="142"/>
      <c r="FH37" s="142"/>
      <c r="FI37" s="67"/>
      <c r="FJ37" s="67"/>
      <c r="FK37" s="67"/>
      <c r="FL37" s="67"/>
      <c r="FM37" s="67"/>
      <c r="FN37" s="67"/>
      <c r="FO37" s="67"/>
      <c r="FP37" s="67"/>
      <c r="FQ37" s="67"/>
      <c r="FR37" s="67"/>
    </row>
    <row r="38" spans="1:174">
      <c r="A38" s="176" t="str">
        <f>Validation!B38</f>
        <v>Pass</v>
      </c>
      <c r="B38" s="247"/>
      <c r="C38" s="247"/>
      <c r="D38" s="247"/>
      <c r="E38" s="248"/>
      <c r="F38" s="249"/>
      <c r="G38" s="247"/>
      <c r="H38" s="243"/>
      <c r="I38" s="127"/>
      <c r="J38" s="243"/>
      <c r="K38" s="136"/>
      <c r="L38" s="177"/>
      <c r="M38" s="191"/>
      <c r="N38" s="218"/>
      <c r="O38" s="218"/>
      <c r="P38" s="179"/>
      <c r="Q38" s="128"/>
      <c r="R38" s="216"/>
      <c r="S38" s="244"/>
      <c r="T38" s="177"/>
      <c r="U38" s="177"/>
      <c r="V38" s="216"/>
      <c r="W38" s="131"/>
      <c r="X38" s="132"/>
      <c r="Y38" s="132"/>
      <c r="Z38" s="132"/>
      <c r="AA38" s="133"/>
      <c r="AB38" s="127"/>
      <c r="AC38" s="127"/>
      <c r="AD38" s="245"/>
      <c r="AE38" s="246"/>
      <c r="AF38" s="127"/>
      <c r="AG38" s="127"/>
      <c r="AH38" s="128"/>
      <c r="AI38" s="128"/>
      <c r="AJ38" s="134"/>
      <c r="AK38" s="214"/>
      <c r="AL38" s="210"/>
      <c r="AM38" s="177"/>
      <c r="AN38" s="127"/>
      <c r="AO38" s="177"/>
      <c r="AP38" s="177"/>
      <c r="AQ38" s="177"/>
      <c r="AR38" s="177"/>
      <c r="AS38" s="177"/>
      <c r="AT38" s="177"/>
      <c r="AU38" s="135"/>
      <c r="AV38" s="216"/>
      <c r="AW38" s="133"/>
      <c r="AX38" s="127"/>
      <c r="AY38" s="127"/>
      <c r="AZ38" s="127"/>
      <c r="BA38" s="127"/>
      <c r="BB38" s="127"/>
      <c r="BC38" s="127"/>
      <c r="BD38" s="127"/>
      <c r="BE38" s="134"/>
      <c r="BF38" s="127"/>
      <c r="BG38" s="127"/>
      <c r="BH38" s="127"/>
      <c r="BI38" s="127"/>
      <c r="BJ38" s="127"/>
      <c r="BK38" s="127"/>
      <c r="BL38" s="127"/>
      <c r="BM38" s="127"/>
      <c r="BN38" s="134"/>
      <c r="BO38" s="133"/>
      <c r="BP38" s="127"/>
      <c r="BQ38" s="127"/>
      <c r="BR38" s="127"/>
      <c r="BS38" s="127"/>
      <c r="BT38" s="127"/>
      <c r="BU38" s="127"/>
      <c r="BV38" s="127"/>
      <c r="BW38" s="127"/>
      <c r="BX38" s="127"/>
      <c r="BY38" s="127"/>
      <c r="BZ38" s="127"/>
      <c r="CA38" s="127"/>
      <c r="CB38" s="127"/>
      <c r="CC38" s="127"/>
      <c r="CD38" s="127"/>
      <c r="CE38" s="127"/>
      <c r="CF38" s="127"/>
      <c r="CG38" s="127"/>
      <c r="CH38" s="136"/>
      <c r="CI38" s="137"/>
      <c r="CJ38" s="127"/>
      <c r="CK38" s="127"/>
      <c r="CL38" s="127"/>
      <c r="CM38" s="127"/>
      <c r="CN38" s="127"/>
      <c r="CO38" s="127"/>
      <c r="CP38" s="127"/>
      <c r="CQ38" s="127"/>
      <c r="CR38" s="127"/>
      <c r="CS38" s="127"/>
      <c r="CT38" s="127"/>
      <c r="CU38" s="127"/>
      <c r="CV38" s="127"/>
      <c r="CW38" s="127"/>
      <c r="CX38" s="127"/>
      <c r="CY38" s="127"/>
      <c r="CZ38" s="127"/>
      <c r="DA38" s="127"/>
      <c r="DB38" s="127"/>
      <c r="DC38" s="127"/>
      <c r="DD38" s="128"/>
      <c r="DE38" s="134"/>
      <c r="DF38" s="138"/>
      <c r="DG38" s="139"/>
      <c r="DH38" s="139"/>
      <c r="DI38" s="139"/>
      <c r="DJ38" s="139"/>
      <c r="DK38" s="139"/>
      <c r="DL38" s="139"/>
      <c r="DM38" s="137"/>
      <c r="DN38" s="138"/>
      <c r="DO38" s="139"/>
      <c r="DP38" s="139"/>
      <c r="DQ38" s="139"/>
      <c r="DR38" s="139"/>
      <c r="DS38" s="139"/>
      <c r="DT38" s="139"/>
      <c r="DU38" s="128"/>
      <c r="DV38" s="216"/>
      <c r="DW38" s="140"/>
      <c r="DX38" s="141"/>
      <c r="DY38" s="141"/>
      <c r="DZ38" s="134"/>
      <c r="EA38" s="133"/>
      <c r="EB38" s="177"/>
      <c r="EC38" s="177"/>
      <c r="ED38" s="163"/>
      <c r="EE38" s="133"/>
      <c r="EF38" s="127"/>
      <c r="EG38" s="127"/>
      <c r="EH38" s="127"/>
      <c r="EI38" s="127"/>
      <c r="EJ38" s="127"/>
      <c r="EK38" s="127"/>
      <c r="EL38" s="134"/>
      <c r="EM38" s="133"/>
      <c r="EN38" s="127"/>
      <c r="EO38" s="127"/>
      <c r="EP38" s="127"/>
      <c r="EQ38" s="127"/>
      <c r="ER38" s="127"/>
      <c r="ES38" s="127"/>
      <c r="ET38" s="134"/>
      <c r="EU38" s="142"/>
      <c r="EV38" s="142"/>
      <c r="EW38" s="142"/>
      <c r="EX38" s="142"/>
      <c r="EY38" s="142"/>
      <c r="EZ38" s="142"/>
      <c r="FA38" s="142"/>
      <c r="FB38" s="142"/>
      <c r="FC38" s="142"/>
      <c r="FD38" s="142"/>
      <c r="FE38" s="142"/>
      <c r="FF38" s="142"/>
      <c r="FG38" s="142"/>
      <c r="FH38" s="142"/>
      <c r="FI38" s="67"/>
      <c r="FJ38" s="67"/>
      <c r="FK38" s="67"/>
      <c r="FL38" s="67"/>
      <c r="FM38" s="67"/>
      <c r="FN38" s="67"/>
      <c r="FO38" s="67"/>
      <c r="FP38" s="67"/>
      <c r="FQ38" s="67"/>
      <c r="FR38" s="67"/>
    </row>
    <row r="39" spans="1:174">
      <c r="A39" s="176" t="str">
        <f>Validation!B39</f>
        <v>Pass</v>
      </c>
      <c r="B39" s="247"/>
      <c r="C39" s="247"/>
      <c r="D39" s="247"/>
      <c r="E39" s="248"/>
      <c r="F39" s="249"/>
      <c r="G39" s="247"/>
      <c r="H39" s="243"/>
      <c r="I39" s="127"/>
      <c r="J39" s="243"/>
      <c r="K39" s="136"/>
      <c r="L39" s="177"/>
      <c r="M39" s="191"/>
      <c r="N39" s="218"/>
      <c r="O39" s="218"/>
      <c r="P39" s="179"/>
      <c r="Q39" s="128"/>
      <c r="R39" s="216"/>
      <c r="S39" s="244"/>
      <c r="T39" s="177"/>
      <c r="U39" s="177"/>
      <c r="V39" s="216"/>
      <c r="W39" s="131"/>
      <c r="X39" s="132"/>
      <c r="Y39" s="132"/>
      <c r="Z39" s="132"/>
      <c r="AA39" s="133"/>
      <c r="AB39" s="127"/>
      <c r="AC39" s="127"/>
      <c r="AD39" s="245"/>
      <c r="AE39" s="246"/>
      <c r="AF39" s="127"/>
      <c r="AG39" s="127"/>
      <c r="AH39" s="128"/>
      <c r="AI39" s="128"/>
      <c r="AJ39" s="134"/>
      <c r="AK39" s="214"/>
      <c r="AL39" s="210"/>
      <c r="AM39" s="177"/>
      <c r="AN39" s="127"/>
      <c r="AO39" s="177"/>
      <c r="AP39" s="177"/>
      <c r="AQ39" s="177"/>
      <c r="AR39" s="177"/>
      <c r="AS39" s="177"/>
      <c r="AT39" s="177"/>
      <c r="AU39" s="135"/>
      <c r="AV39" s="216"/>
      <c r="AW39" s="133"/>
      <c r="AX39" s="127"/>
      <c r="AY39" s="127"/>
      <c r="AZ39" s="127"/>
      <c r="BA39" s="127"/>
      <c r="BB39" s="127"/>
      <c r="BC39" s="127"/>
      <c r="BD39" s="127"/>
      <c r="BE39" s="134"/>
      <c r="BF39" s="127"/>
      <c r="BG39" s="127"/>
      <c r="BH39" s="127"/>
      <c r="BI39" s="127"/>
      <c r="BJ39" s="127"/>
      <c r="BK39" s="127"/>
      <c r="BL39" s="127"/>
      <c r="BM39" s="127"/>
      <c r="BN39" s="134"/>
      <c r="BO39" s="133"/>
      <c r="BP39" s="127"/>
      <c r="BQ39" s="127"/>
      <c r="BR39" s="127"/>
      <c r="BS39" s="127"/>
      <c r="BT39" s="127"/>
      <c r="BU39" s="127"/>
      <c r="BV39" s="127"/>
      <c r="BW39" s="127"/>
      <c r="BX39" s="127"/>
      <c r="BY39" s="127"/>
      <c r="BZ39" s="127"/>
      <c r="CA39" s="127"/>
      <c r="CB39" s="127"/>
      <c r="CC39" s="127"/>
      <c r="CD39" s="127"/>
      <c r="CE39" s="127"/>
      <c r="CF39" s="127"/>
      <c r="CG39" s="127"/>
      <c r="CH39" s="136"/>
      <c r="CI39" s="137"/>
      <c r="CJ39" s="127"/>
      <c r="CK39" s="127"/>
      <c r="CL39" s="127"/>
      <c r="CM39" s="127"/>
      <c r="CN39" s="127"/>
      <c r="CO39" s="127"/>
      <c r="CP39" s="127"/>
      <c r="CQ39" s="127"/>
      <c r="CR39" s="127"/>
      <c r="CS39" s="127"/>
      <c r="CT39" s="127"/>
      <c r="CU39" s="127"/>
      <c r="CV39" s="127"/>
      <c r="CW39" s="127"/>
      <c r="CX39" s="127"/>
      <c r="CY39" s="127"/>
      <c r="CZ39" s="127"/>
      <c r="DA39" s="127"/>
      <c r="DB39" s="127"/>
      <c r="DC39" s="127"/>
      <c r="DD39" s="128"/>
      <c r="DE39" s="134"/>
      <c r="DF39" s="138"/>
      <c r="DG39" s="139"/>
      <c r="DH39" s="139"/>
      <c r="DI39" s="139"/>
      <c r="DJ39" s="139"/>
      <c r="DK39" s="139"/>
      <c r="DL39" s="139"/>
      <c r="DM39" s="137"/>
      <c r="DN39" s="138"/>
      <c r="DO39" s="139"/>
      <c r="DP39" s="139"/>
      <c r="DQ39" s="139"/>
      <c r="DR39" s="139"/>
      <c r="DS39" s="139"/>
      <c r="DT39" s="139"/>
      <c r="DU39" s="128"/>
      <c r="DV39" s="216"/>
      <c r="DW39" s="140"/>
      <c r="DX39" s="141"/>
      <c r="DY39" s="141"/>
      <c r="DZ39" s="134"/>
      <c r="EA39" s="133"/>
      <c r="EB39" s="177"/>
      <c r="EC39" s="177"/>
      <c r="ED39" s="163"/>
      <c r="EE39" s="133"/>
      <c r="EF39" s="127"/>
      <c r="EG39" s="127"/>
      <c r="EH39" s="127"/>
      <c r="EI39" s="127"/>
      <c r="EJ39" s="127"/>
      <c r="EK39" s="127"/>
      <c r="EL39" s="134"/>
      <c r="EM39" s="133"/>
      <c r="EN39" s="127"/>
      <c r="EO39" s="127"/>
      <c r="EP39" s="127"/>
      <c r="EQ39" s="127"/>
      <c r="ER39" s="127"/>
      <c r="ES39" s="127"/>
      <c r="ET39" s="134"/>
      <c r="EU39" s="142"/>
      <c r="EV39" s="142"/>
      <c r="EW39" s="142"/>
      <c r="EX39" s="142"/>
      <c r="EY39" s="142"/>
      <c r="EZ39" s="142"/>
      <c r="FA39" s="142"/>
      <c r="FB39" s="142"/>
      <c r="FC39" s="142"/>
      <c r="FD39" s="142"/>
      <c r="FE39" s="142"/>
      <c r="FF39" s="142"/>
      <c r="FG39" s="142"/>
      <c r="FH39" s="142"/>
      <c r="FI39" s="67"/>
      <c r="FJ39" s="67"/>
      <c r="FK39" s="67"/>
      <c r="FL39" s="67"/>
      <c r="FM39" s="67"/>
      <c r="FN39" s="67"/>
      <c r="FO39" s="67"/>
      <c r="FP39" s="67"/>
      <c r="FQ39" s="67"/>
      <c r="FR39" s="67"/>
    </row>
    <row r="40" spans="1:174">
      <c r="A40" s="176" t="str">
        <f>Validation!B40</f>
        <v>Pass</v>
      </c>
      <c r="B40" s="247"/>
      <c r="C40" s="247"/>
      <c r="D40" s="247"/>
      <c r="E40" s="248"/>
      <c r="F40" s="249"/>
      <c r="G40" s="247"/>
      <c r="H40" s="243"/>
      <c r="I40" s="127"/>
      <c r="J40" s="243"/>
      <c r="K40" s="136"/>
      <c r="L40" s="177"/>
      <c r="M40" s="191"/>
      <c r="N40" s="218"/>
      <c r="O40" s="218"/>
      <c r="P40" s="179"/>
      <c r="Q40" s="128"/>
      <c r="R40" s="216"/>
      <c r="S40" s="244"/>
      <c r="T40" s="177"/>
      <c r="U40" s="177"/>
      <c r="V40" s="216"/>
      <c r="W40" s="131"/>
      <c r="X40" s="132"/>
      <c r="Y40" s="132"/>
      <c r="Z40" s="132"/>
      <c r="AA40" s="133"/>
      <c r="AB40" s="127"/>
      <c r="AC40" s="127"/>
      <c r="AD40" s="245"/>
      <c r="AE40" s="246"/>
      <c r="AF40" s="127"/>
      <c r="AG40" s="127"/>
      <c r="AH40" s="128"/>
      <c r="AI40" s="128"/>
      <c r="AJ40" s="134"/>
      <c r="AK40" s="214"/>
      <c r="AL40" s="210"/>
      <c r="AM40" s="177"/>
      <c r="AN40" s="127"/>
      <c r="AO40" s="177"/>
      <c r="AP40" s="177"/>
      <c r="AQ40" s="177"/>
      <c r="AR40" s="177"/>
      <c r="AS40" s="177"/>
      <c r="AT40" s="177"/>
      <c r="AU40" s="135"/>
      <c r="AV40" s="216"/>
      <c r="AW40" s="133"/>
      <c r="AX40" s="127"/>
      <c r="AY40" s="127"/>
      <c r="AZ40" s="127"/>
      <c r="BA40" s="127"/>
      <c r="BB40" s="127"/>
      <c r="BC40" s="127"/>
      <c r="BD40" s="127"/>
      <c r="BE40" s="134"/>
      <c r="BF40" s="127"/>
      <c r="BG40" s="127"/>
      <c r="BH40" s="127"/>
      <c r="BI40" s="127"/>
      <c r="BJ40" s="127"/>
      <c r="BK40" s="127"/>
      <c r="BL40" s="127"/>
      <c r="BM40" s="127"/>
      <c r="BN40" s="134"/>
      <c r="BO40" s="133"/>
      <c r="BP40" s="127"/>
      <c r="BQ40" s="127"/>
      <c r="BR40" s="127"/>
      <c r="BS40" s="127"/>
      <c r="BT40" s="127"/>
      <c r="BU40" s="127"/>
      <c r="BV40" s="127"/>
      <c r="BW40" s="127"/>
      <c r="BX40" s="127"/>
      <c r="BY40" s="127"/>
      <c r="BZ40" s="127"/>
      <c r="CA40" s="127"/>
      <c r="CB40" s="127"/>
      <c r="CC40" s="127"/>
      <c r="CD40" s="127"/>
      <c r="CE40" s="127"/>
      <c r="CF40" s="127"/>
      <c r="CG40" s="127"/>
      <c r="CH40" s="136"/>
      <c r="CI40" s="137"/>
      <c r="CJ40" s="127"/>
      <c r="CK40" s="127"/>
      <c r="CL40" s="127"/>
      <c r="CM40" s="127"/>
      <c r="CN40" s="127"/>
      <c r="CO40" s="127"/>
      <c r="CP40" s="127"/>
      <c r="CQ40" s="127"/>
      <c r="CR40" s="127"/>
      <c r="CS40" s="127"/>
      <c r="CT40" s="127"/>
      <c r="CU40" s="127"/>
      <c r="CV40" s="127"/>
      <c r="CW40" s="127"/>
      <c r="CX40" s="127"/>
      <c r="CY40" s="127"/>
      <c r="CZ40" s="127"/>
      <c r="DA40" s="127"/>
      <c r="DB40" s="127"/>
      <c r="DC40" s="127"/>
      <c r="DD40" s="128"/>
      <c r="DE40" s="134"/>
      <c r="DF40" s="138"/>
      <c r="DG40" s="139"/>
      <c r="DH40" s="139"/>
      <c r="DI40" s="139"/>
      <c r="DJ40" s="139"/>
      <c r="DK40" s="139"/>
      <c r="DL40" s="139"/>
      <c r="DM40" s="137"/>
      <c r="DN40" s="138"/>
      <c r="DO40" s="139"/>
      <c r="DP40" s="139"/>
      <c r="DQ40" s="139"/>
      <c r="DR40" s="139"/>
      <c r="DS40" s="139"/>
      <c r="DT40" s="139"/>
      <c r="DU40" s="128"/>
      <c r="DV40" s="216"/>
      <c r="DW40" s="140"/>
      <c r="DX40" s="141"/>
      <c r="DY40" s="141"/>
      <c r="DZ40" s="134"/>
      <c r="EA40" s="133"/>
      <c r="EB40" s="177"/>
      <c r="EC40" s="177"/>
      <c r="ED40" s="163"/>
      <c r="EE40" s="133"/>
      <c r="EF40" s="127"/>
      <c r="EG40" s="127"/>
      <c r="EH40" s="127"/>
      <c r="EI40" s="127"/>
      <c r="EJ40" s="127"/>
      <c r="EK40" s="127"/>
      <c r="EL40" s="134"/>
      <c r="EM40" s="133"/>
      <c r="EN40" s="127"/>
      <c r="EO40" s="127"/>
      <c r="EP40" s="127"/>
      <c r="EQ40" s="127"/>
      <c r="ER40" s="127"/>
      <c r="ES40" s="127"/>
      <c r="ET40" s="134"/>
      <c r="EU40" s="142"/>
      <c r="EV40" s="142"/>
      <c r="EW40" s="142"/>
      <c r="EX40" s="142"/>
      <c r="EY40" s="142"/>
      <c r="EZ40" s="142"/>
      <c r="FA40" s="142"/>
      <c r="FB40" s="142"/>
      <c r="FC40" s="142"/>
      <c r="FD40" s="142"/>
      <c r="FE40" s="142"/>
      <c r="FF40" s="142"/>
      <c r="FG40" s="142"/>
      <c r="FH40" s="142"/>
      <c r="FI40" s="67"/>
      <c r="FJ40" s="67"/>
      <c r="FK40" s="67"/>
      <c r="FL40" s="67"/>
      <c r="FM40" s="67"/>
      <c r="FN40" s="67"/>
      <c r="FO40" s="67"/>
      <c r="FP40" s="67"/>
      <c r="FQ40" s="67"/>
      <c r="FR40" s="67"/>
    </row>
    <row r="41" spans="1:174">
      <c r="A41" s="176" t="str">
        <f>Validation!B41</f>
        <v>Pass</v>
      </c>
      <c r="B41" s="247"/>
      <c r="C41" s="247"/>
      <c r="D41" s="247"/>
      <c r="E41" s="248"/>
      <c r="F41" s="249"/>
      <c r="G41" s="247"/>
      <c r="H41" s="243"/>
      <c r="I41" s="127"/>
      <c r="J41" s="243"/>
      <c r="K41" s="136"/>
      <c r="L41" s="177"/>
      <c r="M41" s="191"/>
      <c r="N41" s="218"/>
      <c r="O41" s="218"/>
      <c r="P41" s="179"/>
      <c r="Q41" s="128"/>
      <c r="R41" s="216"/>
      <c r="S41" s="244"/>
      <c r="T41" s="177"/>
      <c r="U41" s="177"/>
      <c r="V41" s="216"/>
      <c r="W41" s="131"/>
      <c r="X41" s="132"/>
      <c r="Y41" s="132"/>
      <c r="Z41" s="132"/>
      <c r="AA41" s="133"/>
      <c r="AB41" s="127"/>
      <c r="AC41" s="127"/>
      <c r="AD41" s="245"/>
      <c r="AE41" s="246"/>
      <c r="AF41" s="127"/>
      <c r="AG41" s="127"/>
      <c r="AH41" s="128"/>
      <c r="AI41" s="128"/>
      <c r="AJ41" s="134"/>
      <c r="AK41" s="214"/>
      <c r="AL41" s="210"/>
      <c r="AM41" s="177"/>
      <c r="AN41" s="127"/>
      <c r="AO41" s="177"/>
      <c r="AP41" s="177"/>
      <c r="AQ41" s="177"/>
      <c r="AR41" s="177"/>
      <c r="AS41" s="177"/>
      <c r="AT41" s="177"/>
      <c r="AU41" s="135"/>
      <c r="AV41" s="216"/>
      <c r="AW41" s="133"/>
      <c r="AX41" s="127"/>
      <c r="AY41" s="127"/>
      <c r="AZ41" s="127"/>
      <c r="BA41" s="127"/>
      <c r="BB41" s="127"/>
      <c r="BC41" s="127"/>
      <c r="BD41" s="127"/>
      <c r="BE41" s="134"/>
      <c r="BF41" s="127"/>
      <c r="BG41" s="127"/>
      <c r="BH41" s="127"/>
      <c r="BI41" s="127"/>
      <c r="BJ41" s="127"/>
      <c r="BK41" s="127"/>
      <c r="BL41" s="127"/>
      <c r="BM41" s="127"/>
      <c r="BN41" s="134"/>
      <c r="BO41" s="133"/>
      <c r="BP41" s="127"/>
      <c r="BQ41" s="127"/>
      <c r="BR41" s="127"/>
      <c r="BS41" s="127"/>
      <c r="BT41" s="127"/>
      <c r="BU41" s="127"/>
      <c r="BV41" s="127"/>
      <c r="BW41" s="127"/>
      <c r="BX41" s="127"/>
      <c r="BY41" s="127"/>
      <c r="BZ41" s="127"/>
      <c r="CA41" s="127"/>
      <c r="CB41" s="127"/>
      <c r="CC41" s="127"/>
      <c r="CD41" s="127"/>
      <c r="CE41" s="127"/>
      <c r="CF41" s="127"/>
      <c r="CG41" s="127"/>
      <c r="CH41" s="136"/>
      <c r="CI41" s="137"/>
      <c r="CJ41" s="127"/>
      <c r="CK41" s="127"/>
      <c r="CL41" s="127"/>
      <c r="CM41" s="127"/>
      <c r="CN41" s="127"/>
      <c r="CO41" s="127"/>
      <c r="CP41" s="127"/>
      <c r="CQ41" s="127"/>
      <c r="CR41" s="127"/>
      <c r="CS41" s="127"/>
      <c r="CT41" s="127"/>
      <c r="CU41" s="127"/>
      <c r="CV41" s="127"/>
      <c r="CW41" s="127"/>
      <c r="CX41" s="127"/>
      <c r="CY41" s="127"/>
      <c r="CZ41" s="127"/>
      <c r="DA41" s="127"/>
      <c r="DB41" s="127"/>
      <c r="DC41" s="127"/>
      <c r="DD41" s="128"/>
      <c r="DE41" s="134"/>
      <c r="DF41" s="138"/>
      <c r="DG41" s="139"/>
      <c r="DH41" s="139"/>
      <c r="DI41" s="139"/>
      <c r="DJ41" s="139"/>
      <c r="DK41" s="139"/>
      <c r="DL41" s="139"/>
      <c r="DM41" s="137"/>
      <c r="DN41" s="138"/>
      <c r="DO41" s="139"/>
      <c r="DP41" s="139"/>
      <c r="DQ41" s="139"/>
      <c r="DR41" s="139"/>
      <c r="DS41" s="139"/>
      <c r="DT41" s="139"/>
      <c r="DU41" s="128"/>
      <c r="DV41" s="216"/>
      <c r="DW41" s="140"/>
      <c r="DX41" s="141"/>
      <c r="DY41" s="141"/>
      <c r="DZ41" s="134"/>
      <c r="EA41" s="133"/>
      <c r="EB41" s="177"/>
      <c r="EC41" s="177"/>
      <c r="ED41" s="163"/>
      <c r="EE41" s="133"/>
      <c r="EF41" s="127"/>
      <c r="EG41" s="127"/>
      <c r="EH41" s="127"/>
      <c r="EI41" s="127"/>
      <c r="EJ41" s="127"/>
      <c r="EK41" s="127"/>
      <c r="EL41" s="134"/>
      <c r="EM41" s="133"/>
      <c r="EN41" s="127"/>
      <c r="EO41" s="127"/>
      <c r="EP41" s="127"/>
      <c r="EQ41" s="127"/>
      <c r="ER41" s="127"/>
      <c r="ES41" s="127"/>
      <c r="ET41" s="134"/>
      <c r="EU41" s="142"/>
      <c r="EV41" s="142"/>
      <c r="EW41" s="142"/>
      <c r="EX41" s="142"/>
      <c r="EY41" s="142"/>
      <c r="EZ41" s="142"/>
      <c r="FA41" s="142"/>
      <c r="FB41" s="142"/>
      <c r="FC41" s="142"/>
      <c r="FD41" s="142"/>
      <c r="FE41" s="142"/>
      <c r="FF41" s="142"/>
      <c r="FG41" s="142"/>
      <c r="FH41" s="142"/>
      <c r="FI41" s="67"/>
      <c r="FJ41" s="67"/>
      <c r="FK41" s="67"/>
      <c r="FL41" s="67"/>
      <c r="FM41" s="67"/>
      <c r="FN41" s="67"/>
      <c r="FO41" s="67"/>
      <c r="FP41" s="67"/>
      <c r="FQ41" s="67"/>
      <c r="FR41" s="67"/>
    </row>
    <row r="42" spans="1:174">
      <c r="A42" s="176" t="str">
        <f>Validation!B42</f>
        <v>Pass</v>
      </c>
      <c r="B42" s="247"/>
      <c r="C42" s="247"/>
      <c r="D42" s="247"/>
      <c r="E42" s="248"/>
      <c r="F42" s="249"/>
      <c r="G42" s="247"/>
      <c r="H42" s="243"/>
      <c r="I42" s="127"/>
      <c r="J42" s="243"/>
      <c r="K42" s="136"/>
      <c r="L42" s="177"/>
      <c r="M42" s="191"/>
      <c r="N42" s="218"/>
      <c r="O42" s="218"/>
      <c r="P42" s="179"/>
      <c r="Q42" s="128"/>
      <c r="R42" s="216"/>
      <c r="S42" s="244"/>
      <c r="T42" s="177"/>
      <c r="U42" s="177"/>
      <c r="V42" s="216"/>
      <c r="W42" s="131"/>
      <c r="X42" s="132"/>
      <c r="Y42" s="132"/>
      <c r="Z42" s="132"/>
      <c r="AA42" s="133"/>
      <c r="AB42" s="127"/>
      <c r="AC42" s="127"/>
      <c r="AD42" s="245"/>
      <c r="AE42" s="246"/>
      <c r="AF42" s="127"/>
      <c r="AG42" s="127"/>
      <c r="AH42" s="128"/>
      <c r="AI42" s="128"/>
      <c r="AJ42" s="134"/>
      <c r="AK42" s="214"/>
      <c r="AL42" s="210"/>
      <c r="AM42" s="177"/>
      <c r="AN42" s="127"/>
      <c r="AO42" s="177"/>
      <c r="AP42" s="177"/>
      <c r="AQ42" s="177"/>
      <c r="AR42" s="177"/>
      <c r="AS42" s="177"/>
      <c r="AT42" s="177"/>
      <c r="AU42" s="135"/>
      <c r="AV42" s="216"/>
      <c r="AW42" s="133"/>
      <c r="AX42" s="127"/>
      <c r="AY42" s="127"/>
      <c r="AZ42" s="127"/>
      <c r="BA42" s="127"/>
      <c r="BB42" s="127"/>
      <c r="BC42" s="127"/>
      <c r="BD42" s="127"/>
      <c r="BE42" s="134"/>
      <c r="BF42" s="127"/>
      <c r="BG42" s="127"/>
      <c r="BH42" s="127"/>
      <c r="BI42" s="127"/>
      <c r="BJ42" s="127"/>
      <c r="BK42" s="127"/>
      <c r="BL42" s="127"/>
      <c r="BM42" s="127"/>
      <c r="BN42" s="134"/>
      <c r="BO42" s="133"/>
      <c r="BP42" s="127"/>
      <c r="BQ42" s="127"/>
      <c r="BR42" s="127"/>
      <c r="BS42" s="127"/>
      <c r="BT42" s="127"/>
      <c r="BU42" s="127"/>
      <c r="BV42" s="127"/>
      <c r="BW42" s="127"/>
      <c r="BX42" s="127"/>
      <c r="BY42" s="127"/>
      <c r="BZ42" s="127"/>
      <c r="CA42" s="127"/>
      <c r="CB42" s="127"/>
      <c r="CC42" s="127"/>
      <c r="CD42" s="127"/>
      <c r="CE42" s="127"/>
      <c r="CF42" s="127"/>
      <c r="CG42" s="127"/>
      <c r="CH42" s="136"/>
      <c r="CI42" s="137"/>
      <c r="CJ42" s="127"/>
      <c r="CK42" s="127"/>
      <c r="CL42" s="127"/>
      <c r="CM42" s="127"/>
      <c r="CN42" s="127"/>
      <c r="CO42" s="127"/>
      <c r="CP42" s="127"/>
      <c r="CQ42" s="127"/>
      <c r="CR42" s="127"/>
      <c r="CS42" s="127"/>
      <c r="CT42" s="127"/>
      <c r="CU42" s="127"/>
      <c r="CV42" s="127"/>
      <c r="CW42" s="127"/>
      <c r="CX42" s="127"/>
      <c r="CY42" s="127"/>
      <c r="CZ42" s="127"/>
      <c r="DA42" s="127"/>
      <c r="DB42" s="127"/>
      <c r="DC42" s="127"/>
      <c r="DD42" s="128"/>
      <c r="DE42" s="134"/>
      <c r="DF42" s="138"/>
      <c r="DG42" s="139"/>
      <c r="DH42" s="139"/>
      <c r="DI42" s="139"/>
      <c r="DJ42" s="139"/>
      <c r="DK42" s="139"/>
      <c r="DL42" s="139"/>
      <c r="DM42" s="137"/>
      <c r="DN42" s="138"/>
      <c r="DO42" s="139"/>
      <c r="DP42" s="139"/>
      <c r="DQ42" s="139"/>
      <c r="DR42" s="139"/>
      <c r="DS42" s="139"/>
      <c r="DT42" s="139"/>
      <c r="DU42" s="128"/>
      <c r="DV42" s="216"/>
      <c r="DW42" s="140"/>
      <c r="DX42" s="141"/>
      <c r="DY42" s="141"/>
      <c r="DZ42" s="134"/>
      <c r="EA42" s="133"/>
      <c r="EB42" s="177"/>
      <c r="EC42" s="177"/>
      <c r="ED42" s="163"/>
      <c r="EE42" s="133"/>
      <c r="EF42" s="127"/>
      <c r="EG42" s="127"/>
      <c r="EH42" s="127"/>
      <c r="EI42" s="127"/>
      <c r="EJ42" s="127"/>
      <c r="EK42" s="127"/>
      <c r="EL42" s="134"/>
      <c r="EM42" s="133"/>
      <c r="EN42" s="127"/>
      <c r="EO42" s="127"/>
      <c r="EP42" s="127"/>
      <c r="EQ42" s="127"/>
      <c r="ER42" s="127"/>
      <c r="ES42" s="127"/>
      <c r="ET42" s="134"/>
      <c r="EU42" s="142"/>
      <c r="EV42" s="142"/>
      <c r="EW42" s="142"/>
      <c r="EX42" s="142"/>
      <c r="EY42" s="142"/>
      <c r="EZ42" s="142"/>
      <c r="FA42" s="142"/>
      <c r="FB42" s="142"/>
      <c r="FC42" s="142"/>
      <c r="FD42" s="142"/>
      <c r="FE42" s="142"/>
      <c r="FF42" s="142"/>
      <c r="FG42" s="142"/>
      <c r="FH42" s="142"/>
      <c r="FI42" s="67"/>
      <c r="FJ42" s="67"/>
      <c r="FK42" s="67"/>
      <c r="FL42" s="67"/>
      <c r="FM42" s="67"/>
      <c r="FN42" s="67"/>
      <c r="FO42" s="67"/>
      <c r="FP42" s="67"/>
      <c r="FQ42" s="67"/>
      <c r="FR42" s="67"/>
    </row>
    <row r="43" spans="1:174">
      <c r="A43" s="176" t="str">
        <f>Validation!B43</f>
        <v>Pass</v>
      </c>
      <c r="B43" s="247"/>
      <c r="C43" s="247"/>
      <c r="D43" s="247"/>
      <c r="E43" s="248"/>
      <c r="F43" s="249"/>
      <c r="G43" s="247"/>
      <c r="H43" s="243"/>
      <c r="I43" s="127"/>
      <c r="J43" s="243"/>
      <c r="K43" s="136"/>
      <c r="L43" s="177"/>
      <c r="M43" s="191"/>
      <c r="N43" s="218"/>
      <c r="O43" s="218"/>
      <c r="P43" s="179"/>
      <c r="Q43" s="128"/>
      <c r="R43" s="216"/>
      <c r="S43" s="244"/>
      <c r="T43" s="177"/>
      <c r="U43" s="177"/>
      <c r="V43" s="216"/>
      <c r="W43" s="131"/>
      <c r="X43" s="132"/>
      <c r="Y43" s="132"/>
      <c r="Z43" s="132"/>
      <c r="AA43" s="133"/>
      <c r="AB43" s="127"/>
      <c r="AC43" s="127"/>
      <c r="AD43" s="245"/>
      <c r="AE43" s="246"/>
      <c r="AF43" s="127"/>
      <c r="AG43" s="127"/>
      <c r="AH43" s="128"/>
      <c r="AI43" s="128"/>
      <c r="AJ43" s="134"/>
      <c r="AK43" s="214"/>
      <c r="AL43" s="210"/>
      <c r="AM43" s="177"/>
      <c r="AN43" s="127"/>
      <c r="AO43" s="177"/>
      <c r="AP43" s="177"/>
      <c r="AQ43" s="177"/>
      <c r="AR43" s="177"/>
      <c r="AS43" s="177"/>
      <c r="AT43" s="177"/>
      <c r="AU43" s="135"/>
      <c r="AV43" s="216"/>
      <c r="AW43" s="133"/>
      <c r="AX43" s="127"/>
      <c r="AY43" s="127"/>
      <c r="AZ43" s="127"/>
      <c r="BA43" s="127"/>
      <c r="BB43" s="127"/>
      <c r="BC43" s="127"/>
      <c r="BD43" s="127"/>
      <c r="BE43" s="134"/>
      <c r="BF43" s="127"/>
      <c r="BG43" s="127"/>
      <c r="BH43" s="127"/>
      <c r="BI43" s="127"/>
      <c r="BJ43" s="127"/>
      <c r="BK43" s="127"/>
      <c r="BL43" s="127"/>
      <c r="BM43" s="127"/>
      <c r="BN43" s="134"/>
      <c r="BO43" s="133"/>
      <c r="BP43" s="127"/>
      <c r="BQ43" s="127"/>
      <c r="BR43" s="127"/>
      <c r="BS43" s="127"/>
      <c r="BT43" s="127"/>
      <c r="BU43" s="127"/>
      <c r="BV43" s="127"/>
      <c r="BW43" s="127"/>
      <c r="BX43" s="127"/>
      <c r="BY43" s="127"/>
      <c r="BZ43" s="127"/>
      <c r="CA43" s="127"/>
      <c r="CB43" s="127"/>
      <c r="CC43" s="127"/>
      <c r="CD43" s="127"/>
      <c r="CE43" s="127"/>
      <c r="CF43" s="127"/>
      <c r="CG43" s="127"/>
      <c r="CH43" s="136"/>
      <c r="CI43" s="137"/>
      <c r="CJ43" s="127"/>
      <c r="CK43" s="127"/>
      <c r="CL43" s="127"/>
      <c r="CM43" s="127"/>
      <c r="CN43" s="127"/>
      <c r="CO43" s="127"/>
      <c r="CP43" s="127"/>
      <c r="CQ43" s="127"/>
      <c r="CR43" s="127"/>
      <c r="CS43" s="127"/>
      <c r="CT43" s="127"/>
      <c r="CU43" s="127"/>
      <c r="CV43" s="127"/>
      <c r="CW43" s="127"/>
      <c r="CX43" s="127"/>
      <c r="CY43" s="127"/>
      <c r="CZ43" s="127"/>
      <c r="DA43" s="127"/>
      <c r="DB43" s="127"/>
      <c r="DC43" s="127"/>
      <c r="DD43" s="128"/>
      <c r="DE43" s="134"/>
      <c r="DF43" s="138"/>
      <c r="DG43" s="139"/>
      <c r="DH43" s="139"/>
      <c r="DI43" s="139"/>
      <c r="DJ43" s="139"/>
      <c r="DK43" s="139"/>
      <c r="DL43" s="139"/>
      <c r="DM43" s="137"/>
      <c r="DN43" s="138"/>
      <c r="DO43" s="139"/>
      <c r="DP43" s="139"/>
      <c r="DQ43" s="139"/>
      <c r="DR43" s="139"/>
      <c r="DS43" s="139"/>
      <c r="DT43" s="139"/>
      <c r="DU43" s="128"/>
      <c r="DV43" s="216"/>
      <c r="DW43" s="140"/>
      <c r="DX43" s="141"/>
      <c r="DY43" s="141"/>
      <c r="DZ43" s="134"/>
      <c r="EA43" s="133"/>
      <c r="EB43" s="177"/>
      <c r="EC43" s="177"/>
      <c r="ED43" s="163"/>
      <c r="EE43" s="133"/>
      <c r="EF43" s="127"/>
      <c r="EG43" s="127"/>
      <c r="EH43" s="127"/>
      <c r="EI43" s="127"/>
      <c r="EJ43" s="127"/>
      <c r="EK43" s="127"/>
      <c r="EL43" s="134"/>
      <c r="EM43" s="133"/>
      <c r="EN43" s="127"/>
      <c r="EO43" s="127"/>
      <c r="EP43" s="127"/>
      <c r="EQ43" s="127"/>
      <c r="ER43" s="127"/>
      <c r="ES43" s="127"/>
      <c r="ET43" s="134"/>
      <c r="EU43" s="142"/>
      <c r="EV43" s="142"/>
      <c r="EW43" s="142"/>
      <c r="EX43" s="142"/>
      <c r="EY43" s="142"/>
      <c r="EZ43" s="142"/>
      <c r="FA43" s="142"/>
      <c r="FB43" s="142"/>
      <c r="FC43" s="142"/>
      <c r="FD43" s="142"/>
      <c r="FE43" s="142"/>
      <c r="FF43" s="142"/>
      <c r="FG43" s="142"/>
      <c r="FH43" s="142"/>
      <c r="FI43" s="67"/>
      <c r="FJ43" s="67"/>
      <c r="FK43" s="67"/>
      <c r="FL43" s="67"/>
      <c r="FM43" s="67"/>
      <c r="FN43" s="67"/>
      <c r="FO43" s="67"/>
      <c r="FP43" s="67"/>
      <c r="FQ43" s="67"/>
      <c r="FR43" s="67"/>
    </row>
    <row r="44" spans="1:174">
      <c r="A44" s="176" t="str">
        <f>Validation!B44</f>
        <v>Pass</v>
      </c>
      <c r="B44" s="247"/>
      <c r="C44" s="247"/>
      <c r="D44" s="247"/>
      <c r="E44" s="248"/>
      <c r="F44" s="249"/>
      <c r="G44" s="247"/>
      <c r="H44" s="243"/>
      <c r="I44" s="127"/>
      <c r="J44" s="243"/>
      <c r="K44" s="136"/>
      <c r="L44" s="177"/>
      <c r="M44" s="191"/>
      <c r="N44" s="218"/>
      <c r="O44" s="218"/>
      <c r="P44" s="179"/>
      <c r="Q44" s="128"/>
      <c r="R44" s="216"/>
      <c r="S44" s="244"/>
      <c r="T44" s="177"/>
      <c r="U44" s="177"/>
      <c r="V44" s="216"/>
      <c r="W44" s="131"/>
      <c r="X44" s="132"/>
      <c r="Y44" s="132"/>
      <c r="Z44" s="132"/>
      <c r="AA44" s="133"/>
      <c r="AB44" s="127"/>
      <c r="AC44" s="127"/>
      <c r="AD44" s="245"/>
      <c r="AE44" s="246"/>
      <c r="AF44" s="127"/>
      <c r="AG44" s="127"/>
      <c r="AH44" s="128"/>
      <c r="AI44" s="128"/>
      <c r="AJ44" s="134"/>
      <c r="AK44" s="214"/>
      <c r="AL44" s="210"/>
      <c r="AM44" s="177"/>
      <c r="AN44" s="127"/>
      <c r="AO44" s="177"/>
      <c r="AP44" s="177"/>
      <c r="AQ44" s="177"/>
      <c r="AR44" s="177"/>
      <c r="AS44" s="177"/>
      <c r="AT44" s="177"/>
      <c r="AU44" s="135"/>
      <c r="AV44" s="216"/>
      <c r="AW44" s="133"/>
      <c r="AX44" s="127"/>
      <c r="AY44" s="127"/>
      <c r="AZ44" s="127"/>
      <c r="BA44" s="127"/>
      <c r="BB44" s="127"/>
      <c r="BC44" s="127"/>
      <c r="BD44" s="127"/>
      <c r="BE44" s="134"/>
      <c r="BF44" s="127"/>
      <c r="BG44" s="127"/>
      <c r="BH44" s="127"/>
      <c r="BI44" s="127"/>
      <c r="BJ44" s="127"/>
      <c r="BK44" s="127"/>
      <c r="BL44" s="127"/>
      <c r="BM44" s="127"/>
      <c r="BN44" s="134"/>
      <c r="BO44" s="133"/>
      <c r="BP44" s="127"/>
      <c r="BQ44" s="127"/>
      <c r="BR44" s="127"/>
      <c r="BS44" s="127"/>
      <c r="BT44" s="127"/>
      <c r="BU44" s="127"/>
      <c r="BV44" s="127"/>
      <c r="BW44" s="127"/>
      <c r="BX44" s="127"/>
      <c r="BY44" s="127"/>
      <c r="BZ44" s="127"/>
      <c r="CA44" s="127"/>
      <c r="CB44" s="127"/>
      <c r="CC44" s="127"/>
      <c r="CD44" s="127"/>
      <c r="CE44" s="127"/>
      <c r="CF44" s="127"/>
      <c r="CG44" s="127"/>
      <c r="CH44" s="136"/>
      <c r="CI44" s="137"/>
      <c r="CJ44" s="127"/>
      <c r="CK44" s="127"/>
      <c r="CL44" s="127"/>
      <c r="CM44" s="127"/>
      <c r="CN44" s="127"/>
      <c r="CO44" s="127"/>
      <c r="CP44" s="127"/>
      <c r="CQ44" s="127"/>
      <c r="CR44" s="127"/>
      <c r="CS44" s="127"/>
      <c r="CT44" s="127"/>
      <c r="CU44" s="127"/>
      <c r="CV44" s="127"/>
      <c r="CW44" s="127"/>
      <c r="CX44" s="127"/>
      <c r="CY44" s="127"/>
      <c r="CZ44" s="127"/>
      <c r="DA44" s="127"/>
      <c r="DB44" s="127"/>
      <c r="DC44" s="127"/>
      <c r="DD44" s="128"/>
      <c r="DE44" s="134"/>
      <c r="DF44" s="138"/>
      <c r="DG44" s="139"/>
      <c r="DH44" s="139"/>
      <c r="DI44" s="139"/>
      <c r="DJ44" s="139"/>
      <c r="DK44" s="139"/>
      <c r="DL44" s="139"/>
      <c r="DM44" s="137"/>
      <c r="DN44" s="138"/>
      <c r="DO44" s="139"/>
      <c r="DP44" s="139"/>
      <c r="DQ44" s="139"/>
      <c r="DR44" s="139"/>
      <c r="DS44" s="139"/>
      <c r="DT44" s="139"/>
      <c r="DU44" s="128"/>
      <c r="DV44" s="216"/>
      <c r="DW44" s="140"/>
      <c r="DX44" s="141"/>
      <c r="DY44" s="141"/>
      <c r="DZ44" s="134"/>
      <c r="EA44" s="133"/>
      <c r="EB44" s="177"/>
      <c r="EC44" s="177"/>
      <c r="ED44" s="163"/>
      <c r="EE44" s="133"/>
      <c r="EF44" s="127"/>
      <c r="EG44" s="127"/>
      <c r="EH44" s="127"/>
      <c r="EI44" s="127"/>
      <c r="EJ44" s="127"/>
      <c r="EK44" s="127"/>
      <c r="EL44" s="134"/>
      <c r="EM44" s="133"/>
      <c r="EN44" s="127"/>
      <c r="EO44" s="127"/>
      <c r="EP44" s="127"/>
      <c r="EQ44" s="127"/>
      <c r="ER44" s="127"/>
      <c r="ES44" s="127"/>
      <c r="ET44" s="134"/>
      <c r="EU44" s="142"/>
      <c r="EV44" s="142"/>
      <c r="EW44" s="142"/>
      <c r="EX44" s="142"/>
      <c r="EY44" s="142"/>
      <c r="EZ44" s="142"/>
      <c r="FA44" s="142"/>
      <c r="FB44" s="142"/>
      <c r="FC44" s="142"/>
      <c r="FD44" s="142"/>
      <c r="FE44" s="142"/>
      <c r="FF44" s="142"/>
      <c r="FG44" s="142"/>
      <c r="FH44" s="142"/>
      <c r="FI44" s="67"/>
      <c r="FJ44" s="67"/>
      <c r="FK44" s="67"/>
      <c r="FL44" s="67"/>
      <c r="FM44" s="67"/>
      <c r="FN44" s="67"/>
      <c r="FO44" s="67"/>
      <c r="FP44" s="67"/>
      <c r="FQ44" s="67"/>
      <c r="FR44" s="67"/>
    </row>
    <row r="45" spans="1:174">
      <c r="A45" s="176" t="str">
        <f>Validation!B45</f>
        <v>Pass</v>
      </c>
      <c r="B45" s="247"/>
      <c r="C45" s="247"/>
      <c r="D45" s="247"/>
      <c r="E45" s="248"/>
      <c r="F45" s="249"/>
      <c r="G45" s="247"/>
      <c r="H45" s="243"/>
      <c r="I45" s="127"/>
      <c r="J45" s="243"/>
      <c r="K45" s="136"/>
      <c r="L45" s="177"/>
      <c r="M45" s="191"/>
      <c r="N45" s="218"/>
      <c r="O45" s="218"/>
      <c r="P45" s="179"/>
      <c r="Q45" s="128"/>
      <c r="R45" s="216"/>
      <c r="S45" s="244"/>
      <c r="T45" s="177"/>
      <c r="U45" s="177"/>
      <c r="V45" s="216"/>
      <c r="W45" s="131"/>
      <c r="X45" s="132"/>
      <c r="Y45" s="132"/>
      <c r="Z45" s="132"/>
      <c r="AA45" s="133"/>
      <c r="AB45" s="127"/>
      <c r="AC45" s="127"/>
      <c r="AD45" s="245"/>
      <c r="AE45" s="246"/>
      <c r="AF45" s="127"/>
      <c r="AG45" s="127"/>
      <c r="AH45" s="128"/>
      <c r="AI45" s="128"/>
      <c r="AJ45" s="134"/>
      <c r="AK45" s="214"/>
      <c r="AL45" s="210"/>
      <c r="AM45" s="177"/>
      <c r="AN45" s="127"/>
      <c r="AO45" s="177"/>
      <c r="AP45" s="177"/>
      <c r="AQ45" s="177"/>
      <c r="AR45" s="177"/>
      <c r="AS45" s="177"/>
      <c r="AT45" s="177"/>
      <c r="AU45" s="135"/>
      <c r="AV45" s="216"/>
      <c r="AW45" s="133"/>
      <c r="AX45" s="127"/>
      <c r="AY45" s="127"/>
      <c r="AZ45" s="127"/>
      <c r="BA45" s="127"/>
      <c r="BB45" s="127"/>
      <c r="BC45" s="127"/>
      <c r="BD45" s="127"/>
      <c r="BE45" s="134"/>
      <c r="BF45" s="127"/>
      <c r="BG45" s="127"/>
      <c r="BH45" s="127"/>
      <c r="BI45" s="127"/>
      <c r="BJ45" s="127"/>
      <c r="BK45" s="127"/>
      <c r="BL45" s="127"/>
      <c r="BM45" s="127"/>
      <c r="BN45" s="134"/>
      <c r="BO45" s="133"/>
      <c r="BP45" s="127"/>
      <c r="BQ45" s="127"/>
      <c r="BR45" s="127"/>
      <c r="BS45" s="127"/>
      <c r="BT45" s="127"/>
      <c r="BU45" s="127"/>
      <c r="BV45" s="127"/>
      <c r="BW45" s="127"/>
      <c r="BX45" s="127"/>
      <c r="BY45" s="127"/>
      <c r="BZ45" s="127"/>
      <c r="CA45" s="127"/>
      <c r="CB45" s="127"/>
      <c r="CC45" s="127"/>
      <c r="CD45" s="127"/>
      <c r="CE45" s="127"/>
      <c r="CF45" s="127"/>
      <c r="CG45" s="127"/>
      <c r="CH45" s="136"/>
      <c r="CI45" s="137"/>
      <c r="CJ45" s="127"/>
      <c r="CK45" s="127"/>
      <c r="CL45" s="127"/>
      <c r="CM45" s="127"/>
      <c r="CN45" s="127"/>
      <c r="CO45" s="127"/>
      <c r="CP45" s="127"/>
      <c r="CQ45" s="127"/>
      <c r="CR45" s="127"/>
      <c r="CS45" s="127"/>
      <c r="CT45" s="127"/>
      <c r="CU45" s="127"/>
      <c r="CV45" s="127"/>
      <c r="CW45" s="127"/>
      <c r="CX45" s="127"/>
      <c r="CY45" s="127"/>
      <c r="CZ45" s="127"/>
      <c r="DA45" s="127"/>
      <c r="DB45" s="127"/>
      <c r="DC45" s="127"/>
      <c r="DD45" s="128"/>
      <c r="DE45" s="134"/>
      <c r="DF45" s="138"/>
      <c r="DG45" s="139"/>
      <c r="DH45" s="139"/>
      <c r="DI45" s="139"/>
      <c r="DJ45" s="139"/>
      <c r="DK45" s="139"/>
      <c r="DL45" s="139"/>
      <c r="DM45" s="137"/>
      <c r="DN45" s="138"/>
      <c r="DO45" s="139"/>
      <c r="DP45" s="139"/>
      <c r="DQ45" s="139"/>
      <c r="DR45" s="139"/>
      <c r="DS45" s="139"/>
      <c r="DT45" s="139"/>
      <c r="DU45" s="128"/>
      <c r="DV45" s="216"/>
      <c r="DW45" s="140"/>
      <c r="DX45" s="141"/>
      <c r="DY45" s="141"/>
      <c r="DZ45" s="134"/>
      <c r="EA45" s="133"/>
      <c r="EB45" s="177"/>
      <c r="EC45" s="177"/>
      <c r="ED45" s="163"/>
      <c r="EE45" s="133"/>
      <c r="EF45" s="127"/>
      <c r="EG45" s="127"/>
      <c r="EH45" s="127"/>
      <c r="EI45" s="127"/>
      <c r="EJ45" s="127"/>
      <c r="EK45" s="127"/>
      <c r="EL45" s="134"/>
      <c r="EM45" s="133"/>
      <c r="EN45" s="127"/>
      <c r="EO45" s="127"/>
      <c r="EP45" s="127"/>
      <c r="EQ45" s="127"/>
      <c r="ER45" s="127"/>
      <c r="ES45" s="127"/>
      <c r="ET45" s="134"/>
      <c r="EU45" s="142"/>
      <c r="EV45" s="142"/>
      <c r="EW45" s="142"/>
      <c r="EX45" s="142"/>
      <c r="EY45" s="142"/>
      <c r="EZ45" s="142"/>
      <c r="FA45" s="142"/>
      <c r="FB45" s="142"/>
      <c r="FC45" s="142"/>
      <c r="FD45" s="142"/>
      <c r="FE45" s="142"/>
      <c r="FF45" s="142"/>
      <c r="FG45" s="142"/>
      <c r="FH45" s="142"/>
      <c r="FI45" s="67"/>
      <c r="FJ45" s="67"/>
      <c r="FK45" s="67"/>
      <c r="FL45" s="67"/>
      <c r="FM45" s="67"/>
      <c r="FN45" s="67"/>
      <c r="FO45" s="67"/>
      <c r="FP45" s="67"/>
      <c r="FQ45" s="67"/>
      <c r="FR45" s="67"/>
    </row>
    <row r="46" spans="1:174">
      <c r="A46" s="176" t="str">
        <f>Validation!B46</f>
        <v>Pass</v>
      </c>
      <c r="B46" s="247"/>
      <c r="C46" s="247"/>
      <c r="D46" s="247"/>
      <c r="E46" s="248"/>
      <c r="F46" s="249"/>
      <c r="G46" s="247"/>
      <c r="H46" s="243"/>
      <c r="I46" s="127"/>
      <c r="J46" s="243"/>
      <c r="K46" s="136"/>
      <c r="L46" s="177"/>
      <c r="M46" s="191"/>
      <c r="N46" s="218"/>
      <c r="O46" s="218"/>
      <c r="P46" s="179"/>
      <c r="Q46" s="128"/>
      <c r="R46" s="216"/>
      <c r="S46" s="244"/>
      <c r="T46" s="177"/>
      <c r="U46" s="177"/>
      <c r="V46" s="216"/>
      <c r="W46" s="131"/>
      <c r="X46" s="132"/>
      <c r="Y46" s="132"/>
      <c r="Z46" s="132"/>
      <c r="AA46" s="133"/>
      <c r="AB46" s="127"/>
      <c r="AC46" s="127"/>
      <c r="AD46" s="245"/>
      <c r="AE46" s="246"/>
      <c r="AF46" s="127"/>
      <c r="AG46" s="127"/>
      <c r="AH46" s="128"/>
      <c r="AI46" s="128"/>
      <c r="AJ46" s="134"/>
      <c r="AK46" s="214"/>
      <c r="AL46" s="210"/>
      <c r="AM46" s="177"/>
      <c r="AN46" s="127"/>
      <c r="AO46" s="177"/>
      <c r="AP46" s="177"/>
      <c r="AQ46" s="177"/>
      <c r="AR46" s="177"/>
      <c r="AS46" s="177"/>
      <c r="AT46" s="177"/>
      <c r="AU46" s="135"/>
      <c r="AV46" s="216"/>
      <c r="AW46" s="133"/>
      <c r="AX46" s="127"/>
      <c r="AY46" s="127"/>
      <c r="AZ46" s="127"/>
      <c r="BA46" s="127"/>
      <c r="BB46" s="127"/>
      <c r="BC46" s="127"/>
      <c r="BD46" s="127"/>
      <c r="BE46" s="134"/>
      <c r="BF46" s="127"/>
      <c r="BG46" s="127"/>
      <c r="BH46" s="127"/>
      <c r="BI46" s="127"/>
      <c r="BJ46" s="127"/>
      <c r="BK46" s="127"/>
      <c r="BL46" s="127"/>
      <c r="BM46" s="127"/>
      <c r="BN46" s="134"/>
      <c r="BO46" s="133"/>
      <c r="BP46" s="127"/>
      <c r="BQ46" s="127"/>
      <c r="BR46" s="127"/>
      <c r="BS46" s="127"/>
      <c r="BT46" s="127"/>
      <c r="BU46" s="127"/>
      <c r="BV46" s="127"/>
      <c r="BW46" s="127"/>
      <c r="BX46" s="127"/>
      <c r="BY46" s="127"/>
      <c r="BZ46" s="127"/>
      <c r="CA46" s="127"/>
      <c r="CB46" s="127"/>
      <c r="CC46" s="127"/>
      <c r="CD46" s="127"/>
      <c r="CE46" s="127"/>
      <c r="CF46" s="127"/>
      <c r="CG46" s="127"/>
      <c r="CH46" s="136"/>
      <c r="CI46" s="137"/>
      <c r="CJ46" s="127"/>
      <c r="CK46" s="127"/>
      <c r="CL46" s="127"/>
      <c r="CM46" s="127"/>
      <c r="CN46" s="127"/>
      <c r="CO46" s="127"/>
      <c r="CP46" s="127"/>
      <c r="CQ46" s="127"/>
      <c r="CR46" s="127"/>
      <c r="CS46" s="127"/>
      <c r="CT46" s="127"/>
      <c r="CU46" s="127"/>
      <c r="CV46" s="127"/>
      <c r="CW46" s="127"/>
      <c r="CX46" s="127"/>
      <c r="CY46" s="127"/>
      <c r="CZ46" s="127"/>
      <c r="DA46" s="127"/>
      <c r="DB46" s="127"/>
      <c r="DC46" s="127"/>
      <c r="DD46" s="128"/>
      <c r="DE46" s="134"/>
      <c r="DF46" s="138"/>
      <c r="DG46" s="139"/>
      <c r="DH46" s="139"/>
      <c r="DI46" s="139"/>
      <c r="DJ46" s="139"/>
      <c r="DK46" s="139"/>
      <c r="DL46" s="139"/>
      <c r="DM46" s="137"/>
      <c r="DN46" s="138"/>
      <c r="DO46" s="139"/>
      <c r="DP46" s="139"/>
      <c r="DQ46" s="139"/>
      <c r="DR46" s="139"/>
      <c r="DS46" s="139"/>
      <c r="DT46" s="139"/>
      <c r="DU46" s="128"/>
      <c r="DV46" s="216"/>
      <c r="DW46" s="140"/>
      <c r="DX46" s="141"/>
      <c r="DY46" s="141"/>
      <c r="DZ46" s="134"/>
      <c r="EA46" s="133"/>
      <c r="EB46" s="177"/>
      <c r="EC46" s="177"/>
      <c r="ED46" s="163"/>
      <c r="EE46" s="133"/>
      <c r="EF46" s="127"/>
      <c r="EG46" s="127"/>
      <c r="EH46" s="127"/>
      <c r="EI46" s="127"/>
      <c r="EJ46" s="127"/>
      <c r="EK46" s="127"/>
      <c r="EL46" s="134"/>
      <c r="EM46" s="133"/>
      <c r="EN46" s="127"/>
      <c r="EO46" s="127"/>
      <c r="EP46" s="127"/>
      <c r="EQ46" s="127"/>
      <c r="ER46" s="127"/>
      <c r="ES46" s="127"/>
      <c r="ET46" s="134"/>
      <c r="EU46" s="142"/>
      <c r="EV46" s="142"/>
      <c r="EW46" s="142"/>
      <c r="EX46" s="142"/>
      <c r="EY46" s="142"/>
      <c r="EZ46" s="142"/>
      <c r="FA46" s="142"/>
      <c r="FB46" s="142"/>
      <c r="FC46" s="142"/>
      <c r="FD46" s="142"/>
      <c r="FE46" s="142"/>
      <c r="FF46" s="142"/>
      <c r="FG46" s="142"/>
      <c r="FH46" s="142"/>
      <c r="FI46" s="67"/>
      <c r="FJ46" s="67"/>
      <c r="FK46" s="67"/>
      <c r="FL46" s="67"/>
      <c r="FM46" s="67"/>
      <c r="FN46" s="67"/>
      <c r="FO46" s="67"/>
      <c r="FP46" s="67"/>
      <c r="FQ46" s="67"/>
      <c r="FR46" s="67"/>
    </row>
    <row r="47" spans="1:174">
      <c r="A47" s="176" t="str">
        <f>Validation!B47</f>
        <v>Pass</v>
      </c>
      <c r="B47" s="247"/>
      <c r="C47" s="247"/>
      <c r="D47" s="247"/>
      <c r="E47" s="248"/>
      <c r="F47" s="249"/>
      <c r="G47" s="247"/>
      <c r="H47" s="243"/>
      <c r="I47" s="127"/>
      <c r="J47" s="243"/>
      <c r="K47" s="136"/>
      <c r="L47" s="177"/>
      <c r="M47" s="191"/>
      <c r="N47" s="218"/>
      <c r="O47" s="218"/>
      <c r="P47" s="179"/>
      <c r="Q47" s="128"/>
      <c r="R47" s="216"/>
      <c r="S47" s="244"/>
      <c r="T47" s="177"/>
      <c r="U47" s="177"/>
      <c r="V47" s="216"/>
      <c r="W47" s="131"/>
      <c r="X47" s="132"/>
      <c r="Y47" s="132"/>
      <c r="Z47" s="132"/>
      <c r="AA47" s="133"/>
      <c r="AB47" s="127"/>
      <c r="AC47" s="127"/>
      <c r="AD47" s="245"/>
      <c r="AE47" s="246"/>
      <c r="AF47" s="127"/>
      <c r="AG47" s="127"/>
      <c r="AH47" s="128"/>
      <c r="AI47" s="128"/>
      <c r="AJ47" s="134"/>
      <c r="AK47" s="214"/>
      <c r="AL47" s="210"/>
      <c r="AM47" s="177"/>
      <c r="AN47" s="127"/>
      <c r="AO47" s="177"/>
      <c r="AP47" s="177"/>
      <c r="AQ47" s="177"/>
      <c r="AR47" s="177"/>
      <c r="AS47" s="177"/>
      <c r="AT47" s="177"/>
      <c r="AU47" s="135"/>
      <c r="AV47" s="216"/>
      <c r="AW47" s="133"/>
      <c r="AX47" s="127"/>
      <c r="AY47" s="127"/>
      <c r="AZ47" s="127"/>
      <c r="BA47" s="127"/>
      <c r="BB47" s="127"/>
      <c r="BC47" s="127"/>
      <c r="BD47" s="127"/>
      <c r="BE47" s="134"/>
      <c r="BF47" s="127"/>
      <c r="BG47" s="127"/>
      <c r="BH47" s="127"/>
      <c r="BI47" s="127"/>
      <c r="BJ47" s="127"/>
      <c r="BK47" s="127"/>
      <c r="BL47" s="127"/>
      <c r="BM47" s="127"/>
      <c r="BN47" s="134"/>
      <c r="BO47" s="133"/>
      <c r="BP47" s="127"/>
      <c r="BQ47" s="127"/>
      <c r="BR47" s="127"/>
      <c r="BS47" s="127"/>
      <c r="BT47" s="127"/>
      <c r="BU47" s="127"/>
      <c r="BV47" s="127"/>
      <c r="BW47" s="127"/>
      <c r="BX47" s="127"/>
      <c r="BY47" s="127"/>
      <c r="BZ47" s="127"/>
      <c r="CA47" s="127"/>
      <c r="CB47" s="127"/>
      <c r="CC47" s="127"/>
      <c r="CD47" s="127"/>
      <c r="CE47" s="127"/>
      <c r="CF47" s="127"/>
      <c r="CG47" s="127"/>
      <c r="CH47" s="136"/>
      <c r="CI47" s="137"/>
      <c r="CJ47" s="127"/>
      <c r="CK47" s="127"/>
      <c r="CL47" s="127"/>
      <c r="CM47" s="127"/>
      <c r="CN47" s="127"/>
      <c r="CO47" s="127"/>
      <c r="CP47" s="127"/>
      <c r="CQ47" s="127"/>
      <c r="CR47" s="127"/>
      <c r="CS47" s="127"/>
      <c r="CT47" s="127"/>
      <c r="CU47" s="127"/>
      <c r="CV47" s="127"/>
      <c r="CW47" s="127"/>
      <c r="CX47" s="127"/>
      <c r="CY47" s="127"/>
      <c r="CZ47" s="127"/>
      <c r="DA47" s="127"/>
      <c r="DB47" s="127"/>
      <c r="DC47" s="127"/>
      <c r="DD47" s="128"/>
      <c r="DE47" s="134"/>
      <c r="DF47" s="138"/>
      <c r="DG47" s="139"/>
      <c r="DH47" s="139"/>
      <c r="DI47" s="139"/>
      <c r="DJ47" s="139"/>
      <c r="DK47" s="139"/>
      <c r="DL47" s="139"/>
      <c r="DM47" s="137"/>
      <c r="DN47" s="138"/>
      <c r="DO47" s="139"/>
      <c r="DP47" s="139"/>
      <c r="DQ47" s="139"/>
      <c r="DR47" s="139"/>
      <c r="DS47" s="139"/>
      <c r="DT47" s="139"/>
      <c r="DU47" s="128"/>
      <c r="DV47" s="216"/>
      <c r="DW47" s="140"/>
      <c r="DX47" s="141"/>
      <c r="DY47" s="141"/>
      <c r="DZ47" s="134"/>
      <c r="EA47" s="133"/>
      <c r="EB47" s="177"/>
      <c r="EC47" s="177"/>
      <c r="ED47" s="163"/>
      <c r="EE47" s="133"/>
      <c r="EF47" s="127"/>
      <c r="EG47" s="127"/>
      <c r="EH47" s="127"/>
      <c r="EI47" s="127"/>
      <c r="EJ47" s="127"/>
      <c r="EK47" s="127"/>
      <c r="EL47" s="134"/>
      <c r="EM47" s="133"/>
      <c r="EN47" s="127"/>
      <c r="EO47" s="127"/>
      <c r="EP47" s="127"/>
      <c r="EQ47" s="127"/>
      <c r="ER47" s="127"/>
      <c r="ES47" s="127"/>
      <c r="ET47" s="134"/>
      <c r="EU47" s="142"/>
      <c r="EV47" s="142"/>
      <c r="EW47" s="142"/>
      <c r="EX47" s="142"/>
      <c r="EY47" s="142"/>
      <c r="EZ47" s="142"/>
      <c r="FA47" s="142"/>
      <c r="FB47" s="142"/>
      <c r="FC47" s="142"/>
      <c r="FD47" s="142"/>
      <c r="FE47" s="142"/>
      <c r="FF47" s="142"/>
      <c r="FG47" s="142"/>
      <c r="FH47" s="142"/>
      <c r="FI47" s="67"/>
      <c r="FJ47" s="67"/>
      <c r="FK47" s="67"/>
      <c r="FL47" s="67"/>
      <c r="FM47" s="67"/>
      <c r="FN47" s="67"/>
      <c r="FO47" s="67"/>
      <c r="FP47" s="67"/>
      <c r="FQ47" s="67"/>
      <c r="FR47" s="67"/>
    </row>
    <row r="48" spans="1:174">
      <c r="A48" s="176" t="str">
        <f>Validation!B48</f>
        <v>Pass</v>
      </c>
      <c r="B48" s="247"/>
      <c r="C48" s="247"/>
      <c r="D48" s="247"/>
      <c r="E48" s="248"/>
      <c r="F48" s="249"/>
      <c r="G48" s="247"/>
      <c r="H48" s="243"/>
      <c r="I48" s="127"/>
      <c r="J48" s="243"/>
      <c r="K48" s="136"/>
      <c r="L48" s="177"/>
      <c r="M48" s="191"/>
      <c r="N48" s="218"/>
      <c r="O48" s="218"/>
      <c r="P48" s="179"/>
      <c r="Q48" s="128"/>
      <c r="R48" s="216"/>
      <c r="S48" s="244"/>
      <c r="T48" s="177"/>
      <c r="U48" s="177"/>
      <c r="V48" s="216"/>
      <c r="W48" s="131"/>
      <c r="X48" s="132"/>
      <c r="Y48" s="132"/>
      <c r="Z48" s="132"/>
      <c r="AA48" s="133"/>
      <c r="AB48" s="127"/>
      <c r="AC48" s="127"/>
      <c r="AD48" s="245"/>
      <c r="AE48" s="246"/>
      <c r="AF48" s="127"/>
      <c r="AG48" s="127"/>
      <c r="AH48" s="128"/>
      <c r="AI48" s="128"/>
      <c r="AJ48" s="134"/>
      <c r="AK48" s="214"/>
      <c r="AL48" s="210"/>
      <c r="AM48" s="177"/>
      <c r="AN48" s="127"/>
      <c r="AO48" s="177"/>
      <c r="AP48" s="177"/>
      <c r="AQ48" s="177"/>
      <c r="AR48" s="177"/>
      <c r="AS48" s="177"/>
      <c r="AT48" s="177"/>
      <c r="AU48" s="135"/>
      <c r="AV48" s="216"/>
      <c r="AW48" s="133"/>
      <c r="AX48" s="127"/>
      <c r="AY48" s="127"/>
      <c r="AZ48" s="127"/>
      <c r="BA48" s="127"/>
      <c r="BB48" s="127"/>
      <c r="BC48" s="127"/>
      <c r="BD48" s="127"/>
      <c r="BE48" s="134"/>
      <c r="BF48" s="127"/>
      <c r="BG48" s="127"/>
      <c r="BH48" s="127"/>
      <c r="BI48" s="127"/>
      <c r="BJ48" s="127"/>
      <c r="BK48" s="127"/>
      <c r="BL48" s="127"/>
      <c r="BM48" s="127"/>
      <c r="BN48" s="134"/>
      <c r="BO48" s="133"/>
      <c r="BP48" s="127"/>
      <c r="BQ48" s="127"/>
      <c r="BR48" s="127"/>
      <c r="BS48" s="127"/>
      <c r="BT48" s="127"/>
      <c r="BU48" s="127"/>
      <c r="BV48" s="127"/>
      <c r="BW48" s="127"/>
      <c r="BX48" s="127"/>
      <c r="BY48" s="127"/>
      <c r="BZ48" s="127"/>
      <c r="CA48" s="127"/>
      <c r="CB48" s="127"/>
      <c r="CC48" s="127"/>
      <c r="CD48" s="127"/>
      <c r="CE48" s="127"/>
      <c r="CF48" s="127"/>
      <c r="CG48" s="127"/>
      <c r="CH48" s="136"/>
      <c r="CI48" s="137"/>
      <c r="CJ48" s="127"/>
      <c r="CK48" s="127"/>
      <c r="CL48" s="127"/>
      <c r="CM48" s="127"/>
      <c r="CN48" s="127"/>
      <c r="CO48" s="127"/>
      <c r="CP48" s="127"/>
      <c r="CQ48" s="127"/>
      <c r="CR48" s="127"/>
      <c r="CS48" s="127"/>
      <c r="CT48" s="127"/>
      <c r="CU48" s="127"/>
      <c r="CV48" s="127"/>
      <c r="CW48" s="127"/>
      <c r="CX48" s="127"/>
      <c r="CY48" s="127"/>
      <c r="CZ48" s="127"/>
      <c r="DA48" s="127"/>
      <c r="DB48" s="127"/>
      <c r="DC48" s="127"/>
      <c r="DD48" s="128"/>
      <c r="DE48" s="134"/>
      <c r="DF48" s="138"/>
      <c r="DG48" s="139"/>
      <c r="DH48" s="139"/>
      <c r="DI48" s="139"/>
      <c r="DJ48" s="139"/>
      <c r="DK48" s="139"/>
      <c r="DL48" s="139"/>
      <c r="DM48" s="137"/>
      <c r="DN48" s="138"/>
      <c r="DO48" s="139"/>
      <c r="DP48" s="139"/>
      <c r="DQ48" s="139"/>
      <c r="DR48" s="139"/>
      <c r="DS48" s="139"/>
      <c r="DT48" s="139"/>
      <c r="DU48" s="128"/>
      <c r="DV48" s="216"/>
      <c r="DW48" s="140"/>
      <c r="DX48" s="141"/>
      <c r="DY48" s="141"/>
      <c r="DZ48" s="134"/>
      <c r="EA48" s="133"/>
      <c r="EB48" s="177"/>
      <c r="EC48" s="177"/>
      <c r="ED48" s="163"/>
      <c r="EE48" s="133"/>
      <c r="EF48" s="127"/>
      <c r="EG48" s="127"/>
      <c r="EH48" s="127"/>
      <c r="EI48" s="127"/>
      <c r="EJ48" s="127"/>
      <c r="EK48" s="127"/>
      <c r="EL48" s="134"/>
      <c r="EM48" s="133"/>
      <c r="EN48" s="127"/>
      <c r="EO48" s="127"/>
      <c r="EP48" s="127"/>
      <c r="EQ48" s="127"/>
      <c r="ER48" s="127"/>
      <c r="ES48" s="127"/>
      <c r="ET48" s="134"/>
      <c r="EU48" s="142"/>
      <c r="EV48" s="142"/>
      <c r="EW48" s="142"/>
      <c r="EX48" s="142"/>
      <c r="EY48" s="142"/>
      <c r="EZ48" s="142"/>
      <c r="FA48" s="142"/>
      <c r="FB48" s="142"/>
      <c r="FC48" s="142"/>
      <c r="FD48" s="142"/>
      <c r="FE48" s="142"/>
      <c r="FF48" s="142"/>
      <c r="FG48" s="142"/>
      <c r="FH48" s="142"/>
      <c r="FI48" s="67"/>
      <c r="FJ48" s="67"/>
      <c r="FK48" s="67"/>
      <c r="FL48" s="67"/>
      <c r="FM48" s="67"/>
      <c r="FN48" s="67"/>
      <c r="FO48" s="67"/>
      <c r="FP48" s="67"/>
      <c r="FQ48" s="67"/>
      <c r="FR48" s="67"/>
    </row>
    <row r="49" spans="1:174">
      <c r="A49" s="176" t="str">
        <f>Validation!B49</f>
        <v>Pass</v>
      </c>
      <c r="B49" s="247"/>
      <c r="C49" s="247"/>
      <c r="D49" s="247"/>
      <c r="E49" s="248"/>
      <c r="F49" s="249"/>
      <c r="G49" s="247"/>
      <c r="H49" s="243"/>
      <c r="I49" s="127"/>
      <c r="J49" s="243"/>
      <c r="K49" s="136"/>
      <c r="L49" s="177"/>
      <c r="M49" s="191"/>
      <c r="N49" s="218"/>
      <c r="O49" s="218"/>
      <c r="P49" s="179"/>
      <c r="Q49" s="128"/>
      <c r="R49" s="216"/>
      <c r="S49" s="244"/>
      <c r="T49" s="177"/>
      <c r="U49" s="177"/>
      <c r="V49" s="216"/>
      <c r="W49" s="131"/>
      <c r="X49" s="132"/>
      <c r="Y49" s="132"/>
      <c r="Z49" s="132"/>
      <c r="AA49" s="133"/>
      <c r="AB49" s="127"/>
      <c r="AC49" s="127"/>
      <c r="AD49" s="245"/>
      <c r="AE49" s="246"/>
      <c r="AF49" s="127"/>
      <c r="AG49" s="127"/>
      <c r="AH49" s="128"/>
      <c r="AI49" s="128"/>
      <c r="AJ49" s="134"/>
      <c r="AK49" s="214"/>
      <c r="AL49" s="210"/>
      <c r="AM49" s="177"/>
      <c r="AN49" s="127"/>
      <c r="AO49" s="177"/>
      <c r="AP49" s="177"/>
      <c r="AQ49" s="177"/>
      <c r="AR49" s="177"/>
      <c r="AS49" s="177"/>
      <c r="AT49" s="177"/>
      <c r="AU49" s="135"/>
      <c r="AV49" s="216"/>
      <c r="AW49" s="133"/>
      <c r="AX49" s="127"/>
      <c r="AY49" s="127"/>
      <c r="AZ49" s="127"/>
      <c r="BA49" s="127"/>
      <c r="BB49" s="127"/>
      <c r="BC49" s="127"/>
      <c r="BD49" s="127"/>
      <c r="BE49" s="134"/>
      <c r="BF49" s="127"/>
      <c r="BG49" s="127"/>
      <c r="BH49" s="127"/>
      <c r="BI49" s="127"/>
      <c r="BJ49" s="127"/>
      <c r="BK49" s="127"/>
      <c r="BL49" s="127"/>
      <c r="BM49" s="127"/>
      <c r="BN49" s="134"/>
      <c r="BO49" s="133"/>
      <c r="BP49" s="127"/>
      <c r="BQ49" s="127"/>
      <c r="BR49" s="127"/>
      <c r="BS49" s="127"/>
      <c r="BT49" s="127"/>
      <c r="BU49" s="127"/>
      <c r="BV49" s="127"/>
      <c r="BW49" s="127"/>
      <c r="BX49" s="127"/>
      <c r="BY49" s="127"/>
      <c r="BZ49" s="127"/>
      <c r="CA49" s="127"/>
      <c r="CB49" s="127"/>
      <c r="CC49" s="127"/>
      <c r="CD49" s="127"/>
      <c r="CE49" s="127"/>
      <c r="CF49" s="127"/>
      <c r="CG49" s="127"/>
      <c r="CH49" s="136"/>
      <c r="CI49" s="137"/>
      <c r="CJ49" s="127"/>
      <c r="CK49" s="127"/>
      <c r="CL49" s="127"/>
      <c r="CM49" s="127"/>
      <c r="CN49" s="127"/>
      <c r="CO49" s="127"/>
      <c r="CP49" s="127"/>
      <c r="CQ49" s="127"/>
      <c r="CR49" s="127"/>
      <c r="CS49" s="127"/>
      <c r="CT49" s="127"/>
      <c r="CU49" s="127"/>
      <c r="CV49" s="127"/>
      <c r="CW49" s="127"/>
      <c r="CX49" s="127"/>
      <c r="CY49" s="127"/>
      <c r="CZ49" s="127"/>
      <c r="DA49" s="127"/>
      <c r="DB49" s="127"/>
      <c r="DC49" s="127"/>
      <c r="DD49" s="128"/>
      <c r="DE49" s="134"/>
      <c r="DF49" s="138"/>
      <c r="DG49" s="139"/>
      <c r="DH49" s="139"/>
      <c r="DI49" s="139"/>
      <c r="DJ49" s="139"/>
      <c r="DK49" s="139"/>
      <c r="DL49" s="139"/>
      <c r="DM49" s="137"/>
      <c r="DN49" s="138"/>
      <c r="DO49" s="139"/>
      <c r="DP49" s="139"/>
      <c r="DQ49" s="139"/>
      <c r="DR49" s="139"/>
      <c r="DS49" s="139"/>
      <c r="DT49" s="139"/>
      <c r="DU49" s="128"/>
      <c r="DV49" s="216"/>
      <c r="DW49" s="140"/>
      <c r="DX49" s="141"/>
      <c r="DY49" s="141"/>
      <c r="DZ49" s="134"/>
      <c r="EA49" s="133"/>
      <c r="EB49" s="177"/>
      <c r="EC49" s="177"/>
      <c r="ED49" s="163"/>
      <c r="EE49" s="133"/>
      <c r="EF49" s="127"/>
      <c r="EG49" s="127"/>
      <c r="EH49" s="127"/>
      <c r="EI49" s="127"/>
      <c r="EJ49" s="127"/>
      <c r="EK49" s="127"/>
      <c r="EL49" s="134"/>
      <c r="EM49" s="133"/>
      <c r="EN49" s="127"/>
      <c r="EO49" s="127"/>
      <c r="EP49" s="127"/>
      <c r="EQ49" s="127"/>
      <c r="ER49" s="127"/>
      <c r="ES49" s="127"/>
      <c r="ET49" s="134"/>
      <c r="EU49" s="142"/>
      <c r="EV49" s="142"/>
      <c r="EW49" s="142"/>
      <c r="EX49" s="142"/>
      <c r="EY49" s="142"/>
      <c r="EZ49" s="142"/>
      <c r="FA49" s="142"/>
      <c r="FB49" s="142"/>
      <c r="FC49" s="142"/>
      <c r="FD49" s="142"/>
      <c r="FE49" s="142"/>
      <c r="FF49" s="142"/>
      <c r="FG49" s="142"/>
      <c r="FH49" s="142"/>
      <c r="FI49" s="67"/>
      <c r="FJ49" s="67"/>
      <c r="FK49" s="67"/>
      <c r="FL49" s="67"/>
      <c r="FM49" s="67"/>
      <c r="FN49" s="67"/>
      <c r="FO49" s="67"/>
      <c r="FP49" s="67"/>
      <c r="FQ49" s="67"/>
      <c r="FR49" s="67"/>
    </row>
    <row r="50" spans="1:174">
      <c r="A50" s="176" t="str">
        <f>Validation!B50</f>
        <v>Pass</v>
      </c>
      <c r="B50" s="247"/>
      <c r="C50" s="247"/>
      <c r="D50" s="247"/>
      <c r="E50" s="248"/>
      <c r="F50" s="249"/>
      <c r="G50" s="247"/>
      <c r="H50" s="243"/>
      <c r="I50" s="127"/>
      <c r="J50" s="243"/>
      <c r="K50" s="136"/>
      <c r="L50" s="177"/>
      <c r="M50" s="191"/>
      <c r="N50" s="218"/>
      <c r="O50" s="218"/>
      <c r="P50" s="179"/>
      <c r="Q50" s="128"/>
      <c r="R50" s="216"/>
      <c r="S50" s="244"/>
      <c r="T50" s="177"/>
      <c r="U50" s="177"/>
      <c r="V50" s="216"/>
      <c r="W50" s="131"/>
      <c r="X50" s="132"/>
      <c r="Y50" s="132"/>
      <c r="Z50" s="132"/>
      <c r="AA50" s="133"/>
      <c r="AB50" s="127"/>
      <c r="AC50" s="127"/>
      <c r="AD50" s="245"/>
      <c r="AE50" s="246"/>
      <c r="AF50" s="127"/>
      <c r="AG50" s="127"/>
      <c r="AH50" s="128"/>
      <c r="AI50" s="128"/>
      <c r="AJ50" s="134"/>
      <c r="AK50" s="214"/>
      <c r="AL50" s="210"/>
      <c r="AM50" s="177"/>
      <c r="AN50" s="127"/>
      <c r="AO50" s="177"/>
      <c r="AP50" s="177"/>
      <c r="AQ50" s="177"/>
      <c r="AR50" s="177"/>
      <c r="AS50" s="177"/>
      <c r="AT50" s="177"/>
      <c r="AU50" s="135"/>
      <c r="AV50" s="216"/>
      <c r="AW50" s="133"/>
      <c r="AX50" s="127"/>
      <c r="AY50" s="127"/>
      <c r="AZ50" s="127"/>
      <c r="BA50" s="127"/>
      <c r="BB50" s="127"/>
      <c r="BC50" s="127"/>
      <c r="BD50" s="127"/>
      <c r="BE50" s="134"/>
      <c r="BF50" s="127"/>
      <c r="BG50" s="127"/>
      <c r="BH50" s="127"/>
      <c r="BI50" s="127"/>
      <c r="BJ50" s="127"/>
      <c r="BK50" s="127"/>
      <c r="BL50" s="127"/>
      <c r="BM50" s="127"/>
      <c r="BN50" s="134"/>
      <c r="BO50" s="133"/>
      <c r="BP50" s="127"/>
      <c r="BQ50" s="127"/>
      <c r="BR50" s="127"/>
      <c r="BS50" s="127"/>
      <c r="BT50" s="127"/>
      <c r="BU50" s="127"/>
      <c r="BV50" s="127"/>
      <c r="BW50" s="127"/>
      <c r="BX50" s="127"/>
      <c r="BY50" s="127"/>
      <c r="BZ50" s="127"/>
      <c r="CA50" s="127"/>
      <c r="CB50" s="127"/>
      <c r="CC50" s="127"/>
      <c r="CD50" s="127"/>
      <c r="CE50" s="127"/>
      <c r="CF50" s="127"/>
      <c r="CG50" s="127"/>
      <c r="CH50" s="136"/>
      <c r="CI50" s="137"/>
      <c r="CJ50" s="127"/>
      <c r="CK50" s="127"/>
      <c r="CL50" s="127"/>
      <c r="CM50" s="127"/>
      <c r="CN50" s="127"/>
      <c r="CO50" s="127"/>
      <c r="CP50" s="127"/>
      <c r="CQ50" s="127"/>
      <c r="CR50" s="127"/>
      <c r="CS50" s="127"/>
      <c r="CT50" s="127"/>
      <c r="CU50" s="127"/>
      <c r="CV50" s="127"/>
      <c r="CW50" s="127"/>
      <c r="CX50" s="127"/>
      <c r="CY50" s="127"/>
      <c r="CZ50" s="127"/>
      <c r="DA50" s="127"/>
      <c r="DB50" s="127"/>
      <c r="DC50" s="127"/>
      <c r="DD50" s="128"/>
      <c r="DE50" s="134"/>
      <c r="DF50" s="138"/>
      <c r="DG50" s="139"/>
      <c r="DH50" s="139"/>
      <c r="DI50" s="139"/>
      <c r="DJ50" s="139"/>
      <c r="DK50" s="139"/>
      <c r="DL50" s="139"/>
      <c r="DM50" s="137"/>
      <c r="DN50" s="138"/>
      <c r="DO50" s="139"/>
      <c r="DP50" s="139"/>
      <c r="DQ50" s="139"/>
      <c r="DR50" s="139"/>
      <c r="DS50" s="139"/>
      <c r="DT50" s="139"/>
      <c r="DU50" s="128"/>
      <c r="DV50" s="216"/>
      <c r="DW50" s="140"/>
      <c r="DX50" s="141"/>
      <c r="DY50" s="141"/>
      <c r="DZ50" s="134"/>
      <c r="EA50" s="133"/>
      <c r="EB50" s="177"/>
      <c r="EC50" s="177"/>
      <c r="ED50" s="163"/>
      <c r="EE50" s="133"/>
      <c r="EF50" s="127"/>
      <c r="EG50" s="127"/>
      <c r="EH50" s="127"/>
      <c r="EI50" s="127"/>
      <c r="EJ50" s="127"/>
      <c r="EK50" s="127"/>
      <c r="EL50" s="134"/>
      <c r="EM50" s="133"/>
      <c r="EN50" s="127"/>
      <c r="EO50" s="127"/>
      <c r="EP50" s="127"/>
      <c r="EQ50" s="127"/>
      <c r="ER50" s="127"/>
      <c r="ES50" s="127"/>
      <c r="ET50" s="134"/>
      <c r="EU50" s="142"/>
      <c r="EV50" s="142"/>
      <c r="EW50" s="142"/>
      <c r="EX50" s="142"/>
      <c r="EY50" s="142"/>
      <c r="EZ50" s="142"/>
      <c r="FA50" s="142"/>
      <c r="FB50" s="142"/>
      <c r="FC50" s="142"/>
      <c r="FD50" s="142"/>
      <c r="FE50" s="142"/>
      <c r="FF50" s="142"/>
      <c r="FG50" s="142"/>
      <c r="FH50" s="142"/>
      <c r="FI50" s="67"/>
      <c r="FJ50" s="67"/>
      <c r="FK50" s="67"/>
      <c r="FL50" s="67"/>
      <c r="FM50" s="67"/>
      <c r="FN50" s="67"/>
      <c r="FO50" s="67"/>
      <c r="FP50" s="67"/>
      <c r="FQ50" s="67"/>
      <c r="FR50" s="67"/>
    </row>
    <row r="51" spans="1:174">
      <c r="A51" s="176" t="str">
        <f>Validation!B51</f>
        <v>Pass</v>
      </c>
      <c r="B51" s="247"/>
      <c r="C51" s="247"/>
      <c r="D51" s="247"/>
      <c r="E51" s="248"/>
      <c r="F51" s="249"/>
      <c r="G51" s="247"/>
      <c r="H51" s="243"/>
      <c r="I51" s="127"/>
      <c r="J51" s="243"/>
      <c r="K51" s="136"/>
      <c r="L51" s="177"/>
      <c r="M51" s="191"/>
      <c r="N51" s="218"/>
      <c r="O51" s="218"/>
      <c r="P51" s="179"/>
      <c r="Q51" s="128"/>
      <c r="R51" s="216"/>
      <c r="S51" s="244"/>
      <c r="T51" s="177"/>
      <c r="U51" s="177"/>
      <c r="V51" s="216"/>
      <c r="W51" s="131"/>
      <c r="X51" s="132"/>
      <c r="Y51" s="132"/>
      <c r="Z51" s="132"/>
      <c r="AA51" s="133"/>
      <c r="AB51" s="127"/>
      <c r="AC51" s="127"/>
      <c r="AD51" s="245"/>
      <c r="AE51" s="246"/>
      <c r="AF51" s="127"/>
      <c r="AG51" s="127"/>
      <c r="AH51" s="128"/>
      <c r="AI51" s="128"/>
      <c r="AJ51" s="134"/>
      <c r="AK51" s="214"/>
      <c r="AL51" s="210"/>
      <c r="AM51" s="177"/>
      <c r="AN51" s="127"/>
      <c r="AO51" s="177"/>
      <c r="AP51" s="177"/>
      <c r="AQ51" s="177"/>
      <c r="AR51" s="177"/>
      <c r="AS51" s="177"/>
      <c r="AT51" s="177"/>
      <c r="AU51" s="135"/>
      <c r="AV51" s="216"/>
      <c r="AW51" s="133"/>
      <c r="AX51" s="127"/>
      <c r="AY51" s="127"/>
      <c r="AZ51" s="127"/>
      <c r="BA51" s="127"/>
      <c r="BB51" s="127"/>
      <c r="BC51" s="127"/>
      <c r="BD51" s="127"/>
      <c r="BE51" s="134"/>
      <c r="BF51" s="127"/>
      <c r="BG51" s="127"/>
      <c r="BH51" s="127"/>
      <c r="BI51" s="127"/>
      <c r="BJ51" s="127"/>
      <c r="BK51" s="127"/>
      <c r="BL51" s="127"/>
      <c r="BM51" s="127"/>
      <c r="BN51" s="134"/>
      <c r="BO51" s="133"/>
      <c r="BP51" s="127"/>
      <c r="BQ51" s="127"/>
      <c r="BR51" s="127"/>
      <c r="BS51" s="127"/>
      <c r="BT51" s="127"/>
      <c r="BU51" s="127"/>
      <c r="BV51" s="127"/>
      <c r="BW51" s="127"/>
      <c r="BX51" s="127"/>
      <c r="BY51" s="127"/>
      <c r="BZ51" s="127"/>
      <c r="CA51" s="127"/>
      <c r="CB51" s="127"/>
      <c r="CC51" s="127"/>
      <c r="CD51" s="127"/>
      <c r="CE51" s="127"/>
      <c r="CF51" s="127"/>
      <c r="CG51" s="127"/>
      <c r="CH51" s="136"/>
      <c r="CI51" s="137"/>
      <c r="CJ51" s="127"/>
      <c r="CK51" s="127"/>
      <c r="CL51" s="127"/>
      <c r="CM51" s="127"/>
      <c r="CN51" s="127"/>
      <c r="CO51" s="127"/>
      <c r="CP51" s="127"/>
      <c r="CQ51" s="127"/>
      <c r="CR51" s="127"/>
      <c r="CS51" s="127"/>
      <c r="CT51" s="127"/>
      <c r="CU51" s="127"/>
      <c r="CV51" s="127"/>
      <c r="CW51" s="127"/>
      <c r="CX51" s="127"/>
      <c r="CY51" s="127"/>
      <c r="CZ51" s="127"/>
      <c r="DA51" s="127"/>
      <c r="DB51" s="127"/>
      <c r="DC51" s="127"/>
      <c r="DD51" s="128"/>
      <c r="DE51" s="134"/>
      <c r="DF51" s="138"/>
      <c r="DG51" s="139"/>
      <c r="DH51" s="139"/>
      <c r="DI51" s="139"/>
      <c r="DJ51" s="139"/>
      <c r="DK51" s="139"/>
      <c r="DL51" s="139"/>
      <c r="DM51" s="137"/>
      <c r="DN51" s="138"/>
      <c r="DO51" s="139"/>
      <c r="DP51" s="139"/>
      <c r="DQ51" s="139"/>
      <c r="DR51" s="139"/>
      <c r="DS51" s="139"/>
      <c r="DT51" s="139"/>
      <c r="DU51" s="128"/>
      <c r="DV51" s="216"/>
      <c r="DW51" s="140"/>
      <c r="DX51" s="141"/>
      <c r="DY51" s="141"/>
      <c r="DZ51" s="134"/>
      <c r="EA51" s="133"/>
      <c r="EB51" s="177"/>
      <c r="EC51" s="177"/>
      <c r="ED51" s="163"/>
      <c r="EE51" s="133"/>
      <c r="EF51" s="127"/>
      <c r="EG51" s="127"/>
      <c r="EH51" s="127"/>
      <c r="EI51" s="127"/>
      <c r="EJ51" s="127"/>
      <c r="EK51" s="127"/>
      <c r="EL51" s="134"/>
      <c r="EM51" s="133"/>
      <c r="EN51" s="127"/>
      <c r="EO51" s="127"/>
      <c r="EP51" s="127"/>
      <c r="EQ51" s="127"/>
      <c r="ER51" s="127"/>
      <c r="ES51" s="127"/>
      <c r="ET51" s="134"/>
      <c r="EU51" s="142"/>
      <c r="EV51" s="142"/>
      <c r="EW51" s="142"/>
      <c r="EX51" s="142"/>
      <c r="EY51" s="142"/>
      <c r="EZ51" s="142"/>
      <c r="FA51" s="142"/>
      <c r="FB51" s="142"/>
      <c r="FC51" s="142"/>
      <c r="FD51" s="142"/>
      <c r="FE51" s="142"/>
      <c r="FF51" s="142"/>
      <c r="FG51" s="142"/>
      <c r="FH51" s="142"/>
      <c r="FI51" s="67"/>
      <c r="FJ51" s="67"/>
      <c r="FK51" s="67"/>
      <c r="FL51" s="67"/>
      <c r="FM51" s="67"/>
      <c r="FN51" s="67"/>
      <c r="FO51" s="67"/>
      <c r="FP51" s="67"/>
      <c r="FQ51" s="67"/>
      <c r="FR51" s="67"/>
    </row>
    <row r="52" spans="1:174">
      <c r="A52" s="176" t="str">
        <f>Validation!B52</f>
        <v>Pass</v>
      </c>
      <c r="B52" s="247"/>
      <c r="C52" s="247"/>
      <c r="D52" s="247"/>
      <c r="E52" s="248"/>
      <c r="F52" s="249"/>
      <c r="G52" s="247"/>
      <c r="H52" s="243"/>
      <c r="I52" s="127"/>
      <c r="J52" s="243"/>
      <c r="K52" s="136"/>
      <c r="L52" s="177"/>
      <c r="M52" s="191"/>
      <c r="N52" s="218"/>
      <c r="O52" s="218"/>
      <c r="P52" s="179"/>
      <c r="Q52" s="128"/>
      <c r="R52" s="216"/>
      <c r="S52" s="244"/>
      <c r="T52" s="177"/>
      <c r="U52" s="177"/>
      <c r="V52" s="216"/>
      <c r="W52" s="131"/>
      <c r="X52" s="132"/>
      <c r="Y52" s="132"/>
      <c r="Z52" s="132"/>
      <c r="AA52" s="133"/>
      <c r="AB52" s="127"/>
      <c r="AC52" s="127"/>
      <c r="AD52" s="245"/>
      <c r="AE52" s="246"/>
      <c r="AF52" s="127"/>
      <c r="AG52" s="127"/>
      <c r="AH52" s="128"/>
      <c r="AI52" s="128"/>
      <c r="AJ52" s="134"/>
      <c r="AK52" s="214"/>
      <c r="AL52" s="210"/>
      <c r="AM52" s="177"/>
      <c r="AN52" s="127"/>
      <c r="AO52" s="177"/>
      <c r="AP52" s="177"/>
      <c r="AQ52" s="177"/>
      <c r="AR52" s="177"/>
      <c r="AS52" s="177"/>
      <c r="AT52" s="177"/>
      <c r="AU52" s="135"/>
      <c r="AV52" s="216"/>
      <c r="AW52" s="133"/>
      <c r="AX52" s="127"/>
      <c r="AY52" s="127"/>
      <c r="AZ52" s="127"/>
      <c r="BA52" s="127"/>
      <c r="BB52" s="127"/>
      <c r="BC52" s="127"/>
      <c r="BD52" s="127"/>
      <c r="BE52" s="134"/>
      <c r="BF52" s="127"/>
      <c r="BG52" s="127"/>
      <c r="BH52" s="127"/>
      <c r="BI52" s="127"/>
      <c r="BJ52" s="127"/>
      <c r="BK52" s="127"/>
      <c r="BL52" s="127"/>
      <c r="BM52" s="127"/>
      <c r="BN52" s="134"/>
      <c r="BO52" s="133"/>
      <c r="BP52" s="127"/>
      <c r="BQ52" s="127"/>
      <c r="BR52" s="127"/>
      <c r="BS52" s="127"/>
      <c r="BT52" s="127"/>
      <c r="BU52" s="127"/>
      <c r="BV52" s="127"/>
      <c r="BW52" s="127"/>
      <c r="BX52" s="127"/>
      <c r="BY52" s="127"/>
      <c r="BZ52" s="127"/>
      <c r="CA52" s="127"/>
      <c r="CB52" s="127"/>
      <c r="CC52" s="127"/>
      <c r="CD52" s="127"/>
      <c r="CE52" s="127"/>
      <c r="CF52" s="127"/>
      <c r="CG52" s="127"/>
      <c r="CH52" s="136"/>
      <c r="CI52" s="137"/>
      <c r="CJ52" s="127"/>
      <c r="CK52" s="127"/>
      <c r="CL52" s="127"/>
      <c r="CM52" s="127"/>
      <c r="CN52" s="127"/>
      <c r="CO52" s="127"/>
      <c r="CP52" s="127"/>
      <c r="CQ52" s="127"/>
      <c r="CR52" s="127"/>
      <c r="CS52" s="127"/>
      <c r="CT52" s="127"/>
      <c r="CU52" s="127"/>
      <c r="CV52" s="127"/>
      <c r="CW52" s="127"/>
      <c r="CX52" s="127"/>
      <c r="CY52" s="127"/>
      <c r="CZ52" s="127"/>
      <c r="DA52" s="127"/>
      <c r="DB52" s="127"/>
      <c r="DC52" s="127"/>
      <c r="DD52" s="128"/>
      <c r="DE52" s="134"/>
      <c r="DF52" s="138"/>
      <c r="DG52" s="139"/>
      <c r="DH52" s="139"/>
      <c r="DI52" s="139"/>
      <c r="DJ52" s="139"/>
      <c r="DK52" s="139"/>
      <c r="DL52" s="139"/>
      <c r="DM52" s="137"/>
      <c r="DN52" s="138"/>
      <c r="DO52" s="139"/>
      <c r="DP52" s="139"/>
      <c r="DQ52" s="139"/>
      <c r="DR52" s="139"/>
      <c r="DS52" s="139"/>
      <c r="DT52" s="139"/>
      <c r="DU52" s="128"/>
      <c r="DV52" s="216"/>
      <c r="DW52" s="140"/>
      <c r="DX52" s="141"/>
      <c r="DY52" s="141"/>
      <c r="DZ52" s="134"/>
      <c r="EA52" s="133"/>
      <c r="EB52" s="177"/>
      <c r="EC52" s="177"/>
      <c r="ED52" s="163"/>
      <c r="EE52" s="133"/>
      <c r="EF52" s="127"/>
      <c r="EG52" s="127"/>
      <c r="EH52" s="127"/>
      <c r="EI52" s="127"/>
      <c r="EJ52" s="127"/>
      <c r="EK52" s="127"/>
      <c r="EL52" s="134"/>
      <c r="EM52" s="133"/>
      <c r="EN52" s="127"/>
      <c r="EO52" s="127"/>
      <c r="EP52" s="127"/>
      <c r="EQ52" s="127"/>
      <c r="ER52" s="127"/>
      <c r="ES52" s="127"/>
      <c r="ET52" s="134"/>
      <c r="EU52" s="142"/>
      <c r="EV52" s="142"/>
      <c r="EW52" s="142"/>
      <c r="EX52" s="142"/>
      <c r="EY52" s="142"/>
      <c r="EZ52" s="142"/>
      <c r="FA52" s="142"/>
      <c r="FB52" s="142"/>
      <c r="FC52" s="142"/>
      <c r="FD52" s="142"/>
      <c r="FE52" s="142"/>
      <c r="FF52" s="142"/>
      <c r="FG52" s="142"/>
      <c r="FH52" s="142"/>
      <c r="FI52" s="67"/>
      <c r="FJ52" s="67"/>
      <c r="FK52" s="67"/>
      <c r="FL52" s="67"/>
      <c r="FM52" s="67"/>
      <c r="FN52" s="67"/>
      <c r="FO52" s="67"/>
      <c r="FP52" s="67"/>
      <c r="FQ52" s="67"/>
      <c r="FR52" s="67"/>
    </row>
    <row r="53" spans="1:174">
      <c r="A53" s="176" t="str">
        <f>Validation!B53</f>
        <v>Pass</v>
      </c>
      <c r="B53" s="247"/>
      <c r="C53" s="247"/>
      <c r="D53" s="247"/>
      <c r="E53" s="248"/>
      <c r="F53" s="249"/>
      <c r="G53" s="247"/>
      <c r="H53" s="243"/>
      <c r="I53" s="127"/>
      <c r="J53" s="243"/>
      <c r="K53" s="136"/>
      <c r="L53" s="177"/>
      <c r="M53" s="191"/>
      <c r="N53" s="218"/>
      <c r="O53" s="218"/>
      <c r="P53" s="179"/>
      <c r="Q53" s="128"/>
      <c r="R53" s="216"/>
      <c r="S53" s="244"/>
      <c r="T53" s="177"/>
      <c r="U53" s="177"/>
      <c r="V53" s="216"/>
      <c r="W53" s="131"/>
      <c r="X53" s="132"/>
      <c r="Y53" s="132"/>
      <c r="Z53" s="132"/>
      <c r="AA53" s="133"/>
      <c r="AB53" s="127"/>
      <c r="AC53" s="127"/>
      <c r="AD53" s="245"/>
      <c r="AE53" s="246"/>
      <c r="AF53" s="127"/>
      <c r="AG53" s="127"/>
      <c r="AH53" s="128"/>
      <c r="AI53" s="128"/>
      <c r="AJ53" s="134"/>
      <c r="AK53" s="214"/>
      <c r="AL53" s="210"/>
      <c r="AM53" s="177"/>
      <c r="AN53" s="127"/>
      <c r="AO53" s="177"/>
      <c r="AP53" s="177"/>
      <c r="AQ53" s="177"/>
      <c r="AR53" s="177"/>
      <c r="AS53" s="177"/>
      <c r="AT53" s="177"/>
      <c r="AU53" s="135"/>
      <c r="AV53" s="216"/>
      <c r="AW53" s="133"/>
      <c r="AX53" s="127"/>
      <c r="AY53" s="127"/>
      <c r="AZ53" s="127"/>
      <c r="BA53" s="127"/>
      <c r="BB53" s="127"/>
      <c r="BC53" s="127"/>
      <c r="BD53" s="127"/>
      <c r="BE53" s="134"/>
      <c r="BF53" s="127"/>
      <c r="BG53" s="127"/>
      <c r="BH53" s="127"/>
      <c r="BI53" s="127"/>
      <c r="BJ53" s="127"/>
      <c r="BK53" s="127"/>
      <c r="BL53" s="127"/>
      <c r="BM53" s="127"/>
      <c r="BN53" s="134"/>
      <c r="BO53" s="133"/>
      <c r="BP53" s="127"/>
      <c r="BQ53" s="127"/>
      <c r="BR53" s="127"/>
      <c r="BS53" s="127"/>
      <c r="BT53" s="127"/>
      <c r="BU53" s="127"/>
      <c r="BV53" s="127"/>
      <c r="BW53" s="127"/>
      <c r="BX53" s="127"/>
      <c r="BY53" s="127"/>
      <c r="BZ53" s="127"/>
      <c r="CA53" s="127"/>
      <c r="CB53" s="127"/>
      <c r="CC53" s="127"/>
      <c r="CD53" s="127"/>
      <c r="CE53" s="127"/>
      <c r="CF53" s="127"/>
      <c r="CG53" s="127"/>
      <c r="CH53" s="136"/>
      <c r="CI53" s="137"/>
      <c r="CJ53" s="127"/>
      <c r="CK53" s="127"/>
      <c r="CL53" s="127"/>
      <c r="CM53" s="127"/>
      <c r="CN53" s="127"/>
      <c r="CO53" s="127"/>
      <c r="CP53" s="127"/>
      <c r="CQ53" s="127"/>
      <c r="CR53" s="127"/>
      <c r="CS53" s="127"/>
      <c r="CT53" s="127"/>
      <c r="CU53" s="127"/>
      <c r="CV53" s="127"/>
      <c r="CW53" s="127"/>
      <c r="CX53" s="127"/>
      <c r="CY53" s="127"/>
      <c r="CZ53" s="127"/>
      <c r="DA53" s="127"/>
      <c r="DB53" s="127"/>
      <c r="DC53" s="127"/>
      <c r="DD53" s="128"/>
      <c r="DE53" s="134"/>
      <c r="DF53" s="138"/>
      <c r="DG53" s="139"/>
      <c r="DH53" s="139"/>
      <c r="DI53" s="139"/>
      <c r="DJ53" s="139"/>
      <c r="DK53" s="139"/>
      <c r="DL53" s="139"/>
      <c r="DM53" s="137"/>
      <c r="DN53" s="138"/>
      <c r="DO53" s="139"/>
      <c r="DP53" s="139"/>
      <c r="DQ53" s="139"/>
      <c r="DR53" s="139"/>
      <c r="DS53" s="139"/>
      <c r="DT53" s="139"/>
      <c r="DU53" s="128"/>
      <c r="DV53" s="216"/>
      <c r="DW53" s="140"/>
      <c r="DX53" s="141"/>
      <c r="DY53" s="141"/>
      <c r="DZ53" s="134"/>
      <c r="EA53" s="133"/>
      <c r="EB53" s="177"/>
      <c r="EC53" s="177"/>
      <c r="ED53" s="163"/>
      <c r="EE53" s="133"/>
      <c r="EF53" s="127"/>
      <c r="EG53" s="127"/>
      <c r="EH53" s="127"/>
      <c r="EI53" s="127"/>
      <c r="EJ53" s="127"/>
      <c r="EK53" s="127"/>
      <c r="EL53" s="134"/>
      <c r="EM53" s="133"/>
      <c r="EN53" s="127"/>
      <c r="EO53" s="127"/>
      <c r="EP53" s="127"/>
      <c r="EQ53" s="127"/>
      <c r="ER53" s="127"/>
      <c r="ES53" s="127"/>
      <c r="ET53" s="134"/>
      <c r="EU53" s="142"/>
      <c r="EV53" s="142"/>
      <c r="EW53" s="142"/>
      <c r="EX53" s="142"/>
      <c r="EY53" s="142"/>
      <c r="EZ53" s="142"/>
      <c r="FA53" s="142"/>
      <c r="FB53" s="142"/>
      <c r="FC53" s="142"/>
      <c r="FD53" s="142"/>
      <c r="FE53" s="142"/>
      <c r="FF53" s="142"/>
      <c r="FG53" s="142"/>
      <c r="FH53" s="142"/>
      <c r="FI53" s="67"/>
      <c r="FJ53" s="67"/>
      <c r="FK53" s="67"/>
      <c r="FL53" s="67"/>
      <c r="FM53" s="67"/>
      <c r="FN53" s="67"/>
      <c r="FO53" s="67"/>
      <c r="FP53" s="67"/>
      <c r="FQ53" s="67"/>
      <c r="FR53" s="67"/>
    </row>
    <row r="54" spans="1:174">
      <c r="A54" s="176" t="str">
        <f>Validation!B54</f>
        <v>Pass</v>
      </c>
      <c r="B54" s="247"/>
      <c r="C54" s="247"/>
      <c r="D54" s="247"/>
      <c r="E54" s="248"/>
      <c r="F54" s="249"/>
      <c r="G54" s="247"/>
      <c r="H54" s="243"/>
      <c r="I54" s="127"/>
      <c r="J54" s="243"/>
      <c r="K54" s="136"/>
      <c r="L54" s="177"/>
      <c r="M54" s="191"/>
      <c r="N54" s="218"/>
      <c r="O54" s="218"/>
      <c r="P54" s="179"/>
      <c r="Q54" s="128"/>
      <c r="R54" s="216"/>
      <c r="S54" s="244"/>
      <c r="T54" s="177"/>
      <c r="U54" s="177"/>
      <c r="V54" s="216"/>
      <c r="W54" s="131"/>
      <c r="X54" s="132"/>
      <c r="Y54" s="132"/>
      <c r="Z54" s="132"/>
      <c r="AA54" s="133"/>
      <c r="AB54" s="127"/>
      <c r="AC54" s="127"/>
      <c r="AD54" s="245"/>
      <c r="AE54" s="246"/>
      <c r="AF54" s="127"/>
      <c r="AG54" s="127"/>
      <c r="AH54" s="128"/>
      <c r="AI54" s="128"/>
      <c r="AJ54" s="134"/>
      <c r="AK54" s="214"/>
      <c r="AL54" s="210"/>
      <c r="AM54" s="177"/>
      <c r="AN54" s="127"/>
      <c r="AO54" s="177"/>
      <c r="AP54" s="177"/>
      <c r="AQ54" s="177"/>
      <c r="AR54" s="177"/>
      <c r="AS54" s="177"/>
      <c r="AT54" s="177"/>
      <c r="AU54" s="135"/>
      <c r="AV54" s="216"/>
      <c r="AW54" s="133"/>
      <c r="AX54" s="127"/>
      <c r="AY54" s="127"/>
      <c r="AZ54" s="127"/>
      <c r="BA54" s="127"/>
      <c r="BB54" s="127"/>
      <c r="BC54" s="127"/>
      <c r="BD54" s="127"/>
      <c r="BE54" s="134"/>
      <c r="BF54" s="127"/>
      <c r="BG54" s="127"/>
      <c r="BH54" s="127"/>
      <c r="BI54" s="127"/>
      <c r="BJ54" s="127"/>
      <c r="BK54" s="127"/>
      <c r="BL54" s="127"/>
      <c r="BM54" s="127"/>
      <c r="BN54" s="134"/>
      <c r="BO54" s="133"/>
      <c r="BP54" s="127"/>
      <c r="BQ54" s="127"/>
      <c r="BR54" s="127"/>
      <c r="BS54" s="127"/>
      <c r="BT54" s="127"/>
      <c r="BU54" s="127"/>
      <c r="BV54" s="127"/>
      <c r="BW54" s="127"/>
      <c r="BX54" s="127"/>
      <c r="BY54" s="127"/>
      <c r="BZ54" s="127"/>
      <c r="CA54" s="127"/>
      <c r="CB54" s="127"/>
      <c r="CC54" s="127"/>
      <c r="CD54" s="127"/>
      <c r="CE54" s="127"/>
      <c r="CF54" s="127"/>
      <c r="CG54" s="127"/>
      <c r="CH54" s="136"/>
      <c r="CI54" s="137"/>
      <c r="CJ54" s="127"/>
      <c r="CK54" s="127"/>
      <c r="CL54" s="127"/>
      <c r="CM54" s="127"/>
      <c r="CN54" s="127"/>
      <c r="CO54" s="127"/>
      <c r="CP54" s="127"/>
      <c r="CQ54" s="127"/>
      <c r="CR54" s="127"/>
      <c r="CS54" s="127"/>
      <c r="CT54" s="127"/>
      <c r="CU54" s="127"/>
      <c r="CV54" s="127"/>
      <c r="CW54" s="127"/>
      <c r="CX54" s="127"/>
      <c r="CY54" s="127"/>
      <c r="CZ54" s="127"/>
      <c r="DA54" s="127"/>
      <c r="DB54" s="127"/>
      <c r="DC54" s="127"/>
      <c r="DD54" s="128"/>
      <c r="DE54" s="134"/>
      <c r="DF54" s="138"/>
      <c r="DG54" s="139"/>
      <c r="DH54" s="139"/>
      <c r="DI54" s="139"/>
      <c r="DJ54" s="139"/>
      <c r="DK54" s="139"/>
      <c r="DL54" s="139"/>
      <c r="DM54" s="137"/>
      <c r="DN54" s="138"/>
      <c r="DO54" s="139"/>
      <c r="DP54" s="139"/>
      <c r="DQ54" s="139"/>
      <c r="DR54" s="139"/>
      <c r="DS54" s="139"/>
      <c r="DT54" s="139"/>
      <c r="DU54" s="128"/>
      <c r="DV54" s="216"/>
      <c r="DW54" s="140"/>
      <c r="DX54" s="141"/>
      <c r="DY54" s="141"/>
      <c r="DZ54" s="134"/>
      <c r="EA54" s="133"/>
      <c r="EB54" s="177"/>
      <c r="EC54" s="177"/>
      <c r="ED54" s="163"/>
      <c r="EE54" s="133"/>
      <c r="EF54" s="127"/>
      <c r="EG54" s="127"/>
      <c r="EH54" s="127"/>
      <c r="EI54" s="127"/>
      <c r="EJ54" s="127"/>
      <c r="EK54" s="127"/>
      <c r="EL54" s="134"/>
      <c r="EM54" s="133"/>
      <c r="EN54" s="127"/>
      <c r="EO54" s="127"/>
      <c r="EP54" s="127"/>
      <c r="EQ54" s="127"/>
      <c r="ER54" s="127"/>
      <c r="ES54" s="127"/>
      <c r="ET54" s="134"/>
      <c r="EU54" s="142"/>
      <c r="EV54" s="142"/>
      <c r="EW54" s="142"/>
      <c r="EX54" s="142"/>
      <c r="EY54" s="142"/>
      <c r="EZ54" s="142"/>
      <c r="FA54" s="142"/>
      <c r="FB54" s="142"/>
      <c r="FC54" s="142"/>
      <c r="FD54" s="142"/>
      <c r="FE54" s="142"/>
      <c r="FF54" s="142"/>
      <c r="FG54" s="142"/>
      <c r="FH54" s="142"/>
      <c r="FI54" s="67"/>
      <c r="FJ54" s="67"/>
      <c r="FK54" s="67"/>
      <c r="FL54" s="67"/>
      <c r="FM54" s="67"/>
      <c r="FN54" s="67"/>
      <c r="FO54" s="67"/>
      <c r="FP54" s="67"/>
      <c r="FQ54" s="67"/>
      <c r="FR54" s="67"/>
    </row>
    <row r="55" spans="1:174">
      <c r="A55" s="176" t="str">
        <f>Validation!B55</f>
        <v>Pass</v>
      </c>
      <c r="B55" s="247"/>
      <c r="C55" s="247"/>
      <c r="D55" s="247"/>
      <c r="E55" s="248"/>
      <c r="F55" s="249"/>
      <c r="G55" s="247"/>
      <c r="H55" s="243"/>
      <c r="I55" s="127"/>
      <c r="J55" s="243"/>
      <c r="K55" s="136"/>
      <c r="L55" s="177"/>
      <c r="M55" s="191"/>
      <c r="N55" s="218"/>
      <c r="O55" s="218"/>
      <c r="P55" s="179"/>
      <c r="Q55" s="128"/>
      <c r="R55" s="216"/>
      <c r="S55" s="244"/>
      <c r="T55" s="177"/>
      <c r="U55" s="177"/>
      <c r="V55" s="216"/>
      <c r="W55" s="131"/>
      <c r="X55" s="132"/>
      <c r="Y55" s="132"/>
      <c r="Z55" s="132"/>
      <c r="AA55" s="133"/>
      <c r="AB55" s="127"/>
      <c r="AC55" s="127"/>
      <c r="AD55" s="245"/>
      <c r="AE55" s="246"/>
      <c r="AF55" s="127"/>
      <c r="AG55" s="127"/>
      <c r="AH55" s="128"/>
      <c r="AI55" s="128"/>
      <c r="AJ55" s="134"/>
      <c r="AK55" s="214"/>
      <c r="AL55" s="210"/>
      <c r="AM55" s="177"/>
      <c r="AN55" s="127"/>
      <c r="AO55" s="177"/>
      <c r="AP55" s="177"/>
      <c r="AQ55" s="177"/>
      <c r="AR55" s="177"/>
      <c r="AS55" s="177"/>
      <c r="AT55" s="177"/>
      <c r="AU55" s="135"/>
      <c r="AV55" s="216"/>
      <c r="AW55" s="133"/>
      <c r="AX55" s="127"/>
      <c r="AY55" s="127"/>
      <c r="AZ55" s="127"/>
      <c r="BA55" s="127"/>
      <c r="BB55" s="127"/>
      <c r="BC55" s="127"/>
      <c r="BD55" s="127"/>
      <c r="BE55" s="134"/>
      <c r="BF55" s="127"/>
      <c r="BG55" s="127"/>
      <c r="BH55" s="127"/>
      <c r="BI55" s="127"/>
      <c r="BJ55" s="127"/>
      <c r="BK55" s="127"/>
      <c r="BL55" s="127"/>
      <c r="BM55" s="127"/>
      <c r="BN55" s="134"/>
      <c r="BO55" s="133"/>
      <c r="BP55" s="127"/>
      <c r="BQ55" s="127"/>
      <c r="BR55" s="127"/>
      <c r="BS55" s="127"/>
      <c r="BT55" s="127"/>
      <c r="BU55" s="127"/>
      <c r="BV55" s="127"/>
      <c r="BW55" s="127"/>
      <c r="BX55" s="127"/>
      <c r="BY55" s="127"/>
      <c r="BZ55" s="127"/>
      <c r="CA55" s="127"/>
      <c r="CB55" s="127"/>
      <c r="CC55" s="127"/>
      <c r="CD55" s="127"/>
      <c r="CE55" s="127"/>
      <c r="CF55" s="127"/>
      <c r="CG55" s="127"/>
      <c r="CH55" s="136"/>
      <c r="CI55" s="137"/>
      <c r="CJ55" s="127"/>
      <c r="CK55" s="127"/>
      <c r="CL55" s="127"/>
      <c r="CM55" s="127"/>
      <c r="CN55" s="127"/>
      <c r="CO55" s="127"/>
      <c r="CP55" s="127"/>
      <c r="CQ55" s="127"/>
      <c r="CR55" s="127"/>
      <c r="CS55" s="127"/>
      <c r="CT55" s="127"/>
      <c r="CU55" s="127"/>
      <c r="CV55" s="127"/>
      <c r="CW55" s="127"/>
      <c r="CX55" s="127"/>
      <c r="CY55" s="127"/>
      <c r="CZ55" s="127"/>
      <c r="DA55" s="127"/>
      <c r="DB55" s="127"/>
      <c r="DC55" s="127"/>
      <c r="DD55" s="128"/>
      <c r="DE55" s="134"/>
      <c r="DF55" s="138"/>
      <c r="DG55" s="139"/>
      <c r="DH55" s="139"/>
      <c r="DI55" s="139"/>
      <c r="DJ55" s="139"/>
      <c r="DK55" s="139"/>
      <c r="DL55" s="139"/>
      <c r="DM55" s="137"/>
      <c r="DN55" s="138"/>
      <c r="DO55" s="139"/>
      <c r="DP55" s="139"/>
      <c r="DQ55" s="139"/>
      <c r="DR55" s="139"/>
      <c r="DS55" s="139"/>
      <c r="DT55" s="139"/>
      <c r="DU55" s="128"/>
      <c r="DV55" s="216"/>
      <c r="DW55" s="140"/>
      <c r="DX55" s="141"/>
      <c r="DY55" s="141"/>
      <c r="DZ55" s="134"/>
      <c r="EA55" s="133"/>
      <c r="EB55" s="177"/>
      <c r="EC55" s="177"/>
      <c r="ED55" s="163"/>
      <c r="EE55" s="133"/>
      <c r="EF55" s="127"/>
      <c r="EG55" s="127"/>
      <c r="EH55" s="127"/>
      <c r="EI55" s="127"/>
      <c r="EJ55" s="127"/>
      <c r="EK55" s="127"/>
      <c r="EL55" s="134"/>
      <c r="EM55" s="133"/>
      <c r="EN55" s="127"/>
      <c r="EO55" s="127"/>
      <c r="EP55" s="127"/>
      <c r="EQ55" s="127"/>
      <c r="ER55" s="127"/>
      <c r="ES55" s="127"/>
      <c r="ET55" s="134"/>
      <c r="EU55" s="142"/>
      <c r="EV55" s="142"/>
      <c r="EW55" s="142"/>
      <c r="EX55" s="142"/>
      <c r="EY55" s="142"/>
      <c r="EZ55" s="142"/>
      <c r="FA55" s="142"/>
      <c r="FB55" s="142"/>
      <c r="FC55" s="142"/>
      <c r="FD55" s="142"/>
      <c r="FE55" s="142"/>
      <c r="FF55" s="142"/>
      <c r="FG55" s="142"/>
      <c r="FH55" s="142"/>
      <c r="FI55" s="67"/>
      <c r="FJ55" s="67"/>
      <c r="FK55" s="67"/>
      <c r="FL55" s="67"/>
      <c r="FM55" s="67"/>
      <c r="FN55" s="67"/>
      <c r="FO55" s="67"/>
      <c r="FP55" s="67"/>
      <c r="FQ55" s="67"/>
      <c r="FR55" s="67"/>
    </row>
    <row r="56" spans="1:174">
      <c r="A56" s="176" t="str">
        <f>Validation!B56</f>
        <v>Pass</v>
      </c>
      <c r="B56" s="247"/>
      <c r="C56" s="247"/>
      <c r="D56" s="247"/>
      <c r="E56" s="248"/>
      <c r="F56" s="249"/>
      <c r="G56" s="247"/>
      <c r="H56" s="243"/>
      <c r="I56" s="127"/>
      <c r="J56" s="243"/>
      <c r="K56" s="136"/>
      <c r="L56" s="177"/>
      <c r="M56" s="191"/>
      <c r="N56" s="218"/>
      <c r="O56" s="218"/>
      <c r="P56" s="179"/>
      <c r="Q56" s="128"/>
      <c r="R56" s="216"/>
      <c r="S56" s="244"/>
      <c r="T56" s="177"/>
      <c r="U56" s="177"/>
      <c r="V56" s="216"/>
      <c r="W56" s="131"/>
      <c r="X56" s="132"/>
      <c r="Y56" s="132"/>
      <c r="Z56" s="132"/>
      <c r="AA56" s="133"/>
      <c r="AB56" s="127"/>
      <c r="AC56" s="127"/>
      <c r="AD56" s="245"/>
      <c r="AE56" s="246"/>
      <c r="AF56" s="127"/>
      <c r="AG56" s="127"/>
      <c r="AH56" s="128"/>
      <c r="AI56" s="128"/>
      <c r="AJ56" s="134"/>
      <c r="AK56" s="214"/>
      <c r="AL56" s="210"/>
      <c r="AM56" s="177"/>
      <c r="AN56" s="127"/>
      <c r="AO56" s="177"/>
      <c r="AP56" s="177"/>
      <c r="AQ56" s="177"/>
      <c r="AR56" s="177"/>
      <c r="AS56" s="177"/>
      <c r="AT56" s="177"/>
      <c r="AU56" s="135"/>
      <c r="AV56" s="216"/>
      <c r="AW56" s="133"/>
      <c r="AX56" s="127"/>
      <c r="AY56" s="127"/>
      <c r="AZ56" s="127"/>
      <c r="BA56" s="127"/>
      <c r="BB56" s="127"/>
      <c r="BC56" s="127"/>
      <c r="BD56" s="127"/>
      <c r="BE56" s="134"/>
      <c r="BF56" s="127"/>
      <c r="BG56" s="127"/>
      <c r="BH56" s="127"/>
      <c r="BI56" s="127"/>
      <c r="BJ56" s="127"/>
      <c r="BK56" s="127"/>
      <c r="BL56" s="127"/>
      <c r="BM56" s="127"/>
      <c r="BN56" s="134"/>
      <c r="BO56" s="133"/>
      <c r="BP56" s="127"/>
      <c r="BQ56" s="127"/>
      <c r="BR56" s="127"/>
      <c r="BS56" s="127"/>
      <c r="BT56" s="127"/>
      <c r="BU56" s="127"/>
      <c r="BV56" s="127"/>
      <c r="BW56" s="127"/>
      <c r="BX56" s="127"/>
      <c r="BY56" s="127"/>
      <c r="BZ56" s="127"/>
      <c r="CA56" s="127"/>
      <c r="CB56" s="127"/>
      <c r="CC56" s="127"/>
      <c r="CD56" s="127"/>
      <c r="CE56" s="127"/>
      <c r="CF56" s="127"/>
      <c r="CG56" s="127"/>
      <c r="CH56" s="136"/>
      <c r="CI56" s="137"/>
      <c r="CJ56" s="127"/>
      <c r="CK56" s="127"/>
      <c r="CL56" s="127"/>
      <c r="CM56" s="127"/>
      <c r="CN56" s="127"/>
      <c r="CO56" s="127"/>
      <c r="CP56" s="127"/>
      <c r="CQ56" s="127"/>
      <c r="CR56" s="127"/>
      <c r="CS56" s="127"/>
      <c r="CT56" s="127"/>
      <c r="CU56" s="127"/>
      <c r="CV56" s="127"/>
      <c r="CW56" s="127"/>
      <c r="CX56" s="127"/>
      <c r="CY56" s="127"/>
      <c r="CZ56" s="127"/>
      <c r="DA56" s="127"/>
      <c r="DB56" s="127"/>
      <c r="DC56" s="127"/>
      <c r="DD56" s="128"/>
      <c r="DE56" s="134"/>
      <c r="DF56" s="138"/>
      <c r="DG56" s="139"/>
      <c r="DH56" s="139"/>
      <c r="DI56" s="139"/>
      <c r="DJ56" s="139"/>
      <c r="DK56" s="139"/>
      <c r="DL56" s="139"/>
      <c r="DM56" s="137"/>
      <c r="DN56" s="138"/>
      <c r="DO56" s="139"/>
      <c r="DP56" s="139"/>
      <c r="DQ56" s="139"/>
      <c r="DR56" s="139"/>
      <c r="DS56" s="139"/>
      <c r="DT56" s="139"/>
      <c r="DU56" s="128"/>
      <c r="DV56" s="216"/>
      <c r="DW56" s="140"/>
      <c r="DX56" s="141"/>
      <c r="DY56" s="141"/>
      <c r="DZ56" s="134"/>
      <c r="EA56" s="133"/>
      <c r="EB56" s="177"/>
      <c r="EC56" s="177"/>
      <c r="ED56" s="163"/>
      <c r="EE56" s="133"/>
      <c r="EF56" s="127"/>
      <c r="EG56" s="127"/>
      <c r="EH56" s="127"/>
      <c r="EI56" s="127"/>
      <c r="EJ56" s="127"/>
      <c r="EK56" s="127"/>
      <c r="EL56" s="134"/>
      <c r="EM56" s="133"/>
      <c r="EN56" s="127"/>
      <c r="EO56" s="127"/>
      <c r="EP56" s="127"/>
      <c r="EQ56" s="127"/>
      <c r="ER56" s="127"/>
      <c r="ES56" s="127"/>
      <c r="ET56" s="134"/>
      <c r="EU56" s="142"/>
      <c r="EV56" s="142"/>
      <c r="EW56" s="142"/>
      <c r="EX56" s="142"/>
      <c r="EY56" s="142"/>
      <c r="EZ56" s="142"/>
      <c r="FA56" s="142"/>
      <c r="FB56" s="142"/>
      <c r="FC56" s="142"/>
      <c r="FD56" s="142"/>
      <c r="FE56" s="142"/>
      <c r="FF56" s="142"/>
      <c r="FG56" s="142"/>
      <c r="FH56" s="142"/>
      <c r="FI56" s="67"/>
      <c r="FJ56" s="67"/>
      <c r="FK56" s="67"/>
      <c r="FL56" s="67"/>
      <c r="FM56" s="67"/>
      <c r="FN56" s="67"/>
      <c r="FO56" s="67"/>
      <c r="FP56" s="67"/>
      <c r="FQ56" s="67"/>
      <c r="FR56" s="67"/>
    </row>
    <row r="57" spans="1:174">
      <c r="A57" s="176" t="str">
        <f>Validation!B57</f>
        <v>Pass</v>
      </c>
      <c r="B57" s="247"/>
      <c r="C57" s="247"/>
      <c r="D57" s="247"/>
      <c r="E57" s="248"/>
      <c r="F57" s="249"/>
      <c r="G57" s="247"/>
      <c r="H57" s="243"/>
      <c r="I57" s="127"/>
      <c r="J57" s="243"/>
      <c r="K57" s="136"/>
      <c r="L57" s="177"/>
      <c r="M57" s="191"/>
      <c r="N57" s="218"/>
      <c r="O57" s="218"/>
      <c r="P57" s="179"/>
      <c r="Q57" s="128"/>
      <c r="R57" s="216"/>
      <c r="S57" s="244"/>
      <c r="T57" s="177"/>
      <c r="U57" s="177"/>
      <c r="V57" s="216"/>
      <c r="W57" s="131"/>
      <c r="X57" s="132"/>
      <c r="Y57" s="132"/>
      <c r="Z57" s="132"/>
      <c r="AA57" s="133"/>
      <c r="AB57" s="127"/>
      <c r="AC57" s="127"/>
      <c r="AD57" s="245"/>
      <c r="AE57" s="246"/>
      <c r="AF57" s="127"/>
      <c r="AG57" s="127"/>
      <c r="AH57" s="128"/>
      <c r="AI57" s="128"/>
      <c r="AJ57" s="134"/>
      <c r="AK57" s="214"/>
      <c r="AL57" s="210"/>
      <c r="AM57" s="177"/>
      <c r="AN57" s="127"/>
      <c r="AO57" s="177"/>
      <c r="AP57" s="177"/>
      <c r="AQ57" s="177"/>
      <c r="AR57" s="177"/>
      <c r="AS57" s="177"/>
      <c r="AT57" s="177"/>
      <c r="AU57" s="135"/>
      <c r="AV57" s="216"/>
      <c r="AW57" s="133"/>
      <c r="AX57" s="127"/>
      <c r="AY57" s="127"/>
      <c r="AZ57" s="127"/>
      <c r="BA57" s="127"/>
      <c r="BB57" s="127"/>
      <c r="BC57" s="127"/>
      <c r="BD57" s="127"/>
      <c r="BE57" s="134"/>
      <c r="BF57" s="127"/>
      <c r="BG57" s="127"/>
      <c r="BH57" s="127"/>
      <c r="BI57" s="127"/>
      <c r="BJ57" s="127"/>
      <c r="BK57" s="127"/>
      <c r="BL57" s="127"/>
      <c r="BM57" s="127"/>
      <c r="BN57" s="134"/>
      <c r="BO57" s="133"/>
      <c r="BP57" s="127"/>
      <c r="BQ57" s="127"/>
      <c r="BR57" s="127"/>
      <c r="BS57" s="127"/>
      <c r="BT57" s="127"/>
      <c r="BU57" s="127"/>
      <c r="BV57" s="127"/>
      <c r="BW57" s="127"/>
      <c r="BX57" s="127"/>
      <c r="BY57" s="127"/>
      <c r="BZ57" s="127"/>
      <c r="CA57" s="127"/>
      <c r="CB57" s="127"/>
      <c r="CC57" s="127"/>
      <c r="CD57" s="127"/>
      <c r="CE57" s="127"/>
      <c r="CF57" s="127"/>
      <c r="CG57" s="127"/>
      <c r="CH57" s="136"/>
      <c r="CI57" s="137"/>
      <c r="CJ57" s="127"/>
      <c r="CK57" s="127"/>
      <c r="CL57" s="127"/>
      <c r="CM57" s="127"/>
      <c r="CN57" s="127"/>
      <c r="CO57" s="127"/>
      <c r="CP57" s="127"/>
      <c r="CQ57" s="127"/>
      <c r="CR57" s="127"/>
      <c r="CS57" s="127"/>
      <c r="CT57" s="127"/>
      <c r="CU57" s="127"/>
      <c r="CV57" s="127"/>
      <c r="CW57" s="127"/>
      <c r="CX57" s="127"/>
      <c r="CY57" s="127"/>
      <c r="CZ57" s="127"/>
      <c r="DA57" s="127"/>
      <c r="DB57" s="127"/>
      <c r="DC57" s="127"/>
      <c r="DD57" s="128"/>
      <c r="DE57" s="134"/>
      <c r="DF57" s="138"/>
      <c r="DG57" s="139"/>
      <c r="DH57" s="139"/>
      <c r="DI57" s="139"/>
      <c r="DJ57" s="139"/>
      <c r="DK57" s="139"/>
      <c r="DL57" s="139"/>
      <c r="DM57" s="137"/>
      <c r="DN57" s="138"/>
      <c r="DO57" s="139"/>
      <c r="DP57" s="139"/>
      <c r="DQ57" s="139"/>
      <c r="DR57" s="139"/>
      <c r="DS57" s="139"/>
      <c r="DT57" s="139"/>
      <c r="DU57" s="128"/>
      <c r="DV57" s="216"/>
      <c r="DW57" s="140"/>
      <c r="DX57" s="141"/>
      <c r="DY57" s="141"/>
      <c r="DZ57" s="134"/>
      <c r="EA57" s="133"/>
      <c r="EB57" s="177"/>
      <c r="EC57" s="177"/>
      <c r="ED57" s="163"/>
      <c r="EE57" s="133"/>
      <c r="EF57" s="127"/>
      <c r="EG57" s="127"/>
      <c r="EH57" s="127"/>
      <c r="EI57" s="127"/>
      <c r="EJ57" s="127"/>
      <c r="EK57" s="127"/>
      <c r="EL57" s="134"/>
      <c r="EM57" s="133"/>
      <c r="EN57" s="127"/>
      <c r="EO57" s="127"/>
      <c r="EP57" s="127"/>
      <c r="EQ57" s="127"/>
      <c r="ER57" s="127"/>
      <c r="ES57" s="127"/>
      <c r="ET57" s="134"/>
      <c r="EU57" s="142"/>
      <c r="EV57" s="142"/>
      <c r="EW57" s="142"/>
      <c r="EX57" s="142"/>
      <c r="EY57" s="142"/>
      <c r="EZ57" s="142"/>
      <c r="FA57" s="142"/>
      <c r="FB57" s="142"/>
      <c r="FC57" s="142"/>
      <c r="FD57" s="142"/>
      <c r="FE57" s="142"/>
      <c r="FF57" s="142"/>
      <c r="FG57" s="142"/>
      <c r="FH57" s="142"/>
      <c r="FI57" s="67"/>
      <c r="FJ57" s="67"/>
      <c r="FK57" s="67"/>
      <c r="FL57" s="67"/>
      <c r="FM57" s="67"/>
      <c r="FN57" s="67"/>
      <c r="FO57" s="67"/>
      <c r="FP57" s="67"/>
      <c r="FQ57" s="67"/>
      <c r="FR57" s="67"/>
    </row>
    <row r="58" spans="1:174">
      <c r="A58" s="176" t="str">
        <f>Validation!B58</f>
        <v>Pass</v>
      </c>
      <c r="B58" s="247"/>
      <c r="C58" s="247"/>
      <c r="D58" s="247"/>
      <c r="E58" s="248"/>
      <c r="F58" s="249"/>
      <c r="G58" s="247"/>
      <c r="H58" s="243"/>
      <c r="I58" s="127"/>
      <c r="J58" s="243"/>
      <c r="K58" s="136"/>
      <c r="L58" s="177"/>
      <c r="M58" s="191"/>
      <c r="N58" s="218"/>
      <c r="O58" s="218"/>
      <c r="P58" s="179"/>
      <c r="Q58" s="128"/>
      <c r="R58" s="216"/>
      <c r="S58" s="244"/>
      <c r="T58" s="177"/>
      <c r="U58" s="177"/>
      <c r="V58" s="216"/>
      <c r="W58" s="131"/>
      <c r="X58" s="132"/>
      <c r="Y58" s="132"/>
      <c r="Z58" s="132"/>
      <c r="AA58" s="133"/>
      <c r="AB58" s="127"/>
      <c r="AC58" s="127"/>
      <c r="AD58" s="245"/>
      <c r="AE58" s="246"/>
      <c r="AF58" s="127"/>
      <c r="AG58" s="127"/>
      <c r="AH58" s="128"/>
      <c r="AI58" s="128"/>
      <c r="AJ58" s="134"/>
      <c r="AK58" s="214"/>
      <c r="AL58" s="210"/>
      <c r="AM58" s="177"/>
      <c r="AN58" s="127"/>
      <c r="AO58" s="177"/>
      <c r="AP58" s="177"/>
      <c r="AQ58" s="177"/>
      <c r="AR58" s="177"/>
      <c r="AS58" s="177"/>
      <c r="AT58" s="177"/>
      <c r="AU58" s="135"/>
      <c r="AV58" s="216"/>
      <c r="AW58" s="133"/>
      <c r="AX58" s="127"/>
      <c r="AY58" s="127"/>
      <c r="AZ58" s="127"/>
      <c r="BA58" s="127"/>
      <c r="BB58" s="127"/>
      <c r="BC58" s="127"/>
      <c r="BD58" s="127"/>
      <c r="BE58" s="134"/>
      <c r="BF58" s="127"/>
      <c r="BG58" s="127"/>
      <c r="BH58" s="127"/>
      <c r="BI58" s="127"/>
      <c r="BJ58" s="127"/>
      <c r="BK58" s="127"/>
      <c r="BL58" s="127"/>
      <c r="BM58" s="127"/>
      <c r="BN58" s="134"/>
      <c r="BO58" s="133"/>
      <c r="BP58" s="127"/>
      <c r="BQ58" s="127"/>
      <c r="BR58" s="127"/>
      <c r="BS58" s="127"/>
      <c r="BT58" s="127"/>
      <c r="BU58" s="127"/>
      <c r="BV58" s="127"/>
      <c r="BW58" s="127"/>
      <c r="BX58" s="127"/>
      <c r="BY58" s="127"/>
      <c r="BZ58" s="127"/>
      <c r="CA58" s="127"/>
      <c r="CB58" s="127"/>
      <c r="CC58" s="127"/>
      <c r="CD58" s="127"/>
      <c r="CE58" s="127"/>
      <c r="CF58" s="127"/>
      <c r="CG58" s="127"/>
      <c r="CH58" s="136"/>
      <c r="CI58" s="137"/>
      <c r="CJ58" s="127"/>
      <c r="CK58" s="127"/>
      <c r="CL58" s="127"/>
      <c r="CM58" s="127"/>
      <c r="CN58" s="127"/>
      <c r="CO58" s="127"/>
      <c r="CP58" s="127"/>
      <c r="CQ58" s="127"/>
      <c r="CR58" s="127"/>
      <c r="CS58" s="127"/>
      <c r="CT58" s="127"/>
      <c r="CU58" s="127"/>
      <c r="CV58" s="127"/>
      <c r="CW58" s="127"/>
      <c r="CX58" s="127"/>
      <c r="CY58" s="127"/>
      <c r="CZ58" s="127"/>
      <c r="DA58" s="127"/>
      <c r="DB58" s="127"/>
      <c r="DC58" s="127"/>
      <c r="DD58" s="128"/>
      <c r="DE58" s="134"/>
      <c r="DF58" s="138"/>
      <c r="DG58" s="139"/>
      <c r="DH58" s="139"/>
      <c r="DI58" s="139"/>
      <c r="DJ58" s="139"/>
      <c r="DK58" s="139"/>
      <c r="DL58" s="139"/>
      <c r="DM58" s="137"/>
      <c r="DN58" s="138"/>
      <c r="DO58" s="139"/>
      <c r="DP58" s="139"/>
      <c r="DQ58" s="139"/>
      <c r="DR58" s="139"/>
      <c r="DS58" s="139"/>
      <c r="DT58" s="139"/>
      <c r="DU58" s="128"/>
      <c r="DV58" s="216"/>
      <c r="DW58" s="140"/>
      <c r="DX58" s="141"/>
      <c r="DY58" s="141"/>
      <c r="DZ58" s="134"/>
      <c r="EA58" s="133"/>
      <c r="EB58" s="177"/>
      <c r="EC58" s="177"/>
      <c r="ED58" s="163"/>
      <c r="EE58" s="133"/>
      <c r="EF58" s="127"/>
      <c r="EG58" s="127"/>
      <c r="EH58" s="127"/>
      <c r="EI58" s="127"/>
      <c r="EJ58" s="127"/>
      <c r="EK58" s="127"/>
      <c r="EL58" s="134"/>
      <c r="EM58" s="133"/>
      <c r="EN58" s="127"/>
      <c r="EO58" s="127"/>
      <c r="EP58" s="127"/>
      <c r="EQ58" s="127"/>
      <c r="ER58" s="127"/>
      <c r="ES58" s="127"/>
      <c r="ET58" s="134"/>
      <c r="EU58" s="142"/>
      <c r="EV58" s="142"/>
      <c r="EW58" s="142"/>
      <c r="EX58" s="142"/>
      <c r="EY58" s="142"/>
      <c r="EZ58" s="142"/>
      <c r="FA58" s="142"/>
      <c r="FB58" s="142"/>
      <c r="FC58" s="142"/>
      <c r="FD58" s="142"/>
      <c r="FE58" s="142"/>
      <c r="FF58" s="142"/>
      <c r="FG58" s="142"/>
      <c r="FH58" s="142"/>
      <c r="FI58" s="67"/>
      <c r="FJ58" s="67"/>
      <c r="FK58" s="67"/>
      <c r="FL58" s="67"/>
      <c r="FM58" s="67"/>
      <c r="FN58" s="67"/>
      <c r="FO58" s="67"/>
      <c r="FP58" s="67"/>
      <c r="FQ58" s="67"/>
      <c r="FR58" s="67"/>
    </row>
    <row r="59" spans="1:174">
      <c r="A59" s="176" t="str">
        <f>Validation!B59</f>
        <v>Pass</v>
      </c>
      <c r="B59" s="247"/>
      <c r="C59" s="247"/>
      <c r="D59" s="247"/>
      <c r="E59" s="248"/>
      <c r="F59" s="249"/>
      <c r="G59" s="247"/>
      <c r="H59" s="243"/>
      <c r="I59" s="127"/>
      <c r="J59" s="243"/>
      <c r="K59" s="136"/>
      <c r="L59" s="177"/>
      <c r="M59" s="191"/>
      <c r="N59" s="218"/>
      <c r="O59" s="218"/>
      <c r="P59" s="179"/>
      <c r="Q59" s="128"/>
      <c r="R59" s="216"/>
      <c r="S59" s="244"/>
      <c r="T59" s="177"/>
      <c r="U59" s="177"/>
      <c r="V59" s="216"/>
      <c r="W59" s="131"/>
      <c r="X59" s="132"/>
      <c r="Y59" s="132"/>
      <c r="Z59" s="132"/>
      <c r="AA59" s="133"/>
      <c r="AB59" s="127"/>
      <c r="AC59" s="127"/>
      <c r="AD59" s="245"/>
      <c r="AE59" s="246"/>
      <c r="AF59" s="127"/>
      <c r="AG59" s="127"/>
      <c r="AH59" s="128"/>
      <c r="AI59" s="128"/>
      <c r="AJ59" s="134"/>
      <c r="AK59" s="214"/>
      <c r="AL59" s="210"/>
      <c r="AM59" s="177"/>
      <c r="AN59" s="127"/>
      <c r="AO59" s="177"/>
      <c r="AP59" s="177"/>
      <c r="AQ59" s="177"/>
      <c r="AR59" s="177"/>
      <c r="AS59" s="177"/>
      <c r="AT59" s="177"/>
      <c r="AU59" s="135"/>
      <c r="AV59" s="216"/>
      <c r="AW59" s="133"/>
      <c r="AX59" s="127"/>
      <c r="AY59" s="127"/>
      <c r="AZ59" s="127"/>
      <c r="BA59" s="127"/>
      <c r="BB59" s="127"/>
      <c r="BC59" s="127"/>
      <c r="BD59" s="127"/>
      <c r="BE59" s="134"/>
      <c r="BF59" s="127"/>
      <c r="BG59" s="127"/>
      <c r="BH59" s="127"/>
      <c r="BI59" s="127"/>
      <c r="BJ59" s="127"/>
      <c r="BK59" s="127"/>
      <c r="BL59" s="127"/>
      <c r="BM59" s="127"/>
      <c r="BN59" s="134"/>
      <c r="BO59" s="133"/>
      <c r="BP59" s="127"/>
      <c r="BQ59" s="127"/>
      <c r="BR59" s="127"/>
      <c r="BS59" s="127"/>
      <c r="BT59" s="127"/>
      <c r="BU59" s="127"/>
      <c r="BV59" s="127"/>
      <c r="BW59" s="127"/>
      <c r="BX59" s="127"/>
      <c r="BY59" s="127"/>
      <c r="BZ59" s="127"/>
      <c r="CA59" s="127"/>
      <c r="CB59" s="127"/>
      <c r="CC59" s="127"/>
      <c r="CD59" s="127"/>
      <c r="CE59" s="127"/>
      <c r="CF59" s="127"/>
      <c r="CG59" s="127"/>
      <c r="CH59" s="136"/>
      <c r="CI59" s="137"/>
      <c r="CJ59" s="127"/>
      <c r="CK59" s="127"/>
      <c r="CL59" s="127"/>
      <c r="CM59" s="127"/>
      <c r="CN59" s="127"/>
      <c r="CO59" s="127"/>
      <c r="CP59" s="127"/>
      <c r="CQ59" s="127"/>
      <c r="CR59" s="127"/>
      <c r="CS59" s="127"/>
      <c r="CT59" s="127"/>
      <c r="CU59" s="127"/>
      <c r="CV59" s="127"/>
      <c r="CW59" s="127"/>
      <c r="CX59" s="127"/>
      <c r="CY59" s="127"/>
      <c r="CZ59" s="127"/>
      <c r="DA59" s="127"/>
      <c r="DB59" s="127"/>
      <c r="DC59" s="127"/>
      <c r="DD59" s="128"/>
      <c r="DE59" s="134"/>
      <c r="DF59" s="138"/>
      <c r="DG59" s="139"/>
      <c r="DH59" s="139"/>
      <c r="DI59" s="139"/>
      <c r="DJ59" s="139"/>
      <c r="DK59" s="139"/>
      <c r="DL59" s="139"/>
      <c r="DM59" s="137"/>
      <c r="DN59" s="138"/>
      <c r="DO59" s="139"/>
      <c r="DP59" s="139"/>
      <c r="DQ59" s="139"/>
      <c r="DR59" s="139"/>
      <c r="DS59" s="139"/>
      <c r="DT59" s="139"/>
      <c r="DU59" s="128"/>
      <c r="DV59" s="216"/>
      <c r="DW59" s="140"/>
      <c r="DX59" s="141"/>
      <c r="DY59" s="141"/>
      <c r="DZ59" s="134"/>
      <c r="EA59" s="133"/>
      <c r="EB59" s="177"/>
      <c r="EC59" s="177"/>
      <c r="ED59" s="163"/>
      <c r="EE59" s="133"/>
      <c r="EF59" s="127"/>
      <c r="EG59" s="127"/>
      <c r="EH59" s="127"/>
      <c r="EI59" s="127"/>
      <c r="EJ59" s="127"/>
      <c r="EK59" s="127"/>
      <c r="EL59" s="134"/>
      <c r="EM59" s="133"/>
      <c r="EN59" s="127"/>
      <c r="EO59" s="127"/>
      <c r="EP59" s="127"/>
      <c r="EQ59" s="127"/>
      <c r="ER59" s="127"/>
      <c r="ES59" s="127"/>
      <c r="ET59" s="134"/>
      <c r="EU59" s="142"/>
      <c r="EV59" s="142"/>
      <c r="EW59" s="142"/>
      <c r="EX59" s="142"/>
      <c r="EY59" s="142"/>
      <c r="EZ59" s="142"/>
      <c r="FA59" s="142"/>
      <c r="FB59" s="142"/>
      <c r="FC59" s="142"/>
      <c r="FD59" s="142"/>
      <c r="FE59" s="142"/>
      <c r="FF59" s="142"/>
      <c r="FG59" s="142"/>
      <c r="FH59" s="142"/>
      <c r="FI59" s="67"/>
      <c r="FJ59" s="67"/>
      <c r="FK59" s="67"/>
      <c r="FL59" s="67"/>
      <c r="FM59" s="67"/>
      <c r="FN59" s="67"/>
      <c r="FO59" s="67"/>
      <c r="FP59" s="67"/>
      <c r="FQ59" s="67"/>
      <c r="FR59" s="67"/>
    </row>
    <row r="60" spans="1:174">
      <c r="A60" s="176" t="str">
        <f>Validation!B60</f>
        <v>Pass</v>
      </c>
      <c r="B60" s="247"/>
      <c r="C60" s="247"/>
      <c r="D60" s="247"/>
      <c r="E60" s="248"/>
      <c r="F60" s="249"/>
      <c r="G60" s="247"/>
      <c r="H60" s="243"/>
      <c r="I60" s="127"/>
      <c r="J60" s="243"/>
      <c r="K60" s="136"/>
      <c r="L60" s="177"/>
      <c r="M60" s="191"/>
      <c r="N60" s="218"/>
      <c r="O60" s="218"/>
      <c r="P60" s="179"/>
      <c r="Q60" s="128"/>
      <c r="R60" s="216"/>
      <c r="S60" s="244"/>
      <c r="T60" s="177"/>
      <c r="U60" s="177"/>
      <c r="V60" s="216"/>
      <c r="W60" s="131"/>
      <c r="X60" s="132"/>
      <c r="Y60" s="132"/>
      <c r="Z60" s="132"/>
      <c r="AA60" s="133"/>
      <c r="AB60" s="127"/>
      <c r="AC60" s="127"/>
      <c r="AD60" s="245"/>
      <c r="AE60" s="246"/>
      <c r="AF60" s="127"/>
      <c r="AG60" s="127"/>
      <c r="AH60" s="128"/>
      <c r="AI60" s="128"/>
      <c r="AJ60" s="134"/>
      <c r="AK60" s="214"/>
      <c r="AL60" s="210"/>
      <c r="AM60" s="177"/>
      <c r="AN60" s="127"/>
      <c r="AO60" s="177"/>
      <c r="AP60" s="177"/>
      <c r="AQ60" s="177"/>
      <c r="AR60" s="177"/>
      <c r="AS60" s="177"/>
      <c r="AT60" s="177"/>
      <c r="AU60" s="135"/>
      <c r="AV60" s="216"/>
      <c r="AW60" s="133"/>
      <c r="AX60" s="127"/>
      <c r="AY60" s="127"/>
      <c r="AZ60" s="127"/>
      <c r="BA60" s="127"/>
      <c r="BB60" s="127"/>
      <c r="BC60" s="127"/>
      <c r="BD60" s="127"/>
      <c r="BE60" s="134"/>
      <c r="BF60" s="127"/>
      <c r="BG60" s="127"/>
      <c r="BH60" s="127"/>
      <c r="BI60" s="127"/>
      <c r="BJ60" s="127"/>
      <c r="BK60" s="127"/>
      <c r="BL60" s="127"/>
      <c r="BM60" s="127"/>
      <c r="BN60" s="134"/>
      <c r="BO60" s="133"/>
      <c r="BP60" s="127"/>
      <c r="BQ60" s="127"/>
      <c r="BR60" s="127"/>
      <c r="BS60" s="127"/>
      <c r="BT60" s="127"/>
      <c r="BU60" s="127"/>
      <c r="BV60" s="127"/>
      <c r="BW60" s="127"/>
      <c r="BX60" s="127"/>
      <c r="BY60" s="127"/>
      <c r="BZ60" s="127"/>
      <c r="CA60" s="127"/>
      <c r="CB60" s="127"/>
      <c r="CC60" s="127"/>
      <c r="CD60" s="127"/>
      <c r="CE60" s="127"/>
      <c r="CF60" s="127"/>
      <c r="CG60" s="127"/>
      <c r="CH60" s="136"/>
      <c r="CI60" s="137"/>
      <c r="CJ60" s="127"/>
      <c r="CK60" s="127"/>
      <c r="CL60" s="127"/>
      <c r="CM60" s="127"/>
      <c r="CN60" s="127"/>
      <c r="CO60" s="127"/>
      <c r="CP60" s="127"/>
      <c r="CQ60" s="127"/>
      <c r="CR60" s="127"/>
      <c r="CS60" s="127"/>
      <c r="CT60" s="127"/>
      <c r="CU60" s="127"/>
      <c r="CV60" s="127"/>
      <c r="CW60" s="127"/>
      <c r="CX60" s="127"/>
      <c r="CY60" s="127"/>
      <c r="CZ60" s="127"/>
      <c r="DA60" s="127"/>
      <c r="DB60" s="127"/>
      <c r="DC60" s="127"/>
      <c r="DD60" s="128"/>
      <c r="DE60" s="134"/>
      <c r="DF60" s="138"/>
      <c r="DG60" s="139"/>
      <c r="DH60" s="139"/>
      <c r="DI60" s="139"/>
      <c r="DJ60" s="139"/>
      <c r="DK60" s="139"/>
      <c r="DL60" s="139"/>
      <c r="DM60" s="137"/>
      <c r="DN60" s="138"/>
      <c r="DO60" s="139"/>
      <c r="DP60" s="139"/>
      <c r="DQ60" s="139"/>
      <c r="DR60" s="139"/>
      <c r="DS60" s="139"/>
      <c r="DT60" s="139"/>
      <c r="DU60" s="128"/>
      <c r="DV60" s="216"/>
      <c r="DW60" s="140"/>
      <c r="DX60" s="141"/>
      <c r="DY60" s="141"/>
      <c r="DZ60" s="134"/>
      <c r="EA60" s="133"/>
      <c r="EB60" s="177"/>
      <c r="EC60" s="177"/>
      <c r="ED60" s="163"/>
      <c r="EE60" s="133"/>
      <c r="EF60" s="127"/>
      <c r="EG60" s="127"/>
      <c r="EH60" s="127"/>
      <c r="EI60" s="127"/>
      <c r="EJ60" s="127"/>
      <c r="EK60" s="127"/>
      <c r="EL60" s="134"/>
      <c r="EM60" s="133"/>
      <c r="EN60" s="127"/>
      <c r="EO60" s="127"/>
      <c r="EP60" s="127"/>
      <c r="EQ60" s="127"/>
      <c r="ER60" s="127"/>
      <c r="ES60" s="127"/>
      <c r="ET60" s="134"/>
      <c r="EU60" s="142"/>
      <c r="EV60" s="142"/>
      <c r="EW60" s="142"/>
      <c r="EX60" s="142"/>
      <c r="EY60" s="142"/>
      <c r="EZ60" s="142"/>
      <c r="FA60" s="142"/>
      <c r="FB60" s="142"/>
      <c r="FC60" s="142"/>
      <c r="FD60" s="142"/>
      <c r="FE60" s="142"/>
      <c r="FF60" s="142"/>
      <c r="FG60" s="142"/>
      <c r="FH60" s="142"/>
      <c r="FI60" s="67"/>
      <c r="FJ60" s="67"/>
      <c r="FK60" s="67"/>
      <c r="FL60" s="67"/>
      <c r="FM60" s="67"/>
      <c r="FN60" s="67"/>
      <c r="FO60" s="67"/>
      <c r="FP60" s="67"/>
      <c r="FQ60" s="67"/>
      <c r="FR60" s="67"/>
    </row>
    <row r="61" spans="1:174">
      <c r="A61" s="176" t="str">
        <f>Validation!B61</f>
        <v>Pass</v>
      </c>
      <c r="B61" s="247"/>
      <c r="C61" s="247"/>
      <c r="D61" s="247"/>
      <c r="E61" s="248"/>
      <c r="F61" s="249"/>
      <c r="G61" s="247"/>
      <c r="H61" s="243"/>
      <c r="I61" s="127"/>
      <c r="J61" s="243"/>
      <c r="K61" s="136"/>
      <c r="L61" s="177"/>
      <c r="M61" s="191"/>
      <c r="N61" s="218"/>
      <c r="O61" s="218"/>
      <c r="P61" s="179"/>
      <c r="Q61" s="128"/>
      <c r="R61" s="216"/>
      <c r="S61" s="244"/>
      <c r="T61" s="177"/>
      <c r="U61" s="177"/>
      <c r="V61" s="216"/>
      <c r="W61" s="131"/>
      <c r="X61" s="132"/>
      <c r="Y61" s="132"/>
      <c r="Z61" s="132"/>
      <c r="AA61" s="133"/>
      <c r="AB61" s="127"/>
      <c r="AC61" s="127"/>
      <c r="AD61" s="245"/>
      <c r="AE61" s="246"/>
      <c r="AF61" s="127"/>
      <c r="AG61" s="127"/>
      <c r="AH61" s="128"/>
      <c r="AI61" s="128"/>
      <c r="AJ61" s="134"/>
      <c r="AK61" s="214"/>
      <c r="AL61" s="210"/>
      <c r="AM61" s="177"/>
      <c r="AN61" s="127"/>
      <c r="AO61" s="177"/>
      <c r="AP61" s="177"/>
      <c r="AQ61" s="177"/>
      <c r="AR61" s="177"/>
      <c r="AS61" s="177"/>
      <c r="AT61" s="177"/>
      <c r="AU61" s="135"/>
      <c r="AV61" s="216"/>
      <c r="AW61" s="133"/>
      <c r="AX61" s="127"/>
      <c r="AY61" s="127"/>
      <c r="AZ61" s="127"/>
      <c r="BA61" s="127"/>
      <c r="BB61" s="127"/>
      <c r="BC61" s="127"/>
      <c r="BD61" s="127"/>
      <c r="BE61" s="134"/>
      <c r="BF61" s="127"/>
      <c r="BG61" s="127"/>
      <c r="BH61" s="127"/>
      <c r="BI61" s="127"/>
      <c r="BJ61" s="127"/>
      <c r="BK61" s="127"/>
      <c r="BL61" s="127"/>
      <c r="BM61" s="127"/>
      <c r="BN61" s="134"/>
      <c r="BO61" s="133"/>
      <c r="BP61" s="127"/>
      <c r="BQ61" s="127"/>
      <c r="BR61" s="127"/>
      <c r="BS61" s="127"/>
      <c r="BT61" s="127"/>
      <c r="BU61" s="127"/>
      <c r="BV61" s="127"/>
      <c r="BW61" s="127"/>
      <c r="BX61" s="127"/>
      <c r="BY61" s="127"/>
      <c r="BZ61" s="127"/>
      <c r="CA61" s="127"/>
      <c r="CB61" s="127"/>
      <c r="CC61" s="127"/>
      <c r="CD61" s="127"/>
      <c r="CE61" s="127"/>
      <c r="CF61" s="127"/>
      <c r="CG61" s="127"/>
      <c r="CH61" s="136"/>
      <c r="CI61" s="137"/>
      <c r="CJ61" s="127"/>
      <c r="CK61" s="127"/>
      <c r="CL61" s="127"/>
      <c r="CM61" s="127"/>
      <c r="CN61" s="127"/>
      <c r="CO61" s="127"/>
      <c r="CP61" s="127"/>
      <c r="CQ61" s="127"/>
      <c r="CR61" s="127"/>
      <c r="CS61" s="127"/>
      <c r="CT61" s="127"/>
      <c r="CU61" s="127"/>
      <c r="CV61" s="127"/>
      <c r="CW61" s="127"/>
      <c r="CX61" s="127"/>
      <c r="CY61" s="127"/>
      <c r="CZ61" s="127"/>
      <c r="DA61" s="127"/>
      <c r="DB61" s="127"/>
      <c r="DC61" s="127"/>
      <c r="DD61" s="128"/>
      <c r="DE61" s="134"/>
      <c r="DF61" s="138"/>
      <c r="DG61" s="139"/>
      <c r="DH61" s="139"/>
      <c r="DI61" s="139"/>
      <c r="DJ61" s="139"/>
      <c r="DK61" s="139"/>
      <c r="DL61" s="139"/>
      <c r="DM61" s="137"/>
      <c r="DN61" s="138"/>
      <c r="DO61" s="139"/>
      <c r="DP61" s="139"/>
      <c r="DQ61" s="139"/>
      <c r="DR61" s="139"/>
      <c r="DS61" s="139"/>
      <c r="DT61" s="139"/>
      <c r="DU61" s="128"/>
      <c r="DV61" s="216"/>
      <c r="DW61" s="140"/>
      <c r="DX61" s="141"/>
      <c r="DY61" s="141"/>
      <c r="DZ61" s="134"/>
      <c r="EA61" s="133"/>
      <c r="EB61" s="177"/>
      <c r="EC61" s="177"/>
      <c r="ED61" s="163"/>
      <c r="EE61" s="133"/>
      <c r="EF61" s="127"/>
      <c r="EG61" s="127"/>
      <c r="EH61" s="127"/>
      <c r="EI61" s="127"/>
      <c r="EJ61" s="127"/>
      <c r="EK61" s="127"/>
      <c r="EL61" s="134"/>
      <c r="EM61" s="133"/>
      <c r="EN61" s="127"/>
      <c r="EO61" s="127"/>
      <c r="EP61" s="127"/>
      <c r="EQ61" s="127"/>
      <c r="ER61" s="127"/>
      <c r="ES61" s="127"/>
      <c r="ET61" s="134"/>
      <c r="EU61" s="142"/>
      <c r="EV61" s="142"/>
      <c r="EW61" s="142"/>
      <c r="EX61" s="142"/>
      <c r="EY61" s="142"/>
      <c r="EZ61" s="142"/>
      <c r="FA61" s="142"/>
      <c r="FB61" s="142"/>
      <c r="FC61" s="142"/>
      <c r="FD61" s="142"/>
      <c r="FE61" s="142"/>
      <c r="FF61" s="142"/>
      <c r="FG61" s="142"/>
      <c r="FH61" s="142"/>
      <c r="FI61" s="67"/>
      <c r="FJ61" s="67"/>
      <c r="FK61" s="67"/>
      <c r="FL61" s="67"/>
      <c r="FM61" s="67"/>
      <c r="FN61" s="67"/>
      <c r="FO61" s="67"/>
      <c r="FP61" s="67"/>
      <c r="FQ61" s="67"/>
      <c r="FR61" s="67"/>
    </row>
    <row r="62" spans="1:174">
      <c r="A62" s="176" t="str">
        <f>Validation!B62</f>
        <v>Pass</v>
      </c>
      <c r="B62" s="247"/>
      <c r="C62" s="247"/>
      <c r="D62" s="247"/>
      <c r="E62" s="248"/>
      <c r="F62" s="249"/>
      <c r="G62" s="247"/>
      <c r="H62" s="243"/>
      <c r="I62" s="127"/>
      <c r="J62" s="243"/>
      <c r="K62" s="136"/>
      <c r="L62" s="177"/>
      <c r="M62" s="191"/>
      <c r="N62" s="218"/>
      <c r="O62" s="218"/>
      <c r="P62" s="179"/>
      <c r="Q62" s="128"/>
      <c r="R62" s="216"/>
      <c r="S62" s="244"/>
      <c r="T62" s="177"/>
      <c r="U62" s="177"/>
      <c r="V62" s="216"/>
      <c r="W62" s="131"/>
      <c r="X62" s="132"/>
      <c r="Y62" s="132"/>
      <c r="Z62" s="132"/>
      <c r="AA62" s="133"/>
      <c r="AB62" s="127"/>
      <c r="AC62" s="127"/>
      <c r="AD62" s="245"/>
      <c r="AE62" s="246"/>
      <c r="AF62" s="127"/>
      <c r="AG62" s="127"/>
      <c r="AH62" s="128"/>
      <c r="AI62" s="128"/>
      <c r="AJ62" s="134"/>
      <c r="AK62" s="214"/>
      <c r="AL62" s="210"/>
      <c r="AM62" s="177"/>
      <c r="AN62" s="127"/>
      <c r="AO62" s="177"/>
      <c r="AP62" s="177"/>
      <c r="AQ62" s="177"/>
      <c r="AR62" s="177"/>
      <c r="AS62" s="177"/>
      <c r="AT62" s="177"/>
      <c r="AU62" s="135"/>
      <c r="AV62" s="216"/>
      <c r="AW62" s="133"/>
      <c r="AX62" s="127"/>
      <c r="AY62" s="127"/>
      <c r="AZ62" s="127"/>
      <c r="BA62" s="127"/>
      <c r="BB62" s="127"/>
      <c r="BC62" s="127"/>
      <c r="BD62" s="127"/>
      <c r="BE62" s="134"/>
      <c r="BF62" s="127"/>
      <c r="BG62" s="127"/>
      <c r="BH62" s="127"/>
      <c r="BI62" s="127"/>
      <c r="BJ62" s="127"/>
      <c r="BK62" s="127"/>
      <c r="BL62" s="127"/>
      <c r="BM62" s="127"/>
      <c r="BN62" s="134"/>
      <c r="BO62" s="133"/>
      <c r="BP62" s="127"/>
      <c r="BQ62" s="127"/>
      <c r="BR62" s="127"/>
      <c r="BS62" s="127"/>
      <c r="BT62" s="127"/>
      <c r="BU62" s="127"/>
      <c r="BV62" s="127"/>
      <c r="BW62" s="127"/>
      <c r="BX62" s="127"/>
      <c r="BY62" s="127"/>
      <c r="BZ62" s="127"/>
      <c r="CA62" s="127"/>
      <c r="CB62" s="127"/>
      <c r="CC62" s="127"/>
      <c r="CD62" s="127"/>
      <c r="CE62" s="127"/>
      <c r="CF62" s="127"/>
      <c r="CG62" s="127"/>
      <c r="CH62" s="136"/>
      <c r="CI62" s="137"/>
      <c r="CJ62" s="127"/>
      <c r="CK62" s="127"/>
      <c r="CL62" s="127"/>
      <c r="CM62" s="127"/>
      <c r="CN62" s="127"/>
      <c r="CO62" s="127"/>
      <c r="CP62" s="127"/>
      <c r="CQ62" s="127"/>
      <c r="CR62" s="127"/>
      <c r="CS62" s="127"/>
      <c r="CT62" s="127"/>
      <c r="CU62" s="127"/>
      <c r="CV62" s="127"/>
      <c r="CW62" s="127"/>
      <c r="CX62" s="127"/>
      <c r="CY62" s="127"/>
      <c r="CZ62" s="127"/>
      <c r="DA62" s="127"/>
      <c r="DB62" s="127"/>
      <c r="DC62" s="127"/>
      <c r="DD62" s="128"/>
      <c r="DE62" s="134"/>
      <c r="DF62" s="138"/>
      <c r="DG62" s="139"/>
      <c r="DH62" s="139"/>
      <c r="DI62" s="139"/>
      <c r="DJ62" s="139"/>
      <c r="DK62" s="139"/>
      <c r="DL62" s="139"/>
      <c r="DM62" s="137"/>
      <c r="DN62" s="138"/>
      <c r="DO62" s="139"/>
      <c r="DP62" s="139"/>
      <c r="DQ62" s="139"/>
      <c r="DR62" s="139"/>
      <c r="DS62" s="139"/>
      <c r="DT62" s="139"/>
      <c r="DU62" s="128"/>
      <c r="DV62" s="216"/>
      <c r="DW62" s="140"/>
      <c r="DX62" s="141"/>
      <c r="DY62" s="141"/>
      <c r="DZ62" s="134"/>
      <c r="EA62" s="133"/>
      <c r="EB62" s="177"/>
      <c r="EC62" s="177"/>
      <c r="ED62" s="163"/>
      <c r="EE62" s="133"/>
      <c r="EF62" s="127"/>
      <c r="EG62" s="127"/>
      <c r="EH62" s="127"/>
      <c r="EI62" s="127"/>
      <c r="EJ62" s="127"/>
      <c r="EK62" s="127"/>
      <c r="EL62" s="134"/>
      <c r="EM62" s="133"/>
      <c r="EN62" s="127"/>
      <c r="EO62" s="127"/>
      <c r="EP62" s="127"/>
      <c r="EQ62" s="127"/>
      <c r="ER62" s="127"/>
      <c r="ES62" s="127"/>
      <c r="ET62" s="134"/>
      <c r="EU62" s="142"/>
      <c r="EV62" s="142"/>
      <c r="EW62" s="142"/>
      <c r="EX62" s="142"/>
      <c r="EY62" s="142"/>
      <c r="EZ62" s="142"/>
      <c r="FA62" s="142"/>
      <c r="FB62" s="142"/>
      <c r="FC62" s="142"/>
      <c r="FD62" s="142"/>
      <c r="FE62" s="142"/>
      <c r="FF62" s="142"/>
      <c r="FG62" s="142"/>
      <c r="FH62" s="142"/>
      <c r="FI62" s="67"/>
      <c r="FJ62" s="67"/>
      <c r="FK62" s="67"/>
      <c r="FL62" s="67"/>
      <c r="FM62" s="67"/>
      <c r="FN62" s="67"/>
      <c r="FO62" s="67"/>
      <c r="FP62" s="67"/>
      <c r="FQ62" s="67"/>
      <c r="FR62" s="67"/>
    </row>
    <row r="63" spans="1:174">
      <c r="A63" s="176" t="str">
        <f>Validation!B63</f>
        <v>Pass</v>
      </c>
      <c r="B63" s="247"/>
      <c r="C63" s="247"/>
      <c r="D63" s="247"/>
      <c r="E63" s="248"/>
      <c r="F63" s="249"/>
      <c r="G63" s="247"/>
      <c r="H63" s="243"/>
      <c r="I63" s="127"/>
      <c r="J63" s="243"/>
      <c r="K63" s="136"/>
      <c r="L63" s="177"/>
      <c r="M63" s="191"/>
      <c r="N63" s="218"/>
      <c r="O63" s="218"/>
      <c r="P63" s="179"/>
      <c r="Q63" s="128"/>
      <c r="R63" s="216"/>
      <c r="S63" s="244"/>
      <c r="T63" s="177"/>
      <c r="U63" s="177"/>
      <c r="V63" s="216"/>
      <c r="W63" s="131"/>
      <c r="X63" s="132"/>
      <c r="Y63" s="132"/>
      <c r="Z63" s="132"/>
      <c r="AA63" s="133"/>
      <c r="AB63" s="127"/>
      <c r="AC63" s="127"/>
      <c r="AD63" s="245"/>
      <c r="AE63" s="246"/>
      <c r="AF63" s="127"/>
      <c r="AG63" s="127"/>
      <c r="AH63" s="128"/>
      <c r="AI63" s="128"/>
      <c r="AJ63" s="134"/>
      <c r="AK63" s="214"/>
      <c r="AL63" s="210"/>
      <c r="AM63" s="177"/>
      <c r="AN63" s="127"/>
      <c r="AO63" s="177"/>
      <c r="AP63" s="177"/>
      <c r="AQ63" s="177"/>
      <c r="AR63" s="177"/>
      <c r="AS63" s="177"/>
      <c r="AT63" s="177"/>
      <c r="AU63" s="135"/>
      <c r="AV63" s="216"/>
      <c r="AW63" s="133"/>
      <c r="AX63" s="127"/>
      <c r="AY63" s="127"/>
      <c r="AZ63" s="127"/>
      <c r="BA63" s="127"/>
      <c r="BB63" s="127"/>
      <c r="BC63" s="127"/>
      <c r="BD63" s="127"/>
      <c r="BE63" s="134"/>
      <c r="BF63" s="127"/>
      <c r="BG63" s="127"/>
      <c r="BH63" s="127"/>
      <c r="BI63" s="127"/>
      <c r="BJ63" s="127"/>
      <c r="BK63" s="127"/>
      <c r="BL63" s="127"/>
      <c r="BM63" s="127"/>
      <c r="BN63" s="134"/>
      <c r="BO63" s="133"/>
      <c r="BP63" s="127"/>
      <c r="BQ63" s="127"/>
      <c r="BR63" s="127"/>
      <c r="BS63" s="127"/>
      <c r="BT63" s="127"/>
      <c r="BU63" s="127"/>
      <c r="BV63" s="127"/>
      <c r="BW63" s="127"/>
      <c r="BX63" s="127"/>
      <c r="BY63" s="127"/>
      <c r="BZ63" s="127"/>
      <c r="CA63" s="127"/>
      <c r="CB63" s="127"/>
      <c r="CC63" s="127"/>
      <c r="CD63" s="127"/>
      <c r="CE63" s="127"/>
      <c r="CF63" s="127"/>
      <c r="CG63" s="127"/>
      <c r="CH63" s="136"/>
      <c r="CI63" s="137"/>
      <c r="CJ63" s="127"/>
      <c r="CK63" s="127"/>
      <c r="CL63" s="127"/>
      <c r="CM63" s="127"/>
      <c r="CN63" s="127"/>
      <c r="CO63" s="127"/>
      <c r="CP63" s="127"/>
      <c r="CQ63" s="127"/>
      <c r="CR63" s="127"/>
      <c r="CS63" s="127"/>
      <c r="CT63" s="127"/>
      <c r="CU63" s="127"/>
      <c r="CV63" s="127"/>
      <c r="CW63" s="127"/>
      <c r="CX63" s="127"/>
      <c r="CY63" s="127"/>
      <c r="CZ63" s="127"/>
      <c r="DA63" s="127"/>
      <c r="DB63" s="127"/>
      <c r="DC63" s="127"/>
      <c r="DD63" s="128"/>
      <c r="DE63" s="134"/>
      <c r="DF63" s="138"/>
      <c r="DG63" s="139"/>
      <c r="DH63" s="139"/>
      <c r="DI63" s="139"/>
      <c r="DJ63" s="139"/>
      <c r="DK63" s="139"/>
      <c r="DL63" s="139"/>
      <c r="DM63" s="137"/>
      <c r="DN63" s="138"/>
      <c r="DO63" s="139"/>
      <c r="DP63" s="139"/>
      <c r="DQ63" s="139"/>
      <c r="DR63" s="139"/>
      <c r="DS63" s="139"/>
      <c r="DT63" s="139"/>
      <c r="DU63" s="128"/>
      <c r="DV63" s="216"/>
      <c r="DW63" s="140"/>
      <c r="DX63" s="141"/>
      <c r="DY63" s="141"/>
      <c r="DZ63" s="134"/>
      <c r="EA63" s="133"/>
      <c r="EB63" s="177"/>
      <c r="EC63" s="177"/>
      <c r="ED63" s="163"/>
      <c r="EE63" s="133"/>
      <c r="EF63" s="127"/>
      <c r="EG63" s="127"/>
      <c r="EH63" s="127"/>
      <c r="EI63" s="127"/>
      <c r="EJ63" s="127"/>
      <c r="EK63" s="127"/>
      <c r="EL63" s="134"/>
      <c r="EM63" s="133"/>
      <c r="EN63" s="127"/>
      <c r="EO63" s="127"/>
      <c r="EP63" s="127"/>
      <c r="EQ63" s="127"/>
      <c r="ER63" s="127"/>
      <c r="ES63" s="127"/>
      <c r="ET63" s="134"/>
      <c r="EU63" s="142"/>
      <c r="EV63" s="142"/>
      <c r="EW63" s="142"/>
      <c r="EX63" s="142"/>
      <c r="EY63" s="142"/>
      <c r="EZ63" s="142"/>
      <c r="FA63" s="142"/>
      <c r="FB63" s="142"/>
      <c r="FC63" s="142"/>
      <c r="FD63" s="142"/>
      <c r="FE63" s="142"/>
      <c r="FF63" s="142"/>
      <c r="FG63" s="142"/>
      <c r="FH63" s="142"/>
      <c r="FI63" s="67"/>
      <c r="FJ63" s="67"/>
      <c r="FK63" s="67"/>
      <c r="FL63" s="67"/>
      <c r="FM63" s="67"/>
      <c r="FN63" s="67"/>
      <c r="FO63" s="67"/>
      <c r="FP63" s="67"/>
      <c r="FQ63" s="67"/>
      <c r="FR63" s="67"/>
    </row>
    <row r="64" spans="1:174">
      <c r="A64" s="176" t="str">
        <f>Validation!B64</f>
        <v>Pass</v>
      </c>
      <c r="B64" s="247"/>
      <c r="C64" s="247"/>
      <c r="D64" s="247"/>
      <c r="E64" s="248"/>
      <c r="F64" s="249"/>
      <c r="G64" s="247"/>
      <c r="H64" s="243"/>
      <c r="I64" s="127"/>
      <c r="J64" s="243"/>
      <c r="K64" s="136"/>
      <c r="L64" s="177"/>
      <c r="M64" s="191"/>
      <c r="N64" s="218"/>
      <c r="O64" s="218"/>
      <c r="P64" s="179"/>
      <c r="Q64" s="128"/>
      <c r="R64" s="216"/>
      <c r="S64" s="244"/>
      <c r="T64" s="177"/>
      <c r="U64" s="177"/>
      <c r="V64" s="216"/>
      <c r="W64" s="131"/>
      <c r="X64" s="132"/>
      <c r="Y64" s="132"/>
      <c r="Z64" s="132"/>
      <c r="AA64" s="133"/>
      <c r="AB64" s="127"/>
      <c r="AC64" s="127"/>
      <c r="AD64" s="245"/>
      <c r="AE64" s="246"/>
      <c r="AF64" s="127"/>
      <c r="AG64" s="127"/>
      <c r="AH64" s="128"/>
      <c r="AI64" s="128"/>
      <c r="AJ64" s="134"/>
      <c r="AK64" s="214"/>
      <c r="AL64" s="210"/>
      <c r="AM64" s="177"/>
      <c r="AN64" s="127"/>
      <c r="AO64" s="177"/>
      <c r="AP64" s="177"/>
      <c r="AQ64" s="177"/>
      <c r="AR64" s="177"/>
      <c r="AS64" s="177"/>
      <c r="AT64" s="177"/>
      <c r="AU64" s="135"/>
      <c r="AV64" s="216"/>
      <c r="AW64" s="133"/>
      <c r="AX64" s="127"/>
      <c r="AY64" s="127"/>
      <c r="AZ64" s="127"/>
      <c r="BA64" s="127"/>
      <c r="BB64" s="127"/>
      <c r="BC64" s="127"/>
      <c r="BD64" s="127"/>
      <c r="BE64" s="134"/>
      <c r="BF64" s="127"/>
      <c r="BG64" s="127"/>
      <c r="BH64" s="127"/>
      <c r="BI64" s="127"/>
      <c r="BJ64" s="127"/>
      <c r="BK64" s="127"/>
      <c r="BL64" s="127"/>
      <c r="BM64" s="127"/>
      <c r="BN64" s="134"/>
      <c r="BO64" s="133"/>
      <c r="BP64" s="127"/>
      <c r="BQ64" s="127"/>
      <c r="BR64" s="127"/>
      <c r="BS64" s="127"/>
      <c r="BT64" s="127"/>
      <c r="BU64" s="127"/>
      <c r="BV64" s="127"/>
      <c r="BW64" s="127"/>
      <c r="BX64" s="127"/>
      <c r="BY64" s="127"/>
      <c r="BZ64" s="127"/>
      <c r="CA64" s="127"/>
      <c r="CB64" s="127"/>
      <c r="CC64" s="127"/>
      <c r="CD64" s="127"/>
      <c r="CE64" s="127"/>
      <c r="CF64" s="127"/>
      <c r="CG64" s="127"/>
      <c r="CH64" s="136"/>
      <c r="CI64" s="137"/>
      <c r="CJ64" s="127"/>
      <c r="CK64" s="127"/>
      <c r="CL64" s="127"/>
      <c r="CM64" s="127"/>
      <c r="CN64" s="127"/>
      <c r="CO64" s="127"/>
      <c r="CP64" s="127"/>
      <c r="CQ64" s="127"/>
      <c r="CR64" s="127"/>
      <c r="CS64" s="127"/>
      <c r="CT64" s="127"/>
      <c r="CU64" s="127"/>
      <c r="CV64" s="127"/>
      <c r="CW64" s="127"/>
      <c r="CX64" s="127"/>
      <c r="CY64" s="127"/>
      <c r="CZ64" s="127"/>
      <c r="DA64" s="127"/>
      <c r="DB64" s="127"/>
      <c r="DC64" s="127"/>
      <c r="DD64" s="128"/>
      <c r="DE64" s="134"/>
      <c r="DF64" s="138"/>
      <c r="DG64" s="139"/>
      <c r="DH64" s="139"/>
      <c r="DI64" s="139"/>
      <c r="DJ64" s="139"/>
      <c r="DK64" s="139"/>
      <c r="DL64" s="139"/>
      <c r="DM64" s="137"/>
      <c r="DN64" s="138"/>
      <c r="DO64" s="139"/>
      <c r="DP64" s="139"/>
      <c r="DQ64" s="139"/>
      <c r="DR64" s="139"/>
      <c r="DS64" s="139"/>
      <c r="DT64" s="139"/>
      <c r="DU64" s="128"/>
      <c r="DV64" s="216"/>
      <c r="DW64" s="140"/>
      <c r="DX64" s="141"/>
      <c r="DY64" s="141"/>
      <c r="DZ64" s="134"/>
      <c r="EA64" s="133"/>
      <c r="EB64" s="177"/>
      <c r="EC64" s="177"/>
      <c r="ED64" s="163"/>
      <c r="EE64" s="133"/>
      <c r="EF64" s="127"/>
      <c r="EG64" s="127"/>
      <c r="EH64" s="127"/>
      <c r="EI64" s="127"/>
      <c r="EJ64" s="127"/>
      <c r="EK64" s="127"/>
      <c r="EL64" s="134"/>
      <c r="EM64" s="133"/>
      <c r="EN64" s="127"/>
      <c r="EO64" s="127"/>
      <c r="EP64" s="127"/>
      <c r="EQ64" s="127"/>
      <c r="ER64" s="127"/>
      <c r="ES64" s="127"/>
      <c r="ET64" s="134"/>
      <c r="EU64" s="142"/>
      <c r="EV64" s="142"/>
      <c r="EW64" s="142"/>
      <c r="EX64" s="142"/>
      <c r="EY64" s="142"/>
      <c r="EZ64" s="142"/>
      <c r="FA64" s="142"/>
      <c r="FB64" s="142"/>
      <c r="FC64" s="142"/>
      <c r="FD64" s="142"/>
      <c r="FE64" s="142"/>
      <c r="FF64" s="142"/>
      <c r="FG64" s="142"/>
      <c r="FH64" s="142"/>
      <c r="FI64" s="67"/>
      <c r="FJ64" s="67"/>
      <c r="FK64" s="67"/>
      <c r="FL64" s="67"/>
      <c r="FM64" s="67"/>
      <c r="FN64" s="67"/>
      <c r="FO64" s="67"/>
      <c r="FP64" s="67"/>
      <c r="FQ64" s="67"/>
      <c r="FR64" s="67"/>
    </row>
    <row r="65" spans="1:174">
      <c r="A65" s="176" t="str">
        <f>Validation!B65</f>
        <v>Pass</v>
      </c>
      <c r="B65" s="247"/>
      <c r="C65" s="247"/>
      <c r="D65" s="247"/>
      <c r="E65" s="248"/>
      <c r="F65" s="249"/>
      <c r="G65" s="247"/>
      <c r="H65" s="243"/>
      <c r="I65" s="127"/>
      <c r="J65" s="243"/>
      <c r="K65" s="136"/>
      <c r="L65" s="177"/>
      <c r="M65" s="191"/>
      <c r="N65" s="218"/>
      <c r="O65" s="218"/>
      <c r="P65" s="179"/>
      <c r="Q65" s="128"/>
      <c r="R65" s="216"/>
      <c r="S65" s="244"/>
      <c r="T65" s="177"/>
      <c r="U65" s="177"/>
      <c r="V65" s="216"/>
      <c r="W65" s="131"/>
      <c r="X65" s="132"/>
      <c r="Y65" s="132"/>
      <c r="Z65" s="132"/>
      <c r="AA65" s="133"/>
      <c r="AB65" s="127"/>
      <c r="AC65" s="127"/>
      <c r="AD65" s="245"/>
      <c r="AE65" s="246"/>
      <c r="AF65" s="127"/>
      <c r="AG65" s="127"/>
      <c r="AH65" s="128"/>
      <c r="AI65" s="128"/>
      <c r="AJ65" s="134"/>
      <c r="AK65" s="214"/>
      <c r="AL65" s="210"/>
      <c r="AM65" s="177"/>
      <c r="AN65" s="127"/>
      <c r="AO65" s="177"/>
      <c r="AP65" s="177"/>
      <c r="AQ65" s="177"/>
      <c r="AR65" s="177"/>
      <c r="AS65" s="177"/>
      <c r="AT65" s="177"/>
      <c r="AU65" s="135"/>
      <c r="AV65" s="216"/>
      <c r="AW65" s="133"/>
      <c r="AX65" s="127"/>
      <c r="AY65" s="127"/>
      <c r="AZ65" s="127"/>
      <c r="BA65" s="127"/>
      <c r="BB65" s="127"/>
      <c r="BC65" s="127"/>
      <c r="BD65" s="127"/>
      <c r="BE65" s="134"/>
      <c r="BF65" s="127"/>
      <c r="BG65" s="127"/>
      <c r="BH65" s="127"/>
      <c r="BI65" s="127"/>
      <c r="BJ65" s="127"/>
      <c r="BK65" s="127"/>
      <c r="BL65" s="127"/>
      <c r="BM65" s="127"/>
      <c r="BN65" s="134"/>
      <c r="BO65" s="133"/>
      <c r="BP65" s="127"/>
      <c r="BQ65" s="127"/>
      <c r="BR65" s="127"/>
      <c r="BS65" s="127"/>
      <c r="BT65" s="127"/>
      <c r="BU65" s="127"/>
      <c r="BV65" s="127"/>
      <c r="BW65" s="127"/>
      <c r="BX65" s="127"/>
      <c r="BY65" s="127"/>
      <c r="BZ65" s="127"/>
      <c r="CA65" s="127"/>
      <c r="CB65" s="127"/>
      <c r="CC65" s="127"/>
      <c r="CD65" s="127"/>
      <c r="CE65" s="127"/>
      <c r="CF65" s="127"/>
      <c r="CG65" s="127"/>
      <c r="CH65" s="136"/>
      <c r="CI65" s="137"/>
      <c r="CJ65" s="127"/>
      <c r="CK65" s="127"/>
      <c r="CL65" s="127"/>
      <c r="CM65" s="127"/>
      <c r="CN65" s="127"/>
      <c r="CO65" s="127"/>
      <c r="CP65" s="127"/>
      <c r="CQ65" s="127"/>
      <c r="CR65" s="127"/>
      <c r="CS65" s="127"/>
      <c r="CT65" s="127"/>
      <c r="CU65" s="127"/>
      <c r="CV65" s="127"/>
      <c r="CW65" s="127"/>
      <c r="CX65" s="127"/>
      <c r="CY65" s="127"/>
      <c r="CZ65" s="127"/>
      <c r="DA65" s="127"/>
      <c r="DB65" s="127"/>
      <c r="DC65" s="127"/>
      <c r="DD65" s="128"/>
      <c r="DE65" s="134"/>
      <c r="DF65" s="138"/>
      <c r="DG65" s="139"/>
      <c r="DH65" s="139"/>
      <c r="DI65" s="139"/>
      <c r="DJ65" s="139"/>
      <c r="DK65" s="139"/>
      <c r="DL65" s="139"/>
      <c r="DM65" s="137"/>
      <c r="DN65" s="138"/>
      <c r="DO65" s="139"/>
      <c r="DP65" s="139"/>
      <c r="DQ65" s="139"/>
      <c r="DR65" s="139"/>
      <c r="DS65" s="139"/>
      <c r="DT65" s="139"/>
      <c r="DU65" s="128"/>
      <c r="DV65" s="216"/>
      <c r="DW65" s="140"/>
      <c r="DX65" s="141"/>
      <c r="DY65" s="141"/>
      <c r="DZ65" s="134"/>
      <c r="EA65" s="133"/>
      <c r="EB65" s="177"/>
      <c r="EC65" s="177"/>
      <c r="ED65" s="163"/>
      <c r="EE65" s="133"/>
      <c r="EF65" s="127"/>
      <c r="EG65" s="127"/>
      <c r="EH65" s="127"/>
      <c r="EI65" s="127"/>
      <c r="EJ65" s="127"/>
      <c r="EK65" s="127"/>
      <c r="EL65" s="134"/>
      <c r="EM65" s="133"/>
      <c r="EN65" s="127"/>
      <c r="EO65" s="127"/>
      <c r="EP65" s="127"/>
      <c r="EQ65" s="127"/>
      <c r="ER65" s="127"/>
      <c r="ES65" s="127"/>
      <c r="ET65" s="134"/>
      <c r="EU65" s="142"/>
      <c r="EV65" s="142"/>
      <c r="EW65" s="142"/>
      <c r="EX65" s="142"/>
      <c r="EY65" s="142"/>
      <c r="EZ65" s="142"/>
      <c r="FA65" s="142"/>
      <c r="FB65" s="142"/>
      <c r="FC65" s="142"/>
      <c r="FD65" s="142"/>
      <c r="FE65" s="142"/>
      <c r="FF65" s="142"/>
      <c r="FG65" s="142"/>
      <c r="FH65" s="142"/>
      <c r="FI65" s="67"/>
      <c r="FJ65" s="67"/>
      <c r="FK65" s="67"/>
      <c r="FL65" s="67"/>
      <c r="FM65" s="67"/>
      <c r="FN65" s="67"/>
      <c r="FO65" s="67"/>
      <c r="FP65" s="67"/>
      <c r="FQ65" s="67"/>
      <c r="FR65" s="67"/>
    </row>
    <row r="66" spans="1:174">
      <c r="A66" s="176" t="str">
        <f>Validation!B66</f>
        <v>Pass</v>
      </c>
      <c r="B66" s="247"/>
      <c r="C66" s="247"/>
      <c r="D66" s="247"/>
      <c r="E66" s="248"/>
      <c r="F66" s="249"/>
      <c r="G66" s="247"/>
      <c r="H66" s="243"/>
      <c r="I66" s="127"/>
      <c r="J66" s="243"/>
      <c r="K66" s="136"/>
      <c r="L66" s="177"/>
      <c r="M66" s="191"/>
      <c r="N66" s="218"/>
      <c r="O66" s="218"/>
      <c r="P66" s="179"/>
      <c r="Q66" s="128"/>
      <c r="R66" s="216"/>
      <c r="S66" s="244"/>
      <c r="T66" s="177"/>
      <c r="U66" s="177"/>
      <c r="V66" s="216"/>
      <c r="W66" s="131"/>
      <c r="X66" s="132"/>
      <c r="Y66" s="132"/>
      <c r="Z66" s="132"/>
      <c r="AA66" s="133"/>
      <c r="AB66" s="127"/>
      <c r="AC66" s="127"/>
      <c r="AD66" s="245"/>
      <c r="AE66" s="246"/>
      <c r="AF66" s="127"/>
      <c r="AG66" s="127"/>
      <c r="AH66" s="128"/>
      <c r="AI66" s="128"/>
      <c r="AJ66" s="134"/>
      <c r="AK66" s="214"/>
      <c r="AL66" s="210"/>
      <c r="AM66" s="177"/>
      <c r="AN66" s="127"/>
      <c r="AO66" s="177"/>
      <c r="AP66" s="177"/>
      <c r="AQ66" s="177"/>
      <c r="AR66" s="177"/>
      <c r="AS66" s="177"/>
      <c r="AT66" s="177"/>
      <c r="AU66" s="135"/>
      <c r="AV66" s="216"/>
      <c r="AW66" s="133"/>
      <c r="AX66" s="127"/>
      <c r="AY66" s="127"/>
      <c r="AZ66" s="127"/>
      <c r="BA66" s="127"/>
      <c r="BB66" s="127"/>
      <c r="BC66" s="127"/>
      <c r="BD66" s="127"/>
      <c r="BE66" s="134"/>
      <c r="BF66" s="127"/>
      <c r="BG66" s="127"/>
      <c r="BH66" s="127"/>
      <c r="BI66" s="127"/>
      <c r="BJ66" s="127"/>
      <c r="BK66" s="127"/>
      <c r="BL66" s="127"/>
      <c r="BM66" s="127"/>
      <c r="BN66" s="134"/>
      <c r="BO66" s="133"/>
      <c r="BP66" s="127"/>
      <c r="BQ66" s="127"/>
      <c r="BR66" s="127"/>
      <c r="BS66" s="127"/>
      <c r="BT66" s="127"/>
      <c r="BU66" s="127"/>
      <c r="BV66" s="127"/>
      <c r="BW66" s="127"/>
      <c r="BX66" s="127"/>
      <c r="BY66" s="127"/>
      <c r="BZ66" s="127"/>
      <c r="CA66" s="127"/>
      <c r="CB66" s="127"/>
      <c r="CC66" s="127"/>
      <c r="CD66" s="127"/>
      <c r="CE66" s="127"/>
      <c r="CF66" s="127"/>
      <c r="CG66" s="127"/>
      <c r="CH66" s="136"/>
      <c r="CI66" s="137"/>
      <c r="CJ66" s="127"/>
      <c r="CK66" s="127"/>
      <c r="CL66" s="127"/>
      <c r="CM66" s="127"/>
      <c r="CN66" s="127"/>
      <c r="CO66" s="127"/>
      <c r="CP66" s="127"/>
      <c r="CQ66" s="127"/>
      <c r="CR66" s="127"/>
      <c r="CS66" s="127"/>
      <c r="CT66" s="127"/>
      <c r="CU66" s="127"/>
      <c r="CV66" s="127"/>
      <c r="CW66" s="127"/>
      <c r="CX66" s="127"/>
      <c r="CY66" s="127"/>
      <c r="CZ66" s="127"/>
      <c r="DA66" s="127"/>
      <c r="DB66" s="127"/>
      <c r="DC66" s="127"/>
      <c r="DD66" s="128"/>
      <c r="DE66" s="134"/>
      <c r="DF66" s="138"/>
      <c r="DG66" s="139"/>
      <c r="DH66" s="139"/>
      <c r="DI66" s="139"/>
      <c r="DJ66" s="139"/>
      <c r="DK66" s="139"/>
      <c r="DL66" s="139"/>
      <c r="DM66" s="137"/>
      <c r="DN66" s="138"/>
      <c r="DO66" s="139"/>
      <c r="DP66" s="139"/>
      <c r="DQ66" s="139"/>
      <c r="DR66" s="139"/>
      <c r="DS66" s="139"/>
      <c r="DT66" s="139"/>
      <c r="DU66" s="128"/>
      <c r="DV66" s="216"/>
      <c r="DW66" s="140"/>
      <c r="DX66" s="141"/>
      <c r="DY66" s="141"/>
      <c r="DZ66" s="134"/>
      <c r="EA66" s="133"/>
      <c r="EB66" s="177"/>
      <c r="EC66" s="177"/>
      <c r="ED66" s="163"/>
      <c r="EE66" s="133"/>
      <c r="EF66" s="127"/>
      <c r="EG66" s="127"/>
      <c r="EH66" s="127"/>
      <c r="EI66" s="127"/>
      <c r="EJ66" s="127"/>
      <c r="EK66" s="127"/>
      <c r="EL66" s="134"/>
      <c r="EM66" s="133"/>
      <c r="EN66" s="127"/>
      <c r="EO66" s="127"/>
      <c r="EP66" s="127"/>
      <c r="EQ66" s="127"/>
      <c r="ER66" s="127"/>
      <c r="ES66" s="127"/>
      <c r="ET66" s="134"/>
      <c r="EU66" s="142"/>
      <c r="EV66" s="142"/>
      <c r="EW66" s="142"/>
      <c r="EX66" s="142"/>
      <c r="EY66" s="142"/>
      <c r="EZ66" s="142"/>
      <c r="FA66" s="142"/>
      <c r="FB66" s="142"/>
      <c r="FC66" s="142"/>
      <c r="FD66" s="142"/>
      <c r="FE66" s="142"/>
      <c r="FF66" s="142"/>
      <c r="FG66" s="142"/>
      <c r="FH66" s="142"/>
      <c r="FI66" s="67"/>
      <c r="FJ66" s="67"/>
      <c r="FK66" s="67"/>
      <c r="FL66" s="67"/>
      <c r="FM66" s="67"/>
      <c r="FN66" s="67"/>
      <c r="FO66" s="67"/>
      <c r="FP66" s="67"/>
      <c r="FQ66" s="67"/>
      <c r="FR66" s="67"/>
    </row>
    <row r="67" spans="1:174">
      <c r="A67" s="176" t="str">
        <f>Validation!B67</f>
        <v>Pass</v>
      </c>
      <c r="B67" s="247"/>
      <c r="C67" s="247"/>
      <c r="D67" s="247"/>
      <c r="E67" s="248"/>
      <c r="F67" s="249"/>
      <c r="G67" s="247"/>
      <c r="H67" s="243"/>
      <c r="I67" s="127"/>
      <c r="J67" s="243"/>
      <c r="K67" s="136"/>
      <c r="L67" s="177"/>
      <c r="M67" s="191"/>
      <c r="N67" s="218"/>
      <c r="O67" s="218"/>
      <c r="P67" s="179"/>
      <c r="Q67" s="128"/>
      <c r="R67" s="216"/>
      <c r="S67" s="244"/>
      <c r="T67" s="177"/>
      <c r="U67" s="177"/>
      <c r="V67" s="216"/>
      <c r="W67" s="131"/>
      <c r="X67" s="132"/>
      <c r="Y67" s="132"/>
      <c r="Z67" s="132"/>
      <c r="AA67" s="133"/>
      <c r="AB67" s="127"/>
      <c r="AC67" s="127"/>
      <c r="AD67" s="245"/>
      <c r="AE67" s="246"/>
      <c r="AF67" s="127"/>
      <c r="AG67" s="127"/>
      <c r="AH67" s="128"/>
      <c r="AI67" s="128"/>
      <c r="AJ67" s="134"/>
      <c r="AK67" s="214"/>
      <c r="AL67" s="210"/>
      <c r="AM67" s="177"/>
      <c r="AN67" s="127"/>
      <c r="AO67" s="177"/>
      <c r="AP67" s="177"/>
      <c r="AQ67" s="177"/>
      <c r="AR67" s="177"/>
      <c r="AS67" s="177"/>
      <c r="AT67" s="177"/>
      <c r="AU67" s="135"/>
      <c r="AV67" s="216"/>
      <c r="AW67" s="133"/>
      <c r="AX67" s="127"/>
      <c r="AY67" s="127"/>
      <c r="AZ67" s="127"/>
      <c r="BA67" s="127"/>
      <c r="BB67" s="127"/>
      <c r="BC67" s="127"/>
      <c r="BD67" s="127"/>
      <c r="BE67" s="134"/>
      <c r="BF67" s="127"/>
      <c r="BG67" s="127"/>
      <c r="BH67" s="127"/>
      <c r="BI67" s="127"/>
      <c r="BJ67" s="127"/>
      <c r="BK67" s="127"/>
      <c r="BL67" s="127"/>
      <c r="BM67" s="127"/>
      <c r="BN67" s="134"/>
      <c r="BO67" s="133"/>
      <c r="BP67" s="127"/>
      <c r="BQ67" s="127"/>
      <c r="BR67" s="127"/>
      <c r="BS67" s="127"/>
      <c r="BT67" s="127"/>
      <c r="BU67" s="127"/>
      <c r="BV67" s="127"/>
      <c r="BW67" s="127"/>
      <c r="BX67" s="127"/>
      <c r="BY67" s="127"/>
      <c r="BZ67" s="127"/>
      <c r="CA67" s="127"/>
      <c r="CB67" s="127"/>
      <c r="CC67" s="127"/>
      <c r="CD67" s="127"/>
      <c r="CE67" s="127"/>
      <c r="CF67" s="127"/>
      <c r="CG67" s="127"/>
      <c r="CH67" s="136"/>
      <c r="CI67" s="137"/>
      <c r="CJ67" s="127"/>
      <c r="CK67" s="127"/>
      <c r="CL67" s="127"/>
      <c r="CM67" s="127"/>
      <c r="CN67" s="127"/>
      <c r="CO67" s="127"/>
      <c r="CP67" s="127"/>
      <c r="CQ67" s="127"/>
      <c r="CR67" s="127"/>
      <c r="CS67" s="127"/>
      <c r="CT67" s="127"/>
      <c r="CU67" s="127"/>
      <c r="CV67" s="127"/>
      <c r="CW67" s="127"/>
      <c r="CX67" s="127"/>
      <c r="CY67" s="127"/>
      <c r="CZ67" s="127"/>
      <c r="DA67" s="127"/>
      <c r="DB67" s="127"/>
      <c r="DC67" s="127"/>
      <c r="DD67" s="128"/>
      <c r="DE67" s="134"/>
      <c r="DF67" s="138"/>
      <c r="DG67" s="139"/>
      <c r="DH67" s="139"/>
      <c r="DI67" s="139"/>
      <c r="DJ67" s="139"/>
      <c r="DK67" s="139"/>
      <c r="DL67" s="139"/>
      <c r="DM67" s="137"/>
      <c r="DN67" s="138"/>
      <c r="DO67" s="139"/>
      <c r="DP67" s="139"/>
      <c r="DQ67" s="139"/>
      <c r="DR67" s="139"/>
      <c r="DS67" s="139"/>
      <c r="DT67" s="139"/>
      <c r="DU67" s="128"/>
      <c r="DV67" s="216"/>
      <c r="DW67" s="140"/>
      <c r="DX67" s="141"/>
      <c r="DY67" s="141"/>
      <c r="DZ67" s="134"/>
      <c r="EA67" s="133"/>
      <c r="EB67" s="177"/>
      <c r="EC67" s="177"/>
      <c r="ED67" s="163"/>
      <c r="EE67" s="133"/>
      <c r="EF67" s="127"/>
      <c r="EG67" s="127"/>
      <c r="EH67" s="127"/>
      <c r="EI67" s="127"/>
      <c r="EJ67" s="127"/>
      <c r="EK67" s="127"/>
      <c r="EL67" s="134"/>
      <c r="EM67" s="133"/>
      <c r="EN67" s="127"/>
      <c r="EO67" s="127"/>
      <c r="EP67" s="127"/>
      <c r="EQ67" s="127"/>
      <c r="ER67" s="127"/>
      <c r="ES67" s="127"/>
      <c r="ET67" s="134"/>
      <c r="EU67" s="142"/>
      <c r="EV67" s="142"/>
      <c r="EW67" s="142"/>
      <c r="EX67" s="142"/>
      <c r="EY67" s="142"/>
      <c r="EZ67" s="142"/>
      <c r="FA67" s="142"/>
      <c r="FB67" s="142"/>
      <c r="FC67" s="142"/>
      <c r="FD67" s="142"/>
      <c r="FE67" s="142"/>
      <c r="FF67" s="142"/>
      <c r="FG67" s="142"/>
      <c r="FH67" s="142"/>
      <c r="FI67" s="67"/>
      <c r="FJ67" s="67"/>
      <c r="FK67" s="67"/>
      <c r="FL67" s="67"/>
      <c r="FM67" s="67"/>
      <c r="FN67" s="67"/>
      <c r="FO67" s="67"/>
      <c r="FP67" s="67"/>
      <c r="FQ67" s="67"/>
      <c r="FR67" s="67"/>
    </row>
    <row r="68" spans="1:174">
      <c r="A68" s="176" t="str">
        <f>Validation!B68</f>
        <v>Pass</v>
      </c>
      <c r="B68" s="247"/>
      <c r="C68" s="247"/>
      <c r="D68" s="247"/>
      <c r="E68" s="248"/>
      <c r="F68" s="249"/>
      <c r="G68" s="247"/>
      <c r="H68" s="243"/>
      <c r="I68" s="127"/>
      <c r="J68" s="243"/>
      <c r="K68" s="136"/>
      <c r="L68" s="177"/>
      <c r="M68" s="191"/>
      <c r="N68" s="218"/>
      <c r="O68" s="218"/>
      <c r="P68" s="179"/>
      <c r="Q68" s="128"/>
      <c r="R68" s="216"/>
      <c r="S68" s="244"/>
      <c r="T68" s="177"/>
      <c r="U68" s="177"/>
      <c r="V68" s="216"/>
      <c r="W68" s="131"/>
      <c r="X68" s="132"/>
      <c r="Y68" s="132"/>
      <c r="Z68" s="132"/>
      <c r="AA68" s="133"/>
      <c r="AB68" s="127"/>
      <c r="AC68" s="127"/>
      <c r="AD68" s="245"/>
      <c r="AE68" s="246"/>
      <c r="AF68" s="127"/>
      <c r="AG68" s="127"/>
      <c r="AH68" s="128"/>
      <c r="AI68" s="128"/>
      <c r="AJ68" s="134"/>
      <c r="AK68" s="214"/>
      <c r="AL68" s="210"/>
      <c r="AM68" s="177"/>
      <c r="AN68" s="127"/>
      <c r="AO68" s="177"/>
      <c r="AP68" s="177"/>
      <c r="AQ68" s="177"/>
      <c r="AR68" s="177"/>
      <c r="AS68" s="177"/>
      <c r="AT68" s="177"/>
      <c r="AU68" s="135"/>
      <c r="AV68" s="216"/>
      <c r="AW68" s="133"/>
      <c r="AX68" s="127"/>
      <c r="AY68" s="127"/>
      <c r="AZ68" s="127"/>
      <c r="BA68" s="127"/>
      <c r="BB68" s="127"/>
      <c r="BC68" s="127"/>
      <c r="BD68" s="127"/>
      <c r="BE68" s="134"/>
      <c r="BF68" s="127"/>
      <c r="BG68" s="127"/>
      <c r="BH68" s="127"/>
      <c r="BI68" s="127"/>
      <c r="BJ68" s="127"/>
      <c r="BK68" s="127"/>
      <c r="BL68" s="127"/>
      <c r="BM68" s="127"/>
      <c r="BN68" s="134"/>
      <c r="BO68" s="133"/>
      <c r="BP68" s="127"/>
      <c r="BQ68" s="127"/>
      <c r="BR68" s="127"/>
      <c r="BS68" s="127"/>
      <c r="BT68" s="127"/>
      <c r="BU68" s="127"/>
      <c r="BV68" s="127"/>
      <c r="BW68" s="127"/>
      <c r="BX68" s="127"/>
      <c r="BY68" s="127"/>
      <c r="BZ68" s="127"/>
      <c r="CA68" s="127"/>
      <c r="CB68" s="127"/>
      <c r="CC68" s="127"/>
      <c r="CD68" s="127"/>
      <c r="CE68" s="127"/>
      <c r="CF68" s="127"/>
      <c r="CG68" s="127"/>
      <c r="CH68" s="136"/>
      <c r="CI68" s="137"/>
      <c r="CJ68" s="127"/>
      <c r="CK68" s="127"/>
      <c r="CL68" s="127"/>
      <c r="CM68" s="127"/>
      <c r="CN68" s="127"/>
      <c r="CO68" s="127"/>
      <c r="CP68" s="127"/>
      <c r="CQ68" s="127"/>
      <c r="CR68" s="127"/>
      <c r="CS68" s="127"/>
      <c r="CT68" s="127"/>
      <c r="CU68" s="127"/>
      <c r="CV68" s="127"/>
      <c r="CW68" s="127"/>
      <c r="CX68" s="127"/>
      <c r="CY68" s="127"/>
      <c r="CZ68" s="127"/>
      <c r="DA68" s="127"/>
      <c r="DB68" s="127"/>
      <c r="DC68" s="127"/>
      <c r="DD68" s="128"/>
      <c r="DE68" s="134"/>
      <c r="DF68" s="138"/>
      <c r="DG68" s="139"/>
      <c r="DH68" s="139"/>
      <c r="DI68" s="139"/>
      <c r="DJ68" s="139"/>
      <c r="DK68" s="139"/>
      <c r="DL68" s="139"/>
      <c r="DM68" s="137"/>
      <c r="DN68" s="138"/>
      <c r="DO68" s="139"/>
      <c r="DP68" s="139"/>
      <c r="DQ68" s="139"/>
      <c r="DR68" s="139"/>
      <c r="DS68" s="139"/>
      <c r="DT68" s="139"/>
      <c r="DU68" s="128"/>
      <c r="DV68" s="216"/>
      <c r="DW68" s="140"/>
      <c r="DX68" s="141"/>
      <c r="DY68" s="141"/>
      <c r="DZ68" s="134"/>
      <c r="EA68" s="133"/>
      <c r="EB68" s="177"/>
      <c r="EC68" s="177"/>
      <c r="ED68" s="163"/>
      <c r="EE68" s="133"/>
      <c r="EF68" s="127"/>
      <c r="EG68" s="127"/>
      <c r="EH68" s="127"/>
      <c r="EI68" s="127"/>
      <c r="EJ68" s="127"/>
      <c r="EK68" s="127"/>
      <c r="EL68" s="134"/>
      <c r="EM68" s="133"/>
      <c r="EN68" s="127"/>
      <c r="EO68" s="127"/>
      <c r="EP68" s="127"/>
      <c r="EQ68" s="127"/>
      <c r="ER68" s="127"/>
      <c r="ES68" s="127"/>
      <c r="ET68" s="134"/>
      <c r="EU68" s="142"/>
      <c r="EV68" s="142"/>
      <c r="EW68" s="142"/>
      <c r="EX68" s="142"/>
      <c r="EY68" s="142"/>
      <c r="EZ68" s="142"/>
      <c r="FA68" s="142"/>
      <c r="FB68" s="142"/>
      <c r="FC68" s="142"/>
      <c r="FD68" s="142"/>
      <c r="FE68" s="142"/>
      <c r="FF68" s="142"/>
      <c r="FG68" s="142"/>
      <c r="FH68" s="142"/>
      <c r="FI68" s="67"/>
      <c r="FJ68" s="67"/>
      <c r="FK68" s="67"/>
      <c r="FL68" s="67"/>
      <c r="FM68" s="67"/>
      <c r="FN68" s="67"/>
      <c r="FO68" s="67"/>
      <c r="FP68" s="67"/>
      <c r="FQ68" s="67"/>
      <c r="FR68" s="67"/>
    </row>
    <row r="69" spans="1:174">
      <c r="A69" s="176" t="str">
        <f>Validation!B69</f>
        <v>Pass</v>
      </c>
      <c r="B69" s="247"/>
      <c r="C69" s="247"/>
      <c r="D69" s="247"/>
      <c r="E69" s="248"/>
      <c r="F69" s="249"/>
      <c r="G69" s="247"/>
      <c r="H69" s="243"/>
      <c r="I69" s="127"/>
      <c r="J69" s="243"/>
      <c r="K69" s="136"/>
      <c r="L69" s="177"/>
      <c r="M69" s="191"/>
      <c r="N69" s="218"/>
      <c r="O69" s="218"/>
      <c r="P69" s="179"/>
      <c r="Q69" s="128"/>
      <c r="R69" s="216"/>
      <c r="S69" s="244"/>
      <c r="T69" s="177"/>
      <c r="U69" s="177"/>
      <c r="V69" s="216"/>
      <c r="W69" s="131"/>
      <c r="X69" s="132"/>
      <c r="Y69" s="132"/>
      <c r="Z69" s="132"/>
      <c r="AA69" s="133"/>
      <c r="AB69" s="127"/>
      <c r="AC69" s="127"/>
      <c r="AD69" s="245"/>
      <c r="AE69" s="246"/>
      <c r="AF69" s="127"/>
      <c r="AG69" s="127"/>
      <c r="AH69" s="128"/>
      <c r="AI69" s="128"/>
      <c r="AJ69" s="134"/>
      <c r="AK69" s="214"/>
      <c r="AL69" s="210"/>
      <c r="AM69" s="177"/>
      <c r="AN69" s="127"/>
      <c r="AO69" s="177"/>
      <c r="AP69" s="177"/>
      <c r="AQ69" s="177"/>
      <c r="AR69" s="177"/>
      <c r="AS69" s="177"/>
      <c r="AT69" s="177"/>
      <c r="AU69" s="135"/>
      <c r="AV69" s="216"/>
      <c r="AW69" s="133"/>
      <c r="AX69" s="127"/>
      <c r="AY69" s="127"/>
      <c r="AZ69" s="127"/>
      <c r="BA69" s="127"/>
      <c r="BB69" s="127"/>
      <c r="BC69" s="127"/>
      <c r="BD69" s="127"/>
      <c r="BE69" s="134"/>
      <c r="BF69" s="127"/>
      <c r="BG69" s="127"/>
      <c r="BH69" s="127"/>
      <c r="BI69" s="127"/>
      <c r="BJ69" s="127"/>
      <c r="BK69" s="127"/>
      <c r="BL69" s="127"/>
      <c r="BM69" s="127"/>
      <c r="BN69" s="134"/>
      <c r="BO69" s="133"/>
      <c r="BP69" s="127"/>
      <c r="BQ69" s="127"/>
      <c r="BR69" s="127"/>
      <c r="BS69" s="127"/>
      <c r="BT69" s="127"/>
      <c r="BU69" s="127"/>
      <c r="BV69" s="127"/>
      <c r="BW69" s="127"/>
      <c r="BX69" s="127"/>
      <c r="BY69" s="127"/>
      <c r="BZ69" s="127"/>
      <c r="CA69" s="127"/>
      <c r="CB69" s="127"/>
      <c r="CC69" s="127"/>
      <c r="CD69" s="127"/>
      <c r="CE69" s="127"/>
      <c r="CF69" s="127"/>
      <c r="CG69" s="127"/>
      <c r="CH69" s="136"/>
      <c r="CI69" s="137"/>
      <c r="CJ69" s="127"/>
      <c r="CK69" s="127"/>
      <c r="CL69" s="127"/>
      <c r="CM69" s="127"/>
      <c r="CN69" s="127"/>
      <c r="CO69" s="127"/>
      <c r="CP69" s="127"/>
      <c r="CQ69" s="127"/>
      <c r="CR69" s="127"/>
      <c r="CS69" s="127"/>
      <c r="CT69" s="127"/>
      <c r="CU69" s="127"/>
      <c r="CV69" s="127"/>
      <c r="CW69" s="127"/>
      <c r="CX69" s="127"/>
      <c r="CY69" s="127"/>
      <c r="CZ69" s="127"/>
      <c r="DA69" s="127"/>
      <c r="DB69" s="127"/>
      <c r="DC69" s="127"/>
      <c r="DD69" s="128"/>
      <c r="DE69" s="134"/>
      <c r="DF69" s="138"/>
      <c r="DG69" s="139"/>
      <c r="DH69" s="139"/>
      <c r="DI69" s="139"/>
      <c r="DJ69" s="139"/>
      <c r="DK69" s="139"/>
      <c r="DL69" s="139"/>
      <c r="DM69" s="137"/>
      <c r="DN69" s="138"/>
      <c r="DO69" s="139"/>
      <c r="DP69" s="139"/>
      <c r="DQ69" s="139"/>
      <c r="DR69" s="139"/>
      <c r="DS69" s="139"/>
      <c r="DT69" s="139"/>
      <c r="DU69" s="128"/>
      <c r="DV69" s="216"/>
      <c r="DW69" s="140"/>
      <c r="DX69" s="141"/>
      <c r="DY69" s="141"/>
      <c r="DZ69" s="134"/>
      <c r="EA69" s="133"/>
      <c r="EB69" s="177"/>
      <c r="EC69" s="177"/>
      <c r="ED69" s="163"/>
      <c r="EE69" s="133"/>
      <c r="EF69" s="127"/>
      <c r="EG69" s="127"/>
      <c r="EH69" s="127"/>
      <c r="EI69" s="127"/>
      <c r="EJ69" s="127"/>
      <c r="EK69" s="127"/>
      <c r="EL69" s="134"/>
      <c r="EM69" s="133"/>
      <c r="EN69" s="127"/>
      <c r="EO69" s="127"/>
      <c r="EP69" s="127"/>
      <c r="EQ69" s="127"/>
      <c r="ER69" s="127"/>
      <c r="ES69" s="127"/>
      <c r="ET69" s="134"/>
      <c r="EU69" s="142"/>
      <c r="EV69" s="142"/>
      <c r="EW69" s="142"/>
      <c r="EX69" s="142"/>
      <c r="EY69" s="142"/>
      <c r="EZ69" s="142"/>
      <c r="FA69" s="142"/>
      <c r="FB69" s="142"/>
      <c r="FC69" s="142"/>
      <c r="FD69" s="142"/>
      <c r="FE69" s="142"/>
      <c r="FF69" s="142"/>
      <c r="FG69" s="142"/>
      <c r="FH69" s="142"/>
      <c r="FI69" s="67"/>
      <c r="FJ69" s="67"/>
      <c r="FK69" s="67"/>
      <c r="FL69" s="67"/>
      <c r="FM69" s="67"/>
      <c r="FN69" s="67"/>
      <c r="FO69" s="67"/>
      <c r="FP69" s="67"/>
      <c r="FQ69" s="67"/>
      <c r="FR69" s="67"/>
    </row>
    <row r="70" spans="1:174">
      <c r="A70" s="176" t="str">
        <f>Validation!B70</f>
        <v>Pass</v>
      </c>
      <c r="B70" s="247"/>
      <c r="C70" s="247"/>
      <c r="D70" s="247"/>
      <c r="E70" s="248"/>
      <c r="F70" s="249"/>
      <c r="G70" s="247"/>
      <c r="H70" s="243"/>
      <c r="I70" s="127"/>
      <c r="J70" s="243"/>
      <c r="K70" s="136"/>
      <c r="L70" s="177"/>
      <c r="M70" s="191"/>
      <c r="N70" s="218"/>
      <c r="O70" s="218"/>
      <c r="P70" s="179"/>
      <c r="Q70" s="128"/>
      <c r="R70" s="216"/>
      <c r="S70" s="244"/>
      <c r="T70" s="177"/>
      <c r="U70" s="177"/>
      <c r="V70" s="216"/>
      <c r="W70" s="131"/>
      <c r="X70" s="132"/>
      <c r="Y70" s="132"/>
      <c r="Z70" s="132"/>
      <c r="AA70" s="133"/>
      <c r="AB70" s="127"/>
      <c r="AC70" s="127"/>
      <c r="AD70" s="245"/>
      <c r="AE70" s="246"/>
      <c r="AF70" s="127"/>
      <c r="AG70" s="127"/>
      <c r="AH70" s="128"/>
      <c r="AI70" s="128"/>
      <c r="AJ70" s="134"/>
      <c r="AK70" s="214"/>
      <c r="AL70" s="210"/>
      <c r="AM70" s="177"/>
      <c r="AN70" s="127"/>
      <c r="AO70" s="177"/>
      <c r="AP70" s="177"/>
      <c r="AQ70" s="177"/>
      <c r="AR70" s="177"/>
      <c r="AS70" s="177"/>
      <c r="AT70" s="177"/>
      <c r="AU70" s="135"/>
      <c r="AV70" s="216"/>
      <c r="AW70" s="133"/>
      <c r="AX70" s="127"/>
      <c r="AY70" s="127"/>
      <c r="AZ70" s="127"/>
      <c r="BA70" s="127"/>
      <c r="BB70" s="127"/>
      <c r="BC70" s="127"/>
      <c r="BD70" s="127"/>
      <c r="BE70" s="134"/>
      <c r="BF70" s="127"/>
      <c r="BG70" s="127"/>
      <c r="BH70" s="127"/>
      <c r="BI70" s="127"/>
      <c r="BJ70" s="127"/>
      <c r="BK70" s="127"/>
      <c r="BL70" s="127"/>
      <c r="BM70" s="127"/>
      <c r="BN70" s="134"/>
      <c r="BO70" s="133"/>
      <c r="BP70" s="127"/>
      <c r="BQ70" s="127"/>
      <c r="BR70" s="127"/>
      <c r="BS70" s="127"/>
      <c r="BT70" s="127"/>
      <c r="BU70" s="127"/>
      <c r="BV70" s="127"/>
      <c r="BW70" s="127"/>
      <c r="BX70" s="127"/>
      <c r="BY70" s="127"/>
      <c r="BZ70" s="127"/>
      <c r="CA70" s="127"/>
      <c r="CB70" s="127"/>
      <c r="CC70" s="127"/>
      <c r="CD70" s="127"/>
      <c r="CE70" s="127"/>
      <c r="CF70" s="127"/>
      <c r="CG70" s="127"/>
      <c r="CH70" s="136"/>
      <c r="CI70" s="137"/>
      <c r="CJ70" s="127"/>
      <c r="CK70" s="127"/>
      <c r="CL70" s="127"/>
      <c r="CM70" s="127"/>
      <c r="CN70" s="127"/>
      <c r="CO70" s="127"/>
      <c r="CP70" s="127"/>
      <c r="CQ70" s="127"/>
      <c r="CR70" s="127"/>
      <c r="CS70" s="127"/>
      <c r="CT70" s="127"/>
      <c r="CU70" s="127"/>
      <c r="CV70" s="127"/>
      <c r="CW70" s="127"/>
      <c r="CX70" s="127"/>
      <c r="CY70" s="127"/>
      <c r="CZ70" s="127"/>
      <c r="DA70" s="127"/>
      <c r="DB70" s="127"/>
      <c r="DC70" s="127"/>
      <c r="DD70" s="128"/>
      <c r="DE70" s="134"/>
      <c r="DF70" s="138"/>
      <c r="DG70" s="139"/>
      <c r="DH70" s="139"/>
      <c r="DI70" s="139"/>
      <c r="DJ70" s="139"/>
      <c r="DK70" s="139"/>
      <c r="DL70" s="139"/>
      <c r="DM70" s="137"/>
      <c r="DN70" s="138"/>
      <c r="DO70" s="139"/>
      <c r="DP70" s="139"/>
      <c r="DQ70" s="139"/>
      <c r="DR70" s="139"/>
      <c r="DS70" s="139"/>
      <c r="DT70" s="139"/>
      <c r="DU70" s="128"/>
      <c r="DV70" s="216"/>
      <c r="DW70" s="140"/>
      <c r="DX70" s="141"/>
      <c r="DY70" s="141"/>
      <c r="DZ70" s="134"/>
      <c r="EA70" s="133"/>
      <c r="EB70" s="177"/>
      <c r="EC70" s="177"/>
      <c r="ED70" s="163"/>
      <c r="EE70" s="133"/>
      <c r="EF70" s="127"/>
      <c r="EG70" s="127"/>
      <c r="EH70" s="127"/>
      <c r="EI70" s="127"/>
      <c r="EJ70" s="127"/>
      <c r="EK70" s="127"/>
      <c r="EL70" s="134"/>
      <c r="EM70" s="133"/>
      <c r="EN70" s="127"/>
      <c r="EO70" s="127"/>
      <c r="EP70" s="127"/>
      <c r="EQ70" s="127"/>
      <c r="ER70" s="127"/>
      <c r="ES70" s="127"/>
      <c r="ET70" s="134"/>
      <c r="EU70" s="142"/>
      <c r="EV70" s="142"/>
      <c r="EW70" s="142"/>
      <c r="EX70" s="142"/>
      <c r="EY70" s="142"/>
      <c r="EZ70" s="142"/>
      <c r="FA70" s="142"/>
      <c r="FB70" s="142"/>
      <c r="FC70" s="142"/>
      <c r="FD70" s="142"/>
      <c r="FE70" s="142"/>
      <c r="FF70" s="142"/>
      <c r="FG70" s="142"/>
      <c r="FH70" s="142"/>
      <c r="FI70" s="67"/>
      <c r="FJ70" s="67"/>
      <c r="FK70" s="67"/>
      <c r="FL70" s="67"/>
      <c r="FM70" s="67"/>
      <c r="FN70" s="67"/>
      <c r="FO70" s="67"/>
      <c r="FP70" s="67"/>
      <c r="FQ70" s="67"/>
      <c r="FR70" s="67"/>
    </row>
    <row r="71" spans="1:174">
      <c r="A71" s="176" t="str">
        <f>Validation!B71</f>
        <v>Pass</v>
      </c>
      <c r="B71" s="247"/>
      <c r="C71" s="247"/>
      <c r="D71" s="247"/>
      <c r="E71" s="248"/>
      <c r="F71" s="249"/>
      <c r="G71" s="247"/>
      <c r="H71" s="243"/>
      <c r="I71" s="127"/>
      <c r="J71" s="243"/>
      <c r="K71" s="136"/>
      <c r="L71" s="177"/>
      <c r="M71" s="191"/>
      <c r="N71" s="218"/>
      <c r="O71" s="218"/>
      <c r="P71" s="179"/>
      <c r="Q71" s="128"/>
      <c r="R71" s="216"/>
      <c r="S71" s="244"/>
      <c r="T71" s="177"/>
      <c r="U71" s="177"/>
      <c r="V71" s="216"/>
      <c r="W71" s="131"/>
      <c r="X71" s="132"/>
      <c r="Y71" s="132"/>
      <c r="Z71" s="132"/>
      <c r="AA71" s="133"/>
      <c r="AB71" s="127"/>
      <c r="AC71" s="127"/>
      <c r="AD71" s="245"/>
      <c r="AE71" s="246"/>
      <c r="AF71" s="127"/>
      <c r="AG71" s="127"/>
      <c r="AH71" s="128"/>
      <c r="AI71" s="128"/>
      <c r="AJ71" s="134"/>
      <c r="AK71" s="214"/>
      <c r="AL71" s="210"/>
      <c r="AM71" s="177"/>
      <c r="AN71" s="127"/>
      <c r="AO71" s="177"/>
      <c r="AP71" s="177"/>
      <c r="AQ71" s="177"/>
      <c r="AR71" s="177"/>
      <c r="AS71" s="177"/>
      <c r="AT71" s="177"/>
      <c r="AU71" s="135"/>
      <c r="AV71" s="216"/>
      <c r="AW71" s="133"/>
      <c r="AX71" s="127"/>
      <c r="AY71" s="127"/>
      <c r="AZ71" s="127"/>
      <c r="BA71" s="127"/>
      <c r="BB71" s="127"/>
      <c r="BC71" s="127"/>
      <c r="BD71" s="127"/>
      <c r="BE71" s="134"/>
      <c r="BF71" s="127"/>
      <c r="BG71" s="127"/>
      <c r="BH71" s="127"/>
      <c r="BI71" s="127"/>
      <c r="BJ71" s="127"/>
      <c r="BK71" s="127"/>
      <c r="BL71" s="127"/>
      <c r="BM71" s="127"/>
      <c r="BN71" s="134"/>
      <c r="BO71" s="133"/>
      <c r="BP71" s="127"/>
      <c r="BQ71" s="127"/>
      <c r="BR71" s="127"/>
      <c r="BS71" s="127"/>
      <c r="BT71" s="127"/>
      <c r="BU71" s="127"/>
      <c r="BV71" s="127"/>
      <c r="BW71" s="127"/>
      <c r="BX71" s="127"/>
      <c r="BY71" s="127"/>
      <c r="BZ71" s="127"/>
      <c r="CA71" s="127"/>
      <c r="CB71" s="127"/>
      <c r="CC71" s="127"/>
      <c r="CD71" s="127"/>
      <c r="CE71" s="127"/>
      <c r="CF71" s="127"/>
      <c r="CG71" s="127"/>
      <c r="CH71" s="136"/>
      <c r="CI71" s="137"/>
      <c r="CJ71" s="127"/>
      <c r="CK71" s="127"/>
      <c r="CL71" s="127"/>
      <c r="CM71" s="127"/>
      <c r="CN71" s="127"/>
      <c r="CO71" s="127"/>
      <c r="CP71" s="127"/>
      <c r="CQ71" s="127"/>
      <c r="CR71" s="127"/>
      <c r="CS71" s="127"/>
      <c r="CT71" s="127"/>
      <c r="CU71" s="127"/>
      <c r="CV71" s="127"/>
      <c r="CW71" s="127"/>
      <c r="CX71" s="127"/>
      <c r="CY71" s="127"/>
      <c r="CZ71" s="127"/>
      <c r="DA71" s="127"/>
      <c r="DB71" s="127"/>
      <c r="DC71" s="127"/>
      <c r="DD71" s="128"/>
      <c r="DE71" s="134"/>
      <c r="DF71" s="138"/>
      <c r="DG71" s="139"/>
      <c r="DH71" s="139"/>
      <c r="DI71" s="139"/>
      <c r="DJ71" s="139"/>
      <c r="DK71" s="139"/>
      <c r="DL71" s="139"/>
      <c r="DM71" s="137"/>
      <c r="DN71" s="138"/>
      <c r="DO71" s="139"/>
      <c r="DP71" s="139"/>
      <c r="DQ71" s="139"/>
      <c r="DR71" s="139"/>
      <c r="DS71" s="139"/>
      <c r="DT71" s="139"/>
      <c r="DU71" s="128"/>
      <c r="DV71" s="216"/>
      <c r="DW71" s="140"/>
      <c r="DX71" s="141"/>
      <c r="DY71" s="141"/>
      <c r="DZ71" s="134"/>
      <c r="EA71" s="133"/>
      <c r="EB71" s="177"/>
      <c r="EC71" s="177"/>
      <c r="ED71" s="163"/>
      <c r="EE71" s="133"/>
      <c r="EF71" s="127"/>
      <c r="EG71" s="127"/>
      <c r="EH71" s="127"/>
      <c r="EI71" s="127"/>
      <c r="EJ71" s="127"/>
      <c r="EK71" s="127"/>
      <c r="EL71" s="134"/>
      <c r="EM71" s="133"/>
      <c r="EN71" s="127"/>
      <c r="EO71" s="127"/>
      <c r="EP71" s="127"/>
      <c r="EQ71" s="127"/>
      <c r="ER71" s="127"/>
      <c r="ES71" s="127"/>
      <c r="ET71" s="134"/>
      <c r="EU71" s="142"/>
      <c r="EV71" s="142"/>
      <c r="EW71" s="142"/>
      <c r="EX71" s="142"/>
      <c r="EY71" s="142"/>
      <c r="EZ71" s="142"/>
      <c r="FA71" s="142"/>
      <c r="FB71" s="142"/>
      <c r="FC71" s="142"/>
      <c r="FD71" s="142"/>
      <c r="FE71" s="142"/>
      <c r="FF71" s="142"/>
      <c r="FG71" s="142"/>
      <c r="FH71" s="142"/>
      <c r="FI71" s="67"/>
      <c r="FJ71" s="67"/>
      <c r="FK71" s="67"/>
      <c r="FL71" s="67"/>
      <c r="FM71" s="67"/>
      <c r="FN71" s="67"/>
      <c r="FO71" s="67"/>
      <c r="FP71" s="67"/>
      <c r="FQ71" s="67"/>
      <c r="FR71" s="67"/>
    </row>
    <row r="72" spans="1:174">
      <c r="A72" s="176" t="str">
        <f>Validation!B72</f>
        <v>Pass</v>
      </c>
      <c r="B72" s="247"/>
      <c r="C72" s="247"/>
      <c r="D72" s="247"/>
      <c r="E72" s="248"/>
      <c r="F72" s="249"/>
      <c r="G72" s="247"/>
      <c r="H72" s="243"/>
      <c r="I72" s="127"/>
      <c r="J72" s="243"/>
      <c r="K72" s="136"/>
      <c r="L72" s="177"/>
      <c r="M72" s="191"/>
      <c r="N72" s="218"/>
      <c r="O72" s="218"/>
      <c r="P72" s="179"/>
      <c r="Q72" s="128"/>
      <c r="R72" s="216"/>
      <c r="S72" s="244"/>
      <c r="T72" s="177"/>
      <c r="U72" s="177"/>
      <c r="V72" s="216"/>
      <c r="W72" s="131"/>
      <c r="X72" s="132"/>
      <c r="Y72" s="132"/>
      <c r="Z72" s="132"/>
      <c r="AA72" s="133"/>
      <c r="AB72" s="127"/>
      <c r="AC72" s="127"/>
      <c r="AD72" s="245"/>
      <c r="AE72" s="246"/>
      <c r="AF72" s="127"/>
      <c r="AG72" s="127"/>
      <c r="AH72" s="128"/>
      <c r="AI72" s="128"/>
      <c r="AJ72" s="134"/>
      <c r="AK72" s="214"/>
      <c r="AL72" s="210"/>
      <c r="AM72" s="177"/>
      <c r="AN72" s="127"/>
      <c r="AO72" s="177"/>
      <c r="AP72" s="177"/>
      <c r="AQ72" s="177"/>
      <c r="AR72" s="177"/>
      <c r="AS72" s="177"/>
      <c r="AT72" s="177"/>
      <c r="AU72" s="135"/>
      <c r="AV72" s="216"/>
      <c r="AW72" s="133"/>
      <c r="AX72" s="127"/>
      <c r="AY72" s="127"/>
      <c r="AZ72" s="127"/>
      <c r="BA72" s="127"/>
      <c r="BB72" s="127"/>
      <c r="BC72" s="127"/>
      <c r="BD72" s="127"/>
      <c r="BE72" s="134"/>
      <c r="BF72" s="127"/>
      <c r="BG72" s="127"/>
      <c r="BH72" s="127"/>
      <c r="BI72" s="127"/>
      <c r="BJ72" s="127"/>
      <c r="BK72" s="127"/>
      <c r="BL72" s="127"/>
      <c r="BM72" s="127"/>
      <c r="BN72" s="134"/>
      <c r="BO72" s="133"/>
      <c r="BP72" s="127"/>
      <c r="BQ72" s="127"/>
      <c r="BR72" s="127"/>
      <c r="BS72" s="127"/>
      <c r="BT72" s="127"/>
      <c r="BU72" s="127"/>
      <c r="BV72" s="127"/>
      <c r="BW72" s="127"/>
      <c r="BX72" s="127"/>
      <c r="BY72" s="127"/>
      <c r="BZ72" s="127"/>
      <c r="CA72" s="127"/>
      <c r="CB72" s="127"/>
      <c r="CC72" s="127"/>
      <c r="CD72" s="127"/>
      <c r="CE72" s="127"/>
      <c r="CF72" s="127"/>
      <c r="CG72" s="127"/>
      <c r="CH72" s="136"/>
      <c r="CI72" s="137"/>
      <c r="CJ72" s="127"/>
      <c r="CK72" s="127"/>
      <c r="CL72" s="127"/>
      <c r="CM72" s="127"/>
      <c r="CN72" s="127"/>
      <c r="CO72" s="127"/>
      <c r="CP72" s="127"/>
      <c r="CQ72" s="127"/>
      <c r="CR72" s="127"/>
      <c r="CS72" s="127"/>
      <c r="CT72" s="127"/>
      <c r="CU72" s="127"/>
      <c r="CV72" s="127"/>
      <c r="CW72" s="127"/>
      <c r="CX72" s="127"/>
      <c r="CY72" s="127"/>
      <c r="CZ72" s="127"/>
      <c r="DA72" s="127"/>
      <c r="DB72" s="127"/>
      <c r="DC72" s="127"/>
      <c r="DD72" s="128"/>
      <c r="DE72" s="134"/>
      <c r="DF72" s="138"/>
      <c r="DG72" s="139"/>
      <c r="DH72" s="139"/>
      <c r="DI72" s="139"/>
      <c r="DJ72" s="139"/>
      <c r="DK72" s="139"/>
      <c r="DL72" s="139"/>
      <c r="DM72" s="137"/>
      <c r="DN72" s="138"/>
      <c r="DO72" s="139"/>
      <c r="DP72" s="139"/>
      <c r="DQ72" s="139"/>
      <c r="DR72" s="139"/>
      <c r="DS72" s="139"/>
      <c r="DT72" s="139"/>
      <c r="DU72" s="128"/>
      <c r="DV72" s="216"/>
      <c r="DW72" s="140"/>
      <c r="DX72" s="141"/>
      <c r="DY72" s="141"/>
      <c r="DZ72" s="134"/>
      <c r="EA72" s="133"/>
      <c r="EB72" s="177"/>
      <c r="EC72" s="177"/>
      <c r="ED72" s="163"/>
      <c r="EE72" s="133"/>
      <c r="EF72" s="127"/>
      <c r="EG72" s="127"/>
      <c r="EH72" s="127"/>
      <c r="EI72" s="127"/>
      <c r="EJ72" s="127"/>
      <c r="EK72" s="127"/>
      <c r="EL72" s="134"/>
      <c r="EM72" s="133"/>
      <c r="EN72" s="127"/>
      <c r="EO72" s="127"/>
      <c r="EP72" s="127"/>
      <c r="EQ72" s="127"/>
      <c r="ER72" s="127"/>
      <c r="ES72" s="127"/>
      <c r="ET72" s="134"/>
      <c r="EU72" s="142"/>
      <c r="EV72" s="142"/>
      <c r="EW72" s="142"/>
      <c r="EX72" s="142"/>
      <c r="EY72" s="142"/>
      <c r="EZ72" s="142"/>
      <c r="FA72" s="142"/>
      <c r="FB72" s="142"/>
      <c r="FC72" s="142"/>
      <c r="FD72" s="142"/>
      <c r="FE72" s="142"/>
      <c r="FF72" s="142"/>
      <c r="FG72" s="142"/>
      <c r="FH72" s="142"/>
      <c r="FI72" s="67"/>
      <c r="FJ72" s="67"/>
      <c r="FK72" s="67"/>
      <c r="FL72" s="67"/>
      <c r="FM72" s="67"/>
      <c r="FN72" s="67"/>
      <c r="FO72" s="67"/>
      <c r="FP72" s="67"/>
      <c r="FQ72" s="67"/>
      <c r="FR72" s="67"/>
    </row>
    <row r="73" spans="1:174">
      <c r="A73" s="176" t="str">
        <f>Validation!B73</f>
        <v>Pass</v>
      </c>
      <c r="B73" s="247"/>
      <c r="C73" s="247"/>
      <c r="D73" s="247"/>
      <c r="E73" s="248"/>
      <c r="F73" s="249"/>
      <c r="G73" s="247"/>
      <c r="H73" s="243"/>
      <c r="I73" s="127"/>
      <c r="J73" s="243"/>
      <c r="K73" s="136"/>
      <c r="L73" s="177"/>
      <c r="M73" s="191"/>
      <c r="N73" s="218"/>
      <c r="O73" s="218"/>
      <c r="P73" s="179"/>
      <c r="Q73" s="128"/>
      <c r="R73" s="216"/>
      <c r="S73" s="244"/>
      <c r="T73" s="177"/>
      <c r="U73" s="177"/>
      <c r="V73" s="216"/>
      <c r="W73" s="131"/>
      <c r="X73" s="132"/>
      <c r="Y73" s="132"/>
      <c r="Z73" s="132"/>
      <c r="AA73" s="133"/>
      <c r="AB73" s="127"/>
      <c r="AC73" s="127"/>
      <c r="AD73" s="245"/>
      <c r="AE73" s="246"/>
      <c r="AF73" s="127"/>
      <c r="AG73" s="127"/>
      <c r="AH73" s="128"/>
      <c r="AI73" s="128"/>
      <c r="AJ73" s="134"/>
      <c r="AK73" s="214"/>
      <c r="AL73" s="210"/>
      <c r="AM73" s="177"/>
      <c r="AN73" s="127"/>
      <c r="AO73" s="177"/>
      <c r="AP73" s="177"/>
      <c r="AQ73" s="177"/>
      <c r="AR73" s="177"/>
      <c r="AS73" s="177"/>
      <c r="AT73" s="177"/>
      <c r="AU73" s="135"/>
      <c r="AV73" s="216"/>
      <c r="AW73" s="133"/>
      <c r="AX73" s="127"/>
      <c r="AY73" s="127"/>
      <c r="AZ73" s="127"/>
      <c r="BA73" s="127"/>
      <c r="BB73" s="127"/>
      <c r="BC73" s="127"/>
      <c r="BD73" s="127"/>
      <c r="BE73" s="134"/>
      <c r="BF73" s="127"/>
      <c r="BG73" s="127"/>
      <c r="BH73" s="127"/>
      <c r="BI73" s="127"/>
      <c r="BJ73" s="127"/>
      <c r="BK73" s="127"/>
      <c r="BL73" s="127"/>
      <c r="BM73" s="127"/>
      <c r="BN73" s="134"/>
      <c r="BO73" s="133"/>
      <c r="BP73" s="127"/>
      <c r="BQ73" s="127"/>
      <c r="BR73" s="127"/>
      <c r="BS73" s="127"/>
      <c r="BT73" s="127"/>
      <c r="BU73" s="127"/>
      <c r="BV73" s="127"/>
      <c r="BW73" s="127"/>
      <c r="BX73" s="127"/>
      <c r="BY73" s="127"/>
      <c r="BZ73" s="127"/>
      <c r="CA73" s="127"/>
      <c r="CB73" s="127"/>
      <c r="CC73" s="127"/>
      <c r="CD73" s="127"/>
      <c r="CE73" s="127"/>
      <c r="CF73" s="127"/>
      <c r="CG73" s="127"/>
      <c r="CH73" s="136"/>
      <c r="CI73" s="137"/>
      <c r="CJ73" s="127"/>
      <c r="CK73" s="127"/>
      <c r="CL73" s="127"/>
      <c r="CM73" s="127"/>
      <c r="CN73" s="127"/>
      <c r="CO73" s="127"/>
      <c r="CP73" s="127"/>
      <c r="CQ73" s="127"/>
      <c r="CR73" s="127"/>
      <c r="CS73" s="127"/>
      <c r="CT73" s="127"/>
      <c r="CU73" s="127"/>
      <c r="CV73" s="127"/>
      <c r="CW73" s="127"/>
      <c r="CX73" s="127"/>
      <c r="CY73" s="127"/>
      <c r="CZ73" s="127"/>
      <c r="DA73" s="127"/>
      <c r="DB73" s="127"/>
      <c r="DC73" s="127"/>
      <c r="DD73" s="128"/>
      <c r="DE73" s="134"/>
      <c r="DF73" s="138"/>
      <c r="DG73" s="139"/>
      <c r="DH73" s="139"/>
      <c r="DI73" s="139"/>
      <c r="DJ73" s="139"/>
      <c r="DK73" s="139"/>
      <c r="DL73" s="139"/>
      <c r="DM73" s="137"/>
      <c r="DN73" s="138"/>
      <c r="DO73" s="139"/>
      <c r="DP73" s="139"/>
      <c r="DQ73" s="139"/>
      <c r="DR73" s="139"/>
      <c r="DS73" s="139"/>
      <c r="DT73" s="139"/>
      <c r="DU73" s="128"/>
      <c r="DV73" s="216"/>
      <c r="DW73" s="140"/>
      <c r="DX73" s="141"/>
      <c r="DY73" s="141"/>
      <c r="DZ73" s="134"/>
      <c r="EA73" s="133"/>
      <c r="EB73" s="177"/>
      <c r="EC73" s="177"/>
      <c r="ED73" s="163"/>
      <c r="EE73" s="133"/>
      <c r="EF73" s="127"/>
      <c r="EG73" s="127"/>
      <c r="EH73" s="127"/>
      <c r="EI73" s="127"/>
      <c r="EJ73" s="127"/>
      <c r="EK73" s="127"/>
      <c r="EL73" s="134"/>
      <c r="EM73" s="133"/>
      <c r="EN73" s="127"/>
      <c r="EO73" s="127"/>
      <c r="EP73" s="127"/>
      <c r="EQ73" s="127"/>
      <c r="ER73" s="127"/>
      <c r="ES73" s="127"/>
      <c r="ET73" s="134"/>
      <c r="EU73" s="142"/>
      <c r="EV73" s="142"/>
      <c r="EW73" s="142"/>
      <c r="EX73" s="142"/>
      <c r="EY73" s="142"/>
      <c r="EZ73" s="142"/>
      <c r="FA73" s="142"/>
      <c r="FB73" s="142"/>
      <c r="FC73" s="142"/>
      <c r="FD73" s="142"/>
      <c r="FE73" s="142"/>
      <c r="FF73" s="142"/>
      <c r="FG73" s="142"/>
      <c r="FH73" s="142"/>
      <c r="FI73" s="67"/>
      <c r="FJ73" s="67"/>
      <c r="FK73" s="67"/>
      <c r="FL73" s="67"/>
      <c r="FM73" s="67"/>
      <c r="FN73" s="67"/>
      <c r="FO73" s="67"/>
      <c r="FP73" s="67"/>
      <c r="FQ73" s="67"/>
      <c r="FR73" s="67"/>
    </row>
    <row r="74" spans="1:174">
      <c r="A74" s="176" t="str">
        <f>Validation!B74</f>
        <v>Pass</v>
      </c>
      <c r="B74" s="247"/>
      <c r="C74" s="247"/>
      <c r="D74" s="247"/>
      <c r="E74" s="248"/>
      <c r="F74" s="249"/>
      <c r="G74" s="247"/>
      <c r="H74" s="243"/>
      <c r="I74" s="127"/>
      <c r="J74" s="243"/>
      <c r="K74" s="136"/>
      <c r="L74" s="177"/>
      <c r="M74" s="191"/>
      <c r="N74" s="218"/>
      <c r="O74" s="218"/>
      <c r="P74" s="179"/>
      <c r="Q74" s="128"/>
      <c r="R74" s="216"/>
      <c r="S74" s="244"/>
      <c r="T74" s="177"/>
      <c r="U74" s="177"/>
      <c r="V74" s="216"/>
      <c r="W74" s="131"/>
      <c r="X74" s="132"/>
      <c r="Y74" s="132"/>
      <c r="Z74" s="132"/>
      <c r="AA74" s="133"/>
      <c r="AB74" s="127"/>
      <c r="AC74" s="127"/>
      <c r="AD74" s="245"/>
      <c r="AE74" s="246"/>
      <c r="AF74" s="127"/>
      <c r="AG74" s="127"/>
      <c r="AH74" s="128"/>
      <c r="AI74" s="128"/>
      <c r="AJ74" s="134"/>
      <c r="AK74" s="214"/>
      <c r="AL74" s="210"/>
      <c r="AM74" s="177"/>
      <c r="AN74" s="127"/>
      <c r="AO74" s="177"/>
      <c r="AP74" s="177"/>
      <c r="AQ74" s="177"/>
      <c r="AR74" s="177"/>
      <c r="AS74" s="177"/>
      <c r="AT74" s="177"/>
      <c r="AU74" s="135"/>
      <c r="AV74" s="216"/>
      <c r="AW74" s="133"/>
      <c r="AX74" s="127"/>
      <c r="AY74" s="127"/>
      <c r="AZ74" s="127"/>
      <c r="BA74" s="127"/>
      <c r="BB74" s="127"/>
      <c r="BC74" s="127"/>
      <c r="BD74" s="127"/>
      <c r="BE74" s="134"/>
      <c r="BF74" s="127"/>
      <c r="BG74" s="127"/>
      <c r="BH74" s="127"/>
      <c r="BI74" s="127"/>
      <c r="BJ74" s="127"/>
      <c r="BK74" s="127"/>
      <c r="BL74" s="127"/>
      <c r="BM74" s="127"/>
      <c r="BN74" s="134"/>
      <c r="BO74" s="133"/>
      <c r="BP74" s="127"/>
      <c r="BQ74" s="127"/>
      <c r="BR74" s="127"/>
      <c r="BS74" s="127"/>
      <c r="BT74" s="127"/>
      <c r="BU74" s="127"/>
      <c r="BV74" s="127"/>
      <c r="BW74" s="127"/>
      <c r="BX74" s="127"/>
      <c r="BY74" s="127"/>
      <c r="BZ74" s="127"/>
      <c r="CA74" s="127"/>
      <c r="CB74" s="127"/>
      <c r="CC74" s="127"/>
      <c r="CD74" s="127"/>
      <c r="CE74" s="127"/>
      <c r="CF74" s="127"/>
      <c r="CG74" s="127"/>
      <c r="CH74" s="136"/>
      <c r="CI74" s="137"/>
      <c r="CJ74" s="127"/>
      <c r="CK74" s="127"/>
      <c r="CL74" s="127"/>
      <c r="CM74" s="127"/>
      <c r="CN74" s="127"/>
      <c r="CO74" s="127"/>
      <c r="CP74" s="127"/>
      <c r="CQ74" s="127"/>
      <c r="CR74" s="127"/>
      <c r="CS74" s="127"/>
      <c r="CT74" s="127"/>
      <c r="CU74" s="127"/>
      <c r="CV74" s="127"/>
      <c r="CW74" s="127"/>
      <c r="CX74" s="127"/>
      <c r="CY74" s="127"/>
      <c r="CZ74" s="127"/>
      <c r="DA74" s="127"/>
      <c r="DB74" s="127"/>
      <c r="DC74" s="127"/>
      <c r="DD74" s="128"/>
      <c r="DE74" s="134"/>
      <c r="DF74" s="138"/>
      <c r="DG74" s="139"/>
      <c r="DH74" s="139"/>
      <c r="DI74" s="139"/>
      <c r="DJ74" s="139"/>
      <c r="DK74" s="139"/>
      <c r="DL74" s="139"/>
      <c r="DM74" s="137"/>
      <c r="DN74" s="138"/>
      <c r="DO74" s="139"/>
      <c r="DP74" s="139"/>
      <c r="DQ74" s="139"/>
      <c r="DR74" s="139"/>
      <c r="DS74" s="139"/>
      <c r="DT74" s="139"/>
      <c r="DU74" s="128"/>
      <c r="DV74" s="216"/>
      <c r="DW74" s="140"/>
      <c r="DX74" s="141"/>
      <c r="DY74" s="141"/>
      <c r="DZ74" s="134"/>
      <c r="EA74" s="133"/>
      <c r="EB74" s="177"/>
      <c r="EC74" s="177"/>
      <c r="ED74" s="163"/>
      <c r="EE74" s="133"/>
      <c r="EF74" s="127"/>
      <c r="EG74" s="127"/>
      <c r="EH74" s="127"/>
      <c r="EI74" s="127"/>
      <c r="EJ74" s="127"/>
      <c r="EK74" s="127"/>
      <c r="EL74" s="134"/>
      <c r="EM74" s="133"/>
      <c r="EN74" s="127"/>
      <c r="EO74" s="127"/>
      <c r="EP74" s="127"/>
      <c r="EQ74" s="127"/>
      <c r="ER74" s="127"/>
      <c r="ES74" s="127"/>
      <c r="ET74" s="134"/>
      <c r="EU74" s="142"/>
      <c r="EV74" s="142"/>
      <c r="EW74" s="142"/>
      <c r="EX74" s="142"/>
      <c r="EY74" s="142"/>
      <c r="EZ74" s="142"/>
      <c r="FA74" s="142"/>
      <c r="FB74" s="142"/>
      <c r="FC74" s="142"/>
      <c r="FD74" s="142"/>
      <c r="FE74" s="142"/>
      <c r="FF74" s="142"/>
      <c r="FG74" s="142"/>
      <c r="FH74" s="142"/>
      <c r="FI74" s="67"/>
      <c r="FJ74" s="67"/>
      <c r="FK74" s="67"/>
      <c r="FL74" s="67"/>
      <c r="FM74" s="67"/>
      <c r="FN74" s="67"/>
      <c r="FO74" s="67"/>
      <c r="FP74" s="67"/>
      <c r="FQ74" s="67"/>
      <c r="FR74" s="67"/>
    </row>
    <row r="75" spans="1:174">
      <c r="A75" s="176" t="str">
        <f>Validation!B75</f>
        <v>Pass</v>
      </c>
      <c r="B75" s="247"/>
      <c r="C75" s="247"/>
      <c r="D75" s="247"/>
      <c r="E75" s="248"/>
      <c r="F75" s="249"/>
      <c r="G75" s="247"/>
      <c r="H75" s="243"/>
      <c r="I75" s="127"/>
      <c r="J75" s="243"/>
      <c r="K75" s="136"/>
      <c r="L75" s="177"/>
      <c r="M75" s="191"/>
      <c r="N75" s="218"/>
      <c r="O75" s="218"/>
      <c r="P75" s="179"/>
      <c r="Q75" s="128"/>
      <c r="R75" s="216"/>
      <c r="S75" s="244"/>
      <c r="T75" s="177"/>
      <c r="U75" s="177"/>
      <c r="V75" s="216"/>
      <c r="W75" s="131"/>
      <c r="X75" s="132"/>
      <c r="Y75" s="132"/>
      <c r="Z75" s="132"/>
      <c r="AA75" s="133"/>
      <c r="AB75" s="127"/>
      <c r="AC75" s="127"/>
      <c r="AD75" s="245"/>
      <c r="AE75" s="246"/>
      <c r="AF75" s="127"/>
      <c r="AG75" s="127"/>
      <c r="AH75" s="128"/>
      <c r="AI75" s="128"/>
      <c r="AJ75" s="134"/>
      <c r="AK75" s="214"/>
      <c r="AL75" s="210"/>
      <c r="AM75" s="177"/>
      <c r="AN75" s="127"/>
      <c r="AO75" s="177"/>
      <c r="AP75" s="177"/>
      <c r="AQ75" s="177"/>
      <c r="AR75" s="177"/>
      <c r="AS75" s="177"/>
      <c r="AT75" s="177"/>
      <c r="AU75" s="135"/>
      <c r="AV75" s="216"/>
      <c r="AW75" s="133"/>
      <c r="AX75" s="127"/>
      <c r="AY75" s="127"/>
      <c r="AZ75" s="127"/>
      <c r="BA75" s="127"/>
      <c r="BB75" s="127"/>
      <c r="BC75" s="127"/>
      <c r="BD75" s="127"/>
      <c r="BE75" s="134"/>
      <c r="BF75" s="127"/>
      <c r="BG75" s="127"/>
      <c r="BH75" s="127"/>
      <c r="BI75" s="127"/>
      <c r="BJ75" s="127"/>
      <c r="BK75" s="127"/>
      <c r="BL75" s="127"/>
      <c r="BM75" s="127"/>
      <c r="BN75" s="134"/>
      <c r="BO75" s="133"/>
      <c r="BP75" s="127"/>
      <c r="BQ75" s="127"/>
      <c r="BR75" s="127"/>
      <c r="BS75" s="127"/>
      <c r="BT75" s="127"/>
      <c r="BU75" s="127"/>
      <c r="BV75" s="127"/>
      <c r="BW75" s="127"/>
      <c r="BX75" s="127"/>
      <c r="BY75" s="127"/>
      <c r="BZ75" s="127"/>
      <c r="CA75" s="127"/>
      <c r="CB75" s="127"/>
      <c r="CC75" s="127"/>
      <c r="CD75" s="127"/>
      <c r="CE75" s="127"/>
      <c r="CF75" s="127"/>
      <c r="CG75" s="127"/>
      <c r="CH75" s="136"/>
      <c r="CI75" s="137"/>
      <c r="CJ75" s="127"/>
      <c r="CK75" s="127"/>
      <c r="CL75" s="127"/>
      <c r="CM75" s="127"/>
      <c r="CN75" s="127"/>
      <c r="CO75" s="127"/>
      <c r="CP75" s="127"/>
      <c r="CQ75" s="127"/>
      <c r="CR75" s="127"/>
      <c r="CS75" s="127"/>
      <c r="CT75" s="127"/>
      <c r="CU75" s="127"/>
      <c r="CV75" s="127"/>
      <c r="CW75" s="127"/>
      <c r="CX75" s="127"/>
      <c r="CY75" s="127"/>
      <c r="CZ75" s="127"/>
      <c r="DA75" s="127"/>
      <c r="DB75" s="127"/>
      <c r="DC75" s="127"/>
      <c r="DD75" s="128"/>
      <c r="DE75" s="134"/>
      <c r="DF75" s="138"/>
      <c r="DG75" s="139"/>
      <c r="DH75" s="139"/>
      <c r="DI75" s="139"/>
      <c r="DJ75" s="139"/>
      <c r="DK75" s="139"/>
      <c r="DL75" s="139"/>
      <c r="DM75" s="137"/>
      <c r="DN75" s="138"/>
      <c r="DO75" s="139"/>
      <c r="DP75" s="139"/>
      <c r="DQ75" s="139"/>
      <c r="DR75" s="139"/>
      <c r="DS75" s="139"/>
      <c r="DT75" s="139"/>
      <c r="DU75" s="128"/>
      <c r="DV75" s="216"/>
      <c r="DW75" s="140"/>
      <c r="DX75" s="141"/>
      <c r="DY75" s="141"/>
      <c r="DZ75" s="134"/>
      <c r="EA75" s="133"/>
      <c r="EB75" s="177"/>
      <c r="EC75" s="177"/>
      <c r="ED75" s="163"/>
      <c r="EE75" s="133"/>
      <c r="EF75" s="127"/>
      <c r="EG75" s="127"/>
      <c r="EH75" s="127"/>
      <c r="EI75" s="127"/>
      <c r="EJ75" s="127"/>
      <c r="EK75" s="127"/>
      <c r="EL75" s="134"/>
      <c r="EM75" s="133"/>
      <c r="EN75" s="127"/>
      <c r="EO75" s="127"/>
      <c r="EP75" s="127"/>
      <c r="EQ75" s="127"/>
      <c r="ER75" s="127"/>
      <c r="ES75" s="127"/>
      <c r="ET75" s="134"/>
      <c r="EU75" s="142"/>
      <c r="EV75" s="142"/>
      <c r="EW75" s="142"/>
      <c r="EX75" s="142"/>
      <c r="EY75" s="142"/>
      <c r="EZ75" s="142"/>
      <c r="FA75" s="142"/>
      <c r="FB75" s="142"/>
      <c r="FC75" s="142"/>
      <c r="FD75" s="142"/>
      <c r="FE75" s="142"/>
      <c r="FF75" s="142"/>
      <c r="FG75" s="142"/>
      <c r="FH75" s="142"/>
      <c r="FI75" s="67"/>
      <c r="FJ75" s="67"/>
      <c r="FK75" s="67"/>
      <c r="FL75" s="67"/>
      <c r="FM75" s="67"/>
      <c r="FN75" s="67"/>
      <c r="FO75" s="67"/>
      <c r="FP75" s="67"/>
      <c r="FQ75" s="67"/>
      <c r="FR75" s="67"/>
    </row>
    <row r="76" spans="1:174">
      <c r="A76" s="176" t="str">
        <f>Validation!B76</f>
        <v>Pass</v>
      </c>
      <c r="B76" s="247"/>
      <c r="C76" s="247"/>
      <c r="D76" s="247"/>
      <c r="E76" s="248"/>
      <c r="F76" s="249"/>
      <c r="G76" s="247"/>
      <c r="H76" s="243"/>
      <c r="I76" s="127"/>
      <c r="J76" s="243"/>
      <c r="K76" s="136"/>
      <c r="L76" s="177"/>
      <c r="M76" s="191"/>
      <c r="N76" s="218"/>
      <c r="O76" s="218"/>
      <c r="P76" s="179"/>
      <c r="Q76" s="128"/>
      <c r="R76" s="216"/>
      <c r="S76" s="244"/>
      <c r="T76" s="177"/>
      <c r="U76" s="177"/>
      <c r="V76" s="216"/>
      <c r="W76" s="131"/>
      <c r="X76" s="132"/>
      <c r="Y76" s="132"/>
      <c r="Z76" s="132"/>
      <c r="AA76" s="133"/>
      <c r="AB76" s="127"/>
      <c r="AC76" s="127"/>
      <c r="AD76" s="245"/>
      <c r="AE76" s="246"/>
      <c r="AF76" s="127"/>
      <c r="AG76" s="127"/>
      <c r="AH76" s="128"/>
      <c r="AI76" s="128"/>
      <c r="AJ76" s="134"/>
      <c r="AK76" s="214"/>
      <c r="AL76" s="210"/>
      <c r="AM76" s="177"/>
      <c r="AN76" s="127"/>
      <c r="AO76" s="177"/>
      <c r="AP76" s="177"/>
      <c r="AQ76" s="177"/>
      <c r="AR76" s="177"/>
      <c r="AS76" s="177"/>
      <c r="AT76" s="177"/>
      <c r="AU76" s="135"/>
      <c r="AV76" s="216"/>
      <c r="AW76" s="133"/>
      <c r="AX76" s="127"/>
      <c r="AY76" s="127"/>
      <c r="AZ76" s="127"/>
      <c r="BA76" s="127"/>
      <c r="BB76" s="127"/>
      <c r="BC76" s="127"/>
      <c r="BD76" s="127"/>
      <c r="BE76" s="134"/>
      <c r="BF76" s="127"/>
      <c r="BG76" s="127"/>
      <c r="BH76" s="127"/>
      <c r="BI76" s="127"/>
      <c r="BJ76" s="127"/>
      <c r="BK76" s="127"/>
      <c r="BL76" s="127"/>
      <c r="BM76" s="127"/>
      <c r="BN76" s="134"/>
      <c r="BO76" s="133"/>
      <c r="BP76" s="127"/>
      <c r="BQ76" s="127"/>
      <c r="BR76" s="127"/>
      <c r="BS76" s="127"/>
      <c r="BT76" s="127"/>
      <c r="BU76" s="127"/>
      <c r="BV76" s="127"/>
      <c r="BW76" s="127"/>
      <c r="BX76" s="127"/>
      <c r="BY76" s="127"/>
      <c r="BZ76" s="127"/>
      <c r="CA76" s="127"/>
      <c r="CB76" s="127"/>
      <c r="CC76" s="127"/>
      <c r="CD76" s="127"/>
      <c r="CE76" s="127"/>
      <c r="CF76" s="127"/>
      <c r="CG76" s="127"/>
      <c r="CH76" s="136"/>
      <c r="CI76" s="137"/>
      <c r="CJ76" s="127"/>
      <c r="CK76" s="127"/>
      <c r="CL76" s="127"/>
      <c r="CM76" s="127"/>
      <c r="CN76" s="127"/>
      <c r="CO76" s="127"/>
      <c r="CP76" s="127"/>
      <c r="CQ76" s="127"/>
      <c r="CR76" s="127"/>
      <c r="CS76" s="127"/>
      <c r="CT76" s="127"/>
      <c r="CU76" s="127"/>
      <c r="CV76" s="127"/>
      <c r="CW76" s="127"/>
      <c r="CX76" s="127"/>
      <c r="CY76" s="127"/>
      <c r="CZ76" s="127"/>
      <c r="DA76" s="127"/>
      <c r="DB76" s="127"/>
      <c r="DC76" s="127"/>
      <c r="DD76" s="128"/>
      <c r="DE76" s="134"/>
      <c r="DF76" s="138"/>
      <c r="DG76" s="139"/>
      <c r="DH76" s="139"/>
      <c r="DI76" s="139"/>
      <c r="DJ76" s="139"/>
      <c r="DK76" s="139"/>
      <c r="DL76" s="139"/>
      <c r="DM76" s="137"/>
      <c r="DN76" s="138"/>
      <c r="DO76" s="139"/>
      <c r="DP76" s="139"/>
      <c r="DQ76" s="139"/>
      <c r="DR76" s="139"/>
      <c r="DS76" s="139"/>
      <c r="DT76" s="139"/>
      <c r="DU76" s="128"/>
      <c r="DV76" s="216"/>
      <c r="DW76" s="140"/>
      <c r="DX76" s="141"/>
      <c r="DY76" s="141"/>
      <c r="DZ76" s="134"/>
      <c r="EA76" s="133"/>
      <c r="EB76" s="177"/>
      <c r="EC76" s="177"/>
      <c r="ED76" s="163"/>
      <c r="EE76" s="133"/>
      <c r="EF76" s="127"/>
      <c r="EG76" s="127"/>
      <c r="EH76" s="127"/>
      <c r="EI76" s="127"/>
      <c r="EJ76" s="127"/>
      <c r="EK76" s="127"/>
      <c r="EL76" s="134"/>
      <c r="EM76" s="133"/>
      <c r="EN76" s="127"/>
      <c r="EO76" s="127"/>
      <c r="EP76" s="127"/>
      <c r="EQ76" s="127"/>
      <c r="ER76" s="127"/>
      <c r="ES76" s="127"/>
      <c r="ET76" s="134"/>
      <c r="EU76" s="142"/>
      <c r="EV76" s="142"/>
      <c r="EW76" s="142"/>
      <c r="EX76" s="142"/>
      <c r="EY76" s="142"/>
      <c r="EZ76" s="142"/>
      <c r="FA76" s="142"/>
      <c r="FB76" s="142"/>
      <c r="FC76" s="142"/>
      <c r="FD76" s="142"/>
      <c r="FE76" s="142"/>
      <c r="FF76" s="142"/>
      <c r="FG76" s="142"/>
      <c r="FH76" s="142"/>
      <c r="FI76" s="67"/>
      <c r="FJ76" s="67"/>
      <c r="FK76" s="67"/>
      <c r="FL76" s="67"/>
      <c r="FM76" s="67"/>
      <c r="FN76" s="67"/>
      <c r="FO76" s="67"/>
      <c r="FP76" s="67"/>
      <c r="FQ76" s="67"/>
      <c r="FR76" s="67"/>
    </row>
    <row r="77" spans="1:174">
      <c r="A77" s="176" t="str">
        <f>Validation!B77</f>
        <v>Pass</v>
      </c>
      <c r="B77" s="247"/>
      <c r="C77" s="247"/>
      <c r="D77" s="247"/>
      <c r="E77" s="248"/>
      <c r="F77" s="249"/>
      <c r="G77" s="247"/>
      <c r="H77" s="243"/>
      <c r="I77" s="127"/>
      <c r="J77" s="243"/>
      <c r="K77" s="136"/>
      <c r="L77" s="177"/>
      <c r="M77" s="191"/>
      <c r="N77" s="218"/>
      <c r="O77" s="218"/>
      <c r="P77" s="179"/>
      <c r="Q77" s="128"/>
      <c r="R77" s="216"/>
      <c r="S77" s="244"/>
      <c r="T77" s="177"/>
      <c r="U77" s="177"/>
      <c r="V77" s="216"/>
      <c r="W77" s="131"/>
      <c r="X77" s="132"/>
      <c r="Y77" s="132"/>
      <c r="Z77" s="132"/>
      <c r="AA77" s="133"/>
      <c r="AB77" s="127"/>
      <c r="AC77" s="127"/>
      <c r="AD77" s="245"/>
      <c r="AE77" s="246"/>
      <c r="AF77" s="127"/>
      <c r="AG77" s="127"/>
      <c r="AH77" s="128"/>
      <c r="AI77" s="128"/>
      <c r="AJ77" s="134"/>
      <c r="AK77" s="214"/>
      <c r="AL77" s="210"/>
      <c r="AM77" s="177"/>
      <c r="AN77" s="127"/>
      <c r="AO77" s="177"/>
      <c r="AP77" s="177"/>
      <c r="AQ77" s="177"/>
      <c r="AR77" s="177"/>
      <c r="AS77" s="177"/>
      <c r="AT77" s="177"/>
      <c r="AU77" s="135"/>
      <c r="AV77" s="216"/>
      <c r="AW77" s="133"/>
      <c r="AX77" s="127"/>
      <c r="AY77" s="127"/>
      <c r="AZ77" s="127"/>
      <c r="BA77" s="127"/>
      <c r="BB77" s="127"/>
      <c r="BC77" s="127"/>
      <c r="BD77" s="127"/>
      <c r="BE77" s="134"/>
      <c r="BF77" s="127"/>
      <c r="BG77" s="127"/>
      <c r="BH77" s="127"/>
      <c r="BI77" s="127"/>
      <c r="BJ77" s="127"/>
      <c r="BK77" s="127"/>
      <c r="BL77" s="127"/>
      <c r="BM77" s="127"/>
      <c r="BN77" s="134"/>
      <c r="BO77" s="133"/>
      <c r="BP77" s="127"/>
      <c r="BQ77" s="127"/>
      <c r="BR77" s="127"/>
      <c r="BS77" s="127"/>
      <c r="BT77" s="127"/>
      <c r="BU77" s="127"/>
      <c r="BV77" s="127"/>
      <c r="BW77" s="127"/>
      <c r="BX77" s="127"/>
      <c r="BY77" s="127"/>
      <c r="BZ77" s="127"/>
      <c r="CA77" s="127"/>
      <c r="CB77" s="127"/>
      <c r="CC77" s="127"/>
      <c r="CD77" s="127"/>
      <c r="CE77" s="127"/>
      <c r="CF77" s="127"/>
      <c r="CG77" s="127"/>
      <c r="CH77" s="136"/>
      <c r="CI77" s="137"/>
      <c r="CJ77" s="127"/>
      <c r="CK77" s="127"/>
      <c r="CL77" s="127"/>
      <c r="CM77" s="127"/>
      <c r="CN77" s="127"/>
      <c r="CO77" s="127"/>
      <c r="CP77" s="127"/>
      <c r="CQ77" s="127"/>
      <c r="CR77" s="127"/>
      <c r="CS77" s="127"/>
      <c r="CT77" s="127"/>
      <c r="CU77" s="127"/>
      <c r="CV77" s="127"/>
      <c r="CW77" s="127"/>
      <c r="CX77" s="127"/>
      <c r="CY77" s="127"/>
      <c r="CZ77" s="127"/>
      <c r="DA77" s="127"/>
      <c r="DB77" s="127"/>
      <c r="DC77" s="127"/>
      <c r="DD77" s="128"/>
      <c r="DE77" s="134"/>
      <c r="DF77" s="138"/>
      <c r="DG77" s="139"/>
      <c r="DH77" s="139"/>
      <c r="DI77" s="139"/>
      <c r="DJ77" s="139"/>
      <c r="DK77" s="139"/>
      <c r="DL77" s="139"/>
      <c r="DM77" s="137"/>
      <c r="DN77" s="138"/>
      <c r="DO77" s="139"/>
      <c r="DP77" s="139"/>
      <c r="DQ77" s="139"/>
      <c r="DR77" s="139"/>
      <c r="DS77" s="139"/>
      <c r="DT77" s="139"/>
      <c r="DU77" s="128"/>
      <c r="DV77" s="216"/>
      <c r="DW77" s="140"/>
      <c r="DX77" s="141"/>
      <c r="DY77" s="141"/>
      <c r="DZ77" s="134"/>
      <c r="EA77" s="133"/>
      <c r="EB77" s="177"/>
      <c r="EC77" s="177"/>
      <c r="ED77" s="163"/>
      <c r="EE77" s="133"/>
      <c r="EF77" s="127"/>
      <c r="EG77" s="127"/>
      <c r="EH77" s="127"/>
      <c r="EI77" s="127"/>
      <c r="EJ77" s="127"/>
      <c r="EK77" s="127"/>
      <c r="EL77" s="134"/>
      <c r="EM77" s="133"/>
      <c r="EN77" s="127"/>
      <c r="EO77" s="127"/>
      <c r="EP77" s="127"/>
      <c r="EQ77" s="127"/>
      <c r="ER77" s="127"/>
      <c r="ES77" s="127"/>
      <c r="ET77" s="134"/>
      <c r="EU77" s="142"/>
      <c r="EV77" s="142"/>
      <c r="EW77" s="142"/>
      <c r="EX77" s="142"/>
      <c r="EY77" s="142"/>
      <c r="EZ77" s="142"/>
      <c r="FA77" s="142"/>
      <c r="FB77" s="142"/>
      <c r="FC77" s="142"/>
      <c r="FD77" s="142"/>
      <c r="FE77" s="142"/>
      <c r="FF77" s="142"/>
      <c r="FG77" s="142"/>
      <c r="FH77" s="142"/>
      <c r="FI77" s="67"/>
      <c r="FJ77" s="67"/>
      <c r="FK77" s="67"/>
      <c r="FL77" s="67"/>
      <c r="FM77" s="67"/>
      <c r="FN77" s="67"/>
      <c r="FO77" s="67"/>
      <c r="FP77" s="67"/>
      <c r="FQ77" s="67"/>
      <c r="FR77" s="67"/>
    </row>
    <row r="78" spans="1:174">
      <c r="A78" s="176" t="str">
        <f>Validation!B78</f>
        <v>Pass</v>
      </c>
      <c r="B78" s="247"/>
      <c r="C78" s="247"/>
      <c r="D78" s="247"/>
      <c r="E78" s="248"/>
      <c r="F78" s="249"/>
      <c r="G78" s="247"/>
      <c r="H78" s="243"/>
      <c r="I78" s="127"/>
      <c r="J78" s="243"/>
      <c r="K78" s="136"/>
      <c r="L78" s="177"/>
      <c r="M78" s="191"/>
      <c r="N78" s="218"/>
      <c r="O78" s="218"/>
      <c r="P78" s="179"/>
      <c r="Q78" s="128"/>
      <c r="R78" s="216"/>
      <c r="S78" s="244"/>
      <c r="T78" s="177"/>
      <c r="U78" s="177"/>
      <c r="V78" s="216"/>
      <c r="W78" s="131"/>
      <c r="X78" s="132"/>
      <c r="Y78" s="132"/>
      <c r="Z78" s="132"/>
      <c r="AA78" s="133"/>
      <c r="AB78" s="127"/>
      <c r="AC78" s="127"/>
      <c r="AD78" s="245"/>
      <c r="AE78" s="246"/>
      <c r="AF78" s="127"/>
      <c r="AG78" s="127"/>
      <c r="AH78" s="128"/>
      <c r="AI78" s="128"/>
      <c r="AJ78" s="134"/>
      <c r="AK78" s="214"/>
      <c r="AL78" s="210"/>
      <c r="AM78" s="177"/>
      <c r="AN78" s="127"/>
      <c r="AO78" s="177"/>
      <c r="AP78" s="177"/>
      <c r="AQ78" s="177"/>
      <c r="AR78" s="177"/>
      <c r="AS78" s="177"/>
      <c r="AT78" s="177"/>
      <c r="AU78" s="135"/>
      <c r="AV78" s="216"/>
      <c r="AW78" s="133"/>
      <c r="AX78" s="127"/>
      <c r="AY78" s="127"/>
      <c r="AZ78" s="127"/>
      <c r="BA78" s="127"/>
      <c r="BB78" s="127"/>
      <c r="BC78" s="127"/>
      <c r="BD78" s="127"/>
      <c r="BE78" s="134"/>
      <c r="BF78" s="127"/>
      <c r="BG78" s="127"/>
      <c r="BH78" s="127"/>
      <c r="BI78" s="127"/>
      <c r="BJ78" s="127"/>
      <c r="BK78" s="127"/>
      <c r="BL78" s="127"/>
      <c r="BM78" s="127"/>
      <c r="BN78" s="134"/>
      <c r="BO78" s="133"/>
      <c r="BP78" s="127"/>
      <c r="BQ78" s="127"/>
      <c r="BR78" s="127"/>
      <c r="BS78" s="127"/>
      <c r="BT78" s="127"/>
      <c r="BU78" s="127"/>
      <c r="BV78" s="127"/>
      <c r="BW78" s="127"/>
      <c r="BX78" s="127"/>
      <c r="BY78" s="127"/>
      <c r="BZ78" s="127"/>
      <c r="CA78" s="127"/>
      <c r="CB78" s="127"/>
      <c r="CC78" s="127"/>
      <c r="CD78" s="127"/>
      <c r="CE78" s="127"/>
      <c r="CF78" s="127"/>
      <c r="CG78" s="127"/>
      <c r="CH78" s="136"/>
      <c r="CI78" s="137"/>
      <c r="CJ78" s="127"/>
      <c r="CK78" s="127"/>
      <c r="CL78" s="127"/>
      <c r="CM78" s="127"/>
      <c r="CN78" s="127"/>
      <c r="CO78" s="127"/>
      <c r="CP78" s="127"/>
      <c r="CQ78" s="127"/>
      <c r="CR78" s="127"/>
      <c r="CS78" s="127"/>
      <c r="CT78" s="127"/>
      <c r="CU78" s="127"/>
      <c r="CV78" s="127"/>
      <c r="CW78" s="127"/>
      <c r="CX78" s="127"/>
      <c r="CY78" s="127"/>
      <c r="CZ78" s="127"/>
      <c r="DA78" s="127"/>
      <c r="DB78" s="127"/>
      <c r="DC78" s="127"/>
      <c r="DD78" s="128"/>
      <c r="DE78" s="134"/>
      <c r="DF78" s="138"/>
      <c r="DG78" s="139"/>
      <c r="DH78" s="139"/>
      <c r="DI78" s="139"/>
      <c r="DJ78" s="139"/>
      <c r="DK78" s="139"/>
      <c r="DL78" s="139"/>
      <c r="DM78" s="137"/>
      <c r="DN78" s="138"/>
      <c r="DO78" s="139"/>
      <c r="DP78" s="139"/>
      <c r="DQ78" s="139"/>
      <c r="DR78" s="139"/>
      <c r="DS78" s="139"/>
      <c r="DT78" s="139"/>
      <c r="DU78" s="128"/>
      <c r="DV78" s="216"/>
      <c r="DW78" s="140"/>
      <c r="DX78" s="141"/>
      <c r="DY78" s="141"/>
      <c r="DZ78" s="134"/>
      <c r="EA78" s="133"/>
      <c r="EB78" s="177"/>
      <c r="EC78" s="177"/>
      <c r="ED78" s="163"/>
      <c r="EE78" s="133"/>
      <c r="EF78" s="127"/>
      <c r="EG78" s="127"/>
      <c r="EH78" s="127"/>
      <c r="EI78" s="127"/>
      <c r="EJ78" s="127"/>
      <c r="EK78" s="127"/>
      <c r="EL78" s="134"/>
      <c r="EM78" s="133"/>
      <c r="EN78" s="127"/>
      <c r="EO78" s="127"/>
      <c r="EP78" s="127"/>
      <c r="EQ78" s="127"/>
      <c r="ER78" s="127"/>
      <c r="ES78" s="127"/>
      <c r="ET78" s="134"/>
      <c r="EU78" s="142"/>
      <c r="EV78" s="142"/>
      <c r="EW78" s="142"/>
      <c r="EX78" s="142"/>
      <c r="EY78" s="142"/>
      <c r="EZ78" s="142"/>
      <c r="FA78" s="142"/>
      <c r="FB78" s="142"/>
      <c r="FC78" s="142"/>
      <c r="FD78" s="142"/>
      <c r="FE78" s="142"/>
      <c r="FF78" s="142"/>
      <c r="FG78" s="142"/>
      <c r="FH78" s="142"/>
      <c r="FI78" s="67"/>
      <c r="FJ78" s="67"/>
      <c r="FK78" s="67"/>
      <c r="FL78" s="67"/>
      <c r="FM78" s="67"/>
      <c r="FN78" s="67"/>
      <c r="FO78" s="67"/>
      <c r="FP78" s="67"/>
      <c r="FQ78" s="67"/>
      <c r="FR78" s="67"/>
    </row>
    <row r="79" spans="1:174">
      <c r="A79" s="176" t="str">
        <f>Validation!B79</f>
        <v>Pass</v>
      </c>
      <c r="B79" s="247"/>
      <c r="C79" s="247"/>
      <c r="D79" s="247"/>
      <c r="E79" s="248"/>
      <c r="F79" s="249"/>
      <c r="G79" s="247"/>
      <c r="H79" s="243"/>
      <c r="I79" s="127"/>
      <c r="J79" s="243"/>
      <c r="K79" s="136"/>
      <c r="L79" s="177"/>
      <c r="M79" s="191"/>
      <c r="N79" s="218"/>
      <c r="O79" s="218"/>
      <c r="P79" s="179"/>
      <c r="Q79" s="128"/>
      <c r="R79" s="216"/>
      <c r="S79" s="244"/>
      <c r="T79" s="177"/>
      <c r="U79" s="177"/>
      <c r="V79" s="216"/>
      <c r="W79" s="131"/>
      <c r="X79" s="132"/>
      <c r="Y79" s="132"/>
      <c r="Z79" s="132"/>
      <c r="AA79" s="133"/>
      <c r="AB79" s="127"/>
      <c r="AC79" s="127"/>
      <c r="AD79" s="245"/>
      <c r="AE79" s="246"/>
      <c r="AF79" s="127"/>
      <c r="AG79" s="127"/>
      <c r="AH79" s="128"/>
      <c r="AI79" s="128"/>
      <c r="AJ79" s="134"/>
      <c r="AK79" s="214"/>
      <c r="AL79" s="210"/>
      <c r="AM79" s="177"/>
      <c r="AN79" s="127"/>
      <c r="AO79" s="177"/>
      <c r="AP79" s="177"/>
      <c r="AQ79" s="177"/>
      <c r="AR79" s="177"/>
      <c r="AS79" s="177"/>
      <c r="AT79" s="177"/>
      <c r="AU79" s="135"/>
      <c r="AV79" s="216"/>
      <c r="AW79" s="133"/>
      <c r="AX79" s="127"/>
      <c r="AY79" s="127"/>
      <c r="AZ79" s="127"/>
      <c r="BA79" s="127"/>
      <c r="BB79" s="127"/>
      <c r="BC79" s="127"/>
      <c r="BD79" s="127"/>
      <c r="BE79" s="134"/>
      <c r="BF79" s="127"/>
      <c r="BG79" s="127"/>
      <c r="BH79" s="127"/>
      <c r="BI79" s="127"/>
      <c r="BJ79" s="127"/>
      <c r="BK79" s="127"/>
      <c r="BL79" s="127"/>
      <c r="BM79" s="127"/>
      <c r="BN79" s="134"/>
      <c r="BO79" s="133"/>
      <c r="BP79" s="127"/>
      <c r="BQ79" s="127"/>
      <c r="BR79" s="127"/>
      <c r="BS79" s="127"/>
      <c r="BT79" s="127"/>
      <c r="BU79" s="127"/>
      <c r="BV79" s="127"/>
      <c r="BW79" s="127"/>
      <c r="BX79" s="127"/>
      <c r="BY79" s="127"/>
      <c r="BZ79" s="127"/>
      <c r="CA79" s="127"/>
      <c r="CB79" s="127"/>
      <c r="CC79" s="127"/>
      <c r="CD79" s="127"/>
      <c r="CE79" s="127"/>
      <c r="CF79" s="127"/>
      <c r="CG79" s="127"/>
      <c r="CH79" s="136"/>
      <c r="CI79" s="137"/>
      <c r="CJ79" s="127"/>
      <c r="CK79" s="127"/>
      <c r="CL79" s="127"/>
      <c r="CM79" s="127"/>
      <c r="CN79" s="127"/>
      <c r="CO79" s="127"/>
      <c r="CP79" s="127"/>
      <c r="CQ79" s="127"/>
      <c r="CR79" s="127"/>
      <c r="CS79" s="127"/>
      <c r="CT79" s="127"/>
      <c r="CU79" s="127"/>
      <c r="CV79" s="127"/>
      <c r="CW79" s="127"/>
      <c r="CX79" s="127"/>
      <c r="CY79" s="127"/>
      <c r="CZ79" s="127"/>
      <c r="DA79" s="127"/>
      <c r="DB79" s="127"/>
      <c r="DC79" s="127"/>
      <c r="DD79" s="128"/>
      <c r="DE79" s="134"/>
      <c r="DF79" s="138"/>
      <c r="DG79" s="139"/>
      <c r="DH79" s="139"/>
      <c r="DI79" s="139"/>
      <c r="DJ79" s="139"/>
      <c r="DK79" s="139"/>
      <c r="DL79" s="139"/>
      <c r="DM79" s="137"/>
      <c r="DN79" s="138"/>
      <c r="DO79" s="139"/>
      <c r="DP79" s="139"/>
      <c r="DQ79" s="139"/>
      <c r="DR79" s="139"/>
      <c r="DS79" s="139"/>
      <c r="DT79" s="139"/>
      <c r="DU79" s="128"/>
      <c r="DV79" s="216"/>
      <c r="DW79" s="140"/>
      <c r="DX79" s="141"/>
      <c r="DY79" s="141"/>
      <c r="DZ79" s="134"/>
      <c r="EA79" s="133"/>
      <c r="EB79" s="177"/>
      <c r="EC79" s="177"/>
      <c r="ED79" s="163"/>
      <c r="EE79" s="133"/>
      <c r="EF79" s="127"/>
      <c r="EG79" s="127"/>
      <c r="EH79" s="127"/>
      <c r="EI79" s="127"/>
      <c r="EJ79" s="127"/>
      <c r="EK79" s="127"/>
      <c r="EL79" s="134"/>
      <c r="EM79" s="133"/>
      <c r="EN79" s="127"/>
      <c r="EO79" s="127"/>
      <c r="EP79" s="127"/>
      <c r="EQ79" s="127"/>
      <c r="ER79" s="127"/>
      <c r="ES79" s="127"/>
      <c r="ET79" s="134"/>
      <c r="EU79" s="142"/>
      <c r="EV79" s="142"/>
      <c r="EW79" s="142"/>
      <c r="EX79" s="142"/>
      <c r="EY79" s="142"/>
      <c r="EZ79" s="142"/>
      <c r="FA79" s="142"/>
      <c r="FB79" s="142"/>
      <c r="FC79" s="142"/>
      <c r="FD79" s="142"/>
      <c r="FE79" s="142"/>
      <c r="FF79" s="142"/>
      <c r="FG79" s="142"/>
      <c r="FH79" s="142"/>
      <c r="FI79" s="67"/>
      <c r="FJ79" s="67"/>
      <c r="FK79" s="67"/>
      <c r="FL79" s="67"/>
      <c r="FM79" s="67"/>
      <c r="FN79" s="67"/>
      <c r="FO79" s="67"/>
      <c r="FP79" s="67"/>
      <c r="FQ79" s="67"/>
      <c r="FR79" s="67"/>
    </row>
    <row r="80" spans="1:174">
      <c r="A80" s="176" t="str">
        <f>Validation!B80</f>
        <v>Pass</v>
      </c>
      <c r="B80" s="247"/>
      <c r="C80" s="247"/>
      <c r="D80" s="247"/>
      <c r="E80" s="248"/>
      <c r="F80" s="249"/>
      <c r="G80" s="247"/>
      <c r="H80" s="243"/>
      <c r="I80" s="127"/>
      <c r="J80" s="243"/>
      <c r="K80" s="136"/>
      <c r="L80" s="177"/>
      <c r="M80" s="191"/>
      <c r="N80" s="218"/>
      <c r="O80" s="218"/>
      <c r="P80" s="179"/>
      <c r="Q80" s="128"/>
      <c r="R80" s="216"/>
      <c r="S80" s="244"/>
      <c r="T80" s="177"/>
      <c r="U80" s="177"/>
      <c r="V80" s="216"/>
      <c r="W80" s="131"/>
      <c r="X80" s="132"/>
      <c r="Y80" s="132"/>
      <c r="Z80" s="132"/>
      <c r="AA80" s="133"/>
      <c r="AB80" s="127"/>
      <c r="AC80" s="127"/>
      <c r="AD80" s="245"/>
      <c r="AE80" s="246"/>
      <c r="AF80" s="127"/>
      <c r="AG80" s="127"/>
      <c r="AH80" s="128"/>
      <c r="AI80" s="128"/>
      <c r="AJ80" s="134"/>
      <c r="AK80" s="214"/>
      <c r="AL80" s="210"/>
      <c r="AM80" s="177"/>
      <c r="AN80" s="127"/>
      <c r="AO80" s="177"/>
      <c r="AP80" s="177"/>
      <c r="AQ80" s="177"/>
      <c r="AR80" s="177"/>
      <c r="AS80" s="177"/>
      <c r="AT80" s="177"/>
      <c r="AU80" s="135"/>
      <c r="AV80" s="216"/>
      <c r="AW80" s="133"/>
      <c r="AX80" s="127"/>
      <c r="AY80" s="127"/>
      <c r="AZ80" s="127"/>
      <c r="BA80" s="127"/>
      <c r="BB80" s="127"/>
      <c r="BC80" s="127"/>
      <c r="BD80" s="127"/>
      <c r="BE80" s="134"/>
      <c r="BF80" s="127"/>
      <c r="BG80" s="127"/>
      <c r="BH80" s="127"/>
      <c r="BI80" s="127"/>
      <c r="BJ80" s="127"/>
      <c r="BK80" s="127"/>
      <c r="BL80" s="127"/>
      <c r="BM80" s="127"/>
      <c r="BN80" s="134"/>
      <c r="BO80" s="133"/>
      <c r="BP80" s="127"/>
      <c r="BQ80" s="127"/>
      <c r="BR80" s="127"/>
      <c r="BS80" s="127"/>
      <c r="BT80" s="127"/>
      <c r="BU80" s="127"/>
      <c r="BV80" s="127"/>
      <c r="BW80" s="127"/>
      <c r="BX80" s="127"/>
      <c r="BY80" s="127"/>
      <c r="BZ80" s="127"/>
      <c r="CA80" s="127"/>
      <c r="CB80" s="127"/>
      <c r="CC80" s="127"/>
      <c r="CD80" s="127"/>
      <c r="CE80" s="127"/>
      <c r="CF80" s="127"/>
      <c r="CG80" s="127"/>
      <c r="CH80" s="136"/>
      <c r="CI80" s="137"/>
      <c r="CJ80" s="127"/>
      <c r="CK80" s="127"/>
      <c r="CL80" s="127"/>
      <c r="CM80" s="127"/>
      <c r="CN80" s="127"/>
      <c r="CO80" s="127"/>
      <c r="CP80" s="127"/>
      <c r="CQ80" s="127"/>
      <c r="CR80" s="127"/>
      <c r="CS80" s="127"/>
      <c r="CT80" s="127"/>
      <c r="CU80" s="127"/>
      <c r="CV80" s="127"/>
      <c r="CW80" s="127"/>
      <c r="CX80" s="127"/>
      <c r="CY80" s="127"/>
      <c r="CZ80" s="127"/>
      <c r="DA80" s="127"/>
      <c r="DB80" s="127"/>
      <c r="DC80" s="127"/>
      <c r="DD80" s="128"/>
      <c r="DE80" s="134"/>
      <c r="DF80" s="138"/>
      <c r="DG80" s="139"/>
      <c r="DH80" s="139"/>
      <c r="DI80" s="139"/>
      <c r="DJ80" s="139"/>
      <c r="DK80" s="139"/>
      <c r="DL80" s="139"/>
      <c r="DM80" s="137"/>
      <c r="DN80" s="138"/>
      <c r="DO80" s="139"/>
      <c r="DP80" s="139"/>
      <c r="DQ80" s="139"/>
      <c r="DR80" s="139"/>
      <c r="DS80" s="139"/>
      <c r="DT80" s="139"/>
      <c r="DU80" s="128"/>
      <c r="DV80" s="216"/>
      <c r="DW80" s="140"/>
      <c r="DX80" s="141"/>
      <c r="DY80" s="141"/>
      <c r="DZ80" s="134"/>
      <c r="EA80" s="133"/>
      <c r="EB80" s="177"/>
      <c r="EC80" s="177"/>
      <c r="ED80" s="163"/>
      <c r="EE80" s="133"/>
      <c r="EF80" s="127"/>
      <c r="EG80" s="127"/>
      <c r="EH80" s="127"/>
      <c r="EI80" s="127"/>
      <c r="EJ80" s="127"/>
      <c r="EK80" s="127"/>
      <c r="EL80" s="134"/>
      <c r="EM80" s="133"/>
      <c r="EN80" s="127"/>
      <c r="EO80" s="127"/>
      <c r="EP80" s="127"/>
      <c r="EQ80" s="127"/>
      <c r="ER80" s="127"/>
      <c r="ES80" s="127"/>
      <c r="ET80" s="134"/>
      <c r="EU80" s="142"/>
      <c r="EV80" s="142"/>
      <c r="EW80" s="142"/>
      <c r="EX80" s="142"/>
      <c r="EY80" s="142"/>
      <c r="EZ80" s="142"/>
      <c r="FA80" s="142"/>
      <c r="FB80" s="142"/>
      <c r="FC80" s="142"/>
      <c r="FD80" s="142"/>
      <c r="FE80" s="142"/>
      <c r="FF80" s="142"/>
      <c r="FG80" s="142"/>
      <c r="FH80" s="142"/>
      <c r="FI80" s="67"/>
      <c r="FJ80" s="67"/>
      <c r="FK80" s="67"/>
      <c r="FL80" s="67"/>
      <c r="FM80" s="67"/>
      <c r="FN80" s="67"/>
      <c r="FO80" s="67"/>
      <c r="FP80" s="67"/>
      <c r="FQ80" s="67"/>
      <c r="FR80" s="67"/>
    </row>
    <row r="81" spans="1:174">
      <c r="A81" s="176" t="str">
        <f>Validation!B81</f>
        <v>Pass</v>
      </c>
      <c r="B81" s="247"/>
      <c r="C81" s="247"/>
      <c r="D81" s="247"/>
      <c r="E81" s="248"/>
      <c r="F81" s="249"/>
      <c r="G81" s="247"/>
      <c r="H81" s="243"/>
      <c r="I81" s="127"/>
      <c r="J81" s="243"/>
      <c r="K81" s="136"/>
      <c r="L81" s="177"/>
      <c r="M81" s="191"/>
      <c r="N81" s="218"/>
      <c r="O81" s="218"/>
      <c r="P81" s="179"/>
      <c r="Q81" s="128"/>
      <c r="R81" s="216"/>
      <c r="S81" s="244"/>
      <c r="T81" s="177"/>
      <c r="U81" s="177"/>
      <c r="V81" s="216"/>
      <c r="W81" s="131"/>
      <c r="X81" s="132"/>
      <c r="Y81" s="132"/>
      <c r="Z81" s="132"/>
      <c r="AA81" s="133"/>
      <c r="AB81" s="127"/>
      <c r="AC81" s="127"/>
      <c r="AD81" s="245"/>
      <c r="AE81" s="246"/>
      <c r="AF81" s="127"/>
      <c r="AG81" s="127"/>
      <c r="AH81" s="128"/>
      <c r="AI81" s="128"/>
      <c r="AJ81" s="134"/>
      <c r="AK81" s="214"/>
      <c r="AL81" s="210"/>
      <c r="AM81" s="177"/>
      <c r="AN81" s="127"/>
      <c r="AO81" s="177"/>
      <c r="AP81" s="177"/>
      <c r="AQ81" s="177"/>
      <c r="AR81" s="177"/>
      <c r="AS81" s="177"/>
      <c r="AT81" s="177"/>
      <c r="AU81" s="135"/>
      <c r="AV81" s="216"/>
      <c r="AW81" s="133"/>
      <c r="AX81" s="127"/>
      <c r="AY81" s="127"/>
      <c r="AZ81" s="127"/>
      <c r="BA81" s="127"/>
      <c r="BB81" s="127"/>
      <c r="BC81" s="127"/>
      <c r="BD81" s="127"/>
      <c r="BE81" s="134"/>
      <c r="BF81" s="127"/>
      <c r="BG81" s="127"/>
      <c r="BH81" s="127"/>
      <c r="BI81" s="127"/>
      <c r="BJ81" s="127"/>
      <c r="BK81" s="127"/>
      <c r="BL81" s="127"/>
      <c r="BM81" s="127"/>
      <c r="BN81" s="134"/>
      <c r="BO81" s="133"/>
      <c r="BP81" s="127"/>
      <c r="BQ81" s="127"/>
      <c r="BR81" s="127"/>
      <c r="BS81" s="127"/>
      <c r="BT81" s="127"/>
      <c r="BU81" s="127"/>
      <c r="BV81" s="127"/>
      <c r="BW81" s="127"/>
      <c r="BX81" s="127"/>
      <c r="BY81" s="127"/>
      <c r="BZ81" s="127"/>
      <c r="CA81" s="127"/>
      <c r="CB81" s="127"/>
      <c r="CC81" s="127"/>
      <c r="CD81" s="127"/>
      <c r="CE81" s="127"/>
      <c r="CF81" s="127"/>
      <c r="CG81" s="127"/>
      <c r="CH81" s="136"/>
      <c r="CI81" s="137"/>
      <c r="CJ81" s="127"/>
      <c r="CK81" s="127"/>
      <c r="CL81" s="127"/>
      <c r="CM81" s="127"/>
      <c r="CN81" s="127"/>
      <c r="CO81" s="127"/>
      <c r="CP81" s="127"/>
      <c r="CQ81" s="127"/>
      <c r="CR81" s="127"/>
      <c r="CS81" s="127"/>
      <c r="CT81" s="127"/>
      <c r="CU81" s="127"/>
      <c r="CV81" s="127"/>
      <c r="CW81" s="127"/>
      <c r="CX81" s="127"/>
      <c r="CY81" s="127"/>
      <c r="CZ81" s="127"/>
      <c r="DA81" s="127"/>
      <c r="DB81" s="127"/>
      <c r="DC81" s="127"/>
      <c r="DD81" s="128"/>
      <c r="DE81" s="134"/>
      <c r="DF81" s="138"/>
      <c r="DG81" s="139"/>
      <c r="DH81" s="139"/>
      <c r="DI81" s="139"/>
      <c r="DJ81" s="139"/>
      <c r="DK81" s="139"/>
      <c r="DL81" s="139"/>
      <c r="DM81" s="137"/>
      <c r="DN81" s="138"/>
      <c r="DO81" s="139"/>
      <c r="DP81" s="139"/>
      <c r="DQ81" s="139"/>
      <c r="DR81" s="139"/>
      <c r="DS81" s="139"/>
      <c r="DT81" s="139"/>
      <c r="DU81" s="128"/>
      <c r="DV81" s="216"/>
      <c r="DW81" s="140"/>
      <c r="DX81" s="141"/>
      <c r="DY81" s="141"/>
      <c r="DZ81" s="134"/>
      <c r="EA81" s="133"/>
      <c r="EB81" s="177"/>
      <c r="EC81" s="177"/>
      <c r="ED81" s="163"/>
      <c r="EE81" s="133"/>
      <c r="EF81" s="127"/>
      <c r="EG81" s="127"/>
      <c r="EH81" s="127"/>
      <c r="EI81" s="127"/>
      <c r="EJ81" s="127"/>
      <c r="EK81" s="127"/>
      <c r="EL81" s="134"/>
      <c r="EM81" s="133"/>
      <c r="EN81" s="127"/>
      <c r="EO81" s="127"/>
      <c r="EP81" s="127"/>
      <c r="EQ81" s="127"/>
      <c r="ER81" s="127"/>
      <c r="ES81" s="127"/>
      <c r="ET81" s="134"/>
      <c r="EU81" s="142"/>
      <c r="EV81" s="142"/>
      <c r="EW81" s="142"/>
      <c r="EX81" s="142"/>
      <c r="EY81" s="142"/>
      <c r="EZ81" s="142"/>
      <c r="FA81" s="142"/>
      <c r="FB81" s="142"/>
      <c r="FC81" s="142"/>
      <c r="FD81" s="142"/>
      <c r="FE81" s="142"/>
      <c r="FF81" s="142"/>
      <c r="FG81" s="142"/>
      <c r="FH81" s="142"/>
      <c r="FI81" s="67"/>
      <c r="FJ81" s="67"/>
      <c r="FK81" s="67"/>
      <c r="FL81" s="67"/>
      <c r="FM81" s="67"/>
      <c r="FN81" s="67"/>
      <c r="FO81" s="67"/>
      <c r="FP81" s="67"/>
      <c r="FQ81" s="67"/>
      <c r="FR81" s="67"/>
    </row>
    <row r="82" spans="1:174">
      <c r="A82" s="176" t="str">
        <f>Validation!B82</f>
        <v>Pass</v>
      </c>
      <c r="B82" s="247"/>
      <c r="C82" s="247"/>
      <c r="D82" s="247"/>
      <c r="E82" s="248"/>
      <c r="F82" s="249"/>
      <c r="G82" s="247"/>
      <c r="H82" s="243"/>
      <c r="I82" s="127"/>
      <c r="J82" s="243"/>
      <c r="K82" s="136"/>
      <c r="L82" s="177"/>
      <c r="M82" s="191"/>
      <c r="N82" s="218"/>
      <c r="O82" s="218"/>
      <c r="P82" s="179"/>
      <c r="Q82" s="128"/>
      <c r="R82" s="216"/>
      <c r="S82" s="244"/>
      <c r="T82" s="177"/>
      <c r="U82" s="177"/>
      <c r="V82" s="216"/>
      <c r="W82" s="131"/>
      <c r="X82" s="132"/>
      <c r="Y82" s="132"/>
      <c r="Z82" s="132"/>
      <c r="AA82" s="133"/>
      <c r="AB82" s="127"/>
      <c r="AC82" s="127"/>
      <c r="AD82" s="245"/>
      <c r="AE82" s="246"/>
      <c r="AF82" s="127"/>
      <c r="AG82" s="127"/>
      <c r="AH82" s="128"/>
      <c r="AI82" s="128"/>
      <c r="AJ82" s="134"/>
      <c r="AK82" s="214"/>
      <c r="AL82" s="210"/>
      <c r="AM82" s="177"/>
      <c r="AN82" s="127"/>
      <c r="AO82" s="177"/>
      <c r="AP82" s="177"/>
      <c r="AQ82" s="177"/>
      <c r="AR82" s="177"/>
      <c r="AS82" s="177"/>
      <c r="AT82" s="177"/>
      <c r="AU82" s="135"/>
      <c r="AV82" s="216"/>
      <c r="AW82" s="133"/>
      <c r="AX82" s="127"/>
      <c r="AY82" s="127"/>
      <c r="AZ82" s="127"/>
      <c r="BA82" s="127"/>
      <c r="BB82" s="127"/>
      <c r="BC82" s="127"/>
      <c r="BD82" s="127"/>
      <c r="BE82" s="134"/>
      <c r="BF82" s="127"/>
      <c r="BG82" s="127"/>
      <c r="BH82" s="127"/>
      <c r="BI82" s="127"/>
      <c r="BJ82" s="127"/>
      <c r="BK82" s="127"/>
      <c r="BL82" s="127"/>
      <c r="BM82" s="127"/>
      <c r="BN82" s="134"/>
      <c r="BO82" s="133"/>
      <c r="BP82" s="127"/>
      <c r="BQ82" s="127"/>
      <c r="BR82" s="127"/>
      <c r="BS82" s="127"/>
      <c r="BT82" s="127"/>
      <c r="BU82" s="127"/>
      <c r="BV82" s="127"/>
      <c r="BW82" s="127"/>
      <c r="BX82" s="127"/>
      <c r="BY82" s="127"/>
      <c r="BZ82" s="127"/>
      <c r="CA82" s="127"/>
      <c r="CB82" s="127"/>
      <c r="CC82" s="127"/>
      <c r="CD82" s="127"/>
      <c r="CE82" s="127"/>
      <c r="CF82" s="127"/>
      <c r="CG82" s="127"/>
      <c r="CH82" s="136"/>
      <c r="CI82" s="137"/>
      <c r="CJ82" s="127"/>
      <c r="CK82" s="127"/>
      <c r="CL82" s="127"/>
      <c r="CM82" s="127"/>
      <c r="CN82" s="127"/>
      <c r="CO82" s="127"/>
      <c r="CP82" s="127"/>
      <c r="CQ82" s="127"/>
      <c r="CR82" s="127"/>
      <c r="CS82" s="127"/>
      <c r="CT82" s="127"/>
      <c r="CU82" s="127"/>
      <c r="CV82" s="127"/>
      <c r="CW82" s="127"/>
      <c r="CX82" s="127"/>
      <c r="CY82" s="127"/>
      <c r="CZ82" s="127"/>
      <c r="DA82" s="127"/>
      <c r="DB82" s="127"/>
      <c r="DC82" s="127"/>
      <c r="DD82" s="128"/>
      <c r="DE82" s="134"/>
      <c r="DF82" s="138"/>
      <c r="DG82" s="139"/>
      <c r="DH82" s="139"/>
      <c r="DI82" s="139"/>
      <c r="DJ82" s="139"/>
      <c r="DK82" s="139"/>
      <c r="DL82" s="139"/>
      <c r="DM82" s="137"/>
      <c r="DN82" s="138"/>
      <c r="DO82" s="139"/>
      <c r="DP82" s="139"/>
      <c r="DQ82" s="139"/>
      <c r="DR82" s="139"/>
      <c r="DS82" s="139"/>
      <c r="DT82" s="139"/>
      <c r="DU82" s="128"/>
      <c r="DV82" s="216"/>
      <c r="DW82" s="140"/>
      <c r="DX82" s="141"/>
      <c r="DY82" s="141"/>
      <c r="DZ82" s="134"/>
      <c r="EA82" s="133"/>
      <c r="EB82" s="177"/>
      <c r="EC82" s="177"/>
      <c r="ED82" s="163"/>
      <c r="EE82" s="133"/>
      <c r="EF82" s="127"/>
      <c r="EG82" s="127"/>
      <c r="EH82" s="127"/>
      <c r="EI82" s="127"/>
      <c r="EJ82" s="127"/>
      <c r="EK82" s="127"/>
      <c r="EL82" s="134"/>
      <c r="EM82" s="133"/>
      <c r="EN82" s="127"/>
      <c r="EO82" s="127"/>
      <c r="EP82" s="127"/>
      <c r="EQ82" s="127"/>
      <c r="ER82" s="127"/>
      <c r="ES82" s="127"/>
      <c r="ET82" s="134"/>
      <c r="EU82" s="142"/>
      <c r="EV82" s="142"/>
      <c r="EW82" s="142"/>
      <c r="EX82" s="142"/>
      <c r="EY82" s="142"/>
      <c r="EZ82" s="142"/>
      <c r="FA82" s="142"/>
      <c r="FB82" s="142"/>
      <c r="FC82" s="142"/>
      <c r="FD82" s="142"/>
      <c r="FE82" s="142"/>
      <c r="FF82" s="142"/>
      <c r="FG82" s="142"/>
      <c r="FH82" s="142"/>
      <c r="FI82" s="67"/>
      <c r="FJ82" s="67"/>
      <c r="FK82" s="67"/>
      <c r="FL82" s="67"/>
      <c r="FM82" s="67"/>
      <c r="FN82" s="67"/>
      <c r="FO82" s="67"/>
      <c r="FP82" s="67"/>
      <c r="FQ82" s="67"/>
      <c r="FR82" s="67"/>
    </row>
    <row r="83" spans="1:174">
      <c r="A83" s="176" t="str">
        <f>Validation!B83</f>
        <v>Pass</v>
      </c>
      <c r="B83" s="247"/>
      <c r="C83" s="247"/>
      <c r="D83" s="247"/>
      <c r="E83" s="248"/>
      <c r="F83" s="249"/>
      <c r="G83" s="247"/>
      <c r="H83" s="243"/>
      <c r="I83" s="127"/>
      <c r="J83" s="243"/>
      <c r="K83" s="136"/>
      <c r="L83" s="177"/>
      <c r="M83" s="191"/>
      <c r="N83" s="218"/>
      <c r="O83" s="218"/>
      <c r="P83" s="179"/>
      <c r="Q83" s="128"/>
      <c r="R83" s="216"/>
      <c r="S83" s="244"/>
      <c r="T83" s="177"/>
      <c r="U83" s="177"/>
      <c r="V83" s="216"/>
      <c r="W83" s="131"/>
      <c r="X83" s="132"/>
      <c r="Y83" s="132"/>
      <c r="Z83" s="132"/>
      <c r="AA83" s="133"/>
      <c r="AB83" s="127"/>
      <c r="AC83" s="127"/>
      <c r="AD83" s="245"/>
      <c r="AE83" s="246"/>
      <c r="AF83" s="127"/>
      <c r="AG83" s="127"/>
      <c r="AH83" s="128"/>
      <c r="AI83" s="128"/>
      <c r="AJ83" s="134"/>
      <c r="AK83" s="214"/>
      <c r="AL83" s="210"/>
      <c r="AM83" s="177"/>
      <c r="AN83" s="127"/>
      <c r="AO83" s="177"/>
      <c r="AP83" s="177"/>
      <c r="AQ83" s="177"/>
      <c r="AR83" s="177"/>
      <c r="AS83" s="177"/>
      <c r="AT83" s="177"/>
      <c r="AU83" s="135"/>
      <c r="AV83" s="216"/>
      <c r="AW83" s="133"/>
      <c r="AX83" s="127"/>
      <c r="AY83" s="127"/>
      <c r="AZ83" s="127"/>
      <c r="BA83" s="127"/>
      <c r="BB83" s="127"/>
      <c r="BC83" s="127"/>
      <c r="BD83" s="127"/>
      <c r="BE83" s="134"/>
      <c r="BF83" s="127"/>
      <c r="BG83" s="127"/>
      <c r="BH83" s="127"/>
      <c r="BI83" s="127"/>
      <c r="BJ83" s="127"/>
      <c r="BK83" s="127"/>
      <c r="BL83" s="127"/>
      <c r="BM83" s="127"/>
      <c r="BN83" s="134"/>
      <c r="BO83" s="133"/>
      <c r="BP83" s="127"/>
      <c r="BQ83" s="127"/>
      <c r="BR83" s="127"/>
      <c r="BS83" s="127"/>
      <c r="BT83" s="127"/>
      <c r="BU83" s="127"/>
      <c r="BV83" s="127"/>
      <c r="BW83" s="127"/>
      <c r="BX83" s="127"/>
      <c r="BY83" s="127"/>
      <c r="BZ83" s="127"/>
      <c r="CA83" s="127"/>
      <c r="CB83" s="127"/>
      <c r="CC83" s="127"/>
      <c r="CD83" s="127"/>
      <c r="CE83" s="127"/>
      <c r="CF83" s="127"/>
      <c r="CG83" s="127"/>
      <c r="CH83" s="136"/>
      <c r="CI83" s="137"/>
      <c r="CJ83" s="127"/>
      <c r="CK83" s="127"/>
      <c r="CL83" s="127"/>
      <c r="CM83" s="127"/>
      <c r="CN83" s="127"/>
      <c r="CO83" s="127"/>
      <c r="CP83" s="127"/>
      <c r="CQ83" s="127"/>
      <c r="CR83" s="127"/>
      <c r="CS83" s="127"/>
      <c r="CT83" s="127"/>
      <c r="CU83" s="127"/>
      <c r="CV83" s="127"/>
      <c r="CW83" s="127"/>
      <c r="CX83" s="127"/>
      <c r="CY83" s="127"/>
      <c r="CZ83" s="127"/>
      <c r="DA83" s="127"/>
      <c r="DB83" s="127"/>
      <c r="DC83" s="127"/>
      <c r="DD83" s="128"/>
      <c r="DE83" s="134"/>
      <c r="DF83" s="138"/>
      <c r="DG83" s="139"/>
      <c r="DH83" s="139"/>
      <c r="DI83" s="139"/>
      <c r="DJ83" s="139"/>
      <c r="DK83" s="139"/>
      <c r="DL83" s="139"/>
      <c r="DM83" s="137"/>
      <c r="DN83" s="138"/>
      <c r="DO83" s="139"/>
      <c r="DP83" s="139"/>
      <c r="DQ83" s="139"/>
      <c r="DR83" s="139"/>
      <c r="DS83" s="139"/>
      <c r="DT83" s="139"/>
      <c r="DU83" s="128"/>
      <c r="DV83" s="216"/>
      <c r="DW83" s="140"/>
      <c r="DX83" s="141"/>
      <c r="DY83" s="141"/>
      <c r="DZ83" s="134"/>
      <c r="EA83" s="133"/>
      <c r="EB83" s="177"/>
      <c r="EC83" s="177"/>
      <c r="ED83" s="163"/>
      <c r="EE83" s="133"/>
      <c r="EF83" s="127"/>
      <c r="EG83" s="127"/>
      <c r="EH83" s="127"/>
      <c r="EI83" s="127"/>
      <c r="EJ83" s="127"/>
      <c r="EK83" s="127"/>
      <c r="EL83" s="134"/>
      <c r="EM83" s="133"/>
      <c r="EN83" s="127"/>
      <c r="EO83" s="127"/>
      <c r="EP83" s="127"/>
      <c r="EQ83" s="127"/>
      <c r="ER83" s="127"/>
      <c r="ES83" s="127"/>
      <c r="ET83" s="134"/>
      <c r="EU83" s="142"/>
      <c r="EV83" s="142"/>
      <c r="EW83" s="142"/>
      <c r="EX83" s="142"/>
      <c r="EY83" s="142"/>
      <c r="EZ83" s="142"/>
      <c r="FA83" s="142"/>
      <c r="FB83" s="142"/>
      <c r="FC83" s="142"/>
      <c r="FD83" s="142"/>
      <c r="FE83" s="142"/>
      <c r="FF83" s="142"/>
      <c r="FG83" s="142"/>
      <c r="FH83" s="142"/>
      <c r="FI83" s="67"/>
      <c r="FJ83" s="67"/>
      <c r="FK83" s="67"/>
      <c r="FL83" s="67"/>
      <c r="FM83" s="67"/>
      <c r="FN83" s="67"/>
      <c r="FO83" s="67"/>
      <c r="FP83" s="67"/>
      <c r="FQ83" s="67"/>
      <c r="FR83" s="67"/>
    </row>
    <row r="84" spans="1:174">
      <c r="A84" s="176" t="str">
        <f>Validation!B84</f>
        <v>Pass</v>
      </c>
      <c r="B84" s="247"/>
      <c r="C84" s="247"/>
      <c r="D84" s="247"/>
      <c r="E84" s="248"/>
      <c r="F84" s="249"/>
      <c r="G84" s="247"/>
      <c r="H84" s="243"/>
      <c r="I84" s="127"/>
      <c r="J84" s="243"/>
      <c r="K84" s="136"/>
      <c r="L84" s="177"/>
      <c r="M84" s="191"/>
      <c r="N84" s="218"/>
      <c r="O84" s="218"/>
      <c r="P84" s="179"/>
      <c r="Q84" s="128"/>
      <c r="R84" s="216"/>
      <c r="S84" s="244"/>
      <c r="T84" s="177"/>
      <c r="U84" s="177"/>
      <c r="V84" s="216"/>
      <c r="W84" s="131"/>
      <c r="X84" s="132"/>
      <c r="Y84" s="132"/>
      <c r="Z84" s="132"/>
      <c r="AA84" s="133"/>
      <c r="AB84" s="127"/>
      <c r="AC84" s="127"/>
      <c r="AD84" s="245"/>
      <c r="AE84" s="246"/>
      <c r="AF84" s="127"/>
      <c r="AG84" s="127"/>
      <c r="AH84" s="128"/>
      <c r="AI84" s="128"/>
      <c r="AJ84" s="134"/>
      <c r="AK84" s="214"/>
      <c r="AL84" s="210"/>
      <c r="AM84" s="177"/>
      <c r="AN84" s="127"/>
      <c r="AO84" s="177"/>
      <c r="AP84" s="177"/>
      <c r="AQ84" s="177"/>
      <c r="AR84" s="177"/>
      <c r="AS84" s="177"/>
      <c r="AT84" s="177"/>
      <c r="AU84" s="135"/>
      <c r="AV84" s="216"/>
      <c r="AW84" s="133"/>
      <c r="AX84" s="127"/>
      <c r="AY84" s="127"/>
      <c r="AZ84" s="127"/>
      <c r="BA84" s="127"/>
      <c r="BB84" s="127"/>
      <c r="BC84" s="127"/>
      <c r="BD84" s="127"/>
      <c r="BE84" s="134"/>
      <c r="BF84" s="127"/>
      <c r="BG84" s="127"/>
      <c r="BH84" s="127"/>
      <c r="BI84" s="127"/>
      <c r="BJ84" s="127"/>
      <c r="BK84" s="127"/>
      <c r="BL84" s="127"/>
      <c r="BM84" s="127"/>
      <c r="BN84" s="134"/>
      <c r="BO84" s="133"/>
      <c r="BP84" s="127"/>
      <c r="BQ84" s="127"/>
      <c r="BR84" s="127"/>
      <c r="BS84" s="127"/>
      <c r="BT84" s="127"/>
      <c r="BU84" s="127"/>
      <c r="BV84" s="127"/>
      <c r="BW84" s="127"/>
      <c r="BX84" s="127"/>
      <c r="BY84" s="127"/>
      <c r="BZ84" s="127"/>
      <c r="CA84" s="127"/>
      <c r="CB84" s="127"/>
      <c r="CC84" s="127"/>
      <c r="CD84" s="127"/>
      <c r="CE84" s="127"/>
      <c r="CF84" s="127"/>
      <c r="CG84" s="127"/>
      <c r="CH84" s="136"/>
      <c r="CI84" s="137"/>
      <c r="CJ84" s="127"/>
      <c r="CK84" s="127"/>
      <c r="CL84" s="127"/>
      <c r="CM84" s="127"/>
      <c r="CN84" s="127"/>
      <c r="CO84" s="127"/>
      <c r="CP84" s="127"/>
      <c r="CQ84" s="127"/>
      <c r="CR84" s="127"/>
      <c r="CS84" s="127"/>
      <c r="CT84" s="127"/>
      <c r="CU84" s="127"/>
      <c r="CV84" s="127"/>
      <c r="CW84" s="127"/>
      <c r="CX84" s="127"/>
      <c r="CY84" s="127"/>
      <c r="CZ84" s="127"/>
      <c r="DA84" s="127"/>
      <c r="DB84" s="127"/>
      <c r="DC84" s="127"/>
      <c r="DD84" s="128"/>
      <c r="DE84" s="134"/>
      <c r="DF84" s="138"/>
      <c r="DG84" s="139"/>
      <c r="DH84" s="139"/>
      <c r="DI84" s="139"/>
      <c r="DJ84" s="139"/>
      <c r="DK84" s="139"/>
      <c r="DL84" s="139"/>
      <c r="DM84" s="137"/>
      <c r="DN84" s="138"/>
      <c r="DO84" s="139"/>
      <c r="DP84" s="139"/>
      <c r="DQ84" s="139"/>
      <c r="DR84" s="139"/>
      <c r="DS84" s="139"/>
      <c r="DT84" s="139"/>
      <c r="DU84" s="128"/>
      <c r="DV84" s="216"/>
      <c r="DW84" s="140"/>
      <c r="DX84" s="141"/>
      <c r="DY84" s="141"/>
      <c r="DZ84" s="134"/>
      <c r="EA84" s="133"/>
      <c r="EB84" s="177"/>
      <c r="EC84" s="177"/>
      <c r="ED84" s="163"/>
      <c r="EE84" s="133"/>
      <c r="EF84" s="127"/>
      <c r="EG84" s="127"/>
      <c r="EH84" s="127"/>
      <c r="EI84" s="127"/>
      <c r="EJ84" s="127"/>
      <c r="EK84" s="127"/>
      <c r="EL84" s="134"/>
      <c r="EM84" s="133"/>
      <c r="EN84" s="127"/>
      <c r="EO84" s="127"/>
      <c r="EP84" s="127"/>
      <c r="EQ84" s="127"/>
      <c r="ER84" s="127"/>
      <c r="ES84" s="127"/>
      <c r="ET84" s="134"/>
      <c r="EU84" s="142"/>
      <c r="EV84" s="142"/>
      <c r="EW84" s="142"/>
      <c r="EX84" s="142"/>
      <c r="EY84" s="142"/>
      <c r="EZ84" s="142"/>
      <c r="FA84" s="142"/>
      <c r="FB84" s="142"/>
      <c r="FC84" s="142"/>
      <c r="FD84" s="142"/>
      <c r="FE84" s="142"/>
      <c r="FF84" s="142"/>
      <c r="FG84" s="142"/>
      <c r="FH84" s="142"/>
      <c r="FI84" s="67"/>
      <c r="FJ84" s="67"/>
      <c r="FK84" s="67"/>
      <c r="FL84" s="67"/>
      <c r="FM84" s="67"/>
      <c r="FN84" s="67"/>
      <c r="FO84" s="67"/>
      <c r="FP84" s="67"/>
      <c r="FQ84" s="67"/>
      <c r="FR84" s="67"/>
    </row>
    <row r="85" spans="1:174">
      <c r="A85" s="176" t="str">
        <f>Validation!B85</f>
        <v>Pass</v>
      </c>
      <c r="B85" s="247"/>
      <c r="C85" s="247"/>
      <c r="D85" s="247"/>
      <c r="E85" s="248"/>
      <c r="F85" s="249"/>
      <c r="G85" s="247"/>
      <c r="H85" s="243"/>
      <c r="I85" s="127"/>
      <c r="J85" s="243"/>
      <c r="K85" s="136"/>
      <c r="L85" s="177"/>
      <c r="M85" s="191"/>
      <c r="N85" s="218"/>
      <c r="O85" s="218"/>
      <c r="P85" s="179"/>
      <c r="Q85" s="128"/>
      <c r="R85" s="216"/>
      <c r="S85" s="244"/>
      <c r="T85" s="177"/>
      <c r="U85" s="177"/>
      <c r="V85" s="216"/>
      <c r="W85" s="131"/>
      <c r="X85" s="132"/>
      <c r="Y85" s="132"/>
      <c r="Z85" s="132"/>
      <c r="AA85" s="133"/>
      <c r="AB85" s="127"/>
      <c r="AC85" s="127"/>
      <c r="AD85" s="245"/>
      <c r="AE85" s="246"/>
      <c r="AF85" s="127"/>
      <c r="AG85" s="127"/>
      <c r="AH85" s="128"/>
      <c r="AI85" s="128"/>
      <c r="AJ85" s="134"/>
      <c r="AK85" s="214"/>
      <c r="AL85" s="210"/>
      <c r="AM85" s="177"/>
      <c r="AN85" s="127"/>
      <c r="AO85" s="177"/>
      <c r="AP85" s="177"/>
      <c r="AQ85" s="177"/>
      <c r="AR85" s="177"/>
      <c r="AS85" s="177"/>
      <c r="AT85" s="177"/>
      <c r="AU85" s="135"/>
      <c r="AV85" s="216"/>
      <c r="AW85" s="133"/>
      <c r="AX85" s="127"/>
      <c r="AY85" s="127"/>
      <c r="AZ85" s="127"/>
      <c r="BA85" s="127"/>
      <c r="BB85" s="127"/>
      <c r="BC85" s="127"/>
      <c r="BD85" s="127"/>
      <c r="BE85" s="134"/>
      <c r="BF85" s="127"/>
      <c r="BG85" s="127"/>
      <c r="BH85" s="127"/>
      <c r="BI85" s="127"/>
      <c r="BJ85" s="127"/>
      <c r="BK85" s="127"/>
      <c r="BL85" s="127"/>
      <c r="BM85" s="127"/>
      <c r="BN85" s="134"/>
      <c r="BO85" s="133"/>
      <c r="BP85" s="127"/>
      <c r="BQ85" s="127"/>
      <c r="BR85" s="127"/>
      <c r="BS85" s="127"/>
      <c r="BT85" s="127"/>
      <c r="BU85" s="127"/>
      <c r="BV85" s="127"/>
      <c r="BW85" s="127"/>
      <c r="BX85" s="127"/>
      <c r="BY85" s="127"/>
      <c r="BZ85" s="127"/>
      <c r="CA85" s="127"/>
      <c r="CB85" s="127"/>
      <c r="CC85" s="127"/>
      <c r="CD85" s="127"/>
      <c r="CE85" s="127"/>
      <c r="CF85" s="127"/>
      <c r="CG85" s="127"/>
      <c r="CH85" s="136"/>
      <c r="CI85" s="137"/>
      <c r="CJ85" s="127"/>
      <c r="CK85" s="127"/>
      <c r="CL85" s="127"/>
      <c r="CM85" s="127"/>
      <c r="CN85" s="127"/>
      <c r="CO85" s="127"/>
      <c r="CP85" s="127"/>
      <c r="CQ85" s="127"/>
      <c r="CR85" s="127"/>
      <c r="CS85" s="127"/>
      <c r="CT85" s="127"/>
      <c r="CU85" s="127"/>
      <c r="CV85" s="127"/>
      <c r="CW85" s="127"/>
      <c r="CX85" s="127"/>
      <c r="CY85" s="127"/>
      <c r="CZ85" s="127"/>
      <c r="DA85" s="127"/>
      <c r="DB85" s="127"/>
      <c r="DC85" s="127"/>
      <c r="DD85" s="128"/>
      <c r="DE85" s="134"/>
      <c r="DF85" s="138"/>
      <c r="DG85" s="139"/>
      <c r="DH85" s="139"/>
      <c r="DI85" s="139"/>
      <c r="DJ85" s="139"/>
      <c r="DK85" s="139"/>
      <c r="DL85" s="139"/>
      <c r="DM85" s="137"/>
      <c r="DN85" s="138"/>
      <c r="DO85" s="139"/>
      <c r="DP85" s="139"/>
      <c r="DQ85" s="139"/>
      <c r="DR85" s="139"/>
      <c r="DS85" s="139"/>
      <c r="DT85" s="139"/>
      <c r="DU85" s="128"/>
      <c r="DV85" s="216"/>
      <c r="DW85" s="140"/>
      <c r="DX85" s="141"/>
      <c r="DY85" s="141"/>
      <c r="DZ85" s="134"/>
      <c r="EA85" s="133"/>
      <c r="EB85" s="177"/>
      <c r="EC85" s="177"/>
      <c r="ED85" s="163"/>
      <c r="EE85" s="133"/>
      <c r="EF85" s="127"/>
      <c r="EG85" s="127"/>
      <c r="EH85" s="127"/>
      <c r="EI85" s="127"/>
      <c r="EJ85" s="127"/>
      <c r="EK85" s="127"/>
      <c r="EL85" s="134"/>
      <c r="EM85" s="133"/>
      <c r="EN85" s="127"/>
      <c r="EO85" s="127"/>
      <c r="EP85" s="127"/>
      <c r="EQ85" s="127"/>
      <c r="ER85" s="127"/>
      <c r="ES85" s="127"/>
      <c r="ET85" s="134"/>
      <c r="EU85" s="142"/>
      <c r="EV85" s="142"/>
      <c r="EW85" s="142"/>
      <c r="EX85" s="142"/>
      <c r="EY85" s="142"/>
      <c r="EZ85" s="142"/>
      <c r="FA85" s="142"/>
      <c r="FB85" s="142"/>
      <c r="FC85" s="142"/>
      <c r="FD85" s="142"/>
      <c r="FE85" s="142"/>
      <c r="FF85" s="142"/>
      <c r="FG85" s="142"/>
      <c r="FH85" s="142"/>
      <c r="FI85" s="67"/>
      <c r="FJ85" s="67"/>
      <c r="FK85" s="67"/>
      <c r="FL85" s="67"/>
      <c r="FM85" s="67"/>
      <c r="FN85" s="67"/>
      <c r="FO85" s="67"/>
      <c r="FP85" s="67"/>
      <c r="FQ85" s="67"/>
      <c r="FR85" s="67"/>
    </row>
    <row r="86" spans="1:174">
      <c r="A86" s="176" t="str">
        <f>Validation!B86</f>
        <v>Pass</v>
      </c>
      <c r="B86" s="247"/>
      <c r="C86" s="247"/>
      <c r="D86" s="247"/>
      <c r="E86" s="248"/>
      <c r="F86" s="249"/>
      <c r="G86" s="247"/>
      <c r="H86" s="243"/>
      <c r="I86" s="127"/>
      <c r="J86" s="243"/>
      <c r="K86" s="136"/>
      <c r="L86" s="177"/>
      <c r="M86" s="191"/>
      <c r="N86" s="218"/>
      <c r="O86" s="218"/>
      <c r="P86" s="179"/>
      <c r="Q86" s="128"/>
      <c r="R86" s="216"/>
      <c r="S86" s="244"/>
      <c r="T86" s="177"/>
      <c r="U86" s="177"/>
      <c r="V86" s="216"/>
      <c r="W86" s="131"/>
      <c r="X86" s="132"/>
      <c r="Y86" s="132"/>
      <c r="Z86" s="132"/>
      <c r="AA86" s="133"/>
      <c r="AB86" s="127"/>
      <c r="AC86" s="127"/>
      <c r="AD86" s="245"/>
      <c r="AE86" s="246"/>
      <c r="AF86" s="127"/>
      <c r="AG86" s="127"/>
      <c r="AH86" s="128"/>
      <c r="AI86" s="128"/>
      <c r="AJ86" s="134"/>
      <c r="AK86" s="214"/>
      <c r="AL86" s="210"/>
      <c r="AM86" s="177"/>
      <c r="AN86" s="127"/>
      <c r="AO86" s="177"/>
      <c r="AP86" s="177"/>
      <c r="AQ86" s="177"/>
      <c r="AR86" s="177"/>
      <c r="AS86" s="177"/>
      <c r="AT86" s="177"/>
      <c r="AU86" s="135"/>
      <c r="AV86" s="216"/>
      <c r="AW86" s="133"/>
      <c r="AX86" s="127"/>
      <c r="AY86" s="127"/>
      <c r="AZ86" s="127"/>
      <c r="BA86" s="127"/>
      <c r="BB86" s="127"/>
      <c r="BC86" s="127"/>
      <c r="BD86" s="127"/>
      <c r="BE86" s="134"/>
      <c r="BF86" s="127"/>
      <c r="BG86" s="127"/>
      <c r="BH86" s="127"/>
      <c r="BI86" s="127"/>
      <c r="BJ86" s="127"/>
      <c r="BK86" s="127"/>
      <c r="BL86" s="127"/>
      <c r="BM86" s="127"/>
      <c r="BN86" s="134"/>
      <c r="BO86" s="133"/>
      <c r="BP86" s="127"/>
      <c r="BQ86" s="127"/>
      <c r="BR86" s="127"/>
      <c r="BS86" s="127"/>
      <c r="BT86" s="127"/>
      <c r="BU86" s="127"/>
      <c r="BV86" s="127"/>
      <c r="BW86" s="127"/>
      <c r="BX86" s="127"/>
      <c r="BY86" s="127"/>
      <c r="BZ86" s="127"/>
      <c r="CA86" s="127"/>
      <c r="CB86" s="127"/>
      <c r="CC86" s="127"/>
      <c r="CD86" s="127"/>
      <c r="CE86" s="127"/>
      <c r="CF86" s="127"/>
      <c r="CG86" s="127"/>
      <c r="CH86" s="136"/>
      <c r="CI86" s="137"/>
      <c r="CJ86" s="127"/>
      <c r="CK86" s="127"/>
      <c r="CL86" s="127"/>
      <c r="CM86" s="127"/>
      <c r="CN86" s="127"/>
      <c r="CO86" s="127"/>
      <c r="CP86" s="127"/>
      <c r="CQ86" s="127"/>
      <c r="CR86" s="127"/>
      <c r="CS86" s="127"/>
      <c r="CT86" s="127"/>
      <c r="CU86" s="127"/>
      <c r="CV86" s="127"/>
      <c r="CW86" s="127"/>
      <c r="CX86" s="127"/>
      <c r="CY86" s="127"/>
      <c r="CZ86" s="127"/>
      <c r="DA86" s="127"/>
      <c r="DB86" s="127"/>
      <c r="DC86" s="127"/>
      <c r="DD86" s="128"/>
      <c r="DE86" s="134"/>
      <c r="DF86" s="138"/>
      <c r="DG86" s="139"/>
      <c r="DH86" s="139"/>
      <c r="DI86" s="139"/>
      <c r="DJ86" s="139"/>
      <c r="DK86" s="139"/>
      <c r="DL86" s="139"/>
      <c r="DM86" s="137"/>
      <c r="DN86" s="138"/>
      <c r="DO86" s="139"/>
      <c r="DP86" s="139"/>
      <c r="DQ86" s="139"/>
      <c r="DR86" s="139"/>
      <c r="DS86" s="139"/>
      <c r="DT86" s="139"/>
      <c r="DU86" s="128"/>
      <c r="DV86" s="216"/>
      <c r="DW86" s="140"/>
      <c r="DX86" s="141"/>
      <c r="DY86" s="141"/>
      <c r="DZ86" s="134"/>
      <c r="EA86" s="133"/>
      <c r="EB86" s="177"/>
      <c r="EC86" s="177"/>
      <c r="ED86" s="163"/>
      <c r="EE86" s="133"/>
      <c r="EF86" s="127"/>
      <c r="EG86" s="127"/>
      <c r="EH86" s="127"/>
      <c r="EI86" s="127"/>
      <c r="EJ86" s="127"/>
      <c r="EK86" s="127"/>
      <c r="EL86" s="134"/>
      <c r="EM86" s="133"/>
      <c r="EN86" s="127"/>
      <c r="EO86" s="127"/>
      <c r="EP86" s="127"/>
      <c r="EQ86" s="127"/>
      <c r="ER86" s="127"/>
      <c r="ES86" s="127"/>
      <c r="ET86" s="134"/>
      <c r="EU86" s="142"/>
      <c r="EV86" s="142"/>
      <c r="EW86" s="142"/>
      <c r="EX86" s="142"/>
      <c r="EY86" s="142"/>
      <c r="EZ86" s="142"/>
      <c r="FA86" s="142"/>
      <c r="FB86" s="142"/>
      <c r="FC86" s="142"/>
      <c r="FD86" s="142"/>
      <c r="FE86" s="142"/>
      <c r="FF86" s="142"/>
      <c r="FG86" s="142"/>
      <c r="FH86" s="142"/>
      <c r="FI86" s="67"/>
      <c r="FJ86" s="67"/>
      <c r="FK86" s="67"/>
      <c r="FL86" s="67"/>
      <c r="FM86" s="67"/>
      <c r="FN86" s="67"/>
      <c r="FO86" s="67"/>
      <c r="FP86" s="67"/>
      <c r="FQ86" s="67"/>
      <c r="FR86" s="67"/>
    </row>
    <row r="87" spans="1:174">
      <c r="A87" s="176" t="str">
        <f>Validation!B87</f>
        <v>Pass</v>
      </c>
      <c r="B87" s="247"/>
      <c r="C87" s="247"/>
      <c r="D87" s="247"/>
      <c r="E87" s="248"/>
      <c r="F87" s="249"/>
      <c r="G87" s="247"/>
      <c r="H87" s="243"/>
      <c r="I87" s="127"/>
      <c r="J87" s="243"/>
      <c r="K87" s="136"/>
      <c r="L87" s="177"/>
      <c r="M87" s="191"/>
      <c r="N87" s="218"/>
      <c r="O87" s="218"/>
      <c r="P87" s="179"/>
      <c r="Q87" s="128"/>
      <c r="R87" s="216"/>
      <c r="S87" s="244"/>
      <c r="T87" s="177"/>
      <c r="U87" s="177"/>
      <c r="V87" s="216"/>
      <c r="W87" s="131"/>
      <c r="X87" s="132"/>
      <c r="Y87" s="132"/>
      <c r="Z87" s="132"/>
      <c r="AA87" s="133"/>
      <c r="AB87" s="127"/>
      <c r="AC87" s="127"/>
      <c r="AD87" s="245"/>
      <c r="AE87" s="246"/>
      <c r="AF87" s="127"/>
      <c r="AG87" s="127"/>
      <c r="AH87" s="128"/>
      <c r="AI87" s="128"/>
      <c r="AJ87" s="134"/>
      <c r="AK87" s="214"/>
      <c r="AL87" s="210"/>
      <c r="AM87" s="177"/>
      <c r="AN87" s="127"/>
      <c r="AO87" s="177"/>
      <c r="AP87" s="177"/>
      <c r="AQ87" s="177"/>
      <c r="AR87" s="177"/>
      <c r="AS87" s="177"/>
      <c r="AT87" s="177"/>
      <c r="AU87" s="135"/>
      <c r="AV87" s="216"/>
      <c r="AW87" s="133"/>
      <c r="AX87" s="127"/>
      <c r="AY87" s="127"/>
      <c r="AZ87" s="127"/>
      <c r="BA87" s="127"/>
      <c r="BB87" s="127"/>
      <c r="BC87" s="127"/>
      <c r="BD87" s="127"/>
      <c r="BE87" s="134"/>
      <c r="BF87" s="127"/>
      <c r="BG87" s="127"/>
      <c r="BH87" s="127"/>
      <c r="BI87" s="127"/>
      <c r="BJ87" s="127"/>
      <c r="BK87" s="127"/>
      <c r="BL87" s="127"/>
      <c r="BM87" s="127"/>
      <c r="BN87" s="134"/>
      <c r="BO87" s="133"/>
      <c r="BP87" s="127"/>
      <c r="BQ87" s="127"/>
      <c r="BR87" s="127"/>
      <c r="BS87" s="127"/>
      <c r="BT87" s="127"/>
      <c r="BU87" s="127"/>
      <c r="BV87" s="127"/>
      <c r="BW87" s="127"/>
      <c r="BX87" s="127"/>
      <c r="BY87" s="127"/>
      <c r="BZ87" s="127"/>
      <c r="CA87" s="127"/>
      <c r="CB87" s="127"/>
      <c r="CC87" s="127"/>
      <c r="CD87" s="127"/>
      <c r="CE87" s="127"/>
      <c r="CF87" s="127"/>
      <c r="CG87" s="127"/>
      <c r="CH87" s="136"/>
      <c r="CI87" s="137"/>
      <c r="CJ87" s="127"/>
      <c r="CK87" s="127"/>
      <c r="CL87" s="127"/>
      <c r="CM87" s="127"/>
      <c r="CN87" s="127"/>
      <c r="CO87" s="127"/>
      <c r="CP87" s="127"/>
      <c r="CQ87" s="127"/>
      <c r="CR87" s="127"/>
      <c r="CS87" s="127"/>
      <c r="CT87" s="127"/>
      <c r="CU87" s="127"/>
      <c r="CV87" s="127"/>
      <c r="CW87" s="127"/>
      <c r="CX87" s="127"/>
      <c r="CY87" s="127"/>
      <c r="CZ87" s="127"/>
      <c r="DA87" s="127"/>
      <c r="DB87" s="127"/>
      <c r="DC87" s="127"/>
      <c r="DD87" s="128"/>
      <c r="DE87" s="134"/>
      <c r="DF87" s="138"/>
      <c r="DG87" s="139"/>
      <c r="DH87" s="139"/>
      <c r="DI87" s="139"/>
      <c r="DJ87" s="139"/>
      <c r="DK87" s="139"/>
      <c r="DL87" s="139"/>
      <c r="DM87" s="137"/>
      <c r="DN87" s="138"/>
      <c r="DO87" s="139"/>
      <c r="DP87" s="139"/>
      <c r="DQ87" s="139"/>
      <c r="DR87" s="139"/>
      <c r="DS87" s="139"/>
      <c r="DT87" s="139"/>
      <c r="DU87" s="128"/>
      <c r="DV87" s="216"/>
      <c r="DW87" s="140"/>
      <c r="DX87" s="141"/>
      <c r="DY87" s="141"/>
      <c r="DZ87" s="134"/>
      <c r="EA87" s="133"/>
      <c r="EB87" s="177"/>
      <c r="EC87" s="177"/>
      <c r="ED87" s="163"/>
      <c r="EE87" s="133"/>
      <c r="EF87" s="127"/>
      <c r="EG87" s="127"/>
      <c r="EH87" s="127"/>
      <c r="EI87" s="127"/>
      <c r="EJ87" s="127"/>
      <c r="EK87" s="127"/>
      <c r="EL87" s="134"/>
      <c r="EM87" s="133"/>
      <c r="EN87" s="127"/>
      <c r="EO87" s="127"/>
      <c r="EP87" s="127"/>
      <c r="EQ87" s="127"/>
      <c r="ER87" s="127"/>
      <c r="ES87" s="127"/>
      <c r="ET87" s="134"/>
      <c r="EU87" s="142"/>
      <c r="EV87" s="142"/>
      <c r="EW87" s="142"/>
      <c r="EX87" s="142"/>
      <c r="EY87" s="142"/>
      <c r="EZ87" s="142"/>
      <c r="FA87" s="142"/>
      <c r="FB87" s="142"/>
      <c r="FC87" s="142"/>
      <c r="FD87" s="142"/>
      <c r="FE87" s="142"/>
      <c r="FF87" s="142"/>
      <c r="FG87" s="142"/>
      <c r="FH87" s="142"/>
      <c r="FI87" s="67"/>
      <c r="FJ87" s="67"/>
      <c r="FK87" s="67"/>
      <c r="FL87" s="67"/>
      <c r="FM87" s="67"/>
      <c r="FN87" s="67"/>
      <c r="FO87" s="67"/>
      <c r="FP87" s="67"/>
      <c r="FQ87" s="67"/>
      <c r="FR87" s="67"/>
    </row>
    <row r="88" spans="1:174">
      <c r="A88" s="176" t="str">
        <f>Validation!B88</f>
        <v>Pass</v>
      </c>
      <c r="B88" s="247"/>
      <c r="C88" s="247"/>
      <c r="D88" s="247"/>
      <c r="E88" s="248"/>
      <c r="F88" s="249"/>
      <c r="G88" s="247"/>
      <c r="H88" s="243"/>
      <c r="I88" s="127"/>
      <c r="J88" s="243"/>
      <c r="K88" s="136"/>
      <c r="L88" s="177"/>
      <c r="M88" s="191"/>
      <c r="N88" s="218"/>
      <c r="O88" s="218"/>
      <c r="P88" s="179"/>
      <c r="Q88" s="128"/>
      <c r="R88" s="216"/>
      <c r="S88" s="244"/>
      <c r="T88" s="177"/>
      <c r="U88" s="177"/>
      <c r="V88" s="216"/>
      <c r="W88" s="131"/>
      <c r="X88" s="132"/>
      <c r="Y88" s="132"/>
      <c r="Z88" s="132"/>
      <c r="AA88" s="133"/>
      <c r="AB88" s="127"/>
      <c r="AC88" s="127"/>
      <c r="AD88" s="245"/>
      <c r="AE88" s="246"/>
      <c r="AF88" s="127"/>
      <c r="AG88" s="127"/>
      <c r="AH88" s="128"/>
      <c r="AI88" s="128"/>
      <c r="AJ88" s="134"/>
      <c r="AK88" s="214"/>
      <c r="AL88" s="210"/>
      <c r="AM88" s="177"/>
      <c r="AN88" s="127"/>
      <c r="AO88" s="177"/>
      <c r="AP88" s="177"/>
      <c r="AQ88" s="177"/>
      <c r="AR88" s="177"/>
      <c r="AS88" s="177"/>
      <c r="AT88" s="177"/>
      <c r="AU88" s="135"/>
      <c r="AV88" s="216"/>
      <c r="AW88" s="133"/>
      <c r="AX88" s="127"/>
      <c r="AY88" s="127"/>
      <c r="AZ88" s="127"/>
      <c r="BA88" s="127"/>
      <c r="BB88" s="127"/>
      <c r="BC88" s="127"/>
      <c r="BD88" s="127"/>
      <c r="BE88" s="134"/>
      <c r="BF88" s="127"/>
      <c r="BG88" s="127"/>
      <c r="BH88" s="127"/>
      <c r="BI88" s="127"/>
      <c r="BJ88" s="127"/>
      <c r="BK88" s="127"/>
      <c r="BL88" s="127"/>
      <c r="BM88" s="127"/>
      <c r="BN88" s="134"/>
      <c r="BO88" s="133"/>
      <c r="BP88" s="127"/>
      <c r="BQ88" s="127"/>
      <c r="BR88" s="127"/>
      <c r="BS88" s="127"/>
      <c r="BT88" s="127"/>
      <c r="BU88" s="127"/>
      <c r="BV88" s="127"/>
      <c r="BW88" s="127"/>
      <c r="BX88" s="127"/>
      <c r="BY88" s="127"/>
      <c r="BZ88" s="127"/>
      <c r="CA88" s="127"/>
      <c r="CB88" s="127"/>
      <c r="CC88" s="127"/>
      <c r="CD88" s="127"/>
      <c r="CE88" s="127"/>
      <c r="CF88" s="127"/>
      <c r="CG88" s="127"/>
      <c r="CH88" s="136"/>
      <c r="CI88" s="137"/>
      <c r="CJ88" s="127"/>
      <c r="CK88" s="127"/>
      <c r="CL88" s="127"/>
      <c r="CM88" s="127"/>
      <c r="CN88" s="127"/>
      <c r="CO88" s="127"/>
      <c r="CP88" s="127"/>
      <c r="CQ88" s="127"/>
      <c r="CR88" s="127"/>
      <c r="CS88" s="127"/>
      <c r="CT88" s="127"/>
      <c r="CU88" s="127"/>
      <c r="CV88" s="127"/>
      <c r="CW88" s="127"/>
      <c r="CX88" s="127"/>
      <c r="CY88" s="127"/>
      <c r="CZ88" s="127"/>
      <c r="DA88" s="127"/>
      <c r="DB88" s="127"/>
      <c r="DC88" s="127"/>
      <c r="DD88" s="128"/>
      <c r="DE88" s="134"/>
      <c r="DF88" s="138"/>
      <c r="DG88" s="139"/>
      <c r="DH88" s="139"/>
      <c r="DI88" s="139"/>
      <c r="DJ88" s="139"/>
      <c r="DK88" s="139"/>
      <c r="DL88" s="139"/>
      <c r="DM88" s="137"/>
      <c r="DN88" s="138"/>
      <c r="DO88" s="139"/>
      <c r="DP88" s="139"/>
      <c r="DQ88" s="139"/>
      <c r="DR88" s="139"/>
      <c r="DS88" s="139"/>
      <c r="DT88" s="139"/>
      <c r="DU88" s="128"/>
      <c r="DV88" s="216"/>
      <c r="DW88" s="140"/>
      <c r="DX88" s="141"/>
      <c r="DY88" s="141"/>
      <c r="DZ88" s="134"/>
      <c r="EA88" s="133"/>
      <c r="EB88" s="177"/>
      <c r="EC88" s="177"/>
      <c r="ED88" s="163"/>
      <c r="EE88" s="133"/>
      <c r="EF88" s="127"/>
      <c r="EG88" s="127"/>
      <c r="EH88" s="127"/>
      <c r="EI88" s="127"/>
      <c r="EJ88" s="127"/>
      <c r="EK88" s="127"/>
      <c r="EL88" s="134"/>
      <c r="EM88" s="133"/>
      <c r="EN88" s="127"/>
      <c r="EO88" s="127"/>
      <c r="EP88" s="127"/>
      <c r="EQ88" s="127"/>
      <c r="ER88" s="127"/>
      <c r="ES88" s="127"/>
      <c r="ET88" s="134"/>
      <c r="EU88" s="142"/>
      <c r="EV88" s="142"/>
      <c r="EW88" s="142"/>
      <c r="EX88" s="142"/>
      <c r="EY88" s="142"/>
      <c r="EZ88" s="142"/>
      <c r="FA88" s="142"/>
      <c r="FB88" s="142"/>
      <c r="FC88" s="142"/>
      <c r="FD88" s="142"/>
      <c r="FE88" s="142"/>
      <c r="FF88" s="142"/>
      <c r="FG88" s="142"/>
      <c r="FH88" s="142"/>
      <c r="FI88" s="67"/>
      <c r="FJ88" s="67"/>
      <c r="FK88" s="67"/>
      <c r="FL88" s="67"/>
      <c r="FM88" s="67"/>
      <c r="FN88" s="67"/>
      <c r="FO88" s="67"/>
      <c r="FP88" s="67"/>
      <c r="FQ88" s="67"/>
      <c r="FR88" s="67"/>
    </row>
    <row r="89" spans="1:174">
      <c r="A89" s="176" t="str">
        <f>Validation!B89</f>
        <v>Pass</v>
      </c>
      <c r="B89" s="247"/>
      <c r="C89" s="247"/>
      <c r="D89" s="247"/>
      <c r="E89" s="248"/>
      <c r="F89" s="249"/>
      <c r="G89" s="247"/>
      <c r="H89" s="243"/>
      <c r="I89" s="127"/>
      <c r="J89" s="243"/>
      <c r="K89" s="136"/>
      <c r="L89" s="177"/>
      <c r="M89" s="191"/>
      <c r="N89" s="218"/>
      <c r="O89" s="218"/>
      <c r="P89" s="179"/>
      <c r="Q89" s="128"/>
      <c r="R89" s="216"/>
      <c r="S89" s="244"/>
      <c r="T89" s="177"/>
      <c r="U89" s="177"/>
      <c r="V89" s="216"/>
      <c r="W89" s="131"/>
      <c r="X89" s="132"/>
      <c r="Y89" s="132"/>
      <c r="Z89" s="132"/>
      <c r="AA89" s="133"/>
      <c r="AB89" s="127"/>
      <c r="AC89" s="127"/>
      <c r="AD89" s="245"/>
      <c r="AE89" s="246"/>
      <c r="AF89" s="127"/>
      <c r="AG89" s="127"/>
      <c r="AH89" s="128"/>
      <c r="AI89" s="128"/>
      <c r="AJ89" s="134"/>
      <c r="AK89" s="214"/>
      <c r="AL89" s="210"/>
      <c r="AM89" s="177"/>
      <c r="AN89" s="127"/>
      <c r="AO89" s="177"/>
      <c r="AP89" s="177"/>
      <c r="AQ89" s="177"/>
      <c r="AR89" s="177"/>
      <c r="AS89" s="177"/>
      <c r="AT89" s="177"/>
      <c r="AU89" s="135"/>
      <c r="AV89" s="216"/>
      <c r="AW89" s="133"/>
      <c r="AX89" s="127"/>
      <c r="AY89" s="127"/>
      <c r="AZ89" s="127"/>
      <c r="BA89" s="127"/>
      <c r="BB89" s="127"/>
      <c r="BC89" s="127"/>
      <c r="BD89" s="127"/>
      <c r="BE89" s="134"/>
      <c r="BF89" s="127"/>
      <c r="BG89" s="127"/>
      <c r="BH89" s="127"/>
      <c r="BI89" s="127"/>
      <c r="BJ89" s="127"/>
      <c r="BK89" s="127"/>
      <c r="BL89" s="127"/>
      <c r="BM89" s="127"/>
      <c r="BN89" s="134"/>
      <c r="BO89" s="133"/>
      <c r="BP89" s="127"/>
      <c r="BQ89" s="127"/>
      <c r="BR89" s="127"/>
      <c r="BS89" s="127"/>
      <c r="BT89" s="127"/>
      <c r="BU89" s="127"/>
      <c r="BV89" s="127"/>
      <c r="BW89" s="127"/>
      <c r="BX89" s="127"/>
      <c r="BY89" s="127"/>
      <c r="BZ89" s="127"/>
      <c r="CA89" s="127"/>
      <c r="CB89" s="127"/>
      <c r="CC89" s="127"/>
      <c r="CD89" s="127"/>
      <c r="CE89" s="127"/>
      <c r="CF89" s="127"/>
      <c r="CG89" s="127"/>
      <c r="CH89" s="136"/>
      <c r="CI89" s="137"/>
      <c r="CJ89" s="127"/>
      <c r="CK89" s="127"/>
      <c r="CL89" s="127"/>
      <c r="CM89" s="127"/>
      <c r="CN89" s="127"/>
      <c r="CO89" s="127"/>
      <c r="CP89" s="127"/>
      <c r="CQ89" s="127"/>
      <c r="CR89" s="127"/>
      <c r="CS89" s="127"/>
      <c r="CT89" s="127"/>
      <c r="CU89" s="127"/>
      <c r="CV89" s="127"/>
      <c r="CW89" s="127"/>
      <c r="CX89" s="127"/>
      <c r="CY89" s="127"/>
      <c r="CZ89" s="127"/>
      <c r="DA89" s="127"/>
      <c r="DB89" s="127"/>
      <c r="DC89" s="127"/>
      <c r="DD89" s="128"/>
      <c r="DE89" s="134"/>
      <c r="DF89" s="138"/>
      <c r="DG89" s="139"/>
      <c r="DH89" s="139"/>
      <c r="DI89" s="139"/>
      <c r="DJ89" s="139"/>
      <c r="DK89" s="139"/>
      <c r="DL89" s="139"/>
      <c r="DM89" s="137"/>
      <c r="DN89" s="138"/>
      <c r="DO89" s="139"/>
      <c r="DP89" s="139"/>
      <c r="DQ89" s="139"/>
      <c r="DR89" s="139"/>
      <c r="DS89" s="139"/>
      <c r="DT89" s="139"/>
      <c r="DU89" s="128"/>
      <c r="DV89" s="216"/>
      <c r="DW89" s="140"/>
      <c r="DX89" s="141"/>
      <c r="DY89" s="141"/>
      <c r="DZ89" s="134"/>
      <c r="EA89" s="133"/>
      <c r="EB89" s="177"/>
      <c r="EC89" s="177"/>
      <c r="ED89" s="163"/>
      <c r="EE89" s="133"/>
      <c r="EF89" s="127"/>
      <c r="EG89" s="127"/>
      <c r="EH89" s="127"/>
      <c r="EI89" s="127"/>
      <c r="EJ89" s="127"/>
      <c r="EK89" s="127"/>
      <c r="EL89" s="134"/>
      <c r="EM89" s="133"/>
      <c r="EN89" s="127"/>
      <c r="EO89" s="127"/>
      <c r="EP89" s="127"/>
      <c r="EQ89" s="127"/>
      <c r="ER89" s="127"/>
      <c r="ES89" s="127"/>
      <c r="ET89" s="134"/>
      <c r="EU89" s="142"/>
      <c r="EV89" s="142"/>
      <c r="EW89" s="142"/>
      <c r="EX89" s="142"/>
      <c r="EY89" s="142"/>
      <c r="EZ89" s="142"/>
      <c r="FA89" s="142"/>
      <c r="FB89" s="142"/>
      <c r="FC89" s="142"/>
      <c r="FD89" s="142"/>
      <c r="FE89" s="142"/>
      <c r="FF89" s="142"/>
      <c r="FG89" s="142"/>
      <c r="FH89" s="142"/>
      <c r="FI89" s="67"/>
      <c r="FJ89" s="67"/>
      <c r="FK89" s="67"/>
      <c r="FL89" s="67"/>
      <c r="FM89" s="67"/>
      <c r="FN89" s="67"/>
      <c r="FO89" s="67"/>
      <c r="FP89" s="67"/>
      <c r="FQ89" s="67"/>
      <c r="FR89" s="67"/>
    </row>
    <row r="90" spans="1:174">
      <c r="A90" s="176" t="str">
        <f>Validation!B90</f>
        <v>Pass</v>
      </c>
      <c r="B90" s="247"/>
      <c r="C90" s="247"/>
      <c r="D90" s="247"/>
      <c r="E90" s="248"/>
      <c r="F90" s="249"/>
      <c r="G90" s="247"/>
      <c r="H90" s="243"/>
      <c r="I90" s="127"/>
      <c r="J90" s="243"/>
      <c r="K90" s="136"/>
      <c r="L90" s="177"/>
      <c r="M90" s="191"/>
      <c r="N90" s="218"/>
      <c r="O90" s="218"/>
      <c r="P90" s="179"/>
      <c r="Q90" s="128"/>
      <c r="R90" s="216"/>
      <c r="S90" s="244"/>
      <c r="T90" s="177"/>
      <c r="U90" s="177"/>
      <c r="V90" s="216"/>
      <c r="W90" s="131"/>
      <c r="X90" s="132"/>
      <c r="Y90" s="132"/>
      <c r="Z90" s="132"/>
      <c r="AA90" s="133"/>
      <c r="AB90" s="127"/>
      <c r="AC90" s="127"/>
      <c r="AD90" s="245"/>
      <c r="AE90" s="246"/>
      <c r="AF90" s="127"/>
      <c r="AG90" s="127"/>
      <c r="AH90" s="128"/>
      <c r="AI90" s="128"/>
      <c r="AJ90" s="134"/>
      <c r="AK90" s="214"/>
      <c r="AL90" s="210"/>
      <c r="AM90" s="177"/>
      <c r="AN90" s="127"/>
      <c r="AO90" s="177"/>
      <c r="AP90" s="177"/>
      <c r="AQ90" s="177"/>
      <c r="AR90" s="177"/>
      <c r="AS90" s="177"/>
      <c r="AT90" s="177"/>
      <c r="AU90" s="135"/>
      <c r="AV90" s="216"/>
      <c r="AW90" s="133"/>
      <c r="AX90" s="127"/>
      <c r="AY90" s="127"/>
      <c r="AZ90" s="127"/>
      <c r="BA90" s="127"/>
      <c r="BB90" s="127"/>
      <c r="BC90" s="127"/>
      <c r="BD90" s="127"/>
      <c r="BE90" s="134"/>
      <c r="BF90" s="127"/>
      <c r="BG90" s="127"/>
      <c r="BH90" s="127"/>
      <c r="BI90" s="127"/>
      <c r="BJ90" s="127"/>
      <c r="BK90" s="127"/>
      <c r="BL90" s="127"/>
      <c r="BM90" s="127"/>
      <c r="BN90" s="134"/>
      <c r="BO90" s="133"/>
      <c r="BP90" s="127"/>
      <c r="BQ90" s="127"/>
      <c r="BR90" s="127"/>
      <c r="BS90" s="127"/>
      <c r="BT90" s="127"/>
      <c r="BU90" s="127"/>
      <c r="BV90" s="127"/>
      <c r="BW90" s="127"/>
      <c r="BX90" s="127"/>
      <c r="BY90" s="127"/>
      <c r="BZ90" s="127"/>
      <c r="CA90" s="127"/>
      <c r="CB90" s="127"/>
      <c r="CC90" s="127"/>
      <c r="CD90" s="127"/>
      <c r="CE90" s="127"/>
      <c r="CF90" s="127"/>
      <c r="CG90" s="127"/>
      <c r="CH90" s="136"/>
      <c r="CI90" s="137"/>
      <c r="CJ90" s="127"/>
      <c r="CK90" s="127"/>
      <c r="CL90" s="127"/>
      <c r="CM90" s="127"/>
      <c r="CN90" s="127"/>
      <c r="CO90" s="127"/>
      <c r="CP90" s="127"/>
      <c r="CQ90" s="127"/>
      <c r="CR90" s="127"/>
      <c r="CS90" s="127"/>
      <c r="CT90" s="127"/>
      <c r="CU90" s="127"/>
      <c r="CV90" s="127"/>
      <c r="CW90" s="127"/>
      <c r="CX90" s="127"/>
      <c r="CY90" s="127"/>
      <c r="CZ90" s="127"/>
      <c r="DA90" s="127"/>
      <c r="DB90" s="127"/>
      <c r="DC90" s="127"/>
      <c r="DD90" s="128"/>
      <c r="DE90" s="134"/>
      <c r="DF90" s="138"/>
      <c r="DG90" s="139"/>
      <c r="DH90" s="139"/>
      <c r="DI90" s="139"/>
      <c r="DJ90" s="139"/>
      <c r="DK90" s="139"/>
      <c r="DL90" s="139"/>
      <c r="DM90" s="137"/>
      <c r="DN90" s="138"/>
      <c r="DO90" s="139"/>
      <c r="DP90" s="139"/>
      <c r="DQ90" s="139"/>
      <c r="DR90" s="139"/>
      <c r="DS90" s="139"/>
      <c r="DT90" s="139"/>
      <c r="DU90" s="128"/>
      <c r="DV90" s="216"/>
      <c r="DW90" s="140"/>
      <c r="DX90" s="141"/>
      <c r="DY90" s="141"/>
      <c r="DZ90" s="134"/>
      <c r="EA90" s="133"/>
      <c r="EB90" s="177"/>
      <c r="EC90" s="177"/>
      <c r="ED90" s="163"/>
      <c r="EE90" s="133"/>
      <c r="EF90" s="127"/>
      <c r="EG90" s="127"/>
      <c r="EH90" s="127"/>
      <c r="EI90" s="127"/>
      <c r="EJ90" s="127"/>
      <c r="EK90" s="127"/>
      <c r="EL90" s="134"/>
      <c r="EM90" s="133"/>
      <c r="EN90" s="127"/>
      <c r="EO90" s="127"/>
      <c r="EP90" s="127"/>
      <c r="EQ90" s="127"/>
      <c r="ER90" s="127"/>
      <c r="ES90" s="127"/>
      <c r="ET90" s="134"/>
      <c r="EU90" s="142"/>
      <c r="EV90" s="142"/>
      <c r="EW90" s="142"/>
      <c r="EX90" s="142"/>
      <c r="EY90" s="142"/>
      <c r="EZ90" s="142"/>
      <c r="FA90" s="142"/>
      <c r="FB90" s="142"/>
      <c r="FC90" s="142"/>
      <c r="FD90" s="142"/>
      <c r="FE90" s="142"/>
      <c r="FF90" s="142"/>
      <c r="FG90" s="142"/>
      <c r="FH90" s="142"/>
      <c r="FI90" s="67"/>
      <c r="FJ90" s="67"/>
      <c r="FK90" s="67"/>
      <c r="FL90" s="67"/>
      <c r="FM90" s="67"/>
      <c r="FN90" s="67"/>
      <c r="FO90" s="67"/>
      <c r="FP90" s="67"/>
      <c r="FQ90" s="67"/>
      <c r="FR90" s="67"/>
    </row>
    <row r="91" spans="1:174">
      <c r="A91" s="176" t="str">
        <f>Validation!B91</f>
        <v>Pass</v>
      </c>
      <c r="B91" s="247"/>
      <c r="C91" s="247"/>
      <c r="D91" s="247"/>
      <c r="E91" s="248"/>
      <c r="F91" s="249"/>
      <c r="G91" s="247"/>
      <c r="H91" s="243"/>
      <c r="I91" s="127"/>
      <c r="J91" s="243"/>
      <c r="K91" s="136"/>
      <c r="L91" s="177"/>
      <c r="M91" s="191"/>
      <c r="N91" s="218"/>
      <c r="O91" s="218"/>
      <c r="P91" s="179"/>
      <c r="Q91" s="128"/>
      <c r="R91" s="216"/>
      <c r="S91" s="244"/>
      <c r="T91" s="177"/>
      <c r="U91" s="177"/>
      <c r="V91" s="216"/>
      <c r="W91" s="131"/>
      <c r="X91" s="132"/>
      <c r="Y91" s="132"/>
      <c r="Z91" s="132"/>
      <c r="AA91" s="133"/>
      <c r="AB91" s="127"/>
      <c r="AC91" s="127"/>
      <c r="AD91" s="245"/>
      <c r="AE91" s="246"/>
      <c r="AF91" s="127"/>
      <c r="AG91" s="127"/>
      <c r="AH91" s="128"/>
      <c r="AI91" s="128"/>
      <c r="AJ91" s="134"/>
      <c r="AK91" s="214"/>
      <c r="AL91" s="210"/>
      <c r="AM91" s="177"/>
      <c r="AN91" s="127"/>
      <c r="AO91" s="177"/>
      <c r="AP91" s="177"/>
      <c r="AQ91" s="177"/>
      <c r="AR91" s="177"/>
      <c r="AS91" s="177"/>
      <c r="AT91" s="177"/>
      <c r="AU91" s="135"/>
      <c r="AV91" s="216"/>
      <c r="AW91" s="133"/>
      <c r="AX91" s="127"/>
      <c r="AY91" s="127"/>
      <c r="AZ91" s="127"/>
      <c r="BA91" s="127"/>
      <c r="BB91" s="127"/>
      <c r="BC91" s="127"/>
      <c r="BD91" s="127"/>
      <c r="BE91" s="134"/>
      <c r="BF91" s="127"/>
      <c r="BG91" s="127"/>
      <c r="BH91" s="127"/>
      <c r="BI91" s="127"/>
      <c r="BJ91" s="127"/>
      <c r="BK91" s="127"/>
      <c r="BL91" s="127"/>
      <c r="BM91" s="127"/>
      <c r="BN91" s="134"/>
      <c r="BO91" s="133"/>
      <c r="BP91" s="127"/>
      <c r="BQ91" s="127"/>
      <c r="BR91" s="127"/>
      <c r="BS91" s="127"/>
      <c r="BT91" s="127"/>
      <c r="BU91" s="127"/>
      <c r="BV91" s="127"/>
      <c r="BW91" s="127"/>
      <c r="BX91" s="127"/>
      <c r="BY91" s="127"/>
      <c r="BZ91" s="127"/>
      <c r="CA91" s="127"/>
      <c r="CB91" s="127"/>
      <c r="CC91" s="127"/>
      <c r="CD91" s="127"/>
      <c r="CE91" s="127"/>
      <c r="CF91" s="127"/>
      <c r="CG91" s="127"/>
      <c r="CH91" s="136"/>
      <c r="CI91" s="137"/>
      <c r="CJ91" s="127"/>
      <c r="CK91" s="127"/>
      <c r="CL91" s="127"/>
      <c r="CM91" s="127"/>
      <c r="CN91" s="127"/>
      <c r="CO91" s="127"/>
      <c r="CP91" s="127"/>
      <c r="CQ91" s="127"/>
      <c r="CR91" s="127"/>
      <c r="CS91" s="127"/>
      <c r="CT91" s="127"/>
      <c r="CU91" s="127"/>
      <c r="CV91" s="127"/>
      <c r="CW91" s="127"/>
      <c r="CX91" s="127"/>
      <c r="CY91" s="127"/>
      <c r="CZ91" s="127"/>
      <c r="DA91" s="127"/>
      <c r="DB91" s="127"/>
      <c r="DC91" s="127"/>
      <c r="DD91" s="128"/>
      <c r="DE91" s="134"/>
      <c r="DF91" s="138"/>
      <c r="DG91" s="139"/>
      <c r="DH91" s="139"/>
      <c r="DI91" s="139"/>
      <c r="DJ91" s="139"/>
      <c r="DK91" s="139"/>
      <c r="DL91" s="139"/>
      <c r="DM91" s="137"/>
      <c r="DN91" s="138"/>
      <c r="DO91" s="139"/>
      <c r="DP91" s="139"/>
      <c r="DQ91" s="139"/>
      <c r="DR91" s="139"/>
      <c r="DS91" s="139"/>
      <c r="DT91" s="139"/>
      <c r="DU91" s="128"/>
      <c r="DV91" s="216"/>
      <c r="DW91" s="140"/>
      <c r="DX91" s="141"/>
      <c r="DY91" s="141"/>
      <c r="DZ91" s="134"/>
      <c r="EA91" s="133"/>
      <c r="EB91" s="177"/>
      <c r="EC91" s="177"/>
      <c r="ED91" s="163"/>
      <c r="EE91" s="133"/>
      <c r="EF91" s="127"/>
      <c r="EG91" s="127"/>
      <c r="EH91" s="127"/>
      <c r="EI91" s="127"/>
      <c r="EJ91" s="127"/>
      <c r="EK91" s="127"/>
      <c r="EL91" s="134"/>
      <c r="EM91" s="133"/>
      <c r="EN91" s="127"/>
      <c r="EO91" s="127"/>
      <c r="EP91" s="127"/>
      <c r="EQ91" s="127"/>
      <c r="ER91" s="127"/>
      <c r="ES91" s="127"/>
      <c r="ET91" s="134"/>
      <c r="EU91" s="142"/>
      <c r="EV91" s="142"/>
      <c r="EW91" s="142"/>
      <c r="EX91" s="142"/>
      <c r="EY91" s="142"/>
      <c r="EZ91" s="142"/>
      <c r="FA91" s="142"/>
      <c r="FB91" s="142"/>
      <c r="FC91" s="142"/>
      <c r="FD91" s="142"/>
      <c r="FE91" s="142"/>
      <c r="FF91" s="142"/>
      <c r="FG91" s="142"/>
      <c r="FH91" s="142"/>
      <c r="FI91" s="67"/>
      <c r="FJ91" s="67"/>
      <c r="FK91" s="67"/>
      <c r="FL91" s="67"/>
      <c r="FM91" s="67"/>
      <c r="FN91" s="67"/>
      <c r="FO91" s="67"/>
      <c r="FP91" s="67"/>
      <c r="FQ91" s="67"/>
      <c r="FR91" s="67"/>
    </row>
    <row r="92" spans="1:174">
      <c r="A92" s="176" t="str">
        <f>Validation!B92</f>
        <v>Pass</v>
      </c>
      <c r="B92" s="247"/>
      <c r="C92" s="247"/>
      <c r="D92" s="247"/>
      <c r="E92" s="248"/>
      <c r="F92" s="249"/>
      <c r="G92" s="247"/>
      <c r="H92" s="243"/>
      <c r="I92" s="127"/>
      <c r="J92" s="243"/>
      <c r="K92" s="136"/>
      <c r="L92" s="177"/>
      <c r="M92" s="191"/>
      <c r="N92" s="218"/>
      <c r="O92" s="218"/>
      <c r="P92" s="179"/>
      <c r="Q92" s="128"/>
      <c r="R92" s="216"/>
      <c r="S92" s="244"/>
      <c r="T92" s="177"/>
      <c r="U92" s="177"/>
      <c r="V92" s="216"/>
      <c r="W92" s="131"/>
      <c r="X92" s="132"/>
      <c r="Y92" s="132"/>
      <c r="Z92" s="132"/>
      <c r="AA92" s="133"/>
      <c r="AB92" s="127"/>
      <c r="AC92" s="127"/>
      <c r="AD92" s="245"/>
      <c r="AE92" s="246"/>
      <c r="AF92" s="127"/>
      <c r="AG92" s="127"/>
      <c r="AH92" s="128"/>
      <c r="AI92" s="128"/>
      <c r="AJ92" s="134"/>
      <c r="AK92" s="214"/>
      <c r="AL92" s="210"/>
      <c r="AM92" s="177"/>
      <c r="AN92" s="127"/>
      <c r="AO92" s="177"/>
      <c r="AP92" s="177"/>
      <c r="AQ92" s="177"/>
      <c r="AR92" s="177"/>
      <c r="AS92" s="177"/>
      <c r="AT92" s="177"/>
      <c r="AU92" s="135"/>
      <c r="AV92" s="216"/>
      <c r="AW92" s="133"/>
      <c r="AX92" s="127"/>
      <c r="AY92" s="127"/>
      <c r="AZ92" s="127"/>
      <c r="BA92" s="127"/>
      <c r="BB92" s="127"/>
      <c r="BC92" s="127"/>
      <c r="BD92" s="127"/>
      <c r="BE92" s="134"/>
      <c r="BF92" s="127"/>
      <c r="BG92" s="127"/>
      <c r="BH92" s="127"/>
      <c r="BI92" s="127"/>
      <c r="BJ92" s="127"/>
      <c r="BK92" s="127"/>
      <c r="BL92" s="127"/>
      <c r="BM92" s="127"/>
      <c r="BN92" s="134"/>
      <c r="BO92" s="133"/>
      <c r="BP92" s="127"/>
      <c r="BQ92" s="127"/>
      <c r="BR92" s="127"/>
      <c r="BS92" s="127"/>
      <c r="BT92" s="127"/>
      <c r="BU92" s="127"/>
      <c r="BV92" s="127"/>
      <c r="BW92" s="127"/>
      <c r="BX92" s="127"/>
      <c r="BY92" s="127"/>
      <c r="BZ92" s="127"/>
      <c r="CA92" s="127"/>
      <c r="CB92" s="127"/>
      <c r="CC92" s="127"/>
      <c r="CD92" s="127"/>
      <c r="CE92" s="127"/>
      <c r="CF92" s="127"/>
      <c r="CG92" s="127"/>
      <c r="CH92" s="136"/>
      <c r="CI92" s="137"/>
      <c r="CJ92" s="127"/>
      <c r="CK92" s="127"/>
      <c r="CL92" s="127"/>
      <c r="CM92" s="127"/>
      <c r="CN92" s="127"/>
      <c r="CO92" s="127"/>
      <c r="CP92" s="127"/>
      <c r="CQ92" s="127"/>
      <c r="CR92" s="127"/>
      <c r="CS92" s="127"/>
      <c r="CT92" s="127"/>
      <c r="CU92" s="127"/>
      <c r="CV92" s="127"/>
      <c r="CW92" s="127"/>
      <c r="CX92" s="127"/>
      <c r="CY92" s="127"/>
      <c r="CZ92" s="127"/>
      <c r="DA92" s="127"/>
      <c r="DB92" s="127"/>
      <c r="DC92" s="127"/>
      <c r="DD92" s="128"/>
      <c r="DE92" s="134"/>
      <c r="DF92" s="138"/>
      <c r="DG92" s="139"/>
      <c r="DH92" s="139"/>
      <c r="DI92" s="139"/>
      <c r="DJ92" s="139"/>
      <c r="DK92" s="139"/>
      <c r="DL92" s="139"/>
      <c r="DM92" s="137"/>
      <c r="DN92" s="138"/>
      <c r="DO92" s="139"/>
      <c r="DP92" s="139"/>
      <c r="DQ92" s="139"/>
      <c r="DR92" s="139"/>
      <c r="DS92" s="139"/>
      <c r="DT92" s="139"/>
      <c r="DU92" s="128"/>
      <c r="DV92" s="216"/>
      <c r="DW92" s="140"/>
      <c r="DX92" s="141"/>
      <c r="DY92" s="141"/>
      <c r="DZ92" s="134"/>
      <c r="EA92" s="133"/>
      <c r="EB92" s="177"/>
      <c r="EC92" s="177"/>
      <c r="ED92" s="163"/>
      <c r="EE92" s="133"/>
      <c r="EF92" s="127"/>
      <c r="EG92" s="127"/>
      <c r="EH92" s="127"/>
      <c r="EI92" s="127"/>
      <c r="EJ92" s="127"/>
      <c r="EK92" s="127"/>
      <c r="EL92" s="134"/>
      <c r="EM92" s="133"/>
      <c r="EN92" s="127"/>
      <c r="EO92" s="127"/>
      <c r="EP92" s="127"/>
      <c r="EQ92" s="127"/>
      <c r="ER92" s="127"/>
      <c r="ES92" s="127"/>
      <c r="ET92" s="134"/>
      <c r="EU92" s="142"/>
      <c r="EV92" s="142"/>
      <c r="EW92" s="142"/>
      <c r="EX92" s="142"/>
      <c r="EY92" s="142"/>
      <c r="EZ92" s="142"/>
      <c r="FA92" s="142"/>
      <c r="FB92" s="142"/>
      <c r="FC92" s="142"/>
      <c r="FD92" s="142"/>
      <c r="FE92" s="142"/>
      <c r="FF92" s="142"/>
      <c r="FG92" s="142"/>
      <c r="FH92" s="142"/>
      <c r="FI92" s="67"/>
      <c r="FJ92" s="67"/>
      <c r="FK92" s="67"/>
      <c r="FL92" s="67"/>
      <c r="FM92" s="67"/>
      <c r="FN92" s="67"/>
      <c r="FO92" s="67"/>
      <c r="FP92" s="67"/>
      <c r="FQ92" s="67"/>
      <c r="FR92" s="67"/>
    </row>
    <row r="93" spans="1:174">
      <c r="A93" s="176" t="str">
        <f>Validation!B93</f>
        <v>Pass</v>
      </c>
      <c r="B93" s="247"/>
      <c r="C93" s="247"/>
      <c r="D93" s="247"/>
      <c r="E93" s="248"/>
      <c r="F93" s="249"/>
      <c r="G93" s="247"/>
      <c r="H93" s="243"/>
      <c r="I93" s="127"/>
      <c r="J93" s="243"/>
      <c r="K93" s="136"/>
      <c r="L93" s="177"/>
      <c r="M93" s="191"/>
      <c r="N93" s="218"/>
      <c r="O93" s="218"/>
      <c r="P93" s="179"/>
      <c r="Q93" s="128"/>
      <c r="R93" s="216"/>
      <c r="S93" s="244"/>
      <c r="T93" s="177"/>
      <c r="U93" s="177"/>
      <c r="V93" s="216"/>
      <c r="W93" s="131"/>
      <c r="X93" s="132"/>
      <c r="Y93" s="132"/>
      <c r="Z93" s="132"/>
      <c r="AA93" s="133"/>
      <c r="AB93" s="127"/>
      <c r="AC93" s="127"/>
      <c r="AD93" s="245"/>
      <c r="AE93" s="246"/>
      <c r="AF93" s="127"/>
      <c r="AG93" s="127"/>
      <c r="AH93" s="128"/>
      <c r="AI93" s="128"/>
      <c r="AJ93" s="134"/>
      <c r="AK93" s="214"/>
      <c r="AL93" s="210"/>
      <c r="AM93" s="177"/>
      <c r="AN93" s="127"/>
      <c r="AO93" s="177"/>
      <c r="AP93" s="177"/>
      <c r="AQ93" s="177"/>
      <c r="AR93" s="177"/>
      <c r="AS93" s="177"/>
      <c r="AT93" s="177"/>
      <c r="AU93" s="135"/>
      <c r="AV93" s="216"/>
      <c r="AW93" s="133"/>
      <c r="AX93" s="127"/>
      <c r="AY93" s="127"/>
      <c r="AZ93" s="127"/>
      <c r="BA93" s="127"/>
      <c r="BB93" s="127"/>
      <c r="BC93" s="127"/>
      <c r="BD93" s="127"/>
      <c r="BE93" s="134"/>
      <c r="BF93" s="127"/>
      <c r="BG93" s="127"/>
      <c r="BH93" s="127"/>
      <c r="BI93" s="127"/>
      <c r="BJ93" s="127"/>
      <c r="BK93" s="127"/>
      <c r="BL93" s="127"/>
      <c r="BM93" s="127"/>
      <c r="BN93" s="134"/>
      <c r="BO93" s="133"/>
      <c r="BP93" s="127"/>
      <c r="BQ93" s="127"/>
      <c r="BR93" s="127"/>
      <c r="BS93" s="127"/>
      <c r="BT93" s="127"/>
      <c r="BU93" s="127"/>
      <c r="BV93" s="127"/>
      <c r="BW93" s="127"/>
      <c r="BX93" s="127"/>
      <c r="BY93" s="127"/>
      <c r="BZ93" s="127"/>
      <c r="CA93" s="127"/>
      <c r="CB93" s="127"/>
      <c r="CC93" s="127"/>
      <c r="CD93" s="127"/>
      <c r="CE93" s="127"/>
      <c r="CF93" s="127"/>
      <c r="CG93" s="127"/>
      <c r="CH93" s="136"/>
      <c r="CI93" s="137"/>
      <c r="CJ93" s="127"/>
      <c r="CK93" s="127"/>
      <c r="CL93" s="127"/>
      <c r="CM93" s="127"/>
      <c r="CN93" s="127"/>
      <c r="CO93" s="127"/>
      <c r="CP93" s="127"/>
      <c r="CQ93" s="127"/>
      <c r="CR93" s="127"/>
      <c r="CS93" s="127"/>
      <c r="CT93" s="127"/>
      <c r="CU93" s="127"/>
      <c r="CV93" s="127"/>
      <c r="CW93" s="127"/>
      <c r="CX93" s="127"/>
      <c r="CY93" s="127"/>
      <c r="CZ93" s="127"/>
      <c r="DA93" s="127"/>
      <c r="DB93" s="127"/>
      <c r="DC93" s="127"/>
      <c r="DD93" s="128"/>
      <c r="DE93" s="134"/>
      <c r="DF93" s="138"/>
      <c r="DG93" s="139"/>
      <c r="DH93" s="139"/>
      <c r="DI93" s="139"/>
      <c r="DJ93" s="139"/>
      <c r="DK93" s="139"/>
      <c r="DL93" s="139"/>
      <c r="DM93" s="137"/>
      <c r="DN93" s="138"/>
      <c r="DO93" s="139"/>
      <c r="DP93" s="139"/>
      <c r="DQ93" s="139"/>
      <c r="DR93" s="139"/>
      <c r="DS93" s="139"/>
      <c r="DT93" s="139"/>
      <c r="DU93" s="128"/>
      <c r="DV93" s="216"/>
      <c r="DW93" s="140"/>
      <c r="DX93" s="141"/>
      <c r="DY93" s="141"/>
      <c r="DZ93" s="134"/>
      <c r="EA93" s="133"/>
      <c r="EB93" s="177"/>
      <c r="EC93" s="177"/>
      <c r="ED93" s="163"/>
      <c r="EE93" s="133"/>
      <c r="EF93" s="127"/>
      <c r="EG93" s="127"/>
      <c r="EH93" s="127"/>
      <c r="EI93" s="127"/>
      <c r="EJ93" s="127"/>
      <c r="EK93" s="127"/>
      <c r="EL93" s="134"/>
      <c r="EM93" s="133"/>
      <c r="EN93" s="127"/>
      <c r="EO93" s="127"/>
      <c r="EP93" s="127"/>
      <c r="EQ93" s="127"/>
      <c r="ER93" s="127"/>
      <c r="ES93" s="127"/>
      <c r="ET93" s="134"/>
      <c r="EU93" s="142"/>
      <c r="EV93" s="142"/>
      <c r="EW93" s="142"/>
      <c r="EX93" s="142"/>
      <c r="EY93" s="142"/>
      <c r="EZ93" s="142"/>
      <c r="FA93" s="142"/>
      <c r="FB93" s="142"/>
      <c r="FC93" s="142"/>
      <c r="FD93" s="142"/>
      <c r="FE93" s="142"/>
      <c r="FF93" s="142"/>
      <c r="FG93" s="142"/>
      <c r="FH93" s="142"/>
      <c r="FI93" s="67"/>
      <c r="FJ93" s="67"/>
      <c r="FK93" s="67"/>
      <c r="FL93" s="67"/>
      <c r="FM93" s="67"/>
      <c r="FN93" s="67"/>
      <c r="FO93" s="67"/>
      <c r="FP93" s="67"/>
      <c r="FQ93" s="67"/>
      <c r="FR93" s="67"/>
    </row>
    <row r="94" spans="1:174">
      <c r="A94" s="176" t="str">
        <f>Validation!B94</f>
        <v>Pass</v>
      </c>
      <c r="B94" s="247"/>
      <c r="C94" s="247"/>
      <c r="D94" s="247"/>
      <c r="E94" s="248"/>
      <c r="F94" s="249"/>
      <c r="G94" s="247"/>
      <c r="H94" s="243"/>
      <c r="I94" s="127"/>
      <c r="J94" s="243"/>
      <c r="K94" s="136"/>
      <c r="L94" s="177"/>
      <c r="M94" s="191"/>
      <c r="N94" s="218"/>
      <c r="O94" s="218"/>
      <c r="P94" s="179"/>
      <c r="Q94" s="128"/>
      <c r="R94" s="216"/>
      <c r="S94" s="244"/>
      <c r="T94" s="177"/>
      <c r="U94" s="177"/>
      <c r="V94" s="216"/>
      <c r="W94" s="131"/>
      <c r="X94" s="132"/>
      <c r="Y94" s="132"/>
      <c r="Z94" s="132"/>
      <c r="AA94" s="133"/>
      <c r="AB94" s="127"/>
      <c r="AC94" s="127"/>
      <c r="AD94" s="245"/>
      <c r="AE94" s="246"/>
      <c r="AF94" s="127"/>
      <c r="AG94" s="127"/>
      <c r="AH94" s="128"/>
      <c r="AI94" s="128"/>
      <c r="AJ94" s="134"/>
      <c r="AK94" s="214"/>
      <c r="AL94" s="210"/>
      <c r="AM94" s="177"/>
      <c r="AN94" s="127"/>
      <c r="AO94" s="177"/>
      <c r="AP94" s="177"/>
      <c r="AQ94" s="177"/>
      <c r="AR94" s="177"/>
      <c r="AS94" s="177"/>
      <c r="AT94" s="177"/>
      <c r="AU94" s="135"/>
      <c r="AV94" s="216"/>
      <c r="AW94" s="133"/>
      <c r="AX94" s="127"/>
      <c r="AY94" s="127"/>
      <c r="AZ94" s="127"/>
      <c r="BA94" s="127"/>
      <c r="BB94" s="127"/>
      <c r="BC94" s="127"/>
      <c r="BD94" s="127"/>
      <c r="BE94" s="134"/>
      <c r="BF94" s="127"/>
      <c r="BG94" s="127"/>
      <c r="BH94" s="127"/>
      <c r="BI94" s="127"/>
      <c r="BJ94" s="127"/>
      <c r="BK94" s="127"/>
      <c r="BL94" s="127"/>
      <c r="BM94" s="127"/>
      <c r="BN94" s="134"/>
      <c r="BO94" s="133"/>
      <c r="BP94" s="127"/>
      <c r="BQ94" s="127"/>
      <c r="BR94" s="127"/>
      <c r="BS94" s="127"/>
      <c r="BT94" s="127"/>
      <c r="BU94" s="127"/>
      <c r="BV94" s="127"/>
      <c r="BW94" s="127"/>
      <c r="BX94" s="127"/>
      <c r="BY94" s="127"/>
      <c r="BZ94" s="127"/>
      <c r="CA94" s="127"/>
      <c r="CB94" s="127"/>
      <c r="CC94" s="127"/>
      <c r="CD94" s="127"/>
      <c r="CE94" s="127"/>
      <c r="CF94" s="127"/>
      <c r="CG94" s="127"/>
      <c r="CH94" s="136"/>
      <c r="CI94" s="137"/>
      <c r="CJ94" s="127"/>
      <c r="CK94" s="127"/>
      <c r="CL94" s="127"/>
      <c r="CM94" s="127"/>
      <c r="CN94" s="127"/>
      <c r="CO94" s="127"/>
      <c r="CP94" s="127"/>
      <c r="CQ94" s="127"/>
      <c r="CR94" s="127"/>
      <c r="CS94" s="127"/>
      <c r="CT94" s="127"/>
      <c r="CU94" s="127"/>
      <c r="CV94" s="127"/>
      <c r="CW94" s="127"/>
      <c r="CX94" s="127"/>
      <c r="CY94" s="127"/>
      <c r="CZ94" s="127"/>
      <c r="DA94" s="127"/>
      <c r="DB94" s="127"/>
      <c r="DC94" s="127"/>
      <c r="DD94" s="128"/>
      <c r="DE94" s="134"/>
      <c r="DF94" s="138"/>
      <c r="DG94" s="139"/>
      <c r="DH94" s="139"/>
      <c r="DI94" s="139"/>
      <c r="DJ94" s="139"/>
      <c r="DK94" s="139"/>
      <c r="DL94" s="139"/>
      <c r="DM94" s="137"/>
      <c r="DN94" s="138"/>
      <c r="DO94" s="139"/>
      <c r="DP94" s="139"/>
      <c r="DQ94" s="139"/>
      <c r="DR94" s="139"/>
      <c r="DS94" s="139"/>
      <c r="DT94" s="139"/>
      <c r="DU94" s="128"/>
      <c r="DV94" s="216"/>
      <c r="DW94" s="140"/>
      <c r="DX94" s="141"/>
      <c r="DY94" s="141"/>
      <c r="DZ94" s="134"/>
      <c r="EA94" s="133"/>
      <c r="EB94" s="177"/>
      <c r="EC94" s="177"/>
      <c r="ED94" s="163"/>
      <c r="EE94" s="133"/>
      <c r="EF94" s="127"/>
      <c r="EG94" s="127"/>
      <c r="EH94" s="127"/>
      <c r="EI94" s="127"/>
      <c r="EJ94" s="127"/>
      <c r="EK94" s="127"/>
      <c r="EL94" s="134"/>
      <c r="EM94" s="133"/>
      <c r="EN94" s="127"/>
      <c r="EO94" s="127"/>
      <c r="EP94" s="127"/>
      <c r="EQ94" s="127"/>
      <c r="ER94" s="127"/>
      <c r="ES94" s="127"/>
      <c r="ET94" s="134"/>
      <c r="EU94" s="142"/>
      <c r="EV94" s="142"/>
      <c r="EW94" s="142"/>
      <c r="EX94" s="142"/>
      <c r="EY94" s="142"/>
      <c r="EZ94" s="142"/>
      <c r="FA94" s="142"/>
      <c r="FB94" s="142"/>
      <c r="FC94" s="142"/>
      <c r="FD94" s="142"/>
      <c r="FE94" s="142"/>
      <c r="FF94" s="142"/>
      <c r="FG94" s="142"/>
      <c r="FH94" s="142"/>
      <c r="FI94" s="67"/>
      <c r="FJ94" s="67"/>
      <c r="FK94" s="67"/>
      <c r="FL94" s="67"/>
      <c r="FM94" s="67"/>
      <c r="FN94" s="67"/>
      <c r="FO94" s="67"/>
      <c r="FP94" s="67"/>
      <c r="FQ94" s="67"/>
      <c r="FR94" s="67"/>
    </row>
    <row r="95" spans="1:174">
      <c r="A95" s="176" t="str">
        <f>Validation!B95</f>
        <v>Pass</v>
      </c>
      <c r="B95" s="247"/>
      <c r="C95" s="247"/>
      <c r="D95" s="247"/>
      <c r="E95" s="248"/>
      <c r="F95" s="249"/>
      <c r="G95" s="247"/>
      <c r="H95" s="243"/>
      <c r="I95" s="127"/>
      <c r="J95" s="243"/>
      <c r="K95" s="136"/>
      <c r="L95" s="177"/>
      <c r="M95" s="191"/>
      <c r="N95" s="218"/>
      <c r="O95" s="218"/>
      <c r="P95" s="179"/>
      <c r="Q95" s="128"/>
      <c r="R95" s="216"/>
      <c r="S95" s="244"/>
      <c r="T95" s="177"/>
      <c r="U95" s="177"/>
      <c r="V95" s="216"/>
      <c r="W95" s="131"/>
      <c r="X95" s="132"/>
      <c r="Y95" s="132"/>
      <c r="Z95" s="132"/>
      <c r="AA95" s="133"/>
      <c r="AB95" s="127"/>
      <c r="AC95" s="127"/>
      <c r="AD95" s="245"/>
      <c r="AE95" s="246"/>
      <c r="AF95" s="127"/>
      <c r="AG95" s="127"/>
      <c r="AH95" s="128"/>
      <c r="AI95" s="128"/>
      <c r="AJ95" s="134"/>
      <c r="AK95" s="214"/>
      <c r="AL95" s="210"/>
      <c r="AM95" s="177"/>
      <c r="AN95" s="127"/>
      <c r="AO95" s="177"/>
      <c r="AP95" s="177"/>
      <c r="AQ95" s="177"/>
      <c r="AR95" s="177"/>
      <c r="AS95" s="177"/>
      <c r="AT95" s="177"/>
      <c r="AU95" s="135"/>
      <c r="AV95" s="216"/>
      <c r="AW95" s="133"/>
      <c r="AX95" s="127"/>
      <c r="AY95" s="127"/>
      <c r="AZ95" s="127"/>
      <c r="BA95" s="127"/>
      <c r="BB95" s="127"/>
      <c r="BC95" s="127"/>
      <c r="BD95" s="127"/>
      <c r="BE95" s="134"/>
      <c r="BF95" s="127"/>
      <c r="BG95" s="127"/>
      <c r="BH95" s="127"/>
      <c r="BI95" s="127"/>
      <c r="BJ95" s="127"/>
      <c r="BK95" s="127"/>
      <c r="BL95" s="127"/>
      <c r="BM95" s="127"/>
      <c r="BN95" s="134"/>
      <c r="BO95" s="133"/>
      <c r="BP95" s="127"/>
      <c r="BQ95" s="127"/>
      <c r="BR95" s="127"/>
      <c r="BS95" s="127"/>
      <c r="BT95" s="127"/>
      <c r="BU95" s="127"/>
      <c r="BV95" s="127"/>
      <c r="BW95" s="127"/>
      <c r="BX95" s="127"/>
      <c r="BY95" s="127"/>
      <c r="BZ95" s="127"/>
      <c r="CA95" s="127"/>
      <c r="CB95" s="127"/>
      <c r="CC95" s="127"/>
      <c r="CD95" s="127"/>
      <c r="CE95" s="127"/>
      <c r="CF95" s="127"/>
      <c r="CG95" s="127"/>
      <c r="CH95" s="136"/>
      <c r="CI95" s="137"/>
      <c r="CJ95" s="127"/>
      <c r="CK95" s="127"/>
      <c r="CL95" s="127"/>
      <c r="CM95" s="127"/>
      <c r="CN95" s="127"/>
      <c r="CO95" s="127"/>
      <c r="CP95" s="127"/>
      <c r="CQ95" s="127"/>
      <c r="CR95" s="127"/>
      <c r="CS95" s="127"/>
      <c r="CT95" s="127"/>
      <c r="CU95" s="127"/>
      <c r="CV95" s="127"/>
      <c r="CW95" s="127"/>
      <c r="CX95" s="127"/>
      <c r="CY95" s="127"/>
      <c r="CZ95" s="127"/>
      <c r="DA95" s="127"/>
      <c r="DB95" s="127"/>
      <c r="DC95" s="127"/>
      <c r="DD95" s="128"/>
      <c r="DE95" s="134"/>
      <c r="DF95" s="138"/>
      <c r="DG95" s="139"/>
      <c r="DH95" s="139"/>
      <c r="DI95" s="139"/>
      <c r="DJ95" s="139"/>
      <c r="DK95" s="139"/>
      <c r="DL95" s="139"/>
      <c r="DM95" s="137"/>
      <c r="DN95" s="138"/>
      <c r="DO95" s="139"/>
      <c r="DP95" s="139"/>
      <c r="DQ95" s="139"/>
      <c r="DR95" s="139"/>
      <c r="DS95" s="139"/>
      <c r="DT95" s="139"/>
      <c r="DU95" s="128"/>
      <c r="DV95" s="216"/>
      <c r="DW95" s="140"/>
      <c r="DX95" s="141"/>
      <c r="DY95" s="141"/>
      <c r="DZ95" s="134"/>
      <c r="EA95" s="133"/>
      <c r="EB95" s="177"/>
      <c r="EC95" s="177"/>
      <c r="ED95" s="163"/>
      <c r="EE95" s="133"/>
      <c r="EF95" s="127"/>
      <c r="EG95" s="127"/>
      <c r="EH95" s="127"/>
      <c r="EI95" s="127"/>
      <c r="EJ95" s="127"/>
      <c r="EK95" s="127"/>
      <c r="EL95" s="134"/>
      <c r="EM95" s="133"/>
      <c r="EN95" s="127"/>
      <c r="EO95" s="127"/>
      <c r="EP95" s="127"/>
      <c r="EQ95" s="127"/>
      <c r="ER95" s="127"/>
      <c r="ES95" s="127"/>
      <c r="ET95" s="134"/>
      <c r="EU95" s="142"/>
      <c r="EV95" s="142"/>
      <c r="EW95" s="142"/>
      <c r="EX95" s="142"/>
      <c r="EY95" s="142"/>
      <c r="EZ95" s="142"/>
      <c r="FA95" s="142"/>
      <c r="FB95" s="142"/>
      <c r="FC95" s="142"/>
      <c r="FD95" s="142"/>
      <c r="FE95" s="142"/>
      <c r="FF95" s="142"/>
      <c r="FG95" s="142"/>
      <c r="FH95" s="142"/>
      <c r="FI95" s="67"/>
      <c r="FJ95" s="67"/>
      <c r="FK95" s="67"/>
      <c r="FL95" s="67"/>
      <c r="FM95" s="67"/>
      <c r="FN95" s="67"/>
      <c r="FO95" s="67"/>
      <c r="FP95" s="67"/>
      <c r="FQ95" s="67"/>
      <c r="FR95" s="67"/>
    </row>
    <row r="96" spans="1:174">
      <c r="A96" s="176" t="str">
        <f>Validation!B96</f>
        <v>Pass</v>
      </c>
      <c r="B96" s="247"/>
      <c r="C96" s="247"/>
      <c r="D96" s="247"/>
      <c r="E96" s="248"/>
      <c r="F96" s="249"/>
      <c r="G96" s="247"/>
      <c r="H96" s="243"/>
      <c r="I96" s="127"/>
      <c r="J96" s="243"/>
      <c r="K96" s="136"/>
      <c r="L96" s="177"/>
      <c r="M96" s="191"/>
      <c r="N96" s="218"/>
      <c r="O96" s="218"/>
      <c r="P96" s="179"/>
      <c r="Q96" s="128"/>
      <c r="R96" s="216"/>
      <c r="S96" s="244"/>
      <c r="T96" s="177"/>
      <c r="U96" s="177"/>
      <c r="V96" s="216"/>
      <c r="W96" s="131"/>
      <c r="X96" s="132"/>
      <c r="Y96" s="132"/>
      <c r="Z96" s="132"/>
      <c r="AA96" s="133"/>
      <c r="AB96" s="127"/>
      <c r="AC96" s="127"/>
      <c r="AD96" s="245"/>
      <c r="AE96" s="246"/>
      <c r="AF96" s="127"/>
      <c r="AG96" s="127"/>
      <c r="AH96" s="128"/>
      <c r="AI96" s="128"/>
      <c r="AJ96" s="134"/>
      <c r="AK96" s="214"/>
      <c r="AL96" s="210"/>
      <c r="AM96" s="177"/>
      <c r="AN96" s="127"/>
      <c r="AO96" s="177"/>
      <c r="AP96" s="177"/>
      <c r="AQ96" s="177"/>
      <c r="AR96" s="177"/>
      <c r="AS96" s="177"/>
      <c r="AT96" s="177"/>
      <c r="AU96" s="135"/>
      <c r="AV96" s="216"/>
      <c r="AW96" s="133"/>
      <c r="AX96" s="127"/>
      <c r="AY96" s="127"/>
      <c r="AZ96" s="127"/>
      <c r="BA96" s="127"/>
      <c r="BB96" s="127"/>
      <c r="BC96" s="127"/>
      <c r="BD96" s="127"/>
      <c r="BE96" s="134"/>
      <c r="BF96" s="127"/>
      <c r="BG96" s="127"/>
      <c r="BH96" s="127"/>
      <c r="BI96" s="127"/>
      <c r="BJ96" s="127"/>
      <c r="BK96" s="127"/>
      <c r="BL96" s="127"/>
      <c r="BM96" s="127"/>
      <c r="BN96" s="134"/>
      <c r="BO96" s="133"/>
      <c r="BP96" s="127"/>
      <c r="BQ96" s="127"/>
      <c r="BR96" s="127"/>
      <c r="BS96" s="127"/>
      <c r="BT96" s="127"/>
      <c r="BU96" s="127"/>
      <c r="BV96" s="127"/>
      <c r="BW96" s="127"/>
      <c r="BX96" s="127"/>
      <c r="BY96" s="127"/>
      <c r="BZ96" s="127"/>
      <c r="CA96" s="127"/>
      <c r="CB96" s="127"/>
      <c r="CC96" s="127"/>
      <c r="CD96" s="127"/>
      <c r="CE96" s="127"/>
      <c r="CF96" s="127"/>
      <c r="CG96" s="127"/>
      <c r="CH96" s="136"/>
      <c r="CI96" s="137"/>
      <c r="CJ96" s="127"/>
      <c r="CK96" s="127"/>
      <c r="CL96" s="127"/>
      <c r="CM96" s="127"/>
      <c r="CN96" s="127"/>
      <c r="CO96" s="127"/>
      <c r="CP96" s="127"/>
      <c r="CQ96" s="127"/>
      <c r="CR96" s="127"/>
      <c r="CS96" s="127"/>
      <c r="CT96" s="127"/>
      <c r="CU96" s="127"/>
      <c r="CV96" s="127"/>
      <c r="CW96" s="127"/>
      <c r="CX96" s="127"/>
      <c r="CY96" s="127"/>
      <c r="CZ96" s="127"/>
      <c r="DA96" s="127"/>
      <c r="DB96" s="127"/>
      <c r="DC96" s="127"/>
      <c r="DD96" s="128"/>
      <c r="DE96" s="134"/>
      <c r="DF96" s="138"/>
      <c r="DG96" s="139"/>
      <c r="DH96" s="139"/>
      <c r="DI96" s="139"/>
      <c r="DJ96" s="139"/>
      <c r="DK96" s="139"/>
      <c r="DL96" s="139"/>
      <c r="DM96" s="137"/>
      <c r="DN96" s="138"/>
      <c r="DO96" s="139"/>
      <c r="DP96" s="139"/>
      <c r="DQ96" s="139"/>
      <c r="DR96" s="139"/>
      <c r="DS96" s="139"/>
      <c r="DT96" s="139"/>
      <c r="DU96" s="128"/>
      <c r="DV96" s="216"/>
      <c r="DW96" s="140"/>
      <c r="DX96" s="141"/>
      <c r="DY96" s="141"/>
      <c r="DZ96" s="134"/>
      <c r="EA96" s="133"/>
      <c r="EB96" s="177"/>
      <c r="EC96" s="177"/>
      <c r="ED96" s="163"/>
      <c r="EE96" s="133"/>
      <c r="EF96" s="127"/>
      <c r="EG96" s="127"/>
      <c r="EH96" s="127"/>
      <c r="EI96" s="127"/>
      <c r="EJ96" s="127"/>
      <c r="EK96" s="127"/>
      <c r="EL96" s="134"/>
      <c r="EM96" s="133"/>
      <c r="EN96" s="127"/>
      <c r="EO96" s="127"/>
      <c r="EP96" s="127"/>
      <c r="EQ96" s="127"/>
      <c r="ER96" s="127"/>
      <c r="ES96" s="127"/>
      <c r="ET96" s="134"/>
      <c r="EU96" s="142"/>
      <c r="EV96" s="142"/>
      <c r="EW96" s="142"/>
      <c r="EX96" s="142"/>
      <c r="EY96" s="142"/>
      <c r="EZ96" s="142"/>
      <c r="FA96" s="142"/>
      <c r="FB96" s="142"/>
      <c r="FC96" s="142"/>
      <c r="FD96" s="142"/>
      <c r="FE96" s="142"/>
      <c r="FF96" s="142"/>
      <c r="FG96" s="142"/>
      <c r="FH96" s="142"/>
      <c r="FI96" s="67"/>
      <c r="FJ96" s="67"/>
      <c r="FK96" s="67"/>
      <c r="FL96" s="67"/>
      <c r="FM96" s="67"/>
      <c r="FN96" s="67"/>
      <c r="FO96" s="67"/>
      <c r="FP96" s="67"/>
      <c r="FQ96" s="67"/>
      <c r="FR96" s="67"/>
    </row>
    <row r="97" spans="1:174">
      <c r="A97" s="176" t="str">
        <f>Validation!B97</f>
        <v>Pass</v>
      </c>
      <c r="B97" s="247"/>
      <c r="C97" s="247"/>
      <c r="D97" s="247"/>
      <c r="E97" s="248"/>
      <c r="F97" s="249"/>
      <c r="G97" s="247"/>
      <c r="H97" s="243"/>
      <c r="I97" s="127"/>
      <c r="J97" s="243"/>
      <c r="K97" s="136"/>
      <c r="L97" s="177"/>
      <c r="M97" s="191"/>
      <c r="N97" s="218"/>
      <c r="O97" s="218"/>
      <c r="P97" s="179"/>
      <c r="Q97" s="128"/>
      <c r="R97" s="216"/>
      <c r="S97" s="244"/>
      <c r="T97" s="177"/>
      <c r="U97" s="177"/>
      <c r="V97" s="216"/>
      <c r="W97" s="131"/>
      <c r="X97" s="132"/>
      <c r="Y97" s="132"/>
      <c r="Z97" s="132"/>
      <c r="AA97" s="133"/>
      <c r="AB97" s="127"/>
      <c r="AC97" s="127"/>
      <c r="AD97" s="245"/>
      <c r="AE97" s="246"/>
      <c r="AF97" s="127"/>
      <c r="AG97" s="127"/>
      <c r="AH97" s="128"/>
      <c r="AI97" s="128"/>
      <c r="AJ97" s="134"/>
      <c r="AK97" s="214"/>
      <c r="AL97" s="210"/>
      <c r="AM97" s="177"/>
      <c r="AN97" s="127"/>
      <c r="AO97" s="177"/>
      <c r="AP97" s="177"/>
      <c r="AQ97" s="177"/>
      <c r="AR97" s="177"/>
      <c r="AS97" s="177"/>
      <c r="AT97" s="177"/>
      <c r="AU97" s="135"/>
      <c r="AV97" s="216"/>
      <c r="AW97" s="133"/>
      <c r="AX97" s="127"/>
      <c r="AY97" s="127"/>
      <c r="AZ97" s="127"/>
      <c r="BA97" s="127"/>
      <c r="BB97" s="127"/>
      <c r="BC97" s="127"/>
      <c r="BD97" s="127"/>
      <c r="BE97" s="134"/>
      <c r="BF97" s="127"/>
      <c r="BG97" s="127"/>
      <c r="BH97" s="127"/>
      <c r="BI97" s="127"/>
      <c r="BJ97" s="127"/>
      <c r="BK97" s="127"/>
      <c r="BL97" s="127"/>
      <c r="BM97" s="127"/>
      <c r="BN97" s="134"/>
      <c r="BO97" s="133"/>
      <c r="BP97" s="127"/>
      <c r="BQ97" s="127"/>
      <c r="BR97" s="127"/>
      <c r="BS97" s="127"/>
      <c r="BT97" s="127"/>
      <c r="BU97" s="127"/>
      <c r="BV97" s="127"/>
      <c r="BW97" s="127"/>
      <c r="BX97" s="127"/>
      <c r="BY97" s="127"/>
      <c r="BZ97" s="127"/>
      <c r="CA97" s="127"/>
      <c r="CB97" s="127"/>
      <c r="CC97" s="127"/>
      <c r="CD97" s="127"/>
      <c r="CE97" s="127"/>
      <c r="CF97" s="127"/>
      <c r="CG97" s="127"/>
      <c r="CH97" s="136"/>
      <c r="CI97" s="137"/>
      <c r="CJ97" s="127"/>
      <c r="CK97" s="127"/>
      <c r="CL97" s="127"/>
      <c r="CM97" s="127"/>
      <c r="CN97" s="127"/>
      <c r="CO97" s="127"/>
      <c r="CP97" s="127"/>
      <c r="CQ97" s="127"/>
      <c r="CR97" s="127"/>
      <c r="CS97" s="127"/>
      <c r="CT97" s="127"/>
      <c r="CU97" s="127"/>
      <c r="CV97" s="127"/>
      <c r="CW97" s="127"/>
      <c r="CX97" s="127"/>
      <c r="CY97" s="127"/>
      <c r="CZ97" s="127"/>
      <c r="DA97" s="127"/>
      <c r="DB97" s="127"/>
      <c r="DC97" s="127"/>
      <c r="DD97" s="128"/>
      <c r="DE97" s="134"/>
      <c r="DF97" s="138"/>
      <c r="DG97" s="139"/>
      <c r="DH97" s="139"/>
      <c r="DI97" s="139"/>
      <c r="DJ97" s="139"/>
      <c r="DK97" s="139"/>
      <c r="DL97" s="139"/>
      <c r="DM97" s="137"/>
      <c r="DN97" s="138"/>
      <c r="DO97" s="139"/>
      <c r="DP97" s="139"/>
      <c r="DQ97" s="139"/>
      <c r="DR97" s="139"/>
      <c r="DS97" s="139"/>
      <c r="DT97" s="139"/>
      <c r="DU97" s="128"/>
      <c r="DV97" s="216"/>
      <c r="DW97" s="140"/>
      <c r="DX97" s="141"/>
      <c r="DY97" s="141"/>
      <c r="DZ97" s="134"/>
      <c r="EA97" s="133"/>
      <c r="EB97" s="177"/>
      <c r="EC97" s="177"/>
      <c r="ED97" s="163"/>
      <c r="EE97" s="133"/>
      <c r="EF97" s="127"/>
      <c r="EG97" s="127"/>
      <c r="EH97" s="127"/>
      <c r="EI97" s="127"/>
      <c r="EJ97" s="127"/>
      <c r="EK97" s="127"/>
      <c r="EL97" s="134"/>
      <c r="EM97" s="133"/>
      <c r="EN97" s="127"/>
      <c r="EO97" s="127"/>
      <c r="EP97" s="127"/>
      <c r="EQ97" s="127"/>
      <c r="ER97" s="127"/>
      <c r="ES97" s="127"/>
      <c r="ET97" s="134"/>
      <c r="EU97" s="142"/>
      <c r="EV97" s="142"/>
      <c r="EW97" s="142"/>
      <c r="EX97" s="142"/>
      <c r="EY97" s="142"/>
      <c r="EZ97" s="142"/>
      <c r="FA97" s="142"/>
      <c r="FB97" s="142"/>
      <c r="FC97" s="142"/>
      <c r="FD97" s="142"/>
      <c r="FE97" s="142"/>
      <c r="FF97" s="142"/>
      <c r="FG97" s="142"/>
      <c r="FH97" s="142"/>
      <c r="FI97" s="67"/>
      <c r="FJ97" s="67"/>
      <c r="FK97" s="67"/>
      <c r="FL97" s="67"/>
      <c r="FM97" s="67"/>
      <c r="FN97" s="67"/>
      <c r="FO97" s="67"/>
      <c r="FP97" s="67"/>
      <c r="FQ97" s="67"/>
      <c r="FR97" s="67"/>
    </row>
    <row r="98" spans="1:174">
      <c r="A98" s="176" t="str">
        <f>Validation!B98</f>
        <v>Pass</v>
      </c>
      <c r="B98" s="247"/>
      <c r="C98" s="247"/>
      <c r="D98" s="247"/>
      <c r="E98" s="248"/>
      <c r="F98" s="249"/>
      <c r="G98" s="247"/>
      <c r="H98" s="243"/>
      <c r="I98" s="127"/>
      <c r="J98" s="243"/>
      <c r="K98" s="136"/>
      <c r="L98" s="177"/>
      <c r="M98" s="191"/>
      <c r="N98" s="218"/>
      <c r="O98" s="218"/>
      <c r="P98" s="179"/>
      <c r="Q98" s="128"/>
      <c r="R98" s="216"/>
      <c r="S98" s="244"/>
      <c r="T98" s="177"/>
      <c r="U98" s="177"/>
      <c r="V98" s="216"/>
      <c r="W98" s="131"/>
      <c r="X98" s="132"/>
      <c r="Y98" s="132"/>
      <c r="Z98" s="132"/>
      <c r="AA98" s="133"/>
      <c r="AB98" s="127"/>
      <c r="AC98" s="127"/>
      <c r="AD98" s="245"/>
      <c r="AE98" s="246"/>
      <c r="AF98" s="127"/>
      <c r="AG98" s="127"/>
      <c r="AH98" s="128"/>
      <c r="AI98" s="128"/>
      <c r="AJ98" s="134"/>
      <c r="AK98" s="214"/>
      <c r="AL98" s="210"/>
      <c r="AM98" s="177"/>
      <c r="AN98" s="127"/>
      <c r="AO98" s="177"/>
      <c r="AP98" s="177"/>
      <c r="AQ98" s="177"/>
      <c r="AR98" s="177"/>
      <c r="AS98" s="177"/>
      <c r="AT98" s="177"/>
      <c r="AU98" s="135"/>
      <c r="AV98" s="216"/>
      <c r="AW98" s="133"/>
      <c r="AX98" s="127"/>
      <c r="AY98" s="127"/>
      <c r="AZ98" s="127"/>
      <c r="BA98" s="127"/>
      <c r="BB98" s="127"/>
      <c r="BC98" s="127"/>
      <c r="BD98" s="127"/>
      <c r="BE98" s="134"/>
      <c r="BF98" s="127"/>
      <c r="BG98" s="127"/>
      <c r="BH98" s="127"/>
      <c r="BI98" s="127"/>
      <c r="BJ98" s="127"/>
      <c r="BK98" s="127"/>
      <c r="BL98" s="127"/>
      <c r="BM98" s="127"/>
      <c r="BN98" s="134"/>
      <c r="BO98" s="133"/>
      <c r="BP98" s="127"/>
      <c r="BQ98" s="127"/>
      <c r="BR98" s="127"/>
      <c r="BS98" s="127"/>
      <c r="BT98" s="127"/>
      <c r="BU98" s="127"/>
      <c r="BV98" s="127"/>
      <c r="BW98" s="127"/>
      <c r="BX98" s="127"/>
      <c r="BY98" s="127"/>
      <c r="BZ98" s="127"/>
      <c r="CA98" s="127"/>
      <c r="CB98" s="127"/>
      <c r="CC98" s="127"/>
      <c r="CD98" s="127"/>
      <c r="CE98" s="127"/>
      <c r="CF98" s="127"/>
      <c r="CG98" s="127"/>
      <c r="CH98" s="136"/>
      <c r="CI98" s="137"/>
      <c r="CJ98" s="127"/>
      <c r="CK98" s="127"/>
      <c r="CL98" s="127"/>
      <c r="CM98" s="127"/>
      <c r="CN98" s="127"/>
      <c r="CO98" s="127"/>
      <c r="CP98" s="127"/>
      <c r="CQ98" s="127"/>
      <c r="CR98" s="127"/>
      <c r="CS98" s="127"/>
      <c r="CT98" s="127"/>
      <c r="CU98" s="127"/>
      <c r="CV98" s="127"/>
      <c r="CW98" s="127"/>
      <c r="CX98" s="127"/>
      <c r="CY98" s="127"/>
      <c r="CZ98" s="127"/>
      <c r="DA98" s="127"/>
      <c r="DB98" s="127"/>
      <c r="DC98" s="127"/>
      <c r="DD98" s="128"/>
      <c r="DE98" s="134"/>
      <c r="DF98" s="138"/>
      <c r="DG98" s="139"/>
      <c r="DH98" s="139"/>
      <c r="DI98" s="139"/>
      <c r="DJ98" s="139"/>
      <c r="DK98" s="139"/>
      <c r="DL98" s="139"/>
      <c r="DM98" s="137"/>
      <c r="DN98" s="138"/>
      <c r="DO98" s="139"/>
      <c r="DP98" s="139"/>
      <c r="DQ98" s="139"/>
      <c r="DR98" s="139"/>
      <c r="DS98" s="139"/>
      <c r="DT98" s="139"/>
      <c r="DU98" s="128"/>
      <c r="DV98" s="216"/>
      <c r="DW98" s="140"/>
      <c r="DX98" s="141"/>
      <c r="DY98" s="141"/>
      <c r="DZ98" s="134"/>
      <c r="EA98" s="133"/>
      <c r="EB98" s="177"/>
      <c r="EC98" s="177"/>
      <c r="ED98" s="163"/>
      <c r="EE98" s="133"/>
      <c r="EF98" s="127"/>
      <c r="EG98" s="127"/>
      <c r="EH98" s="127"/>
      <c r="EI98" s="127"/>
      <c r="EJ98" s="127"/>
      <c r="EK98" s="127"/>
      <c r="EL98" s="134"/>
      <c r="EM98" s="133"/>
      <c r="EN98" s="127"/>
      <c r="EO98" s="127"/>
      <c r="EP98" s="127"/>
      <c r="EQ98" s="127"/>
      <c r="ER98" s="127"/>
      <c r="ES98" s="127"/>
      <c r="ET98" s="134"/>
      <c r="EU98" s="142"/>
      <c r="EV98" s="142"/>
      <c r="EW98" s="142"/>
      <c r="EX98" s="142"/>
      <c r="EY98" s="142"/>
      <c r="EZ98" s="142"/>
      <c r="FA98" s="142"/>
      <c r="FB98" s="142"/>
      <c r="FC98" s="142"/>
      <c r="FD98" s="142"/>
      <c r="FE98" s="142"/>
      <c r="FF98" s="142"/>
      <c r="FG98" s="142"/>
      <c r="FH98" s="142"/>
      <c r="FI98" s="67"/>
      <c r="FJ98" s="67"/>
      <c r="FK98" s="67"/>
      <c r="FL98" s="67"/>
      <c r="FM98" s="67"/>
      <c r="FN98" s="67"/>
      <c r="FO98" s="67"/>
      <c r="FP98" s="67"/>
      <c r="FQ98" s="67"/>
      <c r="FR98" s="67"/>
    </row>
    <row r="99" spans="1:174">
      <c r="A99" s="176" t="str">
        <f>Validation!B99</f>
        <v>Pass</v>
      </c>
      <c r="B99" s="247"/>
      <c r="C99" s="247"/>
      <c r="D99" s="247"/>
      <c r="E99" s="248"/>
      <c r="F99" s="249"/>
      <c r="G99" s="247"/>
      <c r="H99" s="243"/>
      <c r="I99" s="127"/>
      <c r="J99" s="243"/>
      <c r="K99" s="136"/>
      <c r="L99" s="177"/>
      <c r="M99" s="191"/>
      <c r="N99" s="218"/>
      <c r="O99" s="218"/>
      <c r="P99" s="179"/>
      <c r="Q99" s="128"/>
      <c r="R99" s="216"/>
      <c r="S99" s="244"/>
      <c r="T99" s="177"/>
      <c r="U99" s="177"/>
      <c r="V99" s="216"/>
      <c r="W99" s="131"/>
      <c r="X99" s="132"/>
      <c r="Y99" s="132"/>
      <c r="Z99" s="132"/>
      <c r="AA99" s="133"/>
      <c r="AB99" s="127"/>
      <c r="AC99" s="127"/>
      <c r="AD99" s="245"/>
      <c r="AE99" s="246"/>
      <c r="AF99" s="127"/>
      <c r="AG99" s="127"/>
      <c r="AH99" s="128"/>
      <c r="AI99" s="128"/>
      <c r="AJ99" s="134"/>
      <c r="AK99" s="214"/>
      <c r="AL99" s="210"/>
      <c r="AM99" s="177"/>
      <c r="AN99" s="127"/>
      <c r="AO99" s="177"/>
      <c r="AP99" s="177"/>
      <c r="AQ99" s="177"/>
      <c r="AR99" s="177"/>
      <c r="AS99" s="177"/>
      <c r="AT99" s="177"/>
      <c r="AU99" s="135"/>
      <c r="AV99" s="216"/>
      <c r="AW99" s="133"/>
      <c r="AX99" s="127"/>
      <c r="AY99" s="127"/>
      <c r="AZ99" s="127"/>
      <c r="BA99" s="127"/>
      <c r="BB99" s="127"/>
      <c r="BC99" s="127"/>
      <c r="BD99" s="127"/>
      <c r="BE99" s="134"/>
      <c r="BF99" s="127"/>
      <c r="BG99" s="127"/>
      <c r="BH99" s="127"/>
      <c r="BI99" s="127"/>
      <c r="BJ99" s="127"/>
      <c r="BK99" s="127"/>
      <c r="BL99" s="127"/>
      <c r="BM99" s="127"/>
      <c r="BN99" s="134"/>
      <c r="BO99" s="133"/>
      <c r="BP99" s="127"/>
      <c r="BQ99" s="127"/>
      <c r="BR99" s="127"/>
      <c r="BS99" s="127"/>
      <c r="BT99" s="127"/>
      <c r="BU99" s="127"/>
      <c r="BV99" s="127"/>
      <c r="BW99" s="127"/>
      <c r="BX99" s="127"/>
      <c r="BY99" s="127"/>
      <c r="BZ99" s="127"/>
      <c r="CA99" s="127"/>
      <c r="CB99" s="127"/>
      <c r="CC99" s="127"/>
      <c r="CD99" s="127"/>
      <c r="CE99" s="127"/>
      <c r="CF99" s="127"/>
      <c r="CG99" s="127"/>
      <c r="CH99" s="136"/>
      <c r="CI99" s="137"/>
      <c r="CJ99" s="127"/>
      <c r="CK99" s="127"/>
      <c r="CL99" s="127"/>
      <c r="CM99" s="127"/>
      <c r="CN99" s="127"/>
      <c r="CO99" s="127"/>
      <c r="CP99" s="127"/>
      <c r="CQ99" s="127"/>
      <c r="CR99" s="127"/>
      <c r="CS99" s="127"/>
      <c r="CT99" s="127"/>
      <c r="CU99" s="127"/>
      <c r="CV99" s="127"/>
      <c r="CW99" s="127"/>
      <c r="CX99" s="127"/>
      <c r="CY99" s="127"/>
      <c r="CZ99" s="127"/>
      <c r="DA99" s="127"/>
      <c r="DB99" s="127"/>
      <c r="DC99" s="127"/>
      <c r="DD99" s="128"/>
      <c r="DE99" s="134"/>
      <c r="DF99" s="138"/>
      <c r="DG99" s="139"/>
      <c r="DH99" s="139"/>
      <c r="DI99" s="139"/>
      <c r="DJ99" s="139"/>
      <c r="DK99" s="139"/>
      <c r="DL99" s="139"/>
      <c r="DM99" s="137"/>
      <c r="DN99" s="138"/>
      <c r="DO99" s="139"/>
      <c r="DP99" s="139"/>
      <c r="DQ99" s="139"/>
      <c r="DR99" s="139"/>
      <c r="DS99" s="139"/>
      <c r="DT99" s="139"/>
      <c r="DU99" s="128"/>
      <c r="DV99" s="216"/>
      <c r="DW99" s="140"/>
      <c r="DX99" s="141"/>
      <c r="DY99" s="141"/>
      <c r="DZ99" s="134"/>
      <c r="EA99" s="133"/>
      <c r="EB99" s="177"/>
      <c r="EC99" s="177"/>
      <c r="ED99" s="163"/>
      <c r="EE99" s="133"/>
      <c r="EF99" s="127"/>
      <c r="EG99" s="127"/>
      <c r="EH99" s="127"/>
      <c r="EI99" s="127"/>
      <c r="EJ99" s="127"/>
      <c r="EK99" s="127"/>
      <c r="EL99" s="134"/>
      <c r="EM99" s="133"/>
      <c r="EN99" s="127"/>
      <c r="EO99" s="127"/>
      <c r="EP99" s="127"/>
      <c r="EQ99" s="127"/>
      <c r="ER99" s="127"/>
      <c r="ES99" s="127"/>
      <c r="ET99" s="134"/>
      <c r="EU99" s="142"/>
      <c r="EV99" s="142"/>
      <c r="EW99" s="142"/>
      <c r="EX99" s="142"/>
      <c r="EY99" s="142"/>
      <c r="EZ99" s="142"/>
      <c r="FA99" s="142"/>
      <c r="FB99" s="142"/>
      <c r="FC99" s="142"/>
      <c r="FD99" s="142"/>
      <c r="FE99" s="142"/>
      <c r="FF99" s="142"/>
      <c r="FG99" s="142"/>
      <c r="FH99" s="142"/>
      <c r="FI99" s="67"/>
      <c r="FJ99" s="67"/>
      <c r="FK99" s="67"/>
      <c r="FL99" s="67"/>
      <c r="FM99" s="67"/>
      <c r="FN99" s="67"/>
      <c r="FO99" s="67"/>
      <c r="FP99" s="67"/>
      <c r="FQ99" s="67"/>
      <c r="FR99" s="67"/>
    </row>
    <row r="100" spans="1:174">
      <c r="A100" s="176" t="str">
        <f>Validation!B100</f>
        <v>Pass</v>
      </c>
      <c r="B100" s="247"/>
      <c r="C100" s="247"/>
      <c r="D100" s="247"/>
      <c r="E100" s="248"/>
      <c r="F100" s="249"/>
      <c r="G100" s="247"/>
      <c r="H100" s="243"/>
      <c r="I100" s="127"/>
      <c r="J100" s="243"/>
      <c r="K100" s="136"/>
      <c r="L100" s="177"/>
      <c r="M100" s="191"/>
      <c r="N100" s="218"/>
      <c r="O100" s="218"/>
      <c r="P100" s="179"/>
      <c r="Q100" s="128"/>
      <c r="R100" s="216"/>
      <c r="S100" s="244"/>
      <c r="T100" s="177"/>
      <c r="U100" s="177"/>
      <c r="V100" s="216"/>
      <c r="W100" s="131"/>
      <c r="X100" s="132"/>
      <c r="Y100" s="132"/>
      <c r="Z100" s="132"/>
      <c r="AA100" s="133"/>
      <c r="AB100" s="127"/>
      <c r="AC100" s="127"/>
      <c r="AD100" s="245"/>
      <c r="AE100" s="246"/>
      <c r="AF100" s="127"/>
      <c r="AG100" s="127"/>
      <c r="AH100" s="128"/>
      <c r="AI100" s="128"/>
      <c r="AJ100" s="134"/>
      <c r="AK100" s="214"/>
      <c r="AL100" s="210"/>
      <c r="AM100" s="177"/>
      <c r="AN100" s="127"/>
      <c r="AO100" s="177"/>
      <c r="AP100" s="177"/>
      <c r="AQ100" s="177"/>
      <c r="AR100" s="177"/>
      <c r="AS100" s="177"/>
      <c r="AT100" s="177"/>
      <c r="AU100" s="135"/>
      <c r="AV100" s="216"/>
      <c r="AW100" s="133"/>
      <c r="AX100" s="127"/>
      <c r="AY100" s="127"/>
      <c r="AZ100" s="127"/>
      <c r="BA100" s="127"/>
      <c r="BB100" s="127"/>
      <c r="BC100" s="127"/>
      <c r="BD100" s="127"/>
      <c r="BE100" s="134"/>
      <c r="BF100" s="127"/>
      <c r="BG100" s="127"/>
      <c r="BH100" s="127"/>
      <c r="BI100" s="127"/>
      <c r="BJ100" s="127"/>
      <c r="BK100" s="127"/>
      <c r="BL100" s="127"/>
      <c r="BM100" s="127"/>
      <c r="BN100" s="134"/>
      <c r="BO100" s="133"/>
      <c r="BP100" s="127"/>
      <c r="BQ100" s="127"/>
      <c r="BR100" s="127"/>
      <c r="BS100" s="127"/>
      <c r="BT100" s="127"/>
      <c r="BU100" s="127"/>
      <c r="BV100" s="127"/>
      <c r="BW100" s="127"/>
      <c r="BX100" s="127"/>
      <c r="BY100" s="127"/>
      <c r="BZ100" s="127"/>
      <c r="CA100" s="127"/>
      <c r="CB100" s="127"/>
      <c r="CC100" s="127"/>
      <c r="CD100" s="127"/>
      <c r="CE100" s="127"/>
      <c r="CF100" s="127"/>
      <c r="CG100" s="127"/>
      <c r="CH100" s="136"/>
      <c r="CI100" s="137"/>
      <c r="CJ100" s="127"/>
      <c r="CK100" s="127"/>
      <c r="CL100" s="127"/>
      <c r="CM100" s="127"/>
      <c r="CN100" s="127"/>
      <c r="CO100" s="127"/>
      <c r="CP100" s="127"/>
      <c r="CQ100" s="127"/>
      <c r="CR100" s="127"/>
      <c r="CS100" s="127"/>
      <c r="CT100" s="127"/>
      <c r="CU100" s="127"/>
      <c r="CV100" s="127"/>
      <c r="CW100" s="127"/>
      <c r="CX100" s="127"/>
      <c r="CY100" s="127"/>
      <c r="CZ100" s="127"/>
      <c r="DA100" s="127"/>
      <c r="DB100" s="127"/>
      <c r="DC100" s="127"/>
      <c r="DD100" s="128"/>
      <c r="DE100" s="134"/>
      <c r="DF100" s="138"/>
      <c r="DG100" s="139"/>
      <c r="DH100" s="139"/>
      <c r="DI100" s="139"/>
      <c r="DJ100" s="139"/>
      <c r="DK100" s="139"/>
      <c r="DL100" s="139"/>
      <c r="DM100" s="137"/>
      <c r="DN100" s="138"/>
      <c r="DO100" s="139"/>
      <c r="DP100" s="139"/>
      <c r="DQ100" s="139"/>
      <c r="DR100" s="139"/>
      <c r="DS100" s="139"/>
      <c r="DT100" s="139"/>
      <c r="DU100" s="128"/>
      <c r="DV100" s="216"/>
      <c r="DW100" s="140"/>
      <c r="DX100" s="141"/>
      <c r="DY100" s="141"/>
      <c r="DZ100" s="134"/>
      <c r="EA100" s="133"/>
      <c r="EB100" s="177"/>
      <c r="EC100" s="177"/>
      <c r="ED100" s="163"/>
      <c r="EE100" s="133"/>
      <c r="EF100" s="127"/>
      <c r="EG100" s="127"/>
      <c r="EH100" s="127"/>
      <c r="EI100" s="127"/>
      <c r="EJ100" s="127"/>
      <c r="EK100" s="127"/>
      <c r="EL100" s="134"/>
      <c r="EM100" s="133"/>
      <c r="EN100" s="127"/>
      <c r="EO100" s="127"/>
      <c r="EP100" s="127"/>
      <c r="EQ100" s="127"/>
      <c r="ER100" s="127"/>
      <c r="ES100" s="127"/>
      <c r="ET100" s="134"/>
      <c r="EU100" s="142"/>
      <c r="EV100" s="142"/>
      <c r="EW100" s="142"/>
      <c r="EX100" s="142"/>
      <c r="EY100" s="142"/>
      <c r="EZ100" s="142"/>
      <c r="FA100" s="142"/>
      <c r="FB100" s="142"/>
      <c r="FC100" s="142"/>
      <c r="FD100" s="142"/>
      <c r="FE100" s="142"/>
      <c r="FF100" s="142"/>
      <c r="FG100" s="142"/>
      <c r="FH100" s="142"/>
      <c r="FI100" s="67"/>
      <c r="FJ100" s="67"/>
      <c r="FK100" s="67"/>
      <c r="FL100" s="67"/>
      <c r="FM100" s="67"/>
      <c r="FN100" s="67"/>
      <c r="FO100" s="67"/>
      <c r="FP100" s="67"/>
      <c r="FQ100" s="67"/>
      <c r="FR100" s="67"/>
    </row>
    <row r="101" spans="1:174">
      <c r="A101" s="176" t="str">
        <f>Validation!B101</f>
        <v>Pass</v>
      </c>
      <c r="B101" s="247"/>
      <c r="C101" s="247"/>
      <c r="D101" s="247"/>
      <c r="E101" s="248"/>
      <c r="F101" s="249"/>
      <c r="G101" s="247"/>
      <c r="H101" s="243"/>
      <c r="I101" s="127"/>
      <c r="J101" s="243"/>
      <c r="K101" s="136"/>
      <c r="L101" s="177"/>
      <c r="M101" s="191"/>
      <c r="N101" s="218"/>
      <c r="O101" s="218"/>
      <c r="P101" s="179"/>
      <c r="Q101" s="128"/>
      <c r="R101" s="216"/>
      <c r="S101" s="244"/>
      <c r="T101" s="177"/>
      <c r="U101" s="177"/>
      <c r="V101" s="216"/>
      <c r="W101" s="131"/>
      <c r="X101" s="132"/>
      <c r="Y101" s="132"/>
      <c r="Z101" s="132"/>
      <c r="AA101" s="133"/>
      <c r="AB101" s="127"/>
      <c r="AC101" s="127"/>
      <c r="AD101" s="245"/>
      <c r="AE101" s="246"/>
      <c r="AF101" s="127"/>
      <c r="AG101" s="127"/>
      <c r="AH101" s="128"/>
      <c r="AI101" s="128"/>
      <c r="AJ101" s="134"/>
      <c r="AK101" s="214"/>
      <c r="AL101" s="210"/>
      <c r="AM101" s="177"/>
      <c r="AN101" s="127"/>
      <c r="AO101" s="177"/>
      <c r="AP101" s="177"/>
      <c r="AQ101" s="177"/>
      <c r="AR101" s="177"/>
      <c r="AS101" s="177"/>
      <c r="AT101" s="177"/>
      <c r="AU101" s="135"/>
      <c r="AV101" s="216"/>
      <c r="AW101" s="133"/>
      <c r="AX101" s="127"/>
      <c r="AY101" s="127"/>
      <c r="AZ101" s="127"/>
      <c r="BA101" s="127"/>
      <c r="BB101" s="127"/>
      <c r="BC101" s="127"/>
      <c r="BD101" s="127"/>
      <c r="BE101" s="134"/>
      <c r="BF101" s="127"/>
      <c r="BG101" s="127"/>
      <c r="BH101" s="127"/>
      <c r="BI101" s="127"/>
      <c r="BJ101" s="127"/>
      <c r="BK101" s="127"/>
      <c r="BL101" s="127"/>
      <c r="BM101" s="127"/>
      <c r="BN101" s="134"/>
      <c r="BO101" s="133"/>
      <c r="BP101" s="127"/>
      <c r="BQ101" s="127"/>
      <c r="BR101" s="127"/>
      <c r="BS101" s="127"/>
      <c r="BT101" s="127"/>
      <c r="BU101" s="127"/>
      <c r="BV101" s="127"/>
      <c r="BW101" s="127"/>
      <c r="BX101" s="127"/>
      <c r="BY101" s="127"/>
      <c r="BZ101" s="127"/>
      <c r="CA101" s="127"/>
      <c r="CB101" s="127"/>
      <c r="CC101" s="127"/>
      <c r="CD101" s="127"/>
      <c r="CE101" s="127"/>
      <c r="CF101" s="127"/>
      <c r="CG101" s="127"/>
      <c r="CH101" s="136"/>
      <c r="CI101" s="137"/>
      <c r="CJ101" s="127"/>
      <c r="CK101" s="127"/>
      <c r="CL101" s="127"/>
      <c r="CM101" s="127"/>
      <c r="CN101" s="127"/>
      <c r="CO101" s="127"/>
      <c r="CP101" s="127"/>
      <c r="CQ101" s="127"/>
      <c r="CR101" s="127"/>
      <c r="CS101" s="127"/>
      <c r="CT101" s="127"/>
      <c r="CU101" s="127"/>
      <c r="CV101" s="127"/>
      <c r="CW101" s="127"/>
      <c r="CX101" s="127"/>
      <c r="CY101" s="127"/>
      <c r="CZ101" s="127"/>
      <c r="DA101" s="127"/>
      <c r="DB101" s="127"/>
      <c r="DC101" s="127"/>
      <c r="DD101" s="128"/>
      <c r="DE101" s="134"/>
      <c r="DF101" s="138"/>
      <c r="DG101" s="139"/>
      <c r="DH101" s="139"/>
      <c r="DI101" s="139"/>
      <c r="DJ101" s="139"/>
      <c r="DK101" s="139"/>
      <c r="DL101" s="139"/>
      <c r="DM101" s="137"/>
      <c r="DN101" s="138"/>
      <c r="DO101" s="139"/>
      <c r="DP101" s="139"/>
      <c r="DQ101" s="139"/>
      <c r="DR101" s="139"/>
      <c r="DS101" s="139"/>
      <c r="DT101" s="139"/>
      <c r="DU101" s="128"/>
      <c r="DV101" s="216"/>
      <c r="DW101" s="140"/>
      <c r="DX101" s="141"/>
      <c r="DY101" s="141"/>
      <c r="DZ101" s="134"/>
      <c r="EA101" s="133"/>
      <c r="EB101" s="177"/>
      <c r="EC101" s="177"/>
      <c r="ED101" s="163"/>
      <c r="EE101" s="133"/>
      <c r="EF101" s="127"/>
      <c r="EG101" s="127"/>
      <c r="EH101" s="127"/>
      <c r="EI101" s="127"/>
      <c r="EJ101" s="127"/>
      <c r="EK101" s="127"/>
      <c r="EL101" s="134"/>
      <c r="EM101" s="133"/>
      <c r="EN101" s="127"/>
      <c r="EO101" s="127"/>
      <c r="EP101" s="127"/>
      <c r="EQ101" s="127"/>
      <c r="ER101" s="127"/>
      <c r="ES101" s="127"/>
      <c r="ET101" s="134"/>
      <c r="EU101" s="142"/>
      <c r="EV101" s="142"/>
      <c r="EW101" s="142"/>
      <c r="EX101" s="142"/>
      <c r="EY101" s="142"/>
      <c r="EZ101" s="142"/>
      <c r="FA101" s="142"/>
      <c r="FB101" s="142"/>
      <c r="FC101" s="142"/>
      <c r="FD101" s="142"/>
      <c r="FE101" s="142"/>
      <c r="FF101" s="142"/>
      <c r="FG101" s="142"/>
      <c r="FH101" s="142"/>
      <c r="FI101" s="67"/>
      <c r="FJ101" s="67"/>
      <c r="FK101" s="67"/>
      <c r="FL101" s="67"/>
      <c r="FM101" s="67"/>
      <c r="FN101" s="67"/>
      <c r="FO101" s="67"/>
      <c r="FP101" s="67"/>
      <c r="FQ101" s="67"/>
      <c r="FR101" s="67"/>
    </row>
    <row r="102" spans="1:174" s="67" customFormat="1">
      <c r="A102" s="176" t="str">
        <f>Validation!B102</f>
        <v>Pass</v>
      </c>
      <c r="B102" s="247"/>
      <c r="C102" s="247"/>
      <c r="D102" s="247"/>
      <c r="E102" s="248"/>
      <c r="F102" s="249"/>
      <c r="G102" s="247"/>
      <c r="H102" s="243"/>
      <c r="I102" s="127"/>
      <c r="J102" s="243"/>
      <c r="K102" s="136"/>
      <c r="L102" s="177"/>
      <c r="M102" s="191"/>
      <c r="N102" s="218"/>
      <c r="O102" s="218"/>
      <c r="P102" s="179"/>
      <c r="Q102" s="128"/>
      <c r="R102" s="216"/>
      <c r="S102" s="244"/>
      <c r="T102" s="177"/>
      <c r="U102" s="177"/>
      <c r="V102" s="216"/>
      <c r="W102" s="131"/>
      <c r="X102" s="132"/>
      <c r="Y102" s="132"/>
      <c r="Z102" s="132"/>
      <c r="AA102" s="133"/>
      <c r="AB102" s="127"/>
      <c r="AC102" s="127"/>
      <c r="AD102" s="245"/>
      <c r="AE102" s="246"/>
      <c r="AF102" s="127"/>
      <c r="AG102" s="127"/>
      <c r="AH102" s="128"/>
      <c r="AI102" s="128"/>
      <c r="AJ102" s="134"/>
      <c r="AK102" s="214"/>
      <c r="AL102" s="210"/>
      <c r="AM102" s="177"/>
      <c r="AN102" s="127"/>
      <c r="AO102" s="177"/>
      <c r="AP102" s="177"/>
      <c r="AQ102" s="177"/>
      <c r="AR102" s="177"/>
      <c r="AS102" s="177"/>
      <c r="AT102" s="177"/>
      <c r="AU102" s="135"/>
      <c r="AV102" s="216"/>
      <c r="AW102" s="133"/>
      <c r="AX102" s="127"/>
      <c r="AY102" s="127"/>
      <c r="AZ102" s="127"/>
      <c r="BA102" s="127"/>
      <c r="BB102" s="127"/>
      <c r="BC102" s="127"/>
      <c r="BD102" s="127"/>
      <c r="BE102" s="134"/>
      <c r="BF102" s="127"/>
      <c r="BG102" s="127"/>
      <c r="BH102" s="127"/>
      <c r="BI102" s="127"/>
      <c r="BJ102" s="127"/>
      <c r="BK102" s="127"/>
      <c r="BL102" s="127"/>
      <c r="BM102" s="127"/>
      <c r="BN102" s="134"/>
      <c r="BO102" s="133"/>
      <c r="BP102" s="127"/>
      <c r="BQ102" s="127"/>
      <c r="BR102" s="127"/>
      <c r="BS102" s="127"/>
      <c r="BT102" s="127"/>
      <c r="BU102" s="127"/>
      <c r="BV102" s="127"/>
      <c r="BW102" s="127"/>
      <c r="BX102" s="127"/>
      <c r="BY102" s="127"/>
      <c r="BZ102" s="127"/>
      <c r="CA102" s="127"/>
      <c r="CB102" s="127"/>
      <c r="CC102" s="127"/>
      <c r="CD102" s="127"/>
      <c r="CE102" s="127"/>
      <c r="CF102" s="127"/>
      <c r="CG102" s="127"/>
      <c r="CH102" s="136"/>
      <c r="CI102" s="137"/>
      <c r="CJ102" s="127"/>
      <c r="CK102" s="127"/>
      <c r="CL102" s="127"/>
      <c r="CM102" s="127"/>
      <c r="CN102" s="127"/>
      <c r="CO102" s="127"/>
      <c r="CP102" s="127"/>
      <c r="CQ102" s="127"/>
      <c r="CR102" s="127"/>
      <c r="CS102" s="127"/>
      <c r="CT102" s="127"/>
      <c r="CU102" s="127"/>
      <c r="CV102" s="127"/>
      <c r="CW102" s="127"/>
      <c r="CX102" s="127"/>
      <c r="CY102" s="127"/>
      <c r="CZ102" s="127"/>
      <c r="DA102" s="127"/>
      <c r="DB102" s="127"/>
      <c r="DC102" s="127"/>
      <c r="DD102" s="128"/>
      <c r="DE102" s="134"/>
      <c r="DF102" s="138"/>
      <c r="DG102" s="139"/>
      <c r="DH102" s="139"/>
      <c r="DI102" s="139"/>
      <c r="DJ102" s="139"/>
      <c r="DK102" s="139"/>
      <c r="DL102" s="139"/>
      <c r="DM102" s="137"/>
      <c r="DN102" s="138"/>
      <c r="DO102" s="139"/>
      <c r="DP102" s="139"/>
      <c r="DQ102" s="139"/>
      <c r="DR102" s="139"/>
      <c r="DS102" s="139"/>
      <c r="DT102" s="139"/>
      <c r="DU102" s="128"/>
      <c r="DV102" s="216"/>
      <c r="DW102" s="140"/>
      <c r="DX102" s="141"/>
      <c r="DY102" s="141"/>
      <c r="DZ102" s="134"/>
      <c r="EA102" s="133"/>
      <c r="EB102" s="177"/>
      <c r="EC102" s="177"/>
      <c r="ED102" s="163"/>
      <c r="EE102" s="133"/>
      <c r="EF102" s="127"/>
      <c r="EG102" s="127"/>
      <c r="EH102" s="127"/>
      <c r="EI102" s="127"/>
      <c r="EJ102" s="127"/>
      <c r="EK102" s="127"/>
      <c r="EL102" s="134"/>
      <c r="EM102" s="133"/>
      <c r="EN102" s="127"/>
      <c r="EO102" s="127"/>
      <c r="EP102" s="127"/>
      <c r="EQ102" s="127"/>
      <c r="ER102" s="127"/>
      <c r="ES102" s="127"/>
      <c r="ET102" s="134"/>
      <c r="EU102" s="142"/>
      <c r="EV102" s="142"/>
      <c r="EW102" s="142"/>
      <c r="EX102" s="142"/>
      <c r="EY102" s="142"/>
      <c r="EZ102" s="142"/>
      <c r="FA102" s="142"/>
      <c r="FB102" s="142"/>
      <c r="FC102" s="142"/>
      <c r="FD102" s="142"/>
      <c r="FE102" s="142"/>
      <c r="FF102" s="142"/>
      <c r="FG102" s="142"/>
      <c r="FH102" s="142"/>
    </row>
    <row r="103" spans="1:174" s="67" customFormat="1">
      <c r="A103" s="176" t="str">
        <f>Validation!B103</f>
        <v>Pass</v>
      </c>
      <c r="B103" s="247"/>
      <c r="C103" s="247"/>
      <c r="D103" s="247"/>
      <c r="E103" s="248"/>
      <c r="F103" s="249"/>
      <c r="G103" s="247"/>
      <c r="H103" s="243"/>
      <c r="I103" s="127"/>
      <c r="J103" s="243"/>
      <c r="K103" s="136"/>
      <c r="L103" s="177"/>
      <c r="M103" s="191"/>
      <c r="N103" s="218"/>
      <c r="O103" s="218"/>
      <c r="P103" s="179"/>
      <c r="Q103" s="128"/>
      <c r="R103" s="216"/>
      <c r="S103" s="244"/>
      <c r="T103" s="177"/>
      <c r="U103" s="177"/>
      <c r="V103" s="216"/>
      <c r="W103" s="131"/>
      <c r="X103" s="132"/>
      <c r="Y103" s="132"/>
      <c r="Z103" s="132"/>
      <c r="AA103" s="133"/>
      <c r="AB103" s="127"/>
      <c r="AC103" s="127"/>
      <c r="AD103" s="245"/>
      <c r="AE103" s="246"/>
      <c r="AF103" s="127"/>
      <c r="AG103" s="127"/>
      <c r="AH103" s="128"/>
      <c r="AI103" s="128"/>
      <c r="AJ103" s="134"/>
      <c r="AK103" s="214"/>
      <c r="AL103" s="210"/>
      <c r="AM103" s="177"/>
      <c r="AN103" s="127"/>
      <c r="AO103" s="177"/>
      <c r="AP103" s="177"/>
      <c r="AQ103" s="177"/>
      <c r="AR103" s="177"/>
      <c r="AS103" s="177"/>
      <c r="AT103" s="177"/>
      <c r="AU103" s="135"/>
      <c r="AV103" s="216"/>
      <c r="AW103" s="133"/>
      <c r="AX103" s="127"/>
      <c r="AY103" s="127"/>
      <c r="AZ103" s="127"/>
      <c r="BA103" s="127"/>
      <c r="BB103" s="127"/>
      <c r="BC103" s="127"/>
      <c r="BD103" s="127"/>
      <c r="BE103" s="134"/>
      <c r="BF103" s="127"/>
      <c r="BG103" s="127"/>
      <c r="BH103" s="127"/>
      <c r="BI103" s="127"/>
      <c r="BJ103" s="127"/>
      <c r="BK103" s="127"/>
      <c r="BL103" s="127"/>
      <c r="BM103" s="127"/>
      <c r="BN103" s="134"/>
      <c r="BO103" s="133"/>
      <c r="BP103" s="127"/>
      <c r="BQ103" s="127"/>
      <c r="BR103" s="127"/>
      <c r="BS103" s="127"/>
      <c r="BT103" s="127"/>
      <c r="BU103" s="127"/>
      <c r="BV103" s="127"/>
      <c r="BW103" s="127"/>
      <c r="BX103" s="127"/>
      <c r="BY103" s="127"/>
      <c r="BZ103" s="127"/>
      <c r="CA103" s="127"/>
      <c r="CB103" s="127"/>
      <c r="CC103" s="127"/>
      <c r="CD103" s="127"/>
      <c r="CE103" s="127"/>
      <c r="CF103" s="127"/>
      <c r="CG103" s="127"/>
      <c r="CH103" s="136"/>
      <c r="CI103" s="137"/>
      <c r="CJ103" s="127"/>
      <c r="CK103" s="127"/>
      <c r="CL103" s="127"/>
      <c r="CM103" s="127"/>
      <c r="CN103" s="127"/>
      <c r="CO103" s="127"/>
      <c r="CP103" s="127"/>
      <c r="CQ103" s="127"/>
      <c r="CR103" s="127"/>
      <c r="CS103" s="127"/>
      <c r="CT103" s="127"/>
      <c r="CU103" s="127"/>
      <c r="CV103" s="127"/>
      <c r="CW103" s="127"/>
      <c r="CX103" s="127"/>
      <c r="CY103" s="127"/>
      <c r="CZ103" s="127"/>
      <c r="DA103" s="127"/>
      <c r="DB103" s="127"/>
      <c r="DC103" s="127"/>
      <c r="DD103" s="128"/>
      <c r="DE103" s="134"/>
      <c r="DF103" s="138"/>
      <c r="DG103" s="139"/>
      <c r="DH103" s="139"/>
      <c r="DI103" s="139"/>
      <c r="DJ103" s="139"/>
      <c r="DK103" s="139"/>
      <c r="DL103" s="139"/>
      <c r="DM103" s="137"/>
      <c r="DN103" s="138"/>
      <c r="DO103" s="139"/>
      <c r="DP103" s="139"/>
      <c r="DQ103" s="139"/>
      <c r="DR103" s="139"/>
      <c r="DS103" s="139"/>
      <c r="DT103" s="139"/>
      <c r="DU103" s="128"/>
      <c r="DV103" s="216"/>
      <c r="DW103" s="140"/>
      <c r="DX103" s="141"/>
      <c r="DY103" s="141"/>
      <c r="DZ103" s="134"/>
      <c r="EA103" s="133"/>
      <c r="EB103" s="177"/>
      <c r="EC103" s="177"/>
      <c r="ED103" s="163"/>
      <c r="EE103" s="133"/>
      <c r="EF103" s="127"/>
      <c r="EG103" s="127"/>
      <c r="EH103" s="127"/>
      <c r="EI103" s="127"/>
      <c r="EJ103" s="127"/>
      <c r="EK103" s="127"/>
      <c r="EL103" s="134"/>
      <c r="EM103" s="133"/>
      <c r="EN103" s="127"/>
      <c r="EO103" s="127"/>
      <c r="EP103" s="127"/>
      <c r="EQ103" s="127"/>
      <c r="ER103" s="127"/>
      <c r="ES103" s="127"/>
      <c r="ET103" s="134"/>
      <c r="EU103" s="142"/>
      <c r="EV103" s="142"/>
      <c r="EW103" s="142"/>
      <c r="EX103" s="142"/>
      <c r="EY103" s="142"/>
      <c r="EZ103" s="142"/>
      <c r="FA103" s="142"/>
      <c r="FB103" s="142"/>
      <c r="FC103" s="142"/>
      <c r="FD103" s="142"/>
      <c r="FE103" s="142"/>
      <c r="FF103" s="142"/>
      <c r="FG103" s="142"/>
      <c r="FH103" s="142"/>
    </row>
    <row r="104" spans="1:174" s="67" customFormat="1">
      <c r="A104" s="176" t="str">
        <f>Validation!B104</f>
        <v>Pass</v>
      </c>
      <c r="B104" s="247"/>
      <c r="C104" s="247"/>
      <c r="D104" s="247"/>
      <c r="E104" s="248"/>
      <c r="F104" s="249"/>
      <c r="G104" s="247"/>
      <c r="H104" s="243"/>
      <c r="I104" s="127"/>
      <c r="J104" s="243"/>
      <c r="K104" s="136"/>
      <c r="L104" s="177"/>
      <c r="M104" s="191"/>
      <c r="N104" s="218"/>
      <c r="O104" s="218"/>
      <c r="P104" s="179"/>
      <c r="Q104" s="128"/>
      <c r="R104" s="216"/>
      <c r="S104" s="244"/>
      <c r="T104" s="177"/>
      <c r="U104" s="177"/>
      <c r="V104" s="216"/>
      <c r="W104" s="131"/>
      <c r="X104" s="132"/>
      <c r="Y104" s="132"/>
      <c r="Z104" s="132"/>
      <c r="AA104" s="133"/>
      <c r="AB104" s="127"/>
      <c r="AC104" s="127"/>
      <c r="AD104" s="245"/>
      <c r="AE104" s="246"/>
      <c r="AF104" s="127"/>
      <c r="AG104" s="127"/>
      <c r="AH104" s="128"/>
      <c r="AI104" s="128"/>
      <c r="AJ104" s="134"/>
      <c r="AK104" s="214"/>
      <c r="AL104" s="210"/>
      <c r="AM104" s="177"/>
      <c r="AN104" s="127"/>
      <c r="AO104" s="177"/>
      <c r="AP104" s="177"/>
      <c r="AQ104" s="177"/>
      <c r="AR104" s="177"/>
      <c r="AS104" s="177"/>
      <c r="AT104" s="177"/>
      <c r="AU104" s="135"/>
      <c r="AV104" s="216"/>
      <c r="AW104" s="133"/>
      <c r="AX104" s="127"/>
      <c r="AY104" s="127"/>
      <c r="AZ104" s="127"/>
      <c r="BA104" s="127"/>
      <c r="BB104" s="127"/>
      <c r="BC104" s="127"/>
      <c r="BD104" s="127"/>
      <c r="BE104" s="134"/>
      <c r="BF104" s="127"/>
      <c r="BG104" s="127"/>
      <c r="BH104" s="127"/>
      <c r="BI104" s="127"/>
      <c r="BJ104" s="127"/>
      <c r="BK104" s="127"/>
      <c r="BL104" s="127"/>
      <c r="BM104" s="127"/>
      <c r="BN104" s="134"/>
      <c r="BO104" s="133"/>
      <c r="BP104" s="127"/>
      <c r="BQ104" s="127"/>
      <c r="BR104" s="127"/>
      <c r="BS104" s="127"/>
      <c r="BT104" s="127"/>
      <c r="BU104" s="127"/>
      <c r="BV104" s="127"/>
      <c r="BW104" s="127"/>
      <c r="BX104" s="127"/>
      <c r="BY104" s="127"/>
      <c r="BZ104" s="127"/>
      <c r="CA104" s="127"/>
      <c r="CB104" s="127"/>
      <c r="CC104" s="127"/>
      <c r="CD104" s="127"/>
      <c r="CE104" s="127"/>
      <c r="CF104" s="127"/>
      <c r="CG104" s="127"/>
      <c r="CH104" s="136"/>
      <c r="CI104" s="137"/>
      <c r="CJ104" s="127"/>
      <c r="CK104" s="127"/>
      <c r="CL104" s="127"/>
      <c r="CM104" s="127"/>
      <c r="CN104" s="127"/>
      <c r="CO104" s="127"/>
      <c r="CP104" s="127"/>
      <c r="CQ104" s="127"/>
      <c r="CR104" s="127"/>
      <c r="CS104" s="127"/>
      <c r="CT104" s="127"/>
      <c r="CU104" s="127"/>
      <c r="CV104" s="127"/>
      <c r="CW104" s="127"/>
      <c r="CX104" s="127"/>
      <c r="CY104" s="127"/>
      <c r="CZ104" s="127"/>
      <c r="DA104" s="127"/>
      <c r="DB104" s="127"/>
      <c r="DC104" s="127"/>
      <c r="DD104" s="128"/>
      <c r="DE104" s="134"/>
      <c r="DF104" s="138"/>
      <c r="DG104" s="139"/>
      <c r="DH104" s="139"/>
      <c r="DI104" s="139"/>
      <c r="DJ104" s="139"/>
      <c r="DK104" s="139"/>
      <c r="DL104" s="139"/>
      <c r="DM104" s="137"/>
      <c r="DN104" s="138"/>
      <c r="DO104" s="139"/>
      <c r="DP104" s="139"/>
      <c r="DQ104" s="139"/>
      <c r="DR104" s="139"/>
      <c r="DS104" s="139"/>
      <c r="DT104" s="139"/>
      <c r="DU104" s="128"/>
      <c r="DV104" s="216"/>
      <c r="DW104" s="140"/>
      <c r="DX104" s="141"/>
      <c r="DY104" s="141"/>
      <c r="DZ104" s="134"/>
      <c r="EA104" s="133"/>
      <c r="EB104" s="177"/>
      <c r="EC104" s="177"/>
      <c r="ED104" s="163"/>
      <c r="EE104" s="133"/>
      <c r="EF104" s="127"/>
      <c r="EG104" s="127"/>
      <c r="EH104" s="127"/>
      <c r="EI104" s="127"/>
      <c r="EJ104" s="127"/>
      <c r="EK104" s="127"/>
      <c r="EL104" s="134"/>
      <c r="EM104" s="133"/>
      <c r="EN104" s="127"/>
      <c r="EO104" s="127"/>
      <c r="EP104" s="127"/>
      <c r="EQ104" s="127"/>
      <c r="ER104" s="127"/>
      <c r="ES104" s="127"/>
      <c r="ET104" s="134"/>
      <c r="EU104" s="142"/>
      <c r="EV104" s="142"/>
      <c r="EW104" s="142"/>
      <c r="EX104" s="142"/>
      <c r="EY104" s="142"/>
      <c r="EZ104" s="142"/>
      <c r="FA104" s="142"/>
      <c r="FB104" s="142"/>
      <c r="FC104" s="142"/>
      <c r="FD104" s="142"/>
      <c r="FE104" s="142"/>
      <c r="FF104" s="142"/>
      <c r="FG104" s="142"/>
      <c r="FH104" s="142"/>
    </row>
    <row r="105" spans="1:174" s="67" customFormat="1">
      <c r="A105" s="176" t="str">
        <f>Validation!B105</f>
        <v>Pass</v>
      </c>
      <c r="B105" s="247"/>
      <c r="C105" s="247"/>
      <c r="D105" s="247"/>
      <c r="E105" s="248"/>
      <c r="F105" s="249"/>
      <c r="G105" s="247"/>
      <c r="H105" s="243"/>
      <c r="I105" s="127"/>
      <c r="J105" s="243"/>
      <c r="K105" s="136"/>
      <c r="L105" s="177"/>
      <c r="M105" s="191"/>
      <c r="N105" s="218"/>
      <c r="O105" s="218"/>
      <c r="P105" s="179"/>
      <c r="Q105" s="128"/>
      <c r="R105" s="216"/>
      <c r="S105" s="244"/>
      <c r="T105" s="177"/>
      <c r="U105" s="177"/>
      <c r="V105" s="216"/>
      <c r="W105" s="131"/>
      <c r="X105" s="132"/>
      <c r="Y105" s="132"/>
      <c r="Z105" s="132"/>
      <c r="AA105" s="133"/>
      <c r="AB105" s="127"/>
      <c r="AC105" s="127"/>
      <c r="AD105" s="245"/>
      <c r="AE105" s="246"/>
      <c r="AF105" s="127"/>
      <c r="AG105" s="127"/>
      <c r="AH105" s="128"/>
      <c r="AI105" s="128"/>
      <c r="AJ105" s="134"/>
      <c r="AK105" s="214"/>
      <c r="AL105" s="210"/>
      <c r="AM105" s="177"/>
      <c r="AN105" s="127"/>
      <c r="AO105" s="177"/>
      <c r="AP105" s="177"/>
      <c r="AQ105" s="177"/>
      <c r="AR105" s="177"/>
      <c r="AS105" s="177"/>
      <c r="AT105" s="177"/>
      <c r="AU105" s="135"/>
      <c r="AV105" s="216"/>
      <c r="AW105" s="133"/>
      <c r="AX105" s="127"/>
      <c r="AY105" s="127"/>
      <c r="AZ105" s="127"/>
      <c r="BA105" s="127"/>
      <c r="BB105" s="127"/>
      <c r="BC105" s="127"/>
      <c r="BD105" s="127"/>
      <c r="BE105" s="134"/>
      <c r="BF105" s="127"/>
      <c r="BG105" s="127"/>
      <c r="BH105" s="127"/>
      <c r="BI105" s="127"/>
      <c r="BJ105" s="127"/>
      <c r="BK105" s="127"/>
      <c r="BL105" s="127"/>
      <c r="BM105" s="127"/>
      <c r="BN105" s="134"/>
      <c r="BO105" s="133"/>
      <c r="BP105" s="127"/>
      <c r="BQ105" s="127"/>
      <c r="BR105" s="127"/>
      <c r="BS105" s="127"/>
      <c r="BT105" s="127"/>
      <c r="BU105" s="127"/>
      <c r="BV105" s="127"/>
      <c r="BW105" s="127"/>
      <c r="BX105" s="127"/>
      <c r="BY105" s="127"/>
      <c r="BZ105" s="127"/>
      <c r="CA105" s="127"/>
      <c r="CB105" s="127"/>
      <c r="CC105" s="127"/>
      <c r="CD105" s="127"/>
      <c r="CE105" s="127"/>
      <c r="CF105" s="127"/>
      <c r="CG105" s="127"/>
      <c r="CH105" s="136"/>
      <c r="CI105" s="137"/>
      <c r="CJ105" s="127"/>
      <c r="CK105" s="127"/>
      <c r="CL105" s="127"/>
      <c r="CM105" s="127"/>
      <c r="CN105" s="127"/>
      <c r="CO105" s="127"/>
      <c r="CP105" s="127"/>
      <c r="CQ105" s="127"/>
      <c r="CR105" s="127"/>
      <c r="CS105" s="127"/>
      <c r="CT105" s="127"/>
      <c r="CU105" s="127"/>
      <c r="CV105" s="127"/>
      <c r="CW105" s="127"/>
      <c r="CX105" s="127"/>
      <c r="CY105" s="127"/>
      <c r="CZ105" s="127"/>
      <c r="DA105" s="127"/>
      <c r="DB105" s="127"/>
      <c r="DC105" s="127"/>
      <c r="DD105" s="128"/>
      <c r="DE105" s="134"/>
      <c r="DF105" s="138"/>
      <c r="DG105" s="139"/>
      <c r="DH105" s="139"/>
      <c r="DI105" s="139"/>
      <c r="DJ105" s="139"/>
      <c r="DK105" s="139"/>
      <c r="DL105" s="139"/>
      <c r="DM105" s="137"/>
      <c r="DN105" s="138"/>
      <c r="DO105" s="139"/>
      <c r="DP105" s="139"/>
      <c r="DQ105" s="139"/>
      <c r="DR105" s="139"/>
      <c r="DS105" s="139"/>
      <c r="DT105" s="139"/>
      <c r="DU105" s="128"/>
      <c r="DV105" s="216"/>
      <c r="DW105" s="140"/>
      <c r="DX105" s="141"/>
      <c r="DY105" s="141"/>
      <c r="DZ105" s="134"/>
      <c r="EA105" s="133"/>
      <c r="EB105" s="177"/>
      <c r="EC105" s="177"/>
      <c r="ED105" s="163"/>
      <c r="EE105" s="133"/>
      <c r="EF105" s="127"/>
      <c r="EG105" s="127"/>
      <c r="EH105" s="127"/>
      <c r="EI105" s="127"/>
      <c r="EJ105" s="127"/>
      <c r="EK105" s="127"/>
      <c r="EL105" s="134"/>
      <c r="EM105" s="133"/>
      <c r="EN105" s="127"/>
      <c r="EO105" s="127"/>
      <c r="EP105" s="127"/>
      <c r="EQ105" s="127"/>
      <c r="ER105" s="127"/>
      <c r="ES105" s="127"/>
      <c r="ET105" s="134"/>
      <c r="EU105" s="142"/>
      <c r="EV105" s="142"/>
      <c r="EW105" s="142"/>
      <c r="EX105" s="142"/>
      <c r="EY105" s="142"/>
      <c r="EZ105" s="142"/>
      <c r="FA105" s="142"/>
      <c r="FB105" s="142"/>
      <c r="FC105" s="142"/>
      <c r="FD105" s="142"/>
      <c r="FE105" s="142"/>
      <c r="FF105" s="142"/>
      <c r="FG105" s="142"/>
      <c r="FH105" s="142"/>
    </row>
    <row r="106" spans="1:174" s="67" customFormat="1">
      <c r="A106" s="176" t="str">
        <f>Validation!B106</f>
        <v>Pass</v>
      </c>
      <c r="B106" s="247"/>
      <c r="C106" s="247"/>
      <c r="D106" s="247"/>
      <c r="E106" s="248"/>
      <c r="F106" s="249"/>
      <c r="G106" s="247"/>
      <c r="H106" s="243"/>
      <c r="I106" s="127"/>
      <c r="J106" s="243"/>
      <c r="K106" s="136"/>
      <c r="L106" s="177"/>
      <c r="M106" s="191"/>
      <c r="N106" s="218"/>
      <c r="O106" s="218"/>
      <c r="P106" s="179"/>
      <c r="Q106" s="128"/>
      <c r="R106" s="216"/>
      <c r="S106" s="244"/>
      <c r="T106" s="177"/>
      <c r="U106" s="177"/>
      <c r="V106" s="216"/>
      <c r="W106" s="131"/>
      <c r="X106" s="132"/>
      <c r="Y106" s="132"/>
      <c r="Z106" s="132"/>
      <c r="AA106" s="133"/>
      <c r="AB106" s="127"/>
      <c r="AC106" s="127"/>
      <c r="AD106" s="245"/>
      <c r="AE106" s="246"/>
      <c r="AF106" s="127"/>
      <c r="AG106" s="127"/>
      <c r="AH106" s="128"/>
      <c r="AI106" s="128"/>
      <c r="AJ106" s="134"/>
      <c r="AK106" s="214"/>
      <c r="AL106" s="210"/>
      <c r="AM106" s="177"/>
      <c r="AN106" s="127"/>
      <c r="AO106" s="177"/>
      <c r="AP106" s="177"/>
      <c r="AQ106" s="177"/>
      <c r="AR106" s="177"/>
      <c r="AS106" s="177"/>
      <c r="AT106" s="177"/>
      <c r="AU106" s="135"/>
      <c r="AV106" s="216"/>
      <c r="AW106" s="133"/>
      <c r="AX106" s="127"/>
      <c r="AY106" s="127"/>
      <c r="AZ106" s="127"/>
      <c r="BA106" s="127"/>
      <c r="BB106" s="127"/>
      <c r="BC106" s="127"/>
      <c r="BD106" s="127"/>
      <c r="BE106" s="134"/>
      <c r="BF106" s="127"/>
      <c r="BG106" s="127"/>
      <c r="BH106" s="127"/>
      <c r="BI106" s="127"/>
      <c r="BJ106" s="127"/>
      <c r="BK106" s="127"/>
      <c r="BL106" s="127"/>
      <c r="BM106" s="127"/>
      <c r="BN106" s="134"/>
      <c r="BO106" s="133"/>
      <c r="BP106" s="127"/>
      <c r="BQ106" s="127"/>
      <c r="BR106" s="127"/>
      <c r="BS106" s="127"/>
      <c r="BT106" s="127"/>
      <c r="BU106" s="127"/>
      <c r="BV106" s="127"/>
      <c r="BW106" s="127"/>
      <c r="BX106" s="127"/>
      <c r="BY106" s="127"/>
      <c r="BZ106" s="127"/>
      <c r="CA106" s="127"/>
      <c r="CB106" s="127"/>
      <c r="CC106" s="127"/>
      <c r="CD106" s="127"/>
      <c r="CE106" s="127"/>
      <c r="CF106" s="127"/>
      <c r="CG106" s="127"/>
      <c r="CH106" s="136"/>
      <c r="CI106" s="137"/>
      <c r="CJ106" s="127"/>
      <c r="CK106" s="127"/>
      <c r="CL106" s="127"/>
      <c r="CM106" s="127"/>
      <c r="CN106" s="127"/>
      <c r="CO106" s="127"/>
      <c r="CP106" s="127"/>
      <c r="CQ106" s="127"/>
      <c r="CR106" s="127"/>
      <c r="CS106" s="127"/>
      <c r="CT106" s="127"/>
      <c r="CU106" s="127"/>
      <c r="CV106" s="127"/>
      <c r="CW106" s="127"/>
      <c r="CX106" s="127"/>
      <c r="CY106" s="127"/>
      <c r="CZ106" s="127"/>
      <c r="DA106" s="127"/>
      <c r="DB106" s="127"/>
      <c r="DC106" s="127"/>
      <c r="DD106" s="128"/>
      <c r="DE106" s="134"/>
      <c r="DF106" s="138"/>
      <c r="DG106" s="139"/>
      <c r="DH106" s="139"/>
      <c r="DI106" s="139"/>
      <c r="DJ106" s="139"/>
      <c r="DK106" s="139"/>
      <c r="DL106" s="139"/>
      <c r="DM106" s="137"/>
      <c r="DN106" s="138"/>
      <c r="DO106" s="139"/>
      <c r="DP106" s="139"/>
      <c r="DQ106" s="139"/>
      <c r="DR106" s="139"/>
      <c r="DS106" s="139"/>
      <c r="DT106" s="139"/>
      <c r="DU106" s="128"/>
      <c r="DV106" s="216"/>
      <c r="DW106" s="140"/>
      <c r="DX106" s="141"/>
      <c r="DY106" s="141"/>
      <c r="DZ106" s="134"/>
      <c r="EA106" s="133"/>
      <c r="EB106" s="177"/>
      <c r="EC106" s="177"/>
      <c r="ED106" s="163"/>
      <c r="EE106" s="133"/>
      <c r="EF106" s="127"/>
      <c r="EG106" s="127"/>
      <c r="EH106" s="127"/>
      <c r="EI106" s="127"/>
      <c r="EJ106" s="127"/>
      <c r="EK106" s="127"/>
      <c r="EL106" s="134"/>
      <c r="EM106" s="133"/>
      <c r="EN106" s="127"/>
      <c r="EO106" s="127"/>
      <c r="EP106" s="127"/>
      <c r="EQ106" s="127"/>
      <c r="ER106" s="127"/>
      <c r="ES106" s="127"/>
      <c r="ET106" s="134"/>
      <c r="EU106" s="142"/>
      <c r="EV106" s="142"/>
      <c r="EW106" s="142"/>
      <c r="EX106" s="142"/>
      <c r="EY106" s="142"/>
      <c r="EZ106" s="142"/>
      <c r="FA106" s="142"/>
      <c r="FB106" s="142"/>
      <c r="FC106" s="142"/>
      <c r="FD106" s="142"/>
      <c r="FE106" s="142"/>
      <c r="FF106" s="142"/>
      <c r="FG106" s="142"/>
      <c r="FH106" s="142"/>
    </row>
    <row r="107" spans="1:174" s="67" customFormat="1">
      <c r="A107" s="176" t="str">
        <f>Validation!B107</f>
        <v>Pass</v>
      </c>
      <c r="B107" s="247"/>
      <c r="C107" s="247"/>
      <c r="D107" s="247"/>
      <c r="E107" s="248"/>
      <c r="F107" s="249"/>
      <c r="G107" s="247"/>
      <c r="H107" s="243"/>
      <c r="I107" s="127"/>
      <c r="J107" s="243"/>
      <c r="K107" s="136"/>
      <c r="L107" s="177"/>
      <c r="M107" s="191"/>
      <c r="N107" s="218"/>
      <c r="O107" s="218"/>
      <c r="P107" s="179"/>
      <c r="Q107" s="128"/>
      <c r="R107" s="216"/>
      <c r="S107" s="244"/>
      <c r="T107" s="177"/>
      <c r="U107" s="177"/>
      <c r="V107" s="216"/>
      <c r="W107" s="131"/>
      <c r="X107" s="132"/>
      <c r="Y107" s="132"/>
      <c r="Z107" s="132"/>
      <c r="AA107" s="133"/>
      <c r="AB107" s="127"/>
      <c r="AC107" s="127"/>
      <c r="AD107" s="245"/>
      <c r="AE107" s="246"/>
      <c r="AF107" s="127"/>
      <c r="AG107" s="127"/>
      <c r="AH107" s="128"/>
      <c r="AI107" s="128"/>
      <c r="AJ107" s="134"/>
      <c r="AK107" s="214"/>
      <c r="AL107" s="210"/>
      <c r="AM107" s="177"/>
      <c r="AN107" s="127"/>
      <c r="AO107" s="177"/>
      <c r="AP107" s="177"/>
      <c r="AQ107" s="177"/>
      <c r="AR107" s="177"/>
      <c r="AS107" s="177"/>
      <c r="AT107" s="177"/>
      <c r="AU107" s="135"/>
      <c r="AV107" s="216"/>
      <c r="AW107" s="133"/>
      <c r="AX107" s="127"/>
      <c r="AY107" s="127"/>
      <c r="AZ107" s="127"/>
      <c r="BA107" s="127"/>
      <c r="BB107" s="127"/>
      <c r="BC107" s="127"/>
      <c r="BD107" s="127"/>
      <c r="BE107" s="134"/>
      <c r="BF107" s="127"/>
      <c r="BG107" s="127"/>
      <c r="BH107" s="127"/>
      <c r="BI107" s="127"/>
      <c r="BJ107" s="127"/>
      <c r="BK107" s="127"/>
      <c r="BL107" s="127"/>
      <c r="BM107" s="127"/>
      <c r="BN107" s="134"/>
      <c r="BO107" s="133"/>
      <c r="BP107" s="127"/>
      <c r="BQ107" s="127"/>
      <c r="BR107" s="127"/>
      <c r="BS107" s="127"/>
      <c r="BT107" s="127"/>
      <c r="BU107" s="127"/>
      <c r="BV107" s="127"/>
      <c r="BW107" s="127"/>
      <c r="BX107" s="127"/>
      <c r="BY107" s="127"/>
      <c r="BZ107" s="127"/>
      <c r="CA107" s="127"/>
      <c r="CB107" s="127"/>
      <c r="CC107" s="127"/>
      <c r="CD107" s="127"/>
      <c r="CE107" s="127"/>
      <c r="CF107" s="127"/>
      <c r="CG107" s="127"/>
      <c r="CH107" s="136"/>
      <c r="CI107" s="137"/>
      <c r="CJ107" s="127"/>
      <c r="CK107" s="127"/>
      <c r="CL107" s="127"/>
      <c r="CM107" s="127"/>
      <c r="CN107" s="127"/>
      <c r="CO107" s="127"/>
      <c r="CP107" s="127"/>
      <c r="CQ107" s="127"/>
      <c r="CR107" s="127"/>
      <c r="CS107" s="127"/>
      <c r="CT107" s="127"/>
      <c r="CU107" s="127"/>
      <c r="CV107" s="127"/>
      <c r="CW107" s="127"/>
      <c r="CX107" s="127"/>
      <c r="CY107" s="127"/>
      <c r="CZ107" s="127"/>
      <c r="DA107" s="127"/>
      <c r="DB107" s="127"/>
      <c r="DC107" s="127"/>
      <c r="DD107" s="128"/>
      <c r="DE107" s="134"/>
      <c r="DF107" s="138"/>
      <c r="DG107" s="139"/>
      <c r="DH107" s="139"/>
      <c r="DI107" s="139"/>
      <c r="DJ107" s="139"/>
      <c r="DK107" s="139"/>
      <c r="DL107" s="139"/>
      <c r="DM107" s="137"/>
      <c r="DN107" s="138"/>
      <c r="DO107" s="139"/>
      <c r="DP107" s="139"/>
      <c r="DQ107" s="139"/>
      <c r="DR107" s="139"/>
      <c r="DS107" s="139"/>
      <c r="DT107" s="139"/>
      <c r="DU107" s="128"/>
      <c r="DV107" s="216"/>
      <c r="DW107" s="140"/>
      <c r="DX107" s="141"/>
      <c r="DY107" s="141"/>
      <c r="DZ107" s="134"/>
      <c r="EA107" s="133"/>
      <c r="EB107" s="177"/>
      <c r="EC107" s="177"/>
      <c r="ED107" s="163"/>
      <c r="EE107" s="133"/>
      <c r="EF107" s="127"/>
      <c r="EG107" s="127"/>
      <c r="EH107" s="127"/>
      <c r="EI107" s="127"/>
      <c r="EJ107" s="127"/>
      <c r="EK107" s="127"/>
      <c r="EL107" s="134"/>
      <c r="EM107" s="133"/>
      <c r="EN107" s="127"/>
      <c r="EO107" s="127"/>
      <c r="EP107" s="127"/>
      <c r="EQ107" s="127"/>
      <c r="ER107" s="127"/>
      <c r="ES107" s="127"/>
      <c r="ET107" s="134"/>
      <c r="EU107" s="142"/>
      <c r="EV107" s="142"/>
      <c r="EW107" s="142"/>
      <c r="EX107" s="142"/>
      <c r="EY107" s="142"/>
      <c r="EZ107" s="142"/>
      <c r="FA107" s="142"/>
      <c r="FB107" s="142"/>
      <c r="FC107" s="142"/>
      <c r="FD107" s="142"/>
      <c r="FE107" s="142"/>
      <c r="FF107" s="142"/>
      <c r="FG107" s="142"/>
      <c r="FH107" s="142"/>
    </row>
    <row r="108" spans="1:174" s="67" customFormat="1">
      <c r="A108" s="176" t="str">
        <f>Validation!B108</f>
        <v>Pass</v>
      </c>
      <c r="B108" s="247"/>
      <c r="C108" s="247"/>
      <c r="D108" s="247"/>
      <c r="E108" s="248"/>
      <c r="F108" s="249"/>
      <c r="G108" s="247"/>
      <c r="H108" s="243"/>
      <c r="I108" s="127"/>
      <c r="J108" s="243"/>
      <c r="K108" s="136"/>
      <c r="L108" s="177"/>
      <c r="M108" s="191"/>
      <c r="N108" s="218"/>
      <c r="O108" s="218"/>
      <c r="P108" s="179"/>
      <c r="Q108" s="128"/>
      <c r="R108" s="216"/>
      <c r="S108" s="244"/>
      <c r="T108" s="177"/>
      <c r="U108" s="177"/>
      <c r="V108" s="216"/>
      <c r="W108" s="131"/>
      <c r="X108" s="132"/>
      <c r="Y108" s="132"/>
      <c r="Z108" s="132"/>
      <c r="AA108" s="133"/>
      <c r="AB108" s="127"/>
      <c r="AC108" s="127"/>
      <c r="AD108" s="245"/>
      <c r="AE108" s="246"/>
      <c r="AF108" s="127"/>
      <c r="AG108" s="127"/>
      <c r="AH108" s="128"/>
      <c r="AI108" s="128"/>
      <c r="AJ108" s="134"/>
      <c r="AK108" s="214"/>
      <c r="AL108" s="210"/>
      <c r="AM108" s="177"/>
      <c r="AN108" s="127"/>
      <c r="AO108" s="177"/>
      <c r="AP108" s="177"/>
      <c r="AQ108" s="177"/>
      <c r="AR108" s="177"/>
      <c r="AS108" s="177"/>
      <c r="AT108" s="177"/>
      <c r="AU108" s="135"/>
      <c r="AV108" s="216"/>
      <c r="AW108" s="133"/>
      <c r="AX108" s="127"/>
      <c r="AY108" s="127"/>
      <c r="AZ108" s="127"/>
      <c r="BA108" s="127"/>
      <c r="BB108" s="127"/>
      <c r="BC108" s="127"/>
      <c r="BD108" s="127"/>
      <c r="BE108" s="134"/>
      <c r="BF108" s="127"/>
      <c r="BG108" s="127"/>
      <c r="BH108" s="127"/>
      <c r="BI108" s="127"/>
      <c r="BJ108" s="127"/>
      <c r="BK108" s="127"/>
      <c r="BL108" s="127"/>
      <c r="BM108" s="127"/>
      <c r="BN108" s="134"/>
      <c r="BO108" s="133"/>
      <c r="BP108" s="127"/>
      <c r="BQ108" s="127"/>
      <c r="BR108" s="127"/>
      <c r="BS108" s="127"/>
      <c r="BT108" s="127"/>
      <c r="BU108" s="127"/>
      <c r="BV108" s="127"/>
      <c r="BW108" s="127"/>
      <c r="BX108" s="127"/>
      <c r="BY108" s="127"/>
      <c r="BZ108" s="127"/>
      <c r="CA108" s="127"/>
      <c r="CB108" s="127"/>
      <c r="CC108" s="127"/>
      <c r="CD108" s="127"/>
      <c r="CE108" s="127"/>
      <c r="CF108" s="127"/>
      <c r="CG108" s="127"/>
      <c r="CH108" s="136"/>
      <c r="CI108" s="137"/>
      <c r="CJ108" s="127"/>
      <c r="CK108" s="127"/>
      <c r="CL108" s="127"/>
      <c r="CM108" s="127"/>
      <c r="CN108" s="127"/>
      <c r="CO108" s="127"/>
      <c r="CP108" s="127"/>
      <c r="CQ108" s="127"/>
      <c r="CR108" s="127"/>
      <c r="CS108" s="127"/>
      <c r="CT108" s="127"/>
      <c r="CU108" s="127"/>
      <c r="CV108" s="127"/>
      <c r="CW108" s="127"/>
      <c r="CX108" s="127"/>
      <c r="CY108" s="127"/>
      <c r="CZ108" s="127"/>
      <c r="DA108" s="127"/>
      <c r="DB108" s="127"/>
      <c r="DC108" s="127"/>
      <c r="DD108" s="128"/>
      <c r="DE108" s="134"/>
      <c r="DF108" s="138"/>
      <c r="DG108" s="139"/>
      <c r="DH108" s="139"/>
      <c r="DI108" s="139"/>
      <c r="DJ108" s="139"/>
      <c r="DK108" s="139"/>
      <c r="DL108" s="139"/>
      <c r="DM108" s="137"/>
      <c r="DN108" s="138"/>
      <c r="DO108" s="139"/>
      <c r="DP108" s="139"/>
      <c r="DQ108" s="139"/>
      <c r="DR108" s="139"/>
      <c r="DS108" s="139"/>
      <c r="DT108" s="139"/>
      <c r="DU108" s="128"/>
      <c r="DV108" s="216"/>
      <c r="DW108" s="140"/>
      <c r="DX108" s="141"/>
      <c r="DY108" s="141"/>
      <c r="DZ108" s="134"/>
      <c r="EA108" s="133"/>
      <c r="EB108" s="177"/>
      <c r="EC108" s="177"/>
      <c r="ED108" s="163"/>
      <c r="EE108" s="133"/>
      <c r="EF108" s="127"/>
      <c r="EG108" s="127"/>
      <c r="EH108" s="127"/>
      <c r="EI108" s="127"/>
      <c r="EJ108" s="127"/>
      <c r="EK108" s="127"/>
      <c r="EL108" s="134"/>
      <c r="EM108" s="133"/>
      <c r="EN108" s="127"/>
      <c r="EO108" s="127"/>
      <c r="EP108" s="127"/>
      <c r="EQ108" s="127"/>
      <c r="ER108" s="127"/>
      <c r="ES108" s="127"/>
      <c r="ET108" s="134"/>
      <c r="EU108" s="142"/>
      <c r="EV108" s="142"/>
      <c r="EW108" s="142"/>
      <c r="EX108" s="142"/>
      <c r="EY108" s="142"/>
      <c r="EZ108" s="142"/>
      <c r="FA108" s="142"/>
      <c r="FB108" s="142"/>
      <c r="FC108" s="142"/>
      <c r="FD108" s="142"/>
      <c r="FE108" s="142"/>
      <c r="FF108" s="142"/>
      <c r="FG108" s="142"/>
      <c r="FH108" s="142"/>
    </row>
    <row r="109" spans="1:174" s="67" customFormat="1">
      <c r="A109" s="176" t="str">
        <f>Validation!B109</f>
        <v>Pass</v>
      </c>
      <c r="B109" s="247"/>
      <c r="C109" s="247"/>
      <c r="D109" s="247"/>
      <c r="E109" s="248"/>
      <c r="F109" s="249"/>
      <c r="G109" s="247"/>
      <c r="H109" s="243"/>
      <c r="I109" s="127"/>
      <c r="J109" s="243"/>
      <c r="K109" s="136"/>
      <c r="L109" s="177"/>
      <c r="M109" s="191"/>
      <c r="N109" s="218"/>
      <c r="O109" s="218"/>
      <c r="P109" s="179"/>
      <c r="Q109" s="128"/>
      <c r="R109" s="216"/>
      <c r="S109" s="244"/>
      <c r="T109" s="177"/>
      <c r="U109" s="177"/>
      <c r="V109" s="216"/>
      <c r="W109" s="131"/>
      <c r="X109" s="132"/>
      <c r="Y109" s="132"/>
      <c r="Z109" s="132"/>
      <c r="AA109" s="133"/>
      <c r="AB109" s="127"/>
      <c r="AC109" s="127"/>
      <c r="AD109" s="245"/>
      <c r="AE109" s="246"/>
      <c r="AF109" s="127"/>
      <c r="AG109" s="127"/>
      <c r="AH109" s="128"/>
      <c r="AI109" s="128"/>
      <c r="AJ109" s="134"/>
      <c r="AK109" s="214"/>
      <c r="AL109" s="210"/>
      <c r="AM109" s="177"/>
      <c r="AN109" s="127"/>
      <c r="AO109" s="177"/>
      <c r="AP109" s="177"/>
      <c r="AQ109" s="177"/>
      <c r="AR109" s="177"/>
      <c r="AS109" s="177"/>
      <c r="AT109" s="177"/>
      <c r="AU109" s="135"/>
      <c r="AV109" s="216"/>
      <c r="AW109" s="133"/>
      <c r="AX109" s="127"/>
      <c r="AY109" s="127"/>
      <c r="AZ109" s="127"/>
      <c r="BA109" s="127"/>
      <c r="BB109" s="127"/>
      <c r="BC109" s="127"/>
      <c r="BD109" s="127"/>
      <c r="BE109" s="134"/>
      <c r="BF109" s="127"/>
      <c r="BG109" s="127"/>
      <c r="BH109" s="127"/>
      <c r="BI109" s="127"/>
      <c r="BJ109" s="127"/>
      <c r="BK109" s="127"/>
      <c r="BL109" s="127"/>
      <c r="BM109" s="127"/>
      <c r="BN109" s="134"/>
      <c r="BO109" s="133"/>
      <c r="BP109" s="127"/>
      <c r="BQ109" s="127"/>
      <c r="BR109" s="127"/>
      <c r="BS109" s="127"/>
      <c r="BT109" s="127"/>
      <c r="BU109" s="127"/>
      <c r="BV109" s="127"/>
      <c r="BW109" s="127"/>
      <c r="BX109" s="127"/>
      <c r="BY109" s="127"/>
      <c r="BZ109" s="127"/>
      <c r="CA109" s="127"/>
      <c r="CB109" s="127"/>
      <c r="CC109" s="127"/>
      <c r="CD109" s="127"/>
      <c r="CE109" s="127"/>
      <c r="CF109" s="127"/>
      <c r="CG109" s="127"/>
      <c r="CH109" s="136"/>
      <c r="CI109" s="137"/>
      <c r="CJ109" s="127"/>
      <c r="CK109" s="127"/>
      <c r="CL109" s="127"/>
      <c r="CM109" s="127"/>
      <c r="CN109" s="127"/>
      <c r="CO109" s="127"/>
      <c r="CP109" s="127"/>
      <c r="CQ109" s="127"/>
      <c r="CR109" s="127"/>
      <c r="CS109" s="127"/>
      <c r="CT109" s="127"/>
      <c r="CU109" s="127"/>
      <c r="CV109" s="127"/>
      <c r="CW109" s="127"/>
      <c r="CX109" s="127"/>
      <c r="CY109" s="127"/>
      <c r="CZ109" s="127"/>
      <c r="DA109" s="127"/>
      <c r="DB109" s="127"/>
      <c r="DC109" s="127"/>
      <c r="DD109" s="128"/>
      <c r="DE109" s="134"/>
      <c r="DF109" s="138"/>
      <c r="DG109" s="139"/>
      <c r="DH109" s="139"/>
      <c r="DI109" s="139"/>
      <c r="DJ109" s="139"/>
      <c r="DK109" s="139"/>
      <c r="DL109" s="139"/>
      <c r="DM109" s="137"/>
      <c r="DN109" s="138"/>
      <c r="DO109" s="139"/>
      <c r="DP109" s="139"/>
      <c r="DQ109" s="139"/>
      <c r="DR109" s="139"/>
      <c r="DS109" s="139"/>
      <c r="DT109" s="139"/>
      <c r="DU109" s="128"/>
      <c r="DV109" s="216"/>
      <c r="DW109" s="140"/>
      <c r="DX109" s="141"/>
      <c r="DY109" s="141"/>
      <c r="DZ109" s="134"/>
      <c r="EA109" s="133"/>
      <c r="EB109" s="177"/>
      <c r="EC109" s="177"/>
      <c r="ED109" s="163"/>
      <c r="EE109" s="133"/>
      <c r="EF109" s="127"/>
      <c r="EG109" s="127"/>
      <c r="EH109" s="127"/>
      <c r="EI109" s="127"/>
      <c r="EJ109" s="127"/>
      <c r="EK109" s="127"/>
      <c r="EL109" s="134"/>
      <c r="EM109" s="133"/>
      <c r="EN109" s="127"/>
      <c r="EO109" s="127"/>
      <c r="EP109" s="127"/>
      <c r="EQ109" s="127"/>
      <c r="ER109" s="127"/>
      <c r="ES109" s="127"/>
      <c r="ET109" s="134"/>
      <c r="EU109" s="142"/>
      <c r="EV109" s="142"/>
      <c r="EW109" s="142"/>
      <c r="EX109" s="142"/>
      <c r="EY109" s="142"/>
      <c r="EZ109" s="142"/>
      <c r="FA109" s="142"/>
      <c r="FB109" s="142"/>
      <c r="FC109" s="142"/>
      <c r="FD109" s="142"/>
      <c r="FE109" s="142"/>
      <c r="FF109" s="142"/>
      <c r="FG109" s="142"/>
      <c r="FH109" s="142"/>
    </row>
    <row r="110" spans="1:174" s="67" customFormat="1">
      <c r="A110" s="176" t="str">
        <f>Validation!B110</f>
        <v>Pass</v>
      </c>
      <c r="B110" s="247"/>
      <c r="C110" s="247"/>
      <c r="D110" s="247"/>
      <c r="E110" s="248"/>
      <c r="F110" s="249"/>
      <c r="G110" s="247"/>
      <c r="H110" s="243"/>
      <c r="I110" s="127"/>
      <c r="J110" s="243"/>
      <c r="K110" s="136"/>
      <c r="L110" s="177"/>
      <c r="M110" s="191"/>
      <c r="N110" s="218"/>
      <c r="O110" s="218"/>
      <c r="P110" s="179"/>
      <c r="Q110" s="128"/>
      <c r="R110" s="216"/>
      <c r="S110" s="244"/>
      <c r="T110" s="177"/>
      <c r="U110" s="177"/>
      <c r="V110" s="216"/>
      <c r="W110" s="131"/>
      <c r="X110" s="132"/>
      <c r="Y110" s="132"/>
      <c r="Z110" s="132"/>
      <c r="AA110" s="133"/>
      <c r="AB110" s="127"/>
      <c r="AC110" s="127"/>
      <c r="AD110" s="245"/>
      <c r="AE110" s="246"/>
      <c r="AF110" s="127"/>
      <c r="AG110" s="127"/>
      <c r="AH110" s="128"/>
      <c r="AI110" s="128"/>
      <c r="AJ110" s="134"/>
      <c r="AK110" s="214"/>
      <c r="AL110" s="210"/>
      <c r="AM110" s="177"/>
      <c r="AN110" s="127"/>
      <c r="AO110" s="177"/>
      <c r="AP110" s="177"/>
      <c r="AQ110" s="177"/>
      <c r="AR110" s="177"/>
      <c r="AS110" s="177"/>
      <c r="AT110" s="177"/>
      <c r="AU110" s="135"/>
      <c r="AV110" s="216"/>
      <c r="AW110" s="133"/>
      <c r="AX110" s="127"/>
      <c r="AY110" s="127"/>
      <c r="AZ110" s="127"/>
      <c r="BA110" s="127"/>
      <c r="BB110" s="127"/>
      <c r="BC110" s="127"/>
      <c r="BD110" s="127"/>
      <c r="BE110" s="134"/>
      <c r="BF110" s="127"/>
      <c r="BG110" s="127"/>
      <c r="BH110" s="127"/>
      <c r="BI110" s="127"/>
      <c r="BJ110" s="127"/>
      <c r="BK110" s="127"/>
      <c r="BL110" s="127"/>
      <c r="BM110" s="127"/>
      <c r="BN110" s="134"/>
      <c r="BO110" s="133"/>
      <c r="BP110" s="127"/>
      <c r="BQ110" s="127"/>
      <c r="BR110" s="127"/>
      <c r="BS110" s="127"/>
      <c r="BT110" s="127"/>
      <c r="BU110" s="127"/>
      <c r="BV110" s="127"/>
      <c r="BW110" s="127"/>
      <c r="BX110" s="127"/>
      <c r="BY110" s="127"/>
      <c r="BZ110" s="127"/>
      <c r="CA110" s="127"/>
      <c r="CB110" s="127"/>
      <c r="CC110" s="127"/>
      <c r="CD110" s="127"/>
      <c r="CE110" s="127"/>
      <c r="CF110" s="127"/>
      <c r="CG110" s="127"/>
      <c r="CH110" s="136"/>
      <c r="CI110" s="137"/>
      <c r="CJ110" s="127"/>
      <c r="CK110" s="127"/>
      <c r="CL110" s="127"/>
      <c r="CM110" s="127"/>
      <c r="CN110" s="127"/>
      <c r="CO110" s="127"/>
      <c r="CP110" s="127"/>
      <c r="CQ110" s="127"/>
      <c r="CR110" s="127"/>
      <c r="CS110" s="127"/>
      <c r="CT110" s="127"/>
      <c r="CU110" s="127"/>
      <c r="CV110" s="127"/>
      <c r="CW110" s="127"/>
      <c r="CX110" s="127"/>
      <c r="CY110" s="127"/>
      <c r="CZ110" s="127"/>
      <c r="DA110" s="127"/>
      <c r="DB110" s="127"/>
      <c r="DC110" s="127"/>
      <c r="DD110" s="128"/>
      <c r="DE110" s="134"/>
      <c r="DF110" s="138"/>
      <c r="DG110" s="139"/>
      <c r="DH110" s="139"/>
      <c r="DI110" s="139"/>
      <c r="DJ110" s="139"/>
      <c r="DK110" s="139"/>
      <c r="DL110" s="139"/>
      <c r="DM110" s="137"/>
      <c r="DN110" s="138"/>
      <c r="DO110" s="139"/>
      <c r="DP110" s="139"/>
      <c r="DQ110" s="139"/>
      <c r="DR110" s="139"/>
      <c r="DS110" s="139"/>
      <c r="DT110" s="139"/>
      <c r="DU110" s="128"/>
      <c r="DV110" s="216"/>
      <c r="DW110" s="140"/>
      <c r="DX110" s="141"/>
      <c r="DY110" s="141"/>
      <c r="DZ110" s="134"/>
      <c r="EA110" s="133"/>
      <c r="EB110" s="177"/>
      <c r="EC110" s="177"/>
      <c r="ED110" s="163"/>
      <c r="EE110" s="133"/>
      <c r="EF110" s="127"/>
      <c r="EG110" s="127"/>
      <c r="EH110" s="127"/>
      <c r="EI110" s="127"/>
      <c r="EJ110" s="127"/>
      <c r="EK110" s="127"/>
      <c r="EL110" s="134"/>
      <c r="EM110" s="133"/>
      <c r="EN110" s="127"/>
      <c r="EO110" s="127"/>
      <c r="EP110" s="127"/>
      <c r="EQ110" s="127"/>
      <c r="ER110" s="127"/>
      <c r="ES110" s="127"/>
      <c r="ET110" s="134"/>
      <c r="EU110" s="142"/>
      <c r="EV110" s="142"/>
      <c r="EW110" s="142"/>
      <c r="EX110" s="142"/>
      <c r="EY110" s="142"/>
      <c r="EZ110" s="142"/>
      <c r="FA110" s="142"/>
      <c r="FB110" s="142"/>
      <c r="FC110" s="142"/>
      <c r="FD110" s="142"/>
      <c r="FE110" s="142"/>
      <c r="FF110" s="142"/>
      <c r="FG110" s="142"/>
      <c r="FH110" s="142"/>
    </row>
    <row r="111" spans="1:174" s="67" customFormat="1">
      <c r="A111" s="176" t="str">
        <f>Validation!B111</f>
        <v>Pass</v>
      </c>
      <c r="B111" s="247"/>
      <c r="C111" s="247"/>
      <c r="D111" s="247"/>
      <c r="E111" s="248"/>
      <c r="F111" s="249"/>
      <c r="G111" s="247"/>
      <c r="H111" s="243"/>
      <c r="I111" s="127"/>
      <c r="J111" s="243"/>
      <c r="K111" s="136"/>
      <c r="L111" s="177"/>
      <c r="M111" s="191"/>
      <c r="N111" s="218"/>
      <c r="O111" s="218"/>
      <c r="P111" s="179"/>
      <c r="Q111" s="128"/>
      <c r="R111" s="216"/>
      <c r="S111" s="244"/>
      <c r="T111" s="177"/>
      <c r="U111" s="177"/>
      <c r="V111" s="216"/>
      <c r="W111" s="131"/>
      <c r="X111" s="132"/>
      <c r="Y111" s="132"/>
      <c r="Z111" s="132"/>
      <c r="AA111" s="133"/>
      <c r="AB111" s="127"/>
      <c r="AC111" s="127"/>
      <c r="AD111" s="245"/>
      <c r="AE111" s="246"/>
      <c r="AF111" s="127"/>
      <c r="AG111" s="127"/>
      <c r="AH111" s="128"/>
      <c r="AI111" s="128"/>
      <c r="AJ111" s="134"/>
      <c r="AK111" s="214"/>
      <c r="AL111" s="210"/>
      <c r="AM111" s="177"/>
      <c r="AN111" s="127"/>
      <c r="AO111" s="177"/>
      <c r="AP111" s="177"/>
      <c r="AQ111" s="177"/>
      <c r="AR111" s="177"/>
      <c r="AS111" s="177"/>
      <c r="AT111" s="177"/>
      <c r="AU111" s="135"/>
      <c r="AV111" s="216"/>
      <c r="AW111" s="133"/>
      <c r="AX111" s="127"/>
      <c r="AY111" s="127"/>
      <c r="AZ111" s="127"/>
      <c r="BA111" s="127"/>
      <c r="BB111" s="127"/>
      <c r="BC111" s="127"/>
      <c r="BD111" s="127"/>
      <c r="BE111" s="134"/>
      <c r="BF111" s="127"/>
      <c r="BG111" s="127"/>
      <c r="BH111" s="127"/>
      <c r="BI111" s="127"/>
      <c r="BJ111" s="127"/>
      <c r="BK111" s="127"/>
      <c r="BL111" s="127"/>
      <c r="BM111" s="127"/>
      <c r="BN111" s="134"/>
      <c r="BO111" s="133"/>
      <c r="BP111" s="127"/>
      <c r="BQ111" s="127"/>
      <c r="BR111" s="127"/>
      <c r="BS111" s="127"/>
      <c r="BT111" s="127"/>
      <c r="BU111" s="127"/>
      <c r="BV111" s="127"/>
      <c r="BW111" s="127"/>
      <c r="BX111" s="127"/>
      <c r="BY111" s="127"/>
      <c r="BZ111" s="127"/>
      <c r="CA111" s="127"/>
      <c r="CB111" s="127"/>
      <c r="CC111" s="127"/>
      <c r="CD111" s="127"/>
      <c r="CE111" s="127"/>
      <c r="CF111" s="127"/>
      <c r="CG111" s="127"/>
      <c r="CH111" s="136"/>
      <c r="CI111" s="137"/>
      <c r="CJ111" s="127"/>
      <c r="CK111" s="127"/>
      <c r="CL111" s="127"/>
      <c r="CM111" s="127"/>
      <c r="CN111" s="127"/>
      <c r="CO111" s="127"/>
      <c r="CP111" s="127"/>
      <c r="CQ111" s="127"/>
      <c r="CR111" s="127"/>
      <c r="CS111" s="127"/>
      <c r="CT111" s="127"/>
      <c r="CU111" s="127"/>
      <c r="CV111" s="127"/>
      <c r="CW111" s="127"/>
      <c r="CX111" s="127"/>
      <c r="CY111" s="127"/>
      <c r="CZ111" s="127"/>
      <c r="DA111" s="127"/>
      <c r="DB111" s="127"/>
      <c r="DC111" s="127"/>
      <c r="DD111" s="128"/>
      <c r="DE111" s="134"/>
      <c r="DF111" s="138"/>
      <c r="DG111" s="139"/>
      <c r="DH111" s="139"/>
      <c r="DI111" s="139"/>
      <c r="DJ111" s="139"/>
      <c r="DK111" s="139"/>
      <c r="DL111" s="139"/>
      <c r="DM111" s="137"/>
      <c r="DN111" s="138"/>
      <c r="DO111" s="139"/>
      <c r="DP111" s="139"/>
      <c r="DQ111" s="139"/>
      <c r="DR111" s="139"/>
      <c r="DS111" s="139"/>
      <c r="DT111" s="139"/>
      <c r="DU111" s="128"/>
      <c r="DV111" s="216"/>
      <c r="DW111" s="140"/>
      <c r="DX111" s="141"/>
      <c r="DY111" s="141"/>
      <c r="DZ111" s="134"/>
      <c r="EA111" s="133"/>
      <c r="EB111" s="177"/>
      <c r="EC111" s="177"/>
      <c r="ED111" s="163"/>
      <c r="EE111" s="133"/>
      <c r="EF111" s="127"/>
      <c r="EG111" s="127"/>
      <c r="EH111" s="127"/>
      <c r="EI111" s="127"/>
      <c r="EJ111" s="127"/>
      <c r="EK111" s="127"/>
      <c r="EL111" s="134"/>
      <c r="EM111" s="133"/>
      <c r="EN111" s="127"/>
      <c r="EO111" s="127"/>
      <c r="EP111" s="127"/>
      <c r="EQ111" s="127"/>
      <c r="ER111" s="127"/>
      <c r="ES111" s="127"/>
      <c r="ET111" s="134"/>
      <c r="EU111" s="142"/>
      <c r="EV111" s="142"/>
      <c r="EW111" s="142"/>
      <c r="EX111" s="142"/>
      <c r="EY111" s="142"/>
      <c r="EZ111" s="142"/>
      <c r="FA111" s="142"/>
      <c r="FB111" s="142"/>
      <c r="FC111" s="142"/>
      <c r="FD111" s="142"/>
      <c r="FE111" s="142"/>
      <c r="FF111" s="142"/>
      <c r="FG111" s="142"/>
      <c r="FH111" s="142"/>
    </row>
    <row r="112" spans="1:174" s="67" customFormat="1">
      <c r="A112" s="176" t="str">
        <f>Validation!B112</f>
        <v>Pass</v>
      </c>
      <c r="B112" s="247"/>
      <c r="C112" s="247"/>
      <c r="D112" s="247"/>
      <c r="E112" s="248"/>
      <c r="F112" s="249"/>
      <c r="G112" s="247"/>
      <c r="H112" s="243"/>
      <c r="I112" s="127"/>
      <c r="J112" s="243"/>
      <c r="K112" s="136"/>
      <c r="L112" s="177"/>
      <c r="M112" s="191"/>
      <c r="N112" s="218"/>
      <c r="O112" s="218"/>
      <c r="P112" s="179"/>
      <c r="Q112" s="128"/>
      <c r="R112" s="216"/>
      <c r="S112" s="244"/>
      <c r="T112" s="177"/>
      <c r="U112" s="177"/>
      <c r="V112" s="216"/>
      <c r="W112" s="131"/>
      <c r="X112" s="132"/>
      <c r="Y112" s="132"/>
      <c r="Z112" s="132"/>
      <c r="AA112" s="133"/>
      <c r="AB112" s="127"/>
      <c r="AC112" s="127"/>
      <c r="AD112" s="245"/>
      <c r="AE112" s="246"/>
      <c r="AF112" s="127"/>
      <c r="AG112" s="127"/>
      <c r="AH112" s="128"/>
      <c r="AI112" s="128"/>
      <c r="AJ112" s="134"/>
      <c r="AK112" s="214"/>
      <c r="AL112" s="210"/>
      <c r="AM112" s="177"/>
      <c r="AN112" s="127"/>
      <c r="AO112" s="177"/>
      <c r="AP112" s="177"/>
      <c r="AQ112" s="177"/>
      <c r="AR112" s="177"/>
      <c r="AS112" s="177"/>
      <c r="AT112" s="177"/>
      <c r="AU112" s="135"/>
      <c r="AV112" s="216"/>
      <c r="AW112" s="133"/>
      <c r="AX112" s="127"/>
      <c r="AY112" s="127"/>
      <c r="AZ112" s="127"/>
      <c r="BA112" s="127"/>
      <c r="BB112" s="127"/>
      <c r="BC112" s="127"/>
      <c r="BD112" s="127"/>
      <c r="BE112" s="134"/>
      <c r="BF112" s="127"/>
      <c r="BG112" s="127"/>
      <c r="BH112" s="127"/>
      <c r="BI112" s="127"/>
      <c r="BJ112" s="127"/>
      <c r="BK112" s="127"/>
      <c r="BL112" s="127"/>
      <c r="BM112" s="127"/>
      <c r="BN112" s="134"/>
      <c r="BO112" s="133"/>
      <c r="BP112" s="127"/>
      <c r="BQ112" s="127"/>
      <c r="BR112" s="127"/>
      <c r="BS112" s="127"/>
      <c r="BT112" s="127"/>
      <c r="BU112" s="127"/>
      <c r="BV112" s="127"/>
      <c r="BW112" s="127"/>
      <c r="BX112" s="127"/>
      <c r="BY112" s="127"/>
      <c r="BZ112" s="127"/>
      <c r="CA112" s="127"/>
      <c r="CB112" s="127"/>
      <c r="CC112" s="127"/>
      <c r="CD112" s="127"/>
      <c r="CE112" s="127"/>
      <c r="CF112" s="127"/>
      <c r="CG112" s="127"/>
      <c r="CH112" s="136"/>
      <c r="CI112" s="137"/>
      <c r="CJ112" s="127"/>
      <c r="CK112" s="127"/>
      <c r="CL112" s="127"/>
      <c r="CM112" s="127"/>
      <c r="CN112" s="127"/>
      <c r="CO112" s="127"/>
      <c r="CP112" s="127"/>
      <c r="CQ112" s="127"/>
      <c r="CR112" s="127"/>
      <c r="CS112" s="127"/>
      <c r="CT112" s="127"/>
      <c r="CU112" s="127"/>
      <c r="CV112" s="127"/>
      <c r="CW112" s="127"/>
      <c r="CX112" s="127"/>
      <c r="CY112" s="127"/>
      <c r="CZ112" s="127"/>
      <c r="DA112" s="127"/>
      <c r="DB112" s="127"/>
      <c r="DC112" s="127"/>
      <c r="DD112" s="128"/>
      <c r="DE112" s="134"/>
      <c r="DF112" s="138"/>
      <c r="DG112" s="139"/>
      <c r="DH112" s="139"/>
      <c r="DI112" s="139"/>
      <c r="DJ112" s="139"/>
      <c r="DK112" s="139"/>
      <c r="DL112" s="139"/>
      <c r="DM112" s="137"/>
      <c r="DN112" s="138"/>
      <c r="DO112" s="139"/>
      <c r="DP112" s="139"/>
      <c r="DQ112" s="139"/>
      <c r="DR112" s="139"/>
      <c r="DS112" s="139"/>
      <c r="DT112" s="139"/>
      <c r="DU112" s="128"/>
      <c r="DV112" s="216"/>
      <c r="DW112" s="140"/>
      <c r="DX112" s="141"/>
      <c r="DY112" s="141"/>
      <c r="DZ112" s="134"/>
      <c r="EA112" s="133"/>
      <c r="EB112" s="177"/>
      <c r="EC112" s="177"/>
      <c r="ED112" s="163"/>
      <c r="EE112" s="133"/>
      <c r="EF112" s="127"/>
      <c r="EG112" s="127"/>
      <c r="EH112" s="127"/>
      <c r="EI112" s="127"/>
      <c r="EJ112" s="127"/>
      <c r="EK112" s="127"/>
      <c r="EL112" s="134"/>
      <c r="EM112" s="133"/>
      <c r="EN112" s="127"/>
      <c r="EO112" s="127"/>
      <c r="EP112" s="127"/>
      <c r="EQ112" s="127"/>
      <c r="ER112" s="127"/>
      <c r="ES112" s="127"/>
      <c r="ET112" s="134"/>
      <c r="EU112" s="142"/>
      <c r="EV112" s="142"/>
      <c r="EW112" s="142"/>
      <c r="EX112" s="142"/>
      <c r="EY112" s="142"/>
      <c r="EZ112" s="142"/>
      <c r="FA112" s="142"/>
      <c r="FB112" s="142"/>
      <c r="FC112" s="142"/>
      <c r="FD112" s="142"/>
      <c r="FE112" s="142"/>
      <c r="FF112" s="142"/>
      <c r="FG112" s="142"/>
      <c r="FH112" s="142"/>
    </row>
    <row r="113" spans="1:164" s="67" customFormat="1">
      <c r="A113" s="176" t="str">
        <f>Validation!B113</f>
        <v>Pass</v>
      </c>
      <c r="B113" s="247"/>
      <c r="C113" s="247"/>
      <c r="D113" s="247"/>
      <c r="E113" s="248"/>
      <c r="F113" s="249"/>
      <c r="G113" s="247"/>
      <c r="H113" s="243"/>
      <c r="I113" s="127"/>
      <c r="J113" s="243"/>
      <c r="K113" s="136"/>
      <c r="L113" s="177"/>
      <c r="M113" s="191"/>
      <c r="N113" s="218"/>
      <c r="O113" s="218"/>
      <c r="P113" s="179"/>
      <c r="Q113" s="128"/>
      <c r="R113" s="216"/>
      <c r="S113" s="244"/>
      <c r="T113" s="177"/>
      <c r="U113" s="177"/>
      <c r="V113" s="216"/>
      <c r="W113" s="131"/>
      <c r="X113" s="132"/>
      <c r="Y113" s="132"/>
      <c r="Z113" s="132"/>
      <c r="AA113" s="133"/>
      <c r="AB113" s="127"/>
      <c r="AC113" s="127"/>
      <c r="AD113" s="245"/>
      <c r="AE113" s="246"/>
      <c r="AF113" s="127"/>
      <c r="AG113" s="127"/>
      <c r="AH113" s="128"/>
      <c r="AI113" s="128"/>
      <c r="AJ113" s="134"/>
      <c r="AK113" s="214"/>
      <c r="AL113" s="210"/>
      <c r="AM113" s="177"/>
      <c r="AN113" s="127"/>
      <c r="AO113" s="177"/>
      <c r="AP113" s="177"/>
      <c r="AQ113" s="177"/>
      <c r="AR113" s="177"/>
      <c r="AS113" s="177"/>
      <c r="AT113" s="177"/>
      <c r="AU113" s="135"/>
      <c r="AV113" s="216"/>
      <c r="AW113" s="133"/>
      <c r="AX113" s="127"/>
      <c r="AY113" s="127"/>
      <c r="AZ113" s="127"/>
      <c r="BA113" s="127"/>
      <c r="BB113" s="127"/>
      <c r="BC113" s="127"/>
      <c r="BD113" s="127"/>
      <c r="BE113" s="134"/>
      <c r="BF113" s="127"/>
      <c r="BG113" s="127"/>
      <c r="BH113" s="127"/>
      <c r="BI113" s="127"/>
      <c r="BJ113" s="127"/>
      <c r="BK113" s="127"/>
      <c r="BL113" s="127"/>
      <c r="BM113" s="127"/>
      <c r="BN113" s="134"/>
      <c r="BO113" s="133"/>
      <c r="BP113" s="127"/>
      <c r="BQ113" s="127"/>
      <c r="BR113" s="127"/>
      <c r="BS113" s="127"/>
      <c r="BT113" s="127"/>
      <c r="BU113" s="127"/>
      <c r="BV113" s="127"/>
      <c r="BW113" s="127"/>
      <c r="BX113" s="127"/>
      <c r="BY113" s="127"/>
      <c r="BZ113" s="127"/>
      <c r="CA113" s="127"/>
      <c r="CB113" s="127"/>
      <c r="CC113" s="127"/>
      <c r="CD113" s="127"/>
      <c r="CE113" s="127"/>
      <c r="CF113" s="127"/>
      <c r="CG113" s="127"/>
      <c r="CH113" s="136"/>
      <c r="CI113" s="137"/>
      <c r="CJ113" s="127"/>
      <c r="CK113" s="127"/>
      <c r="CL113" s="127"/>
      <c r="CM113" s="127"/>
      <c r="CN113" s="127"/>
      <c r="CO113" s="127"/>
      <c r="CP113" s="127"/>
      <c r="CQ113" s="127"/>
      <c r="CR113" s="127"/>
      <c r="CS113" s="127"/>
      <c r="CT113" s="127"/>
      <c r="CU113" s="127"/>
      <c r="CV113" s="127"/>
      <c r="CW113" s="127"/>
      <c r="CX113" s="127"/>
      <c r="CY113" s="127"/>
      <c r="CZ113" s="127"/>
      <c r="DA113" s="127"/>
      <c r="DB113" s="127"/>
      <c r="DC113" s="127"/>
      <c r="DD113" s="128"/>
      <c r="DE113" s="134"/>
      <c r="DF113" s="138"/>
      <c r="DG113" s="139"/>
      <c r="DH113" s="139"/>
      <c r="DI113" s="139"/>
      <c r="DJ113" s="139"/>
      <c r="DK113" s="139"/>
      <c r="DL113" s="139"/>
      <c r="DM113" s="137"/>
      <c r="DN113" s="138"/>
      <c r="DO113" s="139"/>
      <c r="DP113" s="139"/>
      <c r="DQ113" s="139"/>
      <c r="DR113" s="139"/>
      <c r="DS113" s="139"/>
      <c r="DT113" s="139"/>
      <c r="DU113" s="128"/>
      <c r="DV113" s="216"/>
      <c r="DW113" s="140"/>
      <c r="DX113" s="141"/>
      <c r="DY113" s="141"/>
      <c r="DZ113" s="134"/>
      <c r="EA113" s="133"/>
      <c r="EB113" s="177"/>
      <c r="EC113" s="177"/>
      <c r="ED113" s="163"/>
      <c r="EE113" s="133"/>
      <c r="EF113" s="127"/>
      <c r="EG113" s="127"/>
      <c r="EH113" s="127"/>
      <c r="EI113" s="127"/>
      <c r="EJ113" s="127"/>
      <c r="EK113" s="127"/>
      <c r="EL113" s="134"/>
      <c r="EM113" s="133"/>
      <c r="EN113" s="127"/>
      <c r="EO113" s="127"/>
      <c r="EP113" s="127"/>
      <c r="EQ113" s="127"/>
      <c r="ER113" s="127"/>
      <c r="ES113" s="127"/>
      <c r="ET113" s="134"/>
      <c r="EU113" s="142"/>
      <c r="EV113" s="142"/>
      <c r="EW113" s="142"/>
      <c r="EX113" s="142"/>
      <c r="EY113" s="142"/>
      <c r="EZ113" s="142"/>
      <c r="FA113" s="142"/>
      <c r="FB113" s="142"/>
      <c r="FC113" s="142"/>
      <c r="FD113" s="142"/>
      <c r="FE113" s="142"/>
      <c r="FF113" s="142"/>
      <c r="FG113" s="142"/>
      <c r="FH113" s="142"/>
    </row>
    <row r="114" spans="1:164" s="67" customFormat="1">
      <c r="A114" s="176" t="str">
        <f>Validation!B114</f>
        <v>Pass</v>
      </c>
      <c r="B114" s="247"/>
      <c r="C114" s="247"/>
      <c r="D114" s="247"/>
      <c r="E114" s="248"/>
      <c r="F114" s="249"/>
      <c r="G114" s="247"/>
      <c r="H114" s="243"/>
      <c r="I114" s="127"/>
      <c r="J114" s="243"/>
      <c r="K114" s="136"/>
      <c r="L114" s="177"/>
      <c r="M114" s="191"/>
      <c r="N114" s="218"/>
      <c r="O114" s="218"/>
      <c r="P114" s="179"/>
      <c r="Q114" s="128"/>
      <c r="R114" s="216"/>
      <c r="S114" s="244"/>
      <c r="T114" s="177"/>
      <c r="U114" s="177"/>
      <c r="V114" s="216"/>
      <c r="W114" s="131"/>
      <c r="X114" s="132"/>
      <c r="Y114" s="132"/>
      <c r="Z114" s="132"/>
      <c r="AA114" s="133"/>
      <c r="AB114" s="127"/>
      <c r="AC114" s="127"/>
      <c r="AD114" s="245"/>
      <c r="AE114" s="246"/>
      <c r="AF114" s="127"/>
      <c r="AG114" s="127"/>
      <c r="AH114" s="128"/>
      <c r="AI114" s="128"/>
      <c r="AJ114" s="134"/>
      <c r="AK114" s="214"/>
      <c r="AL114" s="210"/>
      <c r="AM114" s="177"/>
      <c r="AN114" s="127"/>
      <c r="AO114" s="177"/>
      <c r="AP114" s="177"/>
      <c r="AQ114" s="177"/>
      <c r="AR114" s="177"/>
      <c r="AS114" s="177"/>
      <c r="AT114" s="177"/>
      <c r="AU114" s="135"/>
      <c r="AV114" s="216"/>
      <c r="AW114" s="133"/>
      <c r="AX114" s="127"/>
      <c r="AY114" s="127"/>
      <c r="AZ114" s="127"/>
      <c r="BA114" s="127"/>
      <c r="BB114" s="127"/>
      <c r="BC114" s="127"/>
      <c r="BD114" s="127"/>
      <c r="BE114" s="134"/>
      <c r="BF114" s="127"/>
      <c r="BG114" s="127"/>
      <c r="BH114" s="127"/>
      <c r="BI114" s="127"/>
      <c r="BJ114" s="127"/>
      <c r="BK114" s="127"/>
      <c r="BL114" s="127"/>
      <c r="BM114" s="127"/>
      <c r="BN114" s="134"/>
      <c r="BO114" s="133"/>
      <c r="BP114" s="127"/>
      <c r="BQ114" s="127"/>
      <c r="BR114" s="127"/>
      <c r="BS114" s="127"/>
      <c r="BT114" s="127"/>
      <c r="BU114" s="127"/>
      <c r="BV114" s="127"/>
      <c r="BW114" s="127"/>
      <c r="BX114" s="127"/>
      <c r="BY114" s="127"/>
      <c r="BZ114" s="127"/>
      <c r="CA114" s="127"/>
      <c r="CB114" s="127"/>
      <c r="CC114" s="127"/>
      <c r="CD114" s="127"/>
      <c r="CE114" s="127"/>
      <c r="CF114" s="127"/>
      <c r="CG114" s="127"/>
      <c r="CH114" s="136"/>
      <c r="CI114" s="137"/>
      <c r="CJ114" s="127"/>
      <c r="CK114" s="127"/>
      <c r="CL114" s="127"/>
      <c r="CM114" s="127"/>
      <c r="CN114" s="127"/>
      <c r="CO114" s="127"/>
      <c r="CP114" s="127"/>
      <c r="CQ114" s="127"/>
      <c r="CR114" s="127"/>
      <c r="CS114" s="127"/>
      <c r="CT114" s="127"/>
      <c r="CU114" s="127"/>
      <c r="CV114" s="127"/>
      <c r="CW114" s="127"/>
      <c r="CX114" s="127"/>
      <c r="CY114" s="127"/>
      <c r="CZ114" s="127"/>
      <c r="DA114" s="127"/>
      <c r="DB114" s="127"/>
      <c r="DC114" s="127"/>
      <c r="DD114" s="128"/>
      <c r="DE114" s="134"/>
      <c r="DF114" s="138"/>
      <c r="DG114" s="139"/>
      <c r="DH114" s="139"/>
      <c r="DI114" s="139"/>
      <c r="DJ114" s="139"/>
      <c r="DK114" s="139"/>
      <c r="DL114" s="139"/>
      <c r="DM114" s="137"/>
      <c r="DN114" s="138"/>
      <c r="DO114" s="139"/>
      <c r="DP114" s="139"/>
      <c r="DQ114" s="139"/>
      <c r="DR114" s="139"/>
      <c r="DS114" s="139"/>
      <c r="DT114" s="139"/>
      <c r="DU114" s="128"/>
      <c r="DV114" s="216"/>
      <c r="DW114" s="140"/>
      <c r="DX114" s="141"/>
      <c r="DY114" s="141"/>
      <c r="DZ114" s="134"/>
      <c r="EA114" s="133"/>
      <c r="EB114" s="177"/>
      <c r="EC114" s="177"/>
      <c r="ED114" s="163"/>
      <c r="EE114" s="133"/>
      <c r="EF114" s="127"/>
      <c r="EG114" s="127"/>
      <c r="EH114" s="127"/>
      <c r="EI114" s="127"/>
      <c r="EJ114" s="127"/>
      <c r="EK114" s="127"/>
      <c r="EL114" s="134"/>
      <c r="EM114" s="133"/>
      <c r="EN114" s="127"/>
      <c r="EO114" s="127"/>
      <c r="EP114" s="127"/>
      <c r="EQ114" s="127"/>
      <c r="ER114" s="127"/>
      <c r="ES114" s="127"/>
      <c r="ET114" s="134"/>
      <c r="EU114" s="142"/>
      <c r="EV114" s="142"/>
      <c r="EW114" s="142"/>
      <c r="EX114" s="142"/>
      <c r="EY114" s="142"/>
      <c r="EZ114" s="142"/>
      <c r="FA114" s="142"/>
      <c r="FB114" s="142"/>
      <c r="FC114" s="142"/>
      <c r="FD114" s="142"/>
      <c r="FE114" s="142"/>
      <c r="FF114" s="142"/>
      <c r="FG114" s="142"/>
      <c r="FH114" s="142"/>
    </row>
    <row r="115" spans="1:164" s="67" customFormat="1">
      <c r="A115" s="176" t="str">
        <f>Validation!B115</f>
        <v>Pass</v>
      </c>
      <c r="B115" s="247"/>
      <c r="C115" s="247"/>
      <c r="D115" s="247"/>
      <c r="E115" s="248"/>
      <c r="F115" s="249"/>
      <c r="G115" s="247"/>
      <c r="H115" s="243"/>
      <c r="I115" s="127"/>
      <c r="J115" s="243"/>
      <c r="K115" s="136"/>
      <c r="L115" s="177"/>
      <c r="M115" s="191"/>
      <c r="N115" s="218"/>
      <c r="O115" s="218"/>
      <c r="P115" s="179"/>
      <c r="Q115" s="128"/>
      <c r="R115" s="216"/>
      <c r="S115" s="244"/>
      <c r="T115" s="177"/>
      <c r="U115" s="177"/>
      <c r="V115" s="216"/>
      <c r="W115" s="131"/>
      <c r="X115" s="132"/>
      <c r="Y115" s="132"/>
      <c r="Z115" s="132"/>
      <c r="AA115" s="133"/>
      <c r="AB115" s="127"/>
      <c r="AC115" s="127"/>
      <c r="AD115" s="245"/>
      <c r="AE115" s="246"/>
      <c r="AF115" s="127"/>
      <c r="AG115" s="127"/>
      <c r="AH115" s="128"/>
      <c r="AI115" s="128"/>
      <c r="AJ115" s="134"/>
      <c r="AK115" s="214"/>
      <c r="AL115" s="210"/>
      <c r="AM115" s="177"/>
      <c r="AN115" s="127"/>
      <c r="AO115" s="177"/>
      <c r="AP115" s="177"/>
      <c r="AQ115" s="177"/>
      <c r="AR115" s="177"/>
      <c r="AS115" s="177"/>
      <c r="AT115" s="177"/>
      <c r="AU115" s="135"/>
      <c r="AV115" s="216"/>
      <c r="AW115" s="133"/>
      <c r="AX115" s="127"/>
      <c r="AY115" s="127"/>
      <c r="AZ115" s="127"/>
      <c r="BA115" s="127"/>
      <c r="BB115" s="127"/>
      <c r="BC115" s="127"/>
      <c r="BD115" s="127"/>
      <c r="BE115" s="134"/>
      <c r="BF115" s="127"/>
      <c r="BG115" s="127"/>
      <c r="BH115" s="127"/>
      <c r="BI115" s="127"/>
      <c r="BJ115" s="127"/>
      <c r="BK115" s="127"/>
      <c r="BL115" s="127"/>
      <c r="BM115" s="127"/>
      <c r="BN115" s="134"/>
      <c r="BO115" s="133"/>
      <c r="BP115" s="127"/>
      <c r="BQ115" s="127"/>
      <c r="BR115" s="127"/>
      <c r="BS115" s="127"/>
      <c r="BT115" s="127"/>
      <c r="BU115" s="127"/>
      <c r="BV115" s="127"/>
      <c r="BW115" s="127"/>
      <c r="BX115" s="127"/>
      <c r="BY115" s="127"/>
      <c r="BZ115" s="127"/>
      <c r="CA115" s="127"/>
      <c r="CB115" s="127"/>
      <c r="CC115" s="127"/>
      <c r="CD115" s="127"/>
      <c r="CE115" s="127"/>
      <c r="CF115" s="127"/>
      <c r="CG115" s="127"/>
      <c r="CH115" s="136"/>
      <c r="CI115" s="137"/>
      <c r="CJ115" s="127"/>
      <c r="CK115" s="127"/>
      <c r="CL115" s="127"/>
      <c r="CM115" s="127"/>
      <c r="CN115" s="127"/>
      <c r="CO115" s="127"/>
      <c r="CP115" s="127"/>
      <c r="CQ115" s="127"/>
      <c r="CR115" s="127"/>
      <c r="CS115" s="127"/>
      <c r="CT115" s="127"/>
      <c r="CU115" s="127"/>
      <c r="CV115" s="127"/>
      <c r="CW115" s="127"/>
      <c r="CX115" s="127"/>
      <c r="CY115" s="127"/>
      <c r="CZ115" s="127"/>
      <c r="DA115" s="127"/>
      <c r="DB115" s="127"/>
      <c r="DC115" s="127"/>
      <c r="DD115" s="128"/>
      <c r="DE115" s="134"/>
      <c r="DF115" s="138"/>
      <c r="DG115" s="139"/>
      <c r="DH115" s="139"/>
      <c r="DI115" s="139"/>
      <c r="DJ115" s="139"/>
      <c r="DK115" s="139"/>
      <c r="DL115" s="139"/>
      <c r="DM115" s="137"/>
      <c r="DN115" s="138"/>
      <c r="DO115" s="139"/>
      <c r="DP115" s="139"/>
      <c r="DQ115" s="139"/>
      <c r="DR115" s="139"/>
      <c r="DS115" s="139"/>
      <c r="DT115" s="139"/>
      <c r="DU115" s="128"/>
      <c r="DV115" s="216"/>
      <c r="DW115" s="140"/>
      <c r="DX115" s="141"/>
      <c r="DY115" s="141"/>
      <c r="DZ115" s="134"/>
      <c r="EA115" s="133"/>
      <c r="EB115" s="177"/>
      <c r="EC115" s="177"/>
      <c r="ED115" s="163"/>
      <c r="EE115" s="133"/>
      <c r="EF115" s="127"/>
      <c r="EG115" s="127"/>
      <c r="EH115" s="127"/>
      <c r="EI115" s="127"/>
      <c r="EJ115" s="127"/>
      <c r="EK115" s="127"/>
      <c r="EL115" s="134"/>
      <c r="EM115" s="133"/>
      <c r="EN115" s="127"/>
      <c r="EO115" s="127"/>
      <c r="EP115" s="127"/>
      <c r="EQ115" s="127"/>
      <c r="ER115" s="127"/>
      <c r="ES115" s="127"/>
      <c r="ET115" s="134"/>
      <c r="EU115" s="142"/>
      <c r="EV115" s="142"/>
      <c r="EW115" s="142"/>
      <c r="EX115" s="142"/>
      <c r="EY115" s="142"/>
      <c r="EZ115" s="142"/>
      <c r="FA115" s="142"/>
      <c r="FB115" s="142"/>
      <c r="FC115" s="142"/>
      <c r="FD115" s="142"/>
      <c r="FE115" s="142"/>
      <c r="FF115" s="142"/>
      <c r="FG115" s="142"/>
      <c r="FH115" s="142"/>
    </row>
    <row r="116" spans="1:164" s="67" customFormat="1">
      <c r="A116" s="176" t="str">
        <f>Validation!B116</f>
        <v>Pass</v>
      </c>
      <c r="B116" s="247"/>
      <c r="C116" s="247"/>
      <c r="D116" s="247"/>
      <c r="E116" s="248"/>
      <c r="F116" s="249"/>
      <c r="G116" s="247"/>
      <c r="H116" s="243"/>
      <c r="I116" s="127"/>
      <c r="J116" s="243"/>
      <c r="K116" s="136"/>
      <c r="L116" s="177"/>
      <c r="M116" s="191"/>
      <c r="N116" s="218"/>
      <c r="O116" s="218"/>
      <c r="P116" s="179"/>
      <c r="Q116" s="128"/>
      <c r="R116" s="216"/>
      <c r="S116" s="244"/>
      <c r="T116" s="177"/>
      <c r="U116" s="177"/>
      <c r="V116" s="216"/>
      <c r="W116" s="131"/>
      <c r="X116" s="132"/>
      <c r="Y116" s="132"/>
      <c r="Z116" s="132"/>
      <c r="AA116" s="133"/>
      <c r="AB116" s="127"/>
      <c r="AC116" s="127"/>
      <c r="AD116" s="245"/>
      <c r="AE116" s="246"/>
      <c r="AF116" s="127"/>
      <c r="AG116" s="127"/>
      <c r="AH116" s="128"/>
      <c r="AI116" s="128"/>
      <c r="AJ116" s="134"/>
      <c r="AK116" s="214"/>
      <c r="AL116" s="210"/>
      <c r="AM116" s="177"/>
      <c r="AN116" s="127"/>
      <c r="AO116" s="177"/>
      <c r="AP116" s="177"/>
      <c r="AQ116" s="177"/>
      <c r="AR116" s="177"/>
      <c r="AS116" s="177"/>
      <c r="AT116" s="177"/>
      <c r="AU116" s="135"/>
      <c r="AV116" s="216"/>
      <c r="AW116" s="133"/>
      <c r="AX116" s="127"/>
      <c r="AY116" s="127"/>
      <c r="AZ116" s="127"/>
      <c r="BA116" s="127"/>
      <c r="BB116" s="127"/>
      <c r="BC116" s="127"/>
      <c r="BD116" s="127"/>
      <c r="BE116" s="134"/>
      <c r="BF116" s="127"/>
      <c r="BG116" s="127"/>
      <c r="BH116" s="127"/>
      <c r="BI116" s="127"/>
      <c r="BJ116" s="127"/>
      <c r="BK116" s="127"/>
      <c r="BL116" s="127"/>
      <c r="BM116" s="127"/>
      <c r="BN116" s="134"/>
      <c r="BO116" s="133"/>
      <c r="BP116" s="127"/>
      <c r="BQ116" s="127"/>
      <c r="BR116" s="127"/>
      <c r="BS116" s="127"/>
      <c r="BT116" s="127"/>
      <c r="BU116" s="127"/>
      <c r="BV116" s="127"/>
      <c r="BW116" s="127"/>
      <c r="BX116" s="127"/>
      <c r="BY116" s="127"/>
      <c r="BZ116" s="127"/>
      <c r="CA116" s="127"/>
      <c r="CB116" s="127"/>
      <c r="CC116" s="127"/>
      <c r="CD116" s="127"/>
      <c r="CE116" s="127"/>
      <c r="CF116" s="127"/>
      <c r="CG116" s="127"/>
      <c r="CH116" s="136"/>
      <c r="CI116" s="137"/>
      <c r="CJ116" s="127"/>
      <c r="CK116" s="127"/>
      <c r="CL116" s="127"/>
      <c r="CM116" s="127"/>
      <c r="CN116" s="127"/>
      <c r="CO116" s="127"/>
      <c r="CP116" s="127"/>
      <c r="CQ116" s="127"/>
      <c r="CR116" s="127"/>
      <c r="CS116" s="127"/>
      <c r="CT116" s="127"/>
      <c r="CU116" s="127"/>
      <c r="CV116" s="127"/>
      <c r="CW116" s="127"/>
      <c r="CX116" s="127"/>
      <c r="CY116" s="127"/>
      <c r="CZ116" s="127"/>
      <c r="DA116" s="127"/>
      <c r="DB116" s="127"/>
      <c r="DC116" s="127"/>
      <c r="DD116" s="128"/>
      <c r="DE116" s="134"/>
      <c r="DF116" s="138"/>
      <c r="DG116" s="139"/>
      <c r="DH116" s="139"/>
      <c r="DI116" s="139"/>
      <c r="DJ116" s="139"/>
      <c r="DK116" s="139"/>
      <c r="DL116" s="139"/>
      <c r="DM116" s="137"/>
      <c r="DN116" s="138"/>
      <c r="DO116" s="139"/>
      <c r="DP116" s="139"/>
      <c r="DQ116" s="139"/>
      <c r="DR116" s="139"/>
      <c r="DS116" s="139"/>
      <c r="DT116" s="139"/>
      <c r="DU116" s="128"/>
      <c r="DV116" s="216"/>
      <c r="DW116" s="140"/>
      <c r="DX116" s="141"/>
      <c r="DY116" s="141"/>
      <c r="DZ116" s="134"/>
      <c r="EA116" s="133"/>
      <c r="EB116" s="177"/>
      <c r="EC116" s="177"/>
      <c r="ED116" s="163"/>
      <c r="EE116" s="133"/>
      <c r="EF116" s="127"/>
      <c r="EG116" s="127"/>
      <c r="EH116" s="127"/>
      <c r="EI116" s="127"/>
      <c r="EJ116" s="127"/>
      <c r="EK116" s="127"/>
      <c r="EL116" s="134"/>
      <c r="EM116" s="133"/>
      <c r="EN116" s="127"/>
      <c r="EO116" s="127"/>
      <c r="EP116" s="127"/>
      <c r="EQ116" s="127"/>
      <c r="ER116" s="127"/>
      <c r="ES116" s="127"/>
      <c r="ET116" s="134"/>
      <c r="EU116" s="142"/>
      <c r="EV116" s="142"/>
      <c r="EW116" s="142"/>
      <c r="EX116" s="142"/>
      <c r="EY116" s="142"/>
      <c r="EZ116" s="142"/>
      <c r="FA116" s="142"/>
      <c r="FB116" s="142"/>
      <c r="FC116" s="142"/>
      <c r="FD116" s="142"/>
      <c r="FE116" s="142"/>
      <c r="FF116" s="142"/>
      <c r="FG116" s="142"/>
      <c r="FH116" s="142"/>
    </row>
    <row r="117" spans="1:164" s="67" customFormat="1">
      <c r="A117" s="176" t="str">
        <f>Validation!B117</f>
        <v>Pass</v>
      </c>
      <c r="B117" s="247"/>
      <c r="C117" s="247"/>
      <c r="D117" s="247"/>
      <c r="E117" s="248"/>
      <c r="F117" s="249"/>
      <c r="G117" s="247"/>
      <c r="H117" s="243"/>
      <c r="I117" s="127"/>
      <c r="J117" s="243"/>
      <c r="K117" s="136"/>
      <c r="L117" s="177"/>
      <c r="M117" s="191"/>
      <c r="N117" s="218"/>
      <c r="O117" s="218"/>
      <c r="P117" s="179"/>
      <c r="Q117" s="128"/>
      <c r="R117" s="216"/>
      <c r="S117" s="244"/>
      <c r="T117" s="177"/>
      <c r="U117" s="177"/>
      <c r="V117" s="216"/>
      <c r="W117" s="131"/>
      <c r="X117" s="132"/>
      <c r="Y117" s="132"/>
      <c r="Z117" s="132"/>
      <c r="AA117" s="133"/>
      <c r="AB117" s="127"/>
      <c r="AC117" s="127"/>
      <c r="AD117" s="245"/>
      <c r="AE117" s="246"/>
      <c r="AF117" s="127"/>
      <c r="AG117" s="127"/>
      <c r="AH117" s="128"/>
      <c r="AI117" s="128"/>
      <c r="AJ117" s="134"/>
      <c r="AK117" s="214"/>
      <c r="AL117" s="210"/>
      <c r="AM117" s="177"/>
      <c r="AN117" s="127"/>
      <c r="AO117" s="177"/>
      <c r="AP117" s="177"/>
      <c r="AQ117" s="177"/>
      <c r="AR117" s="177"/>
      <c r="AS117" s="177"/>
      <c r="AT117" s="177"/>
      <c r="AU117" s="135"/>
      <c r="AV117" s="216"/>
      <c r="AW117" s="133"/>
      <c r="AX117" s="127"/>
      <c r="AY117" s="127"/>
      <c r="AZ117" s="127"/>
      <c r="BA117" s="127"/>
      <c r="BB117" s="127"/>
      <c r="BC117" s="127"/>
      <c r="BD117" s="127"/>
      <c r="BE117" s="134"/>
      <c r="BF117" s="127"/>
      <c r="BG117" s="127"/>
      <c r="BH117" s="127"/>
      <c r="BI117" s="127"/>
      <c r="BJ117" s="127"/>
      <c r="BK117" s="127"/>
      <c r="BL117" s="127"/>
      <c r="BM117" s="127"/>
      <c r="BN117" s="134"/>
      <c r="BO117" s="133"/>
      <c r="BP117" s="127"/>
      <c r="BQ117" s="127"/>
      <c r="BR117" s="127"/>
      <c r="BS117" s="127"/>
      <c r="BT117" s="127"/>
      <c r="BU117" s="127"/>
      <c r="BV117" s="127"/>
      <c r="BW117" s="127"/>
      <c r="BX117" s="127"/>
      <c r="BY117" s="127"/>
      <c r="BZ117" s="127"/>
      <c r="CA117" s="127"/>
      <c r="CB117" s="127"/>
      <c r="CC117" s="127"/>
      <c r="CD117" s="127"/>
      <c r="CE117" s="127"/>
      <c r="CF117" s="127"/>
      <c r="CG117" s="127"/>
      <c r="CH117" s="136"/>
      <c r="CI117" s="137"/>
      <c r="CJ117" s="127"/>
      <c r="CK117" s="127"/>
      <c r="CL117" s="127"/>
      <c r="CM117" s="127"/>
      <c r="CN117" s="127"/>
      <c r="CO117" s="127"/>
      <c r="CP117" s="127"/>
      <c r="CQ117" s="127"/>
      <c r="CR117" s="127"/>
      <c r="CS117" s="127"/>
      <c r="CT117" s="127"/>
      <c r="CU117" s="127"/>
      <c r="CV117" s="127"/>
      <c r="CW117" s="127"/>
      <c r="CX117" s="127"/>
      <c r="CY117" s="127"/>
      <c r="CZ117" s="127"/>
      <c r="DA117" s="127"/>
      <c r="DB117" s="127"/>
      <c r="DC117" s="127"/>
      <c r="DD117" s="128"/>
      <c r="DE117" s="134"/>
      <c r="DF117" s="138"/>
      <c r="DG117" s="139"/>
      <c r="DH117" s="139"/>
      <c r="DI117" s="139"/>
      <c r="DJ117" s="139"/>
      <c r="DK117" s="139"/>
      <c r="DL117" s="139"/>
      <c r="DM117" s="137"/>
      <c r="DN117" s="138"/>
      <c r="DO117" s="139"/>
      <c r="DP117" s="139"/>
      <c r="DQ117" s="139"/>
      <c r="DR117" s="139"/>
      <c r="DS117" s="139"/>
      <c r="DT117" s="139"/>
      <c r="DU117" s="128"/>
      <c r="DV117" s="216"/>
      <c r="DW117" s="140"/>
      <c r="DX117" s="141"/>
      <c r="DY117" s="141"/>
      <c r="DZ117" s="134"/>
      <c r="EA117" s="133"/>
      <c r="EB117" s="177"/>
      <c r="EC117" s="177"/>
      <c r="ED117" s="163"/>
      <c r="EE117" s="133"/>
      <c r="EF117" s="127"/>
      <c r="EG117" s="127"/>
      <c r="EH117" s="127"/>
      <c r="EI117" s="127"/>
      <c r="EJ117" s="127"/>
      <c r="EK117" s="127"/>
      <c r="EL117" s="134"/>
      <c r="EM117" s="133"/>
      <c r="EN117" s="127"/>
      <c r="EO117" s="127"/>
      <c r="EP117" s="127"/>
      <c r="EQ117" s="127"/>
      <c r="ER117" s="127"/>
      <c r="ES117" s="127"/>
      <c r="ET117" s="134"/>
      <c r="EU117" s="142"/>
      <c r="EV117" s="142"/>
      <c r="EW117" s="142"/>
      <c r="EX117" s="142"/>
      <c r="EY117" s="142"/>
      <c r="EZ117" s="142"/>
      <c r="FA117" s="142"/>
      <c r="FB117" s="142"/>
      <c r="FC117" s="142"/>
      <c r="FD117" s="142"/>
      <c r="FE117" s="142"/>
      <c r="FF117" s="142"/>
      <c r="FG117" s="142"/>
      <c r="FH117" s="142"/>
    </row>
    <row r="118" spans="1:164" s="67" customFormat="1">
      <c r="A118" s="176" t="str">
        <f>Validation!B118</f>
        <v>Pass</v>
      </c>
      <c r="B118" s="247"/>
      <c r="C118" s="247"/>
      <c r="D118" s="247"/>
      <c r="E118" s="248"/>
      <c r="F118" s="249"/>
      <c r="G118" s="247"/>
      <c r="H118" s="243"/>
      <c r="I118" s="127"/>
      <c r="J118" s="243"/>
      <c r="K118" s="136"/>
      <c r="L118" s="177"/>
      <c r="M118" s="191"/>
      <c r="N118" s="218"/>
      <c r="O118" s="218"/>
      <c r="P118" s="179"/>
      <c r="Q118" s="128"/>
      <c r="R118" s="216"/>
      <c r="S118" s="244"/>
      <c r="T118" s="177"/>
      <c r="U118" s="177"/>
      <c r="V118" s="216"/>
      <c r="W118" s="131"/>
      <c r="X118" s="132"/>
      <c r="Y118" s="132"/>
      <c r="Z118" s="132"/>
      <c r="AA118" s="133"/>
      <c r="AB118" s="127"/>
      <c r="AC118" s="127"/>
      <c r="AD118" s="245"/>
      <c r="AE118" s="246"/>
      <c r="AF118" s="127"/>
      <c r="AG118" s="127"/>
      <c r="AH118" s="128"/>
      <c r="AI118" s="128"/>
      <c r="AJ118" s="134"/>
      <c r="AK118" s="214"/>
      <c r="AL118" s="210"/>
      <c r="AM118" s="177"/>
      <c r="AN118" s="127"/>
      <c r="AO118" s="177"/>
      <c r="AP118" s="177"/>
      <c r="AQ118" s="177"/>
      <c r="AR118" s="177"/>
      <c r="AS118" s="177"/>
      <c r="AT118" s="177"/>
      <c r="AU118" s="135"/>
      <c r="AV118" s="216"/>
      <c r="AW118" s="133"/>
      <c r="AX118" s="127"/>
      <c r="AY118" s="127"/>
      <c r="AZ118" s="127"/>
      <c r="BA118" s="127"/>
      <c r="BB118" s="127"/>
      <c r="BC118" s="127"/>
      <c r="BD118" s="127"/>
      <c r="BE118" s="134"/>
      <c r="BF118" s="127"/>
      <c r="BG118" s="127"/>
      <c r="BH118" s="127"/>
      <c r="BI118" s="127"/>
      <c r="BJ118" s="127"/>
      <c r="BK118" s="127"/>
      <c r="BL118" s="127"/>
      <c r="BM118" s="127"/>
      <c r="BN118" s="134"/>
      <c r="BO118" s="133"/>
      <c r="BP118" s="127"/>
      <c r="BQ118" s="127"/>
      <c r="BR118" s="127"/>
      <c r="BS118" s="127"/>
      <c r="BT118" s="127"/>
      <c r="BU118" s="127"/>
      <c r="BV118" s="127"/>
      <c r="BW118" s="127"/>
      <c r="BX118" s="127"/>
      <c r="BY118" s="127"/>
      <c r="BZ118" s="127"/>
      <c r="CA118" s="127"/>
      <c r="CB118" s="127"/>
      <c r="CC118" s="127"/>
      <c r="CD118" s="127"/>
      <c r="CE118" s="127"/>
      <c r="CF118" s="127"/>
      <c r="CG118" s="127"/>
      <c r="CH118" s="136"/>
      <c r="CI118" s="137"/>
      <c r="CJ118" s="127"/>
      <c r="CK118" s="127"/>
      <c r="CL118" s="127"/>
      <c r="CM118" s="127"/>
      <c r="CN118" s="127"/>
      <c r="CO118" s="127"/>
      <c r="CP118" s="127"/>
      <c r="CQ118" s="127"/>
      <c r="CR118" s="127"/>
      <c r="CS118" s="127"/>
      <c r="CT118" s="127"/>
      <c r="CU118" s="127"/>
      <c r="CV118" s="127"/>
      <c r="CW118" s="127"/>
      <c r="CX118" s="127"/>
      <c r="CY118" s="127"/>
      <c r="CZ118" s="127"/>
      <c r="DA118" s="127"/>
      <c r="DB118" s="127"/>
      <c r="DC118" s="127"/>
      <c r="DD118" s="128"/>
      <c r="DE118" s="134"/>
      <c r="DF118" s="138"/>
      <c r="DG118" s="139"/>
      <c r="DH118" s="139"/>
      <c r="DI118" s="139"/>
      <c r="DJ118" s="139"/>
      <c r="DK118" s="139"/>
      <c r="DL118" s="139"/>
      <c r="DM118" s="137"/>
      <c r="DN118" s="138"/>
      <c r="DO118" s="139"/>
      <c r="DP118" s="139"/>
      <c r="DQ118" s="139"/>
      <c r="DR118" s="139"/>
      <c r="DS118" s="139"/>
      <c r="DT118" s="139"/>
      <c r="DU118" s="128"/>
      <c r="DV118" s="216"/>
      <c r="DW118" s="140"/>
      <c r="DX118" s="141"/>
      <c r="DY118" s="141"/>
      <c r="DZ118" s="134"/>
      <c r="EA118" s="133"/>
      <c r="EB118" s="177"/>
      <c r="EC118" s="177"/>
      <c r="ED118" s="163"/>
      <c r="EE118" s="133"/>
      <c r="EF118" s="127"/>
      <c r="EG118" s="127"/>
      <c r="EH118" s="127"/>
      <c r="EI118" s="127"/>
      <c r="EJ118" s="127"/>
      <c r="EK118" s="127"/>
      <c r="EL118" s="134"/>
      <c r="EM118" s="133"/>
      <c r="EN118" s="127"/>
      <c r="EO118" s="127"/>
      <c r="EP118" s="127"/>
      <c r="EQ118" s="127"/>
      <c r="ER118" s="127"/>
      <c r="ES118" s="127"/>
      <c r="ET118" s="134"/>
      <c r="EU118" s="142"/>
      <c r="EV118" s="142"/>
      <c r="EW118" s="142"/>
      <c r="EX118" s="142"/>
      <c r="EY118" s="142"/>
      <c r="EZ118" s="142"/>
      <c r="FA118" s="142"/>
      <c r="FB118" s="142"/>
      <c r="FC118" s="142"/>
      <c r="FD118" s="142"/>
      <c r="FE118" s="142"/>
      <c r="FF118" s="142"/>
      <c r="FG118" s="142"/>
      <c r="FH118" s="142"/>
    </row>
    <row r="119" spans="1:164" s="67" customFormat="1">
      <c r="A119" s="176" t="str">
        <f>Validation!B119</f>
        <v>Pass</v>
      </c>
      <c r="B119" s="247"/>
      <c r="C119" s="247"/>
      <c r="D119" s="247"/>
      <c r="E119" s="248"/>
      <c r="F119" s="249"/>
      <c r="G119" s="247"/>
      <c r="H119" s="243"/>
      <c r="I119" s="127"/>
      <c r="J119" s="243"/>
      <c r="K119" s="136"/>
      <c r="L119" s="177"/>
      <c r="M119" s="191"/>
      <c r="N119" s="218"/>
      <c r="O119" s="218"/>
      <c r="P119" s="179"/>
      <c r="Q119" s="128"/>
      <c r="R119" s="216"/>
      <c r="S119" s="244"/>
      <c r="T119" s="177"/>
      <c r="U119" s="177"/>
      <c r="V119" s="216"/>
      <c r="W119" s="131"/>
      <c r="X119" s="132"/>
      <c r="Y119" s="132"/>
      <c r="Z119" s="132"/>
      <c r="AA119" s="133"/>
      <c r="AB119" s="127"/>
      <c r="AC119" s="127"/>
      <c r="AD119" s="245"/>
      <c r="AE119" s="246"/>
      <c r="AF119" s="127"/>
      <c r="AG119" s="127"/>
      <c r="AH119" s="128"/>
      <c r="AI119" s="128"/>
      <c r="AJ119" s="134"/>
      <c r="AK119" s="214"/>
      <c r="AL119" s="210"/>
      <c r="AM119" s="177"/>
      <c r="AN119" s="127"/>
      <c r="AO119" s="177"/>
      <c r="AP119" s="177"/>
      <c r="AQ119" s="177"/>
      <c r="AR119" s="177"/>
      <c r="AS119" s="177"/>
      <c r="AT119" s="177"/>
      <c r="AU119" s="135"/>
      <c r="AV119" s="216"/>
      <c r="AW119" s="133"/>
      <c r="AX119" s="127"/>
      <c r="AY119" s="127"/>
      <c r="AZ119" s="127"/>
      <c r="BA119" s="127"/>
      <c r="BB119" s="127"/>
      <c r="BC119" s="127"/>
      <c r="BD119" s="127"/>
      <c r="BE119" s="134"/>
      <c r="BF119" s="127"/>
      <c r="BG119" s="127"/>
      <c r="BH119" s="127"/>
      <c r="BI119" s="127"/>
      <c r="BJ119" s="127"/>
      <c r="BK119" s="127"/>
      <c r="BL119" s="127"/>
      <c r="BM119" s="127"/>
      <c r="BN119" s="134"/>
      <c r="BO119" s="133"/>
      <c r="BP119" s="127"/>
      <c r="BQ119" s="127"/>
      <c r="BR119" s="127"/>
      <c r="BS119" s="127"/>
      <c r="BT119" s="127"/>
      <c r="BU119" s="127"/>
      <c r="BV119" s="127"/>
      <c r="BW119" s="127"/>
      <c r="BX119" s="127"/>
      <c r="BY119" s="127"/>
      <c r="BZ119" s="127"/>
      <c r="CA119" s="127"/>
      <c r="CB119" s="127"/>
      <c r="CC119" s="127"/>
      <c r="CD119" s="127"/>
      <c r="CE119" s="127"/>
      <c r="CF119" s="127"/>
      <c r="CG119" s="127"/>
      <c r="CH119" s="136"/>
      <c r="CI119" s="137"/>
      <c r="CJ119" s="127"/>
      <c r="CK119" s="127"/>
      <c r="CL119" s="127"/>
      <c r="CM119" s="127"/>
      <c r="CN119" s="127"/>
      <c r="CO119" s="127"/>
      <c r="CP119" s="127"/>
      <c r="CQ119" s="127"/>
      <c r="CR119" s="127"/>
      <c r="CS119" s="127"/>
      <c r="CT119" s="127"/>
      <c r="CU119" s="127"/>
      <c r="CV119" s="127"/>
      <c r="CW119" s="127"/>
      <c r="CX119" s="127"/>
      <c r="CY119" s="127"/>
      <c r="CZ119" s="127"/>
      <c r="DA119" s="127"/>
      <c r="DB119" s="127"/>
      <c r="DC119" s="127"/>
      <c r="DD119" s="128"/>
      <c r="DE119" s="134"/>
      <c r="DF119" s="138"/>
      <c r="DG119" s="139"/>
      <c r="DH119" s="139"/>
      <c r="DI119" s="139"/>
      <c r="DJ119" s="139"/>
      <c r="DK119" s="139"/>
      <c r="DL119" s="139"/>
      <c r="DM119" s="137"/>
      <c r="DN119" s="138"/>
      <c r="DO119" s="139"/>
      <c r="DP119" s="139"/>
      <c r="DQ119" s="139"/>
      <c r="DR119" s="139"/>
      <c r="DS119" s="139"/>
      <c r="DT119" s="139"/>
      <c r="DU119" s="128"/>
      <c r="DV119" s="216"/>
      <c r="DW119" s="140"/>
      <c r="DX119" s="141"/>
      <c r="DY119" s="141"/>
      <c r="DZ119" s="134"/>
      <c r="EA119" s="133"/>
      <c r="EB119" s="177"/>
      <c r="EC119" s="177"/>
      <c r="ED119" s="163"/>
      <c r="EE119" s="133"/>
      <c r="EF119" s="127"/>
      <c r="EG119" s="127"/>
      <c r="EH119" s="127"/>
      <c r="EI119" s="127"/>
      <c r="EJ119" s="127"/>
      <c r="EK119" s="127"/>
      <c r="EL119" s="134"/>
      <c r="EM119" s="133"/>
      <c r="EN119" s="127"/>
      <c r="EO119" s="127"/>
      <c r="EP119" s="127"/>
      <c r="EQ119" s="127"/>
      <c r="ER119" s="127"/>
      <c r="ES119" s="127"/>
      <c r="ET119" s="134"/>
      <c r="EU119" s="142"/>
      <c r="EV119" s="142"/>
      <c r="EW119" s="142"/>
      <c r="EX119" s="142"/>
      <c r="EY119" s="142"/>
      <c r="EZ119" s="142"/>
      <c r="FA119" s="142"/>
      <c r="FB119" s="142"/>
      <c r="FC119" s="142"/>
      <c r="FD119" s="142"/>
      <c r="FE119" s="142"/>
      <c r="FF119" s="142"/>
      <c r="FG119" s="142"/>
      <c r="FH119" s="142"/>
    </row>
    <row r="120" spans="1:164" s="67" customFormat="1">
      <c r="A120" s="176" t="str">
        <f>Validation!B120</f>
        <v>Pass</v>
      </c>
      <c r="B120" s="247"/>
      <c r="C120" s="247"/>
      <c r="D120" s="247"/>
      <c r="E120" s="248"/>
      <c r="F120" s="249"/>
      <c r="G120" s="247"/>
      <c r="H120" s="243"/>
      <c r="I120" s="127"/>
      <c r="J120" s="243"/>
      <c r="K120" s="136"/>
      <c r="L120" s="177"/>
      <c r="M120" s="191"/>
      <c r="N120" s="218"/>
      <c r="O120" s="218"/>
      <c r="P120" s="179"/>
      <c r="Q120" s="128"/>
      <c r="R120" s="216"/>
      <c r="S120" s="244"/>
      <c r="T120" s="177"/>
      <c r="U120" s="177"/>
      <c r="V120" s="216"/>
      <c r="W120" s="131"/>
      <c r="X120" s="132"/>
      <c r="Y120" s="132"/>
      <c r="Z120" s="132"/>
      <c r="AA120" s="133"/>
      <c r="AB120" s="127"/>
      <c r="AC120" s="127"/>
      <c r="AD120" s="245"/>
      <c r="AE120" s="246"/>
      <c r="AF120" s="127"/>
      <c r="AG120" s="127"/>
      <c r="AH120" s="128"/>
      <c r="AI120" s="128"/>
      <c r="AJ120" s="134"/>
      <c r="AK120" s="214"/>
      <c r="AL120" s="210"/>
      <c r="AM120" s="177"/>
      <c r="AN120" s="127"/>
      <c r="AO120" s="177"/>
      <c r="AP120" s="177"/>
      <c r="AQ120" s="177"/>
      <c r="AR120" s="177"/>
      <c r="AS120" s="177"/>
      <c r="AT120" s="177"/>
      <c r="AU120" s="135"/>
      <c r="AV120" s="216"/>
      <c r="AW120" s="133"/>
      <c r="AX120" s="127"/>
      <c r="AY120" s="127"/>
      <c r="AZ120" s="127"/>
      <c r="BA120" s="127"/>
      <c r="BB120" s="127"/>
      <c r="BC120" s="127"/>
      <c r="BD120" s="127"/>
      <c r="BE120" s="134"/>
      <c r="BF120" s="127"/>
      <c r="BG120" s="127"/>
      <c r="BH120" s="127"/>
      <c r="BI120" s="127"/>
      <c r="BJ120" s="127"/>
      <c r="BK120" s="127"/>
      <c r="BL120" s="127"/>
      <c r="BM120" s="127"/>
      <c r="BN120" s="134"/>
      <c r="BO120" s="133"/>
      <c r="BP120" s="127"/>
      <c r="BQ120" s="127"/>
      <c r="BR120" s="127"/>
      <c r="BS120" s="127"/>
      <c r="BT120" s="127"/>
      <c r="BU120" s="127"/>
      <c r="BV120" s="127"/>
      <c r="BW120" s="127"/>
      <c r="BX120" s="127"/>
      <c r="BY120" s="127"/>
      <c r="BZ120" s="127"/>
      <c r="CA120" s="127"/>
      <c r="CB120" s="127"/>
      <c r="CC120" s="127"/>
      <c r="CD120" s="127"/>
      <c r="CE120" s="127"/>
      <c r="CF120" s="127"/>
      <c r="CG120" s="127"/>
      <c r="CH120" s="136"/>
      <c r="CI120" s="137"/>
      <c r="CJ120" s="127"/>
      <c r="CK120" s="127"/>
      <c r="CL120" s="127"/>
      <c r="CM120" s="127"/>
      <c r="CN120" s="127"/>
      <c r="CO120" s="127"/>
      <c r="CP120" s="127"/>
      <c r="CQ120" s="127"/>
      <c r="CR120" s="127"/>
      <c r="CS120" s="127"/>
      <c r="CT120" s="127"/>
      <c r="CU120" s="127"/>
      <c r="CV120" s="127"/>
      <c r="CW120" s="127"/>
      <c r="CX120" s="127"/>
      <c r="CY120" s="127"/>
      <c r="CZ120" s="127"/>
      <c r="DA120" s="127"/>
      <c r="DB120" s="127"/>
      <c r="DC120" s="127"/>
      <c r="DD120" s="128"/>
      <c r="DE120" s="134"/>
      <c r="DF120" s="138"/>
      <c r="DG120" s="139"/>
      <c r="DH120" s="139"/>
      <c r="DI120" s="139"/>
      <c r="DJ120" s="139"/>
      <c r="DK120" s="139"/>
      <c r="DL120" s="139"/>
      <c r="DM120" s="137"/>
      <c r="DN120" s="138"/>
      <c r="DO120" s="139"/>
      <c r="DP120" s="139"/>
      <c r="DQ120" s="139"/>
      <c r="DR120" s="139"/>
      <c r="DS120" s="139"/>
      <c r="DT120" s="139"/>
      <c r="DU120" s="128"/>
      <c r="DV120" s="216"/>
      <c r="DW120" s="140"/>
      <c r="DX120" s="141"/>
      <c r="DY120" s="141"/>
      <c r="DZ120" s="134"/>
      <c r="EA120" s="133"/>
      <c r="EB120" s="177"/>
      <c r="EC120" s="177"/>
      <c r="ED120" s="163"/>
      <c r="EE120" s="133"/>
      <c r="EF120" s="127"/>
      <c r="EG120" s="127"/>
      <c r="EH120" s="127"/>
      <c r="EI120" s="127"/>
      <c r="EJ120" s="127"/>
      <c r="EK120" s="127"/>
      <c r="EL120" s="134"/>
      <c r="EM120" s="133"/>
      <c r="EN120" s="127"/>
      <c r="EO120" s="127"/>
      <c r="EP120" s="127"/>
      <c r="EQ120" s="127"/>
      <c r="ER120" s="127"/>
      <c r="ES120" s="127"/>
      <c r="ET120" s="134"/>
      <c r="EU120" s="142"/>
      <c r="EV120" s="142"/>
      <c r="EW120" s="142"/>
      <c r="EX120" s="142"/>
      <c r="EY120" s="142"/>
      <c r="EZ120" s="142"/>
      <c r="FA120" s="142"/>
      <c r="FB120" s="142"/>
      <c r="FC120" s="142"/>
      <c r="FD120" s="142"/>
      <c r="FE120" s="142"/>
      <c r="FF120" s="142"/>
      <c r="FG120" s="142"/>
      <c r="FH120" s="142"/>
    </row>
    <row r="121" spans="1:164" s="67" customFormat="1">
      <c r="A121" s="176" t="str">
        <f>Validation!B121</f>
        <v>Pass</v>
      </c>
      <c r="B121" s="247"/>
      <c r="C121" s="247"/>
      <c r="D121" s="247"/>
      <c r="E121" s="248"/>
      <c r="F121" s="249"/>
      <c r="G121" s="247"/>
      <c r="H121" s="243"/>
      <c r="I121" s="127"/>
      <c r="J121" s="243"/>
      <c r="K121" s="136"/>
      <c r="L121" s="177"/>
      <c r="M121" s="191"/>
      <c r="N121" s="218"/>
      <c r="O121" s="218"/>
      <c r="P121" s="179"/>
      <c r="Q121" s="128"/>
      <c r="R121" s="216"/>
      <c r="S121" s="244"/>
      <c r="T121" s="177"/>
      <c r="U121" s="177"/>
      <c r="V121" s="216"/>
      <c r="W121" s="131"/>
      <c r="X121" s="132"/>
      <c r="Y121" s="132"/>
      <c r="Z121" s="132"/>
      <c r="AA121" s="133"/>
      <c r="AB121" s="127"/>
      <c r="AC121" s="127"/>
      <c r="AD121" s="245"/>
      <c r="AE121" s="246"/>
      <c r="AF121" s="127"/>
      <c r="AG121" s="127"/>
      <c r="AH121" s="128"/>
      <c r="AI121" s="128"/>
      <c r="AJ121" s="134"/>
      <c r="AK121" s="214"/>
      <c r="AL121" s="210"/>
      <c r="AM121" s="177"/>
      <c r="AN121" s="127"/>
      <c r="AO121" s="177"/>
      <c r="AP121" s="177"/>
      <c r="AQ121" s="177"/>
      <c r="AR121" s="177"/>
      <c r="AS121" s="177"/>
      <c r="AT121" s="177"/>
      <c r="AU121" s="135"/>
      <c r="AV121" s="216"/>
      <c r="AW121" s="133"/>
      <c r="AX121" s="127"/>
      <c r="AY121" s="127"/>
      <c r="AZ121" s="127"/>
      <c r="BA121" s="127"/>
      <c r="BB121" s="127"/>
      <c r="BC121" s="127"/>
      <c r="BD121" s="127"/>
      <c r="BE121" s="134"/>
      <c r="BF121" s="127"/>
      <c r="BG121" s="127"/>
      <c r="BH121" s="127"/>
      <c r="BI121" s="127"/>
      <c r="BJ121" s="127"/>
      <c r="BK121" s="127"/>
      <c r="BL121" s="127"/>
      <c r="BM121" s="127"/>
      <c r="BN121" s="134"/>
      <c r="BO121" s="133"/>
      <c r="BP121" s="127"/>
      <c r="BQ121" s="127"/>
      <c r="BR121" s="127"/>
      <c r="BS121" s="127"/>
      <c r="BT121" s="127"/>
      <c r="BU121" s="127"/>
      <c r="BV121" s="127"/>
      <c r="BW121" s="127"/>
      <c r="BX121" s="127"/>
      <c r="BY121" s="127"/>
      <c r="BZ121" s="127"/>
      <c r="CA121" s="127"/>
      <c r="CB121" s="127"/>
      <c r="CC121" s="127"/>
      <c r="CD121" s="127"/>
      <c r="CE121" s="127"/>
      <c r="CF121" s="127"/>
      <c r="CG121" s="127"/>
      <c r="CH121" s="136"/>
      <c r="CI121" s="137"/>
      <c r="CJ121" s="127"/>
      <c r="CK121" s="127"/>
      <c r="CL121" s="127"/>
      <c r="CM121" s="127"/>
      <c r="CN121" s="127"/>
      <c r="CO121" s="127"/>
      <c r="CP121" s="127"/>
      <c r="CQ121" s="127"/>
      <c r="CR121" s="127"/>
      <c r="CS121" s="127"/>
      <c r="CT121" s="127"/>
      <c r="CU121" s="127"/>
      <c r="CV121" s="127"/>
      <c r="CW121" s="127"/>
      <c r="CX121" s="127"/>
      <c r="CY121" s="127"/>
      <c r="CZ121" s="127"/>
      <c r="DA121" s="127"/>
      <c r="DB121" s="127"/>
      <c r="DC121" s="127"/>
      <c r="DD121" s="128"/>
      <c r="DE121" s="134"/>
      <c r="DF121" s="138"/>
      <c r="DG121" s="139"/>
      <c r="DH121" s="139"/>
      <c r="DI121" s="139"/>
      <c r="DJ121" s="139"/>
      <c r="DK121" s="139"/>
      <c r="DL121" s="139"/>
      <c r="DM121" s="137"/>
      <c r="DN121" s="138"/>
      <c r="DO121" s="139"/>
      <c r="DP121" s="139"/>
      <c r="DQ121" s="139"/>
      <c r="DR121" s="139"/>
      <c r="DS121" s="139"/>
      <c r="DT121" s="139"/>
      <c r="DU121" s="128"/>
      <c r="DV121" s="216"/>
      <c r="DW121" s="140"/>
      <c r="DX121" s="141"/>
      <c r="DY121" s="141"/>
      <c r="DZ121" s="134"/>
      <c r="EA121" s="133"/>
      <c r="EB121" s="177"/>
      <c r="EC121" s="177"/>
      <c r="ED121" s="163"/>
      <c r="EE121" s="133"/>
      <c r="EF121" s="127"/>
      <c r="EG121" s="127"/>
      <c r="EH121" s="127"/>
      <c r="EI121" s="127"/>
      <c r="EJ121" s="127"/>
      <c r="EK121" s="127"/>
      <c r="EL121" s="134"/>
      <c r="EM121" s="133"/>
      <c r="EN121" s="127"/>
      <c r="EO121" s="127"/>
      <c r="EP121" s="127"/>
      <c r="EQ121" s="127"/>
      <c r="ER121" s="127"/>
      <c r="ES121" s="127"/>
      <c r="ET121" s="134"/>
      <c r="EU121" s="142"/>
      <c r="EV121" s="142"/>
      <c r="EW121" s="142"/>
      <c r="EX121" s="142"/>
      <c r="EY121" s="142"/>
      <c r="EZ121" s="142"/>
      <c r="FA121" s="142"/>
      <c r="FB121" s="142"/>
      <c r="FC121" s="142"/>
      <c r="FD121" s="142"/>
      <c r="FE121" s="142"/>
      <c r="FF121" s="142"/>
      <c r="FG121" s="142"/>
      <c r="FH121" s="142"/>
    </row>
    <row r="122" spans="1:164" s="67" customFormat="1">
      <c r="A122" s="176" t="str">
        <f>Validation!B122</f>
        <v>Pass</v>
      </c>
      <c r="B122" s="247"/>
      <c r="C122" s="247"/>
      <c r="D122" s="247"/>
      <c r="E122" s="248"/>
      <c r="F122" s="249"/>
      <c r="G122" s="247"/>
      <c r="H122" s="243"/>
      <c r="I122" s="127"/>
      <c r="J122" s="243"/>
      <c r="K122" s="136"/>
      <c r="L122" s="177"/>
      <c r="M122" s="191"/>
      <c r="N122" s="218"/>
      <c r="O122" s="218"/>
      <c r="P122" s="179"/>
      <c r="Q122" s="128"/>
      <c r="R122" s="216"/>
      <c r="S122" s="244"/>
      <c r="T122" s="177"/>
      <c r="U122" s="177"/>
      <c r="V122" s="216"/>
      <c r="W122" s="131"/>
      <c r="X122" s="132"/>
      <c r="Y122" s="132"/>
      <c r="Z122" s="132"/>
      <c r="AA122" s="133"/>
      <c r="AB122" s="127"/>
      <c r="AC122" s="127"/>
      <c r="AD122" s="245"/>
      <c r="AE122" s="246"/>
      <c r="AF122" s="127"/>
      <c r="AG122" s="127"/>
      <c r="AH122" s="128"/>
      <c r="AI122" s="128"/>
      <c r="AJ122" s="134"/>
      <c r="AK122" s="214"/>
      <c r="AL122" s="210"/>
      <c r="AM122" s="177"/>
      <c r="AN122" s="127"/>
      <c r="AO122" s="177"/>
      <c r="AP122" s="177"/>
      <c r="AQ122" s="177"/>
      <c r="AR122" s="177"/>
      <c r="AS122" s="177"/>
      <c r="AT122" s="177"/>
      <c r="AU122" s="135"/>
      <c r="AV122" s="216"/>
      <c r="AW122" s="133"/>
      <c r="AX122" s="127"/>
      <c r="AY122" s="127"/>
      <c r="AZ122" s="127"/>
      <c r="BA122" s="127"/>
      <c r="BB122" s="127"/>
      <c r="BC122" s="127"/>
      <c r="BD122" s="127"/>
      <c r="BE122" s="134"/>
      <c r="BF122" s="127"/>
      <c r="BG122" s="127"/>
      <c r="BH122" s="127"/>
      <c r="BI122" s="127"/>
      <c r="BJ122" s="127"/>
      <c r="BK122" s="127"/>
      <c r="BL122" s="127"/>
      <c r="BM122" s="127"/>
      <c r="BN122" s="134"/>
      <c r="BO122" s="133"/>
      <c r="BP122" s="127"/>
      <c r="BQ122" s="127"/>
      <c r="BR122" s="127"/>
      <c r="BS122" s="127"/>
      <c r="BT122" s="127"/>
      <c r="BU122" s="127"/>
      <c r="BV122" s="127"/>
      <c r="BW122" s="127"/>
      <c r="BX122" s="127"/>
      <c r="BY122" s="127"/>
      <c r="BZ122" s="127"/>
      <c r="CA122" s="127"/>
      <c r="CB122" s="127"/>
      <c r="CC122" s="127"/>
      <c r="CD122" s="127"/>
      <c r="CE122" s="127"/>
      <c r="CF122" s="127"/>
      <c r="CG122" s="127"/>
      <c r="CH122" s="136"/>
      <c r="CI122" s="137"/>
      <c r="CJ122" s="127"/>
      <c r="CK122" s="127"/>
      <c r="CL122" s="127"/>
      <c r="CM122" s="127"/>
      <c r="CN122" s="127"/>
      <c r="CO122" s="127"/>
      <c r="CP122" s="127"/>
      <c r="CQ122" s="127"/>
      <c r="CR122" s="127"/>
      <c r="CS122" s="127"/>
      <c r="CT122" s="127"/>
      <c r="CU122" s="127"/>
      <c r="CV122" s="127"/>
      <c r="CW122" s="127"/>
      <c r="CX122" s="127"/>
      <c r="CY122" s="127"/>
      <c r="CZ122" s="127"/>
      <c r="DA122" s="127"/>
      <c r="DB122" s="127"/>
      <c r="DC122" s="127"/>
      <c r="DD122" s="128"/>
      <c r="DE122" s="134"/>
      <c r="DF122" s="138"/>
      <c r="DG122" s="139"/>
      <c r="DH122" s="139"/>
      <c r="DI122" s="139"/>
      <c r="DJ122" s="139"/>
      <c r="DK122" s="139"/>
      <c r="DL122" s="139"/>
      <c r="DM122" s="137"/>
      <c r="DN122" s="138"/>
      <c r="DO122" s="139"/>
      <c r="DP122" s="139"/>
      <c r="DQ122" s="139"/>
      <c r="DR122" s="139"/>
      <c r="DS122" s="139"/>
      <c r="DT122" s="139"/>
      <c r="DU122" s="128"/>
      <c r="DV122" s="216"/>
      <c r="DW122" s="140"/>
      <c r="DX122" s="141"/>
      <c r="DY122" s="141"/>
      <c r="DZ122" s="134"/>
      <c r="EA122" s="133"/>
      <c r="EB122" s="177"/>
      <c r="EC122" s="177"/>
      <c r="ED122" s="163"/>
      <c r="EE122" s="133"/>
      <c r="EF122" s="127"/>
      <c r="EG122" s="127"/>
      <c r="EH122" s="127"/>
      <c r="EI122" s="127"/>
      <c r="EJ122" s="127"/>
      <c r="EK122" s="127"/>
      <c r="EL122" s="134"/>
      <c r="EM122" s="133"/>
      <c r="EN122" s="127"/>
      <c r="EO122" s="127"/>
      <c r="EP122" s="127"/>
      <c r="EQ122" s="127"/>
      <c r="ER122" s="127"/>
      <c r="ES122" s="127"/>
      <c r="ET122" s="134"/>
      <c r="EU122" s="142"/>
      <c r="EV122" s="142"/>
      <c r="EW122" s="142"/>
      <c r="EX122" s="142"/>
      <c r="EY122" s="142"/>
      <c r="EZ122" s="142"/>
      <c r="FA122" s="142"/>
      <c r="FB122" s="142"/>
      <c r="FC122" s="142"/>
      <c r="FD122" s="142"/>
      <c r="FE122" s="142"/>
      <c r="FF122" s="142"/>
      <c r="FG122" s="142"/>
      <c r="FH122" s="142"/>
    </row>
    <row r="123" spans="1:164" s="67" customFormat="1">
      <c r="A123" s="176" t="str">
        <f>Validation!B123</f>
        <v>Pass</v>
      </c>
      <c r="B123" s="247"/>
      <c r="C123" s="247"/>
      <c r="D123" s="247"/>
      <c r="E123" s="248"/>
      <c r="F123" s="249"/>
      <c r="G123" s="247"/>
      <c r="H123" s="243"/>
      <c r="I123" s="127"/>
      <c r="J123" s="243"/>
      <c r="K123" s="136"/>
      <c r="L123" s="177"/>
      <c r="M123" s="191"/>
      <c r="N123" s="218"/>
      <c r="O123" s="218"/>
      <c r="P123" s="179"/>
      <c r="Q123" s="128"/>
      <c r="R123" s="216"/>
      <c r="S123" s="244"/>
      <c r="T123" s="177"/>
      <c r="U123" s="177"/>
      <c r="V123" s="216"/>
      <c r="W123" s="131"/>
      <c r="X123" s="132"/>
      <c r="Y123" s="132"/>
      <c r="Z123" s="132"/>
      <c r="AA123" s="133"/>
      <c r="AB123" s="127"/>
      <c r="AC123" s="127"/>
      <c r="AD123" s="245"/>
      <c r="AE123" s="246"/>
      <c r="AF123" s="127"/>
      <c r="AG123" s="127"/>
      <c r="AH123" s="128"/>
      <c r="AI123" s="128"/>
      <c r="AJ123" s="134"/>
      <c r="AK123" s="214"/>
      <c r="AL123" s="210"/>
      <c r="AM123" s="177"/>
      <c r="AN123" s="127"/>
      <c r="AO123" s="177"/>
      <c r="AP123" s="177"/>
      <c r="AQ123" s="177"/>
      <c r="AR123" s="177"/>
      <c r="AS123" s="177"/>
      <c r="AT123" s="177"/>
      <c r="AU123" s="135"/>
      <c r="AV123" s="216"/>
      <c r="AW123" s="133"/>
      <c r="AX123" s="127"/>
      <c r="AY123" s="127"/>
      <c r="AZ123" s="127"/>
      <c r="BA123" s="127"/>
      <c r="BB123" s="127"/>
      <c r="BC123" s="127"/>
      <c r="BD123" s="127"/>
      <c r="BE123" s="134"/>
      <c r="BF123" s="127"/>
      <c r="BG123" s="127"/>
      <c r="BH123" s="127"/>
      <c r="BI123" s="127"/>
      <c r="BJ123" s="127"/>
      <c r="BK123" s="127"/>
      <c r="BL123" s="127"/>
      <c r="BM123" s="127"/>
      <c r="BN123" s="134"/>
      <c r="BO123" s="133"/>
      <c r="BP123" s="127"/>
      <c r="BQ123" s="127"/>
      <c r="BR123" s="127"/>
      <c r="BS123" s="127"/>
      <c r="BT123" s="127"/>
      <c r="BU123" s="127"/>
      <c r="BV123" s="127"/>
      <c r="BW123" s="127"/>
      <c r="BX123" s="127"/>
      <c r="BY123" s="127"/>
      <c r="BZ123" s="127"/>
      <c r="CA123" s="127"/>
      <c r="CB123" s="127"/>
      <c r="CC123" s="127"/>
      <c r="CD123" s="127"/>
      <c r="CE123" s="127"/>
      <c r="CF123" s="127"/>
      <c r="CG123" s="127"/>
      <c r="CH123" s="136"/>
      <c r="CI123" s="137"/>
      <c r="CJ123" s="127"/>
      <c r="CK123" s="127"/>
      <c r="CL123" s="127"/>
      <c r="CM123" s="127"/>
      <c r="CN123" s="127"/>
      <c r="CO123" s="127"/>
      <c r="CP123" s="127"/>
      <c r="CQ123" s="127"/>
      <c r="CR123" s="127"/>
      <c r="CS123" s="127"/>
      <c r="CT123" s="127"/>
      <c r="CU123" s="127"/>
      <c r="CV123" s="127"/>
      <c r="CW123" s="127"/>
      <c r="CX123" s="127"/>
      <c r="CY123" s="127"/>
      <c r="CZ123" s="127"/>
      <c r="DA123" s="127"/>
      <c r="DB123" s="127"/>
      <c r="DC123" s="127"/>
      <c r="DD123" s="128"/>
      <c r="DE123" s="134"/>
      <c r="DF123" s="138"/>
      <c r="DG123" s="139"/>
      <c r="DH123" s="139"/>
      <c r="DI123" s="139"/>
      <c r="DJ123" s="139"/>
      <c r="DK123" s="139"/>
      <c r="DL123" s="139"/>
      <c r="DM123" s="137"/>
      <c r="DN123" s="138"/>
      <c r="DO123" s="139"/>
      <c r="DP123" s="139"/>
      <c r="DQ123" s="139"/>
      <c r="DR123" s="139"/>
      <c r="DS123" s="139"/>
      <c r="DT123" s="139"/>
      <c r="DU123" s="128"/>
      <c r="DV123" s="216"/>
      <c r="DW123" s="140"/>
      <c r="DX123" s="141"/>
      <c r="DY123" s="141"/>
      <c r="DZ123" s="134"/>
      <c r="EA123" s="133"/>
      <c r="EB123" s="177"/>
      <c r="EC123" s="177"/>
      <c r="ED123" s="163"/>
      <c r="EE123" s="133"/>
      <c r="EF123" s="127"/>
      <c r="EG123" s="127"/>
      <c r="EH123" s="127"/>
      <c r="EI123" s="127"/>
      <c r="EJ123" s="127"/>
      <c r="EK123" s="127"/>
      <c r="EL123" s="134"/>
      <c r="EM123" s="133"/>
      <c r="EN123" s="127"/>
      <c r="EO123" s="127"/>
      <c r="EP123" s="127"/>
      <c r="EQ123" s="127"/>
      <c r="ER123" s="127"/>
      <c r="ES123" s="127"/>
      <c r="ET123" s="134"/>
      <c r="EU123" s="142"/>
      <c r="EV123" s="142"/>
      <c r="EW123" s="142"/>
      <c r="EX123" s="142"/>
      <c r="EY123" s="142"/>
      <c r="EZ123" s="142"/>
      <c r="FA123" s="142"/>
      <c r="FB123" s="142"/>
      <c r="FC123" s="142"/>
      <c r="FD123" s="142"/>
      <c r="FE123" s="142"/>
      <c r="FF123" s="142"/>
      <c r="FG123" s="142"/>
      <c r="FH123" s="142"/>
    </row>
    <row r="124" spans="1:164" s="67" customFormat="1">
      <c r="A124" s="176" t="str">
        <f>Validation!B124</f>
        <v>Pass</v>
      </c>
      <c r="B124" s="247"/>
      <c r="C124" s="247"/>
      <c r="D124" s="247"/>
      <c r="E124" s="248"/>
      <c r="F124" s="249"/>
      <c r="G124" s="247"/>
      <c r="H124" s="243"/>
      <c r="I124" s="127"/>
      <c r="J124" s="243"/>
      <c r="K124" s="136"/>
      <c r="L124" s="177"/>
      <c r="M124" s="191"/>
      <c r="N124" s="218"/>
      <c r="O124" s="218"/>
      <c r="P124" s="179"/>
      <c r="Q124" s="128"/>
      <c r="R124" s="216"/>
      <c r="S124" s="244"/>
      <c r="T124" s="177"/>
      <c r="U124" s="177"/>
      <c r="V124" s="216"/>
      <c r="W124" s="131"/>
      <c r="X124" s="132"/>
      <c r="Y124" s="132"/>
      <c r="Z124" s="132"/>
      <c r="AA124" s="133"/>
      <c r="AB124" s="127"/>
      <c r="AC124" s="127"/>
      <c r="AD124" s="245"/>
      <c r="AE124" s="246"/>
      <c r="AF124" s="127"/>
      <c r="AG124" s="127"/>
      <c r="AH124" s="128"/>
      <c r="AI124" s="128"/>
      <c r="AJ124" s="134"/>
      <c r="AK124" s="214"/>
      <c r="AL124" s="210"/>
      <c r="AM124" s="177"/>
      <c r="AN124" s="127"/>
      <c r="AO124" s="177"/>
      <c r="AP124" s="177"/>
      <c r="AQ124" s="177"/>
      <c r="AR124" s="177"/>
      <c r="AS124" s="177"/>
      <c r="AT124" s="177"/>
      <c r="AU124" s="135"/>
      <c r="AV124" s="216"/>
      <c r="AW124" s="133"/>
      <c r="AX124" s="127"/>
      <c r="AY124" s="127"/>
      <c r="AZ124" s="127"/>
      <c r="BA124" s="127"/>
      <c r="BB124" s="127"/>
      <c r="BC124" s="127"/>
      <c r="BD124" s="127"/>
      <c r="BE124" s="134"/>
      <c r="BF124" s="127"/>
      <c r="BG124" s="127"/>
      <c r="BH124" s="127"/>
      <c r="BI124" s="127"/>
      <c r="BJ124" s="127"/>
      <c r="BK124" s="127"/>
      <c r="BL124" s="127"/>
      <c r="BM124" s="127"/>
      <c r="BN124" s="134"/>
      <c r="BO124" s="133"/>
      <c r="BP124" s="127"/>
      <c r="BQ124" s="127"/>
      <c r="BR124" s="127"/>
      <c r="BS124" s="127"/>
      <c r="BT124" s="127"/>
      <c r="BU124" s="127"/>
      <c r="BV124" s="127"/>
      <c r="BW124" s="127"/>
      <c r="BX124" s="127"/>
      <c r="BY124" s="127"/>
      <c r="BZ124" s="127"/>
      <c r="CA124" s="127"/>
      <c r="CB124" s="127"/>
      <c r="CC124" s="127"/>
      <c r="CD124" s="127"/>
      <c r="CE124" s="127"/>
      <c r="CF124" s="127"/>
      <c r="CG124" s="127"/>
      <c r="CH124" s="136"/>
      <c r="CI124" s="137"/>
      <c r="CJ124" s="127"/>
      <c r="CK124" s="127"/>
      <c r="CL124" s="127"/>
      <c r="CM124" s="127"/>
      <c r="CN124" s="127"/>
      <c r="CO124" s="127"/>
      <c r="CP124" s="127"/>
      <c r="CQ124" s="127"/>
      <c r="CR124" s="127"/>
      <c r="CS124" s="127"/>
      <c r="CT124" s="127"/>
      <c r="CU124" s="127"/>
      <c r="CV124" s="127"/>
      <c r="CW124" s="127"/>
      <c r="CX124" s="127"/>
      <c r="CY124" s="127"/>
      <c r="CZ124" s="127"/>
      <c r="DA124" s="127"/>
      <c r="DB124" s="127"/>
      <c r="DC124" s="127"/>
      <c r="DD124" s="128"/>
      <c r="DE124" s="134"/>
      <c r="DF124" s="138"/>
      <c r="DG124" s="139"/>
      <c r="DH124" s="139"/>
      <c r="DI124" s="139"/>
      <c r="DJ124" s="139"/>
      <c r="DK124" s="139"/>
      <c r="DL124" s="139"/>
      <c r="DM124" s="137"/>
      <c r="DN124" s="138"/>
      <c r="DO124" s="139"/>
      <c r="DP124" s="139"/>
      <c r="DQ124" s="139"/>
      <c r="DR124" s="139"/>
      <c r="DS124" s="139"/>
      <c r="DT124" s="139"/>
      <c r="DU124" s="128"/>
      <c r="DV124" s="216"/>
      <c r="DW124" s="140"/>
      <c r="DX124" s="141"/>
      <c r="DY124" s="141"/>
      <c r="DZ124" s="134"/>
      <c r="EA124" s="133"/>
      <c r="EB124" s="177"/>
      <c r="EC124" s="177"/>
      <c r="ED124" s="163"/>
      <c r="EE124" s="133"/>
      <c r="EF124" s="127"/>
      <c r="EG124" s="127"/>
      <c r="EH124" s="127"/>
      <c r="EI124" s="127"/>
      <c r="EJ124" s="127"/>
      <c r="EK124" s="127"/>
      <c r="EL124" s="134"/>
      <c r="EM124" s="133"/>
      <c r="EN124" s="127"/>
      <c r="EO124" s="127"/>
      <c r="EP124" s="127"/>
      <c r="EQ124" s="127"/>
      <c r="ER124" s="127"/>
      <c r="ES124" s="127"/>
      <c r="ET124" s="134"/>
      <c r="EU124" s="142"/>
      <c r="EV124" s="142"/>
      <c r="EW124" s="142"/>
      <c r="EX124" s="142"/>
      <c r="EY124" s="142"/>
      <c r="EZ124" s="142"/>
      <c r="FA124" s="142"/>
      <c r="FB124" s="142"/>
      <c r="FC124" s="142"/>
      <c r="FD124" s="142"/>
      <c r="FE124" s="142"/>
      <c r="FF124" s="142"/>
      <c r="FG124" s="142"/>
      <c r="FH124" s="142"/>
    </row>
    <row r="125" spans="1:164" s="67" customFormat="1">
      <c r="A125" s="176" t="str">
        <f>Validation!B125</f>
        <v>Pass</v>
      </c>
      <c r="B125" s="247"/>
      <c r="C125" s="247"/>
      <c r="D125" s="247"/>
      <c r="E125" s="248"/>
      <c r="F125" s="249"/>
      <c r="G125" s="247"/>
      <c r="H125" s="243"/>
      <c r="I125" s="127"/>
      <c r="J125" s="243"/>
      <c r="K125" s="136"/>
      <c r="L125" s="177"/>
      <c r="M125" s="191"/>
      <c r="N125" s="218"/>
      <c r="O125" s="218"/>
      <c r="P125" s="179"/>
      <c r="Q125" s="128"/>
      <c r="R125" s="216"/>
      <c r="S125" s="244"/>
      <c r="T125" s="177"/>
      <c r="U125" s="177"/>
      <c r="V125" s="216"/>
      <c r="W125" s="131"/>
      <c r="X125" s="132"/>
      <c r="Y125" s="132"/>
      <c r="Z125" s="132"/>
      <c r="AA125" s="133"/>
      <c r="AB125" s="127"/>
      <c r="AC125" s="127"/>
      <c r="AD125" s="245"/>
      <c r="AE125" s="246"/>
      <c r="AF125" s="127"/>
      <c r="AG125" s="127"/>
      <c r="AH125" s="128"/>
      <c r="AI125" s="128"/>
      <c r="AJ125" s="134"/>
      <c r="AK125" s="214"/>
      <c r="AL125" s="210"/>
      <c r="AM125" s="177"/>
      <c r="AN125" s="127"/>
      <c r="AO125" s="177"/>
      <c r="AP125" s="177"/>
      <c r="AQ125" s="177"/>
      <c r="AR125" s="177"/>
      <c r="AS125" s="177"/>
      <c r="AT125" s="177"/>
      <c r="AU125" s="135"/>
      <c r="AV125" s="216"/>
      <c r="AW125" s="133"/>
      <c r="AX125" s="127"/>
      <c r="AY125" s="127"/>
      <c r="AZ125" s="127"/>
      <c r="BA125" s="127"/>
      <c r="BB125" s="127"/>
      <c r="BC125" s="127"/>
      <c r="BD125" s="127"/>
      <c r="BE125" s="134"/>
      <c r="BF125" s="127"/>
      <c r="BG125" s="127"/>
      <c r="BH125" s="127"/>
      <c r="BI125" s="127"/>
      <c r="BJ125" s="127"/>
      <c r="BK125" s="127"/>
      <c r="BL125" s="127"/>
      <c r="BM125" s="127"/>
      <c r="BN125" s="134"/>
      <c r="BO125" s="133"/>
      <c r="BP125" s="127"/>
      <c r="BQ125" s="127"/>
      <c r="BR125" s="127"/>
      <c r="BS125" s="127"/>
      <c r="BT125" s="127"/>
      <c r="BU125" s="127"/>
      <c r="BV125" s="127"/>
      <c r="BW125" s="127"/>
      <c r="BX125" s="127"/>
      <c r="BY125" s="127"/>
      <c r="BZ125" s="127"/>
      <c r="CA125" s="127"/>
      <c r="CB125" s="127"/>
      <c r="CC125" s="127"/>
      <c r="CD125" s="127"/>
      <c r="CE125" s="127"/>
      <c r="CF125" s="127"/>
      <c r="CG125" s="127"/>
      <c r="CH125" s="136"/>
      <c r="CI125" s="137"/>
      <c r="CJ125" s="127"/>
      <c r="CK125" s="127"/>
      <c r="CL125" s="127"/>
      <c r="CM125" s="127"/>
      <c r="CN125" s="127"/>
      <c r="CO125" s="127"/>
      <c r="CP125" s="127"/>
      <c r="CQ125" s="127"/>
      <c r="CR125" s="127"/>
      <c r="CS125" s="127"/>
      <c r="CT125" s="127"/>
      <c r="CU125" s="127"/>
      <c r="CV125" s="127"/>
      <c r="CW125" s="127"/>
      <c r="CX125" s="127"/>
      <c r="CY125" s="127"/>
      <c r="CZ125" s="127"/>
      <c r="DA125" s="127"/>
      <c r="DB125" s="127"/>
      <c r="DC125" s="127"/>
      <c r="DD125" s="128"/>
      <c r="DE125" s="134"/>
      <c r="DF125" s="138"/>
      <c r="DG125" s="139"/>
      <c r="DH125" s="139"/>
      <c r="DI125" s="139"/>
      <c r="DJ125" s="139"/>
      <c r="DK125" s="139"/>
      <c r="DL125" s="139"/>
      <c r="DM125" s="137"/>
      <c r="DN125" s="138"/>
      <c r="DO125" s="139"/>
      <c r="DP125" s="139"/>
      <c r="DQ125" s="139"/>
      <c r="DR125" s="139"/>
      <c r="DS125" s="139"/>
      <c r="DT125" s="139"/>
      <c r="DU125" s="128"/>
      <c r="DV125" s="216"/>
      <c r="DW125" s="140"/>
      <c r="DX125" s="141"/>
      <c r="DY125" s="141"/>
      <c r="DZ125" s="134"/>
      <c r="EA125" s="133"/>
      <c r="EB125" s="177"/>
      <c r="EC125" s="177"/>
      <c r="ED125" s="163"/>
      <c r="EE125" s="133"/>
      <c r="EF125" s="127"/>
      <c r="EG125" s="127"/>
      <c r="EH125" s="127"/>
      <c r="EI125" s="127"/>
      <c r="EJ125" s="127"/>
      <c r="EK125" s="127"/>
      <c r="EL125" s="134"/>
      <c r="EM125" s="133"/>
      <c r="EN125" s="127"/>
      <c r="EO125" s="127"/>
      <c r="EP125" s="127"/>
      <c r="EQ125" s="127"/>
      <c r="ER125" s="127"/>
      <c r="ES125" s="127"/>
      <c r="ET125" s="134"/>
      <c r="EU125" s="142"/>
      <c r="EV125" s="142"/>
      <c r="EW125" s="142"/>
      <c r="EX125" s="142"/>
      <c r="EY125" s="142"/>
      <c r="EZ125" s="142"/>
      <c r="FA125" s="142"/>
      <c r="FB125" s="142"/>
      <c r="FC125" s="142"/>
      <c r="FD125" s="142"/>
      <c r="FE125" s="142"/>
      <c r="FF125" s="142"/>
      <c r="FG125" s="142"/>
      <c r="FH125" s="142"/>
    </row>
    <row r="126" spans="1:164" s="67" customFormat="1">
      <c r="A126" s="176" t="str">
        <f>Validation!B126</f>
        <v>Pass</v>
      </c>
      <c r="B126" s="247"/>
      <c r="C126" s="247"/>
      <c r="D126" s="247"/>
      <c r="E126" s="248"/>
      <c r="F126" s="249"/>
      <c r="G126" s="247"/>
      <c r="H126" s="243"/>
      <c r="I126" s="127"/>
      <c r="J126" s="243"/>
      <c r="K126" s="136"/>
      <c r="L126" s="177"/>
      <c r="M126" s="191"/>
      <c r="N126" s="218"/>
      <c r="O126" s="218"/>
      <c r="P126" s="179"/>
      <c r="Q126" s="128"/>
      <c r="R126" s="216"/>
      <c r="S126" s="244"/>
      <c r="T126" s="177"/>
      <c r="U126" s="177"/>
      <c r="V126" s="216"/>
      <c r="W126" s="131"/>
      <c r="X126" s="132"/>
      <c r="Y126" s="132"/>
      <c r="Z126" s="132"/>
      <c r="AA126" s="133"/>
      <c r="AB126" s="127"/>
      <c r="AC126" s="127"/>
      <c r="AD126" s="245"/>
      <c r="AE126" s="246"/>
      <c r="AF126" s="127"/>
      <c r="AG126" s="127"/>
      <c r="AH126" s="128"/>
      <c r="AI126" s="128"/>
      <c r="AJ126" s="134"/>
      <c r="AK126" s="214"/>
      <c r="AL126" s="210"/>
      <c r="AM126" s="177"/>
      <c r="AN126" s="127"/>
      <c r="AO126" s="177"/>
      <c r="AP126" s="177"/>
      <c r="AQ126" s="177"/>
      <c r="AR126" s="177"/>
      <c r="AS126" s="177"/>
      <c r="AT126" s="177"/>
      <c r="AU126" s="135"/>
      <c r="AV126" s="216"/>
      <c r="AW126" s="133"/>
      <c r="AX126" s="127"/>
      <c r="AY126" s="127"/>
      <c r="AZ126" s="127"/>
      <c r="BA126" s="127"/>
      <c r="BB126" s="127"/>
      <c r="BC126" s="127"/>
      <c r="BD126" s="127"/>
      <c r="BE126" s="134"/>
      <c r="BF126" s="127"/>
      <c r="BG126" s="127"/>
      <c r="BH126" s="127"/>
      <c r="BI126" s="127"/>
      <c r="BJ126" s="127"/>
      <c r="BK126" s="127"/>
      <c r="BL126" s="127"/>
      <c r="BM126" s="127"/>
      <c r="BN126" s="134"/>
      <c r="BO126" s="133"/>
      <c r="BP126" s="127"/>
      <c r="BQ126" s="127"/>
      <c r="BR126" s="127"/>
      <c r="BS126" s="127"/>
      <c r="BT126" s="127"/>
      <c r="BU126" s="127"/>
      <c r="BV126" s="127"/>
      <c r="BW126" s="127"/>
      <c r="BX126" s="127"/>
      <c r="BY126" s="127"/>
      <c r="BZ126" s="127"/>
      <c r="CA126" s="127"/>
      <c r="CB126" s="127"/>
      <c r="CC126" s="127"/>
      <c r="CD126" s="127"/>
      <c r="CE126" s="127"/>
      <c r="CF126" s="127"/>
      <c r="CG126" s="127"/>
      <c r="CH126" s="136"/>
      <c r="CI126" s="137"/>
      <c r="CJ126" s="127"/>
      <c r="CK126" s="127"/>
      <c r="CL126" s="127"/>
      <c r="CM126" s="127"/>
      <c r="CN126" s="127"/>
      <c r="CO126" s="127"/>
      <c r="CP126" s="127"/>
      <c r="CQ126" s="127"/>
      <c r="CR126" s="127"/>
      <c r="CS126" s="127"/>
      <c r="CT126" s="127"/>
      <c r="CU126" s="127"/>
      <c r="CV126" s="127"/>
      <c r="CW126" s="127"/>
      <c r="CX126" s="127"/>
      <c r="CY126" s="127"/>
      <c r="CZ126" s="127"/>
      <c r="DA126" s="127"/>
      <c r="DB126" s="127"/>
      <c r="DC126" s="127"/>
      <c r="DD126" s="128"/>
      <c r="DE126" s="134"/>
      <c r="DF126" s="138"/>
      <c r="DG126" s="139"/>
      <c r="DH126" s="139"/>
      <c r="DI126" s="139"/>
      <c r="DJ126" s="139"/>
      <c r="DK126" s="139"/>
      <c r="DL126" s="139"/>
      <c r="DM126" s="137"/>
      <c r="DN126" s="138"/>
      <c r="DO126" s="139"/>
      <c r="DP126" s="139"/>
      <c r="DQ126" s="139"/>
      <c r="DR126" s="139"/>
      <c r="DS126" s="139"/>
      <c r="DT126" s="139"/>
      <c r="DU126" s="128"/>
      <c r="DV126" s="216"/>
      <c r="DW126" s="140"/>
      <c r="DX126" s="141"/>
      <c r="DY126" s="141"/>
      <c r="DZ126" s="134"/>
      <c r="EA126" s="133"/>
      <c r="EB126" s="177"/>
      <c r="EC126" s="177"/>
      <c r="ED126" s="163"/>
      <c r="EE126" s="133"/>
      <c r="EF126" s="127"/>
      <c r="EG126" s="127"/>
      <c r="EH126" s="127"/>
      <c r="EI126" s="127"/>
      <c r="EJ126" s="127"/>
      <c r="EK126" s="127"/>
      <c r="EL126" s="134"/>
      <c r="EM126" s="133"/>
      <c r="EN126" s="127"/>
      <c r="EO126" s="127"/>
      <c r="EP126" s="127"/>
      <c r="EQ126" s="127"/>
      <c r="ER126" s="127"/>
      <c r="ES126" s="127"/>
      <c r="ET126" s="134"/>
      <c r="EU126" s="142"/>
      <c r="EV126" s="142"/>
      <c r="EW126" s="142"/>
      <c r="EX126" s="142"/>
      <c r="EY126" s="142"/>
      <c r="EZ126" s="142"/>
      <c r="FA126" s="142"/>
      <c r="FB126" s="142"/>
      <c r="FC126" s="142"/>
      <c r="FD126" s="142"/>
      <c r="FE126" s="142"/>
      <c r="FF126" s="142"/>
      <c r="FG126" s="142"/>
      <c r="FH126" s="142"/>
    </row>
    <row r="127" spans="1:164" s="67" customFormat="1">
      <c r="A127" s="176" t="str">
        <f>Validation!B127</f>
        <v>Pass</v>
      </c>
      <c r="B127" s="247"/>
      <c r="C127" s="247"/>
      <c r="D127" s="247"/>
      <c r="E127" s="248"/>
      <c r="F127" s="249"/>
      <c r="G127" s="247"/>
      <c r="H127" s="243"/>
      <c r="I127" s="127"/>
      <c r="J127" s="243"/>
      <c r="K127" s="136"/>
      <c r="L127" s="177"/>
      <c r="M127" s="191"/>
      <c r="N127" s="218"/>
      <c r="O127" s="218"/>
      <c r="P127" s="179"/>
      <c r="Q127" s="128"/>
      <c r="R127" s="216"/>
      <c r="S127" s="244"/>
      <c r="T127" s="177"/>
      <c r="U127" s="177"/>
      <c r="V127" s="216"/>
      <c r="W127" s="131"/>
      <c r="X127" s="132"/>
      <c r="Y127" s="132"/>
      <c r="Z127" s="132"/>
      <c r="AA127" s="133"/>
      <c r="AB127" s="127"/>
      <c r="AC127" s="127"/>
      <c r="AD127" s="245"/>
      <c r="AE127" s="246"/>
      <c r="AF127" s="127"/>
      <c r="AG127" s="127"/>
      <c r="AH127" s="128"/>
      <c r="AI127" s="128"/>
      <c r="AJ127" s="134"/>
      <c r="AK127" s="214"/>
      <c r="AL127" s="210"/>
      <c r="AM127" s="177"/>
      <c r="AN127" s="127"/>
      <c r="AO127" s="177"/>
      <c r="AP127" s="177"/>
      <c r="AQ127" s="177"/>
      <c r="AR127" s="177"/>
      <c r="AS127" s="177"/>
      <c r="AT127" s="177"/>
      <c r="AU127" s="135"/>
      <c r="AV127" s="216"/>
      <c r="AW127" s="133"/>
      <c r="AX127" s="127"/>
      <c r="AY127" s="127"/>
      <c r="AZ127" s="127"/>
      <c r="BA127" s="127"/>
      <c r="BB127" s="127"/>
      <c r="BC127" s="127"/>
      <c r="BD127" s="127"/>
      <c r="BE127" s="134"/>
      <c r="BF127" s="127"/>
      <c r="BG127" s="127"/>
      <c r="BH127" s="127"/>
      <c r="BI127" s="127"/>
      <c r="BJ127" s="127"/>
      <c r="BK127" s="127"/>
      <c r="BL127" s="127"/>
      <c r="BM127" s="127"/>
      <c r="BN127" s="134"/>
      <c r="BO127" s="133"/>
      <c r="BP127" s="127"/>
      <c r="BQ127" s="127"/>
      <c r="BR127" s="127"/>
      <c r="BS127" s="127"/>
      <c r="BT127" s="127"/>
      <c r="BU127" s="127"/>
      <c r="BV127" s="127"/>
      <c r="BW127" s="127"/>
      <c r="BX127" s="127"/>
      <c r="BY127" s="127"/>
      <c r="BZ127" s="127"/>
      <c r="CA127" s="127"/>
      <c r="CB127" s="127"/>
      <c r="CC127" s="127"/>
      <c r="CD127" s="127"/>
      <c r="CE127" s="127"/>
      <c r="CF127" s="127"/>
      <c r="CG127" s="127"/>
      <c r="CH127" s="136"/>
      <c r="CI127" s="137"/>
      <c r="CJ127" s="127"/>
      <c r="CK127" s="127"/>
      <c r="CL127" s="127"/>
      <c r="CM127" s="127"/>
      <c r="CN127" s="127"/>
      <c r="CO127" s="127"/>
      <c r="CP127" s="127"/>
      <c r="CQ127" s="127"/>
      <c r="CR127" s="127"/>
      <c r="CS127" s="127"/>
      <c r="CT127" s="127"/>
      <c r="CU127" s="127"/>
      <c r="CV127" s="127"/>
      <c r="CW127" s="127"/>
      <c r="CX127" s="127"/>
      <c r="CY127" s="127"/>
      <c r="CZ127" s="127"/>
      <c r="DA127" s="127"/>
      <c r="DB127" s="127"/>
      <c r="DC127" s="127"/>
      <c r="DD127" s="128"/>
      <c r="DE127" s="134"/>
      <c r="DF127" s="138"/>
      <c r="DG127" s="139"/>
      <c r="DH127" s="139"/>
      <c r="DI127" s="139"/>
      <c r="DJ127" s="139"/>
      <c r="DK127" s="139"/>
      <c r="DL127" s="139"/>
      <c r="DM127" s="137"/>
      <c r="DN127" s="138"/>
      <c r="DO127" s="139"/>
      <c r="DP127" s="139"/>
      <c r="DQ127" s="139"/>
      <c r="DR127" s="139"/>
      <c r="DS127" s="139"/>
      <c r="DT127" s="139"/>
      <c r="DU127" s="128"/>
      <c r="DV127" s="216"/>
      <c r="DW127" s="140"/>
      <c r="DX127" s="141"/>
      <c r="DY127" s="141"/>
      <c r="DZ127" s="134"/>
      <c r="EA127" s="133"/>
      <c r="EB127" s="177"/>
      <c r="EC127" s="177"/>
      <c r="ED127" s="163"/>
      <c r="EE127" s="133"/>
      <c r="EF127" s="127"/>
      <c r="EG127" s="127"/>
      <c r="EH127" s="127"/>
      <c r="EI127" s="127"/>
      <c r="EJ127" s="127"/>
      <c r="EK127" s="127"/>
      <c r="EL127" s="134"/>
      <c r="EM127" s="133"/>
      <c r="EN127" s="127"/>
      <c r="EO127" s="127"/>
      <c r="EP127" s="127"/>
      <c r="EQ127" s="127"/>
      <c r="ER127" s="127"/>
      <c r="ES127" s="127"/>
      <c r="ET127" s="134"/>
      <c r="EU127" s="142"/>
      <c r="EV127" s="142"/>
      <c r="EW127" s="142"/>
      <c r="EX127" s="142"/>
      <c r="EY127" s="142"/>
      <c r="EZ127" s="142"/>
      <c r="FA127" s="142"/>
      <c r="FB127" s="142"/>
      <c r="FC127" s="142"/>
      <c r="FD127" s="142"/>
      <c r="FE127" s="142"/>
      <c r="FF127" s="142"/>
      <c r="FG127" s="142"/>
      <c r="FH127" s="142"/>
    </row>
    <row r="128" spans="1:164" s="67" customFormat="1">
      <c r="A128" s="176" t="str">
        <f>Validation!B128</f>
        <v>Pass</v>
      </c>
      <c r="B128" s="247"/>
      <c r="C128" s="247"/>
      <c r="D128" s="247"/>
      <c r="E128" s="248"/>
      <c r="F128" s="249"/>
      <c r="G128" s="247"/>
      <c r="H128" s="243"/>
      <c r="I128" s="127"/>
      <c r="J128" s="243"/>
      <c r="K128" s="136"/>
      <c r="L128" s="177"/>
      <c r="M128" s="191"/>
      <c r="N128" s="218"/>
      <c r="O128" s="218"/>
      <c r="P128" s="179"/>
      <c r="Q128" s="128"/>
      <c r="R128" s="216"/>
      <c r="S128" s="244"/>
      <c r="T128" s="177"/>
      <c r="U128" s="177"/>
      <c r="V128" s="216"/>
      <c r="W128" s="131"/>
      <c r="X128" s="132"/>
      <c r="Y128" s="132"/>
      <c r="Z128" s="132"/>
      <c r="AA128" s="133"/>
      <c r="AB128" s="127"/>
      <c r="AC128" s="127"/>
      <c r="AD128" s="245"/>
      <c r="AE128" s="246"/>
      <c r="AF128" s="127"/>
      <c r="AG128" s="127"/>
      <c r="AH128" s="128"/>
      <c r="AI128" s="128"/>
      <c r="AJ128" s="134"/>
      <c r="AK128" s="214"/>
      <c r="AL128" s="210"/>
      <c r="AM128" s="177"/>
      <c r="AN128" s="127"/>
      <c r="AO128" s="177"/>
      <c r="AP128" s="177"/>
      <c r="AQ128" s="177"/>
      <c r="AR128" s="177"/>
      <c r="AS128" s="177"/>
      <c r="AT128" s="177"/>
      <c r="AU128" s="135"/>
      <c r="AV128" s="216"/>
      <c r="AW128" s="133"/>
      <c r="AX128" s="127"/>
      <c r="AY128" s="127"/>
      <c r="AZ128" s="127"/>
      <c r="BA128" s="127"/>
      <c r="BB128" s="127"/>
      <c r="BC128" s="127"/>
      <c r="BD128" s="127"/>
      <c r="BE128" s="134"/>
      <c r="BF128" s="127"/>
      <c r="BG128" s="127"/>
      <c r="BH128" s="127"/>
      <c r="BI128" s="127"/>
      <c r="BJ128" s="127"/>
      <c r="BK128" s="127"/>
      <c r="BL128" s="127"/>
      <c r="BM128" s="127"/>
      <c r="BN128" s="134"/>
      <c r="BO128" s="133"/>
      <c r="BP128" s="127"/>
      <c r="BQ128" s="127"/>
      <c r="BR128" s="127"/>
      <c r="BS128" s="127"/>
      <c r="BT128" s="127"/>
      <c r="BU128" s="127"/>
      <c r="BV128" s="127"/>
      <c r="BW128" s="127"/>
      <c r="BX128" s="127"/>
      <c r="BY128" s="127"/>
      <c r="BZ128" s="127"/>
      <c r="CA128" s="127"/>
      <c r="CB128" s="127"/>
      <c r="CC128" s="127"/>
      <c r="CD128" s="127"/>
      <c r="CE128" s="127"/>
      <c r="CF128" s="127"/>
      <c r="CG128" s="127"/>
      <c r="CH128" s="136"/>
      <c r="CI128" s="137"/>
      <c r="CJ128" s="127"/>
      <c r="CK128" s="127"/>
      <c r="CL128" s="127"/>
      <c r="CM128" s="127"/>
      <c r="CN128" s="127"/>
      <c r="CO128" s="127"/>
      <c r="CP128" s="127"/>
      <c r="CQ128" s="127"/>
      <c r="CR128" s="127"/>
      <c r="CS128" s="127"/>
      <c r="CT128" s="127"/>
      <c r="CU128" s="127"/>
      <c r="CV128" s="127"/>
      <c r="CW128" s="127"/>
      <c r="CX128" s="127"/>
      <c r="CY128" s="127"/>
      <c r="CZ128" s="127"/>
      <c r="DA128" s="127"/>
      <c r="DB128" s="127"/>
      <c r="DC128" s="127"/>
      <c r="DD128" s="128"/>
      <c r="DE128" s="134"/>
      <c r="DF128" s="138"/>
      <c r="DG128" s="139"/>
      <c r="DH128" s="139"/>
      <c r="DI128" s="139"/>
      <c r="DJ128" s="139"/>
      <c r="DK128" s="139"/>
      <c r="DL128" s="139"/>
      <c r="DM128" s="137"/>
      <c r="DN128" s="138"/>
      <c r="DO128" s="139"/>
      <c r="DP128" s="139"/>
      <c r="DQ128" s="139"/>
      <c r="DR128" s="139"/>
      <c r="DS128" s="139"/>
      <c r="DT128" s="139"/>
      <c r="DU128" s="128"/>
      <c r="DV128" s="216"/>
      <c r="DW128" s="140"/>
      <c r="DX128" s="141"/>
      <c r="DY128" s="141"/>
      <c r="DZ128" s="134"/>
      <c r="EA128" s="133"/>
      <c r="EB128" s="177"/>
      <c r="EC128" s="177"/>
      <c r="ED128" s="163"/>
      <c r="EE128" s="133"/>
      <c r="EF128" s="127"/>
      <c r="EG128" s="127"/>
      <c r="EH128" s="127"/>
      <c r="EI128" s="127"/>
      <c r="EJ128" s="127"/>
      <c r="EK128" s="127"/>
      <c r="EL128" s="134"/>
      <c r="EM128" s="133"/>
      <c r="EN128" s="127"/>
      <c r="EO128" s="127"/>
      <c r="EP128" s="127"/>
      <c r="EQ128" s="127"/>
      <c r="ER128" s="127"/>
      <c r="ES128" s="127"/>
      <c r="ET128" s="134"/>
      <c r="EU128" s="142"/>
      <c r="EV128" s="142"/>
      <c r="EW128" s="142"/>
      <c r="EX128" s="142"/>
      <c r="EY128" s="142"/>
      <c r="EZ128" s="142"/>
      <c r="FA128" s="142"/>
      <c r="FB128" s="142"/>
      <c r="FC128" s="142"/>
      <c r="FD128" s="142"/>
      <c r="FE128" s="142"/>
      <c r="FF128" s="142"/>
      <c r="FG128" s="142"/>
      <c r="FH128" s="142"/>
    </row>
    <row r="129" spans="1:164" s="67" customFormat="1">
      <c r="A129" s="176" t="str">
        <f>Validation!B129</f>
        <v>Pass</v>
      </c>
      <c r="B129" s="247"/>
      <c r="C129" s="247"/>
      <c r="D129" s="247"/>
      <c r="E129" s="248"/>
      <c r="F129" s="249"/>
      <c r="G129" s="247"/>
      <c r="H129" s="243"/>
      <c r="I129" s="127"/>
      <c r="J129" s="243"/>
      <c r="K129" s="136"/>
      <c r="L129" s="177"/>
      <c r="M129" s="191"/>
      <c r="N129" s="218"/>
      <c r="O129" s="218"/>
      <c r="P129" s="179"/>
      <c r="Q129" s="128"/>
      <c r="R129" s="216"/>
      <c r="S129" s="244"/>
      <c r="T129" s="177"/>
      <c r="U129" s="177"/>
      <c r="V129" s="216"/>
      <c r="W129" s="131"/>
      <c r="X129" s="132"/>
      <c r="Y129" s="132"/>
      <c r="Z129" s="132"/>
      <c r="AA129" s="133"/>
      <c r="AB129" s="127"/>
      <c r="AC129" s="127"/>
      <c r="AD129" s="245"/>
      <c r="AE129" s="246"/>
      <c r="AF129" s="127"/>
      <c r="AG129" s="127"/>
      <c r="AH129" s="128"/>
      <c r="AI129" s="128"/>
      <c r="AJ129" s="134"/>
      <c r="AK129" s="214"/>
      <c r="AL129" s="210"/>
      <c r="AM129" s="177"/>
      <c r="AN129" s="127"/>
      <c r="AO129" s="177"/>
      <c r="AP129" s="177"/>
      <c r="AQ129" s="177"/>
      <c r="AR129" s="177"/>
      <c r="AS129" s="177"/>
      <c r="AT129" s="177"/>
      <c r="AU129" s="135"/>
      <c r="AV129" s="216"/>
      <c r="AW129" s="133"/>
      <c r="AX129" s="127"/>
      <c r="AY129" s="127"/>
      <c r="AZ129" s="127"/>
      <c r="BA129" s="127"/>
      <c r="BB129" s="127"/>
      <c r="BC129" s="127"/>
      <c r="BD129" s="127"/>
      <c r="BE129" s="134"/>
      <c r="BF129" s="127"/>
      <c r="BG129" s="127"/>
      <c r="BH129" s="127"/>
      <c r="BI129" s="127"/>
      <c r="BJ129" s="127"/>
      <c r="BK129" s="127"/>
      <c r="BL129" s="127"/>
      <c r="BM129" s="127"/>
      <c r="BN129" s="134"/>
      <c r="BO129" s="133"/>
      <c r="BP129" s="127"/>
      <c r="BQ129" s="127"/>
      <c r="BR129" s="127"/>
      <c r="BS129" s="127"/>
      <c r="BT129" s="127"/>
      <c r="BU129" s="127"/>
      <c r="BV129" s="127"/>
      <c r="BW129" s="127"/>
      <c r="BX129" s="127"/>
      <c r="BY129" s="127"/>
      <c r="BZ129" s="127"/>
      <c r="CA129" s="127"/>
      <c r="CB129" s="127"/>
      <c r="CC129" s="127"/>
      <c r="CD129" s="127"/>
      <c r="CE129" s="127"/>
      <c r="CF129" s="127"/>
      <c r="CG129" s="127"/>
      <c r="CH129" s="136"/>
      <c r="CI129" s="137"/>
      <c r="CJ129" s="127"/>
      <c r="CK129" s="127"/>
      <c r="CL129" s="127"/>
      <c r="CM129" s="127"/>
      <c r="CN129" s="127"/>
      <c r="CO129" s="127"/>
      <c r="CP129" s="127"/>
      <c r="CQ129" s="127"/>
      <c r="CR129" s="127"/>
      <c r="CS129" s="127"/>
      <c r="CT129" s="127"/>
      <c r="CU129" s="127"/>
      <c r="CV129" s="127"/>
      <c r="CW129" s="127"/>
      <c r="CX129" s="127"/>
      <c r="CY129" s="127"/>
      <c r="CZ129" s="127"/>
      <c r="DA129" s="127"/>
      <c r="DB129" s="127"/>
      <c r="DC129" s="127"/>
      <c r="DD129" s="128"/>
      <c r="DE129" s="134"/>
      <c r="DF129" s="138"/>
      <c r="DG129" s="139"/>
      <c r="DH129" s="139"/>
      <c r="DI129" s="139"/>
      <c r="DJ129" s="139"/>
      <c r="DK129" s="139"/>
      <c r="DL129" s="139"/>
      <c r="DM129" s="137"/>
      <c r="DN129" s="138"/>
      <c r="DO129" s="139"/>
      <c r="DP129" s="139"/>
      <c r="DQ129" s="139"/>
      <c r="DR129" s="139"/>
      <c r="DS129" s="139"/>
      <c r="DT129" s="139"/>
      <c r="DU129" s="128"/>
      <c r="DV129" s="216"/>
      <c r="DW129" s="140"/>
      <c r="DX129" s="141"/>
      <c r="DY129" s="141"/>
      <c r="DZ129" s="134"/>
      <c r="EA129" s="133"/>
      <c r="EB129" s="177"/>
      <c r="EC129" s="177"/>
      <c r="ED129" s="163"/>
      <c r="EE129" s="133"/>
      <c r="EF129" s="127"/>
      <c r="EG129" s="127"/>
      <c r="EH129" s="127"/>
      <c r="EI129" s="127"/>
      <c r="EJ129" s="127"/>
      <c r="EK129" s="127"/>
      <c r="EL129" s="134"/>
      <c r="EM129" s="133"/>
      <c r="EN129" s="127"/>
      <c r="EO129" s="127"/>
      <c r="EP129" s="127"/>
      <c r="EQ129" s="127"/>
      <c r="ER129" s="127"/>
      <c r="ES129" s="127"/>
      <c r="ET129" s="134"/>
      <c r="EU129" s="142"/>
      <c r="EV129" s="142"/>
      <c r="EW129" s="142"/>
      <c r="EX129" s="142"/>
      <c r="EY129" s="142"/>
      <c r="EZ129" s="142"/>
      <c r="FA129" s="142"/>
      <c r="FB129" s="142"/>
      <c r="FC129" s="142"/>
      <c r="FD129" s="142"/>
      <c r="FE129" s="142"/>
      <c r="FF129" s="142"/>
      <c r="FG129" s="142"/>
      <c r="FH129" s="142"/>
    </row>
    <row r="130" spans="1:164" s="67" customFormat="1">
      <c r="A130" s="176" t="str">
        <f>Validation!B130</f>
        <v>Pass</v>
      </c>
      <c r="B130" s="247"/>
      <c r="C130" s="247"/>
      <c r="D130" s="247"/>
      <c r="E130" s="248"/>
      <c r="F130" s="249"/>
      <c r="G130" s="247"/>
      <c r="H130" s="243"/>
      <c r="I130" s="127"/>
      <c r="J130" s="243"/>
      <c r="K130" s="136"/>
      <c r="L130" s="177"/>
      <c r="M130" s="191"/>
      <c r="N130" s="218"/>
      <c r="O130" s="218"/>
      <c r="P130" s="179"/>
      <c r="Q130" s="128"/>
      <c r="R130" s="216"/>
      <c r="S130" s="244"/>
      <c r="T130" s="177"/>
      <c r="U130" s="177"/>
      <c r="V130" s="216"/>
      <c r="W130" s="131"/>
      <c r="X130" s="132"/>
      <c r="Y130" s="132"/>
      <c r="Z130" s="132"/>
      <c r="AA130" s="133"/>
      <c r="AB130" s="127"/>
      <c r="AC130" s="127"/>
      <c r="AD130" s="245"/>
      <c r="AE130" s="246"/>
      <c r="AF130" s="127"/>
      <c r="AG130" s="127"/>
      <c r="AH130" s="128"/>
      <c r="AI130" s="128"/>
      <c r="AJ130" s="134"/>
      <c r="AK130" s="214"/>
      <c r="AL130" s="210"/>
      <c r="AM130" s="177"/>
      <c r="AN130" s="127"/>
      <c r="AO130" s="177"/>
      <c r="AP130" s="177"/>
      <c r="AQ130" s="177"/>
      <c r="AR130" s="177"/>
      <c r="AS130" s="177"/>
      <c r="AT130" s="177"/>
      <c r="AU130" s="135"/>
      <c r="AV130" s="216"/>
      <c r="AW130" s="133"/>
      <c r="AX130" s="127"/>
      <c r="AY130" s="127"/>
      <c r="AZ130" s="127"/>
      <c r="BA130" s="127"/>
      <c r="BB130" s="127"/>
      <c r="BC130" s="127"/>
      <c r="BD130" s="127"/>
      <c r="BE130" s="134"/>
      <c r="BF130" s="127"/>
      <c r="BG130" s="127"/>
      <c r="BH130" s="127"/>
      <c r="BI130" s="127"/>
      <c r="BJ130" s="127"/>
      <c r="BK130" s="127"/>
      <c r="BL130" s="127"/>
      <c r="BM130" s="127"/>
      <c r="BN130" s="134"/>
      <c r="BO130" s="133"/>
      <c r="BP130" s="127"/>
      <c r="BQ130" s="127"/>
      <c r="BR130" s="127"/>
      <c r="BS130" s="127"/>
      <c r="BT130" s="127"/>
      <c r="BU130" s="127"/>
      <c r="BV130" s="127"/>
      <c r="BW130" s="127"/>
      <c r="BX130" s="127"/>
      <c r="BY130" s="127"/>
      <c r="BZ130" s="127"/>
      <c r="CA130" s="127"/>
      <c r="CB130" s="127"/>
      <c r="CC130" s="127"/>
      <c r="CD130" s="127"/>
      <c r="CE130" s="127"/>
      <c r="CF130" s="127"/>
      <c r="CG130" s="127"/>
      <c r="CH130" s="136"/>
      <c r="CI130" s="137"/>
      <c r="CJ130" s="127"/>
      <c r="CK130" s="127"/>
      <c r="CL130" s="127"/>
      <c r="CM130" s="127"/>
      <c r="CN130" s="127"/>
      <c r="CO130" s="127"/>
      <c r="CP130" s="127"/>
      <c r="CQ130" s="127"/>
      <c r="CR130" s="127"/>
      <c r="CS130" s="127"/>
      <c r="CT130" s="127"/>
      <c r="CU130" s="127"/>
      <c r="CV130" s="127"/>
      <c r="CW130" s="127"/>
      <c r="CX130" s="127"/>
      <c r="CY130" s="127"/>
      <c r="CZ130" s="127"/>
      <c r="DA130" s="127"/>
      <c r="DB130" s="127"/>
      <c r="DC130" s="127"/>
      <c r="DD130" s="128"/>
      <c r="DE130" s="134"/>
      <c r="DF130" s="138"/>
      <c r="DG130" s="139"/>
      <c r="DH130" s="139"/>
      <c r="DI130" s="139"/>
      <c r="DJ130" s="139"/>
      <c r="DK130" s="139"/>
      <c r="DL130" s="139"/>
      <c r="DM130" s="137"/>
      <c r="DN130" s="138"/>
      <c r="DO130" s="139"/>
      <c r="DP130" s="139"/>
      <c r="DQ130" s="139"/>
      <c r="DR130" s="139"/>
      <c r="DS130" s="139"/>
      <c r="DT130" s="139"/>
      <c r="DU130" s="128"/>
      <c r="DV130" s="216"/>
      <c r="DW130" s="140"/>
      <c r="DX130" s="141"/>
      <c r="DY130" s="141"/>
      <c r="DZ130" s="134"/>
      <c r="EA130" s="133"/>
      <c r="EB130" s="177"/>
      <c r="EC130" s="177"/>
      <c r="ED130" s="163"/>
      <c r="EE130" s="133"/>
      <c r="EF130" s="127"/>
      <c r="EG130" s="127"/>
      <c r="EH130" s="127"/>
      <c r="EI130" s="127"/>
      <c r="EJ130" s="127"/>
      <c r="EK130" s="127"/>
      <c r="EL130" s="134"/>
      <c r="EM130" s="133"/>
      <c r="EN130" s="127"/>
      <c r="EO130" s="127"/>
      <c r="EP130" s="127"/>
      <c r="EQ130" s="127"/>
      <c r="ER130" s="127"/>
      <c r="ES130" s="127"/>
      <c r="ET130" s="134"/>
      <c r="EU130" s="142"/>
      <c r="EV130" s="142"/>
      <c r="EW130" s="142"/>
      <c r="EX130" s="142"/>
      <c r="EY130" s="142"/>
      <c r="EZ130" s="142"/>
      <c r="FA130" s="142"/>
      <c r="FB130" s="142"/>
      <c r="FC130" s="142"/>
      <c r="FD130" s="142"/>
      <c r="FE130" s="142"/>
      <c r="FF130" s="142"/>
      <c r="FG130" s="142"/>
      <c r="FH130" s="142"/>
    </row>
    <row r="131" spans="1:164" s="67" customFormat="1">
      <c r="A131" s="176" t="str">
        <f>Validation!B131</f>
        <v>Pass</v>
      </c>
      <c r="B131" s="247"/>
      <c r="C131" s="247"/>
      <c r="D131" s="247"/>
      <c r="E131" s="248"/>
      <c r="F131" s="249"/>
      <c r="G131" s="247"/>
      <c r="H131" s="243"/>
      <c r="I131" s="127"/>
      <c r="J131" s="243"/>
      <c r="K131" s="136"/>
      <c r="L131" s="177"/>
      <c r="M131" s="191"/>
      <c r="N131" s="218"/>
      <c r="O131" s="218"/>
      <c r="P131" s="179"/>
      <c r="Q131" s="128"/>
      <c r="R131" s="216"/>
      <c r="S131" s="244"/>
      <c r="T131" s="177"/>
      <c r="U131" s="177"/>
      <c r="V131" s="216"/>
      <c r="W131" s="131"/>
      <c r="X131" s="132"/>
      <c r="Y131" s="132"/>
      <c r="Z131" s="132"/>
      <c r="AA131" s="133"/>
      <c r="AB131" s="127"/>
      <c r="AC131" s="127"/>
      <c r="AD131" s="245"/>
      <c r="AE131" s="246"/>
      <c r="AF131" s="127"/>
      <c r="AG131" s="127"/>
      <c r="AH131" s="128"/>
      <c r="AI131" s="128"/>
      <c r="AJ131" s="134"/>
      <c r="AK131" s="214"/>
      <c r="AL131" s="210"/>
      <c r="AM131" s="177"/>
      <c r="AN131" s="127"/>
      <c r="AO131" s="177"/>
      <c r="AP131" s="177"/>
      <c r="AQ131" s="177"/>
      <c r="AR131" s="177"/>
      <c r="AS131" s="177"/>
      <c r="AT131" s="177"/>
      <c r="AU131" s="135"/>
      <c r="AV131" s="216"/>
      <c r="AW131" s="133"/>
      <c r="AX131" s="127"/>
      <c r="AY131" s="127"/>
      <c r="AZ131" s="127"/>
      <c r="BA131" s="127"/>
      <c r="BB131" s="127"/>
      <c r="BC131" s="127"/>
      <c r="BD131" s="127"/>
      <c r="BE131" s="134"/>
      <c r="BF131" s="127"/>
      <c r="BG131" s="127"/>
      <c r="BH131" s="127"/>
      <c r="BI131" s="127"/>
      <c r="BJ131" s="127"/>
      <c r="BK131" s="127"/>
      <c r="BL131" s="127"/>
      <c r="BM131" s="127"/>
      <c r="BN131" s="134"/>
      <c r="BO131" s="133"/>
      <c r="BP131" s="127"/>
      <c r="BQ131" s="127"/>
      <c r="BR131" s="127"/>
      <c r="BS131" s="127"/>
      <c r="BT131" s="127"/>
      <c r="BU131" s="127"/>
      <c r="BV131" s="127"/>
      <c r="BW131" s="127"/>
      <c r="BX131" s="127"/>
      <c r="BY131" s="127"/>
      <c r="BZ131" s="127"/>
      <c r="CA131" s="127"/>
      <c r="CB131" s="127"/>
      <c r="CC131" s="127"/>
      <c r="CD131" s="127"/>
      <c r="CE131" s="127"/>
      <c r="CF131" s="127"/>
      <c r="CG131" s="127"/>
      <c r="CH131" s="136"/>
      <c r="CI131" s="137"/>
      <c r="CJ131" s="127"/>
      <c r="CK131" s="127"/>
      <c r="CL131" s="127"/>
      <c r="CM131" s="127"/>
      <c r="CN131" s="127"/>
      <c r="CO131" s="127"/>
      <c r="CP131" s="127"/>
      <c r="CQ131" s="127"/>
      <c r="CR131" s="127"/>
      <c r="CS131" s="127"/>
      <c r="CT131" s="127"/>
      <c r="CU131" s="127"/>
      <c r="CV131" s="127"/>
      <c r="CW131" s="127"/>
      <c r="CX131" s="127"/>
      <c r="CY131" s="127"/>
      <c r="CZ131" s="127"/>
      <c r="DA131" s="127"/>
      <c r="DB131" s="127"/>
      <c r="DC131" s="127"/>
      <c r="DD131" s="128"/>
      <c r="DE131" s="134"/>
      <c r="DF131" s="138"/>
      <c r="DG131" s="139"/>
      <c r="DH131" s="139"/>
      <c r="DI131" s="139"/>
      <c r="DJ131" s="139"/>
      <c r="DK131" s="139"/>
      <c r="DL131" s="139"/>
      <c r="DM131" s="137"/>
      <c r="DN131" s="138"/>
      <c r="DO131" s="139"/>
      <c r="DP131" s="139"/>
      <c r="DQ131" s="139"/>
      <c r="DR131" s="139"/>
      <c r="DS131" s="139"/>
      <c r="DT131" s="139"/>
      <c r="DU131" s="128"/>
      <c r="DV131" s="216"/>
      <c r="DW131" s="140"/>
      <c r="DX131" s="141"/>
      <c r="DY131" s="141"/>
      <c r="DZ131" s="134"/>
      <c r="EA131" s="133"/>
      <c r="EB131" s="177"/>
      <c r="EC131" s="177"/>
      <c r="ED131" s="163"/>
      <c r="EE131" s="133"/>
      <c r="EF131" s="127"/>
      <c r="EG131" s="127"/>
      <c r="EH131" s="127"/>
      <c r="EI131" s="127"/>
      <c r="EJ131" s="127"/>
      <c r="EK131" s="127"/>
      <c r="EL131" s="134"/>
      <c r="EM131" s="133"/>
      <c r="EN131" s="127"/>
      <c r="EO131" s="127"/>
      <c r="EP131" s="127"/>
      <c r="EQ131" s="127"/>
      <c r="ER131" s="127"/>
      <c r="ES131" s="127"/>
      <c r="ET131" s="134"/>
      <c r="EU131" s="142"/>
      <c r="EV131" s="142"/>
      <c r="EW131" s="142"/>
      <c r="EX131" s="142"/>
      <c r="EY131" s="142"/>
      <c r="EZ131" s="142"/>
      <c r="FA131" s="142"/>
      <c r="FB131" s="142"/>
      <c r="FC131" s="142"/>
      <c r="FD131" s="142"/>
      <c r="FE131" s="142"/>
      <c r="FF131" s="142"/>
      <c r="FG131" s="142"/>
      <c r="FH131" s="142"/>
    </row>
    <row r="132" spans="1:164" s="67" customFormat="1">
      <c r="A132" s="176" t="str">
        <f>Validation!B132</f>
        <v>Pass</v>
      </c>
      <c r="B132" s="247"/>
      <c r="C132" s="247"/>
      <c r="D132" s="247"/>
      <c r="E132" s="248"/>
      <c r="F132" s="249"/>
      <c r="G132" s="247"/>
      <c r="H132" s="243"/>
      <c r="I132" s="127"/>
      <c r="J132" s="243"/>
      <c r="K132" s="136"/>
      <c r="L132" s="177"/>
      <c r="M132" s="191"/>
      <c r="N132" s="218"/>
      <c r="O132" s="218"/>
      <c r="P132" s="179"/>
      <c r="Q132" s="128"/>
      <c r="R132" s="216"/>
      <c r="S132" s="244"/>
      <c r="T132" s="177"/>
      <c r="U132" s="177"/>
      <c r="V132" s="216"/>
      <c r="W132" s="131"/>
      <c r="X132" s="132"/>
      <c r="Y132" s="132"/>
      <c r="Z132" s="132"/>
      <c r="AA132" s="133"/>
      <c r="AB132" s="127"/>
      <c r="AC132" s="127"/>
      <c r="AD132" s="245"/>
      <c r="AE132" s="246"/>
      <c r="AF132" s="127"/>
      <c r="AG132" s="127"/>
      <c r="AH132" s="128"/>
      <c r="AI132" s="128"/>
      <c r="AJ132" s="134"/>
      <c r="AK132" s="214"/>
      <c r="AL132" s="210"/>
      <c r="AM132" s="177"/>
      <c r="AN132" s="127"/>
      <c r="AO132" s="177"/>
      <c r="AP132" s="177"/>
      <c r="AQ132" s="177"/>
      <c r="AR132" s="177"/>
      <c r="AS132" s="177"/>
      <c r="AT132" s="177"/>
      <c r="AU132" s="135"/>
      <c r="AV132" s="216"/>
      <c r="AW132" s="133"/>
      <c r="AX132" s="127"/>
      <c r="AY132" s="127"/>
      <c r="AZ132" s="127"/>
      <c r="BA132" s="127"/>
      <c r="BB132" s="127"/>
      <c r="BC132" s="127"/>
      <c r="BD132" s="127"/>
      <c r="BE132" s="134"/>
      <c r="BF132" s="127"/>
      <c r="BG132" s="127"/>
      <c r="BH132" s="127"/>
      <c r="BI132" s="127"/>
      <c r="BJ132" s="127"/>
      <c r="BK132" s="127"/>
      <c r="BL132" s="127"/>
      <c r="BM132" s="127"/>
      <c r="BN132" s="134"/>
      <c r="BO132" s="133"/>
      <c r="BP132" s="127"/>
      <c r="BQ132" s="127"/>
      <c r="BR132" s="127"/>
      <c r="BS132" s="127"/>
      <c r="BT132" s="127"/>
      <c r="BU132" s="127"/>
      <c r="BV132" s="127"/>
      <c r="BW132" s="127"/>
      <c r="BX132" s="127"/>
      <c r="BY132" s="127"/>
      <c r="BZ132" s="127"/>
      <c r="CA132" s="127"/>
      <c r="CB132" s="127"/>
      <c r="CC132" s="127"/>
      <c r="CD132" s="127"/>
      <c r="CE132" s="127"/>
      <c r="CF132" s="127"/>
      <c r="CG132" s="127"/>
      <c r="CH132" s="136"/>
      <c r="CI132" s="137"/>
      <c r="CJ132" s="127"/>
      <c r="CK132" s="127"/>
      <c r="CL132" s="127"/>
      <c r="CM132" s="127"/>
      <c r="CN132" s="127"/>
      <c r="CO132" s="127"/>
      <c r="CP132" s="127"/>
      <c r="CQ132" s="127"/>
      <c r="CR132" s="127"/>
      <c r="CS132" s="127"/>
      <c r="CT132" s="127"/>
      <c r="CU132" s="127"/>
      <c r="CV132" s="127"/>
      <c r="CW132" s="127"/>
      <c r="CX132" s="127"/>
      <c r="CY132" s="127"/>
      <c r="CZ132" s="127"/>
      <c r="DA132" s="127"/>
      <c r="DB132" s="127"/>
      <c r="DC132" s="127"/>
      <c r="DD132" s="128"/>
      <c r="DE132" s="134"/>
      <c r="DF132" s="138"/>
      <c r="DG132" s="139"/>
      <c r="DH132" s="139"/>
      <c r="DI132" s="139"/>
      <c r="DJ132" s="139"/>
      <c r="DK132" s="139"/>
      <c r="DL132" s="139"/>
      <c r="DM132" s="137"/>
      <c r="DN132" s="138"/>
      <c r="DO132" s="139"/>
      <c r="DP132" s="139"/>
      <c r="DQ132" s="139"/>
      <c r="DR132" s="139"/>
      <c r="DS132" s="139"/>
      <c r="DT132" s="139"/>
      <c r="DU132" s="128"/>
      <c r="DV132" s="216"/>
      <c r="DW132" s="140"/>
      <c r="DX132" s="141"/>
      <c r="DY132" s="141"/>
      <c r="DZ132" s="134"/>
      <c r="EA132" s="133"/>
      <c r="EB132" s="177"/>
      <c r="EC132" s="177"/>
      <c r="ED132" s="163"/>
      <c r="EE132" s="133"/>
      <c r="EF132" s="127"/>
      <c r="EG132" s="127"/>
      <c r="EH132" s="127"/>
      <c r="EI132" s="127"/>
      <c r="EJ132" s="127"/>
      <c r="EK132" s="127"/>
      <c r="EL132" s="134"/>
      <c r="EM132" s="133"/>
      <c r="EN132" s="127"/>
      <c r="EO132" s="127"/>
      <c r="EP132" s="127"/>
      <c r="EQ132" s="127"/>
      <c r="ER132" s="127"/>
      <c r="ES132" s="127"/>
      <c r="ET132" s="134"/>
      <c r="EU132" s="142"/>
      <c r="EV132" s="142"/>
      <c r="EW132" s="142"/>
      <c r="EX132" s="142"/>
      <c r="EY132" s="142"/>
      <c r="EZ132" s="142"/>
      <c r="FA132" s="142"/>
      <c r="FB132" s="142"/>
      <c r="FC132" s="142"/>
      <c r="FD132" s="142"/>
      <c r="FE132" s="142"/>
      <c r="FF132" s="142"/>
      <c r="FG132" s="142"/>
      <c r="FH132" s="142"/>
    </row>
    <row r="133" spans="1:164" s="67" customFormat="1">
      <c r="A133" s="176" t="str">
        <f>Validation!B133</f>
        <v>Pass</v>
      </c>
      <c r="B133" s="247"/>
      <c r="C133" s="247"/>
      <c r="D133" s="247"/>
      <c r="E133" s="248"/>
      <c r="F133" s="249"/>
      <c r="G133" s="247"/>
      <c r="H133" s="243"/>
      <c r="I133" s="127"/>
      <c r="J133" s="243"/>
      <c r="K133" s="136"/>
      <c r="L133" s="177"/>
      <c r="M133" s="191"/>
      <c r="N133" s="218"/>
      <c r="O133" s="218"/>
      <c r="P133" s="179"/>
      <c r="Q133" s="128"/>
      <c r="R133" s="216"/>
      <c r="S133" s="244"/>
      <c r="T133" s="177"/>
      <c r="U133" s="177"/>
      <c r="V133" s="216"/>
      <c r="W133" s="131"/>
      <c r="X133" s="132"/>
      <c r="Y133" s="132"/>
      <c r="Z133" s="132"/>
      <c r="AA133" s="133"/>
      <c r="AB133" s="127"/>
      <c r="AC133" s="127"/>
      <c r="AD133" s="245"/>
      <c r="AE133" s="246"/>
      <c r="AF133" s="127"/>
      <c r="AG133" s="127"/>
      <c r="AH133" s="128"/>
      <c r="AI133" s="128"/>
      <c r="AJ133" s="134"/>
      <c r="AK133" s="214"/>
      <c r="AL133" s="210"/>
      <c r="AM133" s="177"/>
      <c r="AN133" s="127"/>
      <c r="AO133" s="177"/>
      <c r="AP133" s="177"/>
      <c r="AQ133" s="177"/>
      <c r="AR133" s="177"/>
      <c r="AS133" s="177"/>
      <c r="AT133" s="177"/>
      <c r="AU133" s="135"/>
      <c r="AV133" s="216"/>
      <c r="AW133" s="133"/>
      <c r="AX133" s="127"/>
      <c r="AY133" s="127"/>
      <c r="AZ133" s="127"/>
      <c r="BA133" s="127"/>
      <c r="BB133" s="127"/>
      <c r="BC133" s="127"/>
      <c r="BD133" s="127"/>
      <c r="BE133" s="134"/>
      <c r="BF133" s="127"/>
      <c r="BG133" s="127"/>
      <c r="BH133" s="127"/>
      <c r="BI133" s="127"/>
      <c r="BJ133" s="127"/>
      <c r="BK133" s="127"/>
      <c r="BL133" s="127"/>
      <c r="BM133" s="127"/>
      <c r="BN133" s="134"/>
      <c r="BO133" s="133"/>
      <c r="BP133" s="127"/>
      <c r="BQ133" s="127"/>
      <c r="BR133" s="127"/>
      <c r="BS133" s="127"/>
      <c r="BT133" s="127"/>
      <c r="BU133" s="127"/>
      <c r="BV133" s="127"/>
      <c r="BW133" s="127"/>
      <c r="BX133" s="127"/>
      <c r="BY133" s="127"/>
      <c r="BZ133" s="127"/>
      <c r="CA133" s="127"/>
      <c r="CB133" s="127"/>
      <c r="CC133" s="127"/>
      <c r="CD133" s="127"/>
      <c r="CE133" s="127"/>
      <c r="CF133" s="127"/>
      <c r="CG133" s="127"/>
      <c r="CH133" s="136"/>
      <c r="CI133" s="137"/>
      <c r="CJ133" s="127"/>
      <c r="CK133" s="127"/>
      <c r="CL133" s="127"/>
      <c r="CM133" s="127"/>
      <c r="CN133" s="127"/>
      <c r="CO133" s="127"/>
      <c r="CP133" s="127"/>
      <c r="CQ133" s="127"/>
      <c r="CR133" s="127"/>
      <c r="CS133" s="127"/>
      <c r="CT133" s="127"/>
      <c r="CU133" s="127"/>
      <c r="CV133" s="127"/>
      <c r="CW133" s="127"/>
      <c r="CX133" s="127"/>
      <c r="CY133" s="127"/>
      <c r="CZ133" s="127"/>
      <c r="DA133" s="127"/>
      <c r="DB133" s="127"/>
      <c r="DC133" s="127"/>
      <c r="DD133" s="128"/>
      <c r="DE133" s="134"/>
      <c r="DF133" s="138"/>
      <c r="DG133" s="139"/>
      <c r="DH133" s="139"/>
      <c r="DI133" s="139"/>
      <c r="DJ133" s="139"/>
      <c r="DK133" s="139"/>
      <c r="DL133" s="139"/>
      <c r="DM133" s="137"/>
      <c r="DN133" s="138"/>
      <c r="DO133" s="139"/>
      <c r="DP133" s="139"/>
      <c r="DQ133" s="139"/>
      <c r="DR133" s="139"/>
      <c r="DS133" s="139"/>
      <c r="DT133" s="139"/>
      <c r="DU133" s="128"/>
      <c r="DV133" s="216"/>
      <c r="DW133" s="140"/>
      <c r="DX133" s="141"/>
      <c r="DY133" s="141"/>
      <c r="DZ133" s="134"/>
      <c r="EA133" s="133"/>
      <c r="EB133" s="177"/>
      <c r="EC133" s="177"/>
      <c r="ED133" s="163"/>
      <c r="EE133" s="133"/>
      <c r="EF133" s="127"/>
      <c r="EG133" s="127"/>
      <c r="EH133" s="127"/>
      <c r="EI133" s="127"/>
      <c r="EJ133" s="127"/>
      <c r="EK133" s="127"/>
      <c r="EL133" s="134"/>
      <c r="EM133" s="133"/>
      <c r="EN133" s="127"/>
      <c r="EO133" s="127"/>
      <c r="EP133" s="127"/>
      <c r="EQ133" s="127"/>
      <c r="ER133" s="127"/>
      <c r="ES133" s="127"/>
      <c r="ET133" s="134"/>
      <c r="EU133" s="142"/>
      <c r="EV133" s="142"/>
      <c r="EW133" s="142"/>
      <c r="EX133" s="142"/>
      <c r="EY133" s="142"/>
      <c r="EZ133" s="142"/>
      <c r="FA133" s="142"/>
      <c r="FB133" s="142"/>
      <c r="FC133" s="142"/>
      <c r="FD133" s="142"/>
      <c r="FE133" s="142"/>
      <c r="FF133" s="142"/>
      <c r="FG133" s="142"/>
      <c r="FH133" s="142"/>
    </row>
    <row r="134" spans="1:164" s="67" customFormat="1">
      <c r="A134" s="176" t="str">
        <f>Validation!B134</f>
        <v>Pass</v>
      </c>
      <c r="B134" s="247"/>
      <c r="C134" s="247"/>
      <c r="D134" s="247"/>
      <c r="E134" s="248"/>
      <c r="F134" s="249"/>
      <c r="G134" s="247"/>
      <c r="H134" s="243"/>
      <c r="I134" s="127"/>
      <c r="J134" s="243"/>
      <c r="K134" s="136"/>
      <c r="L134" s="177"/>
      <c r="M134" s="191"/>
      <c r="N134" s="218"/>
      <c r="O134" s="218"/>
      <c r="P134" s="179"/>
      <c r="Q134" s="128"/>
      <c r="R134" s="216"/>
      <c r="S134" s="244"/>
      <c r="T134" s="177"/>
      <c r="U134" s="177"/>
      <c r="V134" s="216"/>
      <c r="W134" s="131"/>
      <c r="X134" s="132"/>
      <c r="Y134" s="132"/>
      <c r="Z134" s="132"/>
      <c r="AA134" s="133"/>
      <c r="AB134" s="127"/>
      <c r="AC134" s="127"/>
      <c r="AD134" s="245"/>
      <c r="AE134" s="246"/>
      <c r="AF134" s="127"/>
      <c r="AG134" s="127"/>
      <c r="AH134" s="128"/>
      <c r="AI134" s="128"/>
      <c r="AJ134" s="134"/>
      <c r="AK134" s="214"/>
      <c r="AL134" s="210"/>
      <c r="AM134" s="177"/>
      <c r="AN134" s="127"/>
      <c r="AO134" s="177"/>
      <c r="AP134" s="177"/>
      <c r="AQ134" s="177"/>
      <c r="AR134" s="177"/>
      <c r="AS134" s="177"/>
      <c r="AT134" s="177"/>
      <c r="AU134" s="135"/>
      <c r="AV134" s="216"/>
      <c r="AW134" s="133"/>
      <c r="AX134" s="127"/>
      <c r="AY134" s="127"/>
      <c r="AZ134" s="127"/>
      <c r="BA134" s="127"/>
      <c r="BB134" s="127"/>
      <c r="BC134" s="127"/>
      <c r="BD134" s="127"/>
      <c r="BE134" s="134"/>
      <c r="BF134" s="127"/>
      <c r="BG134" s="127"/>
      <c r="BH134" s="127"/>
      <c r="BI134" s="127"/>
      <c r="BJ134" s="127"/>
      <c r="BK134" s="127"/>
      <c r="BL134" s="127"/>
      <c r="BM134" s="127"/>
      <c r="BN134" s="134"/>
      <c r="BO134" s="133"/>
      <c r="BP134" s="127"/>
      <c r="BQ134" s="127"/>
      <c r="BR134" s="127"/>
      <c r="BS134" s="127"/>
      <c r="BT134" s="127"/>
      <c r="BU134" s="127"/>
      <c r="BV134" s="127"/>
      <c r="BW134" s="127"/>
      <c r="BX134" s="127"/>
      <c r="BY134" s="127"/>
      <c r="BZ134" s="127"/>
      <c r="CA134" s="127"/>
      <c r="CB134" s="127"/>
      <c r="CC134" s="127"/>
      <c r="CD134" s="127"/>
      <c r="CE134" s="127"/>
      <c r="CF134" s="127"/>
      <c r="CG134" s="127"/>
      <c r="CH134" s="136"/>
      <c r="CI134" s="137"/>
      <c r="CJ134" s="127"/>
      <c r="CK134" s="127"/>
      <c r="CL134" s="127"/>
      <c r="CM134" s="127"/>
      <c r="CN134" s="127"/>
      <c r="CO134" s="127"/>
      <c r="CP134" s="127"/>
      <c r="CQ134" s="127"/>
      <c r="CR134" s="127"/>
      <c r="CS134" s="127"/>
      <c r="CT134" s="127"/>
      <c r="CU134" s="127"/>
      <c r="CV134" s="127"/>
      <c r="CW134" s="127"/>
      <c r="CX134" s="127"/>
      <c r="CY134" s="127"/>
      <c r="CZ134" s="127"/>
      <c r="DA134" s="127"/>
      <c r="DB134" s="127"/>
      <c r="DC134" s="127"/>
      <c r="DD134" s="128"/>
      <c r="DE134" s="134"/>
      <c r="DF134" s="138"/>
      <c r="DG134" s="139"/>
      <c r="DH134" s="139"/>
      <c r="DI134" s="139"/>
      <c r="DJ134" s="139"/>
      <c r="DK134" s="139"/>
      <c r="DL134" s="139"/>
      <c r="DM134" s="137"/>
      <c r="DN134" s="138"/>
      <c r="DO134" s="139"/>
      <c r="DP134" s="139"/>
      <c r="DQ134" s="139"/>
      <c r="DR134" s="139"/>
      <c r="DS134" s="139"/>
      <c r="DT134" s="139"/>
      <c r="DU134" s="128"/>
      <c r="DV134" s="216"/>
      <c r="DW134" s="140"/>
      <c r="DX134" s="141"/>
      <c r="DY134" s="141"/>
      <c r="DZ134" s="134"/>
      <c r="EA134" s="133"/>
      <c r="EB134" s="177"/>
      <c r="EC134" s="177"/>
      <c r="ED134" s="163"/>
      <c r="EE134" s="133"/>
      <c r="EF134" s="127"/>
      <c r="EG134" s="127"/>
      <c r="EH134" s="127"/>
      <c r="EI134" s="127"/>
      <c r="EJ134" s="127"/>
      <c r="EK134" s="127"/>
      <c r="EL134" s="134"/>
      <c r="EM134" s="133"/>
      <c r="EN134" s="127"/>
      <c r="EO134" s="127"/>
      <c r="EP134" s="127"/>
      <c r="EQ134" s="127"/>
      <c r="ER134" s="127"/>
      <c r="ES134" s="127"/>
      <c r="ET134" s="134"/>
      <c r="EU134" s="142"/>
      <c r="EV134" s="142"/>
      <c r="EW134" s="142"/>
      <c r="EX134" s="142"/>
      <c r="EY134" s="142"/>
      <c r="EZ134" s="142"/>
      <c r="FA134" s="142"/>
      <c r="FB134" s="142"/>
      <c r="FC134" s="142"/>
      <c r="FD134" s="142"/>
      <c r="FE134" s="142"/>
      <c r="FF134" s="142"/>
      <c r="FG134" s="142"/>
      <c r="FH134" s="142"/>
    </row>
    <row r="135" spans="1:164" s="67" customFormat="1">
      <c r="A135" s="176" t="str">
        <f>Validation!B135</f>
        <v>Pass</v>
      </c>
      <c r="B135" s="247"/>
      <c r="C135" s="247"/>
      <c r="D135" s="247"/>
      <c r="E135" s="248"/>
      <c r="F135" s="249"/>
      <c r="G135" s="247"/>
      <c r="H135" s="243"/>
      <c r="I135" s="127"/>
      <c r="J135" s="243"/>
      <c r="K135" s="136"/>
      <c r="L135" s="177"/>
      <c r="M135" s="191"/>
      <c r="N135" s="218"/>
      <c r="O135" s="218"/>
      <c r="P135" s="179"/>
      <c r="Q135" s="128"/>
      <c r="R135" s="216"/>
      <c r="S135" s="244"/>
      <c r="T135" s="177"/>
      <c r="U135" s="177"/>
      <c r="V135" s="216"/>
      <c r="W135" s="131"/>
      <c r="X135" s="132"/>
      <c r="Y135" s="132"/>
      <c r="Z135" s="132"/>
      <c r="AA135" s="133"/>
      <c r="AB135" s="127"/>
      <c r="AC135" s="127"/>
      <c r="AD135" s="245"/>
      <c r="AE135" s="246"/>
      <c r="AF135" s="127"/>
      <c r="AG135" s="127"/>
      <c r="AH135" s="128"/>
      <c r="AI135" s="128"/>
      <c r="AJ135" s="134"/>
      <c r="AK135" s="214"/>
      <c r="AL135" s="210"/>
      <c r="AM135" s="177"/>
      <c r="AN135" s="127"/>
      <c r="AO135" s="177"/>
      <c r="AP135" s="177"/>
      <c r="AQ135" s="177"/>
      <c r="AR135" s="177"/>
      <c r="AS135" s="177"/>
      <c r="AT135" s="177"/>
      <c r="AU135" s="135"/>
      <c r="AV135" s="216"/>
      <c r="AW135" s="133"/>
      <c r="AX135" s="127"/>
      <c r="AY135" s="127"/>
      <c r="AZ135" s="127"/>
      <c r="BA135" s="127"/>
      <c r="BB135" s="127"/>
      <c r="BC135" s="127"/>
      <c r="BD135" s="127"/>
      <c r="BE135" s="134"/>
      <c r="BF135" s="127"/>
      <c r="BG135" s="127"/>
      <c r="BH135" s="127"/>
      <c r="BI135" s="127"/>
      <c r="BJ135" s="127"/>
      <c r="BK135" s="127"/>
      <c r="BL135" s="127"/>
      <c r="BM135" s="127"/>
      <c r="BN135" s="134"/>
      <c r="BO135" s="133"/>
      <c r="BP135" s="127"/>
      <c r="BQ135" s="127"/>
      <c r="BR135" s="127"/>
      <c r="BS135" s="127"/>
      <c r="BT135" s="127"/>
      <c r="BU135" s="127"/>
      <c r="BV135" s="127"/>
      <c r="BW135" s="127"/>
      <c r="BX135" s="127"/>
      <c r="BY135" s="127"/>
      <c r="BZ135" s="127"/>
      <c r="CA135" s="127"/>
      <c r="CB135" s="127"/>
      <c r="CC135" s="127"/>
      <c r="CD135" s="127"/>
      <c r="CE135" s="127"/>
      <c r="CF135" s="127"/>
      <c r="CG135" s="127"/>
      <c r="CH135" s="136"/>
      <c r="CI135" s="137"/>
      <c r="CJ135" s="127"/>
      <c r="CK135" s="127"/>
      <c r="CL135" s="127"/>
      <c r="CM135" s="127"/>
      <c r="CN135" s="127"/>
      <c r="CO135" s="127"/>
      <c r="CP135" s="127"/>
      <c r="CQ135" s="127"/>
      <c r="CR135" s="127"/>
      <c r="CS135" s="127"/>
      <c r="CT135" s="127"/>
      <c r="CU135" s="127"/>
      <c r="CV135" s="127"/>
      <c r="CW135" s="127"/>
      <c r="CX135" s="127"/>
      <c r="CY135" s="127"/>
      <c r="CZ135" s="127"/>
      <c r="DA135" s="127"/>
      <c r="DB135" s="127"/>
      <c r="DC135" s="127"/>
      <c r="DD135" s="128"/>
      <c r="DE135" s="134"/>
      <c r="DF135" s="138"/>
      <c r="DG135" s="139"/>
      <c r="DH135" s="139"/>
      <c r="DI135" s="139"/>
      <c r="DJ135" s="139"/>
      <c r="DK135" s="139"/>
      <c r="DL135" s="139"/>
      <c r="DM135" s="137"/>
      <c r="DN135" s="138"/>
      <c r="DO135" s="139"/>
      <c r="DP135" s="139"/>
      <c r="DQ135" s="139"/>
      <c r="DR135" s="139"/>
      <c r="DS135" s="139"/>
      <c r="DT135" s="139"/>
      <c r="DU135" s="128"/>
      <c r="DV135" s="216"/>
      <c r="DW135" s="140"/>
      <c r="DX135" s="141"/>
      <c r="DY135" s="141"/>
      <c r="DZ135" s="134"/>
      <c r="EA135" s="133"/>
      <c r="EB135" s="177"/>
      <c r="EC135" s="177"/>
      <c r="ED135" s="163"/>
      <c r="EE135" s="133"/>
      <c r="EF135" s="127"/>
      <c r="EG135" s="127"/>
      <c r="EH135" s="127"/>
      <c r="EI135" s="127"/>
      <c r="EJ135" s="127"/>
      <c r="EK135" s="127"/>
      <c r="EL135" s="134"/>
      <c r="EM135" s="133"/>
      <c r="EN135" s="127"/>
      <c r="EO135" s="127"/>
      <c r="EP135" s="127"/>
      <c r="EQ135" s="127"/>
      <c r="ER135" s="127"/>
      <c r="ES135" s="127"/>
      <c r="ET135" s="134"/>
      <c r="EU135" s="142"/>
      <c r="EV135" s="142"/>
      <c r="EW135" s="142"/>
      <c r="EX135" s="142"/>
      <c r="EY135" s="142"/>
      <c r="EZ135" s="142"/>
      <c r="FA135" s="142"/>
      <c r="FB135" s="142"/>
      <c r="FC135" s="142"/>
      <c r="FD135" s="142"/>
      <c r="FE135" s="142"/>
      <c r="FF135" s="142"/>
      <c r="FG135" s="142"/>
      <c r="FH135" s="142"/>
    </row>
    <row r="136" spans="1:164" s="67" customFormat="1">
      <c r="A136" s="176" t="str">
        <f>Validation!B136</f>
        <v>Pass</v>
      </c>
      <c r="B136" s="247"/>
      <c r="C136" s="247"/>
      <c r="D136" s="247"/>
      <c r="E136" s="248"/>
      <c r="F136" s="249"/>
      <c r="G136" s="247"/>
      <c r="H136" s="243"/>
      <c r="I136" s="127"/>
      <c r="J136" s="243"/>
      <c r="K136" s="136"/>
      <c r="L136" s="177"/>
      <c r="M136" s="191"/>
      <c r="N136" s="218"/>
      <c r="O136" s="218"/>
      <c r="P136" s="179"/>
      <c r="Q136" s="128"/>
      <c r="R136" s="216"/>
      <c r="S136" s="244"/>
      <c r="T136" s="177"/>
      <c r="U136" s="177"/>
      <c r="V136" s="216"/>
      <c r="W136" s="131"/>
      <c r="X136" s="132"/>
      <c r="Y136" s="132"/>
      <c r="Z136" s="132"/>
      <c r="AA136" s="133"/>
      <c r="AB136" s="127"/>
      <c r="AC136" s="127"/>
      <c r="AD136" s="245"/>
      <c r="AE136" s="246"/>
      <c r="AF136" s="127"/>
      <c r="AG136" s="127"/>
      <c r="AH136" s="128"/>
      <c r="AI136" s="128"/>
      <c r="AJ136" s="134"/>
      <c r="AK136" s="214"/>
      <c r="AL136" s="210"/>
      <c r="AM136" s="177"/>
      <c r="AN136" s="127"/>
      <c r="AO136" s="177"/>
      <c r="AP136" s="177"/>
      <c r="AQ136" s="177"/>
      <c r="AR136" s="177"/>
      <c r="AS136" s="177"/>
      <c r="AT136" s="177"/>
      <c r="AU136" s="135"/>
      <c r="AV136" s="216"/>
      <c r="AW136" s="133"/>
      <c r="AX136" s="127"/>
      <c r="AY136" s="127"/>
      <c r="AZ136" s="127"/>
      <c r="BA136" s="127"/>
      <c r="BB136" s="127"/>
      <c r="BC136" s="127"/>
      <c r="BD136" s="127"/>
      <c r="BE136" s="134"/>
      <c r="BF136" s="127"/>
      <c r="BG136" s="127"/>
      <c r="BH136" s="127"/>
      <c r="BI136" s="127"/>
      <c r="BJ136" s="127"/>
      <c r="BK136" s="127"/>
      <c r="BL136" s="127"/>
      <c r="BM136" s="127"/>
      <c r="BN136" s="134"/>
      <c r="BO136" s="133"/>
      <c r="BP136" s="127"/>
      <c r="BQ136" s="127"/>
      <c r="BR136" s="127"/>
      <c r="BS136" s="127"/>
      <c r="BT136" s="127"/>
      <c r="BU136" s="127"/>
      <c r="BV136" s="127"/>
      <c r="BW136" s="127"/>
      <c r="BX136" s="127"/>
      <c r="BY136" s="127"/>
      <c r="BZ136" s="127"/>
      <c r="CA136" s="127"/>
      <c r="CB136" s="127"/>
      <c r="CC136" s="127"/>
      <c r="CD136" s="127"/>
      <c r="CE136" s="127"/>
      <c r="CF136" s="127"/>
      <c r="CG136" s="127"/>
      <c r="CH136" s="136"/>
      <c r="CI136" s="137"/>
      <c r="CJ136" s="127"/>
      <c r="CK136" s="127"/>
      <c r="CL136" s="127"/>
      <c r="CM136" s="127"/>
      <c r="CN136" s="127"/>
      <c r="CO136" s="127"/>
      <c r="CP136" s="127"/>
      <c r="CQ136" s="127"/>
      <c r="CR136" s="127"/>
      <c r="CS136" s="127"/>
      <c r="CT136" s="127"/>
      <c r="CU136" s="127"/>
      <c r="CV136" s="127"/>
      <c r="CW136" s="127"/>
      <c r="CX136" s="127"/>
      <c r="CY136" s="127"/>
      <c r="CZ136" s="127"/>
      <c r="DA136" s="127"/>
      <c r="DB136" s="127"/>
      <c r="DC136" s="127"/>
      <c r="DD136" s="128"/>
      <c r="DE136" s="134"/>
      <c r="DF136" s="138"/>
      <c r="DG136" s="139"/>
      <c r="DH136" s="139"/>
      <c r="DI136" s="139"/>
      <c r="DJ136" s="139"/>
      <c r="DK136" s="139"/>
      <c r="DL136" s="139"/>
      <c r="DM136" s="137"/>
      <c r="DN136" s="138"/>
      <c r="DO136" s="139"/>
      <c r="DP136" s="139"/>
      <c r="DQ136" s="139"/>
      <c r="DR136" s="139"/>
      <c r="DS136" s="139"/>
      <c r="DT136" s="139"/>
      <c r="DU136" s="128"/>
      <c r="DV136" s="216"/>
      <c r="DW136" s="140"/>
      <c r="DX136" s="141"/>
      <c r="DY136" s="141"/>
      <c r="DZ136" s="134"/>
      <c r="EA136" s="133"/>
      <c r="EB136" s="177"/>
      <c r="EC136" s="177"/>
      <c r="ED136" s="163"/>
      <c r="EE136" s="133"/>
      <c r="EF136" s="127"/>
      <c r="EG136" s="127"/>
      <c r="EH136" s="127"/>
      <c r="EI136" s="127"/>
      <c r="EJ136" s="127"/>
      <c r="EK136" s="127"/>
      <c r="EL136" s="134"/>
      <c r="EM136" s="133"/>
      <c r="EN136" s="127"/>
      <c r="EO136" s="127"/>
      <c r="EP136" s="127"/>
      <c r="EQ136" s="127"/>
      <c r="ER136" s="127"/>
      <c r="ES136" s="127"/>
      <c r="ET136" s="134"/>
      <c r="EU136" s="142"/>
      <c r="EV136" s="142"/>
      <c r="EW136" s="142"/>
      <c r="EX136" s="142"/>
      <c r="EY136" s="142"/>
      <c r="EZ136" s="142"/>
      <c r="FA136" s="142"/>
      <c r="FB136" s="142"/>
      <c r="FC136" s="142"/>
      <c r="FD136" s="142"/>
      <c r="FE136" s="142"/>
      <c r="FF136" s="142"/>
      <c r="FG136" s="142"/>
      <c r="FH136" s="142"/>
    </row>
    <row r="137" spans="1:164" s="67" customFormat="1">
      <c r="A137" s="176" t="str">
        <f>Validation!B137</f>
        <v>Pass</v>
      </c>
      <c r="B137" s="247"/>
      <c r="C137" s="247"/>
      <c r="D137" s="247"/>
      <c r="E137" s="248"/>
      <c r="F137" s="249"/>
      <c r="G137" s="247"/>
      <c r="H137" s="243"/>
      <c r="I137" s="127"/>
      <c r="J137" s="243"/>
      <c r="K137" s="136"/>
      <c r="L137" s="177"/>
      <c r="M137" s="191"/>
      <c r="N137" s="218"/>
      <c r="O137" s="218"/>
      <c r="P137" s="179"/>
      <c r="Q137" s="128"/>
      <c r="R137" s="216"/>
      <c r="S137" s="244"/>
      <c r="T137" s="177"/>
      <c r="U137" s="177"/>
      <c r="V137" s="216"/>
      <c r="W137" s="131"/>
      <c r="X137" s="132"/>
      <c r="Y137" s="132"/>
      <c r="Z137" s="132"/>
      <c r="AA137" s="133"/>
      <c r="AB137" s="127"/>
      <c r="AC137" s="127"/>
      <c r="AD137" s="245"/>
      <c r="AE137" s="246"/>
      <c r="AF137" s="127"/>
      <c r="AG137" s="127"/>
      <c r="AH137" s="128"/>
      <c r="AI137" s="128"/>
      <c r="AJ137" s="134"/>
      <c r="AK137" s="214"/>
      <c r="AL137" s="210"/>
      <c r="AM137" s="177"/>
      <c r="AN137" s="127"/>
      <c r="AO137" s="177"/>
      <c r="AP137" s="177"/>
      <c r="AQ137" s="177"/>
      <c r="AR137" s="177"/>
      <c r="AS137" s="177"/>
      <c r="AT137" s="177"/>
      <c r="AU137" s="135"/>
      <c r="AV137" s="216"/>
      <c r="AW137" s="133"/>
      <c r="AX137" s="127"/>
      <c r="AY137" s="127"/>
      <c r="AZ137" s="127"/>
      <c r="BA137" s="127"/>
      <c r="BB137" s="127"/>
      <c r="BC137" s="127"/>
      <c r="BD137" s="127"/>
      <c r="BE137" s="134"/>
      <c r="BF137" s="127"/>
      <c r="BG137" s="127"/>
      <c r="BH137" s="127"/>
      <c r="BI137" s="127"/>
      <c r="BJ137" s="127"/>
      <c r="BK137" s="127"/>
      <c r="BL137" s="127"/>
      <c r="BM137" s="127"/>
      <c r="BN137" s="134"/>
      <c r="BO137" s="133"/>
      <c r="BP137" s="127"/>
      <c r="BQ137" s="127"/>
      <c r="BR137" s="127"/>
      <c r="BS137" s="127"/>
      <c r="BT137" s="127"/>
      <c r="BU137" s="127"/>
      <c r="BV137" s="127"/>
      <c r="BW137" s="127"/>
      <c r="BX137" s="127"/>
      <c r="BY137" s="127"/>
      <c r="BZ137" s="127"/>
      <c r="CA137" s="127"/>
      <c r="CB137" s="127"/>
      <c r="CC137" s="127"/>
      <c r="CD137" s="127"/>
      <c r="CE137" s="127"/>
      <c r="CF137" s="127"/>
      <c r="CG137" s="127"/>
      <c r="CH137" s="136"/>
      <c r="CI137" s="137"/>
      <c r="CJ137" s="127"/>
      <c r="CK137" s="127"/>
      <c r="CL137" s="127"/>
      <c r="CM137" s="127"/>
      <c r="CN137" s="127"/>
      <c r="CO137" s="127"/>
      <c r="CP137" s="127"/>
      <c r="CQ137" s="127"/>
      <c r="CR137" s="127"/>
      <c r="CS137" s="127"/>
      <c r="CT137" s="127"/>
      <c r="CU137" s="127"/>
      <c r="CV137" s="127"/>
      <c r="CW137" s="127"/>
      <c r="CX137" s="127"/>
      <c r="CY137" s="127"/>
      <c r="CZ137" s="127"/>
      <c r="DA137" s="127"/>
      <c r="DB137" s="127"/>
      <c r="DC137" s="127"/>
      <c r="DD137" s="128"/>
      <c r="DE137" s="134"/>
      <c r="DF137" s="138"/>
      <c r="DG137" s="139"/>
      <c r="DH137" s="139"/>
      <c r="DI137" s="139"/>
      <c r="DJ137" s="139"/>
      <c r="DK137" s="139"/>
      <c r="DL137" s="139"/>
      <c r="DM137" s="137"/>
      <c r="DN137" s="138"/>
      <c r="DO137" s="139"/>
      <c r="DP137" s="139"/>
      <c r="DQ137" s="139"/>
      <c r="DR137" s="139"/>
      <c r="DS137" s="139"/>
      <c r="DT137" s="139"/>
      <c r="DU137" s="128"/>
      <c r="DV137" s="216"/>
      <c r="DW137" s="140"/>
      <c r="DX137" s="141"/>
      <c r="DY137" s="141"/>
      <c r="DZ137" s="134"/>
      <c r="EA137" s="133"/>
      <c r="EB137" s="177"/>
      <c r="EC137" s="177"/>
      <c r="ED137" s="163"/>
      <c r="EE137" s="133"/>
      <c r="EF137" s="127"/>
      <c r="EG137" s="127"/>
      <c r="EH137" s="127"/>
      <c r="EI137" s="127"/>
      <c r="EJ137" s="127"/>
      <c r="EK137" s="127"/>
      <c r="EL137" s="134"/>
      <c r="EM137" s="133"/>
      <c r="EN137" s="127"/>
      <c r="EO137" s="127"/>
      <c r="EP137" s="127"/>
      <c r="EQ137" s="127"/>
      <c r="ER137" s="127"/>
      <c r="ES137" s="127"/>
      <c r="ET137" s="134"/>
      <c r="EU137" s="142"/>
      <c r="EV137" s="142"/>
      <c r="EW137" s="142"/>
      <c r="EX137" s="142"/>
      <c r="EY137" s="142"/>
      <c r="EZ137" s="142"/>
      <c r="FA137" s="142"/>
      <c r="FB137" s="142"/>
      <c r="FC137" s="142"/>
      <c r="FD137" s="142"/>
      <c r="FE137" s="142"/>
      <c r="FF137" s="142"/>
      <c r="FG137" s="142"/>
      <c r="FH137" s="142"/>
    </row>
    <row r="138" spans="1:164" s="67" customFormat="1">
      <c r="A138" s="176" t="str">
        <f>Validation!B138</f>
        <v>Pass</v>
      </c>
      <c r="B138" s="247"/>
      <c r="C138" s="247"/>
      <c r="D138" s="247"/>
      <c r="E138" s="248"/>
      <c r="F138" s="249"/>
      <c r="G138" s="247"/>
      <c r="H138" s="243"/>
      <c r="I138" s="127"/>
      <c r="J138" s="243"/>
      <c r="K138" s="136"/>
      <c r="L138" s="177"/>
      <c r="M138" s="191"/>
      <c r="N138" s="218"/>
      <c r="O138" s="218"/>
      <c r="P138" s="179"/>
      <c r="Q138" s="128"/>
      <c r="R138" s="216"/>
      <c r="S138" s="244"/>
      <c r="T138" s="177"/>
      <c r="U138" s="177"/>
      <c r="V138" s="216"/>
      <c r="W138" s="131"/>
      <c r="X138" s="132"/>
      <c r="Y138" s="132"/>
      <c r="Z138" s="132"/>
      <c r="AA138" s="133"/>
      <c r="AB138" s="127"/>
      <c r="AC138" s="127"/>
      <c r="AD138" s="245"/>
      <c r="AE138" s="246"/>
      <c r="AF138" s="127"/>
      <c r="AG138" s="127"/>
      <c r="AH138" s="128"/>
      <c r="AI138" s="128"/>
      <c r="AJ138" s="134"/>
      <c r="AK138" s="214"/>
      <c r="AL138" s="210"/>
      <c r="AM138" s="177"/>
      <c r="AN138" s="127"/>
      <c r="AO138" s="177"/>
      <c r="AP138" s="177"/>
      <c r="AQ138" s="177"/>
      <c r="AR138" s="177"/>
      <c r="AS138" s="177"/>
      <c r="AT138" s="177"/>
      <c r="AU138" s="135"/>
      <c r="AV138" s="216"/>
      <c r="AW138" s="133"/>
      <c r="AX138" s="127"/>
      <c r="AY138" s="127"/>
      <c r="AZ138" s="127"/>
      <c r="BA138" s="127"/>
      <c r="BB138" s="127"/>
      <c r="BC138" s="127"/>
      <c r="BD138" s="127"/>
      <c r="BE138" s="134"/>
      <c r="BF138" s="127"/>
      <c r="BG138" s="127"/>
      <c r="BH138" s="127"/>
      <c r="BI138" s="127"/>
      <c r="BJ138" s="127"/>
      <c r="BK138" s="127"/>
      <c r="BL138" s="127"/>
      <c r="BM138" s="127"/>
      <c r="BN138" s="134"/>
      <c r="BO138" s="133"/>
      <c r="BP138" s="127"/>
      <c r="BQ138" s="127"/>
      <c r="BR138" s="127"/>
      <c r="BS138" s="127"/>
      <c r="BT138" s="127"/>
      <c r="BU138" s="127"/>
      <c r="BV138" s="127"/>
      <c r="BW138" s="127"/>
      <c r="BX138" s="127"/>
      <c r="BY138" s="127"/>
      <c r="BZ138" s="127"/>
      <c r="CA138" s="127"/>
      <c r="CB138" s="127"/>
      <c r="CC138" s="127"/>
      <c r="CD138" s="127"/>
      <c r="CE138" s="127"/>
      <c r="CF138" s="127"/>
      <c r="CG138" s="127"/>
      <c r="CH138" s="136"/>
      <c r="CI138" s="137"/>
      <c r="CJ138" s="127"/>
      <c r="CK138" s="127"/>
      <c r="CL138" s="127"/>
      <c r="CM138" s="127"/>
      <c r="CN138" s="127"/>
      <c r="CO138" s="127"/>
      <c r="CP138" s="127"/>
      <c r="CQ138" s="127"/>
      <c r="CR138" s="127"/>
      <c r="CS138" s="127"/>
      <c r="CT138" s="127"/>
      <c r="CU138" s="127"/>
      <c r="CV138" s="127"/>
      <c r="CW138" s="127"/>
      <c r="CX138" s="127"/>
      <c r="CY138" s="127"/>
      <c r="CZ138" s="127"/>
      <c r="DA138" s="127"/>
      <c r="DB138" s="127"/>
      <c r="DC138" s="127"/>
      <c r="DD138" s="128"/>
      <c r="DE138" s="134"/>
      <c r="DF138" s="138"/>
      <c r="DG138" s="139"/>
      <c r="DH138" s="139"/>
      <c r="DI138" s="139"/>
      <c r="DJ138" s="139"/>
      <c r="DK138" s="139"/>
      <c r="DL138" s="139"/>
      <c r="DM138" s="137"/>
      <c r="DN138" s="138"/>
      <c r="DO138" s="139"/>
      <c r="DP138" s="139"/>
      <c r="DQ138" s="139"/>
      <c r="DR138" s="139"/>
      <c r="DS138" s="139"/>
      <c r="DT138" s="139"/>
      <c r="DU138" s="128"/>
      <c r="DV138" s="216"/>
      <c r="DW138" s="140"/>
      <c r="DX138" s="141"/>
      <c r="DY138" s="141"/>
      <c r="DZ138" s="134"/>
      <c r="EA138" s="133"/>
      <c r="EB138" s="177"/>
      <c r="EC138" s="177"/>
      <c r="ED138" s="163"/>
      <c r="EE138" s="133"/>
      <c r="EF138" s="127"/>
      <c r="EG138" s="127"/>
      <c r="EH138" s="127"/>
      <c r="EI138" s="127"/>
      <c r="EJ138" s="127"/>
      <c r="EK138" s="127"/>
      <c r="EL138" s="134"/>
      <c r="EM138" s="133"/>
      <c r="EN138" s="127"/>
      <c r="EO138" s="127"/>
      <c r="EP138" s="127"/>
      <c r="EQ138" s="127"/>
      <c r="ER138" s="127"/>
      <c r="ES138" s="127"/>
      <c r="ET138" s="134"/>
      <c r="EU138" s="142"/>
      <c r="EV138" s="142"/>
      <c r="EW138" s="142"/>
      <c r="EX138" s="142"/>
      <c r="EY138" s="142"/>
      <c r="EZ138" s="142"/>
      <c r="FA138" s="142"/>
      <c r="FB138" s="142"/>
      <c r="FC138" s="142"/>
      <c r="FD138" s="142"/>
      <c r="FE138" s="142"/>
      <c r="FF138" s="142"/>
      <c r="FG138" s="142"/>
      <c r="FH138" s="142"/>
    </row>
    <row r="139" spans="1:164" s="67" customFormat="1">
      <c r="A139" s="176" t="str">
        <f>Validation!B139</f>
        <v>Pass</v>
      </c>
      <c r="B139" s="247"/>
      <c r="C139" s="247"/>
      <c r="D139" s="247"/>
      <c r="E139" s="248"/>
      <c r="F139" s="249"/>
      <c r="G139" s="247"/>
      <c r="H139" s="243"/>
      <c r="I139" s="127"/>
      <c r="J139" s="243"/>
      <c r="K139" s="136"/>
      <c r="L139" s="177"/>
      <c r="M139" s="191"/>
      <c r="N139" s="218"/>
      <c r="O139" s="218"/>
      <c r="P139" s="179"/>
      <c r="Q139" s="128"/>
      <c r="R139" s="216"/>
      <c r="S139" s="244"/>
      <c r="T139" s="177"/>
      <c r="U139" s="177"/>
      <c r="V139" s="216"/>
      <c r="W139" s="131"/>
      <c r="X139" s="132"/>
      <c r="Y139" s="132"/>
      <c r="Z139" s="132"/>
      <c r="AA139" s="133"/>
      <c r="AB139" s="127"/>
      <c r="AC139" s="127"/>
      <c r="AD139" s="245"/>
      <c r="AE139" s="246"/>
      <c r="AF139" s="127"/>
      <c r="AG139" s="127"/>
      <c r="AH139" s="128"/>
      <c r="AI139" s="128"/>
      <c r="AJ139" s="134"/>
      <c r="AK139" s="214"/>
      <c r="AL139" s="210"/>
      <c r="AM139" s="177"/>
      <c r="AN139" s="127"/>
      <c r="AO139" s="177"/>
      <c r="AP139" s="177"/>
      <c r="AQ139" s="177"/>
      <c r="AR139" s="177"/>
      <c r="AS139" s="177"/>
      <c r="AT139" s="177"/>
      <c r="AU139" s="135"/>
      <c r="AV139" s="216"/>
      <c r="AW139" s="133"/>
      <c r="AX139" s="127"/>
      <c r="AY139" s="127"/>
      <c r="AZ139" s="127"/>
      <c r="BA139" s="127"/>
      <c r="BB139" s="127"/>
      <c r="BC139" s="127"/>
      <c r="BD139" s="127"/>
      <c r="BE139" s="134"/>
      <c r="BF139" s="127"/>
      <c r="BG139" s="127"/>
      <c r="BH139" s="127"/>
      <c r="BI139" s="127"/>
      <c r="BJ139" s="127"/>
      <c r="BK139" s="127"/>
      <c r="BL139" s="127"/>
      <c r="BM139" s="127"/>
      <c r="BN139" s="134"/>
      <c r="BO139" s="133"/>
      <c r="BP139" s="127"/>
      <c r="BQ139" s="127"/>
      <c r="BR139" s="127"/>
      <c r="BS139" s="127"/>
      <c r="BT139" s="127"/>
      <c r="BU139" s="127"/>
      <c r="BV139" s="127"/>
      <c r="BW139" s="127"/>
      <c r="BX139" s="127"/>
      <c r="BY139" s="127"/>
      <c r="BZ139" s="127"/>
      <c r="CA139" s="127"/>
      <c r="CB139" s="127"/>
      <c r="CC139" s="127"/>
      <c r="CD139" s="127"/>
      <c r="CE139" s="127"/>
      <c r="CF139" s="127"/>
      <c r="CG139" s="127"/>
      <c r="CH139" s="136"/>
      <c r="CI139" s="137"/>
      <c r="CJ139" s="127"/>
      <c r="CK139" s="127"/>
      <c r="CL139" s="127"/>
      <c r="CM139" s="127"/>
      <c r="CN139" s="127"/>
      <c r="CO139" s="127"/>
      <c r="CP139" s="127"/>
      <c r="CQ139" s="127"/>
      <c r="CR139" s="127"/>
      <c r="CS139" s="127"/>
      <c r="CT139" s="127"/>
      <c r="CU139" s="127"/>
      <c r="CV139" s="127"/>
      <c r="CW139" s="127"/>
      <c r="CX139" s="127"/>
      <c r="CY139" s="127"/>
      <c r="CZ139" s="127"/>
      <c r="DA139" s="127"/>
      <c r="DB139" s="127"/>
      <c r="DC139" s="127"/>
      <c r="DD139" s="128"/>
      <c r="DE139" s="134"/>
      <c r="DF139" s="138"/>
      <c r="DG139" s="139"/>
      <c r="DH139" s="139"/>
      <c r="DI139" s="139"/>
      <c r="DJ139" s="139"/>
      <c r="DK139" s="139"/>
      <c r="DL139" s="139"/>
      <c r="DM139" s="137"/>
      <c r="DN139" s="138"/>
      <c r="DO139" s="139"/>
      <c r="DP139" s="139"/>
      <c r="DQ139" s="139"/>
      <c r="DR139" s="139"/>
      <c r="DS139" s="139"/>
      <c r="DT139" s="139"/>
      <c r="DU139" s="128"/>
      <c r="DV139" s="216"/>
      <c r="DW139" s="140"/>
      <c r="DX139" s="141"/>
      <c r="DY139" s="141"/>
      <c r="DZ139" s="134"/>
      <c r="EA139" s="133"/>
      <c r="EB139" s="177"/>
      <c r="EC139" s="177"/>
      <c r="ED139" s="163"/>
      <c r="EE139" s="133"/>
      <c r="EF139" s="127"/>
      <c r="EG139" s="127"/>
      <c r="EH139" s="127"/>
      <c r="EI139" s="127"/>
      <c r="EJ139" s="127"/>
      <c r="EK139" s="127"/>
      <c r="EL139" s="134"/>
      <c r="EM139" s="133"/>
      <c r="EN139" s="127"/>
      <c r="EO139" s="127"/>
      <c r="EP139" s="127"/>
      <c r="EQ139" s="127"/>
      <c r="ER139" s="127"/>
      <c r="ES139" s="127"/>
      <c r="ET139" s="134"/>
      <c r="EU139" s="142"/>
      <c r="EV139" s="142"/>
      <c r="EW139" s="142"/>
      <c r="EX139" s="142"/>
      <c r="EY139" s="142"/>
      <c r="EZ139" s="142"/>
      <c r="FA139" s="142"/>
      <c r="FB139" s="142"/>
      <c r="FC139" s="142"/>
      <c r="FD139" s="142"/>
      <c r="FE139" s="142"/>
      <c r="FF139" s="142"/>
      <c r="FG139" s="142"/>
      <c r="FH139" s="142"/>
    </row>
    <row r="140" spans="1:164" s="67" customFormat="1">
      <c r="A140" s="176" t="str">
        <f>Validation!B140</f>
        <v>Pass</v>
      </c>
      <c r="B140" s="247"/>
      <c r="C140" s="247"/>
      <c r="D140" s="247"/>
      <c r="E140" s="248"/>
      <c r="F140" s="249"/>
      <c r="G140" s="247"/>
      <c r="H140" s="243"/>
      <c r="I140" s="127"/>
      <c r="J140" s="243"/>
      <c r="K140" s="136"/>
      <c r="L140" s="177"/>
      <c r="M140" s="191"/>
      <c r="N140" s="218"/>
      <c r="O140" s="218"/>
      <c r="P140" s="179"/>
      <c r="Q140" s="128"/>
      <c r="R140" s="216"/>
      <c r="S140" s="244"/>
      <c r="T140" s="177"/>
      <c r="U140" s="177"/>
      <c r="V140" s="216"/>
      <c r="W140" s="131"/>
      <c r="X140" s="132"/>
      <c r="Y140" s="132"/>
      <c r="Z140" s="132"/>
      <c r="AA140" s="133"/>
      <c r="AB140" s="127"/>
      <c r="AC140" s="127"/>
      <c r="AD140" s="245"/>
      <c r="AE140" s="246"/>
      <c r="AF140" s="127"/>
      <c r="AG140" s="127"/>
      <c r="AH140" s="128"/>
      <c r="AI140" s="128"/>
      <c r="AJ140" s="134"/>
      <c r="AK140" s="214"/>
      <c r="AL140" s="210"/>
      <c r="AM140" s="177"/>
      <c r="AN140" s="127"/>
      <c r="AO140" s="177"/>
      <c r="AP140" s="177"/>
      <c r="AQ140" s="177"/>
      <c r="AR140" s="177"/>
      <c r="AS140" s="177"/>
      <c r="AT140" s="177"/>
      <c r="AU140" s="135"/>
      <c r="AV140" s="216"/>
      <c r="AW140" s="133"/>
      <c r="AX140" s="127"/>
      <c r="AY140" s="127"/>
      <c r="AZ140" s="127"/>
      <c r="BA140" s="127"/>
      <c r="BB140" s="127"/>
      <c r="BC140" s="127"/>
      <c r="BD140" s="127"/>
      <c r="BE140" s="134"/>
      <c r="BF140" s="127"/>
      <c r="BG140" s="127"/>
      <c r="BH140" s="127"/>
      <c r="BI140" s="127"/>
      <c r="BJ140" s="127"/>
      <c r="BK140" s="127"/>
      <c r="BL140" s="127"/>
      <c r="BM140" s="127"/>
      <c r="BN140" s="134"/>
      <c r="BO140" s="133"/>
      <c r="BP140" s="127"/>
      <c r="BQ140" s="127"/>
      <c r="BR140" s="127"/>
      <c r="BS140" s="127"/>
      <c r="BT140" s="127"/>
      <c r="BU140" s="127"/>
      <c r="BV140" s="127"/>
      <c r="BW140" s="127"/>
      <c r="BX140" s="127"/>
      <c r="BY140" s="127"/>
      <c r="BZ140" s="127"/>
      <c r="CA140" s="127"/>
      <c r="CB140" s="127"/>
      <c r="CC140" s="127"/>
      <c r="CD140" s="127"/>
      <c r="CE140" s="127"/>
      <c r="CF140" s="127"/>
      <c r="CG140" s="127"/>
      <c r="CH140" s="136"/>
      <c r="CI140" s="137"/>
      <c r="CJ140" s="127"/>
      <c r="CK140" s="127"/>
      <c r="CL140" s="127"/>
      <c r="CM140" s="127"/>
      <c r="CN140" s="127"/>
      <c r="CO140" s="127"/>
      <c r="CP140" s="127"/>
      <c r="CQ140" s="127"/>
      <c r="CR140" s="127"/>
      <c r="CS140" s="127"/>
      <c r="CT140" s="127"/>
      <c r="CU140" s="127"/>
      <c r="CV140" s="127"/>
      <c r="CW140" s="127"/>
      <c r="CX140" s="127"/>
      <c r="CY140" s="127"/>
      <c r="CZ140" s="127"/>
      <c r="DA140" s="127"/>
      <c r="DB140" s="127"/>
      <c r="DC140" s="127"/>
      <c r="DD140" s="128"/>
      <c r="DE140" s="134"/>
      <c r="DF140" s="138"/>
      <c r="DG140" s="139"/>
      <c r="DH140" s="139"/>
      <c r="DI140" s="139"/>
      <c r="DJ140" s="139"/>
      <c r="DK140" s="139"/>
      <c r="DL140" s="139"/>
      <c r="DM140" s="137"/>
      <c r="DN140" s="138"/>
      <c r="DO140" s="139"/>
      <c r="DP140" s="139"/>
      <c r="DQ140" s="139"/>
      <c r="DR140" s="139"/>
      <c r="DS140" s="139"/>
      <c r="DT140" s="139"/>
      <c r="DU140" s="128"/>
      <c r="DV140" s="216"/>
      <c r="DW140" s="140"/>
      <c r="DX140" s="141"/>
      <c r="DY140" s="141"/>
      <c r="DZ140" s="134"/>
      <c r="EA140" s="133"/>
      <c r="EB140" s="177"/>
      <c r="EC140" s="177"/>
      <c r="ED140" s="163"/>
      <c r="EE140" s="133"/>
      <c r="EF140" s="127"/>
      <c r="EG140" s="127"/>
      <c r="EH140" s="127"/>
      <c r="EI140" s="127"/>
      <c r="EJ140" s="127"/>
      <c r="EK140" s="127"/>
      <c r="EL140" s="134"/>
      <c r="EM140" s="133"/>
      <c r="EN140" s="127"/>
      <c r="EO140" s="127"/>
      <c r="EP140" s="127"/>
      <c r="EQ140" s="127"/>
      <c r="ER140" s="127"/>
      <c r="ES140" s="127"/>
      <c r="ET140" s="134"/>
      <c r="EU140" s="142"/>
      <c r="EV140" s="142"/>
      <c r="EW140" s="142"/>
      <c r="EX140" s="142"/>
      <c r="EY140" s="142"/>
      <c r="EZ140" s="142"/>
      <c r="FA140" s="142"/>
      <c r="FB140" s="142"/>
      <c r="FC140" s="142"/>
      <c r="FD140" s="142"/>
      <c r="FE140" s="142"/>
      <c r="FF140" s="142"/>
      <c r="FG140" s="142"/>
      <c r="FH140" s="142"/>
    </row>
    <row r="141" spans="1:164" s="67" customFormat="1">
      <c r="A141" s="176" t="str">
        <f>Validation!B141</f>
        <v>Pass</v>
      </c>
      <c r="B141" s="247"/>
      <c r="C141" s="247"/>
      <c r="D141" s="247"/>
      <c r="E141" s="248"/>
      <c r="F141" s="249"/>
      <c r="G141" s="247"/>
      <c r="H141" s="243"/>
      <c r="I141" s="127"/>
      <c r="J141" s="243"/>
      <c r="K141" s="136"/>
      <c r="L141" s="177"/>
      <c r="M141" s="191"/>
      <c r="N141" s="218"/>
      <c r="O141" s="218"/>
      <c r="P141" s="179"/>
      <c r="Q141" s="128"/>
      <c r="R141" s="216"/>
      <c r="S141" s="244"/>
      <c r="T141" s="177"/>
      <c r="U141" s="177"/>
      <c r="V141" s="216"/>
      <c r="W141" s="131"/>
      <c r="X141" s="132"/>
      <c r="Y141" s="132"/>
      <c r="Z141" s="132"/>
      <c r="AA141" s="133"/>
      <c r="AB141" s="127"/>
      <c r="AC141" s="127"/>
      <c r="AD141" s="245"/>
      <c r="AE141" s="246"/>
      <c r="AF141" s="127"/>
      <c r="AG141" s="127"/>
      <c r="AH141" s="128"/>
      <c r="AI141" s="128"/>
      <c r="AJ141" s="134"/>
      <c r="AK141" s="214"/>
      <c r="AL141" s="210"/>
      <c r="AM141" s="177"/>
      <c r="AN141" s="127"/>
      <c r="AO141" s="177"/>
      <c r="AP141" s="177"/>
      <c r="AQ141" s="177"/>
      <c r="AR141" s="177"/>
      <c r="AS141" s="177"/>
      <c r="AT141" s="177"/>
      <c r="AU141" s="135"/>
      <c r="AV141" s="216"/>
      <c r="AW141" s="133"/>
      <c r="AX141" s="127"/>
      <c r="AY141" s="127"/>
      <c r="AZ141" s="127"/>
      <c r="BA141" s="127"/>
      <c r="BB141" s="127"/>
      <c r="BC141" s="127"/>
      <c r="BD141" s="127"/>
      <c r="BE141" s="134"/>
      <c r="BF141" s="127"/>
      <c r="BG141" s="127"/>
      <c r="BH141" s="127"/>
      <c r="BI141" s="127"/>
      <c r="BJ141" s="127"/>
      <c r="BK141" s="127"/>
      <c r="BL141" s="127"/>
      <c r="BM141" s="127"/>
      <c r="BN141" s="134"/>
      <c r="BO141" s="133"/>
      <c r="BP141" s="127"/>
      <c r="BQ141" s="127"/>
      <c r="BR141" s="127"/>
      <c r="BS141" s="127"/>
      <c r="BT141" s="127"/>
      <c r="BU141" s="127"/>
      <c r="BV141" s="127"/>
      <c r="BW141" s="127"/>
      <c r="BX141" s="127"/>
      <c r="BY141" s="127"/>
      <c r="BZ141" s="127"/>
      <c r="CA141" s="127"/>
      <c r="CB141" s="127"/>
      <c r="CC141" s="127"/>
      <c r="CD141" s="127"/>
      <c r="CE141" s="127"/>
      <c r="CF141" s="127"/>
      <c r="CG141" s="127"/>
      <c r="CH141" s="136"/>
      <c r="CI141" s="137"/>
      <c r="CJ141" s="127"/>
      <c r="CK141" s="127"/>
      <c r="CL141" s="127"/>
      <c r="CM141" s="127"/>
      <c r="CN141" s="127"/>
      <c r="CO141" s="127"/>
      <c r="CP141" s="127"/>
      <c r="CQ141" s="127"/>
      <c r="CR141" s="127"/>
      <c r="CS141" s="127"/>
      <c r="CT141" s="127"/>
      <c r="CU141" s="127"/>
      <c r="CV141" s="127"/>
      <c r="CW141" s="127"/>
      <c r="CX141" s="127"/>
      <c r="CY141" s="127"/>
      <c r="CZ141" s="127"/>
      <c r="DA141" s="127"/>
      <c r="DB141" s="127"/>
      <c r="DC141" s="127"/>
      <c r="DD141" s="128"/>
      <c r="DE141" s="134"/>
      <c r="DF141" s="138"/>
      <c r="DG141" s="139"/>
      <c r="DH141" s="139"/>
      <c r="DI141" s="139"/>
      <c r="DJ141" s="139"/>
      <c r="DK141" s="139"/>
      <c r="DL141" s="139"/>
      <c r="DM141" s="137"/>
      <c r="DN141" s="138"/>
      <c r="DO141" s="139"/>
      <c r="DP141" s="139"/>
      <c r="DQ141" s="139"/>
      <c r="DR141" s="139"/>
      <c r="DS141" s="139"/>
      <c r="DT141" s="139"/>
      <c r="DU141" s="128"/>
      <c r="DV141" s="216"/>
      <c r="DW141" s="140"/>
      <c r="DX141" s="141"/>
      <c r="DY141" s="141"/>
      <c r="DZ141" s="134"/>
      <c r="EA141" s="133"/>
      <c r="EB141" s="177"/>
      <c r="EC141" s="177"/>
      <c r="ED141" s="163"/>
      <c r="EE141" s="133"/>
      <c r="EF141" s="127"/>
      <c r="EG141" s="127"/>
      <c r="EH141" s="127"/>
      <c r="EI141" s="127"/>
      <c r="EJ141" s="127"/>
      <c r="EK141" s="127"/>
      <c r="EL141" s="134"/>
      <c r="EM141" s="133"/>
      <c r="EN141" s="127"/>
      <c r="EO141" s="127"/>
      <c r="EP141" s="127"/>
      <c r="EQ141" s="127"/>
      <c r="ER141" s="127"/>
      <c r="ES141" s="127"/>
      <c r="ET141" s="134"/>
      <c r="EU141" s="142"/>
      <c r="EV141" s="142"/>
      <c r="EW141" s="142"/>
      <c r="EX141" s="142"/>
      <c r="EY141" s="142"/>
      <c r="EZ141" s="142"/>
      <c r="FA141" s="142"/>
      <c r="FB141" s="142"/>
      <c r="FC141" s="142"/>
      <c r="FD141" s="142"/>
      <c r="FE141" s="142"/>
      <c r="FF141" s="142"/>
      <c r="FG141" s="142"/>
      <c r="FH141" s="142"/>
    </row>
    <row r="142" spans="1:164" s="67" customFormat="1">
      <c r="A142" s="176" t="str">
        <f>Validation!B142</f>
        <v>Pass</v>
      </c>
      <c r="B142" s="247"/>
      <c r="C142" s="247"/>
      <c r="D142" s="247"/>
      <c r="E142" s="248"/>
      <c r="F142" s="249"/>
      <c r="G142" s="247"/>
      <c r="H142" s="243"/>
      <c r="I142" s="127"/>
      <c r="J142" s="243"/>
      <c r="K142" s="136"/>
      <c r="L142" s="177"/>
      <c r="M142" s="191"/>
      <c r="N142" s="218"/>
      <c r="O142" s="218"/>
      <c r="P142" s="179"/>
      <c r="Q142" s="128"/>
      <c r="R142" s="216"/>
      <c r="S142" s="244"/>
      <c r="T142" s="177"/>
      <c r="U142" s="177"/>
      <c r="V142" s="216"/>
      <c r="W142" s="131"/>
      <c r="X142" s="132"/>
      <c r="Y142" s="132"/>
      <c r="Z142" s="132"/>
      <c r="AA142" s="133"/>
      <c r="AB142" s="127"/>
      <c r="AC142" s="127"/>
      <c r="AD142" s="245"/>
      <c r="AE142" s="246"/>
      <c r="AF142" s="127"/>
      <c r="AG142" s="127"/>
      <c r="AH142" s="128"/>
      <c r="AI142" s="128"/>
      <c r="AJ142" s="134"/>
      <c r="AK142" s="214"/>
      <c r="AL142" s="210"/>
      <c r="AM142" s="177"/>
      <c r="AN142" s="127"/>
      <c r="AO142" s="177"/>
      <c r="AP142" s="177"/>
      <c r="AQ142" s="177"/>
      <c r="AR142" s="177"/>
      <c r="AS142" s="177"/>
      <c r="AT142" s="177"/>
      <c r="AU142" s="135"/>
      <c r="AV142" s="216"/>
      <c r="AW142" s="133"/>
      <c r="AX142" s="127"/>
      <c r="AY142" s="127"/>
      <c r="AZ142" s="127"/>
      <c r="BA142" s="127"/>
      <c r="BB142" s="127"/>
      <c r="BC142" s="127"/>
      <c r="BD142" s="127"/>
      <c r="BE142" s="134"/>
      <c r="BF142" s="127"/>
      <c r="BG142" s="127"/>
      <c r="BH142" s="127"/>
      <c r="BI142" s="127"/>
      <c r="BJ142" s="127"/>
      <c r="BK142" s="127"/>
      <c r="BL142" s="127"/>
      <c r="BM142" s="127"/>
      <c r="BN142" s="134"/>
      <c r="BO142" s="133"/>
      <c r="BP142" s="127"/>
      <c r="BQ142" s="127"/>
      <c r="BR142" s="127"/>
      <c r="BS142" s="127"/>
      <c r="BT142" s="127"/>
      <c r="BU142" s="127"/>
      <c r="BV142" s="127"/>
      <c r="BW142" s="127"/>
      <c r="BX142" s="127"/>
      <c r="BY142" s="127"/>
      <c r="BZ142" s="127"/>
      <c r="CA142" s="127"/>
      <c r="CB142" s="127"/>
      <c r="CC142" s="127"/>
      <c r="CD142" s="127"/>
      <c r="CE142" s="127"/>
      <c r="CF142" s="127"/>
      <c r="CG142" s="127"/>
      <c r="CH142" s="136"/>
      <c r="CI142" s="137"/>
      <c r="CJ142" s="127"/>
      <c r="CK142" s="127"/>
      <c r="CL142" s="127"/>
      <c r="CM142" s="127"/>
      <c r="CN142" s="127"/>
      <c r="CO142" s="127"/>
      <c r="CP142" s="127"/>
      <c r="CQ142" s="127"/>
      <c r="CR142" s="127"/>
      <c r="CS142" s="127"/>
      <c r="CT142" s="127"/>
      <c r="CU142" s="127"/>
      <c r="CV142" s="127"/>
      <c r="CW142" s="127"/>
      <c r="CX142" s="127"/>
      <c r="CY142" s="127"/>
      <c r="CZ142" s="127"/>
      <c r="DA142" s="127"/>
      <c r="DB142" s="127"/>
      <c r="DC142" s="127"/>
      <c r="DD142" s="128"/>
      <c r="DE142" s="134"/>
      <c r="DF142" s="138"/>
      <c r="DG142" s="139"/>
      <c r="DH142" s="139"/>
      <c r="DI142" s="139"/>
      <c r="DJ142" s="139"/>
      <c r="DK142" s="139"/>
      <c r="DL142" s="139"/>
      <c r="DM142" s="137"/>
      <c r="DN142" s="138"/>
      <c r="DO142" s="139"/>
      <c r="DP142" s="139"/>
      <c r="DQ142" s="139"/>
      <c r="DR142" s="139"/>
      <c r="DS142" s="139"/>
      <c r="DT142" s="139"/>
      <c r="DU142" s="128"/>
      <c r="DV142" s="216"/>
      <c r="DW142" s="140"/>
      <c r="DX142" s="141"/>
      <c r="DY142" s="141"/>
      <c r="DZ142" s="134"/>
      <c r="EA142" s="133"/>
      <c r="EB142" s="177"/>
      <c r="EC142" s="177"/>
      <c r="ED142" s="163"/>
      <c r="EE142" s="133"/>
      <c r="EF142" s="127"/>
      <c r="EG142" s="127"/>
      <c r="EH142" s="127"/>
      <c r="EI142" s="127"/>
      <c r="EJ142" s="127"/>
      <c r="EK142" s="127"/>
      <c r="EL142" s="134"/>
      <c r="EM142" s="133"/>
      <c r="EN142" s="127"/>
      <c r="EO142" s="127"/>
      <c r="EP142" s="127"/>
      <c r="EQ142" s="127"/>
      <c r="ER142" s="127"/>
      <c r="ES142" s="127"/>
      <c r="ET142" s="134"/>
      <c r="EU142" s="142"/>
      <c r="EV142" s="142"/>
      <c r="EW142" s="142"/>
      <c r="EX142" s="142"/>
      <c r="EY142" s="142"/>
      <c r="EZ142" s="142"/>
      <c r="FA142" s="142"/>
      <c r="FB142" s="142"/>
      <c r="FC142" s="142"/>
      <c r="FD142" s="142"/>
      <c r="FE142" s="142"/>
      <c r="FF142" s="142"/>
      <c r="FG142" s="142"/>
      <c r="FH142" s="142"/>
    </row>
    <row r="143" spans="1:164" s="67" customFormat="1">
      <c r="A143" s="176" t="str">
        <f>Validation!B143</f>
        <v>Pass</v>
      </c>
      <c r="B143" s="247"/>
      <c r="C143" s="247"/>
      <c r="D143" s="247"/>
      <c r="E143" s="248"/>
      <c r="F143" s="249"/>
      <c r="G143" s="247"/>
      <c r="H143" s="243"/>
      <c r="I143" s="127"/>
      <c r="J143" s="243"/>
      <c r="K143" s="136"/>
      <c r="L143" s="177"/>
      <c r="M143" s="191"/>
      <c r="N143" s="218"/>
      <c r="O143" s="218"/>
      <c r="P143" s="179"/>
      <c r="Q143" s="128"/>
      <c r="R143" s="216"/>
      <c r="S143" s="244"/>
      <c r="T143" s="177"/>
      <c r="U143" s="177"/>
      <c r="V143" s="216"/>
      <c r="W143" s="131"/>
      <c r="X143" s="132"/>
      <c r="Y143" s="132"/>
      <c r="Z143" s="132"/>
      <c r="AA143" s="133"/>
      <c r="AB143" s="127"/>
      <c r="AC143" s="127"/>
      <c r="AD143" s="245"/>
      <c r="AE143" s="246"/>
      <c r="AF143" s="127"/>
      <c r="AG143" s="127"/>
      <c r="AH143" s="128"/>
      <c r="AI143" s="128"/>
      <c r="AJ143" s="134"/>
      <c r="AK143" s="214"/>
      <c r="AL143" s="210"/>
      <c r="AM143" s="177"/>
      <c r="AN143" s="127"/>
      <c r="AO143" s="177"/>
      <c r="AP143" s="177"/>
      <c r="AQ143" s="177"/>
      <c r="AR143" s="177"/>
      <c r="AS143" s="177"/>
      <c r="AT143" s="177"/>
      <c r="AU143" s="135"/>
      <c r="AV143" s="216"/>
      <c r="AW143" s="133"/>
      <c r="AX143" s="127"/>
      <c r="AY143" s="127"/>
      <c r="AZ143" s="127"/>
      <c r="BA143" s="127"/>
      <c r="BB143" s="127"/>
      <c r="BC143" s="127"/>
      <c r="BD143" s="127"/>
      <c r="BE143" s="134"/>
      <c r="BF143" s="127"/>
      <c r="BG143" s="127"/>
      <c r="BH143" s="127"/>
      <c r="BI143" s="127"/>
      <c r="BJ143" s="127"/>
      <c r="BK143" s="127"/>
      <c r="BL143" s="127"/>
      <c r="BM143" s="127"/>
      <c r="BN143" s="134"/>
      <c r="BO143" s="133"/>
      <c r="BP143" s="127"/>
      <c r="BQ143" s="127"/>
      <c r="BR143" s="127"/>
      <c r="BS143" s="127"/>
      <c r="BT143" s="127"/>
      <c r="BU143" s="127"/>
      <c r="BV143" s="127"/>
      <c r="BW143" s="127"/>
      <c r="BX143" s="127"/>
      <c r="BY143" s="127"/>
      <c r="BZ143" s="127"/>
      <c r="CA143" s="127"/>
      <c r="CB143" s="127"/>
      <c r="CC143" s="127"/>
      <c r="CD143" s="127"/>
      <c r="CE143" s="127"/>
      <c r="CF143" s="127"/>
      <c r="CG143" s="127"/>
      <c r="CH143" s="136"/>
      <c r="CI143" s="137"/>
      <c r="CJ143" s="127"/>
      <c r="CK143" s="127"/>
      <c r="CL143" s="127"/>
      <c r="CM143" s="127"/>
      <c r="CN143" s="127"/>
      <c r="CO143" s="127"/>
      <c r="CP143" s="127"/>
      <c r="CQ143" s="127"/>
      <c r="CR143" s="127"/>
      <c r="CS143" s="127"/>
      <c r="CT143" s="127"/>
      <c r="CU143" s="127"/>
      <c r="CV143" s="127"/>
      <c r="CW143" s="127"/>
      <c r="CX143" s="127"/>
      <c r="CY143" s="127"/>
      <c r="CZ143" s="127"/>
      <c r="DA143" s="127"/>
      <c r="DB143" s="127"/>
      <c r="DC143" s="127"/>
      <c r="DD143" s="128"/>
      <c r="DE143" s="134"/>
      <c r="DF143" s="138"/>
      <c r="DG143" s="139"/>
      <c r="DH143" s="139"/>
      <c r="DI143" s="139"/>
      <c r="DJ143" s="139"/>
      <c r="DK143" s="139"/>
      <c r="DL143" s="139"/>
      <c r="DM143" s="137"/>
      <c r="DN143" s="138"/>
      <c r="DO143" s="139"/>
      <c r="DP143" s="139"/>
      <c r="DQ143" s="139"/>
      <c r="DR143" s="139"/>
      <c r="DS143" s="139"/>
      <c r="DT143" s="139"/>
      <c r="DU143" s="128"/>
      <c r="DV143" s="216"/>
      <c r="DW143" s="140"/>
      <c r="DX143" s="141"/>
      <c r="DY143" s="141"/>
      <c r="DZ143" s="134"/>
      <c r="EA143" s="133"/>
      <c r="EB143" s="177"/>
      <c r="EC143" s="177"/>
      <c r="ED143" s="163"/>
      <c r="EE143" s="133"/>
      <c r="EF143" s="127"/>
      <c r="EG143" s="127"/>
      <c r="EH143" s="127"/>
      <c r="EI143" s="127"/>
      <c r="EJ143" s="127"/>
      <c r="EK143" s="127"/>
      <c r="EL143" s="134"/>
      <c r="EM143" s="133"/>
      <c r="EN143" s="127"/>
      <c r="EO143" s="127"/>
      <c r="EP143" s="127"/>
      <c r="EQ143" s="127"/>
      <c r="ER143" s="127"/>
      <c r="ES143" s="127"/>
      <c r="ET143" s="134"/>
      <c r="EU143" s="142"/>
      <c r="EV143" s="142"/>
      <c r="EW143" s="142"/>
      <c r="EX143" s="142"/>
      <c r="EY143" s="142"/>
      <c r="EZ143" s="142"/>
      <c r="FA143" s="142"/>
      <c r="FB143" s="142"/>
      <c r="FC143" s="142"/>
      <c r="FD143" s="142"/>
      <c r="FE143" s="142"/>
      <c r="FF143" s="142"/>
      <c r="FG143" s="142"/>
      <c r="FH143" s="142"/>
    </row>
    <row r="144" spans="1:164" s="67" customFormat="1">
      <c r="A144" s="176" t="str">
        <f>Validation!B144</f>
        <v>Pass</v>
      </c>
      <c r="B144" s="247"/>
      <c r="C144" s="247"/>
      <c r="D144" s="247"/>
      <c r="E144" s="248"/>
      <c r="F144" s="249"/>
      <c r="G144" s="247"/>
      <c r="H144" s="243"/>
      <c r="I144" s="127"/>
      <c r="J144" s="243"/>
      <c r="K144" s="136"/>
      <c r="L144" s="177"/>
      <c r="M144" s="191"/>
      <c r="N144" s="218"/>
      <c r="O144" s="218"/>
      <c r="P144" s="179"/>
      <c r="Q144" s="128"/>
      <c r="R144" s="216"/>
      <c r="S144" s="244"/>
      <c r="T144" s="177"/>
      <c r="U144" s="177"/>
      <c r="V144" s="216"/>
      <c r="W144" s="131"/>
      <c r="X144" s="132"/>
      <c r="Y144" s="132"/>
      <c r="Z144" s="132"/>
      <c r="AA144" s="133"/>
      <c r="AB144" s="127"/>
      <c r="AC144" s="127"/>
      <c r="AD144" s="245"/>
      <c r="AE144" s="246"/>
      <c r="AF144" s="127"/>
      <c r="AG144" s="127"/>
      <c r="AH144" s="128"/>
      <c r="AI144" s="128"/>
      <c r="AJ144" s="134"/>
      <c r="AK144" s="214"/>
      <c r="AL144" s="210"/>
      <c r="AM144" s="177"/>
      <c r="AN144" s="127"/>
      <c r="AO144" s="177"/>
      <c r="AP144" s="177"/>
      <c r="AQ144" s="177"/>
      <c r="AR144" s="177"/>
      <c r="AS144" s="177"/>
      <c r="AT144" s="177"/>
      <c r="AU144" s="135"/>
      <c r="AV144" s="216"/>
      <c r="AW144" s="133"/>
      <c r="AX144" s="127"/>
      <c r="AY144" s="127"/>
      <c r="AZ144" s="127"/>
      <c r="BA144" s="127"/>
      <c r="BB144" s="127"/>
      <c r="BC144" s="127"/>
      <c r="BD144" s="127"/>
      <c r="BE144" s="134"/>
      <c r="BF144" s="127"/>
      <c r="BG144" s="127"/>
      <c r="BH144" s="127"/>
      <c r="BI144" s="127"/>
      <c r="BJ144" s="127"/>
      <c r="BK144" s="127"/>
      <c r="BL144" s="127"/>
      <c r="BM144" s="127"/>
      <c r="BN144" s="134"/>
      <c r="BO144" s="133"/>
      <c r="BP144" s="127"/>
      <c r="BQ144" s="127"/>
      <c r="BR144" s="127"/>
      <c r="BS144" s="127"/>
      <c r="BT144" s="127"/>
      <c r="BU144" s="127"/>
      <c r="BV144" s="127"/>
      <c r="BW144" s="127"/>
      <c r="BX144" s="127"/>
      <c r="BY144" s="127"/>
      <c r="BZ144" s="127"/>
      <c r="CA144" s="127"/>
      <c r="CB144" s="127"/>
      <c r="CC144" s="127"/>
      <c r="CD144" s="127"/>
      <c r="CE144" s="127"/>
      <c r="CF144" s="127"/>
      <c r="CG144" s="127"/>
      <c r="CH144" s="136"/>
      <c r="CI144" s="137"/>
      <c r="CJ144" s="127"/>
      <c r="CK144" s="127"/>
      <c r="CL144" s="127"/>
      <c r="CM144" s="127"/>
      <c r="CN144" s="127"/>
      <c r="CO144" s="127"/>
      <c r="CP144" s="127"/>
      <c r="CQ144" s="127"/>
      <c r="CR144" s="127"/>
      <c r="CS144" s="127"/>
      <c r="CT144" s="127"/>
      <c r="CU144" s="127"/>
      <c r="CV144" s="127"/>
      <c r="CW144" s="127"/>
      <c r="CX144" s="127"/>
      <c r="CY144" s="127"/>
      <c r="CZ144" s="127"/>
      <c r="DA144" s="127"/>
      <c r="DB144" s="127"/>
      <c r="DC144" s="127"/>
      <c r="DD144" s="128"/>
      <c r="DE144" s="134"/>
      <c r="DF144" s="138"/>
      <c r="DG144" s="139"/>
      <c r="DH144" s="139"/>
      <c r="DI144" s="139"/>
      <c r="DJ144" s="139"/>
      <c r="DK144" s="139"/>
      <c r="DL144" s="139"/>
      <c r="DM144" s="137"/>
      <c r="DN144" s="138"/>
      <c r="DO144" s="139"/>
      <c r="DP144" s="139"/>
      <c r="DQ144" s="139"/>
      <c r="DR144" s="139"/>
      <c r="DS144" s="139"/>
      <c r="DT144" s="139"/>
      <c r="DU144" s="128"/>
      <c r="DV144" s="216"/>
      <c r="DW144" s="140"/>
      <c r="DX144" s="141"/>
      <c r="DY144" s="141"/>
      <c r="DZ144" s="134"/>
      <c r="EA144" s="133"/>
      <c r="EB144" s="177"/>
      <c r="EC144" s="177"/>
      <c r="ED144" s="163"/>
      <c r="EE144" s="133"/>
      <c r="EF144" s="127"/>
      <c r="EG144" s="127"/>
      <c r="EH144" s="127"/>
      <c r="EI144" s="127"/>
      <c r="EJ144" s="127"/>
      <c r="EK144" s="127"/>
      <c r="EL144" s="134"/>
      <c r="EM144" s="133"/>
      <c r="EN144" s="127"/>
      <c r="EO144" s="127"/>
      <c r="EP144" s="127"/>
      <c r="EQ144" s="127"/>
      <c r="ER144" s="127"/>
      <c r="ES144" s="127"/>
      <c r="ET144" s="134"/>
      <c r="EU144" s="142"/>
      <c r="EV144" s="142"/>
      <c r="EW144" s="142"/>
      <c r="EX144" s="142"/>
      <c r="EY144" s="142"/>
      <c r="EZ144" s="142"/>
      <c r="FA144" s="142"/>
      <c r="FB144" s="142"/>
      <c r="FC144" s="142"/>
      <c r="FD144" s="142"/>
      <c r="FE144" s="142"/>
      <c r="FF144" s="142"/>
      <c r="FG144" s="142"/>
      <c r="FH144" s="142"/>
    </row>
    <row r="145" spans="1:164" s="67" customFormat="1">
      <c r="A145" s="176" t="str">
        <f>Validation!B145</f>
        <v>Pass</v>
      </c>
      <c r="B145" s="247"/>
      <c r="C145" s="247"/>
      <c r="D145" s="247"/>
      <c r="E145" s="248"/>
      <c r="F145" s="249"/>
      <c r="G145" s="247"/>
      <c r="H145" s="243"/>
      <c r="I145" s="127"/>
      <c r="J145" s="243"/>
      <c r="K145" s="136"/>
      <c r="L145" s="177"/>
      <c r="M145" s="191"/>
      <c r="N145" s="218"/>
      <c r="O145" s="218"/>
      <c r="P145" s="179"/>
      <c r="Q145" s="128"/>
      <c r="R145" s="216"/>
      <c r="S145" s="244"/>
      <c r="T145" s="177"/>
      <c r="U145" s="177"/>
      <c r="V145" s="216"/>
      <c r="W145" s="131"/>
      <c r="X145" s="132"/>
      <c r="Y145" s="132"/>
      <c r="Z145" s="132"/>
      <c r="AA145" s="133"/>
      <c r="AB145" s="127"/>
      <c r="AC145" s="127"/>
      <c r="AD145" s="245"/>
      <c r="AE145" s="246"/>
      <c r="AF145" s="127"/>
      <c r="AG145" s="127"/>
      <c r="AH145" s="128"/>
      <c r="AI145" s="128"/>
      <c r="AJ145" s="134"/>
      <c r="AK145" s="214"/>
      <c r="AL145" s="210"/>
      <c r="AM145" s="177"/>
      <c r="AN145" s="127"/>
      <c r="AO145" s="177"/>
      <c r="AP145" s="177"/>
      <c r="AQ145" s="177"/>
      <c r="AR145" s="177"/>
      <c r="AS145" s="177"/>
      <c r="AT145" s="177"/>
      <c r="AU145" s="135"/>
      <c r="AV145" s="216"/>
      <c r="AW145" s="133"/>
      <c r="AX145" s="127"/>
      <c r="AY145" s="127"/>
      <c r="AZ145" s="127"/>
      <c r="BA145" s="127"/>
      <c r="BB145" s="127"/>
      <c r="BC145" s="127"/>
      <c r="BD145" s="127"/>
      <c r="BE145" s="134"/>
      <c r="BF145" s="127"/>
      <c r="BG145" s="127"/>
      <c r="BH145" s="127"/>
      <c r="BI145" s="127"/>
      <c r="BJ145" s="127"/>
      <c r="BK145" s="127"/>
      <c r="BL145" s="127"/>
      <c r="BM145" s="127"/>
      <c r="BN145" s="134"/>
      <c r="BO145" s="133"/>
      <c r="BP145" s="127"/>
      <c r="BQ145" s="127"/>
      <c r="BR145" s="127"/>
      <c r="BS145" s="127"/>
      <c r="BT145" s="127"/>
      <c r="BU145" s="127"/>
      <c r="BV145" s="127"/>
      <c r="BW145" s="127"/>
      <c r="BX145" s="127"/>
      <c r="BY145" s="127"/>
      <c r="BZ145" s="127"/>
      <c r="CA145" s="127"/>
      <c r="CB145" s="127"/>
      <c r="CC145" s="127"/>
      <c r="CD145" s="127"/>
      <c r="CE145" s="127"/>
      <c r="CF145" s="127"/>
      <c r="CG145" s="127"/>
      <c r="CH145" s="136"/>
      <c r="CI145" s="137"/>
      <c r="CJ145" s="127"/>
      <c r="CK145" s="127"/>
      <c r="CL145" s="127"/>
      <c r="CM145" s="127"/>
      <c r="CN145" s="127"/>
      <c r="CO145" s="127"/>
      <c r="CP145" s="127"/>
      <c r="CQ145" s="127"/>
      <c r="CR145" s="127"/>
      <c r="CS145" s="127"/>
      <c r="CT145" s="127"/>
      <c r="CU145" s="127"/>
      <c r="CV145" s="127"/>
      <c r="CW145" s="127"/>
      <c r="CX145" s="127"/>
      <c r="CY145" s="127"/>
      <c r="CZ145" s="127"/>
      <c r="DA145" s="127"/>
      <c r="DB145" s="127"/>
      <c r="DC145" s="127"/>
      <c r="DD145" s="128"/>
      <c r="DE145" s="134"/>
      <c r="DF145" s="138"/>
      <c r="DG145" s="139"/>
      <c r="DH145" s="139"/>
      <c r="DI145" s="139"/>
      <c r="DJ145" s="139"/>
      <c r="DK145" s="139"/>
      <c r="DL145" s="139"/>
      <c r="DM145" s="137"/>
      <c r="DN145" s="138"/>
      <c r="DO145" s="139"/>
      <c r="DP145" s="139"/>
      <c r="DQ145" s="139"/>
      <c r="DR145" s="139"/>
      <c r="DS145" s="139"/>
      <c r="DT145" s="139"/>
      <c r="DU145" s="128"/>
      <c r="DV145" s="216"/>
      <c r="DW145" s="140"/>
      <c r="DX145" s="141"/>
      <c r="DY145" s="141"/>
      <c r="DZ145" s="134"/>
      <c r="EA145" s="133"/>
      <c r="EB145" s="177"/>
      <c r="EC145" s="177"/>
      <c r="ED145" s="163"/>
      <c r="EE145" s="133"/>
      <c r="EF145" s="127"/>
      <c r="EG145" s="127"/>
      <c r="EH145" s="127"/>
      <c r="EI145" s="127"/>
      <c r="EJ145" s="127"/>
      <c r="EK145" s="127"/>
      <c r="EL145" s="134"/>
      <c r="EM145" s="133"/>
      <c r="EN145" s="127"/>
      <c r="EO145" s="127"/>
      <c r="EP145" s="127"/>
      <c r="EQ145" s="127"/>
      <c r="ER145" s="127"/>
      <c r="ES145" s="127"/>
      <c r="ET145" s="134"/>
      <c r="EU145" s="142"/>
      <c r="EV145" s="142"/>
      <c r="EW145" s="142"/>
      <c r="EX145" s="142"/>
      <c r="EY145" s="142"/>
      <c r="EZ145" s="142"/>
      <c r="FA145" s="142"/>
      <c r="FB145" s="142"/>
      <c r="FC145" s="142"/>
      <c r="FD145" s="142"/>
      <c r="FE145" s="142"/>
      <c r="FF145" s="142"/>
      <c r="FG145" s="142"/>
      <c r="FH145" s="142"/>
    </row>
    <row r="146" spans="1:164" s="67" customFormat="1">
      <c r="A146" s="176" t="str">
        <f>Validation!B146</f>
        <v>Pass</v>
      </c>
      <c r="B146" s="247"/>
      <c r="C146" s="247"/>
      <c r="D146" s="247"/>
      <c r="E146" s="248"/>
      <c r="F146" s="249"/>
      <c r="G146" s="247"/>
      <c r="H146" s="243"/>
      <c r="I146" s="127"/>
      <c r="J146" s="243"/>
      <c r="K146" s="136"/>
      <c r="L146" s="177"/>
      <c r="M146" s="191"/>
      <c r="N146" s="218"/>
      <c r="O146" s="218"/>
      <c r="P146" s="179"/>
      <c r="Q146" s="128"/>
      <c r="R146" s="216"/>
      <c r="S146" s="244"/>
      <c r="T146" s="177"/>
      <c r="U146" s="177"/>
      <c r="V146" s="216"/>
      <c r="W146" s="131"/>
      <c r="X146" s="132"/>
      <c r="Y146" s="132"/>
      <c r="Z146" s="132"/>
      <c r="AA146" s="133"/>
      <c r="AB146" s="127"/>
      <c r="AC146" s="127"/>
      <c r="AD146" s="245"/>
      <c r="AE146" s="246"/>
      <c r="AF146" s="127"/>
      <c r="AG146" s="127"/>
      <c r="AH146" s="128"/>
      <c r="AI146" s="128"/>
      <c r="AJ146" s="134"/>
      <c r="AK146" s="214"/>
      <c r="AL146" s="210"/>
      <c r="AM146" s="177"/>
      <c r="AN146" s="127"/>
      <c r="AO146" s="177"/>
      <c r="AP146" s="177"/>
      <c r="AQ146" s="177"/>
      <c r="AR146" s="177"/>
      <c r="AS146" s="177"/>
      <c r="AT146" s="177"/>
      <c r="AU146" s="135"/>
      <c r="AV146" s="216"/>
      <c r="AW146" s="133"/>
      <c r="AX146" s="127"/>
      <c r="AY146" s="127"/>
      <c r="AZ146" s="127"/>
      <c r="BA146" s="127"/>
      <c r="BB146" s="127"/>
      <c r="BC146" s="127"/>
      <c r="BD146" s="127"/>
      <c r="BE146" s="134"/>
      <c r="BF146" s="127"/>
      <c r="BG146" s="127"/>
      <c r="BH146" s="127"/>
      <c r="BI146" s="127"/>
      <c r="BJ146" s="127"/>
      <c r="BK146" s="127"/>
      <c r="BL146" s="127"/>
      <c r="BM146" s="127"/>
      <c r="BN146" s="134"/>
      <c r="BO146" s="133"/>
      <c r="BP146" s="127"/>
      <c r="BQ146" s="127"/>
      <c r="BR146" s="127"/>
      <c r="BS146" s="127"/>
      <c r="BT146" s="127"/>
      <c r="BU146" s="127"/>
      <c r="BV146" s="127"/>
      <c r="BW146" s="127"/>
      <c r="BX146" s="127"/>
      <c r="BY146" s="127"/>
      <c r="BZ146" s="127"/>
      <c r="CA146" s="127"/>
      <c r="CB146" s="127"/>
      <c r="CC146" s="127"/>
      <c r="CD146" s="127"/>
      <c r="CE146" s="127"/>
      <c r="CF146" s="127"/>
      <c r="CG146" s="127"/>
      <c r="CH146" s="136"/>
      <c r="CI146" s="137"/>
      <c r="CJ146" s="127"/>
      <c r="CK146" s="127"/>
      <c r="CL146" s="127"/>
      <c r="CM146" s="127"/>
      <c r="CN146" s="127"/>
      <c r="CO146" s="127"/>
      <c r="CP146" s="127"/>
      <c r="CQ146" s="127"/>
      <c r="CR146" s="127"/>
      <c r="CS146" s="127"/>
      <c r="CT146" s="127"/>
      <c r="CU146" s="127"/>
      <c r="CV146" s="127"/>
      <c r="CW146" s="127"/>
      <c r="CX146" s="127"/>
      <c r="CY146" s="127"/>
      <c r="CZ146" s="127"/>
      <c r="DA146" s="127"/>
      <c r="DB146" s="127"/>
      <c r="DC146" s="127"/>
      <c r="DD146" s="128"/>
      <c r="DE146" s="134"/>
      <c r="DF146" s="138"/>
      <c r="DG146" s="139"/>
      <c r="DH146" s="139"/>
      <c r="DI146" s="139"/>
      <c r="DJ146" s="139"/>
      <c r="DK146" s="139"/>
      <c r="DL146" s="139"/>
      <c r="DM146" s="137"/>
      <c r="DN146" s="138"/>
      <c r="DO146" s="139"/>
      <c r="DP146" s="139"/>
      <c r="DQ146" s="139"/>
      <c r="DR146" s="139"/>
      <c r="DS146" s="139"/>
      <c r="DT146" s="139"/>
      <c r="DU146" s="128"/>
      <c r="DV146" s="216"/>
      <c r="DW146" s="140"/>
      <c r="DX146" s="141"/>
      <c r="DY146" s="141"/>
      <c r="DZ146" s="134"/>
      <c r="EA146" s="133"/>
      <c r="EB146" s="177"/>
      <c r="EC146" s="177"/>
      <c r="ED146" s="163"/>
      <c r="EE146" s="133"/>
      <c r="EF146" s="127"/>
      <c r="EG146" s="127"/>
      <c r="EH146" s="127"/>
      <c r="EI146" s="127"/>
      <c r="EJ146" s="127"/>
      <c r="EK146" s="127"/>
      <c r="EL146" s="134"/>
      <c r="EM146" s="133"/>
      <c r="EN146" s="127"/>
      <c r="EO146" s="127"/>
      <c r="EP146" s="127"/>
      <c r="EQ146" s="127"/>
      <c r="ER146" s="127"/>
      <c r="ES146" s="127"/>
      <c r="ET146" s="134"/>
      <c r="EU146" s="142"/>
      <c r="EV146" s="142"/>
      <c r="EW146" s="142"/>
      <c r="EX146" s="142"/>
      <c r="EY146" s="142"/>
      <c r="EZ146" s="142"/>
      <c r="FA146" s="142"/>
      <c r="FB146" s="142"/>
      <c r="FC146" s="142"/>
      <c r="FD146" s="142"/>
      <c r="FE146" s="142"/>
      <c r="FF146" s="142"/>
      <c r="FG146" s="142"/>
      <c r="FH146" s="142"/>
    </row>
    <row r="147" spans="1:164" s="67" customFormat="1">
      <c r="A147" s="176" t="str">
        <f>Validation!B147</f>
        <v>Pass</v>
      </c>
      <c r="B147" s="247"/>
      <c r="C147" s="247"/>
      <c r="D147" s="247"/>
      <c r="E147" s="248"/>
      <c r="F147" s="249"/>
      <c r="G147" s="247"/>
      <c r="H147" s="243"/>
      <c r="I147" s="127"/>
      <c r="J147" s="243"/>
      <c r="K147" s="136"/>
      <c r="L147" s="177"/>
      <c r="M147" s="191"/>
      <c r="N147" s="218"/>
      <c r="O147" s="218"/>
      <c r="P147" s="179"/>
      <c r="Q147" s="128"/>
      <c r="R147" s="216"/>
      <c r="S147" s="244"/>
      <c r="T147" s="177"/>
      <c r="U147" s="177"/>
      <c r="V147" s="216"/>
      <c r="W147" s="131"/>
      <c r="X147" s="132"/>
      <c r="Y147" s="132"/>
      <c r="Z147" s="132"/>
      <c r="AA147" s="133"/>
      <c r="AB147" s="127"/>
      <c r="AC147" s="127"/>
      <c r="AD147" s="245"/>
      <c r="AE147" s="246"/>
      <c r="AF147" s="127"/>
      <c r="AG147" s="127"/>
      <c r="AH147" s="128"/>
      <c r="AI147" s="128"/>
      <c r="AJ147" s="134"/>
      <c r="AK147" s="214"/>
      <c r="AL147" s="210"/>
      <c r="AM147" s="177"/>
      <c r="AN147" s="127"/>
      <c r="AO147" s="177"/>
      <c r="AP147" s="177"/>
      <c r="AQ147" s="177"/>
      <c r="AR147" s="177"/>
      <c r="AS147" s="177"/>
      <c r="AT147" s="177"/>
      <c r="AU147" s="135"/>
      <c r="AV147" s="216"/>
      <c r="AW147" s="133"/>
      <c r="AX147" s="127"/>
      <c r="AY147" s="127"/>
      <c r="AZ147" s="127"/>
      <c r="BA147" s="127"/>
      <c r="BB147" s="127"/>
      <c r="BC147" s="127"/>
      <c r="BD147" s="127"/>
      <c r="BE147" s="134"/>
      <c r="BF147" s="127"/>
      <c r="BG147" s="127"/>
      <c r="BH147" s="127"/>
      <c r="BI147" s="127"/>
      <c r="BJ147" s="127"/>
      <c r="BK147" s="127"/>
      <c r="BL147" s="127"/>
      <c r="BM147" s="127"/>
      <c r="BN147" s="134"/>
      <c r="BO147" s="133"/>
      <c r="BP147" s="127"/>
      <c r="BQ147" s="127"/>
      <c r="BR147" s="127"/>
      <c r="BS147" s="127"/>
      <c r="BT147" s="127"/>
      <c r="BU147" s="127"/>
      <c r="BV147" s="127"/>
      <c r="BW147" s="127"/>
      <c r="BX147" s="127"/>
      <c r="BY147" s="127"/>
      <c r="BZ147" s="127"/>
      <c r="CA147" s="127"/>
      <c r="CB147" s="127"/>
      <c r="CC147" s="127"/>
      <c r="CD147" s="127"/>
      <c r="CE147" s="127"/>
      <c r="CF147" s="127"/>
      <c r="CG147" s="127"/>
      <c r="CH147" s="136"/>
      <c r="CI147" s="137"/>
      <c r="CJ147" s="127"/>
      <c r="CK147" s="127"/>
      <c r="CL147" s="127"/>
      <c r="CM147" s="127"/>
      <c r="CN147" s="127"/>
      <c r="CO147" s="127"/>
      <c r="CP147" s="127"/>
      <c r="CQ147" s="127"/>
      <c r="CR147" s="127"/>
      <c r="CS147" s="127"/>
      <c r="CT147" s="127"/>
      <c r="CU147" s="127"/>
      <c r="CV147" s="127"/>
      <c r="CW147" s="127"/>
      <c r="CX147" s="127"/>
      <c r="CY147" s="127"/>
      <c r="CZ147" s="127"/>
      <c r="DA147" s="127"/>
      <c r="DB147" s="127"/>
      <c r="DC147" s="127"/>
      <c r="DD147" s="128"/>
      <c r="DE147" s="134"/>
      <c r="DF147" s="138"/>
      <c r="DG147" s="139"/>
      <c r="DH147" s="139"/>
      <c r="DI147" s="139"/>
      <c r="DJ147" s="139"/>
      <c r="DK147" s="139"/>
      <c r="DL147" s="139"/>
      <c r="DM147" s="137"/>
      <c r="DN147" s="138"/>
      <c r="DO147" s="139"/>
      <c r="DP147" s="139"/>
      <c r="DQ147" s="139"/>
      <c r="DR147" s="139"/>
      <c r="DS147" s="139"/>
      <c r="DT147" s="139"/>
      <c r="DU147" s="128"/>
      <c r="DV147" s="216"/>
      <c r="DW147" s="140"/>
      <c r="DX147" s="141"/>
      <c r="DY147" s="141"/>
      <c r="DZ147" s="134"/>
      <c r="EA147" s="133"/>
      <c r="EB147" s="177"/>
      <c r="EC147" s="177"/>
      <c r="ED147" s="163"/>
      <c r="EE147" s="133"/>
      <c r="EF147" s="127"/>
      <c r="EG147" s="127"/>
      <c r="EH147" s="127"/>
      <c r="EI147" s="127"/>
      <c r="EJ147" s="127"/>
      <c r="EK147" s="127"/>
      <c r="EL147" s="134"/>
      <c r="EM147" s="133"/>
      <c r="EN147" s="127"/>
      <c r="EO147" s="127"/>
      <c r="EP147" s="127"/>
      <c r="EQ147" s="127"/>
      <c r="ER147" s="127"/>
      <c r="ES147" s="127"/>
      <c r="ET147" s="134"/>
      <c r="EU147" s="142"/>
      <c r="EV147" s="142"/>
      <c r="EW147" s="142"/>
      <c r="EX147" s="142"/>
      <c r="EY147" s="142"/>
      <c r="EZ147" s="142"/>
      <c r="FA147" s="142"/>
      <c r="FB147" s="142"/>
      <c r="FC147" s="142"/>
      <c r="FD147" s="142"/>
      <c r="FE147" s="142"/>
      <c r="FF147" s="142"/>
      <c r="FG147" s="142"/>
      <c r="FH147" s="142"/>
    </row>
    <row r="148" spans="1:164" s="67" customFormat="1">
      <c r="A148" s="176" t="str">
        <f>Validation!B148</f>
        <v>Pass</v>
      </c>
      <c r="B148" s="247"/>
      <c r="C148" s="247"/>
      <c r="D148" s="247"/>
      <c r="E148" s="248"/>
      <c r="F148" s="249"/>
      <c r="G148" s="247"/>
      <c r="H148" s="243"/>
      <c r="I148" s="127"/>
      <c r="J148" s="243"/>
      <c r="K148" s="136"/>
      <c r="L148" s="177"/>
      <c r="M148" s="191"/>
      <c r="N148" s="218"/>
      <c r="O148" s="218"/>
      <c r="P148" s="179"/>
      <c r="Q148" s="128"/>
      <c r="R148" s="216"/>
      <c r="S148" s="244"/>
      <c r="T148" s="177"/>
      <c r="U148" s="177"/>
      <c r="V148" s="216"/>
      <c r="W148" s="131"/>
      <c r="X148" s="132"/>
      <c r="Y148" s="132"/>
      <c r="Z148" s="132"/>
      <c r="AA148" s="133"/>
      <c r="AB148" s="127"/>
      <c r="AC148" s="127"/>
      <c r="AD148" s="245"/>
      <c r="AE148" s="246"/>
      <c r="AF148" s="127"/>
      <c r="AG148" s="127"/>
      <c r="AH148" s="128"/>
      <c r="AI148" s="128"/>
      <c r="AJ148" s="134"/>
      <c r="AK148" s="214"/>
      <c r="AL148" s="210"/>
      <c r="AM148" s="177"/>
      <c r="AN148" s="127"/>
      <c r="AO148" s="177"/>
      <c r="AP148" s="177"/>
      <c r="AQ148" s="177"/>
      <c r="AR148" s="177"/>
      <c r="AS148" s="177"/>
      <c r="AT148" s="177"/>
      <c r="AU148" s="135"/>
      <c r="AV148" s="216"/>
      <c r="AW148" s="133"/>
      <c r="AX148" s="127"/>
      <c r="AY148" s="127"/>
      <c r="AZ148" s="127"/>
      <c r="BA148" s="127"/>
      <c r="BB148" s="127"/>
      <c r="BC148" s="127"/>
      <c r="BD148" s="127"/>
      <c r="BE148" s="134"/>
      <c r="BF148" s="127"/>
      <c r="BG148" s="127"/>
      <c r="BH148" s="127"/>
      <c r="BI148" s="127"/>
      <c r="BJ148" s="127"/>
      <c r="BK148" s="127"/>
      <c r="BL148" s="127"/>
      <c r="BM148" s="127"/>
      <c r="BN148" s="134"/>
      <c r="BO148" s="133"/>
      <c r="BP148" s="127"/>
      <c r="BQ148" s="127"/>
      <c r="BR148" s="127"/>
      <c r="BS148" s="127"/>
      <c r="BT148" s="127"/>
      <c r="BU148" s="127"/>
      <c r="BV148" s="127"/>
      <c r="BW148" s="127"/>
      <c r="BX148" s="127"/>
      <c r="BY148" s="127"/>
      <c r="BZ148" s="127"/>
      <c r="CA148" s="127"/>
      <c r="CB148" s="127"/>
      <c r="CC148" s="127"/>
      <c r="CD148" s="127"/>
      <c r="CE148" s="127"/>
      <c r="CF148" s="127"/>
      <c r="CG148" s="127"/>
      <c r="CH148" s="136"/>
      <c r="CI148" s="137"/>
      <c r="CJ148" s="127"/>
      <c r="CK148" s="127"/>
      <c r="CL148" s="127"/>
      <c r="CM148" s="127"/>
      <c r="CN148" s="127"/>
      <c r="CO148" s="127"/>
      <c r="CP148" s="127"/>
      <c r="CQ148" s="127"/>
      <c r="CR148" s="127"/>
      <c r="CS148" s="127"/>
      <c r="CT148" s="127"/>
      <c r="CU148" s="127"/>
      <c r="CV148" s="127"/>
      <c r="CW148" s="127"/>
      <c r="CX148" s="127"/>
      <c r="CY148" s="127"/>
      <c r="CZ148" s="127"/>
      <c r="DA148" s="127"/>
      <c r="DB148" s="127"/>
      <c r="DC148" s="127"/>
      <c r="DD148" s="128"/>
      <c r="DE148" s="134"/>
      <c r="DF148" s="138"/>
      <c r="DG148" s="139"/>
      <c r="DH148" s="139"/>
      <c r="DI148" s="139"/>
      <c r="DJ148" s="139"/>
      <c r="DK148" s="139"/>
      <c r="DL148" s="139"/>
      <c r="DM148" s="137"/>
      <c r="DN148" s="138"/>
      <c r="DO148" s="139"/>
      <c r="DP148" s="139"/>
      <c r="DQ148" s="139"/>
      <c r="DR148" s="139"/>
      <c r="DS148" s="139"/>
      <c r="DT148" s="139"/>
      <c r="DU148" s="128"/>
      <c r="DV148" s="216"/>
      <c r="DW148" s="140"/>
      <c r="DX148" s="141"/>
      <c r="DY148" s="141"/>
      <c r="DZ148" s="134"/>
      <c r="EA148" s="133"/>
      <c r="EB148" s="177"/>
      <c r="EC148" s="177"/>
      <c r="ED148" s="163"/>
      <c r="EE148" s="133"/>
      <c r="EF148" s="127"/>
      <c r="EG148" s="127"/>
      <c r="EH148" s="127"/>
      <c r="EI148" s="127"/>
      <c r="EJ148" s="127"/>
      <c r="EK148" s="127"/>
      <c r="EL148" s="134"/>
      <c r="EM148" s="133"/>
      <c r="EN148" s="127"/>
      <c r="EO148" s="127"/>
      <c r="EP148" s="127"/>
      <c r="EQ148" s="127"/>
      <c r="ER148" s="127"/>
      <c r="ES148" s="127"/>
      <c r="ET148" s="134"/>
      <c r="EU148" s="142"/>
      <c r="EV148" s="142"/>
      <c r="EW148" s="142"/>
      <c r="EX148" s="142"/>
      <c r="EY148" s="142"/>
      <c r="EZ148" s="142"/>
      <c r="FA148" s="142"/>
      <c r="FB148" s="142"/>
      <c r="FC148" s="142"/>
      <c r="FD148" s="142"/>
      <c r="FE148" s="142"/>
      <c r="FF148" s="142"/>
      <c r="FG148" s="142"/>
      <c r="FH148" s="142"/>
    </row>
    <row r="149" spans="1:164" s="67" customFormat="1">
      <c r="A149" s="176" t="str">
        <f>Validation!B149</f>
        <v>Pass</v>
      </c>
      <c r="B149" s="247"/>
      <c r="C149" s="247"/>
      <c r="D149" s="247"/>
      <c r="E149" s="248"/>
      <c r="F149" s="249"/>
      <c r="G149" s="247"/>
      <c r="H149" s="243"/>
      <c r="I149" s="127"/>
      <c r="J149" s="243"/>
      <c r="K149" s="136"/>
      <c r="L149" s="177"/>
      <c r="M149" s="191"/>
      <c r="N149" s="218"/>
      <c r="O149" s="218"/>
      <c r="P149" s="179"/>
      <c r="Q149" s="128"/>
      <c r="R149" s="216"/>
      <c r="S149" s="244"/>
      <c r="T149" s="177"/>
      <c r="U149" s="177"/>
      <c r="V149" s="216"/>
      <c r="W149" s="131"/>
      <c r="X149" s="132"/>
      <c r="Y149" s="132"/>
      <c r="Z149" s="132"/>
      <c r="AA149" s="133"/>
      <c r="AB149" s="127"/>
      <c r="AC149" s="127"/>
      <c r="AD149" s="245"/>
      <c r="AE149" s="246"/>
      <c r="AF149" s="127"/>
      <c r="AG149" s="127"/>
      <c r="AH149" s="128"/>
      <c r="AI149" s="128"/>
      <c r="AJ149" s="134"/>
      <c r="AK149" s="214"/>
      <c r="AL149" s="210"/>
      <c r="AM149" s="177"/>
      <c r="AN149" s="127"/>
      <c r="AO149" s="177"/>
      <c r="AP149" s="177"/>
      <c r="AQ149" s="177"/>
      <c r="AR149" s="177"/>
      <c r="AS149" s="177"/>
      <c r="AT149" s="177"/>
      <c r="AU149" s="135"/>
      <c r="AV149" s="216"/>
      <c r="AW149" s="133"/>
      <c r="AX149" s="127"/>
      <c r="AY149" s="127"/>
      <c r="AZ149" s="127"/>
      <c r="BA149" s="127"/>
      <c r="BB149" s="127"/>
      <c r="BC149" s="127"/>
      <c r="BD149" s="127"/>
      <c r="BE149" s="134"/>
      <c r="BF149" s="127"/>
      <c r="BG149" s="127"/>
      <c r="BH149" s="127"/>
      <c r="BI149" s="127"/>
      <c r="BJ149" s="127"/>
      <c r="BK149" s="127"/>
      <c r="BL149" s="127"/>
      <c r="BM149" s="127"/>
      <c r="BN149" s="134"/>
      <c r="BO149" s="133"/>
      <c r="BP149" s="127"/>
      <c r="BQ149" s="127"/>
      <c r="BR149" s="127"/>
      <c r="BS149" s="127"/>
      <c r="BT149" s="127"/>
      <c r="BU149" s="127"/>
      <c r="BV149" s="127"/>
      <c r="BW149" s="127"/>
      <c r="BX149" s="127"/>
      <c r="BY149" s="127"/>
      <c r="BZ149" s="127"/>
      <c r="CA149" s="127"/>
      <c r="CB149" s="127"/>
      <c r="CC149" s="127"/>
      <c r="CD149" s="127"/>
      <c r="CE149" s="127"/>
      <c r="CF149" s="127"/>
      <c r="CG149" s="127"/>
      <c r="CH149" s="136"/>
      <c r="CI149" s="137"/>
      <c r="CJ149" s="127"/>
      <c r="CK149" s="127"/>
      <c r="CL149" s="127"/>
      <c r="CM149" s="127"/>
      <c r="CN149" s="127"/>
      <c r="CO149" s="127"/>
      <c r="CP149" s="127"/>
      <c r="CQ149" s="127"/>
      <c r="CR149" s="127"/>
      <c r="CS149" s="127"/>
      <c r="CT149" s="127"/>
      <c r="CU149" s="127"/>
      <c r="CV149" s="127"/>
      <c r="CW149" s="127"/>
      <c r="CX149" s="127"/>
      <c r="CY149" s="127"/>
      <c r="CZ149" s="127"/>
      <c r="DA149" s="127"/>
      <c r="DB149" s="127"/>
      <c r="DC149" s="127"/>
      <c r="DD149" s="128"/>
      <c r="DE149" s="134"/>
      <c r="DF149" s="138"/>
      <c r="DG149" s="139"/>
      <c r="DH149" s="139"/>
      <c r="DI149" s="139"/>
      <c r="DJ149" s="139"/>
      <c r="DK149" s="139"/>
      <c r="DL149" s="139"/>
      <c r="DM149" s="137"/>
      <c r="DN149" s="138"/>
      <c r="DO149" s="139"/>
      <c r="DP149" s="139"/>
      <c r="DQ149" s="139"/>
      <c r="DR149" s="139"/>
      <c r="DS149" s="139"/>
      <c r="DT149" s="139"/>
      <c r="DU149" s="128"/>
      <c r="DV149" s="216"/>
      <c r="DW149" s="140"/>
      <c r="DX149" s="141"/>
      <c r="DY149" s="141"/>
      <c r="DZ149" s="134"/>
      <c r="EA149" s="133"/>
      <c r="EB149" s="177"/>
      <c r="EC149" s="177"/>
      <c r="ED149" s="163"/>
      <c r="EE149" s="133"/>
      <c r="EF149" s="127"/>
      <c r="EG149" s="127"/>
      <c r="EH149" s="127"/>
      <c r="EI149" s="127"/>
      <c r="EJ149" s="127"/>
      <c r="EK149" s="127"/>
      <c r="EL149" s="134"/>
      <c r="EM149" s="133"/>
      <c r="EN149" s="127"/>
      <c r="EO149" s="127"/>
      <c r="EP149" s="127"/>
      <c r="EQ149" s="127"/>
      <c r="ER149" s="127"/>
      <c r="ES149" s="127"/>
      <c r="ET149" s="134"/>
      <c r="EU149" s="142"/>
      <c r="EV149" s="142"/>
      <c r="EW149" s="142"/>
      <c r="EX149" s="142"/>
      <c r="EY149" s="142"/>
      <c r="EZ149" s="142"/>
      <c r="FA149" s="142"/>
      <c r="FB149" s="142"/>
      <c r="FC149" s="142"/>
      <c r="FD149" s="142"/>
      <c r="FE149" s="142"/>
      <c r="FF149" s="142"/>
      <c r="FG149" s="142"/>
      <c r="FH149" s="142"/>
    </row>
    <row r="150" spans="1:164" s="67" customFormat="1">
      <c r="A150" s="176" t="str">
        <f>Validation!B150</f>
        <v>Pass</v>
      </c>
      <c r="B150" s="247"/>
      <c r="C150" s="247"/>
      <c r="D150" s="247"/>
      <c r="E150" s="248"/>
      <c r="F150" s="249"/>
      <c r="G150" s="247"/>
      <c r="H150" s="243"/>
      <c r="I150" s="127"/>
      <c r="J150" s="243"/>
      <c r="K150" s="136"/>
      <c r="L150" s="177"/>
      <c r="M150" s="191"/>
      <c r="N150" s="218"/>
      <c r="O150" s="218"/>
      <c r="P150" s="179"/>
      <c r="Q150" s="128"/>
      <c r="R150" s="216"/>
      <c r="S150" s="244"/>
      <c r="T150" s="177"/>
      <c r="U150" s="177"/>
      <c r="V150" s="216"/>
      <c r="W150" s="131"/>
      <c r="X150" s="132"/>
      <c r="Y150" s="132"/>
      <c r="Z150" s="132"/>
      <c r="AA150" s="133"/>
      <c r="AB150" s="127"/>
      <c r="AC150" s="127"/>
      <c r="AD150" s="245"/>
      <c r="AE150" s="246"/>
      <c r="AF150" s="127"/>
      <c r="AG150" s="127"/>
      <c r="AH150" s="128"/>
      <c r="AI150" s="128"/>
      <c r="AJ150" s="134"/>
      <c r="AK150" s="214"/>
      <c r="AL150" s="210"/>
      <c r="AM150" s="177"/>
      <c r="AN150" s="127"/>
      <c r="AO150" s="177"/>
      <c r="AP150" s="177"/>
      <c r="AQ150" s="177"/>
      <c r="AR150" s="177"/>
      <c r="AS150" s="177"/>
      <c r="AT150" s="177"/>
      <c r="AU150" s="135"/>
      <c r="AV150" s="216"/>
      <c r="AW150" s="133"/>
      <c r="AX150" s="127"/>
      <c r="AY150" s="127"/>
      <c r="AZ150" s="127"/>
      <c r="BA150" s="127"/>
      <c r="BB150" s="127"/>
      <c r="BC150" s="127"/>
      <c r="BD150" s="127"/>
      <c r="BE150" s="134"/>
      <c r="BF150" s="127"/>
      <c r="BG150" s="127"/>
      <c r="BH150" s="127"/>
      <c r="BI150" s="127"/>
      <c r="BJ150" s="127"/>
      <c r="BK150" s="127"/>
      <c r="BL150" s="127"/>
      <c r="BM150" s="127"/>
      <c r="BN150" s="134"/>
      <c r="BO150" s="133"/>
      <c r="BP150" s="127"/>
      <c r="BQ150" s="127"/>
      <c r="BR150" s="127"/>
      <c r="BS150" s="127"/>
      <c r="BT150" s="127"/>
      <c r="BU150" s="127"/>
      <c r="BV150" s="127"/>
      <c r="BW150" s="127"/>
      <c r="BX150" s="127"/>
      <c r="BY150" s="127"/>
      <c r="BZ150" s="127"/>
      <c r="CA150" s="127"/>
      <c r="CB150" s="127"/>
      <c r="CC150" s="127"/>
      <c r="CD150" s="127"/>
      <c r="CE150" s="127"/>
      <c r="CF150" s="127"/>
      <c r="CG150" s="127"/>
      <c r="CH150" s="136"/>
      <c r="CI150" s="137"/>
      <c r="CJ150" s="127"/>
      <c r="CK150" s="127"/>
      <c r="CL150" s="127"/>
      <c r="CM150" s="127"/>
      <c r="CN150" s="127"/>
      <c r="CO150" s="127"/>
      <c r="CP150" s="127"/>
      <c r="CQ150" s="127"/>
      <c r="CR150" s="127"/>
      <c r="CS150" s="127"/>
      <c r="CT150" s="127"/>
      <c r="CU150" s="127"/>
      <c r="CV150" s="127"/>
      <c r="CW150" s="127"/>
      <c r="CX150" s="127"/>
      <c r="CY150" s="127"/>
      <c r="CZ150" s="127"/>
      <c r="DA150" s="127"/>
      <c r="DB150" s="127"/>
      <c r="DC150" s="127"/>
      <c r="DD150" s="128"/>
      <c r="DE150" s="134"/>
      <c r="DF150" s="138"/>
      <c r="DG150" s="139"/>
      <c r="DH150" s="139"/>
      <c r="DI150" s="139"/>
      <c r="DJ150" s="139"/>
      <c r="DK150" s="139"/>
      <c r="DL150" s="139"/>
      <c r="DM150" s="137"/>
      <c r="DN150" s="138"/>
      <c r="DO150" s="139"/>
      <c r="DP150" s="139"/>
      <c r="DQ150" s="139"/>
      <c r="DR150" s="139"/>
      <c r="DS150" s="139"/>
      <c r="DT150" s="139"/>
      <c r="DU150" s="128"/>
      <c r="DV150" s="216"/>
      <c r="DW150" s="140"/>
      <c r="DX150" s="141"/>
      <c r="DY150" s="141"/>
      <c r="DZ150" s="134"/>
      <c r="EA150" s="133"/>
      <c r="EB150" s="177"/>
      <c r="EC150" s="177"/>
      <c r="ED150" s="163"/>
      <c r="EE150" s="133"/>
      <c r="EF150" s="127"/>
      <c r="EG150" s="127"/>
      <c r="EH150" s="127"/>
      <c r="EI150" s="127"/>
      <c r="EJ150" s="127"/>
      <c r="EK150" s="127"/>
      <c r="EL150" s="134"/>
      <c r="EM150" s="133"/>
      <c r="EN150" s="127"/>
      <c r="EO150" s="127"/>
      <c r="EP150" s="127"/>
      <c r="EQ150" s="127"/>
      <c r="ER150" s="127"/>
      <c r="ES150" s="127"/>
      <c r="ET150" s="134"/>
      <c r="EU150" s="142"/>
      <c r="EV150" s="142"/>
      <c r="EW150" s="142"/>
      <c r="EX150" s="142"/>
      <c r="EY150" s="142"/>
      <c r="EZ150" s="142"/>
      <c r="FA150" s="142"/>
      <c r="FB150" s="142"/>
      <c r="FC150" s="142"/>
      <c r="FD150" s="142"/>
      <c r="FE150" s="142"/>
      <c r="FF150" s="142"/>
      <c r="FG150" s="142"/>
      <c r="FH150" s="142"/>
    </row>
    <row r="151" spans="1:164" s="67" customFormat="1">
      <c r="A151" s="176" t="str">
        <f>Validation!B151</f>
        <v>Pass</v>
      </c>
      <c r="B151" s="247"/>
      <c r="C151" s="247"/>
      <c r="D151" s="247"/>
      <c r="E151" s="248"/>
      <c r="F151" s="249"/>
      <c r="G151" s="247"/>
      <c r="H151" s="243"/>
      <c r="I151" s="127"/>
      <c r="J151" s="243"/>
      <c r="K151" s="136"/>
      <c r="L151" s="177"/>
      <c r="M151" s="191"/>
      <c r="N151" s="218"/>
      <c r="O151" s="218"/>
      <c r="P151" s="179"/>
      <c r="Q151" s="128"/>
      <c r="R151" s="216"/>
      <c r="S151" s="244"/>
      <c r="T151" s="177"/>
      <c r="U151" s="177"/>
      <c r="V151" s="216"/>
      <c r="W151" s="131"/>
      <c r="X151" s="132"/>
      <c r="Y151" s="132"/>
      <c r="Z151" s="132"/>
      <c r="AA151" s="133"/>
      <c r="AB151" s="127"/>
      <c r="AC151" s="127"/>
      <c r="AD151" s="245"/>
      <c r="AE151" s="246"/>
      <c r="AF151" s="127"/>
      <c r="AG151" s="127"/>
      <c r="AH151" s="128"/>
      <c r="AI151" s="128"/>
      <c r="AJ151" s="134"/>
      <c r="AK151" s="214"/>
      <c r="AL151" s="210"/>
      <c r="AM151" s="177"/>
      <c r="AN151" s="127"/>
      <c r="AO151" s="177"/>
      <c r="AP151" s="177"/>
      <c r="AQ151" s="177"/>
      <c r="AR151" s="177"/>
      <c r="AS151" s="177"/>
      <c r="AT151" s="177"/>
      <c r="AU151" s="135"/>
      <c r="AV151" s="216"/>
      <c r="AW151" s="133"/>
      <c r="AX151" s="127"/>
      <c r="AY151" s="127"/>
      <c r="AZ151" s="127"/>
      <c r="BA151" s="127"/>
      <c r="BB151" s="127"/>
      <c r="BC151" s="127"/>
      <c r="BD151" s="127"/>
      <c r="BE151" s="134"/>
      <c r="BF151" s="127"/>
      <c r="BG151" s="127"/>
      <c r="BH151" s="127"/>
      <c r="BI151" s="127"/>
      <c r="BJ151" s="127"/>
      <c r="BK151" s="127"/>
      <c r="BL151" s="127"/>
      <c r="BM151" s="127"/>
      <c r="BN151" s="134"/>
      <c r="BO151" s="133"/>
      <c r="BP151" s="127"/>
      <c r="BQ151" s="127"/>
      <c r="BR151" s="127"/>
      <c r="BS151" s="127"/>
      <c r="BT151" s="127"/>
      <c r="BU151" s="127"/>
      <c r="BV151" s="127"/>
      <c r="BW151" s="127"/>
      <c r="BX151" s="127"/>
      <c r="BY151" s="127"/>
      <c r="BZ151" s="127"/>
      <c r="CA151" s="127"/>
      <c r="CB151" s="127"/>
      <c r="CC151" s="127"/>
      <c r="CD151" s="127"/>
      <c r="CE151" s="127"/>
      <c r="CF151" s="127"/>
      <c r="CG151" s="127"/>
      <c r="CH151" s="136"/>
      <c r="CI151" s="137"/>
      <c r="CJ151" s="127"/>
      <c r="CK151" s="127"/>
      <c r="CL151" s="127"/>
      <c r="CM151" s="127"/>
      <c r="CN151" s="127"/>
      <c r="CO151" s="127"/>
      <c r="CP151" s="127"/>
      <c r="CQ151" s="127"/>
      <c r="CR151" s="127"/>
      <c r="CS151" s="127"/>
      <c r="CT151" s="127"/>
      <c r="CU151" s="127"/>
      <c r="CV151" s="127"/>
      <c r="CW151" s="127"/>
      <c r="CX151" s="127"/>
      <c r="CY151" s="127"/>
      <c r="CZ151" s="127"/>
      <c r="DA151" s="127"/>
      <c r="DB151" s="127"/>
      <c r="DC151" s="127"/>
      <c r="DD151" s="128"/>
      <c r="DE151" s="134"/>
      <c r="DF151" s="138"/>
      <c r="DG151" s="139"/>
      <c r="DH151" s="139"/>
      <c r="DI151" s="139"/>
      <c r="DJ151" s="139"/>
      <c r="DK151" s="139"/>
      <c r="DL151" s="139"/>
      <c r="DM151" s="137"/>
      <c r="DN151" s="138"/>
      <c r="DO151" s="139"/>
      <c r="DP151" s="139"/>
      <c r="DQ151" s="139"/>
      <c r="DR151" s="139"/>
      <c r="DS151" s="139"/>
      <c r="DT151" s="139"/>
      <c r="DU151" s="128"/>
      <c r="DV151" s="216"/>
      <c r="DW151" s="140"/>
      <c r="DX151" s="141"/>
      <c r="DY151" s="141"/>
      <c r="DZ151" s="134"/>
      <c r="EA151" s="133"/>
      <c r="EB151" s="177"/>
      <c r="EC151" s="177"/>
      <c r="ED151" s="163"/>
      <c r="EE151" s="133"/>
      <c r="EF151" s="127"/>
      <c r="EG151" s="127"/>
      <c r="EH151" s="127"/>
      <c r="EI151" s="127"/>
      <c r="EJ151" s="127"/>
      <c r="EK151" s="127"/>
      <c r="EL151" s="134"/>
      <c r="EM151" s="133"/>
      <c r="EN151" s="127"/>
      <c r="EO151" s="127"/>
      <c r="EP151" s="127"/>
      <c r="EQ151" s="127"/>
      <c r="ER151" s="127"/>
      <c r="ES151" s="127"/>
      <c r="ET151" s="134"/>
      <c r="EU151" s="142"/>
      <c r="EV151" s="142"/>
      <c r="EW151" s="142"/>
      <c r="EX151" s="142"/>
      <c r="EY151" s="142"/>
      <c r="EZ151" s="142"/>
      <c r="FA151" s="142"/>
      <c r="FB151" s="142"/>
      <c r="FC151" s="142"/>
      <c r="FD151" s="142"/>
      <c r="FE151" s="142"/>
      <c r="FF151" s="142"/>
      <c r="FG151" s="142"/>
      <c r="FH151" s="142"/>
    </row>
    <row r="152" spans="1:164" s="67" customFormat="1">
      <c r="A152" s="176" t="str">
        <f>Validation!B152</f>
        <v>Pass</v>
      </c>
      <c r="B152" s="247"/>
      <c r="C152" s="247"/>
      <c r="D152" s="247"/>
      <c r="E152" s="248"/>
      <c r="F152" s="249"/>
      <c r="G152" s="247"/>
      <c r="H152" s="243"/>
      <c r="I152" s="127"/>
      <c r="J152" s="243"/>
      <c r="K152" s="136"/>
      <c r="L152" s="177"/>
      <c r="M152" s="191"/>
      <c r="N152" s="218"/>
      <c r="O152" s="218"/>
      <c r="P152" s="179"/>
      <c r="Q152" s="128"/>
      <c r="R152" s="216"/>
      <c r="S152" s="244"/>
      <c r="T152" s="177"/>
      <c r="U152" s="177"/>
      <c r="V152" s="216"/>
      <c r="W152" s="131"/>
      <c r="X152" s="132"/>
      <c r="Y152" s="132"/>
      <c r="Z152" s="132"/>
      <c r="AA152" s="133"/>
      <c r="AB152" s="127"/>
      <c r="AC152" s="127"/>
      <c r="AD152" s="245"/>
      <c r="AE152" s="246"/>
      <c r="AF152" s="127"/>
      <c r="AG152" s="127"/>
      <c r="AH152" s="128"/>
      <c r="AI152" s="128"/>
      <c r="AJ152" s="134"/>
      <c r="AK152" s="214"/>
      <c r="AL152" s="210"/>
      <c r="AM152" s="177"/>
      <c r="AN152" s="127"/>
      <c r="AO152" s="177"/>
      <c r="AP152" s="177"/>
      <c r="AQ152" s="177"/>
      <c r="AR152" s="177"/>
      <c r="AS152" s="177"/>
      <c r="AT152" s="177"/>
      <c r="AU152" s="135"/>
      <c r="AV152" s="216"/>
      <c r="AW152" s="133"/>
      <c r="AX152" s="127"/>
      <c r="AY152" s="127"/>
      <c r="AZ152" s="127"/>
      <c r="BA152" s="127"/>
      <c r="BB152" s="127"/>
      <c r="BC152" s="127"/>
      <c r="BD152" s="127"/>
      <c r="BE152" s="134"/>
      <c r="BF152" s="127"/>
      <c r="BG152" s="127"/>
      <c r="BH152" s="127"/>
      <c r="BI152" s="127"/>
      <c r="BJ152" s="127"/>
      <c r="BK152" s="127"/>
      <c r="BL152" s="127"/>
      <c r="BM152" s="127"/>
      <c r="BN152" s="134"/>
      <c r="BO152" s="133"/>
      <c r="BP152" s="127"/>
      <c r="BQ152" s="127"/>
      <c r="BR152" s="127"/>
      <c r="BS152" s="127"/>
      <c r="BT152" s="127"/>
      <c r="BU152" s="127"/>
      <c r="BV152" s="127"/>
      <c r="BW152" s="127"/>
      <c r="BX152" s="127"/>
      <c r="BY152" s="127"/>
      <c r="BZ152" s="127"/>
      <c r="CA152" s="127"/>
      <c r="CB152" s="127"/>
      <c r="CC152" s="127"/>
      <c r="CD152" s="127"/>
      <c r="CE152" s="127"/>
      <c r="CF152" s="127"/>
      <c r="CG152" s="127"/>
      <c r="CH152" s="136"/>
      <c r="CI152" s="137"/>
      <c r="CJ152" s="127"/>
      <c r="CK152" s="127"/>
      <c r="CL152" s="127"/>
      <c r="CM152" s="127"/>
      <c r="CN152" s="127"/>
      <c r="CO152" s="127"/>
      <c r="CP152" s="127"/>
      <c r="CQ152" s="127"/>
      <c r="CR152" s="127"/>
      <c r="CS152" s="127"/>
      <c r="CT152" s="127"/>
      <c r="CU152" s="127"/>
      <c r="CV152" s="127"/>
      <c r="CW152" s="127"/>
      <c r="CX152" s="127"/>
      <c r="CY152" s="127"/>
      <c r="CZ152" s="127"/>
      <c r="DA152" s="127"/>
      <c r="DB152" s="127"/>
      <c r="DC152" s="127"/>
      <c r="DD152" s="128"/>
      <c r="DE152" s="134"/>
      <c r="DF152" s="138"/>
      <c r="DG152" s="139"/>
      <c r="DH152" s="139"/>
      <c r="DI152" s="139"/>
      <c r="DJ152" s="139"/>
      <c r="DK152" s="139"/>
      <c r="DL152" s="139"/>
      <c r="DM152" s="137"/>
      <c r="DN152" s="138"/>
      <c r="DO152" s="139"/>
      <c r="DP152" s="139"/>
      <c r="DQ152" s="139"/>
      <c r="DR152" s="139"/>
      <c r="DS152" s="139"/>
      <c r="DT152" s="139"/>
      <c r="DU152" s="128"/>
      <c r="DV152" s="216"/>
      <c r="DW152" s="140"/>
      <c r="DX152" s="141"/>
      <c r="DY152" s="141"/>
      <c r="DZ152" s="134"/>
      <c r="EA152" s="133"/>
      <c r="EB152" s="177"/>
      <c r="EC152" s="177"/>
      <c r="ED152" s="163"/>
      <c r="EE152" s="133"/>
      <c r="EF152" s="127"/>
      <c r="EG152" s="127"/>
      <c r="EH152" s="127"/>
      <c r="EI152" s="127"/>
      <c r="EJ152" s="127"/>
      <c r="EK152" s="127"/>
      <c r="EL152" s="134"/>
      <c r="EM152" s="133"/>
      <c r="EN152" s="127"/>
      <c r="EO152" s="127"/>
      <c r="EP152" s="127"/>
      <c r="EQ152" s="127"/>
      <c r="ER152" s="127"/>
      <c r="ES152" s="127"/>
      <c r="ET152" s="134"/>
      <c r="EU152" s="142"/>
      <c r="EV152" s="142"/>
      <c r="EW152" s="142"/>
      <c r="EX152" s="142"/>
      <c r="EY152" s="142"/>
      <c r="EZ152" s="142"/>
      <c r="FA152" s="142"/>
      <c r="FB152" s="142"/>
      <c r="FC152" s="142"/>
      <c r="FD152" s="142"/>
      <c r="FE152" s="142"/>
      <c r="FF152" s="142"/>
      <c r="FG152" s="142"/>
      <c r="FH152" s="142"/>
    </row>
    <row r="153" spans="1:164" s="67" customFormat="1">
      <c r="A153" s="176" t="str">
        <f>Validation!B153</f>
        <v>Pass</v>
      </c>
      <c r="B153" s="247"/>
      <c r="C153" s="247"/>
      <c r="D153" s="247"/>
      <c r="E153" s="248"/>
      <c r="F153" s="249"/>
      <c r="G153" s="247"/>
      <c r="H153" s="243"/>
      <c r="I153" s="127"/>
      <c r="J153" s="243"/>
      <c r="K153" s="136"/>
      <c r="L153" s="177"/>
      <c r="M153" s="191"/>
      <c r="N153" s="218"/>
      <c r="O153" s="218"/>
      <c r="P153" s="179"/>
      <c r="Q153" s="128"/>
      <c r="R153" s="216"/>
      <c r="S153" s="244"/>
      <c r="T153" s="177"/>
      <c r="U153" s="177"/>
      <c r="V153" s="216"/>
      <c r="W153" s="131"/>
      <c r="X153" s="132"/>
      <c r="Y153" s="132"/>
      <c r="Z153" s="132"/>
      <c r="AA153" s="133"/>
      <c r="AB153" s="127"/>
      <c r="AC153" s="127"/>
      <c r="AD153" s="245"/>
      <c r="AE153" s="246"/>
      <c r="AF153" s="127"/>
      <c r="AG153" s="127"/>
      <c r="AH153" s="128"/>
      <c r="AI153" s="128"/>
      <c r="AJ153" s="134"/>
      <c r="AK153" s="214"/>
      <c r="AL153" s="210"/>
      <c r="AM153" s="177"/>
      <c r="AN153" s="127"/>
      <c r="AO153" s="177"/>
      <c r="AP153" s="177"/>
      <c r="AQ153" s="177"/>
      <c r="AR153" s="177"/>
      <c r="AS153" s="177"/>
      <c r="AT153" s="177"/>
      <c r="AU153" s="135"/>
      <c r="AV153" s="216"/>
      <c r="AW153" s="133"/>
      <c r="AX153" s="127"/>
      <c r="AY153" s="127"/>
      <c r="AZ153" s="127"/>
      <c r="BA153" s="127"/>
      <c r="BB153" s="127"/>
      <c r="BC153" s="127"/>
      <c r="BD153" s="127"/>
      <c r="BE153" s="134"/>
      <c r="BF153" s="127"/>
      <c r="BG153" s="127"/>
      <c r="BH153" s="127"/>
      <c r="BI153" s="127"/>
      <c r="BJ153" s="127"/>
      <c r="BK153" s="127"/>
      <c r="BL153" s="127"/>
      <c r="BM153" s="127"/>
      <c r="BN153" s="134"/>
      <c r="BO153" s="133"/>
      <c r="BP153" s="127"/>
      <c r="BQ153" s="127"/>
      <c r="BR153" s="127"/>
      <c r="BS153" s="127"/>
      <c r="BT153" s="127"/>
      <c r="BU153" s="127"/>
      <c r="BV153" s="127"/>
      <c r="BW153" s="127"/>
      <c r="BX153" s="127"/>
      <c r="BY153" s="127"/>
      <c r="BZ153" s="127"/>
      <c r="CA153" s="127"/>
      <c r="CB153" s="127"/>
      <c r="CC153" s="127"/>
      <c r="CD153" s="127"/>
      <c r="CE153" s="127"/>
      <c r="CF153" s="127"/>
      <c r="CG153" s="127"/>
      <c r="CH153" s="136"/>
      <c r="CI153" s="137"/>
      <c r="CJ153" s="127"/>
      <c r="CK153" s="127"/>
      <c r="CL153" s="127"/>
      <c r="CM153" s="127"/>
      <c r="CN153" s="127"/>
      <c r="CO153" s="127"/>
      <c r="CP153" s="127"/>
      <c r="CQ153" s="127"/>
      <c r="CR153" s="127"/>
      <c r="CS153" s="127"/>
      <c r="CT153" s="127"/>
      <c r="CU153" s="127"/>
      <c r="CV153" s="127"/>
      <c r="CW153" s="127"/>
      <c r="CX153" s="127"/>
      <c r="CY153" s="127"/>
      <c r="CZ153" s="127"/>
      <c r="DA153" s="127"/>
      <c r="DB153" s="127"/>
      <c r="DC153" s="127"/>
      <c r="DD153" s="128"/>
      <c r="DE153" s="134"/>
      <c r="DF153" s="138"/>
      <c r="DG153" s="139"/>
      <c r="DH153" s="139"/>
      <c r="DI153" s="139"/>
      <c r="DJ153" s="139"/>
      <c r="DK153" s="139"/>
      <c r="DL153" s="139"/>
      <c r="DM153" s="137"/>
      <c r="DN153" s="138"/>
      <c r="DO153" s="139"/>
      <c r="DP153" s="139"/>
      <c r="DQ153" s="139"/>
      <c r="DR153" s="139"/>
      <c r="DS153" s="139"/>
      <c r="DT153" s="139"/>
      <c r="DU153" s="128"/>
      <c r="DV153" s="216"/>
      <c r="DW153" s="140"/>
      <c r="DX153" s="141"/>
      <c r="DY153" s="141"/>
      <c r="DZ153" s="134"/>
      <c r="EA153" s="133"/>
      <c r="EB153" s="177"/>
      <c r="EC153" s="177"/>
      <c r="ED153" s="163"/>
      <c r="EE153" s="133"/>
      <c r="EF153" s="127"/>
      <c r="EG153" s="127"/>
      <c r="EH153" s="127"/>
      <c r="EI153" s="127"/>
      <c r="EJ153" s="127"/>
      <c r="EK153" s="127"/>
      <c r="EL153" s="134"/>
      <c r="EM153" s="133"/>
      <c r="EN153" s="127"/>
      <c r="EO153" s="127"/>
      <c r="EP153" s="127"/>
      <c r="EQ153" s="127"/>
      <c r="ER153" s="127"/>
      <c r="ES153" s="127"/>
      <c r="ET153" s="134"/>
      <c r="EU153" s="142"/>
      <c r="EV153" s="142"/>
      <c r="EW153" s="142"/>
      <c r="EX153" s="142"/>
      <c r="EY153" s="142"/>
      <c r="EZ153" s="142"/>
      <c r="FA153" s="142"/>
      <c r="FB153" s="142"/>
      <c r="FC153" s="142"/>
      <c r="FD153" s="142"/>
      <c r="FE153" s="142"/>
      <c r="FF153" s="142"/>
      <c r="FG153" s="142"/>
      <c r="FH153" s="142"/>
    </row>
    <row r="154" spans="1:164" s="67" customFormat="1">
      <c r="A154" s="176" t="str">
        <f>Validation!B154</f>
        <v>Pass</v>
      </c>
      <c r="B154" s="247"/>
      <c r="C154" s="247"/>
      <c r="D154" s="247"/>
      <c r="E154" s="248"/>
      <c r="F154" s="249"/>
      <c r="G154" s="247"/>
      <c r="H154" s="243"/>
      <c r="I154" s="127"/>
      <c r="J154" s="243"/>
      <c r="K154" s="136"/>
      <c r="L154" s="177"/>
      <c r="M154" s="191"/>
      <c r="N154" s="218"/>
      <c r="O154" s="218"/>
      <c r="P154" s="179"/>
      <c r="Q154" s="128"/>
      <c r="R154" s="216"/>
      <c r="S154" s="244"/>
      <c r="T154" s="177"/>
      <c r="U154" s="177"/>
      <c r="V154" s="216"/>
      <c r="W154" s="131"/>
      <c r="X154" s="132"/>
      <c r="Y154" s="132"/>
      <c r="Z154" s="132"/>
      <c r="AA154" s="133"/>
      <c r="AB154" s="127"/>
      <c r="AC154" s="127"/>
      <c r="AD154" s="245"/>
      <c r="AE154" s="246"/>
      <c r="AF154" s="127"/>
      <c r="AG154" s="127"/>
      <c r="AH154" s="128"/>
      <c r="AI154" s="128"/>
      <c r="AJ154" s="134"/>
      <c r="AK154" s="214"/>
      <c r="AL154" s="210"/>
      <c r="AM154" s="177"/>
      <c r="AN154" s="127"/>
      <c r="AO154" s="177"/>
      <c r="AP154" s="177"/>
      <c r="AQ154" s="177"/>
      <c r="AR154" s="177"/>
      <c r="AS154" s="177"/>
      <c r="AT154" s="177"/>
      <c r="AU154" s="135"/>
      <c r="AV154" s="216"/>
      <c r="AW154" s="133"/>
      <c r="AX154" s="127"/>
      <c r="AY154" s="127"/>
      <c r="AZ154" s="127"/>
      <c r="BA154" s="127"/>
      <c r="BB154" s="127"/>
      <c r="BC154" s="127"/>
      <c r="BD154" s="127"/>
      <c r="BE154" s="134"/>
      <c r="BF154" s="127"/>
      <c r="BG154" s="127"/>
      <c r="BH154" s="127"/>
      <c r="BI154" s="127"/>
      <c r="BJ154" s="127"/>
      <c r="BK154" s="127"/>
      <c r="BL154" s="127"/>
      <c r="BM154" s="127"/>
      <c r="BN154" s="134"/>
      <c r="BO154" s="133"/>
      <c r="BP154" s="127"/>
      <c r="BQ154" s="127"/>
      <c r="BR154" s="127"/>
      <c r="BS154" s="127"/>
      <c r="BT154" s="127"/>
      <c r="BU154" s="127"/>
      <c r="BV154" s="127"/>
      <c r="BW154" s="127"/>
      <c r="BX154" s="127"/>
      <c r="BY154" s="127"/>
      <c r="BZ154" s="127"/>
      <c r="CA154" s="127"/>
      <c r="CB154" s="127"/>
      <c r="CC154" s="127"/>
      <c r="CD154" s="127"/>
      <c r="CE154" s="127"/>
      <c r="CF154" s="127"/>
      <c r="CG154" s="127"/>
      <c r="CH154" s="136"/>
      <c r="CI154" s="137"/>
      <c r="CJ154" s="127"/>
      <c r="CK154" s="127"/>
      <c r="CL154" s="127"/>
      <c r="CM154" s="127"/>
      <c r="CN154" s="127"/>
      <c r="CO154" s="127"/>
      <c r="CP154" s="127"/>
      <c r="CQ154" s="127"/>
      <c r="CR154" s="127"/>
      <c r="CS154" s="127"/>
      <c r="CT154" s="127"/>
      <c r="CU154" s="127"/>
      <c r="CV154" s="127"/>
      <c r="CW154" s="127"/>
      <c r="CX154" s="127"/>
      <c r="CY154" s="127"/>
      <c r="CZ154" s="127"/>
      <c r="DA154" s="127"/>
      <c r="DB154" s="127"/>
      <c r="DC154" s="127"/>
      <c r="DD154" s="128"/>
      <c r="DE154" s="134"/>
      <c r="DF154" s="138"/>
      <c r="DG154" s="139"/>
      <c r="DH154" s="139"/>
      <c r="DI154" s="139"/>
      <c r="DJ154" s="139"/>
      <c r="DK154" s="139"/>
      <c r="DL154" s="139"/>
      <c r="DM154" s="137"/>
      <c r="DN154" s="138"/>
      <c r="DO154" s="139"/>
      <c r="DP154" s="139"/>
      <c r="DQ154" s="139"/>
      <c r="DR154" s="139"/>
      <c r="DS154" s="139"/>
      <c r="DT154" s="139"/>
      <c r="DU154" s="128"/>
      <c r="DV154" s="216"/>
      <c r="DW154" s="140"/>
      <c r="DX154" s="141"/>
      <c r="DY154" s="141"/>
      <c r="DZ154" s="134"/>
      <c r="EA154" s="133"/>
      <c r="EB154" s="177"/>
      <c r="EC154" s="177"/>
      <c r="ED154" s="163"/>
      <c r="EE154" s="133"/>
      <c r="EF154" s="127"/>
      <c r="EG154" s="127"/>
      <c r="EH154" s="127"/>
      <c r="EI154" s="127"/>
      <c r="EJ154" s="127"/>
      <c r="EK154" s="127"/>
      <c r="EL154" s="134"/>
      <c r="EM154" s="133"/>
      <c r="EN154" s="127"/>
      <c r="EO154" s="127"/>
      <c r="EP154" s="127"/>
      <c r="EQ154" s="127"/>
      <c r="ER154" s="127"/>
      <c r="ES154" s="127"/>
      <c r="ET154" s="134"/>
      <c r="EU154" s="142"/>
      <c r="EV154" s="142"/>
      <c r="EW154" s="142"/>
      <c r="EX154" s="142"/>
      <c r="EY154" s="142"/>
      <c r="EZ154" s="142"/>
      <c r="FA154" s="142"/>
      <c r="FB154" s="142"/>
      <c r="FC154" s="142"/>
      <c r="FD154" s="142"/>
      <c r="FE154" s="142"/>
      <c r="FF154" s="142"/>
      <c r="FG154" s="142"/>
      <c r="FH154" s="142"/>
    </row>
    <row r="155" spans="1:164" s="67" customFormat="1">
      <c r="A155" s="176" t="str">
        <f>Validation!B155</f>
        <v>Pass</v>
      </c>
      <c r="B155" s="247"/>
      <c r="C155" s="247"/>
      <c r="D155" s="247"/>
      <c r="E155" s="248"/>
      <c r="F155" s="249"/>
      <c r="G155" s="247"/>
      <c r="H155" s="243"/>
      <c r="I155" s="127"/>
      <c r="J155" s="243"/>
      <c r="K155" s="136"/>
      <c r="L155" s="177"/>
      <c r="M155" s="191"/>
      <c r="N155" s="218"/>
      <c r="O155" s="218"/>
      <c r="P155" s="179"/>
      <c r="Q155" s="128"/>
      <c r="R155" s="216"/>
      <c r="S155" s="244"/>
      <c r="T155" s="177"/>
      <c r="U155" s="177"/>
      <c r="V155" s="216"/>
      <c r="W155" s="131"/>
      <c r="X155" s="132"/>
      <c r="Y155" s="132"/>
      <c r="Z155" s="132"/>
      <c r="AA155" s="133"/>
      <c r="AB155" s="127"/>
      <c r="AC155" s="127"/>
      <c r="AD155" s="245"/>
      <c r="AE155" s="246"/>
      <c r="AF155" s="127"/>
      <c r="AG155" s="127"/>
      <c r="AH155" s="128"/>
      <c r="AI155" s="128"/>
      <c r="AJ155" s="134"/>
      <c r="AK155" s="214"/>
      <c r="AL155" s="210"/>
      <c r="AM155" s="177"/>
      <c r="AN155" s="127"/>
      <c r="AO155" s="177"/>
      <c r="AP155" s="177"/>
      <c r="AQ155" s="177"/>
      <c r="AR155" s="177"/>
      <c r="AS155" s="177"/>
      <c r="AT155" s="177"/>
      <c r="AU155" s="135"/>
      <c r="AV155" s="216"/>
      <c r="AW155" s="133"/>
      <c r="AX155" s="127"/>
      <c r="AY155" s="127"/>
      <c r="AZ155" s="127"/>
      <c r="BA155" s="127"/>
      <c r="BB155" s="127"/>
      <c r="BC155" s="127"/>
      <c r="BD155" s="127"/>
      <c r="BE155" s="134"/>
      <c r="BF155" s="127"/>
      <c r="BG155" s="127"/>
      <c r="BH155" s="127"/>
      <c r="BI155" s="127"/>
      <c r="BJ155" s="127"/>
      <c r="BK155" s="127"/>
      <c r="BL155" s="127"/>
      <c r="BM155" s="127"/>
      <c r="BN155" s="134"/>
      <c r="BO155" s="133"/>
      <c r="BP155" s="127"/>
      <c r="BQ155" s="127"/>
      <c r="BR155" s="127"/>
      <c r="BS155" s="127"/>
      <c r="BT155" s="127"/>
      <c r="BU155" s="127"/>
      <c r="BV155" s="127"/>
      <c r="BW155" s="127"/>
      <c r="BX155" s="127"/>
      <c r="BY155" s="127"/>
      <c r="BZ155" s="127"/>
      <c r="CA155" s="127"/>
      <c r="CB155" s="127"/>
      <c r="CC155" s="127"/>
      <c r="CD155" s="127"/>
      <c r="CE155" s="127"/>
      <c r="CF155" s="127"/>
      <c r="CG155" s="127"/>
      <c r="CH155" s="136"/>
      <c r="CI155" s="137"/>
      <c r="CJ155" s="127"/>
      <c r="CK155" s="127"/>
      <c r="CL155" s="127"/>
      <c r="CM155" s="127"/>
      <c r="CN155" s="127"/>
      <c r="CO155" s="127"/>
      <c r="CP155" s="127"/>
      <c r="CQ155" s="127"/>
      <c r="CR155" s="127"/>
      <c r="CS155" s="127"/>
      <c r="CT155" s="127"/>
      <c r="CU155" s="127"/>
      <c r="CV155" s="127"/>
      <c r="CW155" s="127"/>
      <c r="CX155" s="127"/>
      <c r="CY155" s="127"/>
      <c r="CZ155" s="127"/>
      <c r="DA155" s="127"/>
      <c r="DB155" s="127"/>
      <c r="DC155" s="127"/>
      <c r="DD155" s="128"/>
      <c r="DE155" s="134"/>
      <c r="DF155" s="138"/>
      <c r="DG155" s="139"/>
      <c r="DH155" s="139"/>
      <c r="DI155" s="139"/>
      <c r="DJ155" s="139"/>
      <c r="DK155" s="139"/>
      <c r="DL155" s="139"/>
      <c r="DM155" s="137"/>
      <c r="DN155" s="138"/>
      <c r="DO155" s="139"/>
      <c r="DP155" s="139"/>
      <c r="DQ155" s="139"/>
      <c r="DR155" s="139"/>
      <c r="DS155" s="139"/>
      <c r="DT155" s="139"/>
      <c r="DU155" s="128"/>
      <c r="DV155" s="216"/>
      <c r="DW155" s="140"/>
      <c r="DX155" s="141"/>
      <c r="DY155" s="141"/>
      <c r="DZ155" s="134"/>
      <c r="EA155" s="133"/>
      <c r="EB155" s="177"/>
      <c r="EC155" s="177"/>
      <c r="ED155" s="163"/>
      <c r="EE155" s="133"/>
      <c r="EF155" s="127"/>
      <c r="EG155" s="127"/>
      <c r="EH155" s="127"/>
      <c r="EI155" s="127"/>
      <c r="EJ155" s="127"/>
      <c r="EK155" s="127"/>
      <c r="EL155" s="134"/>
      <c r="EM155" s="133"/>
      <c r="EN155" s="127"/>
      <c r="EO155" s="127"/>
      <c r="EP155" s="127"/>
      <c r="EQ155" s="127"/>
      <c r="ER155" s="127"/>
      <c r="ES155" s="127"/>
      <c r="ET155" s="134"/>
      <c r="EU155" s="142"/>
      <c r="EV155" s="142"/>
      <c r="EW155" s="142"/>
      <c r="EX155" s="142"/>
      <c r="EY155" s="142"/>
      <c r="EZ155" s="142"/>
      <c r="FA155" s="142"/>
      <c r="FB155" s="142"/>
      <c r="FC155" s="142"/>
      <c r="FD155" s="142"/>
      <c r="FE155" s="142"/>
      <c r="FF155" s="142"/>
      <c r="FG155" s="142"/>
      <c r="FH155" s="142"/>
    </row>
    <row r="156" spans="1:164" s="67" customFormat="1">
      <c r="A156" s="176" t="str">
        <f>Validation!B156</f>
        <v>Pass</v>
      </c>
      <c r="B156" s="247"/>
      <c r="C156" s="247"/>
      <c r="D156" s="247"/>
      <c r="E156" s="248"/>
      <c r="F156" s="249"/>
      <c r="G156" s="247"/>
      <c r="H156" s="243"/>
      <c r="I156" s="127"/>
      <c r="J156" s="243"/>
      <c r="K156" s="136"/>
      <c r="L156" s="177"/>
      <c r="M156" s="191"/>
      <c r="N156" s="218"/>
      <c r="O156" s="218"/>
      <c r="P156" s="179"/>
      <c r="Q156" s="128"/>
      <c r="R156" s="216"/>
      <c r="S156" s="244"/>
      <c r="T156" s="177"/>
      <c r="U156" s="177"/>
      <c r="V156" s="216"/>
      <c r="W156" s="131"/>
      <c r="X156" s="132"/>
      <c r="Y156" s="132"/>
      <c r="Z156" s="132"/>
      <c r="AA156" s="133"/>
      <c r="AB156" s="127"/>
      <c r="AC156" s="127"/>
      <c r="AD156" s="245"/>
      <c r="AE156" s="246"/>
      <c r="AF156" s="127"/>
      <c r="AG156" s="127"/>
      <c r="AH156" s="128"/>
      <c r="AI156" s="128"/>
      <c r="AJ156" s="134"/>
      <c r="AK156" s="214"/>
      <c r="AL156" s="210"/>
      <c r="AM156" s="177"/>
      <c r="AN156" s="127"/>
      <c r="AO156" s="177"/>
      <c r="AP156" s="177"/>
      <c r="AQ156" s="177"/>
      <c r="AR156" s="177"/>
      <c r="AS156" s="177"/>
      <c r="AT156" s="177"/>
      <c r="AU156" s="135"/>
      <c r="AV156" s="216"/>
      <c r="AW156" s="133"/>
      <c r="AX156" s="127"/>
      <c r="AY156" s="127"/>
      <c r="AZ156" s="127"/>
      <c r="BA156" s="127"/>
      <c r="BB156" s="127"/>
      <c r="BC156" s="127"/>
      <c r="BD156" s="127"/>
      <c r="BE156" s="134"/>
      <c r="BF156" s="127"/>
      <c r="BG156" s="127"/>
      <c r="BH156" s="127"/>
      <c r="BI156" s="127"/>
      <c r="BJ156" s="127"/>
      <c r="BK156" s="127"/>
      <c r="BL156" s="127"/>
      <c r="BM156" s="127"/>
      <c r="BN156" s="134"/>
      <c r="BO156" s="133"/>
      <c r="BP156" s="127"/>
      <c r="BQ156" s="127"/>
      <c r="BR156" s="127"/>
      <c r="BS156" s="127"/>
      <c r="BT156" s="127"/>
      <c r="BU156" s="127"/>
      <c r="BV156" s="127"/>
      <c r="BW156" s="127"/>
      <c r="BX156" s="127"/>
      <c r="BY156" s="127"/>
      <c r="BZ156" s="127"/>
      <c r="CA156" s="127"/>
      <c r="CB156" s="127"/>
      <c r="CC156" s="127"/>
      <c r="CD156" s="127"/>
      <c r="CE156" s="127"/>
      <c r="CF156" s="127"/>
      <c r="CG156" s="127"/>
      <c r="CH156" s="136"/>
      <c r="CI156" s="137"/>
      <c r="CJ156" s="127"/>
      <c r="CK156" s="127"/>
      <c r="CL156" s="127"/>
      <c r="CM156" s="127"/>
      <c r="CN156" s="127"/>
      <c r="CO156" s="127"/>
      <c r="CP156" s="127"/>
      <c r="CQ156" s="127"/>
      <c r="CR156" s="127"/>
      <c r="CS156" s="127"/>
      <c r="CT156" s="127"/>
      <c r="CU156" s="127"/>
      <c r="CV156" s="127"/>
      <c r="CW156" s="127"/>
      <c r="CX156" s="127"/>
      <c r="CY156" s="127"/>
      <c r="CZ156" s="127"/>
      <c r="DA156" s="127"/>
      <c r="DB156" s="127"/>
      <c r="DC156" s="127"/>
      <c r="DD156" s="128"/>
      <c r="DE156" s="134"/>
      <c r="DF156" s="138"/>
      <c r="DG156" s="139"/>
      <c r="DH156" s="139"/>
      <c r="DI156" s="139"/>
      <c r="DJ156" s="139"/>
      <c r="DK156" s="139"/>
      <c r="DL156" s="139"/>
      <c r="DM156" s="137"/>
      <c r="DN156" s="138"/>
      <c r="DO156" s="139"/>
      <c r="DP156" s="139"/>
      <c r="DQ156" s="139"/>
      <c r="DR156" s="139"/>
      <c r="DS156" s="139"/>
      <c r="DT156" s="139"/>
      <c r="DU156" s="128"/>
      <c r="DV156" s="216"/>
      <c r="DW156" s="140"/>
      <c r="DX156" s="141"/>
      <c r="DY156" s="141"/>
      <c r="DZ156" s="134"/>
      <c r="EA156" s="133"/>
      <c r="EB156" s="177"/>
      <c r="EC156" s="177"/>
      <c r="ED156" s="163"/>
      <c r="EE156" s="133"/>
      <c r="EF156" s="127"/>
      <c r="EG156" s="127"/>
      <c r="EH156" s="127"/>
      <c r="EI156" s="127"/>
      <c r="EJ156" s="127"/>
      <c r="EK156" s="127"/>
      <c r="EL156" s="134"/>
      <c r="EM156" s="133"/>
      <c r="EN156" s="127"/>
      <c r="EO156" s="127"/>
      <c r="EP156" s="127"/>
      <c r="EQ156" s="127"/>
      <c r="ER156" s="127"/>
      <c r="ES156" s="127"/>
      <c r="ET156" s="134"/>
      <c r="EU156" s="142"/>
      <c r="EV156" s="142"/>
      <c r="EW156" s="142"/>
      <c r="EX156" s="142"/>
      <c r="EY156" s="142"/>
      <c r="EZ156" s="142"/>
      <c r="FA156" s="142"/>
      <c r="FB156" s="142"/>
      <c r="FC156" s="142"/>
      <c r="FD156" s="142"/>
      <c r="FE156" s="142"/>
      <c r="FF156" s="142"/>
      <c r="FG156" s="142"/>
      <c r="FH156" s="142"/>
    </row>
    <row r="157" spans="1:164" s="67" customFormat="1">
      <c r="A157" s="176" t="str">
        <f>Validation!B157</f>
        <v>Pass</v>
      </c>
      <c r="B157" s="247"/>
      <c r="C157" s="247"/>
      <c r="D157" s="247"/>
      <c r="E157" s="248"/>
      <c r="F157" s="249"/>
      <c r="G157" s="247"/>
      <c r="H157" s="243"/>
      <c r="I157" s="127"/>
      <c r="J157" s="243"/>
      <c r="K157" s="136"/>
      <c r="L157" s="177"/>
      <c r="M157" s="191"/>
      <c r="N157" s="218"/>
      <c r="O157" s="218"/>
      <c r="P157" s="179"/>
      <c r="Q157" s="128"/>
      <c r="R157" s="216"/>
      <c r="S157" s="244"/>
      <c r="T157" s="177"/>
      <c r="U157" s="177"/>
      <c r="V157" s="216"/>
      <c r="W157" s="131"/>
      <c r="X157" s="132"/>
      <c r="Y157" s="132"/>
      <c r="Z157" s="132"/>
      <c r="AA157" s="133"/>
      <c r="AB157" s="127"/>
      <c r="AC157" s="127"/>
      <c r="AD157" s="245"/>
      <c r="AE157" s="246"/>
      <c r="AF157" s="127"/>
      <c r="AG157" s="127"/>
      <c r="AH157" s="128"/>
      <c r="AI157" s="128"/>
      <c r="AJ157" s="134"/>
      <c r="AK157" s="214"/>
      <c r="AL157" s="210"/>
      <c r="AM157" s="177"/>
      <c r="AN157" s="127"/>
      <c r="AO157" s="177"/>
      <c r="AP157" s="177"/>
      <c r="AQ157" s="177"/>
      <c r="AR157" s="177"/>
      <c r="AS157" s="177"/>
      <c r="AT157" s="177"/>
      <c r="AU157" s="135"/>
      <c r="AV157" s="216"/>
      <c r="AW157" s="133"/>
      <c r="AX157" s="127"/>
      <c r="AY157" s="127"/>
      <c r="AZ157" s="127"/>
      <c r="BA157" s="127"/>
      <c r="BB157" s="127"/>
      <c r="BC157" s="127"/>
      <c r="BD157" s="127"/>
      <c r="BE157" s="134"/>
      <c r="BF157" s="127"/>
      <c r="BG157" s="127"/>
      <c r="BH157" s="127"/>
      <c r="BI157" s="127"/>
      <c r="BJ157" s="127"/>
      <c r="BK157" s="127"/>
      <c r="BL157" s="127"/>
      <c r="BM157" s="127"/>
      <c r="BN157" s="134"/>
      <c r="BO157" s="133"/>
      <c r="BP157" s="127"/>
      <c r="BQ157" s="127"/>
      <c r="BR157" s="127"/>
      <c r="BS157" s="127"/>
      <c r="BT157" s="127"/>
      <c r="BU157" s="127"/>
      <c r="BV157" s="127"/>
      <c r="BW157" s="127"/>
      <c r="BX157" s="127"/>
      <c r="BY157" s="127"/>
      <c r="BZ157" s="127"/>
      <c r="CA157" s="127"/>
      <c r="CB157" s="127"/>
      <c r="CC157" s="127"/>
      <c r="CD157" s="127"/>
      <c r="CE157" s="127"/>
      <c r="CF157" s="127"/>
      <c r="CG157" s="127"/>
      <c r="CH157" s="136"/>
      <c r="CI157" s="137"/>
      <c r="CJ157" s="127"/>
      <c r="CK157" s="127"/>
      <c r="CL157" s="127"/>
      <c r="CM157" s="127"/>
      <c r="CN157" s="127"/>
      <c r="CO157" s="127"/>
      <c r="CP157" s="127"/>
      <c r="CQ157" s="127"/>
      <c r="CR157" s="127"/>
      <c r="CS157" s="127"/>
      <c r="CT157" s="127"/>
      <c r="CU157" s="127"/>
      <c r="CV157" s="127"/>
      <c r="CW157" s="127"/>
      <c r="CX157" s="127"/>
      <c r="CY157" s="127"/>
      <c r="CZ157" s="127"/>
      <c r="DA157" s="127"/>
      <c r="DB157" s="127"/>
      <c r="DC157" s="127"/>
      <c r="DD157" s="128"/>
      <c r="DE157" s="134"/>
      <c r="DF157" s="138"/>
      <c r="DG157" s="139"/>
      <c r="DH157" s="139"/>
      <c r="DI157" s="139"/>
      <c r="DJ157" s="139"/>
      <c r="DK157" s="139"/>
      <c r="DL157" s="139"/>
      <c r="DM157" s="137"/>
      <c r="DN157" s="138"/>
      <c r="DO157" s="139"/>
      <c r="DP157" s="139"/>
      <c r="DQ157" s="139"/>
      <c r="DR157" s="139"/>
      <c r="DS157" s="139"/>
      <c r="DT157" s="139"/>
      <c r="DU157" s="128"/>
      <c r="DV157" s="216"/>
      <c r="DW157" s="140"/>
      <c r="DX157" s="141"/>
      <c r="DY157" s="141"/>
      <c r="DZ157" s="134"/>
      <c r="EA157" s="133"/>
      <c r="EB157" s="177"/>
      <c r="EC157" s="177"/>
      <c r="ED157" s="163"/>
      <c r="EE157" s="133"/>
      <c r="EF157" s="127"/>
      <c r="EG157" s="127"/>
      <c r="EH157" s="127"/>
      <c r="EI157" s="127"/>
      <c r="EJ157" s="127"/>
      <c r="EK157" s="127"/>
      <c r="EL157" s="134"/>
      <c r="EM157" s="133"/>
      <c r="EN157" s="127"/>
      <c r="EO157" s="127"/>
      <c r="EP157" s="127"/>
      <c r="EQ157" s="127"/>
      <c r="ER157" s="127"/>
      <c r="ES157" s="127"/>
      <c r="ET157" s="134"/>
      <c r="EU157" s="142"/>
      <c r="EV157" s="142"/>
      <c r="EW157" s="142"/>
      <c r="EX157" s="142"/>
      <c r="EY157" s="142"/>
      <c r="EZ157" s="142"/>
      <c r="FA157" s="142"/>
      <c r="FB157" s="142"/>
      <c r="FC157" s="142"/>
      <c r="FD157" s="142"/>
      <c r="FE157" s="142"/>
      <c r="FF157" s="142"/>
      <c r="FG157" s="142"/>
      <c r="FH157" s="142"/>
    </row>
    <row r="158" spans="1:164" s="67" customFormat="1">
      <c r="A158" s="176" t="str">
        <f>Validation!B158</f>
        <v>Pass</v>
      </c>
      <c r="B158" s="247"/>
      <c r="C158" s="247"/>
      <c r="D158" s="247"/>
      <c r="E158" s="248"/>
      <c r="F158" s="249"/>
      <c r="G158" s="247"/>
      <c r="H158" s="243"/>
      <c r="I158" s="127"/>
      <c r="J158" s="243"/>
      <c r="K158" s="136"/>
      <c r="L158" s="177"/>
      <c r="M158" s="191"/>
      <c r="N158" s="218"/>
      <c r="O158" s="218"/>
      <c r="P158" s="179"/>
      <c r="Q158" s="128"/>
      <c r="R158" s="216"/>
      <c r="S158" s="244"/>
      <c r="T158" s="177"/>
      <c r="U158" s="177"/>
      <c r="V158" s="216"/>
      <c r="W158" s="131"/>
      <c r="X158" s="132"/>
      <c r="Y158" s="132"/>
      <c r="Z158" s="132"/>
      <c r="AA158" s="133"/>
      <c r="AB158" s="127"/>
      <c r="AC158" s="127"/>
      <c r="AD158" s="245"/>
      <c r="AE158" s="246"/>
      <c r="AF158" s="127"/>
      <c r="AG158" s="127"/>
      <c r="AH158" s="128"/>
      <c r="AI158" s="128"/>
      <c r="AJ158" s="134"/>
      <c r="AK158" s="214"/>
      <c r="AL158" s="210"/>
      <c r="AM158" s="177"/>
      <c r="AN158" s="127"/>
      <c r="AO158" s="177"/>
      <c r="AP158" s="177"/>
      <c r="AQ158" s="177"/>
      <c r="AR158" s="177"/>
      <c r="AS158" s="177"/>
      <c r="AT158" s="177"/>
      <c r="AU158" s="135"/>
      <c r="AV158" s="216"/>
      <c r="AW158" s="133"/>
      <c r="AX158" s="127"/>
      <c r="AY158" s="127"/>
      <c r="AZ158" s="127"/>
      <c r="BA158" s="127"/>
      <c r="BB158" s="127"/>
      <c r="BC158" s="127"/>
      <c r="BD158" s="127"/>
      <c r="BE158" s="134"/>
      <c r="BF158" s="127"/>
      <c r="BG158" s="127"/>
      <c r="BH158" s="127"/>
      <c r="BI158" s="127"/>
      <c r="BJ158" s="127"/>
      <c r="BK158" s="127"/>
      <c r="BL158" s="127"/>
      <c r="BM158" s="127"/>
      <c r="BN158" s="134"/>
      <c r="BO158" s="133"/>
      <c r="BP158" s="127"/>
      <c r="BQ158" s="127"/>
      <c r="BR158" s="127"/>
      <c r="BS158" s="127"/>
      <c r="BT158" s="127"/>
      <c r="BU158" s="127"/>
      <c r="BV158" s="127"/>
      <c r="BW158" s="127"/>
      <c r="BX158" s="127"/>
      <c r="BY158" s="127"/>
      <c r="BZ158" s="127"/>
      <c r="CA158" s="127"/>
      <c r="CB158" s="127"/>
      <c r="CC158" s="127"/>
      <c r="CD158" s="127"/>
      <c r="CE158" s="127"/>
      <c r="CF158" s="127"/>
      <c r="CG158" s="127"/>
      <c r="CH158" s="136"/>
      <c r="CI158" s="137"/>
      <c r="CJ158" s="127"/>
      <c r="CK158" s="127"/>
      <c r="CL158" s="127"/>
      <c r="CM158" s="127"/>
      <c r="CN158" s="127"/>
      <c r="CO158" s="127"/>
      <c r="CP158" s="127"/>
      <c r="CQ158" s="127"/>
      <c r="CR158" s="127"/>
      <c r="CS158" s="127"/>
      <c r="CT158" s="127"/>
      <c r="CU158" s="127"/>
      <c r="CV158" s="127"/>
      <c r="CW158" s="127"/>
      <c r="CX158" s="127"/>
      <c r="CY158" s="127"/>
      <c r="CZ158" s="127"/>
      <c r="DA158" s="127"/>
      <c r="DB158" s="127"/>
      <c r="DC158" s="127"/>
      <c r="DD158" s="128"/>
      <c r="DE158" s="134"/>
      <c r="DF158" s="138"/>
      <c r="DG158" s="139"/>
      <c r="DH158" s="139"/>
      <c r="DI158" s="139"/>
      <c r="DJ158" s="139"/>
      <c r="DK158" s="139"/>
      <c r="DL158" s="139"/>
      <c r="DM158" s="137"/>
      <c r="DN158" s="138"/>
      <c r="DO158" s="139"/>
      <c r="DP158" s="139"/>
      <c r="DQ158" s="139"/>
      <c r="DR158" s="139"/>
      <c r="DS158" s="139"/>
      <c r="DT158" s="139"/>
      <c r="DU158" s="128"/>
      <c r="DV158" s="216"/>
      <c r="DW158" s="140"/>
      <c r="DX158" s="141"/>
      <c r="DY158" s="141"/>
      <c r="DZ158" s="134"/>
      <c r="EA158" s="133"/>
      <c r="EB158" s="177"/>
      <c r="EC158" s="177"/>
      <c r="ED158" s="163"/>
      <c r="EE158" s="133"/>
      <c r="EF158" s="127"/>
      <c r="EG158" s="127"/>
      <c r="EH158" s="127"/>
      <c r="EI158" s="127"/>
      <c r="EJ158" s="127"/>
      <c r="EK158" s="127"/>
      <c r="EL158" s="134"/>
      <c r="EM158" s="133"/>
      <c r="EN158" s="127"/>
      <c r="EO158" s="127"/>
      <c r="EP158" s="127"/>
      <c r="EQ158" s="127"/>
      <c r="ER158" s="127"/>
      <c r="ES158" s="127"/>
      <c r="ET158" s="134"/>
      <c r="EU158" s="142"/>
      <c r="EV158" s="142"/>
      <c r="EW158" s="142"/>
      <c r="EX158" s="142"/>
      <c r="EY158" s="142"/>
      <c r="EZ158" s="142"/>
      <c r="FA158" s="142"/>
      <c r="FB158" s="142"/>
      <c r="FC158" s="142"/>
      <c r="FD158" s="142"/>
      <c r="FE158" s="142"/>
      <c r="FF158" s="142"/>
      <c r="FG158" s="142"/>
      <c r="FH158" s="142"/>
    </row>
    <row r="159" spans="1:164" s="67" customFormat="1">
      <c r="A159" s="176" t="str">
        <f>Validation!B159</f>
        <v>Pass</v>
      </c>
      <c r="B159" s="247"/>
      <c r="C159" s="247"/>
      <c r="D159" s="247"/>
      <c r="E159" s="248"/>
      <c r="F159" s="249"/>
      <c r="G159" s="247"/>
      <c r="H159" s="243"/>
      <c r="I159" s="127"/>
      <c r="J159" s="243"/>
      <c r="K159" s="136"/>
      <c r="L159" s="177"/>
      <c r="M159" s="191"/>
      <c r="N159" s="218"/>
      <c r="O159" s="218"/>
      <c r="P159" s="179"/>
      <c r="Q159" s="128"/>
      <c r="R159" s="216"/>
      <c r="S159" s="244"/>
      <c r="T159" s="177"/>
      <c r="U159" s="177"/>
      <c r="V159" s="216"/>
      <c r="W159" s="131"/>
      <c r="X159" s="132"/>
      <c r="Y159" s="132"/>
      <c r="Z159" s="132"/>
      <c r="AA159" s="133"/>
      <c r="AB159" s="127"/>
      <c r="AC159" s="127"/>
      <c r="AD159" s="245"/>
      <c r="AE159" s="246"/>
      <c r="AF159" s="127"/>
      <c r="AG159" s="127"/>
      <c r="AH159" s="128"/>
      <c r="AI159" s="128"/>
      <c r="AJ159" s="134"/>
      <c r="AK159" s="214"/>
      <c r="AL159" s="210"/>
      <c r="AM159" s="177"/>
      <c r="AN159" s="127"/>
      <c r="AO159" s="177"/>
      <c r="AP159" s="177"/>
      <c r="AQ159" s="177"/>
      <c r="AR159" s="177"/>
      <c r="AS159" s="177"/>
      <c r="AT159" s="177"/>
      <c r="AU159" s="135"/>
      <c r="AV159" s="216"/>
      <c r="AW159" s="133"/>
      <c r="AX159" s="127"/>
      <c r="AY159" s="127"/>
      <c r="AZ159" s="127"/>
      <c r="BA159" s="127"/>
      <c r="BB159" s="127"/>
      <c r="BC159" s="127"/>
      <c r="BD159" s="127"/>
      <c r="BE159" s="134"/>
      <c r="BF159" s="127"/>
      <c r="BG159" s="127"/>
      <c r="BH159" s="127"/>
      <c r="BI159" s="127"/>
      <c r="BJ159" s="127"/>
      <c r="BK159" s="127"/>
      <c r="BL159" s="127"/>
      <c r="BM159" s="127"/>
      <c r="BN159" s="134"/>
      <c r="BO159" s="133"/>
      <c r="BP159" s="127"/>
      <c r="BQ159" s="127"/>
      <c r="BR159" s="127"/>
      <c r="BS159" s="127"/>
      <c r="BT159" s="127"/>
      <c r="BU159" s="127"/>
      <c r="BV159" s="127"/>
      <c r="BW159" s="127"/>
      <c r="BX159" s="127"/>
      <c r="BY159" s="127"/>
      <c r="BZ159" s="127"/>
      <c r="CA159" s="127"/>
      <c r="CB159" s="127"/>
      <c r="CC159" s="127"/>
      <c r="CD159" s="127"/>
      <c r="CE159" s="127"/>
      <c r="CF159" s="127"/>
      <c r="CG159" s="127"/>
      <c r="CH159" s="136"/>
      <c r="CI159" s="137"/>
      <c r="CJ159" s="127"/>
      <c r="CK159" s="127"/>
      <c r="CL159" s="127"/>
      <c r="CM159" s="127"/>
      <c r="CN159" s="127"/>
      <c r="CO159" s="127"/>
      <c r="CP159" s="127"/>
      <c r="CQ159" s="127"/>
      <c r="CR159" s="127"/>
      <c r="CS159" s="127"/>
      <c r="CT159" s="127"/>
      <c r="CU159" s="127"/>
      <c r="CV159" s="127"/>
      <c r="CW159" s="127"/>
      <c r="CX159" s="127"/>
      <c r="CY159" s="127"/>
      <c r="CZ159" s="127"/>
      <c r="DA159" s="127"/>
      <c r="DB159" s="127"/>
      <c r="DC159" s="127"/>
      <c r="DD159" s="128"/>
      <c r="DE159" s="134"/>
      <c r="DF159" s="138"/>
      <c r="DG159" s="139"/>
      <c r="DH159" s="139"/>
      <c r="DI159" s="139"/>
      <c r="DJ159" s="139"/>
      <c r="DK159" s="139"/>
      <c r="DL159" s="139"/>
      <c r="DM159" s="137"/>
      <c r="DN159" s="138"/>
      <c r="DO159" s="139"/>
      <c r="DP159" s="139"/>
      <c r="DQ159" s="139"/>
      <c r="DR159" s="139"/>
      <c r="DS159" s="139"/>
      <c r="DT159" s="139"/>
      <c r="DU159" s="128"/>
      <c r="DV159" s="216"/>
      <c r="DW159" s="140"/>
      <c r="DX159" s="141"/>
      <c r="DY159" s="141"/>
      <c r="DZ159" s="134"/>
      <c r="EA159" s="133"/>
      <c r="EB159" s="177"/>
      <c r="EC159" s="177"/>
      <c r="ED159" s="163"/>
      <c r="EE159" s="133"/>
      <c r="EF159" s="127"/>
      <c r="EG159" s="127"/>
      <c r="EH159" s="127"/>
      <c r="EI159" s="127"/>
      <c r="EJ159" s="127"/>
      <c r="EK159" s="127"/>
      <c r="EL159" s="134"/>
      <c r="EM159" s="133"/>
      <c r="EN159" s="127"/>
      <c r="EO159" s="127"/>
      <c r="EP159" s="127"/>
      <c r="EQ159" s="127"/>
      <c r="ER159" s="127"/>
      <c r="ES159" s="127"/>
      <c r="ET159" s="134"/>
      <c r="EU159" s="142"/>
      <c r="EV159" s="142"/>
      <c r="EW159" s="142"/>
      <c r="EX159" s="142"/>
      <c r="EY159" s="142"/>
      <c r="EZ159" s="142"/>
      <c r="FA159" s="142"/>
      <c r="FB159" s="142"/>
      <c r="FC159" s="142"/>
      <c r="FD159" s="142"/>
      <c r="FE159" s="142"/>
      <c r="FF159" s="142"/>
      <c r="FG159" s="142"/>
      <c r="FH159" s="142"/>
    </row>
    <row r="160" spans="1:164" s="67" customFormat="1">
      <c r="A160" s="176" t="str">
        <f>Validation!B160</f>
        <v>Pass</v>
      </c>
      <c r="B160" s="247"/>
      <c r="C160" s="247"/>
      <c r="D160" s="247"/>
      <c r="E160" s="248"/>
      <c r="F160" s="249"/>
      <c r="G160" s="247"/>
      <c r="H160" s="243"/>
      <c r="I160" s="127"/>
      <c r="J160" s="243"/>
      <c r="K160" s="136"/>
      <c r="L160" s="177"/>
      <c r="M160" s="191"/>
      <c r="N160" s="218"/>
      <c r="O160" s="218"/>
      <c r="P160" s="179"/>
      <c r="Q160" s="128"/>
      <c r="R160" s="216"/>
      <c r="S160" s="244"/>
      <c r="T160" s="177"/>
      <c r="U160" s="177"/>
      <c r="V160" s="216"/>
      <c r="W160" s="131"/>
      <c r="X160" s="132"/>
      <c r="Y160" s="132"/>
      <c r="Z160" s="132"/>
      <c r="AA160" s="133"/>
      <c r="AB160" s="127"/>
      <c r="AC160" s="127"/>
      <c r="AD160" s="245"/>
      <c r="AE160" s="246"/>
      <c r="AF160" s="127"/>
      <c r="AG160" s="127"/>
      <c r="AH160" s="128"/>
      <c r="AI160" s="128"/>
      <c r="AJ160" s="134"/>
      <c r="AK160" s="214"/>
      <c r="AL160" s="210"/>
      <c r="AM160" s="177"/>
      <c r="AN160" s="127"/>
      <c r="AO160" s="177"/>
      <c r="AP160" s="177"/>
      <c r="AQ160" s="177"/>
      <c r="AR160" s="177"/>
      <c r="AS160" s="177"/>
      <c r="AT160" s="177"/>
      <c r="AU160" s="135"/>
      <c r="AV160" s="216"/>
      <c r="AW160" s="133"/>
      <c r="AX160" s="127"/>
      <c r="AY160" s="127"/>
      <c r="AZ160" s="127"/>
      <c r="BA160" s="127"/>
      <c r="BB160" s="127"/>
      <c r="BC160" s="127"/>
      <c r="BD160" s="127"/>
      <c r="BE160" s="134"/>
      <c r="BF160" s="127"/>
      <c r="BG160" s="127"/>
      <c r="BH160" s="127"/>
      <c r="BI160" s="127"/>
      <c r="BJ160" s="127"/>
      <c r="BK160" s="127"/>
      <c r="BL160" s="127"/>
      <c r="BM160" s="127"/>
      <c r="BN160" s="134"/>
      <c r="BO160" s="133"/>
      <c r="BP160" s="127"/>
      <c r="BQ160" s="127"/>
      <c r="BR160" s="127"/>
      <c r="BS160" s="127"/>
      <c r="BT160" s="127"/>
      <c r="BU160" s="127"/>
      <c r="BV160" s="127"/>
      <c r="BW160" s="127"/>
      <c r="BX160" s="127"/>
      <c r="BY160" s="127"/>
      <c r="BZ160" s="127"/>
      <c r="CA160" s="127"/>
      <c r="CB160" s="127"/>
      <c r="CC160" s="127"/>
      <c r="CD160" s="127"/>
      <c r="CE160" s="127"/>
      <c r="CF160" s="127"/>
      <c r="CG160" s="127"/>
      <c r="CH160" s="136"/>
      <c r="CI160" s="137"/>
      <c r="CJ160" s="127"/>
      <c r="CK160" s="127"/>
      <c r="CL160" s="127"/>
      <c r="CM160" s="127"/>
      <c r="CN160" s="127"/>
      <c r="CO160" s="127"/>
      <c r="CP160" s="127"/>
      <c r="CQ160" s="127"/>
      <c r="CR160" s="127"/>
      <c r="CS160" s="127"/>
      <c r="CT160" s="127"/>
      <c r="CU160" s="127"/>
      <c r="CV160" s="127"/>
      <c r="CW160" s="127"/>
      <c r="CX160" s="127"/>
      <c r="CY160" s="127"/>
      <c r="CZ160" s="127"/>
      <c r="DA160" s="127"/>
      <c r="DB160" s="127"/>
      <c r="DC160" s="127"/>
      <c r="DD160" s="128"/>
      <c r="DE160" s="134"/>
      <c r="DF160" s="138"/>
      <c r="DG160" s="139"/>
      <c r="DH160" s="139"/>
      <c r="DI160" s="139"/>
      <c r="DJ160" s="139"/>
      <c r="DK160" s="139"/>
      <c r="DL160" s="139"/>
      <c r="DM160" s="137"/>
      <c r="DN160" s="138"/>
      <c r="DO160" s="139"/>
      <c r="DP160" s="139"/>
      <c r="DQ160" s="139"/>
      <c r="DR160" s="139"/>
      <c r="DS160" s="139"/>
      <c r="DT160" s="139"/>
      <c r="DU160" s="128"/>
      <c r="DV160" s="216"/>
      <c r="DW160" s="140"/>
      <c r="DX160" s="141"/>
      <c r="DY160" s="141"/>
      <c r="DZ160" s="134"/>
      <c r="EA160" s="133"/>
      <c r="EB160" s="177"/>
      <c r="EC160" s="177"/>
      <c r="ED160" s="163"/>
      <c r="EE160" s="133"/>
      <c r="EF160" s="127"/>
      <c r="EG160" s="127"/>
      <c r="EH160" s="127"/>
      <c r="EI160" s="127"/>
      <c r="EJ160" s="127"/>
      <c r="EK160" s="127"/>
      <c r="EL160" s="134"/>
      <c r="EM160" s="133"/>
      <c r="EN160" s="127"/>
      <c r="EO160" s="127"/>
      <c r="EP160" s="127"/>
      <c r="EQ160" s="127"/>
      <c r="ER160" s="127"/>
      <c r="ES160" s="127"/>
      <c r="ET160" s="134"/>
      <c r="EU160" s="142"/>
      <c r="EV160" s="142"/>
      <c r="EW160" s="142"/>
      <c r="EX160" s="142"/>
      <c r="EY160" s="142"/>
      <c r="EZ160" s="142"/>
      <c r="FA160" s="142"/>
      <c r="FB160" s="142"/>
      <c r="FC160" s="142"/>
      <c r="FD160" s="142"/>
      <c r="FE160" s="142"/>
      <c r="FF160" s="142"/>
      <c r="FG160" s="142"/>
      <c r="FH160" s="142"/>
    </row>
    <row r="161" spans="1:164" s="67" customFormat="1">
      <c r="A161" s="176" t="str">
        <f>Validation!B161</f>
        <v>Pass</v>
      </c>
      <c r="B161" s="247"/>
      <c r="C161" s="247"/>
      <c r="D161" s="247"/>
      <c r="E161" s="248"/>
      <c r="F161" s="249"/>
      <c r="G161" s="247"/>
      <c r="H161" s="243"/>
      <c r="I161" s="127"/>
      <c r="J161" s="243"/>
      <c r="K161" s="136"/>
      <c r="L161" s="177"/>
      <c r="M161" s="191"/>
      <c r="N161" s="218"/>
      <c r="O161" s="218"/>
      <c r="P161" s="179"/>
      <c r="Q161" s="128"/>
      <c r="R161" s="216"/>
      <c r="S161" s="244"/>
      <c r="T161" s="177"/>
      <c r="U161" s="177"/>
      <c r="V161" s="216"/>
      <c r="W161" s="131"/>
      <c r="X161" s="132"/>
      <c r="Y161" s="132"/>
      <c r="Z161" s="132"/>
      <c r="AA161" s="133"/>
      <c r="AB161" s="127"/>
      <c r="AC161" s="127"/>
      <c r="AD161" s="245"/>
      <c r="AE161" s="246"/>
      <c r="AF161" s="127"/>
      <c r="AG161" s="127"/>
      <c r="AH161" s="128"/>
      <c r="AI161" s="128"/>
      <c r="AJ161" s="134"/>
      <c r="AK161" s="214"/>
      <c r="AL161" s="210"/>
      <c r="AM161" s="177"/>
      <c r="AN161" s="127"/>
      <c r="AO161" s="177"/>
      <c r="AP161" s="177"/>
      <c r="AQ161" s="177"/>
      <c r="AR161" s="177"/>
      <c r="AS161" s="177"/>
      <c r="AT161" s="177"/>
      <c r="AU161" s="135"/>
      <c r="AV161" s="216"/>
      <c r="AW161" s="133"/>
      <c r="AX161" s="127"/>
      <c r="AY161" s="127"/>
      <c r="AZ161" s="127"/>
      <c r="BA161" s="127"/>
      <c r="BB161" s="127"/>
      <c r="BC161" s="127"/>
      <c r="BD161" s="127"/>
      <c r="BE161" s="134"/>
      <c r="BF161" s="127"/>
      <c r="BG161" s="127"/>
      <c r="BH161" s="127"/>
      <c r="BI161" s="127"/>
      <c r="BJ161" s="127"/>
      <c r="BK161" s="127"/>
      <c r="BL161" s="127"/>
      <c r="BM161" s="127"/>
      <c r="BN161" s="134"/>
      <c r="BO161" s="133"/>
      <c r="BP161" s="127"/>
      <c r="BQ161" s="127"/>
      <c r="BR161" s="127"/>
      <c r="BS161" s="127"/>
      <c r="BT161" s="127"/>
      <c r="BU161" s="127"/>
      <c r="BV161" s="127"/>
      <c r="BW161" s="127"/>
      <c r="BX161" s="127"/>
      <c r="BY161" s="127"/>
      <c r="BZ161" s="127"/>
      <c r="CA161" s="127"/>
      <c r="CB161" s="127"/>
      <c r="CC161" s="127"/>
      <c r="CD161" s="127"/>
      <c r="CE161" s="127"/>
      <c r="CF161" s="127"/>
      <c r="CG161" s="127"/>
      <c r="CH161" s="136"/>
      <c r="CI161" s="137"/>
      <c r="CJ161" s="127"/>
      <c r="CK161" s="127"/>
      <c r="CL161" s="127"/>
      <c r="CM161" s="127"/>
      <c r="CN161" s="127"/>
      <c r="CO161" s="127"/>
      <c r="CP161" s="127"/>
      <c r="CQ161" s="127"/>
      <c r="CR161" s="127"/>
      <c r="CS161" s="127"/>
      <c r="CT161" s="127"/>
      <c r="CU161" s="127"/>
      <c r="CV161" s="127"/>
      <c r="CW161" s="127"/>
      <c r="CX161" s="127"/>
      <c r="CY161" s="127"/>
      <c r="CZ161" s="127"/>
      <c r="DA161" s="127"/>
      <c r="DB161" s="127"/>
      <c r="DC161" s="127"/>
      <c r="DD161" s="128"/>
      <c r="DE161" s="134"/>
      <c r="DF161" s="138"/>
      <c r="DG161" s="139"/>
      <c r="DH161" s="139"/>
      <c r="DI161" s="139"/>
      <c r="DJ161" s="139"/>
      <c r="DK161" s="139"/>
      <c r="DL161" s="139"/>
      <c r="DM161" s="137"/>
      <c r="DN161" s="138"/>
      <c r="DO161" s="139"/>
      <c r="DP161" s="139"/>
      <c r="DQ161" s="139"/>
      <c r="DR161" s="139"/>
      <c r="DS161" s="139"/>
      <c r="DT161" s="139"/>
      <c r="DU161" s="128"/>
      <c r="DV161" s="216"/>
      <c r="DW161" s="140"/>
      <c r="DX161" s="141"/>
      <c r="DY161" s="141"/>
      <c r="DZ161" s="134"/>
      <c r="EA161" s="133"/>
      <c r="EB161" s="177"/>
      <c r="EC161" s="177"/>
      <c r="ED161" s="163"/>
      <c r="EE161" s="133"/>
      <c r="EF161" s="127"/>
      <c r="EG161" s="127"/>
      <c r="EH161" s="127"/>
      <c r="EI161" s="127"/>
      <c r="EJ161" s="127"/>
      <c r="EK161" s="127"/>
      <c r="EL161" s="134"/>
      <c r="EM161" s="133"/>
      <c r="EN161" s="127"/>
      <c r="EO161" s="127"/>
      <c r="EP161" s="127"/>
      <c r="EQ161" s="127"/>
      <c r="ER161" s="127"/>
      <c r="ES161" s="127"/>
      <c r="ET161" s="134"/>
      <c r="EU161" s="142"/>
      <c r="EV161" s="142"/>
      <c r="EW161" s="142"/>
      <c r="EX161" s="142"/>
      <c r="EY161" s="142"/>
      <c r="EZ161" s="142"/>
      <c r="FA161" s="142"/>
      <c r="FB161" s="142"/>
      <c r="FC161" s="142"/>
      <c r="FD161" s="142"/>
      <c r="FE161" s="142"/>
      <c r="FF161" s="142"/>
      <c r="FG161" s="142"/>
      <c r="FH161" s="142"/>
    </row>
    <row r="162" spans="1:164" s="67" customFormat="1">
      <c r="A162" s="176" t="str">
        <f>Validation!B162</f>
        <v>Pass</v>
      </c>
      <c r="B162" s="247"/>
      <c r="C162" s="247"/>
      <c r="D162" s="247"/>
      <c r="E162" s="248"/>
      <c r="F162" s="249"/>
      <c r="G162" s="247"/>
      <c r="H162" s="243"/>
      <c r="I162" s="127"/>
      <c r="J162" s="243"/>
      <c r="K162" s="136"/>
      <c r="L162" s="177"/>
      <c r="M162" s="191"/>
      <c r="N162" s="218"/>
      <c r="O162" s="218"/>
      <c r="P162" s="179"/>
      <c r="Q162" s="128"/>
      <c r="R162" s="216"/>
      <c r="S162" s="244"/>
      <c r="T162" s="177"/>
      <c r="U162" s="177"/>
      <c r="V162" s="216"/>
      <c r="W162" s="131"/>
      <c r="X162" s="132"/>
      <c r="Y162" s="132"/>
      <c r="Z162" s="132"/>
      <c r="AA162" s="133"/>
      <c r="AB162" s="127"/>
      <c r="AC162" s="127"/>
      <c r="AD162" s="245"/>
      <c r="AE162" s="246"/>
      <c r="AF162" s="127"/>
      <c r="AG162" s="127"/>
      <c r="AH162" s="128"/>
      <c r="AI162" s="128"/>
      <c r="AJ162" s="134"/>
      <c r="AK162" s="214"/>
      <c r="AL162" s="210"/>
      <c r="AM162" s="177"/>
      <c r="AN162" s="127"/>
      <c r="AO162" s="177"/>
      <c r="AP162" s="177"/>
      <c r="AQ162" s="177"/>
      <c r="AR162" s="177"/>
      <c r="AS162" s="177"/>
      <c r="AT162" s="177"/>
      <c r="AU162" s="135"/>
      <c r="AV162" s="216"/>
      <c r="AW162" s="133"/>
      <c r="AX162" s="127"/>
      <c r="AY162" s="127"/>
      <c r="AZ162" s="127"/>
      <c r="BA162" s="127"/>
      <c r="BB162" s="127"/>
      <c r="BC162" s="127"/>
      <c r="BD162" s="127"/>
      <c r="BE162" s="134"/>
      <c r="BF162" s="127"/>
      <c r="BG162" s="127"/>
      <c r="BH162" s="127"/>
      <c r="BI162" s="127"/>
      <c r="BJ162" s="127"/>
      <c r="BK162" s="127"/>
      <c r="BL162" s="127"/>
      <c r="BM162" s="127"/>
      <c r="BN162" s="134"/>
      <c r="BO162" s="133"/>
      <c r="BP162" s="127"/>
      <c r="BQ162" s="127"/>
      <c r="BR162" s="127"/>
      <c r="BS162" s="127"/>
      <c r="BT162" s="127"/>
      <c r="BU162" s="127"/>
      <c r="BV162" s="127"/>
      <c r="BW162" s="127"/>
      <c r="BX162" s="127"/>
      <c r="BY162" s="127"/>
      <c r="BZ162" s="127"/>
      <c r="CA162" s="127"/>
      <c r="CB162" s="127"/>
      <c r="CC162" s="127"/>
      <c r="CD162" s="127"/>
      <c r="CE162" s="127"/>
      <c r="CF162" s="127"/>
      <c r="CG162" s="127"/>
      <c r="CH162" s="136"/>
      <c r="CI162" s="137"/>
      <c r="CJ162" s="127"/>
      <c r="CK162" s="127"/>
      <c r="CL162" s="127"/>
      <c r="CM162" s="127"/>
      <c r="CN162" s="127"/>
      <c r="CO162" s="127"/>
      <c r="CP162" s="127"/>
      <c r="CQ162" s="127"/>
      <c r="CR162" s="127"/>
      <c r="CS162" s="127"/>
      <c r="CT162" s="127"/>
      <c r="CU162" s="127"/>
      <c r="CV162" s="127"/>
      <c r="CW162" s="127"/>
      <c r="CX162" s="127"/>
      <c r="CY162" s="127"/>
      <c r="CZ162" s="127"/>
      <c r="DA162" s="127"/>
      <c r="DB162" s="127"/>
      <c r="DC162" s="127"/>
      <c r="DD162" s="128"/>
      <c r="DE162" s="134"/>
      <c r="DF162" s="138"/>
      <c r="DG162" s="139"/>
      <c r="DH162" s="139"/>
      <c r="DI162" s="139"/>
      <c r="DJ162" s="139"/>
      <c r="DK162" s="139"/>
      <c r="DL162" s="139"/>
      <c r="DM162" s="137"/>
      <c r="DN162" s="138"/>
      <c r="DO162" s="139"/>
      <c r="DP162" s="139"/>
      <c r="DQ162" s="139"/>
      <c r="DR162" s="139"/>
      <c r="DS162" s="139"/>
      <c r="DT162" s="139"/>
      <c r="DU162" s="128"/>
      <c r="DV162" s="216"/>
      <c r="DW162" s="140"/>
      <c r="DX162" s="141"/>
      <c r="DY162" s="141"/>
      <c r="DZ162" s="134"/>
      <c r="EA162" s="133"/>
      <c r="EB162" s="177"/>
      <c r="EC162" s="177"/>
      <c r="ED162" s="163"/>
      <c r="EE162" s="133"/>
      <c r="EF162" s="127"/>
      <c r="EG162" s="127"/>
      <c r="EH162" s="127"/>
      <c r="EI162" s="127"/>
      <c r="EJ162" s="127"/>
      <c r="EK162" s="127"/>
      <c r="EL162" s="134"/>
      <c r="EM162" s="133"/>
      <c r="EN162" s="127"/>
      <c r="EO162" s="127"/>
      <c r="EP162" s="127"/>
      <c r="EQ162" s="127"/>
      <c r="ER162" s="127"/>
      <c r="ES162" s="127"/>
      <c r="ET162" s="134"/>
      <c r="EU162" s="142"/>
      <c r="EV162" s="142"/>
      <c r="EW162" s="142"/>
      <c r="EX162" s="142"/>
      <c r="EY162" s="142"/>
      <c r="EZ162" s="142"/>
      <c r="FA162" s="142"/>
      <c r="FB162" s="142"/>
      <c r="FC162" s="142"/>
      <c r="FD162" s="142"/>
      <c r="FE162" s="142"/>
      <c r="FF162" s="142"/>
      <c r="FG162" s="142"/>
      <c r="FH162" s="142"/>
    </row>
    <row r="163" spans="1:164" s="67" customFormat="1">
      <c r="A163" s="176" t="str">
        <f>Validation!B163</f>
        <v>Pass</v>
      </c>
      <c r="B163" s="247"/>
      <c r="C163" s="247"/>
      <c r="D163" s="247"/>
      <c r="E163" s="248"/>
      <c r="F163" s="249"/>
      <c r="G163" s="247"/>
      <c r="H163" s="243"/>
      <c r="I163" s="127"/>
      <c r="J163" s="243"/>
      <c r="K163" s="136"/>
      <c r="L163" s="177"/>
      <c r="M163" s="191"/>
      <c r="N163" s="218"/>
      <c r="O163" s="218"/>
      <c r="P163" s="179"/>
      <c r="Q163" s="128"/>
      <c r="R163" s="216"/>
      <c r="S163" s="244"/>
      <c r="T163" s="177"/>
      <c r="U163" s="177"/>
      <c r="V163" s="216"/>
      <c r="W163" s="131"/>
      <c r="X163" s="132"/>
      <c r="Y163" s="132"/>
      <c r="Z163" s="132"/>
      <c r="AA163" s="133"/>
      <c r="AB163" s="127"/>
      <c r="AC163" s="127"/>
      <c r="AD163" s="245"/>
      <c r="AE163" s="246"/>
      <c r="AF163" s="127"/>
      <c r="AG163" s="127"/>
      <c r="AH163" s="128"/>
      <c r="AI163" s="128"/>
      <c r="AJ163" s="134"/>
      <c r="AK163" s="214"/>
      <c r="AL163" s="210"/>
      <c r="AM163" s="177"/>
      <c r="AN163" s="127"/>
      <c r="AO163" s="177"/>
      <c r="AP163" s="177"/>
      <c r="AQ163" s="177"/>
      <c r="AR163" s="177"/>
      <c r="AS163" s="177"/>
      <c r="AT163" s="177"/>
      <c r="AU163" s="135"/>
      <c r="AV163" s="216"/>
      <c r="AW163" s="133"/>
      <c r="AX163" s="127"/>
      <c r="AY163" s="127"/>
      <c r="AZ163" s="127"/>
      <c r="BA163" s="127"/>
      <c r="BB163" s="127"/>
      <c r="BC163" s="127"/>
      <c r="BD163" s="127"/>
      <c r="BE163" s="134"/>
      <c r="BF163" s="127"/>
      <c r="BG163" s="127"/>
      <c r="BH163" s="127"/>
      <c r="BI163" s="127"/>
      <c r="BJ163" s="127"/>
      <c r="BK163" s="127"/>
      <c r="BL163" s="127"/>
      <c r="BM163" s="127"/>
      <c r="BN163" s="134"/>
      <c r="BO163" s="133"/>
      <c r="BP163" s="127"/>
      <c r="BQ163" s="127"/>
      <c r="BR163" s="127"/>
      <c r="BS163" s="127"/>
      <c r="BT163" s="127"/>
      <c r="BU163" s="127"/>
      <c r="BV163" s="127"/>
      <c r="BW163" s="127"/>
      <c r="BX163" s="127"/>
      <c r="BY163" s="127"/>
      <c r="BZ163" s="127"/>
      <c r="CA163" s="127"/>
      <c r="CB163" s="127"/>
      <c r="CC163" s="127"/>
      <c r="CD163" s="127"/>
      <c r="CE163" s="127"/>
      <c r="CF163" s="127"/>
      <c r="CG163" s="127"/>
      <c r="CH163" s="136"/>
      <c r="CI163" s="137"/>
      <c r="CJ163" s="127"/>
      <c r="CK163" s="127"/>
      <c r="CL163" s="127"/>
      <c r="CM163" s="127"/>
      <c r="CN163" s="127"/>
      <c r="CO163" s="127"/>
      <c r="CP163" s="127"/>
      <c r="CQ163" s="127"/>
      <c r="CR163" s="127"/>
      <c r="CS163" s="127"/>
      <c r="CT163" s="127"/>
      <c r="CU163" s="127"/>
      <c r="CV163" s="127"/>
      <c r="CW163" s="127"/>
      <c r="CX163" s="127"/>
      <c r="CY163" s="127"/>
      <c r="CZ163" s="127"/>
      <c r="DA163" s="127"/>
      <c r="DB163" s="127"/>
      <c r="DC163" s="127"/>
      <c r="DD163" s="128"/>
      <c r="DE163" s="134"/>
      <c r="DF163" s="138"/>
      <c r="DG163" s="139"/>
      <c r="DH163" s="139"/>
      <c r="DI163" s="139"/>
      <c r="DJ163" s="139"/>
      <c r="DK163" s="139"/>
      <c r="DL163" s="139"/>
      <c r="DM163" s="137"/>
      <c r="DN163" s="138"/>
      <c r="DO163" s="139"/>
      <c r="DP163" s="139"/>
      <c r="DQ163" s="139"/>
      <c r="DR163" s="139"/>
      <c r="DS163" s="139"/>
      <c r="DT163" s="139"/>
      <c r="DU163" s="128"/>
      <c r="DV163" s="216"/>
      <c r="DW163" s="140"/>
      <c r="DX163" s="141"/>
      <c r="DY163" s="141"/>
      <c r="DZ163" s="134"/>
      <c r="EA163" s="133"/>
      <c r="EB163" s="177"/>
      <c r="EC163" s="177"/>
      <c r="ED163" s="163"/>
      <c r="EE163" s="133"/>
      <c r="EF163" s="127"/>
      <c r="EG163" s="127"/>
      <c r="EH163" s="127"/>
      <c r="EI163" s="127"/>
      <c r="EJ163" s="127"/>
      <c r="EK163" s="127"/>
      <c r="EL163" s="134"/>
      <c r="EM163" s="133"/>
      <c r="EN163" s="127"/>
      <c r="EO163" s="127"/>
      <c r="EP163" s="127"/>
      <c r="EQ163" s="127"/>
      <c r="ER163" s="127"/>
      <c r="ES163" s="127"/>
      <c r="ET163" s="134"/>
      <c r="EU163" s="142"/>
      <c r="EV163" s="142"/>
      <c r="EW163" s="142"/>
      <c r="EX163" s="142"/>
      <c r="EY163" s="142"/>
      <c r="EZ163" s="142"/>
      <c r="FA163" s="142"/>
      <c r="FB163" s="142"/>
      <c r="FC163" s="142"/>
      <c r="FD163" s="142"/>
      <c r="FE163" s="142"/>
      <c r="FF163" s="142"/>
      <c r="FG163" s="142"/>
      <c r="FH163" s="142"/>
    </row>
    <row r="164" spans="1:164" s="67" customFormat="1">
      <c r="A164" s="176" t="str">
        <f>Validation!B164</f>
        <v>Pass</v>
      </c>
      <c r="B164" s="247"/>
      <c r="C164" s="247"/>
      <c r="D164" s="247"/>
      <c r="E164" s="248"/>
      <c r="F164" s="249"/>
      <c r="G164" s="247"/>
      <c r="H164" s="243"/>
      <c r="I164" s="127"/>
      <c r="J164" s="243"/>
      <c r="K164" s="136"/>
      <c r="L164" s="177"/>
      <c r="M164" s="191"/>
      <c r="N164" s="218"/>
      <c r="O164" s="218"/>
      <c r="P164" s="179"/>
      <c r="Q164" s="128"/>
      <c r="R164" s="216"/>
      <c r="S164" s="244"/>
      <c r="T164" s="177"/>
      <c r="U164" s="177"/>
      <c r="V164" s="216"/>
      <c r="W164" s="131"/>
      <c r="X164" s="132"/>
      <c r="Y164" s="132"/>
      <c r="Z164" s="132"/>
      <c r="AA164" s="133"/>
      <c r="AB164" s="127"/>
      <c r="AC164" s="127"/>
      <c r="AD164" s="245"/>
      <c r="AE164" s="246"/>
      <c r="AF164" s="127"/>
      <c r="AG164" s="127"/>
      <c r="AH164" s="128"/>
      <c r="AI164" s="128"/>
      <c r="AJ164" s="134"/>
      <c r="AK164" s="214"/>
      <c r="AL164" s="210"/>
      <c r="AM164" s="177"/>
      <c r="AN164" s="127"/>
      <c r="AO164" s="177"/>
      <c r="AP164" s="177"/>
      <c r="AQ164" s="177"/>
      <c r="AR164" s="177"/>
      <c r="AS164" s="177"/>
      <c r="AT164" s="177"/>
      <c r="AU164" s="135"/>
      <c r="AV164" s="216"/>
      <c r="AW164" s="133"/>
      <c r="AX164" s="127"/>
      <c r="AY164" s="127"/>
      <c r="AZ164" s="127"/>
      <c r="BA164" s="127"/>
      <c r="BB164" s="127"/>
      <c r="BC164" s="127"/>
      <c r="BD164" s="127"/>
      <c r="BE164" s="134"/>
      <c r="BF164" s="127"/>
      <c r="BG164" s="127"/>
      <c r="BH164" s="127"/>
      <c r="BI164" s="127"/>
      <c r="BJ164" s="127"/>
      <c r="BK164" s="127"/>
      <c r="BL164" s="127"/>
      <c r="BM164" s="127"/>
      <c r="BN164" s="134"/>
      <c r="BO164" s="133"/>
      <c r="BP164" s="127"/>
      <c r="BQ164" s="127"/>
      <c r="BR164" s="127"/>
      <c r="BS164" s="127"/>
      <c r="BT164" s="127"/>
      <c r="BU164" s="127"/>
      <c r="BV164" s="127"/>
      <c r="BW164" s="127"/>
      <c r="BX164" s="127"/>
      <c r="BY164" s="127"/>
      <c r="BZ164" s="127"/>
      <c r="CA164" s="127"/>
      <c r="CB164" s="127"/>
      <c r="CC164" s="127"/>
      <c r="CD164" s="127"/>
      <c r="CE164" s="127"/>
      <c r="CF164" s="127"/>
      <c r="CG164" s="127"/>
      <c r="CH164" s="136"/>
      <c r="CI164" s="137"/>
      <c r="CJ164" s="127"/>
      <c r="CK164" s="127"/>
      <c r="CL164" s="127"/>
      <c r="CM164" s="127"/>
      <c r="CN164" s="127"/>
      <c r="CO164" s="127"/>
      <c r="CP164" s="127"/>
      <c r="CQ164" s="127"/>
      <c r="CR164" s="127"/>
      <c r="CS164" s="127"/>
      <c r="CT164" s="127"/>
      <c r="CU164" s="127"/>
      <c r="CV164" s="127"/>
      <c r="CW164" s="127"/>
      <c r="CX164" s="127"/>
      <c r="CY164" s="127"/>
      <c r="CZ164" s="127"/>
      <c r="DA164" s="127"/>
      <c r="DB164" s="127"/>
      <c r="DC164" s="127"/>
      <c r="DD164" s="128"/>
      <c r="DE164" s="134"/>
      <c r="DF164" s="138"/>
      <c r="DG164" s="139"/>
      <c r="DH164" s="139"/>
      <c r="DI164" s="139"/>
      <c r="DJ164" s="139"/>
      <c r="DK164" s="139"/>
      <c r="DL164" s="139"/>
      <c r="DM164" s="137"/>
      <c r="DN164" s="138"/>
      <c r="DO164" s="139"/>
      <c r="DP164" s="139"/>
      <c r="DQ164" s="139"/>
      <c r="DR164" s="139"/>
      <c r="DS164" s="139"/>
      <c r="DT164" s="139"/>
      <c r="DU164" s="128"/>
      <c r="DV164" s="216"/>
      <c r="DW164" s="140"/>
      <c r="DX164" s="141"/>
      <c r="DY164" s="141"/>
      <c r="DZ164" s="134"/>
      <c r="EA164" s="133"/>
      <c r="EB164" s="177"/>
      <c r="EC164" s="177"/>
      <c r="ED164" s="163"/>
      <c r="EE164" s="133"/>
      <c r="EF164" s="127"/>
      <c r="EG164" s="127"/>
      <c r="EH164" s="127"/>
      <c r="EI164" s="127"/>
      <c r="EJ164" s="127"/>
      <c r="EK164" s="127"/>
      <c r="EL164" s="134"/>
      <c r="EM164" s="133"/>
      <c r="EN164" s="127"/>
      <c r="EO164" s="127"/>
      <c r="EP164" s="127"/>
      <c r="EQ164" s="127"/>
      <c r="ER164" s="127"/>
      <c r="ES164" s="127"/>
      <c r="ET164" s="134"/>
      <c r="EU164" s="142"/>
      <c r="EV164" s="142"/>
      <c r="EW164" s="142"/>
      <c r="EX164" s="142"/>
      <c r="EY164" s="142"/>
      <c r="EZ164" s="142"/>
      <c r="FA164" s="142"/>
      <c r="FB164" s="142"/>
      <c r="FC164" s="142"/>
      <c r="FD164" s="142"/>
      <c r="FE164" s="142"/>
      <c r="FF164" s="142"/>
      <c r="FG164" s="142"/>
      <c r="FH164" s="142"/>
    </row>
    <row r="165" spans="1:164" s="67" customFormat="1">
      <c r="A165" s="176" t="str">
        <f>Validation!B165</f>
        <v>Pass</v>
      </c>
      <c r="B165" s="247"/>
      <c r="C165" s="247"/>
      <c r="D165" s="247"/>
      <c r="E165" s="248"/>
      <c r="F165" s="249"/>
      <c r="G165" s="247"/>
      <c r="H165" s="243"/>
      <c r="I165" s="127"/>
      <c r="J165" s="243"/>
      <c r="K165" s="136"/>
      <c r="L165" s="177"/>
      <c r="M165" s="191"/>
      <c r="N165" s="218"/>
      <c r="O165" s="218"/>
      <c r="P165" s="179"/>
      <c r="Q165" s="128"/>
      <c r="R165" s="216"/>
      <c r="S165" s="244"/>
      <c r="T165" s="177"/>
      <c r="U165" s="177"/>
      <c r="V165" s="216"/>
      <c r="W165" s="131"/>
      <c r="X165" s="132"/>
      <c r="Y165" s="132"/>
      <c r="Z165" s="132"/>
      <c r="AA165" s="133"/>
      <c r="AB165" s="127"/>
      <c r="AC165" s="127"/>
      <c r="AD165" s="245"/>
      <c r="AE165" s="246"/>
      <c r="AF165" s="127"/>
      <c r="AG165" s="127"/>
      <c r="AH165" s="128"/>
      <c r="AI165" s="128"/>
      <c r="AJ165" s="134"/>
      <c r="AK165" s="214"/>
      <c r="AL165" s="210"/>
      <c r="AM165" s="177"/>
      <c r="AN165" s="127"/>
      <c r="AO165" s="177"/>
      <c r="AP165" s="177"/>
      <c r="AQ165" s="177"/>
      <c r="AR165" s="177"/>
      <c r="AS165" s="177"/>
      <c r="AT165" s="177"/>
      <c r="AU165" s="135"/>
      <c r="AV165" s="216"/>
      <c r="AW165" s="133"/>
      <c r="AX165" s="127"/>
      <c r="AY165" s="127"/>
      <c r="AZ165" s="127"/>
      <c r="BA165" s="127"/>
      <c r="BB165" s="127"/>
      <c r="BC165" s="127"/>
      <c r="BD165" s="127"/>
      <c r="BE165" s="134"/>
      <c r="BF165" s="127"/>
      <c r="BG165" s="127"/>
      <c r="BH165" s="127"/>
      <c r="BI165" s="127"/>
      <c r="BJ165" s="127"/>
      <c r="BK165" s="127"/>
      <c r="BL165" s="127"/>
      <c r="BM165" s="127"/>
      <c r="BN165" s="134"/>
      <c r="BO165" s="133"/>
      <c r="BP165" s="127"/>
      <c r="BQ165" s="127"/>
      <c r="BR165" s="127"/>
      <c r="BS165" s="127"/>
      <c r="BT165" s="127"/>
      <c r="BU165" s="127"/>
      <c r="BV165" s="127"/>
      <c r="BW165" s="127"/>
      <c r="BX165" s="127"/>
      <c r="BY165" s="127"/>
      <c r="BZ165" s="127"/>
      <c r="CA165" s="127"/>
      <c r="CB165" s="127"/>
      <c r="CC165" s="127"/>
      <c r="CD165" s="127"/>
      <c r="CE165" s="127"/>
      <c r="CF165" s="127"/>
      <c r="CG165" s="127"/>
      <c r="CH165" s="136"/>
      <c r="CI165" s="137"/>
      <c r="CJ165" s="127"/>
      <c r="CK165" s="127"/>
      <c r="CL165" s="127"/>
      <c r="CM165" s="127"/>
      <c r="CN165" s="127"/>
      <c r="CO165" s="127"/>
      <c r="CP165" s="127"/>
      <c r="CQ165" s="127"/>
      <c r="CR165" s="127"/>
      <c r="CS165" s="127"/>
      <c r="CT165" s="127"/>
      <c r="CU165" s="127"/>
      <c r="CV165" s="127"/>
      <c r="CW165" s="127"/>
      <c r="CX165" s="127"/>
      <c r="CY165" s="127"/>
      <c r="CZ165" s="127"/>
      <c r="DA165" s="127"/>
      <c r="DB165" s="127"/>
      <c r="DC165" s="127"/>
      <c r="DD165" s="128"/>
      <c r="DE165" s="134"/>
      <c r="DF165" s="138"/>
      <c r="DG165" s="139"/>
      <c r="DH165" s="139"/>
      <c r="DI165" s="139"/>
      <c r="DJ165" s="139"/>
      <c r="DK165" s="139"/>
      <c r="DL165" s="139"/>
      <c r="DM165" s="137"/>
      <c r="DN165" s="138"/>
      <c r="DO165" s="139"/>
      <c r="DP165" s="139"/>
      <c r="DQ165" s="139"/>
      <c r="DR165" s="139"/>
      <c r="DS165" s="139"/>
      <c r="DT165" s="139"/>
      <c r="DU165" s="128"/>
      <c r="DV165" s="216"/>
      <c r="DW165" s="140"/>
      <c r="DX165" s="141"/>
      <c r="DY165" s="141"/>
      <c r="DZ165" s="134"/>
      <c r="EA165" s="133"/>
      <c r="EB165" s="177"/>
      <c r="EC165" s="177"/>
      <c r="ED165" s="163"/>
      <c r="EE165" s="133"/>
      <c r="EF165" s="127"/>
      <c r="EG165" s="127"/>
      <c r="EH165" s="127"/>
      <c r="EI165" s="127"/>
      <c r="EJ165" s="127"/>
      <c r="EK165" s="127"/>
      <c r="EL165" s="134"/>
      <c r="EM165" s="133"/>
      <c r="EN165" s="127"/>
      <c r="EO165" s="127"/>
      <c r="EP165" s="127"/>
      <c r="EQ165" s="127"/>
      <c r="ER165" s="127"/>
      <c r="ES165" s="127"/>
      <c r="ET165" s="134"/>
      <c r="EU165" s="142"/>
      <c r="EV165" s="142"/>
      <c r="EW165" s="142"/>
      <c r="EX165" s="142"/>
      <c r="EY165" s="142"/>
      <c r="EZ165" s="142"/>
      <c r="FA165" s="142"/>
      <c r="FB165" s="142"/>
      <c r="FC165" s="142"/>
      <c r="FD165" s="142"/>
      <c r="FE165" s="142"/>
      <c r="FF165" s="142"/>
      <c r="FG165" s="142"/>
      <c r="FH165" s="142"/>
    </row>
    <row r="166" spans="1:164" s="67" customFormat="1">
      <c r="A166" s="176" t="str">
        <f>Validation!B166</f>
        <v>Pass</v>
      </c>
      <c r="B166" s="247"/>
      <c r="C166" s="247"/>
      <c r="D166" s="247"/>
      <c r="E166" s="248"/>
      <c r="F166" s="249"/>
      <c r="G166" s="247"/>
      <c r="H166" s="243"/>
      <c r="I166" s="127"/>
      <c r="J166" s="243"/>
      <c r="K166" s="136"/>
      <c r="L166" s="177"/>
      <c r="M166" s="191"/>
      <c r="N166" s="218"/>
      <c r="O166" s="218"/>
      <c r="P166" s="179"/>
      <c r="Q166" s="128"/>
      <c r="R166" s="216"/>
      <c r="S166" s="244"/>
      <c r="T166" s="177"/>
      <c r="U166" s="177"/>
      <c r="V166" s="216"/>
      <c r="W166" s="131"/>
      <c r="X166" s="132"/>
      <c r="Y166" s="132"/>
      <c r="Z166" s="132"/>
      <c r="AA166" s="133"/>
      <c r="AB166" s="127"/>
      <c r="AC166" s="127"/>
      <c r="AD166" s="245"/>
      <c r="AE166" s="246"/>
      <c r="AF166" s="127"/>
      <c r="AG166" s="127"/>
      <c r="AH166" s="128"/>
      <c r="AI166" s="128"/>
      <c r="AJ166" s="134"/>
      <c r="AK166" s="214"/>
      <c r="AL166" s="210"/>
      <c r="AM166" s="177"/>
      <c r="AN166" s="127"/>
      <c r="AO166" s="177"/>
      <c r="AP166" s="177"/>
      <c r="AQ166" s="177"/>
      <c r="AR166" s="177"/>
      <c r="AS166" s="177"/>
      <c r="AT166" s="177"/>
      <c r="AU166" s="135"/>
      <c r="AV166" s="216"/>
      <c r="AW166" s="133"/>
      <c r="AX166" s="127"/>
      <c r="AY166" s="127"/>
      <c r="AZ166" s="127"/>
      <c r="BA166" s="127"/>
      <c r="BB166" s="127"/>
      <c r="BC166" s="127"/>
      <c r="BD166" s="127"/>
      <c r="BE166" s="134"/>
      <c r="BF166" s="127"/>
      <c r="BG166" s="127"/>
      <c r="BH166" s="127"/>
      <c r="BI166" s="127"/>
      <c r="BJ166" s="127"/>
      <c r="BK166" s="127"/>
      <c r="BL166" s="127"/>
      <c r="BM166" s="127"/>
      <c r="BN166" s="134"/>
      <c r="BO166" s="133"/>
      <c r="BP166" s="127"/>
      <c r="BQ166" s="127"/>
      <c r="BR166" s="127"/>
      <c r="BS166" s="127"/>
      <c r="BT166" s="127"/>
      <c r="BU166" s="127"/>
      <c r="BV166" s="127"/>
      <c r="BW166" s="127"/>
      <c r="BX166" s="127"/>
      <c r="BY166" s="127"/>
      <c r="BZ166" s="127"/>
      <c r="CA166" s="127"/>
      <c r="CB166" s="127"/>
      <c r="CC166" s="127"/>
      <c r="CD166" s="127"/>
      <c r="CE166" s="127"/>
      <c r="CF166" s="127"/>
      <c r="CG166" s="127"/>
      <c r="CH166" s="136"/>
      <c r="CI166" s="137"/>
      <c r="CJ166" s="127"/>
      <c r="CK166" s="127"/>
      <c r="CL166" s="127"/>
      <c r="CM166" s="127"/>
      <c r="CN166" s="127"/>
      <c r="CO166" s="127"/>
      <c r="CP166" s="127"/>
      <c r="CQ166" s="127"/>
      <c r="CR166" s="127"/>
      <c r="CS166" s="127"/>
      <c r="CT166" s="127"/>
      <c r="CU166" s="127"/>
      <c r="CV166" s="127"/>
      <c r="CW166" s="127"/>
      <c r="CX166" s="127"/>
      <c r="CY166" s="127"/>
      <c r="CZ166" s="127"/>
      <c r="DA166" s="127"/>
      <c r="DB166" s="127"/>
      <c r="DC166" s="127"/>
      <c r="DD166" s="128"/>
      <c r="DE166" s="134"/>
      <c r="DF166" s="138"/>
      <c r="DG166" s="139"/>
      <c r="DH166" s="139"/>
      <c r="DI166" s="139"/>
      <c r="DJ166" s="139"/>
      <c r="DK166" s="139"/>
      <c r="DL166" s="139"/>
      <c r="DM166" s="137"/>
      <c r="DN166" s="138"/>
      <c r="DO166" s="139"/>
      <c r="DP166" s="139"/>
      <c r="DQ166" s="139"/>
      <c r="DR166" s="139"/>
      <c r="DS166" s="139"/>
      <c r="DT166" s="139"/>
      <c r="DU166" s="128"/>
      <c r="DV166" s="216"/>
      <c r="DW166" s="140"/>
      <c r="DX166" s="141"/>
      <c r="DY166" s="141"/>
      <c r="DZ166" s="134"/>
      <c r="EA166" s="133"/>
      <c r="EB166" s="177"/>
      <c r="EC166" s="177"/>
      <c r="ED166" s="163"/>
      <c r="EE166" s="133"/>
      <c r="EF166" s="127"/>
      <c r="EG166" s="127"/>
      <c r="EH166" s="127"/>
      <c r="EI166" s="127"/>
      <c r="EJ166" s="127"/>
      <c r="EK166" s="127"/>
      <c r="EL166" s="134"/>
      <c r="EM166" s="133"/>
      <c r="EN166" s="127"/>
      <c r="EO166" s="127"/>
      <c r="EP166" s="127"/>
      <c r="EQ166" s="127"/>
      <c r="ER166" s="127"/>
      <c r="ES166" s="127"/>
      <c r="ET166" s="134"/>
      <c r="EU166" s="142"/>
      <c r="EV166" s="142"/>
      <c r="EW166" s="142"/>
      <c r="EX166" s="142"/>
      <c r="EY166" s="142"/>
      <c r="EZ166" s="142"/>
      <c r="FA166" s="142"/>
      <c r="FB166" s="142"/>
      <c r="FC166" s="142"/>
      <c r="FD166" s="142"/>
      <c r="FE166" s="142"/>
      <c r="FF166" s="142"/>
      <c r="FG166" s="142"/>
      <c r="FH166" s="142"/>
    </row>
    <row r="167" spans="1:164" s="67" customFormat="1">
      <c r="A167" s="176" t="str">
        <f>Validation!B167</f>
        <v>Pass</v>
      </c>
      <c r="B167" s="247"/>
      <c r="C167" s="247"/>
      <c r="D167" s="247"/>
      <c r="E167" s="248"/>
      <c r="F167" s="249"/>
      <c r="G167" s="247"/>
      <c r="H167" s="243"/>
      <c r="I167" s="127"/>
      <c r="J167" s="243"/>
      <c r="K167" s="136"/>
      <c r="L167" s="177"/>
      <c r="M167" s="191"/>
      <c r="N167" s="218"/>
      <c r="O167" s="218"/>
      <c r="P167" s="179"/>
      <c r="Q167" s="128"/>
      <c r="R167" s="216"/>
      <c r="S167" s="244"/>
      <c r="T167" s="177"/>
      <c r="U167" s="177"/>
      <c r="V167" s="216"/>
      <c r="W167" s="131"/>
      <c r="X167" s="132"/>
      <c r="Y167" s="132"/>
      <c r="Z167" s="132"/>
      <c r="AA167" s="133"/>
      <c r="AB167" s="127"/>
      <c r="AC167" s="127"/>
      <c r="AD167" s="245"/>
      <c r="AE167" s="246"/>
      <c r="AF167" s="127"/>
      <c r="AG167" s="127"/>
      <c r="AH167" s="128"/>
      <c r="AI167" s="128"/>
      <c r="AJ167" s="134"/>
      <c r="AK167" s="214"/>
      <c r="AL167" s="210"/>
      <c r="AM167" s="177"/>
      <c r="AN167" s="127"/>
      <c r="AO167" s="177"/>
      <c r="AP167" s="177"/>
      <c r="AQ167" s="177"/>
      <c r="AR167" s="177"/>
      <c r="AS167" s="177"/>
      <c r="AT167" s="177"/>
      <c r="AU167" s="135"/>
      <c r="AV167" s="216"/>
      <c r="AW167" s="133"/>
      <c r="AX167" s="127"/>
      <c r="AY167" s="127"/>
      <c r="AZ167" s="127"/>
      <c r="BA167" s="127"/>
      <c r="BB167" s="127"/>
      <c r="BC167" s="127"/>
      <c r="BD167" s="127"/>
      <c r="BE167" s="134"/>
      <c r="BF167" s="127"/>
      <c r="BG167" s="127"/>
      <c r="BH167" s="127"/>
      <c r="BI167" s="127"/>
      <c r="BJ167" s="127"/>
      <c r="BK167" s="127"/>
      <c r="BL167" s="127"/>
      <c r="BM167" s="127"/>
      <c r="BN167" s="134"/>
      <c r="BO167" s="133"/>
      <c r="BP167" s="127"/>
      <c r="BQ167" s="127"/>
      <c r="BR167" s="127"/>
      <c r="BS167" s="127"/>
      <c r="BT167" s="127"/>
      <c r="BU167" s="127"/>
      <c r="BV167" s="127"/>
      <c r="BW167" s="127"/>
      <c r="BX167" s="127"/>
      <c r="BY167" s="127"/>
      <c r="BZ167" s="127"/>
      <c r="CA167" s="127"/>
      <c r="CB167" s="127"/>
      <c r="CC167" s="127"/>
      <c r="CD167" s="127"/>
      <c r="CE167" s="127"/>
      <c r="CF167" s="127"/>
      <c r="CG167" s="127"/>
      <c r="CH167" s="136"/>
      <c r="CI167" s="137"/>
      <c r="CJ167" s="127"/>
      <c r="CK167" s="127"/>
      <c r="CL167" s="127"/>
      <c r="CM167" s="127"/>
      <c r="CN167" s="127"/>
      <c r="CO167" s="127"/>
      <c r="CP167" s="127"/>
      <c r="CQ167" s="127"/>
      <c r="CR167" s="127"/>
      <c r="CS167" s="127"/>
      <c r="CT167" s="127"/>
      <c r="CU167" s="127"/>
      <c r="CV167" s="127"/>
      <c r="CW167" s="127"/>
      <c r="CX167" s="127"/>
      <c r="CY167" s="127"/>
      <c r="CZ167" s="127"/>
      <c r="DA167" s="127"/>
      <c r="DB167" s="127"/>
      <c r="DC167" s="127"/>
      <c r="DD167" s="128"/>
      <c r="DE167" s="134"/>
      <c r="DF167" s="138"/>
      <c r="DG167" s="139"/>
      <c r="DH167" s="139"/>
      <c r="DI167" s="139"/>
      <c r="DJ167" s="139"/>
      <c r="DK167" s="139"/>
      <c r="DL167" s="139"/>
      <c r="DM167" s="137"/>
      <c r="DN167" s="138"/>
      <c r="DO167" s="139"/>
      <c r="DP167" s="139"/>
      <c r="DQ167" s="139"/>
      <c r="DR167" s="139"/>
      <c r="DS167" s="139"/>
      <c r="DT167" s="139"/>
      <c r="DU167" s="128"/>
      <c r="DV167" s="216"/>
      <c r="DW167" s="140"/>
      <c r="DX167" s="141"/>
      <c r="DY167" s="141"/>
      <c r="DZ167" s="134"/>
      <c r="EA167" s="133"/>
      <c r="EB167" s="177"/>
      <c r="EC167" s="177"/>
      <c r="ED167" s="163"/>
      <c r="EE167" s="133"/>
      <c r="EF167" s="127"/>
      <c r="EG167" s="127"/>
      <c r="EH167" s="127"/>
      <c r="EI167" s="127"/>
      <c r="EJ167" s="127"/>
      <c r="EK167" s="127"/>
      <c r="EL167" s="134"/>
      <c r="EM167" s="133"/>
      <c r="EN167" s="127"/>
      <c r="EO167" s="127"/>
      <c r="EP167" s="127"/>
      <c r="EQ167" s="127"/>
      <c r="ER167" s="127"/>
      <c r="ES167" s="127"/>
      <c r="ET167" s="134"/>
      <c r="EU167" s="142"/>
      <c r="EV167" s="142"/>
      <c r="EW167" s="142"/>
      <c r="EX167" s="142"/>
      <c r="EY167" s="142"/>
      <c r="EZ167" s="142"/>
      <c r="FA167" s="142"/>
      <c r="FB167" s="142"/>
      <c r="FC167" s="142"/>
      <c r="FD167" s="142"/>
      <c r="FE167" s="142"/>
      <c r="FF167" s="142"/>
      <c r="FG167" s="142"/>
      <c r="FH167" s="142"/>
    </row>
    <row r="168" spans="1:164" s="67" customFormat="1">
      <c r="A168" s="176" t="str">
        <f>Validation!B168</f>
        <v>Pass</v>
      </c>
      <c r="B168" s="247"/>
      <c r="C168" s="247"/>
      <c r="D168" s="247"/>
      <c r="E168" s="248"/>
      <c r="F168" s="249"/>
      <c r="G168" s="247"/>
      <c r="H168" s="243"/>
      <c r="I168" s="127"/>
      <c r="J168" s="243"/>
      <c r="K168" s="136"/>
      <c r="L168" s="177"/>
      <c r="M168" s="191"/>
      <c r="N168" s="218"/>
      <c r="O168" s="218"/>
      <c r="P168" s="179"/>
      <c r="Q168" s="128"/>
      <c r="R168" s="216"/>
      <c r="S168" s="244"/>
      <c r="T168" s="177"/>
      <c r="U168" s="177"/>
      <c r="V168" s="216"/>
      <c r="W168" s="131"/>
      <c r="X168" s="132"/>
      <c r="Y168" s="132"/>
      <c r="Z168" s="132"/>
      <c r="AA168" s="133"/>
      <c r="AB168" s="127"/>
      <c r="AC168" s="127"/>
      <c r="AD168" s="245"/>
      <c r="AE168" s="246"/>
      <c r="AF168" s="127"/>
      <c r="AG168" s="127"/>
      <c r="AH168" s="128"/>
      <c r="AI168" s="128"/>
      <c r="AJ168" s="134"/>
      <c r="AK168" s="214"/>
      <c r="AL168" s="210"/>
      <c r="AM168" s="177"/>
      <c r="AN168" s="127"/>
      <c r="AO168" s="177"/>
      <c r="AP168" s="177"/>
      <c r="AQ168" s="177"/>
      <c r="AR168" s="177"/>
      <c r="AS168" s="177"/>
      <c r="AT168" s="177"/>
      <c r="AU168" s="135"/>
      <c r="AV168" s="216"/>
      <c r="AW168" s="133"/>
      <c r="AX168" s="127"/>
      <c r="AY168" s="127"/>
      <c r="AZ168" s="127"/>
      <c r="BA168" s="127"/>
      <c r="BB168" s="127"/>
      <c r="BC168" s="127"/>
      <c r="BD168" s="127"/>
      <c r="BE168" s="134"/>
      <c r="BF168" s="127"/>
      <c r="BG168" s="127"/>
      <c r="BH168" s="127"/>
      <c r="BI168" s="127"/>
      <c r="BJ168" s="127"/>
      <c r="BK168" s="127"/>
      <c r="BL168" s="127"/>
      <c r="BM168" s="127"/>
      <c r="BN168" s="134"/>
      <c r="BO168" s="133"/>
      <c r="BP168" s="127"/>
      <c r="BQ168" s="127"/>
      <c r="BR168" s="127"/>
      <c r="BS168" s="127"/>
      <c r="BT168" s="127"/>
      <c r="BU168" s="127"/>
      <c r="BV168" s="127"/>
      <c r="BW168" s="127"/>
      <c r="BX168" s="127"/>
      <c r="BY168" s="127"/>
      <c r="BZ168" s="127"/>
      <c r="CA168" s="127"/>
      <c r="CB168" s="127"/>
      <c r="CC168" s="127"/>
      <c r="CD168" s="127"/>
      <c r="CE168" s="127"/>
      <c r="CF168" s="127"/>
      <c r="CG168" s="127"/>
      <c r="CH168" s="136"/>
      <c r="CI168" s="137"/>
      <c r="CJ168" s="127"/>
      <c r="CK168" s="127"/>
      <c r="CL168" s="127"/>
      <c r="CM168" s="127"/>
      <c r="CN168" s="127"/>
      <c r="CO168" s="127"/>
      <c r="CP168" s="127"/>
      <c r="CQ168" s="127"/>
      <c r="CR168" s="127"/>
      <c r="CS168" s="127"/>
      <c r="CT168" s="127"/>
      <c r="CU168" s="127"/>
      <c r="CV168" s="127"/>
      <c r="CW168" s="127"/>
      <c r="CX168" s="127"/>
      <c r="CY168" s="127"/>
      <c r="CZ168" s="127"/>
      <c r="DA168" s="127"/>
      <c r="DB168" s="127"/>
      <c r="DC168" s="127"/>
      <c r="DD168" s="128"/>
      <c r="DE168" s="134"/>
      <c r="DF168" s="138"/>
      <c r="DG168" s="139"/>
      <c r="DH168" s="139"/>
      <c r="DI168" s="139"/>
      <c r="DJ168" s="139"/>
      <c r="DK168" s="139"/>
      <c r="DL168" s="139"/>
      <c r="DM168" s="137"/>
      <c r="DN168" s="138"/>
      <c r="DO168" s="139"/>
      <c r="DP168" s="139"/>
      <c r="DQ168" s="139"/>
      <c r="DR168" s="139"/>
      <c r="DS168" s="139"/>
      <c r="DT168" s="139"/>
      <c r="DU168" s="128"/>
      <c r="DV168" s="216"/>
      <c r="DW168" s="140"/>
      <c r="DX168" s="141"/>
      <c r="DY168" s="141"/>
      <c r="DZ168" s="134"/>
      <c r="EA168" s="133"/>
      <c r="EB168" s="177"/>
      <c r="EC168" s="177"/>
      <c r="ED168" s="163"/>
      <c r="EE168" s="133"/>
      <c r="EF168" s="127"/>
      <c r="EG168" s="127"/>
      <c r="EH168" s="127"/>
      <c r="EI168" s="127"/>
      <c r="EJ168" s="127"/>
      <c r="EK168" s="127"/>
      <c r="EL168" s="134"/>
      <c r="EM168" s="133"/>
      <c r="EN168" s="127"/>
      <c r="EO168" s="127"/>
      <c r="EP168" s="127"/>
      <c r="EQ168" s="127"/>
      <c r="ER168" s="127"/>
      <c r="ES168" s="127"/>
      <c r="ET168" s="134"/>
      <c r="EU168" s="142"/>
      <c r="EV168" s="142"/>
      <c r="EW168" s="142"/>
      <c r="EX168" s="142"/>
      <c r="EY168" s="142"/>
      <c r="EZ168" s="142"/>
      <c r="FA168" s="142"/>
      <c r="FB168" s="142"/>
      <c r="FC168" s="142"/>
      <c r="FD168" s="142"/>
      <c r="FE168" s="142"/>
      <c r="FF168" s="142"/>
      <c r="FG168" s="142"/>
      <c r="FH168" s="142"/>
    </row>
    <row r="169" spans="1:164" s="67" customFormat="1">
      <c r="A169" s="176" t="str">
        <f>Validation!B169</f>
        <v>Pass</v>
      </c>
      <c r="B169" s="247"/>
      <c r="C169" s="247"/>
      <c r="D169" s="247"/>
      <c r="E169" s="248"/>
      <c r="F169" s="249"/>
      <c r="G169" s="247"/>
      <c r="H169" s="243"/>
      <c r="I169" s="127"/>
      <c r="J169" s="243"/>
      <c r="K169" s="136"/>
      <c r="L169" s="177"/>
      <c r="M169" s="191"/>
      <c r="N169" s="218"/>
      <c r="O169" s="218"/>
      <c r="P169" s="179"/>
      <c r="Q169" s="128"/>
      <c r="R169" s="216"/>
      <c r="S169" s="244"/>
      <c r="T169" s="177"/>
      <c r="U169" s="177"/>
      <c r="V169" s="216"/>
      <c r="W169" s="131"/>
      <c r="X169" s="132"/>
      <c r="Y169" s="132"/>
      <c r="Z169" s="132"/>
      <c r="AA169" s="133"/>
      <c r="AB169" s="127"/>
      <c r="AC169" s="127"/>
      <c r="AD169" s="245"/>
      <c r="AE169" s="246"/>
      <c r="AF169" s="127"/>
      <c r="AG169" s="127"/>
      <c r="AH169" s="128"/>
      <c r="AI169" s="128"/>
      <c r="AJ169" s="134"/>
      <c r="AK169" s="214"/>
      <c r="AL169" s="210"/>
      <c r="AM169" s="177"/>
      <c r="AN169" s="127"/>
      <c r="AO169" s="177"/>
      <c r="AP169" s="177"/>
      <c r="AQ169" s="177"/>
      <c r="AR169" s="177"/>
      <c r="AS169" s="177"/>
      <c r="AT169" s="177"/>
      <c r="AU169" s="135"/>
      <c r="AV169" s="216"/>
      <c r="AW169" s="133"/>
      <c r="AX169" s="127"/>
      <c r="AY169" s="127"/>
      <c r="AZ169" s="127"/>
      <c r="BA169" s="127"/>
      <c r="BB169" s="127"/>
      <c r="BC169" s="127"/>
      <c r="BD169" s="127"/>
      <c r="BE169" s="134"/>
      <c r="BF169" s="127"/>
      <c r="BG169" s="127"/>
      <c r="BH169" s="127"/>
      <c r="BI169" s="127"/>
      <c r="BJ169" s="127"/>
      <c r="BK169" s="127"/>
      <c r="BL169" s="127"/>
      <c r="BM169" s="127"/>
      <c r="BN169" s="134"/>
      <c r="BO169" s="133"/>
      <c r="BP169" s="127"/>
      <c r="BQ169" s="127"/>
      <c r="BR169" s="127"/>
      <c r="BS169" s="127"/>
      <c r="BT169" s="127"/>
      <c r="BU169" s="127"/>
      <c r="BV169" s="127"/>
      <c r="BW169" s="127"/>
      <c r="BX169" s="127"/>
      <c r="BY169" s="127"/>
      <c r="BZ169" s="127"/>
      <c r="CA169" s="127"/>
      <c r="CB169" s="127"/>
      <c r="CC169" s="127"/>
      <c r="CD169" s="127"/>
      <c r="CE169" s="127"/>
      <c r="CF169" s="127"/>
      <c r="CG169" s="127"/>
      <c r="CH169" s="136"/>
      <c r="CI169" s="137"/>
      <c r="CJ169" s="127"/>
      <c r="CK169" s="127"/>
      <c r="CL169" s="127"/>
      <c r="CM169" s="127"/>
      <c r="CN169" s="127"/>
      <c r="CO169" s="127"/>
      <c r="CP169" s="127"/>
      <c r="CQ169" s="127"/>
      <c r="CR169" s="127"/>
      <c r="CS169" s="127"/>
      <c r="CT169" s="127"/>
      <c r="CU169" s="127"/>
      <c r="CV169" s="127"/>
      <c r="CW169" s="127"/>
      <c r="CX169" s="127"/>
      <c r="CY169" s="127"/>
      <c r="CZ169" s="127"/>
      <c r="DA169" s="127"/>
      <c r="DB169" s="127"/>
      <c r="DC169" s="127"/>
      <c r="DD169" s="128"/>
      <c r="DE169" s="134"/>
      <c r="DF169" s="138"/>
      <c r="DG169" s="139"/>
      <c r="DH169" s="139"/>
      <c r="DI169" s="139"/>
      <c r="DJ169" s="139"/>
      <c r="DK169" s="139"/>
      <c r="DL169" s="139"/>
      <c r="DM169" s="137"/>
      <c r="DN169" s="138"/>
      <c r="DO169" s="139"/>
      <c r="DP169" s="139"/>
      <c r="DQ169" s="139"/>
      <c r="DR169" s="139"/>
      <c r="DS169" s="139"/>
      <c r="DT169" s="139"/>
      <c r="DU169" s="128"/>
      <c r="DV169" s="216"/>
      <c r="DW169" s="140"/>
      <c r="DX169" s="141"/>
      <c r="DY169" s="141"/>
      <c r="DZ169" s="134"/>
      <c r="EA169" s="133"/>
      <c r="EB169" s="177"/>
      <c r="EC169" s="177"/>
      <c r="ED169" s="163"/>
      <c r="EE169" s="133"/>
      <c r="EF169" s="127"/>
      <c r="EG169" s="127"/>
      <c r="EH169" s="127"/>
      <c r="EI169" s="127"/>
      <c r="EJ169" s="127"/>
      <c r="EK169" s="127"/>
      <c r="EL169" s="134"/>
      <c r="EM169" s="133"/>
      <c r="EN169" s="127"/>
      <c r="EO169" s="127"/>
      <c r="EP169" s="127"/>
      <c r="EQ169" s="127"/>
      <c r="ER169" s="127"/>
      <c r="ES169" s="127"/>
      <c r="ET169" s="134"/>
      <c r="EU169" s="142"/>
      <c r="EV169" s="142"/>
      <c r="EW169" s="142"/>
      <c r="EX169" s="142"/>
      <c r="EY169" s="142"/>
      <c r="EZ169" s="142"/>
      <c r="FA169" s="142"/>
      <c r="FB169" s="142"/>
      <c r="FC169" s="142"/>
      <c r="FD169" s="142"/>
      <c r="FE169" s="142"/>
      <c r="FF169" s="142"/>
      <c r="FG169" s="142"/>
      <c r="FH169" s="142"/>
    </row>
    <row r="170" spans="1:164" s="67" customFormat="1">
      <c r="A170" s="176" t="str">
        <f>Validation!B170</f>
        <v>Pass</v>
      </c>
      <c r="B170" s="247"/>
      <c r="C170" s="247"/>
      <c r="D170" s="247"/>
      <c r="E170" s="248"/>
      <c r="F170" s="249"/>
      <c r="G170" s="247"/>
      <c r="H170" s="243"/>
      <c r="I170" s="127"/>
      <c r="J170" s="243"/>
      <c r="K170" s="136"/>
      <c r="L170" s="177"/>
      <c r="M170" s="191"/>
      <c r="N170" s="218"/>
      <c r="O170" s="218"/>
      <c r="P170" s="179"/>
      <c r="Q170" s="128"/>
      <c r="R170" s="216"/>
      <c r="S170" s="244"/>
      <c r="T170" s="177"/>
      <c r="U170" s="177"/>
      <c r="V170" s="216"/>
      <c r="W170" s="131"/>
      <c r="X170" s="132"/>
      <c r="Y170" s="132"/>
      <c r="Z170" s="132"/>
      <c r="AA170" s="133"/>
      <c r="AB170" s="127"/>
      <c r="AC170" s="127"/>
      <c r="AD170" s="245"/>
      <c r="AE170" s="246"/>
      <c r="AF170" s="127"/>
      <c r="AG170" s="127"/>
      <c r="AH170" s="128"/>
      <c r="AI170" s="128"/>
      <c r="AJ170" s="134"/>
      <c r="AK170" s="214"/>
      <c r="AL170" s="210"/>
      <c r="AM170" s="177"/>
      <c r="AN170" s="127"/>
      <c r="AO170" s="177"/>
      <c r="AP170" s="177"/>
      <c r="AQ170" s="177"/>
      <c r="AR170" s="177"/>
      <c r="AS170" s="177"/>
      <c r="AT170" s="177"/>
      <c r="AU170" s="135"/>
      <c r="AV170" s="216"/>
      <c r="AW170" s="133"/>
      <c r="AX170" s="127"/>
      <c r="AY170" s="127"/>
      <c r="AZ170" s="127"/>
      <c r="BA170" s="127"/>
      <c r="BB170" s="127"/>
      <c r="BC170" s="127"/>
      <c r="BD170" s="127"/>
      <c r="BE170" s="134"/>
      <c r="BF170" s="127"/>
      <c r="BG170" s="127"/>
      <c r="BH170" s="127"/>
      <c r="BI170" s="127"/>
      <c r="BJ170" s="127"/>
      <c r="BK170" s="127"/>
      <c r="BL170" s="127"/>
      <c r="BM170" s="127"/>
      <c r="BN170" s="134"/>
      <c r="BO170" s="133"/>
      <c r="BP170" s="127"/>
      <c r="BQ170" s="127"/>
      <c r="BR170" s="127"/>
      <c r="BS170" s="127"/>
      <c r="BT170" s="127"/>
      <c r="BU170" s="127"/>
      <c r="BV170" s="127"/>
      <c r="BW170" s="127"/>
      <c r="BX170" s="127"/>
      <c r="BY170" s="127"/>
      <c r="BZ170" s="127"/>
      <c r="CA170" s="127"/>
      <c r="CB170" s="127"/>
      <c r="CC170" s="127"/>
      <c r="CD170" s="127"/>
      <c r="CE170" s="127"/>
      <c r="CF170" s="127"/>
      <c r="CG170" s="127"/>
      <c r="CH170" s="136"/>
      <c r="CI170" s="137"/>
      <c r="CJ170" s="127"/>
      <c r="CK170" s="127"/>
      <c r="CL170" s="127"/>
      <c r="CM170" s="127"/>
      <c r="CN170" s="127"/>
      <c r="CO170" s="127"/>
      <c r="CP170" s="127"/>
      <c r="CQ170" s="127"/>
      <c r="CR170" s="127"/>
      <c r="CS170" s="127"/>
      <c r="CT170" s="127"/>
      <c r="CU170" s="127"/>
      <c r="CV170" s="127"/>
      <c r="CW170" s="127"/>
      <c r="CX170" s="127"/>
      <c r="CY170" s="127"/>
      <c r="CZ170" s="127"/>
      <c r="DA170" s="127"/>
      <c r="DB170" s="127"/>
      <c r="DC170" s="127"/>
      <c r="DD170" s="128"/>
      <c r="DE170" s="134"/>
      <c r="DF170" s="138"/>
      <c r="DG170" s="139"/>
      <c r="DH170" s="139"/>
      <c r="DI170" s="139"/>
      <c r="DJ170" s="139"/>
      <c r="DK170" s="139"/>
      <c r="DL170" s="139"/>
      <c r="DM170" s="137"/>
      <c r="DN170" s="138"/>
      <c r="DO170" s="139"/>
      <c r="DP170" s="139"/>
      <c r="DQ170" s="139"/>
      <c r="DR170" s="139"/>
      <c r="DS170" s="139"/>
      <c r="DT170" s="139"/>
      <c r="DU170" s="128"/>
      <c r="DV170" s="216"/>
      <c r="DW170" s="140"/>
      <c r="DX170" s="141"/>
      <c r="DY170" s="141"/>
      <c r="DZ170" s="134"/>
      <c r="EA170" s="133"/>
      <c r="EB170" s="177"/>
      <c r="EC170" s="177"/>
      <c r="ED170" s="163"/>
      <c r="EE170" s="133"/>
      <c r="EF170" s="127"/>
      <c r="EG170" s="127"/>
      <c r="EH170" s="127"/>
      <c r="EI170" s="127"/>
      <c r="EJ170" s="127"/>
      <c r="EK170" s="127"/>
      <c r="EL170" s="134"/>
      <c r="EM170" s="133"/>
      <c r="EN170" s="127"/>
      <c r="EO170" s="127"/>
      <c r="EP170" s="127"/>
      <c r="EQ170" s="127"/>
      <c r="ER170" s="127"/>
      <c r="ES170" s="127"/>
      <c r="ET170" s="134"/>
      <c r="EU170" s="142"/>
      <c r="EV170" s="142"/>
      <c r="EW170" s="142"/>
      <c r="EX170" s="142"/>
      <c r="EY170" s="142"/>
      <c r="EZ170" s="142"/>
      <c r="FA170" s="142"/>
      <c r="FB170" s="142"/>
      <c r="FC170" s="142"/>
      <c r="FD170" s="142"/>
      <c r="FE170" s="142"/>
      <c r="FF170" s="142"/>
      <c r="FG170" s="142"/>
      <c r="FH170" s="142"/>
    </row>
    <row r="171" spans="1:164" s="67" customFormat="1">
      <c r="A171" s="176" t="str">
        <f>Validation!B171</f>
        <v>Pass</v>
      </c>
      <c r="B171" s="247"/>
      <c r="C171" s="247"/>
      <c r="D171" s="247"/>
      <c r="E171" s="248"/>
      <c r="F171" s="249"/>
      <c r="G171" s="247"/>
      <c r="H171" s="243"/>
      <c r="I171" s="127"/>
      <c r="J171" s="243"/>
      <c r="K171" s="136"/>
      <c r="L171" s="177"/>
      <c r="M171" s="191"/>
      <c r="N171" s="218"/>
      <c r="O171" s="218"/>
      <c r="P171" s="179"/>
      <c r="Q171" s="128"/>
      <c r="R171" s="216"/>
      <c r="S171" s="244"/>
      <c r="T171" s="177"/>
      <c r="U171" s="177"/>
      <c r="V171" s="216"/>
      <c r="W171" s="131"/>
      <c r="X171" s="132"/>
      <c r="Y171" s="132"/>
      <c r="Z171" s="132"/>
      <c r="AA171" s="133"/>
      <c r="AB171" s="127"/>
      <c r="AC171" s="127"/>
      <c r="AD171" s="245"/>
      <c r="AE171" s="246"/>
      <c r="AF171" s="127"/>
      <c r="AG171" s="127"/>
      <c r="AH171" s="128"/>
      <c r="AI171" s="128"/>
      <c r="AJ171" s="134"/>
      <c r="AK171" s="214"/>
      <c r="AL171" s="210"/>
      <c r="AM171" s="177"/>
      <c r="AN171" s="127"/>
      <c r="AO171" s="177"/>
      <c r="AP171" s="177"/>
      <c r="AQ171" s="177"/>
      <c r="AR171" s="177"/>
      <c r="AS171" s="177"/>
      <c r="AT171" s="177"/>
      <c r="AU171" s="135"/>
      <c r="AV171" s="216"/>
      <c r="AW171" s="133"/>
      <c r="AX171" s="127"/>
      <c r="AY171" s="127"/>
      <c r="AZ171" s="127"/>
      <c r="BA171" s="127"/>
      <c r="BB171" s="127"/>
      <c r="BC171" s="127"/>
      <c r="BD171" s="127"/>
      <c r="BE171" s="134"/>
      <c r="BF171" s="127"/>
      <c r="BG171" s="127"/>
      <c r="BH171" s="127"/>
      <c r="BI171" s="127"/>
      <c r="BJ171" s="127"/>
      <c r="BK171" s="127"/>
      <c r="BL171" s="127"/>
      <c r="BM171" s="127"/>
      <c r="BN171" s="134"/>
      <c r="BO171" s="133"/>
      <c r="BP171" s="127"/>
      <c r="BQ171" s="127"/>
      <c r="BR171" s="127"/>
      <c r="BS171" s="127"/>
      <c r="BT171" s="127"/>
      <c r="BU171" s="127"/>
      <c r="BV171" s="127"/>
      <c r="BW171" s="127"/>
      <c r="BX171" s="127"/>
      <c r="BY171" s="127"/>
      <c r="BZ171" s="127"/>
      <c r="CA171" s="127"/>
      <c r="CB171" s="127"/>
      <c r="CC171" s="127"/>
      <c r="CD171" s="127"/>
      <c r="CE171" s="127"/>
      <c r="CF171" s="127"/>
      <c r="CG171" s="127"/>
      <c r="CH171" s="136"/>
      <c r="CI171" s="137"/>
      <c r="CJ171" s="127"/>
      <c r="CK171" s="127"/>
      <c r="CL171" s="127"/>
      <c r="CM171" s="127"/>
      <c r="CN171" s="127"/>
      <c r="CO171" s="127"/>
      <c r="CP171" s="127"/>
      <c r="CQ171" s="127"/>
      <c r="CR171" s="127"/>
      <c r="CS171" s="127"/>
      <c r="CT171" s="127"/>
      <c r="CU171" s="127"/>
      <c r="CV171" s="127"/>
      <c r="CW171" s="127"/>
      <c r="CX171" s="127"/>
      <c r="CY171" s="127"/>
      <c r="CZ171" s="127"/>
      <c r="DA171" s="127"/>
      <c r="DB171" s="127"/>
      <c r="DC171" s="127"/>
      <c r="DD171" s="128"/>
      <c r="DE171" s="134"/>
      <c r="DF171" s="138"/>
      <c r="DG171" s="139"/>
      <c r="DH171" s="139"/>
      <c r="DI171" s="139"/>
      <c r="DJ171" s="139"/>
      <c r="DK171" s="139"/>
      <c r="DL171" s="139"/>
      <c r="DM171" s="137"/>
      <c r="DN171" s="138"/>
      <c r="DO171" s="139"/>
      <c r="DP171" s="139"/>
      <c r="DQ171" s="139"/>
      <c r="DR171" s="139"/>
      <c r="DS171" s="139"/>
      <c r="DT171" s="139"/>
      <c r="DU171" s="128"/>
      <c r="DV171" s="216"/>
      <c r="DW171" s="140"/>
      <c r="DX171" s="141"/>
      <c r="DY171" s="141"/>
      <c r="DZ171" s="134"/>
      <c r="EA171" s="133"/>
      <c r="EB171" s="177"/>
      <c r="EC171" s="177"/>
      <c r="ED171" s="163"/>
      <c r="EE171" s="133"/>
      <c r="EF171" s="127"/>
      <c r="EG171" s="127"/>
      <c r="EH171" s="127"/>
      <c r="EI171" s="127"/>
      <c r="EJ171" s="127"/>
      <c r="EK171" s="127"/>
      <c r="EL171" s="134"/>
      <c r="EM171" s="133"/>
      <c r="EN171" s="127"/>
      <c r="EO171" s="127"/>
      <c r="EP171" s="127"/>
      <c r="EQ171" s="127"/>
      <c r="ER171" s="127"/>
      <c r="ES171" s="127"/>
      <c r="ET171" s="134"/>
      <c r="EU171" s="142"/>
      <c r="EV171" s="142"/>
      <c r="EW171" s="142"/>
      <c r="EX171" s="142"/>
      <c r="EY171" s="142"/>
      <c r="EZ171" s="142"/>
      <c r="FA171" s="142"/>
      <c r="FB171" s="142"/>
      <c r="FC171" s="142"/>
      <c r="FD171" s="142"/>
      <c r="FE171" s="142"/>
      <c r="FF171" s="142"/>
      <c r="FG171" s="142"/>
      <c r="FH171" s="142"/>
    </row>
    <row r="172" spans="1:164" s="67" customFormat="1">
      <c r="A172" s="176" t="str">
        <f>Validation!B172</f>
        <v>Pass</v>
      </c>
      <c r="B172" s="247"/>
      <c r="C172" s="247"/>
      <c r="D172" s="247"/>
      <c r="E172" s="248"/>
      <c r="F172" s="249"/>
      <c r="G172" s="247"/>
      <c r="H172" s="243"/>
      <c r="I172" s="127"/>
      <c r="J172" s="243"/>
      <c r="K172" s="136"/>
      <c r="L172" s="177"/>
      <c r="M172" s="191"/>
      <c r="N172" s="218"/>
      <c r="O172" s="218"/>
      <c r="P172" s="179"/>
      <c r="Q172" s="128"/>
      <c r="R172" s="216"/>
      <c r="S172" s="244"/>
      <c r="T172" s="177"/>
      <c r="U172" s="177"/>
      <c r="V172" s="216"/>
      <c r="W172" s="131"/>
      <c r="X172" s="132"/>
      <c r="Y172" s="132"/>
      <c r="Z172" s="132"/>
      <c r="AA172" s="133"/>
      <c r="AB172" s="127"/>
      <c r="AC172" s="127"/>
      <c r="AD172" s="245"/>
      <c r="AE172" s="246"/>
      <c r="AF172" s="127"/>
      <c r="AG172" s="127"/>
      <c r="AH172" s="128"/>
      <c r="AI172" s="128"/>
      <c r="AJ172" s="134"/>
      <c r="AK172" s="214"/>
      <c r="AL172" s="210"/>
      <c r="AM172" s="177"/>
      <c r="AN172" s="127"/>
      <c r="AO172" s="177"/>
      <c r="AP172" s="177"/>
      <c r="AQ172" s="177"/>
      <c r="AR172" s="177"/>
      <c r="AS172" s="177"/>
      <c r="AT172" s="177"/>
      <c r="AU172" s="135"/>
      <c r="AV172" s="216"/>
      <c r="AW172" s="133"/>
      <c r="AX172" s="127"/>
      <c r="AY172" s="127"/>
      <c r="AZ172" s="127"/>
      <c r="BA172" s="127"/>
      <c r="BB172" s="127"/>
      <c r="BC172" s="127"/>
      <c r="BD172" s="127"/>
      <c r="BE172" s="134"/>
      <c r="BF172" s="127"/>
      <c r="BG172" s="127"/>
      <c r="BH172" s="127"/>
      <c r="BI172" s="127"/>
      <c r="BJ172" s="127"/>
      <c r="BK172" s="127"/>
      <c r="BL172" s="127"/>
      <c r="BM172" s="127"/>
      <c r="BN172" s="134"/>
      <c r="BO172" s="133"/>
      <c r="BP172" s="127"/>
      <c r="BQ172" s="127"/>
      <c r="BR172" s="127"/>
      <c r="BS172" s="127"/>
      <c r="BT172" s="127"/>
      <c r="BU172" s="127"/>
      <c r="BV172" s="127"/>
      <c r="BW172" s="127"/>
      <c r="BX172" s="127"/>
      <c r="BY172" s="127"/>
      <c r="BZ172" s="127"/>
      <c r="CA172" s="127"/>
      <c r="CB172" s="127"/>
      <c r="CC172" s="127"/>
      <c r="CD172" s="127"/>
      <c r="CE172" s="127"/>
      <c r="CF172" s="127"/>
      <c r="CG172" s="127"/>
      <c r="CH172" s="136"/>
      <c r="CI172" s="137"/>
      <c r="CJ172" s="127"/>
      <c r="CK172" s="127"/>
      <c r="CL172" s="127"/>
      <c r="CM172" s="127"/>
      <c r="CN172" s="127"/>
      <c r="CO172" s="127"/>
      <c r="CP172" s="127"/>
      <c r="CQ172" s="127"/>
      <c r="CR172" s="127"/>
      <c r="CS172" s="127"/>
      <c r="CT172" s="127"/>
      <c r="CU172" s="127"/>
      <c r="CV172" s="127"/>
      <c r="CW172" s="127"/>
      <c r="CX172" s="127"/>
      <c r="CY172" s="127"/>
      <c r="CZ172" s="127"/>
      <c r="DA172" s="127"/>
      <c r="DB172" s="127"/>
      <c r="DC172" s="127"/>
      <c r="DD172" s="128"/>
      <c r="DE172" s="134"/>
      <c r="DF172" s="138"/>
      <c r="DG172" s="139"/>
      <c r="DH172" s="139"/>
      <c r="DI172" s="139"/>
      <c r="DJ172" s="139"/>
      <c r="DK172" s="139"/>
      <c r="DL172" s="139"/>
      <c r="DM172" s="137"/>
      <c r="DN172" s="138"/>
      <c r="DO172" s="139"/>
      <c r="DP172" s="139"/>
      <c r="DQ172" s="139"/>
      <c r="DR172" s="139"/>
      <c r="DS172" s="139"/>
      <c r="DT172" s="139"/>
      <c r="DU172" s="128"/>
      <c r="DV172" s="216"/>
      <c r="DW172" s="140"/>
      <c r="DX172" s="141"/>
      <c r="DY172" s="141"/>
      <c r="DZ172" s="134"/>
      <c r="EA172" s="133"/>
      <c r="EB172" s="177"/>
      <c r="EC172" s="177"/>
      <c r="ED172" s="163"/>
      <c r="EE172" s="133"/>
      <c r="EF172" s="127"/>
      <c r="EG172" s="127"/>
      <c r="EH172" s="127"/>
      <c r="EI172" s="127"/>
      <c r="EJ172" s="127"/>
      <c r="EK172" s="127"/>
      <c r="EL172" s="134"/>
      <c r="EM172" s="133"/>
      <c r="EN172" s="127"/>
      <c r="EO172" s="127"/>
      <c r="EP172" s="127"/>
      <c r="EQ172" s="127"/>
      <c r="ER172" s="127"/>
      <c r="ES172" s="127"/>
      <c r="ET172" s="134"/>
      <c r="EU172" s="142"/>
      <c r="EV172" s="142"/>
      <c r="EW172" s="142"/>
      <c r="EX172" s="142"/>
      <c r="EY172" s="142"/>
      <c r="EZ172" s="142"/>
      <c r="FA172" s="142"/>
      <c r="FB172" s="142"/>
      <c r="FC172" s="142"/>
      <c r="FD172" s="142"/>
      <c r="FE172" s="142"/>
      <c r="FF172" s="142"/>
      <c r="FG172" s="142"/>
      <c r="FH172" s="142"/>
    </row>
    <row r="173" spans="1:164" s="67" customFormat="1">
      <c r="A173" s="176" t="str">
        <f>Validation!B173</f>
        <v>Pass</v>
      </c>
      <c r="B173" s="247"/>
      <c r="C173" s="247"/>
      <c r="D173" s="247"/>
      <c r="E173" s="248"/>
      <c r="F173" s="249"/>
      <c r="G173" s="247"/>
      <c r="H173" s="243"/>
      <c r="I173" s="127"/>
      <c r="J173" s="243"/>
      <c r="K173" s="136"/>
      <c r="L173" s="177"/>
      <c r="M173" s="191"/>
      <c r="N173" s="218"/>
      <c r="O173" s="218"/>
      <c r="P173" s="179"/>
      <c r="Q173" s="128"/>
      <c r="R173" s="216"/>
      <c r="S173" s="244"/>
      <c r="T173" s="177"/>
      <c r="U173" s="177"/>
      <c r="V173" s="216"/>
      <c r="W173" s="131"/>
      <c r="X173" s="132"/>
      <c r="Y173" s="132"/>
      <c r="Z173" s="132"/>
      <c r="AA173" s="133"/>
      <c r="AB173" s="127"/>
      <c r="AC173" s="127"/>
      <c r="AD173" s="245"/>
      <c r="AE173" s="246"/>
      <c r="AF173" s="127"/>
      <c r="AG173" s="127"/>
      <c r="AH173" s="128"/>
      <c r="AI173" s="128"/>
      <c r="AJ173" s="134"/>
      <c r="AK173" s="214"/>
      <c r="AL173" s="210"/>
      <c r="AM173" s="177"/>
      <c r="AN173" s="127"/>
      <c r="AO173" s="177"/>
      <c r="AP173" s="177"/>
      <c r="AQ173" s="177"/>
      <c r="AR173" s="177"/>
      <c r="AS173" s="177"/>
      <c r="AT173" s="177"/>
      <c r="AU173" s="135"/>
      <c r="AV173" s="216"/>
      <c r="AW173" s="133"/>
      <c r="AX173" s="127"/>
      <c r="AY173" s="127"/>
      <c r="AZ173" s="127"/>
      <c r="BA173" s="127"/>
      <c r="BB173" s="127"/>
      <c r="BC173" s="127"/>
      <c r="BD173" s="127"/>
      <c r="BE173" s="134"/>
      <c r="BF173" s="127"/>
      <c r="BG173" s="127"/>
      <c r="BH173" s="127"/>
      <c r="BI173" s="127"/>
      <c r="BJ173" s="127"/>
      <c r="BK173" s="127"/>
      <c r="BL173" s="127"/>
      <c r="BM173" s="127"/>
      <c r="BN173" s="134"/>
      <c r="BO173" s="133"/>
      <c r="BP173" s="127"/>
      <c r="BQ173" s="127"/>
      <c r="BR173" s="127"/>
      <c r="BS173" s="127"/>
      <c r="BT173" s="127"/>
      <c r="BU173" s="127"/>
      <c r="BV173" s="127"/>
      <c r="BW173" s="127"/>
      <c r="BX173" s="127"/>
      <c r="BY173" s="127"/>
      <c r="BZ173" s="127"/>
      <c r="CA173" s="127"/>
      <c r="CB173" s="127"/>
      <c r="CC173" s="127"/>
      <c r="CD173" s="127"/>
      <c r="CE173" s="127"/>
      <c r="CF173" s="127"/>
      <c r="CG173" s="127"/>
      <c r="CH173" s="136"/>
      <c r="CI173" s="137"/>
      <c r="CJ173" s="127"/>
      <c r="CK173" s="127"/>
      <c r="CL173" s="127"/>
      <c r="CM173" s="127"/>
      <c r="CN173" s="127"/>
      <c r="CO173" s="127"/>
      <c r="CP173" s="127"/>
      <c r="CQ173" s="127"/>
      <c r="CR173" s="127"/>
      <c r="CS173" s="127"/>
      <c r="CT173" s="127"/>
      <c r="CU173" s="127"/>
      <c r="CV173" s="127"/>
      <c r="CW173" s="127"/>
      <c r="CX173" s="127"/>
      <c r="CY173" s="127"/>
      <c r="CZ173" s="127"/>
      <c r="DA173" s="127"/>
      <c r="DB173" s="127"/>
      <c r="DC173" s="127"/>
      <c r="DD173" s="128"/>
      <c r="DE173" s="134"/>
      <c r="DF173" s="138"/>
      <c r="DG173" s="139"/>
      <c r="DH173" s="139"/>
      <c r="DI173" s="139"/>
      <c r="DJ173" s="139"/>
      <c r="DK173" s="139"/>
      <c r="DL173" s="139"/>
      <c r="DM173" s="137"/>
      <c r="DN173" s="138"/>
      <c r="DO173" s="139"/>
      <c r="DP173" s="139"/>
      <c r="DQ173" s="139"/>
      <c r="DR173" s="139"/>
      <c r="DS173" s="139"/>
      <c r="DT173" s="139"/>
      <c r="DU173" s="128"/>
      <c r="DV173" s="216"/>
      <c r="DW173" s="140"/>
      <c r="DX173" s="141"/>
      <c r="DY173" s="141"/>
      <c r="DZ173" s="134"/>
      <c r="EA173" s="133"/>
      <c r="EB173" s="177"/>
      <c r="EC173" s="177"/>
      <c r="ED173" s="163"/>
      <c r="EE173" s="133"/>
      <c r="EF173" s="127"/>
      <c r="EG173" s="127"/>
      <c r="EH173" s="127"/>
      <c r="EI173" s="127"/>
      <c r="EJ173" s="127"/>
      <c r="EK173" s="127"/>
      <c r="EL173" s="134"/>
      <c r="EM173" s="133"/>
      <c r="EN173" s="127"/>
      <c r="EO173" s="127"/>
      <c r="EP173" s="127"/>
      <c r="EQ173" s="127"/>
      <c r="ER173" s="127"/>
      <c r="ES173" s="127"/>
      <c r="ET173" s="134"/>
      <c r="EU173" s="142"/>
      <c r="EV173" s="142"/>
      <c r="EW173" s="142"/>
      <c r="EX173" s="142"/>
      <c r="EY173" s="142"/>
      <c r="EZ173" s="142"/>
      <c r="FA173" s="142"/>
      <c r="FB173" s="142"/>
      <c r="FC173" s="142"/>
      <c r="FD173" s="142"/>
      <c r="FE173" s="142"/>
      <c r="FF173" s="142"/>
      <c r="FG173" s="142"/>
      <c r="FH173" s="142"/>
    </row>
    <row r="174" spans="1:164" s="67" customFormat="1">
      <c r="A174" s="176" t="str">
        <f>Validation!B174</f>
        <v>Pass</v>
      </c>
      <c r="B174" s="247"/>
      <c r="C174" s="247"/>
      <c r="D174" s="247"/>
      <c r="E174" s="248"/>
      <c r="F174" s="249"/>
      <c r="G174" s="247"/>
      <c r="H174" s="243"/>
      <c r="I174" s="127"/>
      <c r="J174" s="243"/>
      <c r="K174" s="136"/>
      <c r="L174" s="177"/>
      <c r="M174" s="191"/>
      <c r="N174" s="218"/>
      <c r="O174" s="218"/>
      <c r="P174" s="179"/>
      <c r="Q174" s="128"/>
      <c r="R174" s="216"/>
      <c r="S174" s="244"/>
      <c r="T174" s="177"/>
      <c r="U174" s="177"/>
      <c r="V174" s="216"/>
      <c r="W174" s="131"/>
      <c r="X174" s="132"/>
      <c r="Y174" s="132"/>
      <c r="Z174" s="132"/>
      <c r="AA174" s="133"/>
      <c r="AB174" s="127"/>
      <c r="AC174" s="127"/>
      <c r="AD174" s="245"/>
      <c r="AE174" s="246"/>
      <c r="AF174" s="127"/>
      <c r="AG174" s="127"/>
      <c r="AH174" s="128"/>
      <c r="AI174" s="128"/>
      <c r="AJ174" s="134"/>
      <c r="AK174" s="214"/>
      <c r="AL174" s="210"/>
      <c r="AM174" s="177"/>
      <c r="AN174" s="127"/>
      <c r="AO174" s="177"/>
      <c r="AP174" s="177"/>
      <c r="AQ174" s="177"/>
      <c r="AR174" s="177"/>
      <c r="AS174" s="177"/>
      <c r="AT174" s="177"/>
      <c r="AU174" s="135"/>
      <c r="AV174" s="216"/>
      <c r="AW174" s="133"/>
      <c r="AX174" s="127"/>
      <c r="AY174" s="127"/>
      <c r="AZ174" s="127"/>
      <c r="BA174" s="127"/>
      <c r="BB174" s="127"/>
      <c r="BC174" s="127"/>
      <c r="BD174" s="127"/>
      <c r="BE174" s="134"/>
      <c r="BF174" s="127"/>
      <c r="BG174" s="127"/>
      <c r="BH174" s="127"/>
      <c r="BI174" s="127"/>
      <c r="BJ174" s="127"/>
      <c r="BK174" s="127"/>
      <c r="BL174" s="127"/>
      <c r="BM174" s="127"/>
      <c r="BN174" s="134"/>
      <c r="BO174" s="133"/>
      <c r="BP174" s="127"/>
      <c r="BQ174" s="127"/>
      <c r="BR174" s="127"/>
      <c r="BS174" s="127"/>
      <c r="BT174" s="127"/>
      <c r="BU174" s="127"/>
      <c r="BV174" s="127"/>
      <c r="BW174" s="127"/>
      <c r="BX174" s="127"/>
      <c r="BY174" s="127"/>
      <c r="BZ174" s="127"/>
      <c r="CA174" s="127"/>
      <c r="CB174" s="127"/>
      <c r="CC174" s="127"/>
      <c r="CD174" s="127"/>
      <c r="CE174" s="127"/>
      <c r="CF174" s="127"/>
      <c r="CG174" s="127"/>
      <c r="CH174" s="136"/>
      <c r="CI174" s="137"/>
      <c r="CJ174" s="127"/>
      <c r="CK174" s="127"/>
      <c r="CL174" s="127"/>
      <c r="CM174" s="127"/>
      <c r="CN174" s="127"/>
      <c r="CO174" s="127"/>
      <c r="CP174" s="127"/>
      <c r="CQ174" s="127"/>
      <c r="CR174" s="127"/>
      <c r="CS174" s="127"/>
      <c r="CT174" s="127"/>
      <c r="CU174" s="127"/>
      <c r="CV174" s="127"/>
      <c r="CW174" s="127"/>
      <c r="CX174" s="127"/>
      <c r="CY174" s="127"/>
      <c r="CZ174" s="127"/>
      <c r="DA174" s="127"/>
      <c r="DB174" s="127"/>
      <c r="DC174" s="127"/>
      <c r="DD174" s="128"/>
      <c r="DE174" s="134"/>
      <c r="DF174" s="138"/>
      <c r="DG174" s="139"/>
      <c r="DH174" s="139"/>
      <c r="DI174" s="139"/>
      <c r="DJ174" s="139"/>
      <c r="DK174" s="139"/>
      <c r="DL174" s="139"/>
      <c r="DM174" s="137"/>
      <c r="DN174" s="138"/>
      <c r="DO174" s="139"/>
      <c r="DP174" s="139"/>
      <c r="DQ174" s="139"/>
      <c r="DR174" s="139"/>
      <c r="DS174" s="139"/>
      <c r="DT174" s="139"/>
      <c r="DU174" s="128"/>
      <c r="DV174" s="216"/>
      <c r="DW174" s="140"/>
      <c r="DX174" s="141"/>
      <c r="DY174" s="141"/>
      <c r="DZ174" s="134"/>
      <c r="EA174" s="133"/>
      <c r="EB174" s="177"/>
      <c r="EC174" s="177"/>
      <c r="ED174" s="163"/>
      <c r="EE174" s="133"/>
      <c r="EF174" s="127"/>
      <c r="EG174" s="127"/>
      <c r="EH174" s="127"/>
      <c r="EI174" s="127"/>
      <c r="EJ174" s="127"/>
      <c r="EK174" s="127"/>
      <c r="EL174" s="134"/>
      <c r="EM174" s="133"/>
      <c r="EN174" s="127"/>
      <c r="EO174" s="127"/>
      <c r="EP174" s="127"/>
      <c r="EQ174" s="127"/>
      <c r="ER174" s="127"/>
      <c r="ES174" s="127"/>
      <c r="ET174" s="134"/>
      <c r="EU174" s="142"/>
      <c r="EV174" s="142"/>
      <c r="EW174" s="142"/>
      <c r="EX174" s="142"/>
      <c r="EY174" s="142"/>
      <c r="EZ174" s="142"/>
      <c r="FA174" s="142"/>
      <c r="FB174" s="142"/>
      <c r="FC174" s="142"/>
      <c r="FD174" s="142"/>
      <c r="FE174" s="142"/>
      <c r="FF174" s="142"/>
      <c r="FG174" s="142"/>
      <c r="FH174" s="142"/>
    </row>
    <row r="175" spans="1:164" s="67" customFormat="1">
      <c r="A175" s="176" t="str">
        <f>Validation!B175</f>
        <v>Pass</v>
      </c>
      <c r="B175" s="247"/>
      <c r="C175" s="247"/>
      <c r="D175" s="247"/>
      <c r="E175" s="248"/>
      <c r="F175" s="249"/>
      <c r="G175" s="247"/>
      <c r="H175" s="243"/>
      <c r="I175" s="127"/>
      <c r="J175" s="243"/>
      <c r="K175" s="136"/>
      <c r="L175" s="177"/>
      <c r="M175" s="191"/>
      <c r="N175" s="218"/>
      <c r="O175" s="218"/>
      <c r="P175" s="179"/>
      <c r="Q175" s="128"/>
      <c r="R175" s="216"/>
      <c r="S175" s="244"/>
      <c r="T175" s="177"/>
      <c r="U175" s="177"/>
      <c r="V175" s="216"/>
      <c r="W175" s="131"/>
      <c r="X175" s="132"/>
      <c r="Y175" s="132"/>
      <c r="Z175" s="132"/>
      <c r="AA175" s="133"/>
      <c r="AB175" s="127"/>
      <c r="AC175" s="127"/>
      <c r="AD175" s="245"/>
      <c r="AE175" s="246"/>
      <c r="AF175" s="127"/>
      <c r="AG175" s="127"/>
      <c r="AH175" s="128"/>
      <c r="AI175" s="128"/>
      <c r="AJ175" s="134"/>
      <c r="AK175" s="214"/>
      <c r="AL175" s="210"/>
      <c r="AM175" s="177"/>
      <c r="AN175" s="127"/>
      <c r="AO175" s="177"/>
      <c r="AP175" s="177"/>
      <c r="AQ175" s="177"/>
      <c r="AR175" s="177"/>
      <c r="AS175" s="177"/>
      <c r="AT175" s="177"/>
      <c r="AU175" s="135"/>
      <c r="AV175" s="216"/>
      <c r="AW175" s="133"/>
      <c r="AX175" s="127"/>
      <c r="AY175" s="127"/>
      <c r="AZ175" s="127"/>
      <c r="BA175" s="127"/>
      <c r="BB175" s="127"/>
      <c r="BC175" s="127"/>
      <c r="BD175" s="127"/>
      <c r="BE175" s="134"/>
      <c r="BF175" s="127"/>
      <c r="BG175" s="127"/>
      <c r="BH175" s="127"/>
      <c r="BI175" s="127"/>
      <c r="BJ175" s="127"/>
      <c r="BK175" s="127"/>
      <c r="BL175" s="127"/>
      <c r="BM175" s="127"/>
      <c r="BN175" s="134"/>
      <c r="BO175" s="133"/>
      <c r="BP175" s="127"/>
      <c r="BQ175" s="127"/>
      <c r="BR175" s="127"/>
      <c r="BS175" s="127"/>
      <c r="BT175" s="127"/>
      <c r="BU175" s="127"/>
      <c r="BV175" s="127"/>
      <c r="BW175" s="127"/>
      <c r="BX175" s="127"/>
      <c r="BY175" s="127"/>
      <c r="BZ175" s="127"/>
      <c r="CA175" s="127"/>
      <c r="CB175" s="127"/>
      <c r="CC175" s="127"/>
      <c r="CD175" s="127"/>
      <c r="CE175" s="127"/>
      <c r="CF175" s="127"/>
      <c r="CG175" s="127"/>
      <c r="CH175" s="136"/>
      <c r="CI175" s="137"/>
      <c r="CJ175" s="127"/>
      <c r="CK175" s="127"/>
      <c r="CL175" s="127"/>
      <c r="CM175" s="127"/>
      <c r="CN175" s="127"/>
      <c r="CO175" s="127"/>
      <c r="CP175" s="127"/>
      <c r="CQ175" s="127"/>
      <c r="CR175" s="127"/>
      <c r="CS175" s="127"/>
      <c r="CT175" s="127"/>
      <c r="CU175" s="127"/>
      <c r="CV175" s="127"/>
      <c r="CW175" s="127"/>
      <c r="CX175" s="127"/>
      <c r="CY175" s="127"/>
      <c r="CZ175" s="127"/>
      <c r="DA175" s="127"/>
      <c r="DB175" s="127"/>
      <c r="DC175" s="127"/>
      <c r="DD175" s="128"/>
      <c r="DE175" s="134"/>
      <c r="DF175" s="138"/>
      <c r="DG175" s="139"/>
      <c r="DH175" s="139"/>
      <c r="DI175" s="139"/>
      <c r="DJ175" s="139"/>
      <c r="DK175" s="139"/>
      <c r="DL175" s="139"/>
      <c r="DM175" s="137"/>
      <c r="DN175" s="138"/>
      <c r="DO175" s="139"/>
      <c r="DP175" s="139"/>
      <c r="DQ175" s="139"/>
      <c r="DR175" s="139"/>
      <c r="DS175" s="139"/>
      <c r="DT175" s="139"/>
      <c r="DU175" s="128"/>
      <c r="DV175" s="216"/>
      <c r="DW175" s="140"/>
      <c r="DX175" s="141"/>
      <c r="DY175" s="141"/>
      <c r="DZ175" s="134"/>
      <c r="EA175" s="133"/>
      <c r="EB175" s="177"/>
      <c r="EC175" s="177"/>
      <c r="ED175" s="163"/>
      <c r="EE175" s="133"/>
      <c r="EF175" s="127"/>
      <c r="EG175" s="127"/>
      <c r="EH175" s="127"/>
      <c r="EI175" s="127"/>
      <c r="EJ175" s="127"/>
      <c r="EK175" s="127"/>
      <c r="EL175" s="134"/>
      <c r="EM175" s="133"/>
      <c r="EN175" s="127"/>
      <c r="EO175" s="127"/>
      <c r="EP175" s="127"/>
      <c r="EQ175" s="127"/>
      <c r="ER175" s="127"/>
      <c r="ES175" s="127"/>
      <c r="ET175" s="134"/>
      <c r="EU175" s="142"/>
      <c r="EV175" s="142"/>
      <c r="EW175" s="142"/>
      <c r="EX175" s="142"/>
      <c r="EY175" s="142"/>
      <c r="EZ175" s="142"/>
      <c r="FA175" s="142"/>
      <c r="FB175" s="142"/>
      <c r="FC175" s="142"/>
      <c r="FD175" s="142"/>
      <c r="FE175" s="142"/>
      <c r="FF175" s="142"/>
      <c r="FG175" s="142"/>
      <c r="FH175" s="142"/>
    </row>
    <row r="176" spans="1:164" s="67" customFormat="1">
      <c r="A176" s="176" t="str">
        <f>Validation!B176</f>
        <v>Pass</v>
      </c>
      <c r="B176" s="247"/>
      <c r="C176" s="247"/>
      <c r="D176" s="247"/>
      <c r="E176" s="248"/>
      <c r="F176" s="249"/>
      <c r="G176" s="247"/>
      <c r="H176" s="243"/>
      <c r="I176" s="127"/>
      <c r="J176" s="243"/>
      <c r="K176" s="136"/>
      <c r="L176" s="177"/>
      <c r="M176" s="191"/>
      <c r="N176" s="218"/>
      <c r="O176" s="218"/>
      <c r="P176" s="179"/>
      <c r="Q176" s="128"/>
      <c r="R176" s="216"/>
      <c r="S176" s="244"/>
      <c r="T176" s="177"/>
      <c r="U176" s="177"/>
      <c r="V176" s="216"/>
      <c r="W176" s="131"/>
      <c r="X176" s="132"/>
      <c r="Y176" s="132"/>
      <c r="Z176" s="132"/>
      <c r="AA176" s="133"/>
      <c r="AB176" s="127"/>
      <c r="AC176" s="127"/>
      <c r="AD176" s="245"/>
      <c r="AE176" s="246"/>
      <c r="AF176" s="127"/>
      <c r="AG176" s="127"/>
      <c r="AH176" s="128"/>
      <c r="AI176" s="128"/>
      <c r="AJ176" s="134"/>
      <c r="AK176" s="214"/>
      <c r="AL176" s="210"/>
      <c r="AM176" s="177"/>
      <c r="AN176" s="127"/>
      <c r="AO176" s="177"/>
      <c r="AP176" s="177"/>
      <c r="AQ176" s="177"/>
      <c r="AR176" s="177"/>
      <c r="AS176" s="177"/>
      <c r="AT176" s="177"/>
      <c r="AU176" s="135"/>
      <c r="AV176" s="216"/>
      <c r="AW176" s="133"/>
      <c r="AX176" s="127"/>
      <c r="AY176" s="127"/>
      <c r="AZ176" s="127"/>
      <c r="BA176" s="127"/>
      <c r="BB176" s="127"/>
      <c r="BC176" s="127"/>
      <c r="BD176" s="127"/>
      <c r="BE176" s="134"/>
      <c r="BF176" s="127"/>
      <c r="BG176" s="127"/>
      <c r="BH176" s="127"/>
      <c r="BI176" s="127"/>
      <c r="BJ176" s="127"/>
      <c r="BK176" s="127"/>
      <c r="BL176" s="127"/>
      <c r="BM176" s="127"/>
      <c r="BN176" s="134"/>
      <c r="BO176" s="133"/>
      <c r="BP176" s="127"/>
      <c r="BQ176" s="127"/>
      <c r="BR176" s="127"/>
      <c r="BS176" s="127"/>
      <c r="BT176" s="127"/>
      <c r="BU176" s="127"/>
      <c r="BV176" s="127"/>
      <c r="BW176" s="127"/>
      <c r="BX176" s="127"/>
      <c r="BY176" s="127"/>
      <c r="BZ176" s="127"/>
      <c r="CA176" s="127"/>
      <c r="CB176" s="127"/>
      <c r="CC176" s="127"/>
      <c r="CD176" s="127"/>
      <c r="CE176" s="127"/>
      <c r="CF176" s="127"/>
      <c r="CG176" s="127"/>
      <c r="CH176" s="136"/>
      <c r="CI176" s="137"/>
      <c r="CJ176" s="127"/>
      <c r="CK176" s="127"/>
      <c r="CL176" s="127"/>
      <c r="CM176" s="127"/>
      <c r="CN176" s="127"/>
      <c r="CO176" s="127"/>
      <c r="CP176" s="127"/>
      <c r="CQ176" s="127"/>
      <c r="CR176" s="127"/>
      <c r="CS176" s="127"/>
      <c r="CT176" s="127"/>
      <c r="CU176" s="127"/>
      <c r="CV176" s="127"/>
      <c r="CW176" s="127"/>
      <c r="CX176" s="127"/>
      <c r="CY176" s="127"/>
      <c r="CZ176" s="127"/>
      <c r="DA176" s="127"/>
      <c r="DB176" s="127"/>
      <c r="DC176" s="127"/>
      <c r="DD176" s="128"/>
      <c r="DE176" s="134"/>
      <c r="DF176" s="138"/>
      <c r="DG176" s="139"/>
      <c r="DH176" s="139"/>
      <c r="DI176" s="139"/>
      <c r="DJ176" s="139"/>
      <c r="DK176" s="139"/>
      <c r="DL176" s="139"/>
      <c r="DM176" s="137"/>
      <c r="DN176" s="138"/>
      <c r="DO176" s="139"/>
      <c r="DP176" s="139"/>
      <c r="DQ176" s="139"/>
      <c r="DR176" s="139"/>
      <c r="DS176" s="139"/>
      <c r="DT176" s="139"/>
      <c r="DU176" s="128"/>
      <c r="DV176" s="216"/>
      <c r="DW176" s="140"/>
      <c r="DX176" s="141"/>
      <c r="DY176" s="141"/>
      <c r="DZ176" s="134"/>
      <c r="EA176" s="133"/>
      <c r="EB176" s="177"/>
      <c r="EC176" s="177"/>
      <c r="ED176" s="163"/>
      <c r="EE176" s="133"/>
      <c r="EF176" s="127"/>
      <c r="EG176" s="127"/>
      <c r="EH176" s="127"/>
      <c r="EI176" s="127"/>
      <c r="EJ176" s="127"/>
      <c r="EK176" s="127"/>
      <c r="EL176" s="134"/>
      <c r="EM176" s="133"/>
      <c r="EN176" s="127"/>
      <c r="EO176" s="127"/>
      <c r="EP176" s="127"/>
      <c r="EQ176" s="127"/>
      <c r="ER176" s="127"/>
      <c r="ES176" s="127"/>
      <c r="ET176" s="134"/>
      <c r="EU176" s="142"/>
      <c r="EV176" s="142"/>
      <c r="EW176" s="142"/>
      <c r="EX176" s="142"/>
      <c r="EY176" s="142"/>
      <c r="EZ176" s="142"/>
      <c r="FA176" s="142"/>
      <c r="FB176" s="142"/>
      <c r="FC176" s="142"/>
      <c r="FD176" s="142"/>
      <c r="FE176" s="142"/>
      <c r="FF176" s="142"/>
      <c r="FG176" s="142"/>
      <c r="FH176" s="142"/>
    </row>
    <row r="177" spans="1:164" s="67" customFormat="1">
      <c r="A177" s="176" t="str">
        <f>Validation!B177</f>
        <v>Pass</v>
      </c>
      <c r="B177" s="247"/>
      <c r="C177" s="247"/>
      <c r="D177" s="247"/>
      <c r="E177" s="248"/>
      <c r="F177" s="249"/>
      <c r="G177" s="247"/>
      <c r="H177" s="243"/>
      <c r="I177" s="127"/>
      <c r="J177" s="243"/>
      <c r="K177" s="136"/>
      <c r="L177" s="177"/>
      <c r="M177" s="191"/>
      <c r="N177" s="218"/>
      <c r="O177" s="218"/>
      <c r="P177" s="179"/>
      <c r="Q177" s="128"/>
      <c r="R177" s="216"/>
      <c r="S177" s="244"/>
      <c r="T177" s="177"/>
      <c r="U177" s="177"/>
      <c r="V177" s="216"/>
      <c r="W177" s="131"/>
      <c r="X177" s="132"/>
      <c r="Y177" s="132"/>
      <c r="Z177" s="132"/>
      <c r="AA177" s="133"/>
      <c r="AB177" s="127"/>
      <c r="AC177" s="127"/>
      <c r="AD177" s="245"/>
      <c r="AE177" s="246"/>
      <c r="AF177" s="127"/>
      <c r="AG177" s="127"/>
      <c r="AH177" s="128"/>
      <c r="AI177" s="128"/>
      <c r="AJ177" s="134"/>
      <c r="AK177" s="214"/>
      <c r="AL177" s="210"/>
      <c r="AM177" s="177"/>
      <c r="AN177" s="127"/>
      <c r="AO177" s="177"/>
      <c r="AP177" s="177"/>
      <c r="AQ177" s="177"/>
      <c r="AR177" s="177"/>
      <c r="AS177" s="177"/>
      <c r="AT177" s="177"/>
      <c r="AU177" s="135"/>
      <c r="AV177" s="216"/>
      <c r="AW177" s="133"/>
      <c r="AX177" s="127"/>
      <c r="AY177" s="127"/>
      <c r="AZ177" s="127"/>
      <c r="BA177" s="127"/>
      <c r="BB177" s="127"/>
      <c r="BC177" s="127"/>
      <c r="BD177" s="127"/>
      <c r="BE177" s="134"/>
      <c r="BF177" s="127"/>
      <c r="BG177" s="127"/>
      <c r="BH177" s="127"/>
      <c r="BI177" s="127"/>
      <c r="BJ177" s="127"/>
      <c r="BK177" s="127"/>
      <c r="BL177" s="127"/>
      <c r="BM177" s="127"/>
      <c r="BN177" s="134"/>
      <c r="BO177" s="133"/>
      <c r="BP177" s="127"/>
      <c r="BQ177" s="127"/>
      <c r="BR177" s="127"/>
      <c r="BS177" s="127"/>
      <c r="BT177" s="127"/>
      <c r="BU177" s="127"/>
      <c r="BV177" s="127"/>
      <c r="BW177" s="127"/>
      <c r="BX177" s="127"/>
      <c r="BY177" s="127"/>
      <c r="BZ177" s="127"/>
      <c r="CA177" s="127"/>
      <c r="CB177" s="127"/>
      <c r="CC177" s="127"/>
      <c r="CD177" s="127"/>
      <c r="CE177" s="127"/>
      <c r="CF177" s="127"/>
      <c r="CG177" s="127"/>
      <c r="CH177" s="136"/>
      <c r="CI177" s="137"/>
      <c r="CJ177" s="127"/>
      <c r="CK177" s="127"/>
      <c r="CL177" s="127"/>
      <c r="CM177" s="127"/>
      <c r="CN177" s="127"/>
      <c r="CO177" s="127"/>
      <c r="CP177" s="127"/>
      <c r="CQ177" s="127"/>
      <c r="CR177" s="127"/>
      <c r="CS177" s="127"/>
      <c r="CT177" s="127"/>
      <c r="CU177" s="127"/>
      <c r="CV177" s="127"/>
      <c r="CW177" s="127"/>
      <c r="CX177" s="127"/>
      <c r="CY177" s="127"/>
      <c r="CZ177" s="127"/>
      <c r="DA177" s="127"/>
      <c r="DB177" s="127"/>
      <c r="DC177" s="127"/>
      <c r="DD177" s="128"/>
      <c r="DE177" s="134"/>
      <c r="DF177" s="138"/>
      <c r="DG177" s="139"/>
      <c r="DH177" s="139"/>
      <c r="DI177" s="139"/>
      <c r="DJ177" s="139"/>
      <c r="DK177" s="139"/>
      <c r="DL177" s="139"/>
      <c r="DM177" s="137"/>
      <c r="DN177" s="138"/>
      <c r="DO177" s="139"/>
      <c r="DP177" s="139"/>
      <c r="DQ177" s="139"/>
      <c r="DR177" s="139"/>
      <c r="DS177" s="139"/>
      <c r="DT177" s="139"/>
      <c r="DU177" s="128"/>
      <c r="DV177" s="216"/>
      <c r="DW177" s="140"/>
      <c r="DX177" s="141"/>
      <c r="DY177" s="141"/>
      <c r="DZ177" s="134"/>
      <c r="EA177" s="133"/>
      <c r="EB177" s="177"/>
      <c r="EC177" s="177"/>
      <c r="ED177" s="163"/>
      <c r="EE177" s="133"/>
      <c r="EF177" s="127"/>
      <c r="EG177" s="127"/>
      <c r="EH177" s="127"/>
      <c r="EI177" s="127"/>
      <c r="EJ177" s="127"/>
      <c r="EK177" s="127"/>
      <c r="EL177" s="134"/>
      <c r="EM177" s="133"/>
      <c r="EN177" s="127"/>
      <c r="EO177" s="127"/>
      <c r="EP177" s="127"/>
      <c r="EQ177" s="127"/>
      <c r="ER177" s="127"/>
      <c r="ES177" s="127"/>
      <c r="ET177" s="134"/>
      <c r="EU177" s="142"/>
      <c r="EV177" s="142"/>
      <c r="EW177" s="142"/>
      <c r="EX177" s="142"/>
      <c r="EY177" s="142"/>
      <c r="EZ177" s="142"/>
      <c r="FA177" s="142"/>
      <c r="FB177" s="142"/>
      <c r="FC177" s="142"/>
      <c r="FD177" s="142"/>
      <c r="FE177" s="142"/>
      <c r="FF177" s="142"/>
      <c r="FG177" s="142"/>
      <c r="FH177" s="142"/>
    </row>
    <row r="178" spans="1:164" s="67" customFormat="1">
      <c r="A178" s="176" t="str">
        <f>Validation!B178</f>
        <v>Pass</v>
      </c>
      <c r="B178" s="247"/>
      <c r="C178" s="247"/>
      <c r="D178" s="247"/>
      <c r="E178" s="248"/>
      <c r="F178" s="249"/>
      <c r="G178" s="247"/>
      <c r="H178" s="243"/>
      <c r="I178" s="127"/>
      <c r="J178" s="243"/>
      <c r="K178" s="136"/>
      <c r="L178" s="177"/>
      <c r="M178" s="191"/>
      <c r="N178" s="218"/>
      <c r="O178" s="218"/>
      <c r="P178" s="179"/>
      <c r="Q178" s="128"/>
      <c r="R178" s="216"/>
      <c r="S178" s="244"/>
      <c r="T178" s="177"/>
      <c r="U178" s="177"/>
      <c r="V178" s="216"/>
      <c r="W178" s="131"/>
      <c r="X178" s="132"/>
      <c r="Y178" s="132"/>
      <c r="Z178" s="132"/>
      <c r="AA178" s="133"/>
      <c r="AB178" s="127"/>
      <c r="AC178" s="127"/>
      <c r="AD178" s="245"/>
      <c r="AE178" s="246"/>
      <c r="AF178" s="127"/>
      <c r="AG178" s="127"/>
      <c r="AH178" s="128"/>
      <c r="AI178" s="128"/>
      <c r="AJ178" s="134"/>
      <c r="AK178" s="214"/>
      <c r="AL178" s="210"/>
      <c r="AM178" s="177"/>
      <c r="AN178" s="127"/>
      <c r="AO178" s="177"/>
      <c r="AP178" s="177"/>
      <c r="AQ178" s="177"/>
      <c r="AR178" s="177"/>
      <c r="AS178" s="177"/>
      <c r="AT178" s="177"/>
      <c r="AU178" s="135"/>
      <c r="AV178" s="216"/>
      <c r="AW178" s="133"/>
      <c r="AX178" s="127"/>
      <c r="AY178" s="127"/>
      <c r="AZ178" s="127"/>
      <c r="BA178" s="127"/>
      <c r="BB178" s="127"/>
      <c r="BC178" s="127"/>
      <c r="BD178" s="127"/>
      <c r="BE178" s="134"/>
      <c r="BF178" s="127"/>
      <c r="BG178" s="127"/>
      <c r="BH178" s="127"/>
      <c r="BI178" s="127"/>
      <c r="BJ178" s="127"/>
      <c r="BK178" s="127"/>
      <c r="BL178" s="127"/>
      <c r="BM178" s="127"/>
      <c r="BN178" s="134"/>
      <c r="BO178" s="133"/>
      <c r="BP178" s="127"/>
      <c r="BQ178" s="127"/>
      <c r="BR178" s="127"/>
      <c r="BS178" s="127"/>
      <c r="BT178" s="127"/>
      <c r="BU178" s="127"/>
      <c r="BV178" s="127"/>
      <c r="BW178" s="127"/>
      <c r="BX178" s="127"/>
      <c r="BY178" s="127"/>
      <c r="BZ178" s="127"/>
      <c r="CA178" s="127"/>
      <c r="CB178" s="127"/>
      <c r="CC178" s="127"/>
      <c r="CD178" s="127"/>
      <c r="CE178" s="127"/>
      <c r="CF178" s="127"/>
      <c r="CG178" s="127"/>
      <c r="CH178" s="136"/>
      <c r="CI178" s="137"/>
      <c r="CJ178" s="127"/>
      <c r="CK178" s="127"/>
      <c r="CL178" s="127"/>
      <c r="CM178" s="127"/>
      <c r="CN178" s="127"/>
      <c r="CO178" s="127"/>
      <c r="CP178" s="127"/>
      <c r="CQ178" s="127"/>
      <c r="CR178" s="127"/>
      <c r="CS178" s="127"/>
      <c r="CT178" s="127"/>
      <c r="CU178" s="127"/>
      <c r="CV178" s="127"/>
      <c r="CW178" s="127"/>
      <c r="CX178" s="127"/>
      <c r="CY178" s="127"/>
      <c r="CZ178" s="127"/>
      <c r="DA178" s="127"/>
      <c r="DB178" s="127"/>
      <c r="DC178" s="127"/>
      <c r="DD178" s="128"/>
      <c r="DE178" s="134"/>
      <c r="DF178" s="138"/>
      <c r="DG178" s="139"/>
      <c r="DH178" s="139"/>
      <c r="DI178" s="139"/>
      <c r="DJ178" s="139"/>
      <c r="DK178" s="139"/>
      <c r="DL178" s="139"/>
      <c r="DM178" s="137"/>
      <c r="DN178" s="138"/>
      <c r="DO178" s="139"/>
      <c r="DP178" s="139"/>
      <c r="DQ178" s="139"/>
      <c r="DR178" s="139"/>
      <c r="DS178" s="139"/>
      <c r="DT178" s="139"/>
      <c r="DU178" s="128"/>
      <c r="DV178" s="216"/>
      <c r="DW178" s="140"/>
      <c r="DX178" s="141"/>
      <c r="DY178" s="141"/>
      <c r="DZ178" s="134"/>
      <c r="EA178" s="133"/>
      <c r="EB178" s="177"/>
      <c r="EC178" s="177"/>
      <c r="ED178" s="163"/>
      <c r="EE178" s="133"/>
      <c r="EF178" s="127"/>
      <c r="EG178" s="127"/>
      <c r="EH178" s="127"/>
      <c r="EI178" s="127"/>
      <c r="EJ178" s="127"/>
      <c r="EK178" s="127"/>
      <c r="EL178" s="134"/>
      <c r="EM178" s="133"/>
      <c r="EN178" s="127"/>
      <c r="EO178" s="127"/>
      <c r="EP178" s="127"/>
      <c r="EQ178" s="127"/>
      <c r="ER178" s="127"/>
      <c r="ES178" s="127"/>
      <c r="ET178" s="134"/>
      <c r="EU178" s="142"/>
      <c r="EV178" s="142"/>
      <c r="EW178" s="142"/>
      <c r="EX178" s="142"/>
      <c r="EY178" s="142"/>
      <c r="EZ178" s="142"/>
      <c r="FA178" s="142"/>
      <c r="FB178" s="142"/>
      <c r="FC178" s="142"/>
      <c r="FD178" s="142"/>
      <c r="FE178" s="142"/>
      <c r="FF178" s="142"/>
      <c r="FG178" s="142"/>
      <c r="FH178" s="142"/>
    </row>
    <row r="179" spans="1:164" s="67" customFormat="1">
      <c r="A179" s="176" t="str">
        <f>Validation!B179</f>
        <v>Pass</v>
      </c>
      <c r="B179" s="247"/>
      <c r="C179" s="247"/>
      <c r="D179" s="247"/>
      <c r="E179" s="248"/>
      <c r="F179" s="249"/>
      <c r="G179" s="247"/>
      <c r="H179" s="243"/>
      <c r="I179" s="127"/>
      <c r="J179" s="243"/>
      <c r="K179" s="136"/>
      <c r="L179" s="177"/>
      <c r="M179" s="191"/>
      <c r="N179" s="218"/>
      <c r="O179" s="218"/>
      <c r="P179" s="179"/>
      <c r="Q179" s="128"/>
      <c r="R179" s="216"/>
      <c r="S179" s="244"/>
      <c r="T179" s="177"/>
      <c r="U179" s="177"/>
      <c r="V179" s="216"/>
      <c r="W179" s="131"/>
      <c r="X179" s="132"/>
      <c r="Y179" s="132"/>
      <c r="Z179" s="132"/>
      <c r="AA179" s="133"/>
      <c r="AB179" s="127"/>
      <c r="AC179" s="127"/>
      <c r="AD179" s="245"/>
      <c r="AE179" s="246"/>
      <c r="AF179" s="127"/>
      <c r="AG179" s="127"/>
      <c r="AH179" s="128"/>
      <c r="AI179" s="128"/>
      <c r="AJ179" s="134"/>
      <c r="AK179" s="214"/>
      <c r="AL179" s="210"/>
      <c r="AM179" s="177"/>
      <c r="AN179" s="127"/>
      <c r="AO179" s="177"/>
      <c r="AP179" s="177"/>
      <c r="AQ179" s="177"/>
      <c r="AR179" s="177"/>
      <c r="AS179" s="177"/>
      <c r="AT179" s="177"/>
      <c r="AU179" s="135"/>
      <c r="AV179" s="216"/>
      <c r="AW179" s="133"/>
      <c r="AX179" s="127"/>
      <c r="AY179" s="127"/>
      <c r="AZ179" s="127"/>
      <c r="BA179" s="127"/>
      <c r="BB179" s="127"/>
      <c r="BC179" s="127"/>
      <c r="BD179" s="127"/>
      <c r="BE179" s="134"/>
      <c r="BF179" s="127"/>
      <c r="BG179" s="127"/>
      <c r="BH179" s="127"/>
      <c r="BI179" s="127"/>
      <c r="BJ179" s="127"/>
      <c r="BK179" s="127"/>
      <c r="BL179" s="127"/>
      <c r="BM179" s="127"/>
      <c r="BN179" s="134"/>
      <c r="BO179" s="133"/>
      <c r="BP179" s="127"/>
      <c r="BQ179" s="127"/>
      <c r="BR179" s="127"/>
      <c r="BS179" s="127"/>
      <c r="BT179" s="127"/>
      <c r="BU179" s="127"/>
      <c r="BV179" s="127"/>
      <c r="BW179" s="127"/>
      <c r="BX179" s="127"/>
      <c r="BY179" s="127"/>
      <c r="BZ179" s="127"/>
      <c r="CA179" s="127"/>
      <c r="CB179" s="127"/>
      <c r="CC179" s="127"/>
      <c r="CD179" s="127"/>
      <c r="CE179" s="127"/>
      <c r="CF179" s="127"/>
      <c r="CG179" s="127"/>
      <c r="CH179" s="136"/>
      <c r="CI179" s="137"/>
      <c r="CJ179" s="127"/>
      <c r="CK179" s="127"/>
      <c r="CL179" s="127"/>
      <c r="CM179" s="127"/>
      <c r="CN179" s="127"/>
      <c r="CO179" s="127"/>
      <c r="CP179" s="127"/>
      <c r="CQ179" s="127"/>
      <c r="CR179" s="127"/>
      <c r="CS179" s="127"/>
      <c r="CT179" s="127"/>
      <c r="CU179" s="127"/>
      <c r="CV179" s="127"/>
      <c r="CW179" s="127"/>
      <c r="CX179" s="127"/>
      <c r="CY179" s="127"/>
      <c r="CZ179" s="127"/>
      <c r="DA179" s="127"/>
      <c r="DB179" s="127"/>
      <c r="DC179" s="127"/>
      <c r="DD179" s="128"/>
      <c r="DE179" s="134"/>
      <c r="DF179" s="138"/>
      <c r="DG179" s="139"/>
      <c r="DH179" s="139"/>
      <c r="DI179" s="139"/>
      <c r="DJ179" s="139"/>
      <c r="DK179" s="139"/>
      <c r="DL179" s="139"/>
      <c r="DM179" s="137"/>
      <c r="DN179" s="138"/>
      <c r="DO179" s="139"/>
      <c r="DP179" s="139"/>
      <c r="DQ179" s="139"/>
      <c r="DR179" s="139"/>
      <c r="DS179" s="139"/>
      <c r="DT179" s="139"/>
      <c r="DU179" s="128"/>
      <c r="DV179" s="216"/>
      <c r="DW179" s="140"/>
      <c r="DX179" s="141"/>
      <c r="DY179" s="141"/>
      <c r="DZ179" s="134"/>
      <c r="EA179" s="133"/>
      <c r="EB179" s="177"/>
      <c r="EC179" s="177"/>
      <c r="ED179" s="163"/>
      <c r="EE179" s="133"/>
      <c r="EF179" s="127"/>
      <c r="EG179" s="127"/>
      <c r="EH179" s="127"/>
      <c r="EI179" s="127"/>
      <c r="EJ179" s="127"/>
      <c r="EK179" s="127"/>
      <c r="EL179" s="134"/>
      <c r="EM179" s="133"/>
      <c r="EN179" s="127"/>
      <c r="EO179" s="127"/>
      <c r="EP179" s="127"/>
      <c r="EQ179" s="127"/>
      <c r="ER179" s="127"/>
      <c r="ES179" s="127"/>
      <c r="ET179" s="134"/>
      <c r="EU179" s="142"/>
      <c r="EV179" s="142"/>
      <c r="EW179" s="142"/>
      <c r="EX179" s="142"/>
      <c r="EY179" s="142"/>
      <c r="EZ179" s="142"/>
      <c r="FA179" s="142"/>
      <c r="FB179" s="142"/>
      <c r="FC179" s="142"/>
      <c r="FD179" s="142"/>
      <c r="FE179" s="142"/>
      <c r="FF179" s="142"/>
      <c r="FG179" s="142"/>
      <c r="FH179" s="142"/>
    </row>
    <row r="180" spans="1:164" s="67" customFormat="1">
      <c r="A180" s="176" t="str">
        <f>Validation!B180</f>
        <v>Pass</v>
      </c>
      <c r="B180" s="247"/>
      <c r="C180" s="247"/>
      <c r="D180" s="247"/>
      <c r="E180" s="248"/>
      <c r="F180" s="249"/>
      <c r="G180" s="247"/>
      <c r="H180" s="243"/>
      <c r="I180" s="127"/>
      <c r="J180" s="243"/>
      <c r="K180" s="136"/>
      <c r="L180" s="177"/>
      <c r="M180" s="191"/>
      <c r="N180" s="218"/>
      <c r="O180" s="218"/>
      <c r="P180" s="179"/>
      <c r="Q180" s="128"/>
      <c r="R180" s="216"/>
      <c r="S180" s="244"/>
      <c r="T180" s="177"/>
      <c r="U180" s="177"/>
      <c r="V180" s="216"/>
      <c r="W180" s="131"/>
      <c r="X180" s="132"/>
      <c r="Y180" s="132"/>
      <c r="Z180" s="132"/>
      <c r="AA180" s="133"/>
      <c r="AB180" s="127"/>
      <c r="AC180" s="127"/>
      <c r="AD180" s="245"/>
      <c r="AE180" s="246"/>
      <c r="AF180" s="127"/>
      <c r="AG180" s="127"/>
      <c r="AH180" s="128"/>
      <c r="AI180" s="128"/>
      <c r="AJ180" s="134"/>
      <c r="AK180" s="214"/>
      <c r="AL180" s="210"/>
      <c r="AM180" s="177"/>
      <c r="AN180" s="127"/>
      <c r="AO180" s="177"/>
      <c r="AP180" s="177"/>
      <c r="AQ180" s="177"/>
      <c r="AR180" s="177"/>
      <c r="AS180" s="177"/>
      <c r="AT180" s="177"/>
      <c r="AU180" s="135"/>
      <c r="AV180" s="216"/>
      <c r="AW180" s="133"/>
      <c r="AX180" s="127"/>
      <c r="AY180" s="127"/>
      <c r="AZ180" s="127"/>
      <c r="BA180" s="127"/>
      <c r="BB180" s="127"/>
      <c r="BC180" s="127"/>
      <c r="BD180" s="127"/>
      <c r="BE180" s="134"/>
      <c r="BF180" s="127"/>
      <c r="BG180" s="127"/>
      <c r="BH180" s="127"/>
      <c r="BI180" s="127"/>
      <c r="BJ180" s="127"/>
      <c r="BK180" s="127"/>
      <c r="BL180" s="127"/>
      <c r="BM180" s="127"/>
      <c r="BN180" s="134"/>
      <c r="BO180" s="133"/>
      <c r="BP180" s="127"/>
      <c r="BQ180" s="127"/>
      <c r="BR180" s="127"/>
      <c r="BS180" s="127"/>
      <c r="BT180" s="127"/>
      <c r="BU180" s="127"/>
      <c r="BV180" s="127"/>
      <c r="BW180" s="127"/>
      <c r="BX180" s="127"/>
      <c r="BY180" s="127"/>
      <c r="BZ180" s="127"/>
      <c r="CA180" s="127"/>
      <c r="CB180" s="127"/>
      <c r="CC180" s="127"/>
      <c r="CD180" s="127"/>
      <c r="CE180" s="127"/>
      <c r="CF180" s="127"/>
      <c r="CG180" s="127"/>
      <c r="CH180" s="136"/>
      <c r="CI180" s="137"/>
      <c r="CJ180" s="127"/>
      <c r="CK180" s="127"/>
      <c r="CL180" s="127"/>
      <c r="CM180" s="127"/>
      <c r="CN180" s="127"/>
      <c r="CO180" s="127"/>
      <c r="CP180" s="127"/>
      <c r="CQ180" s="127"/>
      <c r="CR180" s="127"/>
      <c r="CS180" s="127"/>
      <c r="CT180" s="127"/>
      <c r="CU180" s="127"/>
      <c r="CV180" s="127"/>
      <c r="CW180" s="127"/>
      <c r="CX180" s="127"/>
      <c r="CY180" s="127"/>
      <c r="CZ180" s="127"/>
      <c r="DA180" s="127"/>
      <c r="DB180" s="127"/>
      <c r="DC180" s="127"/>
      <c r="DD180" s="128"/>
      <c r="DE180" s="134"/>
      <c r="DF180" s="138"/>
      <c r="DG180" s="139"/>
      <c r="DH180" s="139"/>
      <c r="DI180" s="139"/>
      <c r="DJ180" s="139"/>
      <c r="DK180" s="139"/>
      <c r="DL180" s="139"/>
      <c r="DM180" s="137"/>
      <c r="DN180" s="138"/>
      <c r="DO180" s="139"/>
      <c r="DP180" s="139"/>
      <c r="DQ180" s="139"/>
      <c r="DR180" s="139"/>
      <c r="DS180" s="139"/>
      <c r="DT180" s="139"/>
      <c r="DU180" s="128"/>
      <c r="DV180" s="216"/>
      <c r="DW180" s="140"/>
      <c r="DX180" s="141"/>
      <c r="DY180" s="141"/>
      <c r="DZ180" s="134"/>
      <c r="EA180" s="133"/>
      <c r="EB180" s="177"/>
      <c r="EC180" s="177"/>
      <c r="ED180" s="163"/>
      <c r="EE180" s="133"/>
      <c r="EF180" s="127"/>
      <c r="EG180" s="127"/>
      <c r="EH180" s="127"/>
      <c r="EI180" s="127"/>
      <c r="EJ180" s="127"/>
      <c r="EK180" s="127"/>
      <c r="EL180" s="134"/>
      <c r="EM180" s="133"/>
      <c r="EN180" s="127"/>
      <c r="EO180" s="127"/>
      <c r="EP180" s="127"/>
      <c r="EQ180" s="127"/>
      <c r="ER180" s="127"/>
      <c r="ES180" s="127"/>
      <c r="ET180" s="134"/>
      <c r="EU180" s="142"/>
      <c r="EV180" s="142"/>
      <c r="EW180" s="142"/>
      <c r="EX180" s="142"/>
      <c r="EY180" s="142"/>
      <c r="EZ180" s="142"/>
      <c r="FA180" s="142"/>
      <c r="FB180" s="142"/>
      <c r="FC180" s="142"/>
      <c r="FD180" s="142"/>
      <c r="FE180" s="142"/>
      <c r="FF180" s="142"/>
      <c r="FG180" s="142"/>
      <c r="FH180" s="142"/>
    </row>
    <row r="181" spans="1:164" s="67" customFormat="1">
      <c r="A181" s="176" t="str">
        <f>Validation!B181</f>
        <v>Pass</v>
      </c>
      <c r="B181" s="247"/>
      <c r="C181" s="247"/>
      <c r="D181" s="247"/>
      <c r="E181" s="248"/>
      <c r="F181" s="249"/>
      <c r="G181" s="247"/>
      <c r="H181" s="243"/>
      <c r="I181" s="127"/>
      <c r="J181" s="243"/>
      <c r="K181" s="136"/>
      <c r="L181" s="177"/>
      <c r="M181" s="191"/>
      <c r="N181" s="218"/>
      <c r="O181" s="218"/>
      <c r="P181" s="179"/>
      <c r="Q181" s="128"/>
      <c r="R181" s="216"/>
      <c r="S181" s="244"/>
      <c r="T181" s="177"/>
      <c r="U181" s="177"/>
      <c r="V181" s="216"/>
      <c r="W181" s="131"/>
      <c r="X181" s="132"/>
      <c r="Y181" s="132"/>
      <c r="Z181" s="132"/>
      <c r="AA181" s="133"/>
      <c r="AB181" s="127"/>
      <c r="AC181" s="127"/>
      <c r="AD181" s="245"/>
      <c r="AE181" s="246"/>
      <c r="AF181" s="127"/>
      <c r="AG181" s="127"/>
      <c r="AH181" s="128"/>
      <c r="AI181" s="128"/>
      <c r="AJ181" s="134"/>
      <c r="AK181" s="214"/>
      <c r="AL181" s="210"/>
      <c r="AM181" s="177"/>
      <c r="AN181" s="127"/>
      <c r="AO181" s="177"/>
      <c r="AP181" s="177"/>
      <c r="AQ181" s="177"/>
      <c r="AR181" s="177"/>
      <c r="AS181" s="177"/>
      <c r="AT181" s="177"/>
      <c r="AU181" s="135"/>
      <c r="AV181" s="216"/>
      <c r="AW181" s="133"/>
      <c r="AX181" s="127"/>
      <c r="AY181" s="127"/>
      <c r="AZ181" s="127"/>
      <c r="BA181" s="127"/>
      <c r="BB181" s="127"/>
      <c r="BC181" s="127"/>
      <c r="BD181" s="127"/>
      <c r="BE181" s="134"/>
      <c r="BF181" s="127"/>
      <c r="BG181" s="127"/>
      <c r="BH181" s="127"/>
      <c r="BI181" s="127"/>
      <c r="BJ181" s="127"/>
      <c r="BK181" s="127"/>
      <c r="BL181" s="127"/>
      <c r="BM181" s="127"/>
      <c r="BN181" s="134"/>
      <c r="BO181" s="133"/>
      <c r="BP181" s="127"/>
      <c r="BQ181" s="127"/>
      <c r="BR181" s="127"/>
      <c r="BS181" s="127"/>
      <c r="BT181" s="127"/>
      <c r="BU181" s="127"/>
      <c r="BV181" s="127"/>
      <c r="BW181" s="127"/>
      <c r="BX181" s="127"/>
      <c r="BY181" s="127"/>
      <c r="BZ181" s="127"/>
      <c r="CA181" s="127"/>
      <c r="CB181" s="127"/>
      <c r="CC181" s="127"/>
      <c r="CD181" s="127"/>
      <c r="CE181" s="127"/>
      <c r="CF181" s="127"/>
      <c r="CG181" s="127"/>
      <c r="CH181" s="136"/>
      <c r="CI181" s="137"/>
      <c r="CJ181" s="127"/>
      <c r="CK181" s="127"/>
      <c r="CL181" s="127"/>
      <c r="CM181" s="127"/>
      <c r="CN181" s="127"/>
      <c r="CO181" s="127"/>
      <c r="CP181" s="127"/>
      <c r="CQ181" s="127"/>
      <c r="CR181" s="127"/>
      <c r="CS181" s="127"/>
      <c r="CT181" s="127"/>
      <c r="CU181" s="127"/>
      <c r="CV181" s="127"/>
      <c r="CW181" s="127"/>
      <c r="CX181" s="127"/>
      <c r="CY181" s="127"/>
      <c r="CZ181" s="127"/>
      <c r="DA181" s="127"/>
      <c r="DB181" s="127"/>
      <c r="DC181" s="127"/>
      <c r="DD181" s="128"/>
      <c r="DE181" s="134"/>
      <c r="DF181" s="138"/>
      <c r="DG181" s="139"/>
      <c r="DH181" s="139"/>
      <c r="DI181" s="139"/>
      <c r="DJ181" s="139"/>
      <c r="DK181" s="139"/>
      <c r="DL181" s="139"/>
      <c r="DM181" s="137"/>
      <c r="DN181" s="138"/>
      <c r="DO181" s="139"/>
      <c r="DP181" s="139"/>
      <c r="DQ181" s="139"/>
      <c r="DR181" s="139"/>
      <c r="DS181" s="139"/>
      <c r="DT181" s="139"/>
      <c r="DU181" s="128"/>
      <c r="DV181" s="216"/>
      <c r="DW181" s="140"/>
      <c r="DX181" s="141"/>
      <c r="DY181" s="141"/>
      <c r="DZ181" s="134"/>
      <c r="EA181" s="133"/>
      <c r="EB181" s="177"/>
      <c r="EC181" s="177"/>
      <c r="ED181" s="163"/>
      <c r="EE181" s="133"/>
      <c r="EF181" s="127"/>
      <c r="EG181" s="127"/>
      <c r="EH181" s="127"/>
      <c r="EI181" s="127"/>
      <c r="EJ181" s="127"/>
      <c r="EK181" s="127"/>
      <c r="EL181" s="134"/>
      <c r="EM181" s="133"/>
      <c r="EN181" s="127"/>
      <c r="EO181" s="127"/>
      <c r="EP181" s="127"/>
      <c r="EQ181" s="127"/>
      <c r="ER181" s="127"/>
      <c r="ES181" s="127"/>
      <c r="ET181" s="134"/>
      <c r="EU181" s="142"/>
      <c r="EV181" s="142"/>
      <c r="EW181" s="142"/>
      <c r="EX181" s="142"/>
      <c r="EY181" s="142"/>
      <c r="EZ181" s="142"/>
      <c r="FA181" s="142"/>
      <c r="FB181" s="142"/>
      <c r="FC181" s="142"/>
      <c r="FD181" s="142"/>
      <c r="FE181" s="142"/>
      <c r="FF181" s="142"/>
      <c r="FG181" s="142"/>
      <c r="FH181" s="142"/>
    </row>
    <row r="182" spans="1:164" s="67" customFormat="1">
      <c r="A182" s="176" t="str">
        <f>Validation!B182</f>
        <v>Pass</v>
      </c>
      <c r="B182" s="247"/>
      <c r="C182" s="247"/>
      <c r="D182" s="247"/>
      <c r="E182" s="248"/>
      <c r="F182" s="249"/>
      <c r="G182" s="247"/>
      <c r="H182" s="243"/>
      <c r="I182" s="127"/>
      <c r="J182" s="243"/>
      <c r="K182" s="136"/>
      <c r="L182" s="177"/>
      <c r="M182" s="191"/>
      <c r="N182" s="218"/>
      <c r="O182" s="218"/>
      <c r="P182" s="179"/>
      <c r="Q182" s="128"/>
      <c r="R182" s="216"/>
      <c r="S182" s="244"/>
      <c r="T182" s="177"/>
      <c r="U182" s="177"/>
      <c r="V182" s="216"/>
      <c r="W182" s="131"/>
      <c r="X182" s="132"/>
      <c r="Y182" s="132"/>
      <c r="Z182" s="132"/>
      <c r="AA182" s="133"/>
      <c r="AB182" s="127"/>
      <c r="AC182" s="127"/>
      <c r="AD182" s="245"/>
      <c r="AE182" s="246"/>
      <c r="AF182" s="127"/>
      <c r="AG182" s="127"/>
      <c r="AH182" s="128"/>
      <c r="AI182" s="128"/>
      <c r="AJ182" s="134"/>
      <c r="AK182" s="214"/>
      <c r="AL182" s="210"/>
      <c r="AM182" s="177"/>
      <c r="AN182" s="127"/>
      <c r="AO182" s="177"/>
      <c r="AP182" s="177"/>
      <c r="AQ182" s="177"/>
      <c r="AR182" s="177"/>
      <c r="AS182" s="177"/>
      <c r="AT182" s="177"/>
      <c r="AU182" s="135"/>
      <c r="AV182" s="216"/>
      <c r="AW182" s="133"/>
      <c r="AX182" s="127"/>
      <c r="AY182" s="127"/>
      <c r="AZ182" s="127"/>
      <c r="BA182" s="127"/>
      <c r="BB182" s="127"/>
      <c r="BC182" s="127"/>
      <c r="BD182" s="127"/>
      <c r="BE182" s="134"/>
      <c r="BF182" s="127"/>
      <c r="BG182" s="127"/>
      <c r="BH182" s="127"/>
      <c r="BI182" s="127"/>
      <c r="BJ182" s="127"/>
      <c r="BK182" s="127"/>
      <c r="BL182" s="127"/>
      <c r="BM182" s="127"/>
      <c r="BN182" s="134"/>
      <c r="BO182" s="133"/>
      <c r="BP182" s="127"/>
      <c r="BQ182" s="127"/>
      <c r="BR182" s="127"/>
      <c r="BS182" s="127"/>
      <c r="BT182" s="127"/>
      <c r="BU182" s="127"/>
      <c r="BV182" s="127"/>
      <c r="BW182" s="127"/>
      <c r="BX182" s="127"/>
      <c r="BY182" s="127"/>
      <c r="BZ182" s="127"/>
      <c r="CA182" s="127"/>
      <c r="CB182" s="127"/>
      <c r="CC182" s="127"/>
      <c r="CD182" s="127"/>
      <c r="CE182" s="127"/>
      <c r="CF182" s="127"/>
      <c r="CG182" s="127"/>
      <c r="CH182" s="136"/>
      <c r="CI182" s="137"/>
      <c r="CJ182" s="127"/>
      <c r="CK182" s="127"/>
      <c r="CL182" s="127"/>
      <c r="CM182" s="127"/>
      <c r="CN182" s="127"/>
      <c r="CO182" s="127"/>
      <c r="CP182" s="127"/>
      <c r="CQ182" s="127"/>
      <c r="CR182" s="127"/>
      <c r="CS182" s="127"/>
      <c r="CT182" s="127"/>
      <c r="CU182" s="127"/>
      <c r="CV182" s="127"/>
      <c r="CW182" s="127"/>
      <c r="CX182" s="127"/>
      <c r="CY182" s="127"/>
      <c r="CZ182" s="127"/>
      <c r="DA182" s="127"/>
      <c r="DB182" s="127"/>
      <c r="DC182" s="127"/>
      <c r="DD182" s="128"/>
      <c r="DE182" s="134"/>
      <c r="DF182" s="138"/>
      <c r="DG182" s="139"/>
      <c r="DH182" s="139"/>
      <c r="DI182" s="139"/>
      <c r="DJ182" s="139"/>
      <c r="DK182" s="139"/>
      <c r="DL182" s="139"/>
      <c r="DM182" s="137"/>
      <c r="DN182" s="138"/>
      <c r="DO182" s="139"/>
      <c r="DP182" s="139"/>
      <c r="DQ182" s="139"/>
      <c r="DR182" s="139"/>
      <c r="DS182" s="139"/>
      <c r="DT182" s="139"/>
      <c r="DU182" s="128"/>
      <c r="DV182" s="216"/>
      <c r="DW182" s="140"/>
      <c r="DX182" s="141"/>
      <c r="DY182" s="141"/>
      <c r="DZ182" s="134"/>
      <c r="EA182" s="133"/>
      <c r="EB182" s="177"/>
      <c r="EC182" s="177"/>
      <c r="ED182" s="163"/>
      <c r="EE182" s="133"/>
      <c r="EF182" s="127"/>
      <c r="EG182" s="127"/>
      <c r="EH182" s="127"/>
      <c r="EI182" s="127"/>
      <c r="EJ182" s="127"/>
      <c r="EK182" s="127"/>
      <c r="EL182" s="134"/>
      <c r="EM182" s="133"/>
      <c r="EN182" s="127"/>
      <c r="EO182" s="127"/>
      <c r="EP182" s="127"/>
      <c r="EQ182" s="127"/>
      <c r="ER182" s="127"/>
      <c r="ES182" s="127"/>
      <c r="ET182" s="134"/>
      <c r="EU182" s="142"/>
      <c r="EV182" s="142"/>
      <c r="EW182" s="142"/>
      <c r="EX182" s="142"/>
      <c r="EY182" s="142"/>
      <c r="EZ182" s="142"/>
      <c r="FA182" s="142"/>
      <c r="FB182" s="142"/>
      <c r="FC182" s="142"/>
      <c r="FD182" s="142"/>
      <c r="FE182" s="142"/>
      <c r="FF182" s="142"/>
      <c r="FG182" s="142"/>
      <c r="FH182" s="142"/>
    </row>
    <row r="183" spans="1:164" s="67" customFormat="1">
      <c r="A183" s="176" t="str">
        <f>Validation!B183</f>
        <v>Pass</v>
      </c>
      <c r="B183" s="247"/>
      <c r="C183" s="247"/>
      <c r="D183" s="247"/>
      <c r="E183" s="248"/>
      <c r="F183" s="249"/>
      <c r="G183" s="247"/>
      <c r="H183" s="243"/>
      <c r="I183" s="127"/>
      <c r="J183" s="243"/>
      <c r="K183" s="136"/>
      <c r="L183" s="177"/>
      <c r="M183" s="191"/>
      <c r="N183" s="218"/>
      <c r="O183" s="218"/>
      <c r="P183" s="179"/>
      <c r="Q183" s="128"/>
      <c r="R183" s="216"/>
      <c r="S183" s="244"/>
      <c r="T183" s="177"/>
      <c r="U183" s="177"/>
      <c r="V183" s="216"/>
      <c r="W183" s="131"/>
      <c r="X183" s="132"/>
      <c r="Y183" s="132"/>
      <c r="Z183" s="132"/>
      <c r="AA183" s="133"/>
      <c r="AB183" s="127"/>
      <c r="AC183" s="127"/>
      <c r="AD183" s="245"/>
      <c r="AE183" s="246"/>
      <c r="AF183" s="127"/>
      <c r="AG183" s="127"/>
      <c r="AH183" s="128"/>
      <c r="AI183" s="128"/>
      <c r="AJ183" s="134"/>
      <c r="AK183" s="214"/>
      <c r="AL183" s="210"/>
      <c r="AM183" s="177"/>
      <c r="AN183" s="127"/>
      <c r="AO183" s="177"/>
      <c r="AP183" s="177"/>
      <c r="AQ183" s="177"/>
      <c r="AR183" s="177"/>
      <c r="AS183" s="177"/>
      <c r="AT183" s="177"/>
      <c r="AU183" s="135"/>
      <c r="AV183" s="216"/>
      <c r="AW183" s="133"/>
      <c r="AX183" s="127"/>
      <c r="AY183" s="127"/>
      <c r="AZ183" s="127"/>
      <c r="BA183" s="127"/>
      <c r="BB183" s="127"/>
      <c r="BC183" s="127"/>
      <c r="BD183" s="127"/>
      <c r="BE183" s="134"/>
      <c r="BF183" s="127"/>
      <c r="BG183" s="127"/>
      <c r="BH183" s="127"/>
      <c r="BI183" s="127"/>
      <c r="BJ183" s="127"/>
      <c r="BK183" s="127"/>
      <c r="BL183" s="127"/>
      <c r="BM183" s="127"/>
      <c r="BN183" s="134"/>
      <c r="BO183" s="133"/>
      <c r="BP183" s="127"/>
      <c r="BQ183" s="127"/>
      <c r="BR183" s="127"/>
      <c r="BS183" s="127"/>
      <c r="BT183" s="127"/>
      <c r="BU183" s="127"/>
      <c r="BV183" s="127"/>
      <c r="BW183" s="127"/>
      <c r="BX183" s="127"/>
      <c r="BY183" s="127"/>
      <c r="BZ183" s="127"/>
      <c r="CA183" s="127"/>
      <c r="CB183" s="127"/>
      <c r="CC183" s="127"/>
      <c r="CD183" s="127"/>
      <c r="CE183" s="127"/>
      <c r="CF183" s="127"/>
      <c r="CG183" s="127"/>
      <c r="CH183" s="136"/>
      <c r="CI183" s="137"/>
      <c r="CJ183" s="127"/>
      <c r="CK183" s="127"/>
      <c r="CL183" s="127"/>
      <c r="CM183" s="127"/>
      <c r="CN183" s="127"/>
      <c r="CO183" s="127"/>
      <c r="CP183" s="127"/>
      <c r="CQ183" s="127"/>
      <c r="CR183" s="127"/>
      <c r="CS183" s="127"/>
      <c r="CT183" s="127"/>
      <c r="CU183" s="127"/>
      <c r="CV183" s="127"/>
      <c r="CW183" s="127"/>
      <c r="CX183" s="127"/>
      <c r="CY183" s="127"/>
      <c r="CZ183" s="127"/>
      <c r="DA183" s="127"/>
      <c r="DB183" s="127"/>
      <c r="DC183" s="127"/>
      <c r="DD183" s="128"/>
      <c r="DE183" s="134"/>
      <c r="DF183" s="138"/>
      <c r="DG183" s="139"/>
      <c r="DH183" s="139"/>
      <c r="DI183" s="139"/>
      <c r="DJ183" s="139"/>
      <c r="DK183" s="139"/>
      <c r="DL183" s="139"/>
      <c r="DM183" s="137"/>
      <c r="DN183" s="138"/>
      <c r="DO183" s="139"/>
      <c r="DP183" s="139"/>
      <c r="DQ183" s="139"/>
      <c r="DR183" s="139"/>
      <c r="DS183" s="139"/>
      <c r="DT183" s="139"/>
      <c r="DU183" s="128"/>
      <c r="DV183" s="216"/>
      <c r="DW183" s="140"/>
      <c r="DX183" s="141"/>
      <c r="DY183" s="141"/>
      <c r="DZ183" s="134"/>
      <c r="EA183" s="133"/>
      <c r="EB183" s="177"/>
      <c r="EC183" s="177"/>
      <c r="ED183" s="163"/>
      <c r="EE183" s="133"/>
      <c r="EF183" s="127"/>
      <c r="EG183" s="127"/>
      <c r="EH183" s="127"/>
      <c r="EI183" s="127"/>
      <c r="EJ183" s="127"/>
      <c r="EK183" s="127"/>
      <c r="EL183" s="134"/>
      <c r="EM183" s="133"/>
      <c r="EN183" s="127"/>
      <c r="EO183" s="127"/>
      <c r="EP183" s="127"/>
      <c r="EQ183" s="127"/>
      <c r="ER183" s="127"/>
      <c r="ES183" s="127"/>
      <c r="ET183" s="134"/>
      <c r="EU183" s="142"/>
      <c r="EV183" s="142"/>
      <c r="EW183" s="142"/>
      <c r="EX183" s="142"/>
      <c r="EY183" s="142"/>
      <c r="EZ183" s="142"/>
      <c r="FA183" s="142"/>
      <c r="FB183" s="142"/>
      <c r="FC183" s="142"/>
      <c r="FD183" s="142"/>
      <c r="FE183" s="142"/>
      <c r="FF183" s="142"/>
      <c r="FG183" s="142"/>
      <c r="FH183" s="142"/>
    </row>
    <row r="184" spans="1:164" s="67" customFormat="1">
      <c r="A184" s="176" t="str">
        <f>Validation!B184</f>
        <v>Pass</v>
      </c>
      <c r="B184" s="247"/>
      <c r="C184" s="247"/>
      <c r="D184" s="247"/>
      <c r="E184" s="248"/>
      <c r="F184" s="249"/>
      <c r="G184" s="247"/>
      <c r="H184" s="243"/>
      <c r="I184" s="127"/>
      <c r="J184" s="243"/>
      <c r="K184" s="136"/>
      <c r="L184" s="177"/>
      <c r="M184" s="191"/>
      <c r="N184" s="218"/>
      <c r="O184" s="218"/>
      <c r="P184" s="179"/>
      <c r="Q184" s="128"/>
      <c r="R184" s="216"/>
      <c r="S184" s="244"/>
      <c r="T184" s="177"/>
      <c r="U184" s="177"/>
      <c r="V184" s="216"/>
      <c r="W184" s="131"/>
      <c r="X184" s="132"/>
      <c r="Y184" s="132"/>
      <c r="Z184" s="132"/>
      <c r="AA184" s="133"/>
      <c r="AB184" s="127"/>
      <c r="AC184" s="127"/>
      <c r="AD184" s="245"/>
      <c r="AE184" s="246"/>
      <c r="AF184" s="127"/>
      <c r="AG184" s="127"/>
      <c r="AH184" s="128"/>
      <c r="AI184" s="128"/>
      <c r="AJ184" s="134"/>
      <c r="AK184" s="214"/>
      <c r="AL184" s="210"/>
      <c r="AM184" s="177"/>
      <c r="AN184" s="127"/>
      <c r="AO184" s="177"/>
      <c r="AP184" s="177"/>
      <c r="AQ184" s="177"/>
      <c r="AR184" s="177"/>
      <c r="AS184" s="177"/>
      <c r="AT184" s="177"/>
      <c r="AU184" s="135"/>
      <c r="AV184" s="216"/>
      <c r="AW184" s="133"/>
      <c r="AX184" s="127"/>
      <c r="AY184" s="127"/>
      <c r="AZ184" s="127"/>
      <c r="BA184" s="127"/>
      <c r="BB184" s="127"/>
      <c r="BC184" s="127"/>
      <c r="BD184" s="127"/>
      <c r="BE184" s="134"/>
      <c r="BF184" s="127"/>
      <c r="BG184" s="127"/>
      <c r="BH184" s="127"/>
      <c r="BI184" s="127"/>
      <c r="BJ184" s="127"/>
      <c r="BK184" s="127"/>
      <c r="BL184" s="127"/>
      <c r="BM184" s="127"/>
      <c r="BN184" s="134"/>
      <c r="BO184" s="133"/>
      <c r="BP184" s="127"/>
      <c r="BQ184" s="127"/>
      <c r="BR184" s="127"/>
      <c r="BS184" s="127"/>
      <c r="BT184" s="127"/>
      <c r="BU184" s="127"/>
      <c r="BV184" s="127"/>
      <c r="BW184" s="127"/>
      <c r="BX184" s="127"/>
      <c r="BY184" s="127"/>
      <c r="BZ184" s="127"/>
      <c r="CA184" s="127"/>
      <c r="CB184" s="127"/>
      <c r="CC184" s="127"/>
      <c r="CD184" s="127"/>
      <c r="CE184" s="127"/>
      <c r="CF184" s="127"/>
      <c r="CG184" s="127"/>
      <c r="CH184" s="136"/>
      <c r="CI184" s="137"/>
      <c r="CJ184" s="127"/>
      <c r="CK184" s="127"/>
      <c r="CL184" s="127"/>
      <c r="CM184" s="127"/>
      <c r="CN184" s="127"/>
      <c r="CO184" s="127"/>
      <c r="CP184" s="127"/>
      <c r="CQ184" s="127"/>
      <c r="CR184" s="127"/>
      <c r="CS184" s="127"/>
      <c r="CT184" s="127"/>
      <c r="CU184" s="127"/>
      <c r="CV184" s="127"/>
      <c r="CW184" s="127"/>
      <c r="CX184" s="127"/>
      <c r="CY184" s="127"/>
      <c r="CZ184" s="127"/>
      <c r="DA184" s="127"/>
      <c r="DB184" s="127"/>
      <c r="DC184" s="127"/>
      <c r="DD184" s="128"/>
      <c r="DE184" s="134"/>
      <c r="DF184" s="138"/>
      <c r="DG184" s="139"/>
      <c r="DH184" s="139"/>
      <c r="DI184" s="139"/>
      <c r="DJ184" s="139"/>
      <c r="DK184" s="139"/>
      <c r="DL184" s="139"/>
      <c r="DM184" s="137"/>
      <c r="DN184" s="138"/>
      <c r="DO184" s="139"/>
      <c r="DP184" s="139"/>
      <c r="DQ184" s="139"/>
      <c r="DR184" s="139"/>
      <c r="DS184" s="139"/>
      <c r="DT184" s="139"/>
      <c r="DU184" s="128"/>
      <c r="DV184" s="216"/>
      <c r="DW184" s="140"/>
      <c r="DX184" s="141"/>
      <c r="DY184" s="141"/>
      <c r="DZ184" s="134"/>
      <c r="EA184" s="133"/>
      <c r="EB184" s="177"/>
      <c r="EC184" s="177"/>
      <c r="ED184" s="163"/>
      <c r="EE184" s="133"/>
      <c r="EF184" s="127"/>
      <c r="EG184" s="127"/>
      <c r="EH184" s="127"/>
      <c r="EI184" s="127"/>
      <c r="EJ184" s="127"/>
      <c r="EK184" s="127"/>
      <c r="EL184" s="134"/>
      <c r="EM184" s="133"/>
      <c r="EN184" s="127"/>
      <c r="EO184" s="127"/>
      <c r="EP184" s="127"/>
      <c r="EQ184" s="127"/>
      <c r="ER184" s="127"/>
      <c r="ES184" s="127"/>
      <c r="ET184" s="134"/>
      <c r="EU184" s="142"/>
      <c r="EV184" s="142"/>
      <c r="EW184" s="142"/>
      <c r="EX184" s="142"/>
      <c r="EY184" s="142"/>
      <c r="EZ184" s="142"/>
      <c r="FA184" s="142"/>
      <c r="FB184" s="142"/>
      <c r="FC184" s="142"/>
      <c r="FD184" s="142"/>
      <c r="FE184" s="142"/>
      <c r="FF184" s="142"/>
      <c r="FG184" s="142"/>
      <c r="FH184" s="142"/>
    </row>
    <row r="185" spans="1:164" s="67" customFormat="1">
      <c r="A185" s="176" t="str">
        <f>Validation!B185</f>
        <v>Pass</v>
      </c>
      <c r="B185" s="247"/>
      <c r="C185" s="247"/>
      <c r="D185" s="247"/>
      <c r="E185" s="248"/>
      <c r="F185" s="249"/>
      <c r="G185" s="247"/>
      <c r="H185" s="243"/>
      <c r="I185" s="127"/>
      <c r="J185" s="243"/>
      <c r="K185" s="136"/>
      <c r="L185" s="177"/>
      <c r="M185" s="191"/>
      <c r="N185" s="218"/>
      <c r="O185" s="218"/>
      <c r="P185" s="179"/>
      <c r="Q185" s="128"/>
      <c r="R185" s="216"/>
      <c r="S185" s="244"/>
      <c r="T185" s="177"/>
      <c r="U185" s="177"/>
      <c r="V185" s="216"/>
      <c r="W185" s="131"/>
      <c r="X185" s="132"/>
      <c r="Y185" s="132"/>
      <c r="Z185" s="132"/>
      <c r="AA185" s="133"/>
      <c r="AB185" s="127"/>
      <c r="AC185" s="127"/>
      <c r="AD185" s="245"/>
      <c r="AE185" s="246"/>
      <c r="AF185" s="127"/>
      <c r="AG185" s="127"/>
      <c r="AH185" s="128"/>
      <c r="AI185" s="128"/>
      <c r="AJ185" s="134"/>
      <c r="AK185" s="214"/>
      <c r="AL185" s="210"/>
      <c r="AM185" s="177"/>
      <c r="AN185" s="127"/>
      <c r="AO185" s="177"/>
      <c r="AP185" s="177"/>
      <c r="AQ185" s="177"/>
      <c r="AR185" s="177"/>
      <c r="AS185" s="177"/>
      <c r="AT185" s="177"/>
      <c r="AU185" s="135"/>
      <c r="AV185" s="216"/>
      <c r="AW185" s="133"/>
      <c r="AX185" s="127"/>
      <c r="AY185" s="127"/>
      <c r="AZ185" s="127"/>
      <c r="BA185" s="127"/>
      <c r="BB185" s="127"/>
      <c r="BC185" s="127"/>
      <c r="BD185" s="127"/>
      <c r="BE185" s="134"/>
      <c r="BF185" s="127"/>
      <c r="BG185" s="127"/>
      <c r="BH185" s="127"/>
      <c r="BI185" s="127"/>
      <c r="BJ185" s="127"/>
      <c r="BK185" s="127"/>
      <c r="BL185" s="127"/>
      <c r="BM185" s="127"/>
      <c r="BN185" s="134"/>
      <c r="BO185" s="133"/>
      <c r="BP185" s="127"/>
      <c r="BQ185" s="127"/>
      <c r="BR185" s="127"/>
      <c r="BS185" s="127"/>
      <c r="BT185" s="127"/>
      <c r="BU185" s="127"/>
      <c r="BV185" s="127"/>
      <c r="BW185" s="127"/>
      <c r="BX185" s="127"/>
      <c r="BY185" s="127"/>
      <c r="BZ185" s="127"/>
      <c r="CA185" s="127"/>
      <c r="CB185" s="127"/>
      <c r="CC185" s="127"/>
      <c r="CD185" s="127"/>
      <c r="CE185" s="127"/>
      <c r="CF185" s="127"/>
      <c r="CG185" s="127"/>
      <c r="CH185" s="136"/>
      <c r="CI185" s="137"/>
      <c r="CJ185" s="127"/>
      <c r="CK185" s="127"/>
      <c r="CL185" s="127"/>
      <c r="CM185" s="127"/>
      <c r="CN185" s="127"/>
      <c r="CO185" s="127"/>
      <c r="CP185" s="127"/>
      <c r="CQ185" s="127"/>
      <c r="CR185" s="127"/>
      <c r="CS185" s="127"/>
      <c r="CT185" s="127"/>
      <c r="CU185" s="127"/>
      <c r="CV185" s="127"/>
      <c r="CW185" s="127"/>
      <c r="CX185" s="127"/>
      <c r="CY185" s="127"/>
      <c r="CZ185" s="127"/>
      <c r="DA185" s="127"/>
      <c r="DB185" s="127"/>
      <c r="DC185" s="127"/>
      <c r="DD185" s="128"/>
      <c r="DE185" s="134"/>
      <c r="DF185" s="138"/>
      <c r="DG185" s="139"/>
      <c r="DH185" s="139"/>
      <c r="DI185" s="139"/>
      <c r="DJ185" s="139"/>
      <c r="DK185" s="139"/>
      <c r="DL185" s="139"/>
      <c r="DM185" s="137"/>
      <c r="DN185" s="138"/>
      <c r="DO185" s="139"/>
      <c r="DP185" s="139"/>
      <c r="DQ185" s="139"/>
      <c r="DR185" s="139"/>
      <c r="DS185" s="139"/>
      <c r="DT185" s="139"/>
      <c r="DU185" s="128"/>
      <c r="DV185" s="216"/>
      <c r="DW185" s="140"/>
      <c r="DX185" s="141"/>
      <c r="DY185" s="141"/>
      <c r="DZ185" s="134"/>
      <c r="EA185" s="133"/>
      <c r="EB185" s="177"/>
      <c r="EC185" s="177"/>
      <c r="ED185" s="163"/>
      <c r="EE185" s="133"/>
      <c r="EF185" s="127"/>
      <c r="EG185" s="127"/>
      <c r="EH185" s="127"/>
      <c r="EI185" s="127"/>
      <c r="EJ185" s="127"/>
      <c r="EK185" s="127"/>
      <c r="EL185" s="134"/>
      <c r="EM185" s="133"/>
      <c r="EN185" s="127"/>
      <c r="EO185" s="127"/>
      <c r="EP185" s="127"/>
      <c r="EQ185" s="127"/>
      <c r="ER185" s="127"/>
      <c r="ES185" s="127"/>
      <c r="ET185" s="134"/>
      <c r="EU185" s="142"/>
      <c r="EV185" s="142"/>
      <c r="EW185" s="142"/>
      <c r="EX185" s="142"/>
      <c r="EY185" s="142"/>
      <c r="EZ185" s="142"/>
      <c r="FA185" s="142"/>
      <c r="FB185" s="142"/>
      <c r="FC185" s="142"/>
      <c r="FD185" s="142"/>
      <c r="FE185" s="142"/>
      <c r="FF185" s="142"/>
      <c r="FG185" s="142"/>
      <c r="FH185" s="142"/>
    </row>
    <row r="186" spans="1:164" s="67" customFormat="1">
      <c r="A186" s="176" t="str">
        <f>Validation!B186</f>
        <v>Pass</v>
      </c>
      <c r="B186" s="247"/>
      <c r="C186" s="247"/>
      <c r="D186" s="247"/>
      <c r="E186" s="248"/>
      <c r="F186" s="249"/>
      <c r="G186" s="247"/>
      <c r="H186" s="243"/>
      <c r="I186" s="127"/>
      <c r="J186" s="243"/>
      <c r="K186" s="136"/>
      <c r="L186" s="177"/>
      <c r="M186" s="191"/>
      <c r="N186" s="218"/>
      <c r="O186" s="218"/>
      <c r="P186" s="179"/>
      <c r="Q186" s="128"/>
      <c r="R186" s="216"/>
      <c r="S186" s="244"/>
      <c r="T186" s="177"/>
      <c r="U186" s="177"/>
      <c r="V186" s="216"/>
      <c r="W186" s="131"/>
      <c r="X186" s="132"/>
      <c r="Y186" s="132"/>
      <c r="Z186" s="132"/>
      <c r="AA186" s="133"/>
      <c r="AB186" s="127"/>
      <c r="AC186" s="127"/>
      <c r="AD186" s="245"/>
      <c r="AE186" s="246"/>
      <c r="AF186" s="127"/>
      <c r="AG186" s="127"/>
      <c r="AH186" s="128"/>
      <c r="AI186" s="128"/>
      <c r="AJ186" s="134"/>
      <c r="AK186" s="214"/>
      <c r="AL186" s="210"/>
      <c r="AM186" s="177"/>
      <c r="AN186" s="127"/>
      <c r="AO186" s="177"/>
      <c r="AP186" s="177"/>
      <c r="AQ186" s="177"/>
      <c r="AR186" s="177"/>
      <c r="AS186" s="177"/>
      <c r="AT186" s="177"/>
      <c r="AU186" s="135"/>
      <c r="AV186" s="216"/>
      <c r="AW186" s="133"/>
      <c r="AX186" s="127"/>
      <c r="AY186" s="127"/>
      <c r="AZ186" s="127"/>
      <c r="BA186" s="127"/>
      <c r="BB186" s="127"/>
      <c r="BC186" s="127"/>
      <c r="BD186" s="127"/>
      <c r="BE186" s="134"/>
      <c r="BF186" s="127"/>
      <c r="BG186" s="127"/>
      <c r="BH186" s="127"/>
      <c r="BI186" s="127"/>
      <c r="BJ186" s="127"/>
      <c r="BK186" s="127"/>
      <c r="BL186" s="127"/>
      <c r="BM186" s="127"/>
      <c r="BN186" s="134"/>
      <c r="BO186" s="133"/>
      <c r="BP186" s="127"/>
      <c r="BQ186" s="127"/>
      <c r="BR186" s="127"/>
      <c r="BS186" s="127"/>
      <c r="BT186" s="127"/>
      <c r="BU186" s="127"/>
      <c r="BV186" s="127"/>
      <c r="BW186" s="127"/>
      <c r="BX186" s="127"/>
      <c r="BY186" s="127"/>
      <c r="BZ186" s="127"/>
      <c r="CA186" s="127"/>
      <c r="CB186" s="127"/>
      <c r="CC186" s="127"/>
      <c r="CD186" s="127"/>
      <c r="CE186" s="127"/>
      <c r="CF186" s="127"/>
      <c r="CG186" s="127"/>
      <c r="CH186" s="136"/>
      <c r="CI186" s="137"/>
      <c r="CJ186" s="127"/>
      <c r="CK186" s="127"/>
      <c r="CL186" s="127"/>
      <c r="CM186" s="127"/>
      <c r="CN186" s="127"/>
      <c r="CO186" s="127"/>
      <c r="CP186" s="127"/>
      <c r="CQ186" s="127"/>
      <c r="CR186" s="127"/>
      <c r="CS186" s="127"/>
      <c r="CT186" s="127"/>
      <c r="CU186" s="127"/>
      <c r="CV186" s="127"/>
      <c r="CW186" s="127"/>
      <c r="CX186" s="127"/>
      <c r="CY186" s="127"/>
      <c r="CZ186" s="127"/>
      <c r="DA186" s="127"/>
      <c r="DB186" s="127"/>
      <c r="DC186" s="127"/>
      <c r="DD186" s="128"/>
      <c r="DE186" s="134"/>
      <c r="DF186" s="138"/>
      <c r="DG186" s="139"/>
      <c r="DH186" s="139"/>
      <c r="DI186" s="139"/>
      <c r="DJ186" s="139"/>
      <c r="DK186" s="139"/>
      <c r="DL186" s="139"/>
      <c r="DM186" s="137"/>
      <c r="DN186" s="138"/>
      <c r="DO186" s="139"/>
      <c r="DP186" s="139"/>
      <c r="DQ186" s="139"/>
      <c r="DR186" s="139"/>
      <c r="DS186" s="139"/>
      <c r="DT186" s="139"/>
      <c r="DU186" s="128"/>
      <c r="DV186" s="216"/>
      <c r="DW186" s="140"/>
      <c r="DX186" s="141"/>
      <c r="DY186" s="141"/>
      <c r="DZ186" s="134"/>
      <c r="EA186" s="133"/>
      <c r="EB186" s="177"/>
      <c r="EC186" s="177"/>
      <c r="ED186" s="163"/>
      <c r="EE186" s="133"/>
      <c r="EF186" s="127"/>
      <c r="EG186" s="127"/>
      <c r="EH186" s="127"/>
      <c r="EI186" s="127"/>
      <c r="EJ186" s="127"/>
      <c r="EK186" s="127"/>
      <c r="EL186" s="134"/>
      <c r="EM186" s="133"/>
      <c r="EN186" s="127"/>
      <c r="EO186" s="127"/>
      <c r="EP186" s="127"/>
      <c r="EQ186" s="127"/>
      <c r="ER186" s="127"/>
      <c r="ES186" s="127"/>
      <c r="ET186" s="134"/>
      <c r="EU186" s="142"/>
      <c r="EV186" s="142"/>
      <c r="EW186" s="142"/>
      <c r="EX186" s="142"/>
      <c r="EY186" s="142"/>
      <c r="EZ186" s="142"/>
      <c r="FA186" s="142"/>
      <c r="FB186" s="142"/>
      <c r="FC186" s="142"/>
      <c r="FD186" s="142"/>
      <c r="FE186" s="142"/>
      <c r="FF186" s="142"/>
      <c r="FG186" s="142"/>
      <c r="FH186" s="142"/>
    </row>
    <row r="187" spans="1:164" s="67" customFormat="1">
      <c r="A187" s="176" t="str">
        <f>Validation!B187</f>
        <v>Pass</v>
      </c>
      <c r="B187" s="247"/>
      <c r="C187" s="247"/>
      <c r="D187" s="247"/>
      <c r="E187" s="248"/>
      <c r="F187" s="249"/>
      <c r="G187" s="247"/>
      <c r="H187" s="243"/>
      <c r="I187" s="127"/>
      <c r="J187" s="243"/>
      <c r="K187" s="136"/>
      <c r="L187" s="177"/>
      <c r="M187" s="191"/>
      <c r="N187" s="218"/>
      <c r="O187" s="218"/>
      <c r="P187" s="179"/>
      <c r="Q187" s="128"/>
      <c r="R187" s="216"/>
      <c r="S187" s="244"/>
      <c r="T187" s="177"/>
      <c r="U187" s="177"/>
      <c r="V187" s="216"/>
      <c r="W187" s="131"/>
      <c r="X187" s="132"/>
      <c r="Y187" s="132"/>
      <c r="Z187" s="132"/>
      <c r="AA187" s="133"/>
      <c r="AB187" s="127"/>
      <c r="AC187" s="127"/>
      <c r="AD187" s="245"/>
      <c r="AE187" s="246"/>
      <c r="AF187" s="127"/>
      <c r="AG187" s="127"/>
      <c r="AH187" s="128"/>
      <c r="AI187" s="128"/>
      <c r="AJ187" s="134"/>
      <c r="AK187" s="214"/>
      <c r="AL187" s="210"/>
      <c r="AM187" s="177"/>
      <c r="AN187" s="127"/>
      <c r="AO187" s="177"/>
      <c r="AP187" s="177"/>
      <c r="AQ187" s="177"/>
      <c r="AR187" s="177"/>
      <c r="AS187" s="177"/>
      <c r="AT187" s="177"/>
      <c r="AU187" s="135"/>
      <c r="AV187" s="216"/>
      <c r="AW187" s="133"/>
      <c r="AX187" s="127"/>
      <c r="AY187" s="127"/>
      <c r="AZ187" s="127"/>
      <c r="BA187" s="127"/>
      <c r="BB187" s="127"/>
      <c r="BC187" s="127"/>
      <c r="BD187" s="127"/>
      <c r="BE187" s="134"/>
      <c r="BF187" s="127"/>
      <c r="BG187" s="127"/>
      <c r="BH187" s="127"/>
      <c r="BI187" s="127"/>
      <c r="BJ187" s="127"/>
      <c r="BK187" s="127"/>
      <c r="BL187" s="127"/>
      <c r="BM187" s="127"/>
      <c r="BN187" s="134"/>
      <c r="BO187" s="133"/>
      <c r="BP187" s="127"/>
      <c r="BQ187" s="127"/>
      <c r="BR187" s="127"/>
      <c r="BS187" s="127"/>
      <c r="BT187" s="127"/>
      <c r="BU187" s="127"/>
      <c r="BV187" s="127"/>
      <c r="BW187" s="127"/>
      <c r="BX187" s="127"/>
      <c r="BY187" s="127"/>
      <c r="BZ187" s="127"/>
      <c r="CA187" s="127"/>
      <c r="CB187" s="127"/>
      <c r="CC187" s="127"/>
      <c r="CD187" s="127"/>
      <c r="CE187" s="127"/>
      <c r="CF187" s="127"/>
      <c r="CG187" s="127"/>
      <c r="CH187" s="136"/>
      <c r="CI187" s="137"/>
      <c r="CJ187" s="127"/>
      <c r="CK187" s="127"/>
      <c r="CL187" s="127"/>
      <c r="CM187" s="127"/>
      <c r="CN187" s="127"/>
      <c r="CO187" s="127"/>
      <c r="CP187" s="127"/>
      <c r="CQ187" s="127"/>
      <c r="CR187" s="127"/>
      <c r="CS187" s="127"/>
      <c r="CT187" s="127"/>
      <c r="CU187" s="127"/>
      <c r="CV187" s="127"/>
      <c r="CW187" s="127"/>
      <c r="CX187" s="127"/>
      <c r="CY187" s="127"/>
      <c r="CZ187" s="127"/>
      <c r="DA187" s="127"/>
      <c r="DB187" s="127"/>
      <c r="DC187" s="127"/>
      <c r="DD187" s="128"/>
      <c r="DE187" s="134"/>
      <c r="DF187" s="138"/>
      <c r="DG187" s="139"/>
      <c r="DH187" s="139"/>
      <c r="DI187" s="139"/>
      <c r="DJ187" s="139"/>
      <c r="DK187" s="139"/>
      <c r="DL187" s="139"/>
      <c r="DM187" s="137"/>
      <c r="DN187" s="138"/>
      <c r="DO187" s="139"/>
      <c r="DP187" s="139"/>
      <c r="DQ187" s="139"/>
      <c r="DR187" s="139"/>
      <c r="DS187" s="139"/>
      <c r="DT187" s="139"/>
      <c r="DU187" s="128"/>
      <c r="DV187" s="216"/>
      <c r="DW187" s="140"/>
      <c r="DX187" s="141"/>
      <c r="DY187" s="141"/>
      <c r="DZ187" s="134"/>
      <c r="EA187" s="133"/>
      <c r="EB187" s="177"/>
      <c r="EC187" s="177"/>
      <c r="ED187" s="163"/>
      <c r="EE187" s="133"/>
      <c r="EF187" s="127"/>
      <c r="EG187" s="127"/>
      <c r="EH187" s="127"/>
      <c r="EI187" s="127"/>
      <c r="EJ187" s="127"/>
      <c r="EK187" s="127"/>
      <c r="EL187" s="134"/>
      <c r="EM187" s="133"/>
      <c r="EN187" s="127"/>
      <c r="EO187" s="127"/>
      <c r="EP187" s="127"/>
      <c r="EQ187" s="127"/>
      <c r="ER187" s="127"/>
      <c r="ES187" s="127"/>
      <c r="ET187" s="134"/>
      <c r="EU187" s="142"/>
      <c r="EV187" s="142"/>
      <c r="EW187" s="142"/>
      <c r="EX187" s="142"/>
      <c r="EY187" s="142"/>
      <c r="EZ187" s="142"/>
      <c r="FA187" s="142"/>
      <c r="FB187" s="142"/>
      <c r="FC187" s="142"/>
      <c r="FD187" s="142"/>
      <c r="FE187" s="142"/>
      <c r="FF187" s="142"/>
      <c r="FG187" s="142"/>
      <c r="FH187" s="142"/>
    </row>
    <row r="188" spans="1:164" s="67" customFormat="1">
      <c r="A188" s="176" t="str">
        <f>Validation!B188</f>
        <v>Pass</v>
      </c>
      <c r="B188" s="247"/>
      <c r="C188" s="247"/>
      <c r="D188" s="247"/>
      <c r="E188" s="248"/>
      <c r="F188" s="249"/>
      <c r="G188" s="247"/>
      <c r="H188" s="243"/>
      <c r="I188" s="127"/>
      <c r="J188" s="243"/>
      <c r="K188" s="136"/>
      <c r="L188" s="177"/>
      <c r="M188" s="191"/>
      <c r="N188" s="218"/>
      <c r="O188" s="218"/>
      <c r="P188" s="179"/>
      <c r="Q188" s="128"/>
      <c r="R188" s="216"/>
      <c r="S188" s="244"/>
      <c r="T188" s="177"/>
      <c r="U188" s="177"/>
      <c r="V188" s="216"/>
      <c r="W188" s="131"/>
      <c r="X188" s="132"/>
      <c r="Y188" s="132"/>
      <c r="Z188" s="132"/>
      <c r="AA188" s="133"/>
      <c r="AB188" s="127"/>
      <c r="AC188" s="127"/>
      <c r="AD188" s="245"/>
      <c r="AE188" s="246"/>
      <c r="AF188" s="127"/>
      <c r="AG188" s="127"/>
      <c r="AH188" s="128"/>
      <c r="AI188" s="128"/>
      <c r="AJ188" s="134"/>
      <c r="AK188" s="214"/>
      <c r="AL188" s="210"/>
      <c r="AM188" s="177"/>
      <c r="AN188" s="127"/>
      <c r="AO188" s="177"/>
      <c r="AP188" s="177"/>
      <c r="AQ188" s="177"/>
      <c r="AR188" s="177"/>
      <c r="AS188" s="177"/>
      <c r="AT188" s="177"/>
      <c r="AU188" s="135"/>
      <c r="AV188" s="216"/>
      <c r="AW188" s="133"/>
      <c r="AX188" s="127"/>
      <c r="AY188" s="127"/>
      <c r="AZ188" s="127"/>
      <c r="BA188" s="127"/>
      <c r="BB188" s="127"/>
      <c r="BC188" s="127"/>
      <c r="BD188" s="127"/>
      <c r="BE188" s="134"/>
      <c r="BF188" s="127"/>
      <c r="BG188" s="127"/>
      <c r="BH188" s="127"/>
      <c r="BI188" s="127"/>
      <c r="BJ188" s="127"/>
      <c r="BK188" s="127"/>
      <c r="BL188" s="127"/>
      <c r="BM188" s="127"/>
      <c r="BN188" s="134"/>
      <c r="BO188" s="133"/>
      <c r="BP188" s="127"/>
      <c r="BQ188" s="127"/>
      <c r="BR188" s="127"/>
      <c r="BS188" s="127"/>
      <c r="BT188" s="127"/>
      <c r="BU188" s="127"/>
      <c r="BV188" s="127"/>
      <c r="BW188" s="127"/>
      <c r="BX188" s="127"/>
      <c r="BY188" s="127"/>
      <c r="BZ188" s="127"/>
      <c r="CA188" s="127"/>
      <c r="CB188" s="127"/>
      <c r="CC188" s="127"/>
      <c r="CD188" s="127"/>
      <c r="CE188" s="127"/>
      <c r="CF188" s="127"/>
      <c r="CG188" s="127"/>
      <c r="CH188" s="136"/>
      <c r="CI188" s="137"/>
      <c r="CJ188" s="127"/>
      <c r="CK188" s="127"/>
      <c r="CL188" s="127"/>
      <c r="CM188" s="127"/>
      <c r="CN188" s="127"/>
      <c r="CO188" s="127"/>
      <c r="CP188" s="127"/>
      <c r="CQ188" s="127"/>
      <c r="CR188" s="127"/>
      <c r="CS188" s="127"/>
      <c r="CT188" s="127"/>
      <c r="CU188" s="127"/>
      <c r="CV188" s="127"/>
      <c r="CW188" s="127"/>
      <c r="CX188" s="127"/>
      <c r="CY188" s="127"/>
      <c r="CZ188" s="127"/>
      <c r="DA188" s="127"/>
      <c r="DB188" s="127"/>
      <c r="DC188" s="127"/>
      <c r="DD188" s="128"/>
      <c r="DE188" s="134"/>
      <c r="DF188" s="138"/>
      <c r="DG188" s="139"/>
      <c r="DH188" s="139"/>
      <c r="DI188" s="139"/>
      <c r="DJ188" s="139"/>
      <c r="DK188" s="139"/>
      <c r="DL188" s="139"/>
      <c r="DM188" s="137"/>
      <c r="DN188" s="138"/>
      <c r="DO188" s="139"/>
      <c r="DP188" s="139"/>
      <c r="DQ188" s="139"/>
      <c r="DR188" s="139"/>
      <c r="DS188" s="139"/>
      <c r="DT188" s="139"/>
      <c r="DU188" s="128"/>
      <c r="DV188" s="216"/>
      <c r="DW188" s="140"/>
      <c r="DX188" s="141"/>
      <c r="DY188" s="141"/>
      <c r="DZ188" s="134"/>
      <c r="EA188" s="133"/>
      <c r="EB188" s="177"/>
      <c r="EC188" s="177"/>
      <c r="ED188" s="163"/>
      <c r="EE188" s="133"/>
      <c r="EF188" s="127"/>
      <c r="EG188" s="127"/>
      <c r="EH188" s="127"/>
      <c r="EI188" s="127"/>
      <c r="EJ188" s="127"/>
      <c r="EK188" s="127"/>
      <c r="EL188" s="134"/>
      <c r="EM188" s="133"/>
      <c r="EN188" s="127"/>
      <c r="EO188" s="127"/>
      <c r="EP188" s="127"/>
      <c r="EQ188" s="127"/>
      <c r="ER188" s="127"/>
      <c r="ES188" s="127"/>
      <c r="ET188" s="134"/>
      <c r="EU188" s="142"/>
      <c r="EV188" s="142"/>
      <c r="EW188" s="142"/>
      <c r="EX188" s="142"/>
      <c r="EY188" s="142"/>
      <c r="EZ188" s="142"/>
      <c r="FA188" s="142"/>
      <c r="FB188" s="142"/>
      <c r="FC188" s="142"/>
      <c r="FD188" s="142"/>
      <c r="FE188" s="142"/>
      <c r="FF188" s="142"/>
      <c r="FG188" s="142"/>
      <c r="FH188" s="142"/>
    </row>
    <row r="189" spans="1:164" s="67" customFormat="1">
      <c r="A189" s="176" t="str">
        <f>Validation!B189</f>
        <v>Pass</v>
      </c>
      <c r="B189" s="247"/>
      <c r="C189" s="247"/>
      <c r="D189" s="247"/>
      <c r="E189" s="248"/>
      <c r="F189" s="249"/>
      <c r="G189" s="247"/>
      <c r="H189" s="243"/>
      <c r="I189" s="127"/>
      <c r="J189" s="243"/>
      <c r="K189" s="136"/>
      <c r="L189" s="177"/>
      <c r="M189" s="191"/>
      <c r="N189" s="218"/>
      <c r="O189" s="218"/>
      <c r="P189" s="179"/>
      <c r="Q189" s="128"/>
      <c r="R189" s="216"/>
      <c r="S189" s="244"/>
      <c r="T189" s="177"/>
      <c r="U189" s="177"/>
      <c r="V189" s="216"/>
      <c r="W189" s="131"/>
      <c r="X189" s="132"/>
      <c r="Y189" s="132"/>
      <c r="Z189" s="132"/>
      <c r="AA189" s="133"/>
      <c r="AB189" s="127"/>
      <c r="AC189" s="127"/>
      <c r="AD189" s="245"/>
      <c r="AE189" s="246"/>
      <c r="AF189" s="127"/>
      <c r="AG189" s="127"/>
      <c r="AH189" s="128"/>
      <c r="AI189" s="128"/>
      <c r="AJ189" s="134"/>
      <c r="AK189" s="214"/>
      <c r="AL189" s="210"/>
      <c r="AM189" s="177"/>
      <c r="AN189" s="127"/>
      <c r="AO189" s="177"/>
      <c r="AP189" s="177"/>
      <c r="AQ189" s="177"/>
      <c r="AR189" s="177"/>
      <c r="AS189" s="177"/>
      <c r="AT189" s="177"/>
      <c r="AU189" s="135"/>
      <c r="AV189" s="216"/>
      <c r="AW189" s="133"/>
      <c r="AX189" s="127"/>
      <c r="AY189" s="127"/>
      <c r="AZ189" s="127"/>
      <c r="BA189" s="127"/>
      <c r="BB189" s="127"/>
      <c r="BC189" s="127"/>
      <c r="BD189" s="127"/>
      <c r="BE189" s="134"/>
      <c r="BF189" s="127"/>
      <c r="BG189" s="127"/>
      <c r="BH189" s="127"/>
      <c r="BI189" s="127"/>
      <c r="BJ189" s="127"/>
      <c r="BK189" s="127"/>
      <c r="BL189" s="127"/>
      <c r="BM189" s="127"/>
      <c r="BN189" s="134"/>
      <c r="BO189" s="133"/>
      <c r="BP189" s="127"/>
      <c r="BQ189" s="127"/>
      <c r="BR189" s="127"/>
      <c r="BS189" s="127"/>
      <c r="BT189" s="127"/>
      <c r="BU189" s="127"/>
      <c r="BV189" s="127"/>
      <c r="BW189" s="127"/>
      <c r="BX189" s="127"/>
      <c r="BY189" s="127"/>
      <c r="BZ189" s="127"/>
      <c r="CA189" s="127"/>
      <c r="CB189" s="127"/>
      <c r="CC189" s="127"/>
      <c r="CD189" s="127"/>
      <c r="CE189" s="127"/>
      <c r="CF189" s="127"/>
      <c r="CG189" s="127"/>
      <c r="CH189" s="136"/>
      <c r="CI189" s="137"/>
      <c r="CJ189" s="127"/>
      <c r="CK189" s="127"/>
      <c r="CL189" s="127"/>
      <c r="CM189" s="127"/>
      <c r="CN189" s="127"/>
      <c r="CO189" s="127"/>
      <c r="CP189" s="127"/>
      <c r="CQ189" s="127"/>
      <c r="CR189" s="127"/>
      <c r="CS189" s="127"/>
      <c r="CT189" s="127"/>
      <c r="CU189" s="127"/>
      <c r="CV189" s="127"/>
      <c r="CW189" s="127"/>
      <c r="CX189" s="127"/>
      <c r="CY189" s="127"/>
      <c r="CZ189" s="127"/>
      <c r="DA189" s="127"/>
      <c r="DB189" s="127"/>
      <c r="DC189" s="127"/>
      <c r="DD189" s="128"/>
      <c r="DE189" s="134"/>
      <c r="DF189" s="138"/>
      <c r="DG189" s="139"/>
      <c r="DH189" s="139"/>
      <c r="DI189" s="139"/>
      <c r="DJ189" s="139"/>
      <c r="DK189" s="139"/>
      <c r="DL189" s="139"/>
      <c r="DM189" s="137"/>
      <c r="DN189" s="138"/>
      <c r="DO189" s="139"/>
      <c r="DP189" s="139"/>
      <c r="DQ189" s="139"/>
      <c r="DR189" s="139"/>
      <c r="DS189" s="139"/>
      <c r="DT189" s="139"/>
      <c r="DU189" s="128"/>
      <c r="DV189" s="216"/>
      <c r="DW189" s="140"/>
      <c r="DX189" s="141"/>
      <c r="DY189" s="141"/>
      <c r="DZ189" s="134"/>
      <c r="EA189" s="133"/>
      <c r="EB189" s="177"/>
      <c r="EC189" s="177"/>
      <c r="ED189" s="163"/>
      <c r="EE189" s="133"/>
      <c r="EF189" s="127"/>
      <c r="EG189" s="127"/>
      <c r="EH189" s="127"/>
      <c r="EI189" s="127"/>
      <c r="EJ189" s="127"/>
      <c r="EK189" s="127"/>
      <c r="EL189" s="134"/>
      <c r="EM189" s="133"/>
      <c r="EN189" s="127"/>
      <c r="EO189" s="127"/>
      <c r="EP189" s="127"/>
      <c r="EQ189" s="127"/>
      <c r="ER189" s="127"/>
      <c r="ES189" s="127"/>
      <c r="ET189" s="134"/>
      <c r="EU189" s="142"/>
      <c r="EV189" s="142"/>
      <c r="EW189" s="142"/>
      <c r="EX189" s="142"/>
      <c r="EY189" s="142"/>
      <c r="EZ189" s="142"/>
      <c r="FA189" s="142"/>
      <c r="FB189" s="142"/>
      <c r="FC189" s="142"/>
      <c r="FD189" s="142"/>
      <c r="FE189" s="142"/>
      <c r="FF189" s="142"/>
      <c r="FG189" s="142"/>
      <c r="FH189" s="142"/>
    </row>
    <row r="190" spans="1:164" s="67" customFormat="1">
      <c r="A190" s="176" t="str">
        <f>Validation!B190</f>
        <v>Pass</v>
      </c>
      <c r="B190" s="247"/>
      <c r="C190" s="247"/>
      <c r="D190" s="247"/>
      <c r="E190" s="248"/>
      <c r="F190" s="249"/>
      <c r="G190" s="247"/>
      <c r="H190" s="243"/>
      <c r="I190" s="127"/>
      <c r="J190" s="243"/>
      <c r="K190" s="136"/>
      <c r="L190" s="177"/>
      <c r="M190" s="191"/>
      <c r="N190" s="218"/>
      <c r="O190" s="218"/>
      <c r="P190" s="179"/>
      <c r="Q190" s="128"/>
      <c r="R190" s="216"/>
      <c r="S190" s="244"/>
      <c r="T190" s="177"/>
      <c r="U190" s="177"/>
      <c r="V190" s="216"/>
      <c r="W190" s="131"/>
      <c r="X190" s="132"/>
      <c r="Y190" s="132"/>
      <c r="Z190" s="132"/>
      <c r="AA190" s="133"/>
      <c r="AB190" s="127"/>
      <c r="AC190" s="127"/>
      <c r="AD190" s="245"/>
      <c r="AE190" s="246"/>
      <c r="AF190" s="127"/>
      <c r="AG190" s="127"/>
      <c r="AH190" s="128"/>
      <c r="AI190" s="128"/>
      <c r="AJ190" s="134"/>
      <c r="AK190" s="214"/>
      <c r="AL190" s="210"/>
      <c r="AM190" s="177"/>
      <c r="AN190" s="127"/>
      <c r="AO190" s="177"/>
      <c r="AP190" s="177"/>
      <c r="AQ190" s="177"/>
      <c r="AR190" s="177"/>
      <c r="AS190" s="177"/>
      <c r="AT190" s="177"/>
      <c r="AU190" s="135"/>
      <c r="AV190" s="216"/>
      <c r="AW190" s="133"/>
      <c r="AX190" s="127"/>
      <c r="AY190" s="127"/>
      <c r="AZ190" s="127"/>
      <c r="BA190" s="127"/>
      <c r="BB190" s="127"/>
      <c r="BC190" s="127"/>
      <c r="BD190" s="127"/>
      <c r="BE190" s="134"/>
      <c r="BF190" s="127"/>
      <c r="BG190" s="127"/>
      <c r="BH190" s="127"/>
      <c r="BI190" s="127"/>
      <c r="BJ190" s="127"/>
      <c r="BK190" s="127"/>
      <c r="BL190" s="127"/>
      <c r="BM190" s="127"/>
      <c r="BN190" s="134"/>
      <c r="BO190" s="133"/>
      <c r="BP190" s="127"/>
      <c r="BQ190" s="127"/>
      <c r="BR190" s="127"/>
      <c r="BS190" s="127"/>
      <c r="BT190" s="127"/>
      <c r="BU190" s="127"/>
      <c r="BV190" s="127"/>
      <c r="BW190" s="127"/>
      <c r="BX190" s="127"/>
      <c r="BY190" s="127"/>
      <c r="BZ190" s="127"/>
      <c r="CA190" s="127"/>
      <c r="CB190" s="127"/>
      <c r="CC190" s="127"/>
      <c r="CD190" s="127"/>
      <c r="CE190" s="127"/>
      <c r="CF190" s="127"/>
      <c r="CG190" s="127"/>
      <c r="CH190" s="136"/>
      <c r="CI190" s="137"/>
      <c r="CJ190" s="127"/>
      <c r="CK190" s="127"/>
      <c r="CL190" s="127"/>
      <c r="CM190" s="127"/>
      <c r="CN190" s="127"/>
      <c r="CO190" s="127"/>
      <c r="CP190" s="127"/>
      <c r="CQ190" s="127"/>
      <c r="CR190" s="127"/>
      <c r="CS190" s="127"/>
      <c r="CT190" s="127"/>
      <c r="CU190" s="127"/>
      <c r="CV190" s="127"/>
      <c r="CW190" s="127"/>
      <c r="CX190" s="127"/>
      <c r="CY190" s="127"/>
      <c r="CZ190" s="127"/>
      <c r="DA190" s="127"/>
      <c r="DB190" s="127"/>
      <c r="DC190" s="127"/>
      <c r="DD190" s="128"/>
      <c r="DE190" s="134"/>
      <c r="DF190" s="138"/>
      <c r="DG190" s="139"/>
      <c r="DH190" s="139"/>
      <c r="DI190" s="139"/>
      <c r="DJ190" s="139"/>
      <c r="DK190" s="139"/>
      <c r="DL190" s="139"/>
      <c r="DM190" s="137"/>
      <c r="DN190" s="138"/>
      <c r="DO190" s="139"/>
      <c r="DP190" s="139"/>
      <c r="DQ190" s="139"/>
      <c r="DR190" s="139"/>
      <c r="DS190" s="139"/>
      <c r="DT190" s="139"/>
      <c r="DU190" s="128"/>
      <c r="DV190" s="216"/>
      <c r="DW190" s="140"/>
      <c r="DX190" s="141"/>
      <c r="DY190" s="141"/>
      <c r="DZ190" s="134"/>
      <c r="EA190" s="133"/>
      <c r="EB190" s="177"/>
      <c r="EC190" s="177"/>
      <c r="ED190" s="163"/>
      <c r="EE190" s="133"/>
      <c r="EF190" s="127"/>
      <c r="EG190" s="127"/>
      <c r="EH190" s="127"/>
      <c r="EI190" s="127"/>
      <c r="EJ190" s="127"/>
      <c r="EK190" s="127"/>
      <c r="EL190" s="134"/>
      <c r="EM190" s="133"/>
      <c r="EN190" s="127"/>
      <c r="EO190" s="127"/>
      <c r="EP190" s="127"/>
      <c r="EQ190" s="127"/>
      <c r="ER190" s="127"/>
      <c r="ES190" s="127"/>
      <c r="ET190" s="134"/>
      <c r="EU190" s="142"/>
      <c r="EV190" s="142"/>
      <c r="EW190" s="142"/>
      <c r="EX190" s="142"/>
      <c r="EY190" s="142"/>
      <c r="EZ190" s="142"/>
      <c r="FA190" s="142"/>
      <c r="FB190" s="142"/>
      <c r="FC190" s="142"/>
      <c r="FD190" s="142"/>
      <c r="FE190" s="142"/>
      <c r="FF190" s="142"/>
      <c r="FG190" s="142"/>
      <c r="FH190" s="142"/>
    </row>
    <row r="191" spans="1:164" s="67" customFormat="1">
      <c r="A191" s="176" t="str">
        <f>Validation!B191</f>
        <v>Pass</v>
      </c>
      <c r="B191" s="247"/>
      <c r="C191" s="247"/>
      <c r="D191" s="247"/>
      <c r="E191" s="248"/>
      <c r="F191" s="249"/>
      <c r="G191" s="247"/>
      <c r="H191" s="243"/>
      <c r="I191" s="127"/>
      <c r="J191" s="243"/>
      <c r="K191" s="136"/>
      <c r="L191" s="177"/>
      <c r="M191" s="191"/>
      <c r="N191" s="218"/>
      <c r="O191" s="218"/>
      <c r="P191" s="179"/>
      <c r="Q191" s="128"/>
      <c r="R191" s="216"/>
      <c r="S191" s="244"/>
      <c r="T191" s="177"/>
      <c r="U191" s="177"/>
      <c r="V191" s="216"/>
      <c r="W191" s="131"/>
      <c r="X191" s="132"/>
      <c r="Y191" s="132"/>
      <c r="Z191" s="132"/>
      <c r="AA191" s="133"/>
      <c r="AB191" s="127"/>
      <c r="AC191" s="127"/>
      <c r="AD191" s="245"/>
      <c r="AE191" s="246"/>
      <c r="AF191" s="127"/>
      <c r="AG191" s="127"/>
      <c r="AH191" s="128"/>
      <c r="AI191" s="128"/>
      <c r="AJ191" s="134"/>
      <c r="AK191" s="214"/>
      <c r="AL191" s="210"/>
      <c r="AM191" s="177"/>
      <c r="AN191" s="127"/>
      <c r="AO191" s="177"/>
      <c r="AP191" s="177"/>
      <c r="AQ191" s="177"/>
      <c r="AR191" s="177"/>
      <c r="AS191" s="177"/>
      <c r="AT191" s="177"/>
      <c r="AU191" s="135"/>
      <c r="AV191" s="216"/>
      <c r="AW191" s="133"/>
      <c r="AX191" s="127"/>
      <c r="AY191" s="127"/>
      <c r="AZ191" s="127"/>
      <c r="BA191" s="127"/>
      <c r="BB191" s="127"/>
      <c r="BC191" s="127"/>
      <c r="BD191" s="127"/>
      <c r="BE191" s="134"/>
      <c r="BF191" s="127"/>
      <c r="BG191" s="127"/>
      <c r="BH191" s="127"/>
      <c r="BI191" s="127"/>
      <c r="BJ191" s="127"/>
      <c r="BK191" s="127"/>
      <c r="BL191" s="127"/>
      <c r="BM191" s="127"/>
      <c r="BN191" s="134"/>
      <c r="BO191" s="133"/>
      <c r="BP191" s="127"/>
      <c r="BQ191" s="127"/>
      <c r="BR191" s="127"/>
      <c r="BS191" s="127"/>
      <c r="BT191" s="127"/>
      <c r="BU191" s="127"/>
      <c r="BV191" s="127"/>
      <c r="BW191" s="127"/>
      <c r="BX191" s="127"/>
      <c r="BY191" s="127"/>
      <c r="BZ191" s="127"/>
      <c r="CA191" s="127"/>
      <c r="CB191" s="127"/>
      <c r="CC191" s="127"/>
      <c r="CD191" s="127"/>
      <c r="CE191" s="127"/>
      <c r="CF191" s="127"/>
      <c r="CG191" s="127"/>
      <c r="CH191" s="136"/>
      <c r="CI191" s="137"/>
      <c r="CJ191" s="127"/>
      <c r="CK191" s="127"/>
      <c r="CL191" s="127"/>
      <c r="CM191" s="127"/>
      <c r="CN191" s="127"/>
      <c r="CO191" s="127"/>
      <c r="CP191" s="127"/>
      <c r="CQ191" s="127"/>
      <c r="CR191" s="127"/>
      <c r="CS191" s="127"/>
      <c r="CT191" s="127"/>
      <c r="CU191" s="127"/>
      <c r="CV191" s="127"/>
      <c r="CW191" s="127"/>
      <c r="CX191" s="127"/>
      <c r="CY191" s="127"/>
      <c r="CZ191" s="127"/>
      <c r="DA191" s="127"/>
      <c r="DB191" s="127"/>
      <c r="DC191" s="127"/>
      <c r="DD191" s="128"/>
      <c r="DE191" s="134"/>
      <c r="DF191" s="138"/>
      <c r="DG191" s="139"/>
      <c r="DH191" s="139"/>
      <c r="DI191" s="139"/>
      <c r="DJ191" s="139"/>
      <c r="DK191" s="139"/>
      <c r="DL191" s="139"/>
      <c r="DM191" s="137"/>
      <c r="DN191" s="138"/>
      <c r="DO191" s="139"/>
      <c r="DP191" s="139"/>
      <c r="DQ191" s="139"/>
      <c r="DR191" s="139"/>
      <c r="DS191" s="139"/>
      <c r="DT191" s="139"/>
      <c r="DU191" s="128"/>
      <c r="DV191" s="216"/>
      <c r="DW191" s="140"/>
      <c r="DX191" s="141"/>
      <c r="DY191" s="141"/>
      <c r="DZ191" s="134"/>
      <c r="EA191" s="133"/>
      <c r="EB191" s="177"/>
      <c r="EC191" s="177"/>
      <c r="ED191" s="163"/>
      <c r="EE191" s="133"/>
      <c r="EF191" s="127"/>
      <c r="EG191" s="127"/>
      <c r="EH191" s="127"/>
      <c r="EI191" s="127"/>
      <c r="EJ191" s="127"/>
      <c r="EK191" s="127"/>
      <c r="EL191" s="134"/>
      <c r="EM191" s="133"/>
      <c r="EN191" s="127"/>
      <c r="EO191" s="127"/>
      <c r="EP191" s="127"/>
      <c r="EQ191" s="127"/>
      <c r="ER191" s="127"/>
      <c r="ES191" s="127"/>
      <c r="ET191" s="134"/>
      <c r="EU191" s="142"/>
      <c r="EV191" s="142"/>
      <c r="EW191" s="142"/>
      <c r="EX191" s="142"/>
      <c r="EY191" s="142"/>
      <c r="EZ191" s="142"/>
      <c r="FA191" s="142"/>
      <c r="FB191" s="142"/>
      <c r="FC191" s="142"/>
      <c r="FD191" s="142"/>
      <c r="FE191" s="142"/>
      <c r="FF191" s="142"/>
      <c r="FG191" s="142"/>
      <c r="FH191" s="142"/>
    </row>
    <row r="192" spans="1:164" s="67" customFormat="1">
      <c r="A192" s="176" t="str">
        <f>Validation!B192</f>
        <v>Pass</v>
      </c>
      <c r="B192" s="247"/>
      <c r="C192" s="247"/>
      <c r="D192" s="247"/>
      <c r="E192" s="248"/>
      <c r="F192" s="249"/>
      <c r="G192" s="247"/>
      <c r="H192" s="243"/>
      <c r="I192" s="127"/>
      <c r="J192" s="243"/>
      <c r="K192" s="136"/>
      <c r="L192" s="177"/>
      <c r="M192" s="191"/>
      <c r="N192" s="218"/>
      <c r="O192" s="218"/>
      <c r="P192" s="179"/>
      <c r="Q192" s="128"/>
      <c r="R192" s="216"/>
      <c r="S192" s="244"/>
      <c r="T192" s="177"/>
      <c r="U192" s="177"/>
      <c r="V192" s="216"/>
      <c r="W192" s="131"/>
      <c r="X192" s="132"/>
      <c r="Y192" s="132"/>
      <c r="Z192" s="132"/>
      <c r="AA192" s="133"/>
      <c r="AB192" s="127"/>
      <c r="AC192" s="127"/>
      <c r="AD192" s="245"/>
      <c r="AE192" s="246"/>
      <c r="AF192" s="127"/>
      <c r="AG192" s="127"/>
      <c r="AH192" s="128"/>
      <c r="AI192" s="128"/>
      <c r="AJ192" s="134"/>
      <c r="AK192" s="214"/>
      <c r="AL192" s="210"/>
      <c r="AM192" s="177"/>
      <c r="AN192" s="127"/>
      <c r="AO192" s="177"/>
      <c r="AP192" s="177"/>
      <c r="AQ192" s="177"/>
      <c r="AR192" s="177"/>
      <c r="AS192" s="177"/>
      <c r="AT192" s="177"/>
      <c r="AU192" s="135"/>
      <c r="AV192" s="216"/>
      <c r="AW192" s="133"/>
      <c r="AX192" s="127"/>
      <c r="AY192" s="127"/>
      <c r="AZ192" s="127"/>
      <c r="BA192" s="127"/>
      <c r="BB192" s="127"/>
      <c r="BC192" s="127"/>
      <c r="BD192" s="127"/>
      <c r="BE192" s="134"/>
      <c r="BF192" s="127"/>
      <c r="BG192" s="127"/>
      <c r="BH192" s="127"/>
      <c r="BI192" s="127"/>
      <c r="BJ192" s="127"/>
      <c r="BK192" s="127"/>
      <c r="BL192" s="127"/>
      <c r="BM192" s="127"/>
      <c r="BN192" s="134"/>
      <c r="BO192" s="133"/>
      <c r="BP192" s="127"/>
      <c r="BQ192" s="127"/>
      <c r="BR192" s="127"/>
      <c r="BS192" s="127"/>
      <c r="BT192" s="127"/>
      <c r="BU192" s="127"/>
      <c r="BV192" s="127"/>
      <c r="BW192" s="127"/>
      <c r="BX192" s="127"/>
      <c r="BY192" s="127"/>
      <c r="BZ192" s="127"/>
      <c r="CA192" s="127"/>
      <c r="CB192" s="127"/>
      <c r="CC192" s="127"/>
      <c r="CD192" s="127"/>
      <c r="CE192" s="127"/>
      <c r="CF192" s="127"/>
      <c r="CG192" s="127"/>
      <c r="CH192" s="136"/>
      <c r="CI192" s="137"/>
      <c r="CJ192" s="127"/>
      <c r="CK192" s="127"/>
      <c r="CL192" s="127"/>
      <c r="CM192" s="127"/>
      <c r="CN192" s="127"/>
      <c r="CO192" s="127"/>
      <c r="CP192" s="127"/>
      <c r="CQ192" s="127"/>
      <c r="CR192" s="127"/>
      <c r="CS192" s="127"/>
      <c r="CT192" s="127"/>
      <c r="CU192" s="127"/>
      <c r="CV192" s="127"/>
      <c r="CW192" s="127"/>
      <c r="CX192" s="127"/>
      <c r="CY192" s="127"/>
      <c r="CZ192" s="127"/>
      <c r="DA192" s="127"/>
      <c r="DB192" s="127"/>
      <c r="DC192" s="127"/>
      <c r="DD192" s="128"/>
      <c r="DE192" s="134"/>
      <c r="DF192" s="138"/>
      <c r="DG192" s="139"/>
      <c r="DH192" s="139"/>
      <c r="DI192" s="139"/>
      <c r="DJ192" s="139"/>
      <c r="DK192" s="139"/>
      <c r="DL192" s="139"/>
      <c r="DM192" s="137"/>
      <c r="DN192" s="138"/>
      <c r="DO192" s="139"/>
      <c r="DP192" s="139"/>
      <c r="DQ192" s="139"/>
      <c r="DR192" s="139"/>
      <c r="DS192" s="139"/>
      <c r="DT192" s="139"/>
      <c r="DU192" s="128"/>
      <c r="DV192" s="216"/>
      <c r="DW192" s="140"/>
      <c r="DX192" s="141"/>
      <c r="DY192" s="141"/>
      <c r="DZ192" s="134"/>
      <c r="EA192" s="133"/>
      <c r="EB192" s="177"/>
      <c r="EC192" s="177"/>
      <c r="ED192" s="163"/>
      <c r="EE192" s="133"/>
      <c r="EF192" s="127"/>
      <c r="EG192" s="127"/>
      <c r="EH192" s="127"/>
      <c r="EI192" s="127"/>
      <c r="EJ192" s="127"/>
      <c r="EK192" s="127"/>
      <c r="EL192" s="134"/>
      <c r="EM192" s="133"/>
      <c r="EN192" s="127"/>
      <c r="EO192" s="127"/>
      <c r="EP192" s="127"/>
      <c r="EQ192" s="127"/>
      <c r="ER192" s="127"/>
      <c r="ES192" s="127"/>
      <c r="ET192" s="134"/>
      <c r="EU192" s="142"/>
      <c r="EV192" s="142"/>
      <c r="EW192" s="142"/>
      <c r="EX192" s="142"/>
      <c r="EY192" s="142"/>
      <c r="EZ192" s="142"/>
      <c r="FA192" s="142"/>
      <c r="FB192" s="142"/>
      <c r="FC192" s="142"/>
      <c r="FD192" s="142"/>
      <c r="FE192" s="142"/>
      <c r="FF192" s="142"/>
      <c r="FG192" s="142"/>
      <c r="FH192" s="142"/>
    </row>
    <row r="193" spans="1:164" s="67" customFormat="1">
      <c r="A193" s="176" t="str">
        <f>Validation!B193</f>
        <v>Pass</v>
      </c>
      <c r="B193" s="247"/>
      <c r="C193" s="247"/>
      <c r="D193" s="247"/>
      <c r="E193" s="248"/>
      <c r="F193" s="249"/>
      <c r="G193" s="247"/>
      <c r="H193" s="243"/>
      <c r="I193" s="127"/>
      <c r="J193" s="243"/>
      <c r="K193" s="136"/>
      <c r="L193" s="177"/>
      <c r="M193" s="191"/>
      <c r="N193" s="218"/>
      <c r="O193" s="218"/>
      <c r="P193" s="179"/>
      <c r="Q193" s="128"/>
      <c r="R193" s="216"/>
      <c r="S193" s="244"/>
      <c r="T193" s="177"/>
      <c r="U193" s="177"/>
      <c r="V193" s="216"/>
      <c r="W193" s="131"/>
      <c r="X193" s="132"/>
      <c r="Y193" s="132"/>
      <c r="Z193" s="132"/>
      <c r="AA193" s="133"/>
      <c r="AB193" s="127"/>
      <c r="AC193" s="127"/>
      <c r="AD193" s="245"/>
      <c r="AE193" s="246"/>
      <c r="AF193" s="127"/>
      <c r="AG193" s="127"/>
      <c r="AH193" s="128"/>
      <c r="AI193" s="128"/>
      <c r="AJ193" s="134"/>
      <c r="AK193" s="214"/>
      <c r="AL193" s="210"/>
      <c r="AM193" s="177"/>
      <c r="AN193" s="127"/>
      <c r="AO193" s="177"/>
      <c r="AP193" s="177"/>
      <c r="AQ193" s="177"/>
      <c r="AR193" s="177"/>
      <c r="AS193" s="177"/>
      <c r="AT193" s="177"/>
      <c r="AU193" s="135"/>
      <c r="AV193" s="216"/>
      <c r="AW193" s="133"/>
      <c r="AX193" s="127"/>
      <c r="AY193" s="127"/>
      <c r="AZ193" s="127"/>
      <c r="BA193" s="127"/>
      <c r="BB193" s="127"/>
      <c r="BC193" s="127"/>
      <c r="BD193" s="127"/>
      <c r="BE193" s="134"/>
      <c r="BF193" s="127"/>
      <c r="BG193" s="127"/>
      <c r="BH193" s="127"/>
      <c r="BI193" s="127"/>
      <c r="BJ193" s="127"/>
      <c r="BK193" s="127"/>
      <c r="BL193" s="127"/>
      <c r="BM193" s="127"/>
      <c r="BN193" s="134"/>
      <c r="BO193" s="133"/>
      <c r="BP193" s="127"/>
      <c r="BQ193" s="127"/>
      <c r="BR193" s="127"/>
      <c r="BS193" s="127"/>
      <c r="BT193" s="127"/>
      <c r="BU193" s="127"/>
      <c r="BV193" s="127"/>
      <c r="BW193" s="127"/>
      <c r="BX193" s="127"/>
      <c r="BY193" s="127"/>
      <c r="BZ193" s="127"/>
      <c r="CA193" s="127"/>
      <c r="CB193" s="127"/>
      <c r="CC193" s="127"/>
      <c r="CD193" s="127"/>
      <c r="CE193" s="127"/>
      <c r="CF193" s="127"/>
      <c r="CG193" s="127"/>
      <c r="CH193" s="136"/>
      <c r="CI193" s="137"/>
      <c r="CJ193" s="127"/>
      <c r="CK193" s="127"/>
      <c r="CL193" s="127"/>
      <c r="CM193" s="127"/>
      <c r="CN193" s="127"/>
      <c r="CO193" s="127"/>
      <c r="CP193" s="127"/>
      <c r="CQ193" s="127"/>
      <c r="CR193" s="127"/>
      <c r="CS193" s="127"/>
      <c r="CT193" s="127"/>
      <c r="CU193" s="127"/>
      <c r="CV193" s="127"/>
      <c r="CW193" s="127"/>
      <c r="CX193" s="127"/>
      <c r="CY193" s="127"/>
      <c r="CZ193" s="127"/>
      <c r="DA193" s="127"/>
      <c r="DB193" s="127"/>
      <c r="DC193" s="127"/>
      <c r="DD193" s="128"/>
      <c r="DE193" s="134"/>
      <c r="DF193" s="138"/>
      <c r="DG193" s="139"/>
      <c r="DH193" s="139"/>
      <c r="DI193" s="139"/>
      <c r="DJ193" s="139"/>
      <c r="DK193" s="139"/>
      <c r="DL193" s="139"/>
      <c r="DM193" s="137"/>
      <c r="DN193" s="138"/>
      <c r="DO193" s="139"/>
      <c r="DP193" s="139"/>
      <c r="DQ193" s="139"/>
      <c r="DR193" s="139"/>
      <c r="DS193" s="139"/>
      <c r="DT193" s="139"/>
      <c r="DU193" s="128"/>
      <c r="DV193" s="216"/>
      <c r="DW193" s="140"/>
      <c r="DX193" s="141"/>
      <c r="DY193" s="141"/>
      <c r="DZ193" s="134"/>
      <c r="EA193" s="133"/>
      <c r="EB193" s="177"/>
      <c r="EC193" s="177"/>
      <c r="ED193" s="163"/>
      <c r="EE193" s="133"/>
      <c r="EF193" s="127"/>
      <c r="EG193" s="127"/>
      <c r="EH193" s="127"/>
      <c r="EI193" s="127"/>
      <c r="EJ193" s="127"/>
      <c r="EK193" s="127"/>
      <c r="EL193" s="134"/>
      <c r="EM193" s="133"/>
      <c r="EN193" s="127"/>
      <c r="EO193" s="127"/>
      <c r="EP193" s="127"/>
      <c r="EQ193" s="127"/>
      <c r="ER193" s="127"/>
      <c r="ES193" s="127"/>
      <c r="ET193" s="134"/>
      <c r="EU193" s="142"/>
      <c r="EV193" s="142"/>
      <c r="EW193" s="142"/>
      <c r="EX193" s="142"/>
      <c r="EY193" s="142"/>
      <c r="EZ193" s="142"/>
      <c r="FA193" s="142"/>
      <c r="FB193" s="142"/>
      <c r="FC193" s="142"/>
      <c r="FD193" s="142"/>
      <c r="FE193" s="142"/>
      <c r="FF193" s="142"/>
      <c r="FG193" s="142"/>
      <c r="FH193" s="142"/>
    </row>
    <row r="194" spans="1:164" s="67" customFormat="1">
      <c r="A194" s="176" t="str">
        <f>Validation!B194</f>
        <v>Pass</v>
      </c>
      <c r="B194" s="247"/>
      <c r="C194" s="247"/>
      <c r="D194" s="247"/>
      <c r="E194" s="248"/>
      <c r="F194" s="249"/>
      <c r="G194" s="247"/>
      <c r="H194" s="243"/>
      <c r="I194" s="127"/>
      <c r="J194" s="243"/>
      <c r="K194" s="136"/>
      <c r="L194" s="177"/>
      <c r="M194" s="191"/>
      <c r="N194" s="218"/>
      <c r="O194" s="218"/>
      <c r="P194" s="179"/>
      <c r="Q194" s="128"/>
      <c r="R194" s="216"/>
      <c r="S194" s="244"/>
      <c r="T194" s="177"/>
      <c r="U194" s="177"/>
      <c r="V194" s="216"/>
      <c r="W194" s="131"/>
      <c r="X194" s="132"/>
      <c r="Y194" s="132"/>
      <c r="Z194" s="132"/>
      <c r="AA194" s="133"/>
      <c r="AB194" s="127"/>
      <c r="AC194" s="127"/>
      <c r="AD194" s="245"/>
      <c r="AE194" s="246"/>
      <c r="AF194" s="127"/>
      <c r="AG194" s="127"/>
      <c r="AH194" s="128"/>
      <c r="AI194" s="128"/>
      <c r="AJ194" s="134"/>
      <c r="AK194" s="214"/>
      <c r="AL194" s="210"/>
      <c r="AM194" s="177"/>
      <c r="AN194" s="127"/>
      <c r="AO194" s="177"/>
      <c r="AP194" s="177"/>
      <c r="AQ194" s="177"/>
      <c r="AR194" s="177"/>
      <c r="AS194" s="177"/>
      <c r="AT194" s="177"/>
      <c r="AU194" s="135"/>
      <c r="AV194" s="216"/>
      <c r="AW194" s="133"/>
      <c r="AX194" s="127"/>
      <c r="AY194" s="127"/>
      <c r="AZ194" s="127"/>
      <c r="BA194" s="127"/>
      <c r="BB194" s="127"/>
      <c r="BC194" s="127"/>
      <c r="BD194" s="127"/>
      <c r="BE194" s="134"/>
      <c r="BF194" s="127"/>
      <c r="BG194" s="127"/>
      <c r="BH194" s="127"/>
      <c r="BI194" s="127"/>
      <c r="BJ194" s="127"/>
      <c r="BK194" s="127"/>
      <c r="BL194" s="127"/>
      <c r="BM194" s="127"/>
      <c r="BN194" s="134"/>
      <c r="BO194" s="133"/>
      <c r="BP194" s="127"/>
      <c r="BQ194" s="127"/>
      <c r="BR194" s="127"/>
      <c r="BS194" s="127"/>
      <c r="BT194" s="127"/>
      <c r="BU194" s="127"/>
      <c r="BV194" s="127"/>
      <c r="BW194" s="127"/>
      <c r="BX194" s="127"/>
      <c r="BY194" s="127"/>
      <c r="BZ194" s="127"/>
      <c r="CA194" s="127"/>
      <c r="CB194" s="127"/>
      <c r="CC194" s="127"/>
      <c r="CD194" s="127"/>
      <c r="CE194" s="127"/>
      <c r="CF194" s="127"/>
      <c r="CG194" s="127"/>
      <c r="CH194" s="136"/>
      <c r="CI194" s="137"/>
      <c r="CJ194" s="127"/>
      <c r="CK194" s="127"/>
      <c r="CL194" s="127"/>
      <c r="CM194" s="127"/>
      <c r="CN194" s="127"/>
      <c r="CO194" s="127"/>
      <c r="CP194" s="127"/>
      <c r="CQ194" s="127"/>
      <c r="CR194" s="127"/>
      <c r="CS194" s="127"/>
      <c r="CT194" s="127"/>
      <c r="CU194" s="127"/>
      <c r="CV194" s="127"/>
      <c r="CW194" s="127"/>
      <c r="CX194" s="127"/>
      <c r="CY194" s="127"/>
      <c r="CZ194" s="127"/>
      <c r="DA194" s="127"/>
      <c r="DB194" s="127"/>
      <c r="DC194" s="127"/>
      <c r="DD194" s="128"/>
      <c r="DE194" s="134"/>
      <c r="DF194" s="138"/>
      <c r="DG194" s="139"/>
      <c r="DH194" s="139"/>
      <c r="DI194" s="139"/>
      <c r="DJ194" s="139"/>
      <c r="DK194" s="139"/>
      <c r="DL194" s="139"/>
      <c r="DM194" s="137"/>
      <c r="DN194" s="138"/>
      <c r="DO194" s="139"/>
      <c r="DP194" s="139"/>
      <c r="DQ194" s="139"/>
      <c r="DR194" s="139"/>
      <c r="DS194" s="139"/>
      <c r="DT194" s="139"/>
      <c r="DU194" s="128"/>
      <c r="DV194" s="216"/>
      <c r="DW194" s="140"/>
      <c r="DX194" s="141"/>
      <c r="DY194" s="141"/>
      <c r="DZ194" s="134"/>
      <c r="EA194" s="133"/>
      <c r="EB194" s="177"/>
      <c r="EC194" s="177"/>
      <c r="ED194" s="163"/>
      <c r="EE194" s="133"/>
      <c r="EF194" s="127"/>
      <c r="EG194" s="127"/>
      <c r="EH194" s="127"/>
      <c r="EI194" s="127"/>
      <c r="EJ194" s="127"/>
      <c r="EK194" s="127"/>
      <c r="EL194" s="134"/>
      <c r="EM194" s="133"/>
      <c r="EN194" s="127"/>
      <c r="EO194" s="127"/>
      <c r="EP194" s="127"/>
      <c r="EQ194" s="127"/>
      <c r="ER194" s="127"/>
      <c r="ES194" s="127"/>
      <c r="ET194" s="134"/>
      <c r="EU194" s="142"/>
      <c r="EV194" s="142"/>
      <c r="EW194" s="142"/>
      <c r="EX194" s="142"/>
      <c r="EY194" s="142"/>
      <c r="EZ194" s="142"/>
      <c r="FA194" s="142"/>
      <c r="FB194" s="142"/>
      <c r="FC194" s="142"/>
      <c r="FD194" s="142"/>
      <c r="FE194" s="142"/>
      <c r="FF194" s="142"/>
      <c r="FG194" s="142"/>
      <c r="FH194" s="142"/>
    </row>
    <row r="195" spans="1:164" s="67" customFormat="1">
      <c r="A195" s="176" t="str">
        <f>Validation!B195</f>
        <v>Pass</v>
      </c>
      <c r="B195" s="247"/>
      <c r="C195" s="247"/>
      <c r="D195" s="247"/>
      <c r="E195" s="248"/>
      <c r="F195" s="249"/>
      <c r="G195" s="247"/>
      <c r="H195" s="243"/>
      <c r="I195" s="127"/>
      <c r="J195" s="243"/>
      <c r="K195" s="136"/>
      <c r="L195" s="177"/>
      <c r="M195" s="191"/>
      <c r="N195" s="218"/>
      <c r="O195" s="218"/>
      <c r="P195" s="179"/>
      <c r="Q195" s="128"/>
      <c r="R195" s="216"/>
      <c r="S195" s="244"/>
      <c r="T195" s="177"/>
      <c r="U195" s="177"/>
      <c r="V195" s="216"/>
      <c r="W195" s="131"/>
      <c r="X195" s="132"/>
      <c r="Y195" s="132"/>
      <c r="Z195" s="132"/>
      <c r="AA195" s="133"/>
      <c r="AB195" s="127"/>
      <c r="AC195" s="127"/>
      <c r="AD195" s="245"/>
      <c r="AE195" s="246"/>
      <c r="AF195" s="127"/>
      <c r="AG195" s="127"/>
      <c r="AH195" s="128"/>
      <c r="AI195" s="128"/>
      <c r="AJ195" s="134"/>
      <c r="AK195" s="214"/>
      <c r="AL195" s="210"/>
      <c r="AM195" s="177"/>
      <c r="AN195" s="127"/>
      <c r="AO195" s="177"/>
      <c r="AP195" s="177"/>
      <c r="AQ195" s="177"/>
      <c r="AR195" s="177"/>
      <c r="AS195" s="177"/>
      <c r="AT195" s="177"/>
      <c r="AU195" s="135"/>
      <c r="AV195" s="216"/>
      <c r="AW195" s="133"/>
      <c r="AX195" s="127"/>
      <c r="AY195" s="127"/>
      <c r="AZ195" s="127"/>
      <c r="BA195" s="127"/>
      <c r="BB195" s="127"/>
      <c r="BC195" s="127"/>
      <c r="BD195" s="127"/>
      <c r="BE195" s="134"/>
      <c r="BF195" s="127"/>
      <c r="BG195" s="127"/>
      <c r="BH195" s="127"/>
      <c r="BI195" s="127"/>
      <c r="BJ195" s="127"/>
      <c r="BK195" s="127"/>
      <c r="BL195" s="127"/>
      <c r="BM195" s="127"/>
      <c r="BN195" s="134"/>
      <c r="BO195" s="133"/>
      <c r="BP195" s="127"/>
      <c r="BQ195" s="127"/>
      <c r="BR195" s="127"/>
      <c r="BS195" s="127"/>
      <c r="BT195" s="127"/>
      <c r="BU195" s="127"/>
      <c r="BV195" s="127"/>
      <c r="BW195" s="127"/>
      <c r="BX195" s="127"/>
      <c r="BY195" s="127"/>
      <c r="BZ195" s="127"/>
      <c r="CA195" s="127"/>
      <c r="CB195" s="127"/>
      <c r="CC195" s="127"/>
      <c r="CD195" s="127"/>
      <c r="CE195" s="127"/>
      <c r="CF195" s="127"/>
      <c r="CG195" s="127"/>
      <c r="CH195" s="136"/>
      <c r="CI195" s="137"/>
      <c r="CJ195" s="127"/>
      <c r="CK195" s="127"/>
      <c r="CL195" s="127"/>
      <c r="CM195" s="127"/>
      <c r="CN195" s="127"/>
      <c r="CO195" s="127"/>
      <c r="CP195" s="127"/>
      <c r="CQ195" s="127"/>
      <c r="CR195" s="127"/>
      <c r="CS195" s="127"/>
      <c r="CT195" s="127"/>
      <c r="CU195" s="127"/>
      <c r="CV195" s="127"/>
      <c r="CW195" s="127"/>
      <c r="CX195" s="127"/>
      <c r="CY195" s="127"/>
      <c r="CZ195" s="127"/>
      <c r="DA195" s="127"/>
      <c r="DB195" s="127"/>
      <c r="DC195" s="127"/>
      <c r="DD195" s="128"/>
      <c r="DE195" s="134"/>
      <c r="DF195" s="138"/>
      <c r="DG195" s="139"/>
      <c r="DH195" s="139"/>
      <c r="DI195" s="139"/>
      <c r="DJ195" s="139"/>
      <c r="DK195" s="139"/>
      <c r="DL195" s="139"/>
      <c r="DM195" s="137"/>
      <c r="DN195" s="138"/>
      <c r="DO195" s="139"/>
      <c r="DP195" s="139"/>
      <c r="DQ195" s="139"/>
      <c r="DR195" s="139"/>
      <c r="DS195" s="139"/>
      <c r="DT195" s="139"/>
      <c r="DU195" s="128"/>
      <c r="DV195" s="216"/>
      <c r="DW195" s="140"/>
      <c r="DX195" s="141"/>
      <c r="DY195" s="141"/>
      <c r="DZ195" s="134"/>
      <c r="EA195" s="133"/>
      <c r="EB195" s="177"/>
      <c r="EC195" s="177"/>
      <c r="ED195" s="163"/>
      <c r="EE195" s="133"/>
      <c r="EF195" s="127"/>
      <c r="EG195" s="127"/>
      <c r="EH195" s="127"/>
      <c r="EI195" s="127"/>
      <c r="EJ195" s="127"/>
      <c r="EK195" s="127"/>
      <c r="EL195" s="134"/>
      <c r="EM195" s="133"/>
      <c r="EN195" s="127"/>
      <c r="EO195" s="127"/>
      <c r="EP195" s="127"/>
      <c r="EQ195" s="127"/>
      <c r="ER195" s="127"/>
      <c r="ES195" s="127"/>
      <c r="ET195" s="134"/>
      <c r="EU195" s="142"/>
      <c r="EV195" s="142"/>
      <c r="EW195" s="142"/>
      <c r="EX195" s="142"/>
      <c r="EY195" s="142"/>
      <c r="EZ195" s="142"/>
      <c r="FA195" s="142"/>
      <c r="FB195" s="142"/>
      <c r="FC195" s="142"/>
      <c r="FD195" s="142"/>
      <c r="FE195" s="142"/>
      <c r="FF195" s="142"/>
      <c r="FG195" s="142"/>
      <c r="FH195" s="142"/>
    </row>
    <row r="196" spans="1:164" s="67" customFormat="1">
      <c r="A196" s="176" t="str">
        <f>Validation!B196</f>
        <v>Pass</v>
      </c>
      <c r="B196" s="247"/>
      <c r="C196" s="247"/>
      <c r="D196" s="247"/>
      <c r="E196" s="248"/>
      <c r="F196" s="249"/>
      <c r="G196" s="247"/>
      <c r="H196" s="243"/>
      <c r="I196" s="127"/>
      <c r="J196" s="243"/>
      <c r="K196" s="136"/>
      <c r="L196" s="177"/>
      <c r="M196" s="191"/>
      <c r="N196" s="218"/>
      <c r="O196" s="218"/>
      <c r="P196" s="179"/>
      <c r="Q196" s="128"/>
      <c r="R196" s="216"/>
      <c r="S196" s="244"/>
      <c r="T196" s="177"/>
      <c r="U196" s="177"/>
      <c r="V196" s="216"/>
      <c r="W196" s="131"/>
      <c r="X196" s="132"/>
      <c r="Y196" s="132"/>
      <c r="Z196" s="132"/>
      <c r="AA196" s="133"/>
      <c r="AB196" s="127"/>
      <c r="AC196" s="127"/>
      <c r="AD196" s="245"/>
      <c r="AE196" s="246"/>
      <c r="AF196" s="127"/>
      <c r="AG196" s="127"/>
      <c r="AH196" s="128"/>
      <c r="AI196" s="128"/>
      <c r="AJ196" s="134"/>
      <c r="AK196" s="214"/>
      <c r="AL196" s="210"/>
      <c r="AM196" s="177"/>
      <c r="AN196" s="127"/>
      <c r="AO196" s="177"/>
      <c r="AP196" s="177"/>
      <c r="AQ196" s="177"/>
      <c r="AR196" s="177"/>
      <c r="AS196" s="177"/>
      <c r="AT196" s="177"/>
      <c r="AU196" s="135"/>
      <c r="AV196" s="216"/>
      <c r="AW196" s="133"/>
      <c r="AX196" s="127"/>
      <c r="AY196" s="127"/>
      <c r="AZ196" s="127"/>
      <c r="BA196" s="127"/>
      <c r="BB196" s="127"/>
      <c r="BC196" s="127"/>
      <c r="BD196" s="127"/>
      <c r="BE196" s="134"/>
      <c r="BF196" s="127"/>
      <c r="BG196" s="127"/>
      <c r="BH196" s="127"/>
      <c r="BI196" s="127"/>
      <c r="BJ196" s="127"/>
      <c r="BK196" s="127"/>
      <c r="BL196" s="127"/>
      <c r="BM196" s="127"/>
      <c r="BN196" s="134"/>
      <c r="BO196" s="133"/>
      <c r="BP196" s="127"/>
      <c r="BQ196" s="127"/>
      <c r="BR196" s="127"/>
      <c r="BS196" s="127"/>
      <c r="BT196" s="127"/>
      <c r="BU196" s="127"/>
      <c r="BV196" s="127"/>
      <c r="BW196" s="127"/>
      <c r="BX196" s="127"/>
      <c r="BY196" s="127"/>
      <c r="BZ196" s="127"/>
      <c r="CA196" s="127"/>
      <c r="CB196" s="127"/>
      <c r="CC196" s="127"/>
      <c r="CD196" s="127"/>
      <c r="CE196" s="127"/>
      <c r="CF196" s="127"/>
      <c r="CG196" s="127"/>
      <c r="CH196" s="136"/>
      <c r="CI196" s="137"/>
      <c r="CJ196" s="127"/>
      <c r="CK196" s="127"/>
      <c r="CL196" s="127"/>
      <c r="CM196" s="127"/>
      <c r="CN196" s="127"/>
      <c r="CO196" s="127"/>
      <c r="CP196" s="127"/>
      <c r="CQ196" s="127"/>
      <c r="CR196" s="127"/>
      <c r="CS196" s="127"/>
      <c r="CT196" s="127"/>
      <c r="CU196" s="127"/>
      <c r="CV196" s="127"/>
      <c r="CW196" s="127"/>
      <c r="CX196" s="127"/>
      <c r="CY196" s="127"/>
      <c r="CZ196" s="127"/>
      <c r="DA196" s="127"/>
      <c r="DB196" s="127"/>
      <c r="DC196" s="127"/>
      <c r="DD196" s="128"/>
      <c r="DE196" s="134"/>
      <c r="DF196" s="138"/>
      <c r="DG196" s="139"/>
      <c r="DH196" s="139"/>
      <c r="DI196" s="139"/>
      <c r="DJ196" s="139"/>
      <c r="DK196" s="139"/>
      <c r="DL196" s="139"/>
      <c r="DM196" s="137"/>
      <c r="DN196" s="138"/>
      <c r="DO196" s="139"/>
      <c r="DP196" s="139"/>
      <c r="DQ196" s="139"/>
      <c r="DR196" s="139"/>
      <c r="DS196" s="139"/>
      <c r="DT196" s="139"/>
      <c r="DU196" s="128"/>
      <c r="DV196" s="216"/>
      <c r="DW196" s="140"/>
      <c r="DX196" s="141"/>
      <c r="DY196" s="141"/>
      <c r="DZ196" s="134"/>
      <c r="EA196" s="133"/>
      <c r="EB196" s="177"/>
      <c r="EC196" s="177"/>
      <c r="ED196" s="163"/>
      <c r="EE196" s="133"/>
      <c r="EF196" s="127"/>
      <c r="EG196" s="127"/>
      <c r="EH196" s="127"/>
      <c r="EI196" s="127"/>
      <c r="EJ196" s="127"/>
      <c r="EK196" s="127"/>
      <c r="EL196" s="134"/>
      <c r="EM196" s="133"/>
      <c r="EN196" s="127"/>
      <c r="EO196" s="127"/>
      <c r="EP196" s="127"/>
      <c r="EQ196" s="127"/>
      <c r="ER196" s="127"/>
      <c r="ES196" s="127"/>
      <c r="ET196" s="134"/>
      <c r="EU196" s="142"/>
      <c r="EV196" s="142"/>
      <c r="EW196" s="142"/>
      <c r="EX196" s="142"/>
      <c r="EY196" s="142"/>
      <c r="EZ196" s="142"/>
      <c r="FA196" s="142"/>
      <c r="FB196" s="142"/>
      <c r="FC196" s="142"/>
      <c r="FD196" s="142"/>
      <c r="FE196" s="142"/>
      <c r="FF196" s="142"/>
      <c r="FG196" s="142"/>
      <c r="FH196" s="142"/>
    </row>
    <row r="197" spans="1:164" s="67" customFormat="1">
      <c r="A197" s="176" t="str">
        <f>Validation!B197</f>
        <v>Pass</v>
      </c>
      <c r="B197" s="247"/>
      <c r="C197" s="247"/>
      <c r="D197" s="247"/>
      <c r="E197" s="248"/>
      <c r="F197" s="249"/>
      <c r="G197" s="247"/>
      <c r="H197" s="243"/>
      <c r="I197" s="127"/>
      <c r="J197" s="243"/>
      <c r="K197" s="136"/>
      <c r="L197" s="177"/>
      <c r="M197" s="191"/>
      <c r="N197" s="218"/>
      <c r="O197" s="218"/>
      <c r="P197" s="179"/>
      <c r="Q197" s="128"/>
      <c r="R197" s="216"/>
      <c r="S197" s="244"/>
      <c r="T197" s="177"/>
      <c r="U197" s="177"/>
      <c r="V197" s="216"/>
      <c r="W197" s="131"/>
      <c r="X197" s="132"/>
      <c r="Y197" s="132"/>
      <c r="Z197" s="132"/>
      <c r="AA197" s="133"/>
      <c r="AB197" s="127"/>
      <c r="AC197" s="127"/>
      <c r="AD197" s="245"/>
      <c r="AE197" s="246"/>
      <c r="AF197" s="127"/>
      <c r="AG197" s="127"/>
      <c r="AH197" s="128"/>
      <c r="AI197" s="128"/>
      <c r="AJ197" s="134"/>
      <c r="AK197" s="214"/>
      <c r="AL197" s="210"/>
      <c r="AM197" s="177"/>
      <c r="AN197" s="127"/>
      <c r="AO197" s="177"/>
      <c r="AP197" s="177"/>
      <c r="AQ197" s="177"/>
      <c r="AR197" s="177"/>
      <c r="AS197" s="177"/>
      <c r="AT197" s="177"/>
      <c r="AU197" s="135"/>
      <c r="AV197" s="216"/>
      <c r="AW197" s="133"/>
      <c r="AX197" s="127"/>
      <c r="AY197" s="127"/>
      <c r="AZ197" s="127"/>
      <c r="BA197" s="127"/>
      <c r="BB197" s="127"/>
      <c r="BC197" s="127"/>
      <c r="BD197" s="127"/>
      <c r="BE197" s="134"/>
      <c r="BF197" s="127"/>
      <c r="BG197" s="127"/>
      <c r="BH197" s="127"/>
      <c r="BI197" s="127"/>
      <c r="BJ197" s="127"/>
      <c r="BK197" s="127"/>
      <c r="BL197" s="127"/>
      <c r="BM197" s="127"/>
      <c r="BN197" s="134"/>
      <c r="BO197" s="133"/>
      <c r="BP197" s="127"/>
      <c r="BQ197" s="127"/>
      <c r="BR197" s="127"/>
      <c r="BS197" s="127"/>
      <c r="BT197" s="127"/>
      <c r="BU197" s="127"/>
      <c r="BV197" s="127"/>
      <c r="BW197" s="127"/>
      <c r="BX197" s="127"/>
      <c r="BY197" s="127"/>
      <c r="BZ197" s="127"/>
      <c r="CA197" s="127"/>
      <c r="CB197" s="127"/>
      <c r="CC197" s="127"/>
      <c r="CD197" s="127"/>
      <c r="CE197" s="127"/>
      <c r="CF197" s="127"/>
      <c r="CG197" s="127"/>
      <c r="CH197" s="136"/>
      <c r="CI197" s="137"/>
      <c r="CJ197" s="127"/>
      <c r="CK197" s="127"/>
      <c r="CL197" s="127"/>
      <c r="CM197" s="127"/>
      <c r="CN197" s="127"/>
      <c r="CO197" s="127"/>
      <c r="CP197" s="127"/>
      <c r="CQ197" s="127"/>
      <c r="CR197" s="127"/>
      <c r="CS197" s="127"/>
      <c r="CT197" s="127"/>
      <c r="CU197" s="127"/>
      <c r="CV197" s="127"/>
      <c r="CW197" s="127"/>
      <c r="CX197" s="127"/>
      <c r="CY197" s="127"/>
      <c r="CZ197" s="127"/>
      <c r="DA197" s="127"/>
      <c r="DB197" s="127"/>
      <c r="DC197" s="127"/>
      <c r="DD197" s="128"/>
      <c r="DE197" s="134"/>
      <c r="DF197" s="138"/>
      <c r="DG197" s="139"/>
      <c r="DH197" s="139"/>
      <c r="DI197" s="139"/>
      <c r="DJ197" s="139"/>
      <c r="DK197" s="139"/>
      <c r="DL197" s="139"/>
      <c r="DM197" s="137"/>
      <c r="DN197" s="138"/>
      <c r="DO197" s="139"/>
      <c r="DP197" s="139"/>
      <c r="DQ197" s="139"/>
      <c r="DR197" s="139"/>
      <c r="DS197" s="139"/>
      <c r="DT197" s="139"/>
      <c r="DU197" s="128"/>
      <c r="DV197" s="216"/>
      <c r="DW197" s="140"/>
      <c r="DX197" s="141"/>
      <c r="DY197" s="141"/>
      <c r="DZ197" s="134"/>
      <c r="EA197" s="133"/>
      <c r="EB197" s="177"/>
      <c r="EC197" s="177"/>
      <c r="ED197" s="163"/>
      <c r="EE197" s="133"/>
      <c r="EF197" s="127"/>
      <c r="EG197" s="127"/>
      <c r="EH197" s="127"/>
      <c r="EI197" s="127"/>
      <c r="EJ197" s="127"/>
      <c r="EK197" s="127"/>
      <c r="EL197" s="134"/>
      <c r="EM197" s="133"/>
      <c r="EN197" s="127"/>
      <c r="EO197" s="127"/>
      <c r="EP197" s="127"/>
      <c r="EQ197" s="127"/>
      <c r="ER197" s="127"/>
      <c r="ES197" s="127"/>
      <c r="ET197" s="134"/>
      <c r="EU197" s="142"/>
      <c r="EV197" s="142"/>
      <c r="EW197" s="142"/>
      <c r="EX197" s="142"/>
      <c r="EY197" s="142"/>
      <c r="EZ197" s="142"/>
      <c r="FA197" s="142"/>
      <c r="FB197" s="142"/>
      <c r="FC197" s="142"/>
      <c r="FD197" s="142"/>
      <c r="FE197" s="142"/>
      <c r="FF197" s="142"/>
      <c r="FG197" s="142"/>
      <c r="FH197" s="142"/>
    </row>
    <row r="198" spans="1:164" s="67" customFormat="1">
      <c r="A198" s="176" t="str">
        <f>Validation!B198</f>
        <v>Pass</v>
      </c>
      <c r="B198" s="247"/>
      <c r="C198" s="247"/>
      <c r="D198" s="247"/>
      <c r="E198" s="248"/>
      <c r="F198" s="249"/>
      <c r="G198" s="247"/>
      <c r="H198" s="243"/>
      <c r="I198" s="127"/>
      <c r="J198" s="243"/>
      <c r="K198" s="136"/>
      <c r="L198" s="177"/>
      <c r="M198" s="191"/>
      <c r="N198" s="218"/>
      <c r="O198" s="218"/>
      <c r="P198" s="179"/>
      <c r="Q198" s="128"/>
      <c r="R198" s="216"/>
      <c r="S198" s="244"/>
      <c r="T198" s="177"/>
      <c r="U198" s="177"/>
      <c r="V198" s="216"/>
      <c r="W198" s="131"/>
      <c r="X198" s="132"/>
      <c r="Y198" s="132"/>
      <c r="Z198" s="132"/>
      <c r="AA198" s="133"/>
      <c r="AB198" s="127"/>
      <c r="AC198" s="127"/>
      <c r="AD198" s="245"/>
      <c r="AE198" s="246"/>
      <c r="AF198" s="127"/>
      <c r="AG198" s="127"/>
      <c r="AH198" s="128"/>
      <c r="AI198" s="128"/>
      <c r="AJ198" s="134"/>
      <c r="AK198" s="214"/>
      <c r="AL198" s="210"/>
      <c r="AM198" s="177"/>
      <c r="AN198" s="127"/>
      <c r="AO198" s="177"/>
      <c r="AP198" s="177"/>
      <c r="AQ198" s="177"/>
      <c r="AR198" s="177"/>
      <c r="AS198" s="177"/>
      <c r="AT198" s="177"/>
      <c r="AU198" s="135"/>
      <c r="AV198" s="216"/>
      <c r="AW198" s="133"/>
      <c r="AX198" s="127"/>
      <c r="AY198" s="127"/>
      <c r="AZ198" s="127"/>
      <c r="BA198" s="127"/>
      <c r="BB198" s="127"/>
      <c r="BC198" s="127"/>
      <c r="BD198" s="127"/>
      <c r="BE198" s="134"/>
      <c r="BF198" s="127"/>
      <c r="BG198" s="127"/>
      <c r="BH198" s="127"/>
      <c r="BI198" s="127"/>
      <c r="BJ198" s="127"/>
      <c r="BK198" s="127"/>
      <c r="BL198" s="127"/>
      <c r="BM198" s="127"/>
      <c r="BN198" s="134"/>
      <c r="BO198" s="133"/>
      <c r="BP198" s="127"/>
      <c r="BQ198" s="127"/>
      <c r="BR198" s="127"/>
      <c r="BS198" s="127"/>
      <c r="BT198" s="127"/>
      <c r="BU198" s="127"/>
      <c r="BV198" s="127"/>
      <c r="BW198" s="127"/>
      <c r="BX198" s="127"/>
      <c r="BY198" s="127"/>
      <c r="BZ198" s="127"/>
      <c r="CA198" s="127"/>
      <c r="CB198" s="127"/>
      <c r="CC198" s="127"/>
      <c r="CD198" s="127"/>
      <c r="CE198" s="127"/>
      <c r="CF198" s="127"/>
      <c r="CG198" s="127"/>
      <c r="CH198" s="136"/>
      <c r="CI198" s="137"/>
      <c r="CJ198" s="127"/>
      <c r="CK198" s="127"/>
      <c r="CL198" s="127"/>
      <c r="CM198" s="127"/>
      <c r="CN198" s="127"/>
      <c r="CO198" s="127"/>
      <c r="CP198" s="127"/>
      <c r="CQ198" s="127"/>
      <c r="CR198" s="127"/>
      <c r="CS198" s="127"/>
      <c r="CT198" s="127"/>
      <c r="CU198" s="127"/>
      <c r="CV198" s="127"/>
      <c r="CW198" s="127"/>
      <c r="CX198" s="127"/>
      <c r="CY198" s="127"/>
      <c r="CZ198" s="127"/>
      <c r="DA198" s="127"/>
      <c r="DB198" s="127"/>
      <c r="DC198" s="127"/>
      <c r="DD198" s="128"/>
      <c r="DE198" s="134"/>
      <c r="DF198" s="138"/>
      <c r="DG198" s="139"/>
      <c r="DH198" s="139"/>
      <c r="DI198" s="139"/>
      <c r="DJ198" s="139"/>
      <c r="DK198" s="139"/>
      <c r="DL198" s="139"/>
      <c r="DM198" s="137"/>
      <c r="DN198" s="138"/>
      <c r="DO198" s="139"/>
      <c r="DP198" s="139"/>
      <c r="DQ198" s="139"/>
      <c r="DR198" s="139"/>
      <c r="DS198" s="139"/>
      <c r="DT198" s="139"/>
      <c r="DU198" s="128"/>
      <c r="DV198" s="216"/>
      <c r="DW198" s="140"/>
      <c r="DX198" s="141"/>
      <c r="DY198" s="141"/>
      <c r="DZ198" s="134"/>
      <c r="EA198" s="133"/>
      <c r="EB198" s="177"/>
      <c r="EC198" s="177"/>
      <c r="ED198" s="163"/>
      <c r="EE198" s="133"/>
      <c r="EF198" s="127"/>
      <c r="EG198" s="127"/>
      <c r="EH198" s="127"/>
      <c r="EI198" s="127"/>
      <c r="EJ198" s="127"/>
      <c r="EK198" s="127"/>
      <c r="EL198" s="134"/>
      <c r="EM198" s="133"/>
      <c r="EN198" s="127"/>
      <c r="EO198" s="127"/>
      <c r="EP198" s="127"/>
      <c r="EQ198" s="127"/>
      <c r="ER198" s="127"/>
      <c r="ES198" s="127"/>
      <c r="ET198" s="134"/>
      <c r="EU198" s="142"/>
      <c r="EV198" s="142"/>
      <c r="EW198" s="142"/>
      <c r="EX198" s="142"/>
      <c r="EY198" s="142"/>
      <c r="EZ198" s="142"/>
      <c r="FA198" s="142"/>
      <c r="FB198" s="142"/>
      <c r="FC198" s="142"/>
      <c r="FD198" s="142"/>
      <c r="FE198" s="142"/>
      <c r="FF198" s="142"/>
      <c r="FG198" s="142"/>
      <c r="FH198" s="142"/>
    </row>
    <row r="199" spans="1:164" s="67" customFormat="1">
      <c r="A199" s="176" t="str">
        <f>Validation!B199</f>
        <v>Pass</v>
      </c>
      <c r="B199" s="247"/>
      <c r="C199" s="247"/>
      <c r="D199" s="247"/>
      <c r="E199" s="248"/>
      <c r="F199" s="249"/>
      <c r="G199" s="247"/>
      <c r="H199" s="243"/>
      <c r="I199" s="127"/>
      <c r="J199" s="243"/>
      <c r="K199" s="136"/>
      <c r="L199" s="177"/>
      <c r="M199" s="191"/>
      <c r="N199" s="218"/>
      <c r="O199" s="218"/>
      <c r="P199" s="179"/>
      <c r="Q199" s="128"/>
      <c r="R199" s="216"/>
      <c r="S199" s="244"/>
      <c r="T199" s="177"/>
      <c r="U199" s="177"/>
      <c r="V199" s="216"/>
      <c r="W199" s="131"/>
      <c r="X199" s="132"/>
      <c r="Y199" s="132"/>
      <c r="Z199" s="132"/>
      <c r="AA199" s="133"/>
      <c r="AB199" s="127"/>
      <c r="AC199" s="127"/>
      <c r="AD199" s="245"/>
      <c r="AE199" s="246"/>
      <c r="AF199" s="127"/>
      <c r="AG199" s="127"/>
      <c r="AH199" s="128"/>
      <c r="AI199" s="128"/>
      <c r="AJ199" s="134"/>
      <c r="AK199" s="214"/>
      <c r="AL199" s="210"/>
      <c r="AM199" s="177"/>
      <c r="AN199" s="127"/>
      <c r="AO199" s="177"/>
      <c r="AP199" s="177"/>
      <c r="AQ199" s="177"/>
      <c r="AR199" s="177"/>
      <c r="AS199" s="177"/>
      <c r="AT199" s="177"/>
      <c r="AU199" s="135"/>
      <c r="AV199" s="216"/>
      <c r="AW199" s="133"/>
      <c r="AX199" s="127"/>
      <c r="AY199" s="127"/>
      <c r="AZ199" s="127"/>
      <c r="BA199" s="127"/>
      <c r="BB199" s="127"/>
      <c r="BC199" s="127"/>
      <c r="BD199" s="127"/>
      <c r="BE199" s="134"/>
      <c r="BF199" s="127"/>
      <c r="BG199" s="127"/>
      <c r="BH199" s="127"/>
      <c r="BI199" s="127"/>
      <c r="BJ199" s="127"/>
      <c r="BK199" s="127"/>
      <c r="BL199" s="127"/>
      <c r="BM199" s="127"/>
      <c r="BN199" s="134"/>
      <c r="BO199" s="133"/>
      <c r="BP199" s="127"/>
      <c r="BQ199" s="127"/>
      <c r="BR199" s="127"/>
      <c r="BS199" s="127"/>
      <c r="BT199" s="127"/>
      <c r="BU199" s="127"/>
      <c r="BV199" s="127"/>
      <c r="BW199" s="127"/>
      <c r="BX199" s="127"/>
      <c r="BY199" s="127"/>
      <c r="BZ199" s="127"/>
      <c r="CA199" s="127"/>
      <c r="CB199" s="127"/>
      <c r="CC199" s="127"/>
      <c r="CD199" s="127"/>
      <c r="CE199" s="127"/>
      <c r="CF199" s="127"/>
      <c r="CG199" s="127"/>
      <c r="CH199" s="136"/>
      <c r="CI199" s="137"/>
      <c r="CJ199" s="127"/>
      <c r="CK199" s="127"/>
      <c r="CL199" s="127"/>
      <c r="CM199" s="127"/>
      <c r="CN199" s="127"/>
      <c r="CO199" s="127"/>
      <c r="CP199" s="127"/>
      <c r="CQ199" s="127"/>
      <c r="CR199" s="127"/>
      <c r="CS199" s="127"/>
      <c r="CT199" s="127"/>
      <c r="CU199" s="127"/>
      <c r="CV199" s="127"/>
      <c r="CW199" s="127"/>
      <c r="CX199" s="127"/>
      <c r="CY199" s="127"/>
      <c r="CZ199" s="127"/>
      <c r="DA199" s="127"/>
      <c r="DB199" s="127"/>
      <c r="DC199" s="127"/>
      <c r="DD199" s="128"/>
      <c r="DE199" s="134"/>
      <c r="DF199" s="138"/>
      <c r="DG199" s="139"/>
      <c r="DH199" s="139"/>
      <c r="DI199" s="139"/>
      <c r="DJ199" s="139"/>
      <c r="DK199" s="139"/>
      <c r="DL199" s="139"/>
      <c r="DM199" s="137"/>
      <c r="DN199" s="138"/>
      <c r="DO199" s="139"/>
      <c r="DP199" s="139"/>
      <c r="DQ199" s="139"/>
      <c r="DR199" s="139"/>
      <c r="DS199" s="139"/>
      <c r="DT199" s="139"/>
      <c r="DU199" s="128"/>
      <c r="DV199" s="216"/>
      <c r="DW199" s="140"/>
      <c r="DX199" s="141"/>
      <c r="DY199" s="141"/>
      <c r="DZ199" s="134"/>
      <c r="EA199" s="133"/>
      <c r="EB199" s="177"/>
      <c r="EC199" s="177"/>
      <c r="ED199" s="163"/>
      <c r="EE199" s="133"/>
      <c r="EF199" s="127"/>
      <c r="EG199" s="127"/>
      <c r="EH199" s="127"/>
      <c r="EI199" s="127"/>
      <c r="EJ199" s="127"/>
      <c r="EK199" s="127"/>
      <c r="EL199" s="134"/>
      <c r="EM199" s="133"/>
      <c r="EN199" s="127"/>
      <c r="EO199" s="127"/>
      <c r="EP199" s="127"/>
      <c r="EQ199" s="127"/>
      <c r="ER199" s="127"/>
      <c r="ES199" s="127"/>
      <c r="ET199" s="134"/>
      <c r="EU199" s="142"/>
      <c r="EV199" s="142"/>
      <c r="EW199" s="142"/>
      <c r="EX199" s="142"/>
      <c r="EY199" s="142"/>
      <c r="EZ199" s="142"/>
      <c r="FA199" s="142"/>
      <c r="FB199" s="142"/>
      <c r="FC199" s="142"/>
      <c r="FD199" s="142"/>
      <c r="FE199" s="142"/>
      <c r="FF199" s="142"/>
      <c r="FG199" s="142"/>
      <c r="FH199" s="142"/>
    </row>
    <row r="200" spans="1:164" s="67" customFormat="1">
      <c r="A200" s="176" t="str">
        <f>Validation!B200</f>
        <v>Pass</v>
      </c>
      <c r="B200" s="247"/>
      <c r="C200" s="247"/>
      <c r="D200" s="247"/>
      <c r="E200" s="248"/>
      <c r="F200" s="249"/>
      <c r="G200" s="247"/>
      <c r="H200" s="243"/>
      <c r="I200" s="127"/>
      <c r="J200" s="243"/>
      <c r="K200" s="136"/>
      <c r="L200" s="177"/>
      <c r="M200" s="191"/>
      <c r="N200" s="218"/>
      <c r="O200" s="218"/>
      <c r="P200" s="179"/>
      <c r="Q200" s="128"/>
      <c r="R200" s="216"/>
      <c r="S200" s="244"/>
      <c r="T200" s="177"/>
      <c r="U200" s="177"/>
      <c r="V200" s="216"/>
      <c r="W200" s="131"/>
      <c r="X200" s="132"/>
      <c r="Y200" s="132"/>
      <c r="Z200" s="132"/>
      <c r="AA200" s="133"/>
      <c r="AB200" s="127"/>
      <c r="AC200" s="127"/>
      <c r="AD200" s="245"/>
      <c r="AE200" s="246"/>
      <c r="AF200" s="127"/>
      <c r="AG200" s="127"/>
      <c r="AH200" s="128"/>
      <c r="AI200" s="128"/>
      <c r="AJ200" s="134"/>
      <c r="AK200" s="214"/>
      <c r="AL200" s="210"/>
      <c r="AM200" s="177"/>
      <c r="AN200" s="127"/>
      <c r="AO200" s="177"/>
      <c r="AP200" s="177"/>
      <c r="AQ200" s="177"/>
      <c r="AR200" s="177"/>
      <c r="AS200" s="177"/>
      <c r="AT200" s="177"/>
      <c r="AU200" s="135"/>
      <c r="AV200" s="216"/>
      <c r="AW200" s="133"/>
      <c r="AX200" s="127"/>
      <c r="AY200" s="127"/>
      <c r="AZ200" s="127"/>
      <c r="BA200" s="127"/>
      <c r="BB200" s="127"/>
      <c r="BC200" s="127"/>
      <c r="BD200" s="127"/>
      <c r="BE200" s="134"/>
      <c r="BF200" s="127"/>
      <c r="BG200" s="127"/>
      <c r="BH200" s="127"/>
      <c r="BI200" s="127"/>
      <c r="BJ200" s="127"/>
      <c r="BK200" s="127"/>
      <c r="BL200" s="127"/>
      <c r="BM200" s="127"/>
      <c r="BN200" s="134"/>
      <c r="BO200" s="133"/>
      <c r="BP200" s="127"/>
      <c r="BQ200" s="127"/>
      <c r="BR200" s="127"/>
      <c r="BS200" s="127"/>
      <c r="BT200" s="127"/>
      <c r="BU200" s="127"/>
      <c r="BV200" s="127"/>
      <c r="BW200" s="127"/>
      <c r="BX200" s="127"/>
      <c r="BY200" s="127"/>
      <c r="BZ200" s="127"/>
      <c r="CA200" s="127"/>
      <c r="CB200" s="127"/>
      <c r="CC200" s="127"/>
      <c r="CD200" s="127"/>
      <c r="CE200" s="127"/>
      <c r="CF200" s="127"/>
      <c r="CG200" s="127"/>
      <c r="CH200" s="136"/>
      <c r="CI200" s="137"/>
      <c r="CJ200" s="127"/>
      <c r="CK200" s="127"/>
      <c r="CL200" s="127"/>
      <c r="CM200" s="127"/>
      <c r="CN200" s="127"/>
      <c r="CO200" s="127"/>
      <c r="CP200" s="127"/>
      <c r="CQ200" s="127"/>
      <c r="CR200" s="127"/>
      <c r="CS200" s="127"/>
      <c r="CT200" s="127"/>
      <c r="CU200" s="127"/>
      <c r="CV200" s="127"/>
      <c r="CW200" s="127"/>
      <c r="CX200" s="127"/>
      <c r="CY200" s="127"/>
      <c r="CZ200" s="127"/>
      <c r="DA200" s="127"/>
      <c r="DB200" s="127"/>
      <c r="DC200" s="127"/>
      <c r="DD200" s="128"/>
      <c r="DE200" s="134"/>
      <c r="DF200" s="138"/>
      <c r="DG200" s="139"/>
      <c r="DH200" s="139"/>
      <c r="DI200" s="139"/>
      <c r="DJ200" s="139"/>
      <c r="DK200" s="139"/>
      <c r="DL200" s="139"/>
      <c r="DM200" s="137"/>
      <c r="DN200" s="138"/>
      <c r="DO200" s="139"/>
      <c r="DP200" s="139"/>
      <c r="DQ200" s="139"/>
      <c r="DR200" s="139"/>
      <c r="DS200" s="139"/>
      <c r="DT200" s="139"/>
      <c r="DU200" s="128"/>
      <c r="DV200" s="216"/>
      <c r="DW200" s="140"/>
      <c r="DX200" s="141"/>
      <c r="DY200" s="141"/>
      <c r="DZ200" s="134"/>
      <c r="EA200" s="133"/>
      <c r="EB200" s="177"/>
      <c r="EC200" s="177"/>
      <c r="ED200" s="163"/>
      <c r="EE200" s="133"/>
      <c r="EF200" s="127"/>
      <c r="EG200" s="127"/>
      <c r="EH200" s="127"/>
      <c r="EI200" s="127"/>
      <c r="EJ200" s="127"/>
      <c r="EK200" s="127"/>
      <c r="EL200" s="134"/>
      <c r="EM200" s="133"/>
      <c r="EN200" s="127"/>
      <c r="EO200" s="127"/>
      <c r="EP200" s="127"/>
      <c r="EQ200" s="127"/>
      <c r="ER200" s="127"/>
      <c r="ES200" s="127"/>
      <c r="ET200" s="134"/>
      <c r="EU200" s="142"/>
      <c r="EV200" s="142"/>
      <c r="EW200" s="142"/>
      <c r="EX200" s="142"/>
      <c r="EY200" s="142"/>
      <c r="EZ200" s="142"/>
      <c r="FA200" s="142"/>
      <c r="FB200" s="142"/>
      <c r="FC200" s="142"/>
      <c r="FD200" s="142"/>
      <c r="FE200" s="142"/>
      <c r="FF200" s="142"/>
      <c r="FG200" s="142"/>
      <c r="FH200" s="142"/>
    </row>
    <row r="201" spans="1:164" s="67" customFormat="1">
      <c r="A201" s="176" t="str">
        <f>Validation!B201</f>
        <v>Pass</v>
      </c>
      <c r="B201" s="247"/>
      <c r="C201" s="247"/>
      <c r="D201" s="247"/>
      <c r="E201" s="248"/>
      <c r="F201" s="249"/>
      <c r="G201" s="247"/>
      <c r="H201" s="243"/>
      <c r="I201" s="127"/>
      <c r="J201" s="243"/>
      <c r="K201" s="136"/>
      <c r="L201" s="177"/>
      <c r="M201" s="191"/>
      <c r="N201" s="218"/>
      <c r="O201" s="218"/>
      <c r="P201" s="179"/>
      <c r="Q201" s="128"/>
      <c r="R201" s="216"/>
      <c r="S201" s="244"/>
      <c r="T201" s="177"/>
      <c r="U201" s="177"/>
      <c r="V201" s="216"/>
      <c r="W201" s="131"/>
      <c r="X201" s="132"/>
      <c r="Y201" s="132"/>
      <c r="Z201" s="132"/>
      <c r="AA201" s="133"/>
      <c r="AB201" s="127"/>
      <c r="AC201" s="127"/>
      <c r="AD201" s="245"/>
      <c r="AE201" s="246"/>
      <c r="AF201" s="127"/>
      <c r="AG201" s="127"/>
      <c r="AH201" s="128"/>
      <c r="AI201" s="128"/>
      <c r="AJ201" s="134"/>
      <c r="AK201" s="214"/>
      <c r="AL201" s="210"/>
      <c r="AM201" s="177"/>
      <c r="AN201" s="127"/>
      <c r="AO201" s="177"/>
      <c r="AP201" s="177"/>
      <c r="AQ201" s="177"/>
      <c r="AR201" s="177"/>
      <c r="AS201" s="177"/>
      <c r="AT201" s="177"/>
      <c r="AU201" s="135"/>
      <c r="AV201" s="216"/>
      <c r="AW201" s="133"/>
      <c r="AX201" s="127"/>
      <c r="AY201" s="127"/>
      <c r="AZ201" s="127"/>
      <c r="BA201" s="127"/>
      <c r="BB201" s="127"/>
      <c r="BC201" s="127"/>
      <c r="BD201" s="127"/>
      <c r="BE201" s="134"/>
      <c r="BF201" s="127"/>
      <c r="BG201" s="127"/>
      <c r="BH201" s="127"/>
      <c r="BI201" s="127"/>
      <c r="BJ201" s="127"/>
      <c r="BK201" s="127"/>
      <c r="BL201" s="127"/>
      <c r="BM201" s="127"/>
      <c r="BN201" s="134"/>
      <c r="BO201" s="133"/>
      <c r="BP201" s="127"/>
      <c r="BQ201" s="127"/>
      <c r="BR201" s="127"/>
      <c r="BS201" s="127"/>
      <c r="BT201" s="127"/>
      <c r="BU201" s="127"/>
      <c r="BV201" s="127"/>
      <c r="BW201" s="127"/>
      <c r="BX201" s="127"/>
      <c r="BY201" s="127"/>
      <c r="BZ201" s="127"/>
      <c r="CA201" s="127"/>
      <c r="CB201" s="127"/>
      <c r="CC201" s="127"/>
      <c r="CD201" s="127"/>
      <c r="CE201" s="127"/>
      <c r="CF201" s="127"/>
      <c r="CG201" s="127"/>
      <c r="CH201" s="136"/>
      <c r="CI201" s="137"/>
      <c r="CJ201" s="127"/>
      <c r="CK201" s="127"/>
      <c r="CL201" s="127"/>
      <c r="CM201" s="127"/>
      <c r="CN201" s="127"/>
      <c r="CO201" s="127"/>
      <c r="CP201" s="127"/>
      <c r="CQ201" s="127"/>
      <c r="CR201" s="127"/>
      <c r="CS201" s="127"/>
      <c r="CT201" s="127"/>
      <c r="CU201" s="127"/>
      <c r="CV201" s="127"/>
      <c r="CW201" s="127"/>
      <c r="CX201" s="127"/>
      <c r="CY201" s="127"/>
      <c r="CZ201" s="127"/>
      <c r="DA201" s="127"/>
      <c r="DB201" s="127"/>
      <c r="DC201" s="127"/>
      <c r="DD201" s="128"/>
      <c r="DE201" s="134"/>
      <c r="DF201" s="138"/>
      <c r="DG201" s="139"/>
      <c r="DH201" s="139"/>
      <c r="DI201" s="139"/>
      <c r="DJ201" s="139"/>
      <c r="DK201" s="139"/>
      <c r="DL201" s="139"/>
      <c r="DM201" s="137"/>
      <c r="DN201" s="138"/>
      <c r="DO201" s="139"/>
      <c r="DP201" s="139"/>
      <c r="DQ201" s="139"/>
      <c r="DR201" s="139"/>
      <c r="DS201" s="139"/>
      <c r="DT201" s="139"/>
      <c r="DU201" s="128"/>
      <c r="DV201" s="216"/>
      <c r="DW201" s="140"/>
      <c r="DX201" s="141"/>
      <c r="DY201" s="141"/>
      <c r="DZ201" s="134"/>
      <c r="EA201" s="133"/>
      <c r="EB201" s="177"/>
      <c r="EC201" s="177"/>
      <c r="ED201" s="163"/>
      <c r="EE201" s="133"/>
      <c r="EF201" s="127"/>
      <c r="EG201" s="127"/>
      <c r="EH201" s="127"/>
      <c r="EI201" s="127"/>
      <c r="EJ201" s="127"/>
      <c r="EK201" s="127"/>
      <c r="EL201" s="134"/>
      <c r="EM201" s="133"/>
      <c r="EN201" s="127"/>
      <c r="EO201" s="127"/>
      <c r="EP201" s="127"/>
      <c r="EQ201" s="127"/>
      <c r="ER201" s="127"/>
      <c r="ES201" s="127"/>
      <c r="ET201" s="134"/>
      <c r="EU201" s="142"/>
      <c r="EV201" s="142"/>
      <c r="EW201" s="142"/>
      <c r="EX201" s="142"/>
      <c r="EY201" s="142"/>
      <c r="EZ201" s="142"/>
      <c r="FA201" s="142"/>
      <c r="FB201" s="142"/>
      <c r="FC201" s="142"/>
      <c r="FD201" s="142"/>
      <c r="FE201" s="142"/>
      <c r="FF201" s="142"/>
      <c r="FG201" s="142"/>
      <c r="FH201" s="142"/>
    </row>
    <row r="202" spans="1:164" s="67" customFormat="1">
      <c r="A202" s="176" t="str">
        <f>Validation!B202</f>
        <v>Pass</v>
      </c>
      <c r="B202" s="247"/>
      <c r="C202" s="247"/>
      <c r="D202" s="247"/>
      <c r="E202" s="248"/>
      <c r="F202" s="249"/>
      <c r="G202" s="247"/>
      <c r="H202" s="243"/>
      <c r="I202" s="127"/>
      <c r="J202" s="243"/>
      <c r="K202" s="136"/>
      <c r="L202" s="177"/>
      <c r="M202" s="191"/>
      <c r="N202" s="218"/>
      <c r="O202" s="218"/>
      <c r="P202" s="179"/>
      <c r="Q202" s="128"/>
      <c r="R202" s="216"/>
      <c r="S202" s="244"/>
      <c r="T202" s="177"/>
      <c r="U202" s="177"/>
      <c r="V202" s="216"/>
      <c r="W202" s="131"/>
      <c r="X202" s="132"/>
      <c r="Y202" s="132"/>
      <c r="Z202" s="132"/>
      <c r="AA202" s="133"/>
      <c r="AB202" s="127"/>
      <c r="AC202" s="127"/>
      <c r="AD202" s="245"/>
      <c r="AE202" s="246"/>
      <c r="AF202" s="127"/>
      <c r="AG202" s="127"/>
      <c r="AH202" s="128"/>
      <c r="AI202" s="128"/>
      <c r="AJ202" s="134"/>
      <c r="AK202" s="214"/>
      <c r="AL202" s="210"/>
      <c r="AM202" s="177"/>
      <c r="AN202" s="127"/>
      <c r="AO202" s="177"/>
      <c r="AP202" s="177"/>
      <c r="AQ202" s="177"/>
      <c r="AR202" s="177"/>
      <c r="AS202" s="177"/>
      <c r="AT202" s="177"/>
      <c r="AU202" s="135"/>
      <c r="AV202" s="216"/>
      <c r="AW202" s="133"/>
      <c r="AX202" s="127"/>
      <c r="AY202" s="127"/>
      <c r="AZ202" s="127"/>
      <c r="BA202" s="127"/>
      <c r="BB202" s="127"/>
      <c r="BC202" s="127"/>
      <c r="BD202" s="127"/>
      <c r="BE202" s="134"/>
      <c r="BF202" s="127"/>
      <c r="BG202" s="127"/>
      <c r="BH202" s="127"/>
      <c r="BI202" s="127"/>
      <c r="BJ202" s="127"/>
      <c r="BK202" s="127"/>
      <c r="BL202" s="127"/>
      <c r="BM202" s="127"/>
      <c r="BN202" s="134"/>
      <c r="BO202" s="133"/>
      <c r="BP202" s="127"/>
      <c r="BQ202" s="127"/>
      <c r="BR202" s="127"/>
      <c r="BS202" s="127"/>
      <c r="BT202" s="127"/>
      <c r="BU202" s="127"/>
      <c r="BV202" s="127"/>
      <c r="BW202" s="127"/>
      <c r="BX202" s="127"/>
      <c r="BY202" s="127"/>
      <c r="BZ202" s="127"/>
      <c r="CA202" s="127"/>
      <c r="CB202" s="127"/>
      <c r="CC202" s="127"/>
      <c r="CD202" s="127"/>
      <c r="CE202" s="127"/>
      <c r="CF202" s="127"/>
      <c r="CG202" s="127"/>
      <c r="CH202" s="136"/>
      <c r="CI202" s="137"/>
      <c r="CJ202" s="127"/>
      <c r="CK202" s="127"/>
      <c r="CL202" s="127"/>
      <c r="CM202" s="127"/>
      <c r="CN202" s="127"/>
      <c r="CO202" s="127"/>
      <c r="CP202" s="127"/>
      <c r="CQ202" s="127"/>
      <c r="CR202" s="127"/>
      <c r="CS202" s="127"/>
      <c r="CT202" s="127"/>
      <c r="CU202" s="127"/>
      <c r="CV202" s="127"/>
      <c r="CW202" s="127"/>
      <c r="CX202" s="127"/>
      <c r="CY202" s="127"/>
      <c r="CZ202" s="127"/>
      <c r="DA202" s="127"/>
      <c r="DB202" s="127"/>
      <c r="DC202" s="127"/>
      <c r="DD202" s="128"/>
      <c r="DE202" s="134"/>
      <c r="DF202" s="138"/>
      <c r="DG202" s="139"/>
      <c r="DH202" s="139"/>
      <c r="DI202" s="139"/>
      <c r="DJ202" s="139"/>
      <c r="DK202" s="139"/>
      <c r="DL202" s="139"/>
      <c r="DM202" s="137"/>
      <c r="DN202" s="138"/>
      <c r="DO202" s="139"/>
      <c r="DP202" s="139"/>
      <c r="DQ202" s="139"/>
      <c r="DR202" s="139"/>
      <c r="DS202" s="139"/>
      <c r="DT202" s="139"/>
      <c r="DU202" s="128"/>
      <c r="DV202" s="216"/>
      <c r="DW202" s="140"/>
      <c r="DX202" s="141"/>
      <c r="DY202" s="141"/>
      <c r="DZ202" s="134"/>
      <c r="EA202" s="133"/>
      <c r="EB202" s="177"/>
      <c r="EC202" s="177"/>
      <c r="ED202" s="163"/>
      <c r="EE202" s="133"/>
      <c r="EF202" s="127"/>
      <c r="EG202" s="127"/>
      <c r="EH202" s="127"/>
      <c r="EI202" s="127"/>
      <c r="EJ202" s="127"/>
      <c r="EK202" s="127"/>
      <c r="EL202" s="134"/>
      <c r="EM202" s="133"/>
      <c r="EN202" s="127"/>
      <c r="EO202" s="127"/>
      <c r="EP202" s="127"/>
      <c r="EQ202" s="127"/>
      <c r="ER202" s="127"/>
      <c r="ES202" s="127"/>
      <c r="ET202" s="134"/>
      <c r="EU202" s="142"/>
      <c r="EV202" s="142"/>
      <c r="EW202" s="142"/>
      <c r="EX202" s="142"/>
      <c r="EY202" s="142"/>
      <c r="EZ202" s="142"/>
      <c r="FA202" s="142"/>
      <c r="FB202" s="142"/>
      <c r="FC202" s="142"/>
      <c r="FD202" s="142"/>
      <c r="FE202" s="142"/>
      <c r="FF202" s="142"/>
      <c r="FG202" s="142"/>
      <c r="FH202" s="142"/>
    </row>
    <row r="203" spans="1:164" s="67" customFormat="1">
      <c r="A203" s="176" t="str">
        <f>Validation!B203</f>
        <v>Pass</v>
      </c>
      <c r="B203" s="247"/>
      <c r="C203" s="247"/>
      <c r="D203" s="247"/>
      <c r="E203" s="248"/>
      <c r="F203" s="249"/>
      <c r="G203" s="247"/>
      <c r="H203" s="243"/>
      <c r="I203" s="127"/>
      <c r="J203" s="243"/>
      <c r="K203" s="136"/>
      <c r="L203" s="177"/>
      <c r="M203" s="191"/>
      <c r="N203" s="218"/>
      <c r="O203" s="218"/>
      <c r="P203" s="179"/>
      <c r="Q203" s="128"/>
      <c r="R203" s="216"/>
      <c r="S203" s="244"/>
      <c r="T203" s="177"/>
      <c r="U203" s="177"/>
      <c r="V203" s="216"/>
      <c r="W203" s="131"/>
      <c r="X203" s="132"/>
      <c r="Y203" s="132"/>
      <c r="Z203" s="132"/>
      <c r="AA203" s="133"/>
      <c r="AB203" s="127"/>
      <c r="AC203" s="127"/>
      <c r="AD203" s="245"/>
      <c r="AE203" s="246"/>
      <c r="AF203" s="127"/>
      <c r="AG203" s="127"/>
      <c r="AH203" s="128"/>
      <c r="AI203" s="128"/>
      <c r="AJ203" s="134"/>
      <c r="AK203" s="214"/>
      <c r="AL203" s="210"/>
      <c r="AM203" s="177"/>
      <c r="AN203" s="127"/>
      <c r="AO203" s="177"/>
      <c r="AP203" s="177"/>
      <c r="AQ203" s="177"/>
      <c r="AR203" s="177"/>
      <c r="AS203" s="177"/>
      <c r="AT203" s="177"/>
      <c r="AU203" s="135"/>
      <c r="AV203" s="216"/>
      <c r="AW203" s="133"/>
      <c r="AX203" s="127"/>
      <c r="AY203" s="127"/>
      <c r="AZ203" s="127"/>
      <c r="BA203" s="127"/>
      <c r="BB203" s="127"/>
      <c r="BC203" s="127"/>
      <c r="BD203" s="127"/>
      <c r="BE203" s="134"/>
      <c r="BF203" s="127"/>
      <c r="BG203" s="127"/>
      <c r="BH203" s="127"/>
      <c r="BI203" s="127"/>
      <c r="BJ203" s="127"/>
      <c r="BK203" s="127"/>
      <c r="BL203" s="127"/>
      <c r="BM203" s="127"/>
      <c r="BN203" s="134"/>
      <c r="BO203" s="133"/>
      <c r="BP203" s="127"/>
      <c r="BQ203" s="127"/>
      <c r="BR203" s="127"/>
      <c r="BS203" s="127"/>
      <c r="BT203" s="127"/>
      <c r="BU203" s="127"/>
      <c r="BV203" s="127"/>
      <c r="BW203" s="127"/>
      <c r="BX203" s="127"/>
      <c r="BY203" s="127"/>
      <c r="BZ203" s="127"/>
      <c r="CA203" s="127"/>
      <c r="CB203" s="127"/>
      <c r="CC203" s="127"/>
      <c r="CD203" s="127"/>
      <c r="CE203" s="127"/>
      <c r="CF203" s="127"/>
      <c r="CG203" s="127"/>
      <c r="CH203" s="136"/>
      <c r="CI203" s="137"/>
      <c r="CJ203" s="127"/>
      <c r="CK203" s="127"/>
      <c r="CL203" s="127"/>
      <c r="CM203" s="127"/>
      <c r="CN203" s="127"/>
      <c r="CO203" s="127"/>
      <c r="CP203" s="127"/>
      <c r="CQ203" s="127"/>
      <c r="CR203" s="127"/>
      <c r="CS203" s="127"/>
      <c r="CT203" s="127"/>
      <c r="CU203" s="127"/>
      <c r="CV203" s="127"/>
      <c r="CW203" s="127"/>
      <c r="CX203" s="127"/>
      <c r="CY203" s="127"/>
      <c r="CZ203" s="127"/>
      <c r="DA203" s="127"/>
      <c r="DB203" s="127"/>
      <c r="DC203" s="127"/>
      <c r="DD203" s="128"/>
      <c r="DE203" s="134"/>
      <c r="DF203" s="138"/>
      <c r="DG203" s="139"/>
      <c r="DH203" s="139"/>
      <c r="DI203" s="139"/>
      <c r="DJ203" s="139"/>
      <c r="DK203" s="139"/>
      <c r="DL203" s="139"/>
      <c r="DM203" s="137"/>
      <c r="DN203" s="138"/>
      <c r="DO203" s="139"/>
      <c r="DP203" s="139"/>
      <c r="DQ203" s="139"/>
      <c r="DR203" s="139"/>
      <c r="DS203" s="139"/>
      <c r="DT203" s="139"/>
      <c r="DU203" s="128"/>
      <c r="DV203" s="216"/>
      <c r="DW203" s="140"/>
      <c r="DX203" s="141"/>
      <c r="DY203" s="141"/>
      <c r="DZ203" s="134"/>
      <c r="EA203" s="133"/>
      <c r="EB203" s="177"/>
      <c r="EC203" s="177"/>
      <c r="ED203" s="163"/>
      <c r="EE203" s="133"/>
      <c r="EF203" s="127"/>
      <c r="EG203" s="127"/>
      <c r="EH203" s="127"/>
      <c r="EI203" s="127"/>
      <c r="EJ203" s="127"/>
      <c r="EK203" s="127"/>
      <c r="EL203" s="134"/>
      <c r="EM203" s="133"/>
      <c r="EN203" s="127"/>
      <c r="EO203" s="127"/>
      <c r="EP203" s="127"/>
      <c r="EQ203" s="127"/>
      <c r="ER203" s="127"/>
      <c r="ES203" s="127"/>
      <c r="ET203" s="134"/>
      <c r="EU203" s="142"/>
      <c r="EV203" s="142"/>
      <c r="EW203" s="142"/>
      <c r="EX203" s="142"/>
      <c r="EY203" s="142"/>
      <c r="EZ203" s="142"/>
      <c r="FA203" s="142"/>
      <c r="FB203" s="142"/>
      <c r="FC203" s="142"/>
      <c r="FD203" s="142"/>
      <c r="FE203" s="142"/>
      <c r="FF203" s="142"/>
      <c r="FG203" s="142"/>
      <c r="FH203" s="142"/>
    </row>
    <row r="204" spans="1:164" s="67" customFormat="1">
      <c r="A204" s="176" t="str">
        <f>Validation!B204</f>
        <v>Pass</v>
      </c>
      <c r="B204" s="247"/>
      <c r="C204" s="247"/>
      <c r="D204" s="247"/>
      <c r="E204" s="248"/>
      <c r="F204" s="249"/>
      <c r="G204" s="247"/>
      <c r="H204" s="243"/>
      <c r="I204" s="127"/>
      <c r="J204" s="243"/>
      <c r="K204" s="136"/>
      <c r="L204" s="177"/>
      <c r="M204" s="191"/>
      <c r="N204" s="218"/>
      <c r="O204" s="218"/>
      <c r="P204" s="179"/>
      <c r="Q204" s="128"/>
      <c r="R204" s="216"/>
      <c r="S204" s="244"/>
      <c r="T204" s="177"/>
      <c r="U204" s="177"/>
      <c r="V204" s="216"/>
      <c r="W204" s="131"/>
      <c r="X204" s="132"/>
      <c r="Y204" s="132"/>
      <c r="Z204" s="132"/>
      <c r="AA204" s="133"/>
      <c r="AB204" s="127"/>
      <c r="AC204" s="127"/>
      <c r="AD204" s="245"/>
      <c r="AE204" s="246"/>
      <c r="AF204" s="127"/>
      <c r="AG204" s="127"/>
      <c r="AH204" s="128"/>
      <c r="AI204" s="128"/>
      <c r="AJ204" s="134"/>
      <c r="AK204" s="214"/>
      <c r="AL204" s="210"/>
      <c r="AM204" s="177"/>
      <c r="AN204" s="127"/>
      <c r="AO204" s="177"/>
      <c r="AP204" s="177"/>
      <c r="AQ204" s="177"/>
      <c r="AR204" s="177"/>
      <c r="AS204" s="177"/>
      <c r="AT204" s="177"/>
      <c r="AU204" s="135"/>
      <c r="AV204" s="216"/>
      <c r="AW204" s="133"/>
      <c r="AX204" s="127"/>
      <c r="AY204" s="127"/>
      <c r="AZ204" s="127"/>
      <c r="BA204" s="127"/>
      <c r="BB204" s="127"/>
      <c r="BC204" s="127"/>
      <c r="BD204" s="127"/>
      <c r="BE204" s="134"/>
      <c r="BF204" s="127"/>
      <c r="BG204" s="127"/>
      <c r="BH204" s="127"/>
      <c r="BI204" s="127"/>
      <c r="BJ204" s="127"/>
      <c r="BK204" s="127"/>
      <c r="BL204" s="127"/>
      <c r="BM204" s="127"/>
      <c r="BN204" s="134"/>
      <c r="BO204" s="133"/>
      <c r="BP204" s="127"/>
      <c r="BQ204" s="127"/>
      <c r="BR204" s="127"/>
      <c r="BS204" s="127"/>
      <c r="BT204" s="127"/>
      <c r="BU204" s="127"/>
      <c r="BV204" s="127"/>
      <c r="BW204" s="127"/>
      <c r="BX204" s="127"/>
      <c r="BY204" s="127"/>
      <c r="BZ204" s="127"/>
      <c r="CA204" s="127"/>
      <c r="CB204" s="127"/>
      <c r="CC204" s="127"/>
      <c r="CD204" s="127"/>
      <c r="CE204" s="127"/>
      <c r="CF204" s="127"/>
      <c r="CG204" s="127"/>
      <c r="CH204" s="136"/>
      <c r="CI204" s="137"/>
      <c r="CJ204" s="127"/>
      <c r="CK204" s="127"/>
      <c r="CL204" s="127"/>
      <c r="CM204" s="127"/>
      <c r="CN204" s="127"/>
      <c r="CO204" s="127"/>
      <c r="CP204" s="127"/>
      <c r="CQ204" s="127"/>
      <c r="CR204" s="127"/>
      <c r="CS204" s="127"/>
      <c r="CT204" s="127"/>
      <c r="CU204" s="127"/>
      <c r="CV204" s="127"/>
      <c r="CW204" s="127"/>
      <c r="CX204" s="127"/>
      <c r="CY204" s="127"/>
      <c r="CZ204" s="127"/>
      <c r="DA204" s="127"/>
      <c r="DB204" s="127"/>
      <c r="DC204" s="127"/>
      <c r="DD204" s="128"/>
      <c r="DE204" s="134"/>
      <c r="DF204" s="138"/>
      <c r="DG204" s="139"/>
      <c r="DH204" s="139"/>
      <c r="DI204" s="139"/>
      <c r="DJ204" s="139"/>
      <c r="DK204" s="139"/>
      <c r="DL204" s="139"/>
      <c r="DM204" s="137"/>
      <c r="DN204" s="138"/>
      <c r="DO204" s="139"/>
      <c r="DP204" s="139"/>
      <c r="DQ204" s="139"/>
      <c r="DR204" s="139"/>
      <c r="DS204" s="139"/>
      <c r="DT204" s="139"/>
      <c r="DU204" s="128"/>
      <c r="DV204" s="216"/>
      <c r="DW204" s="140"/>
      <c r="DX204" s="141"/>
      <c r="DY204" s="141"/>
      <c r="DZ204" s="134"/>
      <c r="EA204" s="133"/>
      <c r="EB204" s="177"/>
      <c r="EC204" s="177"/>
      <c r="ED204" s="163"/>
      <c r="EE204" s="133"/>
      <c r="EF204" s="127"/>
      <c r="EG204" s="127"/>
      <c r="EH204" s="127"/>
      <c r="EI204" s="127"/>
      <c r="EJ204" s="127"/>
      <c r="EK204" s="127"/>
      <c r="EL204" s="134"/>
      <c r="EM204" s="133"/>
      <c r="EN204" s="127"/>
      <c r="EO204" s="127"/>
      <c r="EP204" s="127"/>
      <c r="EQ204" s="127"/>
      <c r="ER204" s="127"/>
      <c r="ES204" s="127"/>
      <c r="ET204" s="134"/>
      <c r="EU204" s="142"/>
      <c r="EV204" s="142"/>
      <c r="EW204" s="142"/>
      <c r="EX204" s="142"/>
      <c r="EY204" s="142"/>
      <c r="EZ204" s="142"/>
      <c r="FA204" s="142"/>
      <c r="FB204" s="142"/>
      <c r="FC204" s="142"/>
      <c r="FD204" s="142"/>
      <c r="FE204" s="142"/>
      <c r="FF204" s="142"/>
      <c r="FG204" s="142"/>
      <c r="FH204" s="142"/>
    </row>
    <row r="205" spans="1:164" s="67" customFormat="1">
      <c r="A205" s="176" t="str">
        <f>Validation!B205</f>
        <v>Pass</v>
      </c>
      <c r="B205" s="247"/>
      <c r="C205" s="247"/>
      <c r="D205" s="247"/>
      <c r="E205" s="248"/>
      <c r="F205" s="249"/>
      <c r="G205" s="247"/>
      <c r="H205" s="243"/>
      <c r="I205" s="127"/>
      <c r="J205" s="243"/>
      <c r="K205" s="136"/>
      <c r="L205" s="177"/>
      <c r="M205" s="191"/>
      <c r="N205" s="218"/>
      <c r="O205" s="218"/>
      <c r="P205" s="179"/>
      <c r="Q205" s="128"/>
      <c r="R205" s="216"/>
      <c r="S205" s="244"/>
      <c r="T205" s="177"/>
      <c r="U205" s="177"/>
      <c r="V205" s="216"/>
      <c r="W205" s="131"/>
      <c r="X205" s="132"/>
      <c r="Y205" s="132"/>
      <c r="Z205" s="132"/>
      <c r="AA205" s="133"/>
      <c r="AB205" s="127"/>
      <c r="AC205" s="127"/>
      <c r="AD205" s="245"/>
      <c r="AE205" s="246"/>
      <c r="AF205" s="127"/>
      <c r="AG205" s="127"/>
      <c r="AH205" s="128"/>
      <c r="AI205" s="128"/>
      <c r="AJ205" s="134"/>
      <c r="AK205" s="214"/>
      <c r="AL205" s="210"/>
      <c r="AM205" s="177"/>
      <c r="AN205" s="127"/>
      <c r="AO205" s="177"/>
      <c r="AP205" s="177"/>
      <c r="AQ205" s="177"/>
      <c r="AR205" s="177"/>
      <c r="AS205" s="177"/>
      <c r="AT205" s="177"/>
      <c r="AU205" s="135"/>
      <c r="AV205" s="216"/>
      <c r="AW205" s="133"/>
      <c r="AX205" s="127"/>
      <c r="AY205" s="127"/>
      <c r="AZ205" s="127"/>
      <c r="BA205" s="127"/>
      <c r="BB205" s="127"/>
      <c r="BC205" s="127"/>
      <c r="BD205" s="127"/>
      <c r="BE205" s="134"/>
      <c r="BF205" s="127"/>
      <c r="BG205" s="127"/>
      <c r="BH205" s="127"/>
      <c r="BI205" s="127"/>
      <c r="BJ205" s="127"/>
      <c r="BK205" s="127"/>
      <c r="BL205" s="127"/>
      <c r="BM205" s="127"/>
      <c r="BN205" s="134"/>
      <c r="BO205" s="133"/>
      <c r="BP205" s="127"/>
      <c r="BQ205" s="127"/>
      <c r="BR205" s="127"/>
      <c r="BS205" s="127"/>
      <c r="BT205" s="127"/>
      <c r="BU205" s="127"/>
      <c r="BV205" s="127"/>
      <c r="BW205" s="127"/>
      <c r="BX205" s="127"/>
      <c r="BY205" s="127"/>
      <c r="BZ205" s="127"/>
      <c r="CA205" s="127"/>
      <c r="CB205" s="127"/>
      <c r="CC205" s="127"/>
      <c r="CD205" s="127"/>
      <c r="CE205" s="127"/>
      <c r="CF205" s="127"/>
      <c r="CG205" s="127"/>
      <c r="CH205" s="136"/>
      <c r="CI205" s="137"/>
      <c r="CJ205" s="127"/>
      <c r="CK205" s="127"/>
      <c r="CL205" s="127"/>
      <c r="CM205" s="127"/>
      <c r="CN205" s="127"/>
      <c r="CO205" s="127"/>
      <c r="CP205" s="127"/>
      <c r="CQ205" s="127"/>
      <c r="CR205" s="127"/>
      <c r="CS205" s="127"/>
      <c r="CT205" s="127"/>
      <c r="CU205" s="127"/>
      <c r="CV205" s="127"/>
      <c r="CW205" s="127"/>
      <c r="CX205" s="127"/>
      <c r="CY205" s="127"/>
      <c r="CZ205" s="127"/>
      <c r="DA205" s="127"/>
      <c r="DB205" s="127"/>
      <c r="DC205" s="127"/>
      <c r="DD205" s="128"/>
      <c r="DE205" s="134"/>
      <c r="DF205" s="138"/>
      <c r="DG205" s="139"/>
      <c r="DH205" s="139"/>
      <c r="DI205" s="139"/>
      <c r="DJ205" s="139"/>
      <c r="DK205" s="139"/>
      <c r="DL205" s="139"/>
      <c r="DM205" s="137"/>
      <c r="DN205" s="138"/>
      <c r="DO205" s="139"/>
      <c r="DP205" s="139"/>
      <c r="DQ205" s="139"/>
      <c r="DR205" s="139"/>
      <c r="DS205" s="139"/>
      <c r="DT205" s="139"/>
      <c r="DU205" s="128"/>
      <c r="DV205" s="216"/>
      <c r="DW205" s="140"/>
      <c r="DX205" s="141"/>
      <c r="DY205" s="141"/>
      <c r="DZ205" s="134"/>
      <c r="EA205" s="133"/>
      <c r="EB205" s="177"/>
      <c r="EC205" s="177"/>
      <c r="ED205" s="163"/>
      <c r="EE205" s="133"/>
      <c r="EF205" s="127"/>
      <c r="EG205" s="127"/>
      <c r="EH205" s="127"/>
      <c r="EI205" s="127"/>
      <c r="EJ205" s="127"/>
      <c r="EK205" s="127"/>
      <c r="EL205" s="134"/>
      <c r="EM205" s="133"/>
      <c r="EN205" s="127"/>
      <c r="EO205" s="127"/>
      <c r="EP205" s="127"/>
      <c r="EQ205" s="127"/>
      <c r="ER205" s="127"/>
      <c r="ES205" s="127"/>
      <c r="ET205" s="134"/>
      <c r="EU205" s="142"/>
      <c r="EV205" s="142"/>
      <c r="EW205" s="142"/>
      <c r="EX205" s="142"/>
      <c r="EY205" s="142"/>
      <c r="EZ205" s="142"/>
      <c r="FA205" s="142"/>
      <c r="FB205" s="142"/>
      <c r="FC205" s="142"/>
      <c r="FD205" s="142"/>
      <c r="FE205" s="142"/>
      <c r="FF205" s="142"/>
      <c r="FG205" s="142"/>
      <c r="FH205" s="142"/>
    </row>
    <row r="206" spans="1:164" s="67" customFormat="1">
      <c r="A206" s="176" t="str">
        <f>Validation!B206</f>
        <v>Pass</v>
      </c>
      <c r="B206" s="247"/>
      <c r="C206" s="247"/>
      <c r="D206" s="247"/>
      <c r="E206" s="248"/>
      <c r="F206" s="249"/>
      <c r="G206" s="247"/>
      <c r="H206" s="243"/>
      <c r="I206" s="127"/>
      <c r="J206" s="243"/>
      <c r="K206" s="136"/>
      <c r="L206" s="177"/>
      <c r="M206" s="191"/>
      <c r="N206" s="218"/>
      <c r="O206" s="218"/>
      <c r="P206" s="179"/>
      <c r="Q206" s="128"/>
      <c r="R206" s="216"/>
      <c r="S206" s="244"/>
      <c r="T206" s="177"/>
      <c r="U206" s="177"/>
      <c r="V206" s="216"/>
      <c r="W206" s="131"/>
      <c r="X206" s="132"/>
      <c r="Y206" s="132"/>
      <c r="Z206" s="132"/>
      <c r="AA206" s="133"/>
      <c r="AB206" s="127"/>
      <c r="AC206" s="127"/>
      <c r="AD206" s="245"/>
      <c r="AE206" s="246"/>
      <c r="AF206" s="127"/>
      <c r="AG206" s="127"/>
      <c r="AH206" s="128"/>
      <c r="AI206" s="128"/>
      <c r="AJ206" s="134"/>
      <c r="AK206" s="214"/>
      <c r="AL206" s="210"/>
      <c r="AM206" s="177"/>
      <c r="AN206" s="127"/>
      <c r="AO206" s="177"/>
      <c r="AP206" s="177"/>
      <c r="AQ206" s="177"/>
      <c r="AR206" s="177"/>
      <c r="AS206" s="177"/>
      <c r="AT206" s="177"/>
      <c r="AU206" s="135"/>
      <c r="AV206" s="216"/>
      <c r="AW206" s="133"/>
      <c r="AX206" s="127"/>
      <c r="AY206" s="127"/>
      <c r="AZ206" s="127"/>
      <c r="BA206" s="127"/>
      <c r="BB206" s="127"/>
      <c r="BC206" s="127"/>
      <c r="BD206" s="127"/>
      <c r="BE206" s="134"/>
      <c r="BF206" s="127"/>
      <c r="BG206" s="127"/>
      <c r="BH206" s="127"/>
      <c r="BI206" s="127"/>
      <c r="BJ206" s="127"/>
      <c r="BK206" s="127"/>
      <c r="BL206" s="127"/>
      <c r="BM206" s="127"/>
      <c r="BN206" s="134"/>
      <c r="BO206" s="133"/>
      <c r="BP206" s="127"/>
      <c r="BQ206" s="127"/>
      <c r="BR206" s="127"/>
      <c r="BS206" s="127"/>
      <c r="BT206" s="127"/>
      <c r="BU206" s="127"/>
      <c r="BV206" s="127"/>
      <c r="BW206" s="127"/>
      <c r="BX206" s="127"/>
      <c r="BY206" s="127"/>
      <c r="BZ206" s="127"/>
      <c r="CA206" s="127"/>
      <c r="CB206" s="127"/>
      <c r="CC206" s="127"/>
      <c r="CD206" s="127"/>
      <c r="CE206" s="127"/>
      <c r="CF206" s="127"/>
      <c r="CG206" s="127"/>
      <c r="CH206" s="136"/>
      <c r="CI206" s="137"/>
      <c r="CJ206" s="127"/>
      <c r="CK206" s="127"/>
      <c r="CL206" s="127"/>
      <c r="CM206" s="127"/>
      <c r="CN206" s="127"/>
      <c r="CO206" s="127"/>
      <c r="CP206" s="127"/>
      <c r="CQ206" s="127"/>
      <c r="CR206" s="127"/>
      <c r="CS206" s="127"/>
      <c r="CT206" s="127"/>
      <c r="CU206" s="127"/>
      <c r="CV206" s="127"/>
      <c r="CW206" s="127"/>
      <c r="CX206" s="127"/>
      <c r="CY206" s="127"/>
      <c r="CZ206" s="127"/>
      <c r="DA206" s="127"/>
      <c r="DB206" s="127"/>
      <c r="DC206" s="127"/>
      <c r="DD206" s="128"/>
      <c r="DE206" s="134"/>
      <c r="DF206" s="138"/>
      <c r="DG206" s="139"/>
      <c r="DH206" s="139"/>
      <c r="DI206" s="139"/>
      <c r="DJ206" s="139"/>
      <c r="DK206" s="139"/>
      <c r="DL206" s="139"/>
      <c r="DM206" s="137"/>
      <c r="DN206" s="138"/>
      <c r="DO206" s="139"/>
      <c r="DP206" s="139"/>
      <c r="DQ206" s="139"/>
      <c r="DR206" s="139"/>
      <c r="DS206" s="139"/>
      <c r="DT206" s="139"/>
      <c r="DU206" s="128"/>
      <c r="DV206" s="216"/>
      <c r="DW206" s="140"/>
      <c r="DX206" s="141"/>
      <c r="DY206" s="141"/>
      <c r="DZ206" s="134"/>
      <c r="EA206" s="133"/>
      <c r="EB206" s="177"/>
      <c r="EC206" s="177"/>
      <c r="ED206" s="163"/>
      <c r="EE206" s="133"/>
      <c r="EF206" s="127"/>
      <c r="EG206" s="127"/>
      <c r="EH206" s="127"/>
      <c r="EI206" s="127"/>
      <c r="EJ206" s="127"/>
      <c r="EK206" s="127"/>
      <c r="EL206" s="134"/>
      <c r="EM206" s="133"/>
      <c r="EN206" s="127"/>
      <c r="EO206" s="127"/>
      <c r="EP206" s="127"/>
      <c r="EQ206" s="127"/>
      <c r="ER206" s="127"/>
      <c r="ES206" s="127"/>
      <c r="ET206" s="134"/>
      <c r="EU206" s="142"/>
      <c r="EV206" s="142"/>
      <c r="EW206" s="142"/>
      <c r="EX206" s="142"/>
      <c r="EY206" s="142"/>
      <c r="EZ206" s="142"/>
      <c r="FA206" s="142"/>
      <c r="FB206" s="142"/>
      <c r="FC206" s="142"/>
      <c r="FD206" s="142"/>
      <c r="FE206" s="142"/>
      <c r="FF206" s="142"/>
      <c r="FG206" s="142"/>
      <c r="FH206" s="142"/>
    </row>
    <row r="207" spans="1:164" s="67" customFormat="1">
      <c r="A207" s="176" t="str">
        <f>Validation!B207</f>
        <v>Pass</v>
      </c>
      <c r="B207" s="247"/>
      <c r="C207" s="247"/>
      <c r="D207" s="247"/>
      <c r="E207" s="248"/>
      <c r="F207" s="249"/>
      <c r="G207" s="247"/>
      <c r="H207" s="243"/>
      <c r="I207" s="127"/>
      <c r="J207" s="243"/>
      <c r="K207" s="136"/>
      <c r="L207" s="177"/>
      <c r="M207" s="191"/>
      <c r="N207" s="218"/>
      <c r="O207" s="218"/>
      <c r="P207" s="179"/>
      <c r="Q207" s="128"/>
      <c r="R207" s="216"/>
      <c r="S207" s="244"/>
      <c r="T207" s="177"/>
      <c r="U207" s="177"/>
      <c r="V207" s="216"/>
      <c r="W207" s="131"/>
      <c r="X207" s="132"/>
      <c r="Y207" s="132"/>
      <c r="Z207" s="132"/>
      <c r="AA207" s="133"/>
      <c r="AB207" s="127"/>
      <c r="AC207" s="127"/>
      <c r="AD207" s="245"/>
      <c r="AE207" s="246"/>
      <c r="AF207" s="127"/>
      <c r="AG207" s="127"/>
      <c r="AH207" s="128"/>
      <c r="AI207" s="128"/>
      <c r="AJ207" s="134"/>
      <c r="AK207" s="214"/>
      <c r="AL207" s="210"/>
      <c r="AM207" s="177"/>
      <c r="AN207" s="127"/>
      <c r="AO207" s="177"/>
      <c r="AP207" s="177"/>
      <c r="AQ207" s="177"/>
      <c r="AR207" s="177"/>
      <c r="AS207" s="177"/>
      <c r="AT207" s="177"/>
      <c r="AU207" s="135"/>
      <c r="AV207" s="216"/>
      <c r="AW207" s="133"/>
      <c r="AX207" s="127"/>
      <c r="AY207" s="127"/>
      <c r="AZ207" s="127"/>
      <c r="BA207" s="127"/>
      <c r="BB207" s="127"/>
      <c r="BC207" s="127"/>
      <c r="BD207" s="127"/>
      <c r="BE207" s="134"/>
      <c r="BF207" s="127"/>
      <c r="BG207" s="127"/>
      <c r="BH207" s="127"/>
      <c r="BI207" s="127"/>
      <c r="BJ207" s="127"/>
      <c r="BK207" s="127"/>
      <c r="BL207" s="127"/>
      <c r="BM207" s="127"/>
      <c r="BN207" s="134"/>
      <c r="BO207" s="133"/>
      <c r="BP207" s="127"/>
      <c r="BQ207" s="127"/>
      <c r="BR207" s="127"/>
      <c r="BS207" s="127"/>
      <c r="BT207" s="127"/>
      <c r="BU207" s="127"/>
      <c r="BV207" s="127"/>
      <c r="BW207" s="127"/>
      <c r="BX207" s="127"/>
      <c r="BY207" s="127"/>
      <c r="BZ207" s="127"/>
      <c r="CA207" s="127"/>
      <c r="CB207" s="127"/>
      <c r="CC207" s="127"/>
      <c r="CD207" s="127"/>
      <c r="CE207" s="127"/>
      <c r="CF207" s="127"/>
      <c r="CG207" s="127"/>
      <c r="CH207" s="136"/>
      <c r="CI207" s="137"/>
      <c r="CJ207" s="127"/>
      <c r="CK207" s="127"/>
      <c r="CL207" s="127"/>
      <c r="CM207" s="127"/>
      <c r="CN207" s="127"/>
      <c r="CO207" s="127"/>
      <c r="CP207" s="127"/>
      <c r="CQ207" s="127"/>
      <c r="CR207" s="127"/>
      <c r="CS207" s="127"/>
      <c r="CT207" s="127"/>
      <c r="CU207" s="127"/>
      <c r="CV207" s="127"/>
      <c r="CW207" s="127"/>
      <c r="CX207" s="127"/>
      <c r="CY207" s="127"/>
      <c r="CZ207" s="127"/>
      <c r="DA207" s="127"/>
      <c r="DB207" s="127"/>
      <c r="DC207" s="127"/>
      <c r="DD207" s="128"/>
      <c r="DE207" s="134"/>
      <c r="DF207" s="138"/>
      <c r="DG207" s="139"/>
      <c r="DH207" s="139"/>
      <c r="DI207" s="139"/>
      <c r="DJ207" s="139"/>
      <c r="DK207" s="139"/>
      <c r="DL207" s="139"/>
      <c r="DM207" s="137"/>
      <c r="DN207" s="138"/>
      <c r="DO207" s="139"/>
      <c r="DP207" s="139"/>
      <c r="DQ207" s="139"/>
      <c r="DR207" s="139"/>
      <c r="DS207" s="139"/>
      <c r="DT207" s="139"/>
      <c r="DU207" s="128"/>
      <c r="DV207" s="216"/>
      <c r="DW207" s="140"/>
      <c r="DX207" s="141"/>
      <c r="DY207" s="141"/>
      <c r="DZ207" s="134"/>
      <c r="EA207" s="133"/>
      <c r="EB207" s="177"/>
      <c r="EC207" s="177"/>
      <c r="ED207" s="163"/>
      <c r="EE207" s="133"/>
      <c r="EF207" s="127"/>
      <c r="EG207" s="127"/>
      <c r="EH207" s="127"/>
      <c r="EI207" s="127"/>
      <c r="EJ207" s="127"/>
      <c r="EK207" s="127"/>
      <c r="EL207" s="134"/>
      <c r="EM207" s="133"/>
      <c r="EN207" s="127"/>
      <c r="EO207" s="127"/>
      <c r="EP207" s="127"/>
      <c r="EQ207" s="127"/>
      <c r="ER207" s="127"/>
      <c r="ES207" s="127"/>
      <c r="ET207" s="134"/>
      <c r="EU207" s="142"/>
      <c r="EV207" s="142"/>
      <c r="EW207" s="142"/>
      <c r="EX207" s="142"/>
      <c r="EY207" s="142"/>
      <c r="EZ207" s="142"/>
      <c r="FA207" s="142"/>
      <c r="FB207" s="142"/>
      <c r="FC207" s="142"/>
      <c r="FD207" s="142"/>
      <c r="FE207" s="142"/>
      <c r="FF207" s="142"/>
      <c r="FG207" s="142"/>
      <c r="FH207" s="142"/>
    </row>
    <row r="208" spans="1:164" s="67" customFormat="1">
      <c r="A208" s="176" t="str">
        <f>Validation!B208</f>
        <v>Pass</v>
      </c>
      <c r="B208" s="247"/>
      <c r="C208" s="247"/>
      <c r="D208" s="247"/>
      <c r="E208" s="248"/>
      <c r="F208" s="249"/>
      <c r="G208" s="247"/>
      <c r="H208" s="243"/>
      <c r="I208" s="127"/>
      <c r="J208" s="243"/>
      <c r="K208" s="136"/>
      <c r="L208" s="177"/>
      <c r="M208" s="191"/>
      <c r="N208" s="218"/>
      <c r="O208" s="218"/>
      <c r="P208" s="179"/>
      <c r="Q208" s="128"/>
      <c r="R208" s="216"/>
      <c r="S208" s="244"/>
      <c r="T208" s="177"/>
      <c r="U208" s="177"/>
      <c r="V208" s="216"/>
      <c r="W208" s="131"/>
      <c r="X208" s="132"/>
      <c r="Y208" s="132"/>
      <c r="Z208" s="132"/>
      <c r="AA208" s="133"/>
      <c r="AB208" s="127"/>
      <c r="AC208" s="127"/>
      <c r="AD208" s="245"/>
      <c r="AE208" s="246"/>
      <c r="AF208" s="127"/>
      <c r="AG208" s="127"/>
      <c r="AH208" s="128"/>
      <c r="AI208" s="128"/>
      <c r="AJ208" s="134"/>
      <c r="AK208" s="214"/>
      <c r="AL208" s="210"/>
      <c r="AM208" s="177"/>
      <c r="AN208" s="127"/>
      <c r="AO208" s="177"/>
      <c r="AP208" s="177"/>
      <c r="AQ208" s="177"/>
      <c r="AR208" s="177"/>
      <c r="AS208" s="177"/>
      <c r="AT208" s="177"/>
      <c r="AU208" s="135"/>
      <c r="AV208" s="216"/>
      <c r="AW208" s="133"/>
      <c r="AX208" s="127"/>
      <c r="AY208" s="127"/>
      <c r="AZ208" s="127"/>
      <c r="BA208" s="127"/>
      <c r="BB208" s="127"/>
      <c r="BC208" s="127"/>
      <c r="BD208" s="127"/>
      <c r="BE208" s="134"/>
      <c r="BF208" s="127"/>
      <c r="BG208" s="127"/>
      <c r="BH208" s="127"/>
      <c r="BI208" s="127"/>
      <c r="BJ208" s="127"/>
      <c r="BK208" s="127"/>
      <c r="BL208" s="127"/>
      <c r="BM208" s="127"/>
      <c r="BN208" s="134"/>
      <c r="BO208" s="133"/>
      <c r="BP208" s="127"/>
      <c r="BQ208" s="127"/>
      <c r="BR208" s="127"/>
      <c r="BS208" s="127"/>
      <c r="BT208" s="127"/>
      <c r="BU208" s="127"/>
      <c r="BV208" s="127"/>
      <c r="BW208" s="127"/>
      <c r="BX208" s="127"/>
      <c r="BY208" s="127"/>
      <c r="BZ208" s="127"/>
      <c r="CA208" s="127"/>
      <c r="CB208" s="127"/>
      <c r="CC208" s="127"/>
      <c r="CD208" s="127"/>
      <c r="CE208" s="127"/>
      <c r="CF208" s="127"/>
      <c r="CG208" s="127"/>
      <c r="CH208" s="136"/>
      <c r="CI208" s="137"/>
      <c r="CJ208" s="127"/>
      <c r="CK208" s="127"/>
      <c r="CL208" s="127"/>
      <c r="CM208" s="127"/>
      <c r="CN208" s="127"/>
      <c r="CO208" s="127"/>
      <c r="CP208" s="127"/>
      <c r="CQ208" s="127"/>
      <c r="CR208" s="127"/>
      <c r="CS208" s="127"/>
      <c r="CT208" s="127"/>
      <c r="CU208" s="127"/>
      <c r="CV208" s="127"/>
      <c r="CW208" s="127"/>
      <c r="CX208" s="127"/>
      <c r="CY208" s="127"/>
      <c r="CZ208" s="127"/>
      <c r="DA208" s="127"/>
      <c r="DB208" s="127"/>
      <c r="DC208" s="127"/>
      <c r="DD208" s="128"/>
      <c r="DE208" s="134"/>
      <c r="DF208" s="138"/>
      <c r="DG208" s="139"/>
      <c r="DH208" s="139"/>
      <c r="DI208" s="139"/>
      <c r="DJ208" s="139"/>
      <c r="DK208" s="139"/>
      <c r="DL208" s="139"/>
      <c r="DM208" s="137"/>
      <c r="DN208" s="138"/>
      <c r="DO208" s="139"/>
      <c r="DP208" s="139"/>
      <c r="DQ208" s="139"/>
      <c r="DR208" s="139"/>
      <c r="DS208" s="139"/>
      <c r="DT208" s="139"/>
      <c r="DU208" s="128"/>
      <c r="DV208" s="216"/>
      <c r="DW208" s="140"/>
      <c r="DX208" s="141"/>
      <c r="DY208" s="141"/>
      <c r="DZ208" s="134"/>
      <c r="EA208" s="133"/>
      <c r="EB208" s="177"/>
      <c r="EC208" s="177"/>
      <c r="ED208" s="163"/>
      <c r="EE208" s="133"/>
      <c r="EF208" s="127"/>
      <c r="EG208" s="127"/>
      <c r="EH208" s="127"/>
      <c r="EI208" s="127"/>
      <c r="EJ208" s="127"/>
      <c r="EK208" s="127"/>
      <c r="EL208" s="134"/>
      <c r="EM208" s="133"/>
      <c r="EN208" s="127"/>
      <c r="EO208" s="127"/>
      <c r="EP208" s="127"/>
      <c r="EQ208" s="127"/>
      <c r="ER208" s="127"/>
      <c r="ES208" s="127"/>
      <c r="ET208" s="134"/>
      <c r="EU208" s="142"/>
      <c r="EV208" s="142"/>
      <c r="EW208" s="142"/>
      <c r="EX208" s="142"/>
      <c r="EY208" s="142"/>
      <c r="EZ208" s="142"/>
      <c r="FA208" s="142"/>
      <c r="FB208" s="142"/>
      <c r="FC208" s="142"/>
      <c r="FD208" s="142"/>
      <c r="FE208" s="142"/>
      <c r="FF208" s="142"/>
      <c r="FG208" s="142"/>
      <c r="FH208" s="142"/>
    </row>
    <row r="209" spans="1:164" s="67" customFormat="1">
      <c r="A209" s="176" t="str">
        <f>Validation!B209</f>
        <v>Pass</v>
      </c>
      <c r="B209" s="247"/>
      <c r="C209" s="247"/>
      <c r="D209" s="247"/>
      <c r="E209" s="248"/>
      <c r="F209" s="249"/>
      <c r="G209" s="247"/>
      <c r="H209" s="243"/>
      <c r="I209" s="127"/>
      <c r="J209" s="243"/>
      <c r="K209" s="136"/>
      <c r="L209" s="177"/>
      <c r="M209" s="191"/>
      <c r="N209" s="218"/>
      <c r="O209" s="218"/>
      <c r="P209" s="179"/>
      <c r="Q209" s="128"/>
      <c r="R209" s="216"/>
      <c r="S209" s="244"/>
      <c r="T209" s="177"/>
      <c r="U209" s="177"/>
      <c r="V209" s="216"/>
      <c r="W209" s="131"/>
      <c r="X209" s="132"/>
      <c r="Y209" s="132"/>
      <c r="Z209" s="132"/>
      <c r="AA209" s="133"/>
      <c r="AB209" s="127"/>
      <c r="AC209" s="127"/>
      <c r="AD209" s="245"/>
      <c r="AE209" s="246"/>
      <c r="AF209" s="127"/>
      <c r="AG209" s="127"/>
      <c r="AH209" s="128"/>
      <c r="AI209" s="128"/>
      <c r="AJ209" s="134"/>
      <c r="AK209" s="214"/>
      <c r="AL209" s="210"/>
      <c r="AM209" s="177"/>
      <c r="AN209" s="127"/>
      <c r="AO209" s="177"/>
      <c r="AP209" s="177"/>
      <c r="AQ209" s="177"/>
      <c r="AR209" s="177"/>
      <c r="AS209" s="177"/>
      <c r="AT209" s="177"/>
      <c r="AU209" s="135"/>
      <c r="AV209" s="216"/>
      <c r="AW209" s="133"/>
      <c r="AX209" s="127"/>
      <c r="AY209" s="127"/>
      <c r="AZ209" s="127"/>
      <c r="BA209" s="127"/>
      <c r="BB209" s="127"/>
      <c r="BC209" s="127"/>
      <c r="BD209" s="127"/>
      <c r="BE209" s="134"/>
      <c r="BF209" s="127"/>
      <c r="BG209" s="127"/>
      <c r="BH209" s="127"/>
      <c r="BI209" s="127"/>
      <c r="BJ209" s="127"/>
      <c r="BK209" s="127"/>
      <c r="BL209" s="127"/>
      <c r="BM209" s="127"/>
      <c r="BN209" s="134"/>
      <c r="BO209" s="133"/>
      <c r="BP209" s="127"/>
      <c r="BQ209" s="127"/>
      <c r="BR209" s="127"/>
      <c r="BS209" s="127"/>
      <c r="BT209" s="127"/>
      <c r="BU209" s="127"/>
      <c r="BV209" s="127"/>
      <c r="BW209" s="127"/>
      <c r="BX209" s="127"/>
      <c r="BY209" s="127"/>
      <c r="BZ209" s="127"/>
      <c r="CA209" s="127"/>
      <c r="CB209" s="127"/>
      <c r="CC209" s="127"/>
      <c r="CD209" s="127"/>
      <c r="CE209" s="127"/>
      <c r="CF209" s="127"/>
      <c r="CG209" s="127"/>
      <c r="CH209" s="136"/>
      <c r="CI209" s="137"/>
      <c r="CJ209" s="127"/>
      <c r="CK209" s="127"/>
      <c r="CL209" s="127"/>
      <c r="CM209" s="127"/>
      <c r="CN209" s="127"/>
      <c r="CO209" s="127"/>
      <c r="CP209" s="127"/>
      <c r="CQ209" s="127"/>
      <c r="CR209" s="127"/>
      <c r="CS209" s="127"/>
      <c r="CT209" s="127"/>
      <c r="CU209" s="127"/>
      <c r="CV209" s="127"/>
      <c r="CW209" s="127"/>
      <c r="CX209" s="127"/>
      <c r="CY209" s="127"/>
      <c r="CZ209" s="127"/>
      <c r="DA209" s="127"/>
      <c r="DB209" s="127"/>
      <c r="DC209" s="127"/>
      <c r="DD209" s="128"/>
      <c r="DE209" s="134"/>
      <c r="DF209" s="138"/>
      <c r="DG209" s="139"/>
      <c r="DH209" s="139"/>
      <c r="DI209" s="139"/>
      <c r="DJ209" s="139"/>
      <c r="DK209" s="139"/>
      <c r="DL209" s="139"/>
      <c r="DM209" s="137"/>
      <c r="DN209" s="138"/>
      <c r="DO209" s="139"/>
      <c r="DP209" s="139"/>
      <c r="DQ209" s="139"/>
      <c r="DR209" s="139"/>
      <c r="DS209" s="139"/>
      <c r="DT209" s="139"/>
      <c r="DU209" s="128"/>
      <c r="DV209" s="216"/>
      <c r="DW209" s="140"/>
      <c r="DX209" s="141"/>
      <c r="DY209" s="141"/>
      <c r="DZ209" s="134"/>
      <c r="EA209" s="133"/>
      <c r="EB209" s="177"/>
      <c r="EC209" s="177"/>
      <c r="ED209" s="163"/>
      <c r="EE209" s="133"/>
      <c r="EF209" s="127"/>
      <c r="EG209" s="127"/>
      <c r="EH209" s="127"/>
      <c r="EI209" s="127"/>
      <c r="EJ209" s="127"/>
      <c r="EK209" s="127"/>
      <c r="EL209" s="134"/>
      <c r="EM209" s="133"/>
      <c r="EN209" s="127"/>
      <c r="EO209" s="127"/>
      <c r="EP209" s="127"/>
      <c r="EQ209" s="127"/>
      <c r="ER209" s="127"/>
      <c r="ES209" s="127"/>
      <c r="ET209" s="134"/>
      <c r="EU209" s="142"/>
      <c r="EV209" s="142"/>
      <c r="EW209" s="142"/>
      <c r="EX209" s="142"/>
      <c r="EY209" s="142"/>
      <c r="EZ209" s="142"/>
      <c r="FA209" s="142"/>
      <c r="FB209" s="142"/>
      <c r="FC209" s="142"/>
      <c r="FD209" s="142"/>
      <c r="FE209" s="142"/>
      <c r="FF209" s="142"/>
      <c r="FG209" s="142"/>
      <c r="FH209" s="142"/>
    </row>
    <row r="210" spans="1:164" s="67" customFormat="1">
      <c r="A210" s="176" t="str">
        <f>Validation!B210</f>
        <v>Pass</v>
      </c>
      <c r="B210" s="247"/>
      <c r="C210" s="247"/>
      <c r="D210" s="247"/>
      <c r="E210" s="248"/>
      <c r="F210" s="249"/>
      <c r="G210" s="247"/>
      <c r="H210" s="243"/>
      <c r="I210" s="127"/>
      <c r="J210" s="243"/>
      <c r="K210" s="136"/>
      <c r="L210" s="177"/>
      <c r="M210" s="191"/>
      <c r="N210" s="218"/>
      <c r="O210" s="218"/>
      <c r="P210" s="179"/>
      <c r="Q210" s="128"/>
      <c r="R210" s="216"/>
      <c r="S210" s="244"/>
      <c r="T210" s="177"/>
      <c r="U210" s="177"/>
      <c r="V210" s="216"/>
      <c r="W210" s="131"/>
      <c r="X210" s="132"/>
      <c r="Y210" s="132"/>
      <c r="Z210" s="132"/>
      <c r="AA210" s="133"/>
      <c r="AB210" s="127"/>
      <c r="AC210" s="127"/>
      <c r="AD210" s="245"/>
      <c r="AE210" s="246"/>
      <c r="AF210" s="127"/>
      <c r="AG210" s="127"/>
      <c r="AH210" s="128"/>
      <c r="AI210" s="128"/>
      <c r="AJ210" s="134"/>
      <c r="AK210" s="214"/>
      <c r="AL210" s="210"/>
      <c r="AM210" s="177"/>
      <c r="AN210" s="127"/>
      <c r="AO210" s="177"/>
      <c r="AP210" s="177"/>
      <c r="AQ210" s="177"/>
      <c r="AR210" s="177"/>
      <c r="AS210" s="177"/>
      <c r="AT210" s="177"/>
      <c r="AU210" s="135"/>
      <c r="AV210" s="216"/>
      <c r="AW210" s="133"/>
      <c r="AX210" s="127"/>
      <c r="AY210" s="127"/>
      <c r="AZ210" s="127"/>
      <c r="BA210" s="127"/>
      <c r="BB210" s="127"/>
      <c r="BC210" s="127"/>
      <c r="BD210" s="127"/>
      <c r="BE210" s="134"/>
      <c r="BF210" s="127"/>
      <c r="BG210" s="127"/>
      <c r="BH210" s="127"/>
      <c r="BI210" s="127"/>
      <c r="BJ210" s="127"/>
      <c r="BK210" s="127"/>
      <c r="BL210" s="127"/>
      <c r="BM210" s="127"/>
      <c r="BN210" s="134"/>
      <c r="BO210" s="133"/>
      <c r="BP210" s="127"/>
      <c r="BQ210" s="127"/>
      <c r="BR210" s="127"/>
      <c r="BS210" s="127"/>
      <c r="BT210" s="127"/>
      <c r="BU210" s="127"/>
      <c r="BV210" s="127"/>
      <c r="BW210" s="127"/>
      <c r="BX210" s="127"/>
      <c r="BY210" s="127"/>
      <c r="BZ210" s="127"/>
      <c r="CA210" s="127"/>
      <c r="CB210" s="127"/>
      <c r="CC210" s="127"/>
      <c r="CD210" s="127"/>
      <c r="CE210" s="127"/>
      <c r="CF210" s="127"/>
      <c r="CG210" s="127"/>
      <c r="CH210" s="136"/>
      <c r="CI210" s="137"/>
      <c r="CJ210" s="127"/>
      <c r="CK210" s="127"/>
      <c r="CL210" s="127"/>
      <c r="CM210" s="127"/>
      <c r="CN210" s="127"/>
      <c r="CO210" s="127"/>
      <c r="CP210" s="127"/>
      <c r="CQ210" s="127"/>
      <c r="CR210" s="127"/>
      <c r="CS210" s="127"/>
      <c r="CT210" s="127"/>
      <c r="CU210" s="127"/>
      <c r="CV210" s="127"/>
      <c r="CW210" s="127"/>
      <c r="CX210" s="127"/>
      <c r="CY210" s="127"/>
      <c r="CZ210" s="127"/>
      <c r="DA210" s="127"/>
      <c r="DB210" s="127"/>
      <c r="DC210" s="127"/>
      <c r="DD210" s="128"/>
      <c r="DE210" s="134"/>
      <c r="DF210" s="138"/>
      <c r="DG210" s="139"/>
      <c r="DH210" s="139"/>
      <c r="DI210" s="139"/>
      <c r="DJ210" s="139"/>
      <c r="DK210" s="139"/>
      <c r="DL210" s="139"/>
      <c r="DM210" s="137"/>
      <c r="DN210" s="138"/>
      <c r="DO210" s="139"/>
      <c r="DP210" s="139"/>
      <c r="DQ210" s="139"/>
      <c r="DR210" s="139"/>
      <c r="DS210" s="139"/>
      <c r="DT210" s="139"/>
      <c r="DU210" s="128"/>
      <c r="DV210" s="216"/>
      <c r="DW210" s="140"/>
      <c r="DX210" s="141"/>
      <c r="DY210" s="141"/>
      <c r="DZ210" s="134"/>
      <c r="EA210" s="133"/>
      <c r="EB210" s="177"/>
      <c r="EC210" s="177"/>
      <c r="ED210" s="163"/>
      <c r="EE210" s="133"/>
      <c r="EF210" s="127"/>
      <c r="EG210" s="127"/>
      <c r="EH210" s="127"/>
      <c r="EI210" s="127"/>
      <c r="EJ210" s="127"/>
      <c r="EK210" s="127"/>
      <c r="EL210" s="134"/>
      <c r="EM210" s="133"/>
      <c r="EN210" s="127"/>
      <c r="EO210" s="127"/>
      <c r="EP210" s="127"/>
      <c r="EQ210" s="127"/>
      <c r="ER210" s="127"/>
      <c r="ES210" s="127"/>
      <c r="ET210" s="134"/>
      <c r="EU210" s="142"/>
      <c r="EV210" s="142"/>
      <c r="EW210" s="142"/>
      <c r="EX210" s="142"/>
      <c r="EY210" s="142"/>
      <c r="EZ210" s="142"/>
      <c r="FA210" s="142"/>
      <c r="FB210" s="142"/>
      <c r="FC210" s="142"/>
      <c r="FD210" s="142"/>
      <c r="FE210" s="142"/>
      <c r="FF210" s="142"/>
      <c r="FG210" s="142"/>
      <c r="FH210" s="142"/>
    </row>
    <row r="211" spans="1:164" s="67" customFormat="1">
      <c r="A211" s="176" t="str">
        <f>Validation!B211</f>
        <v>Pass</v>
      </c>
      <c r="B211" s="247"/>
      <c r="C211" s="247"/>
      <c r="D211" s="247"/>
      <c r="E211" s="248"/>
      <c r="F211" s="249"/>
      <c r="G211" s="247"/>
      <c r="H211" s="243"/>
      <c r="I211" s="127"/>
      <c r="J211" s="243"/>
      <c r="K211" s="136"/>
      <c r="L211" s="177"/>
      <c r="M211" s="191"/>
      <c r="N211" s="218"/>
      <c r="O211" s="218"/>
      <c r="P211" s="179"/>
      <c r="Q211" s="128"/>
      <c r="R211" s="216"/>
      <c r="S211" s="244"/>
      <c r="T211" s="177"/>
      <c r="U211" s="177"/>
      <c r="V211" s="216"/>
      <c r="W211" s="131"/>
      <c r="X211" s="132"/>
      <c r="Y211" s="132"/>
      <c r="Z211" s="132"/>
      <c r="AA211" s="133"/>
      <c r="AB211" s="127"/>
      <c r="AC211" s="127"/>
      <c r="AD211" s="245"/>
      <c r="AE211" s="246"/>
      <c r="AF211" s="127"/>
      <c r="AG211" s="127"/>
      <c r="AH211" s="128"/>
      <c r="AI211" s="128"/>
      <c r="AJ211" s="134"/>
      <c r="AK211" s="214"/>
      <c r="AL211" s="210"/>
      <c r="AM211" s="177"/>
      <c r="AN211" s="127"/>
      <c r="AO211" s="177"/>
      <c r="AP211" s="177"/>
      <c r="AQ211" s="177"/>
      <c r="AR211" s="177"/>
      <c r="AS211" s="177"/>
      <c r="AT211" s="177"/>
      <c r="AU211" s="135"/>
      <c r="AV211" s="216"/>
      <c r="AW211" s="133"/>
      <c r="AX211" s="127"/>
      <c r="AY211" s="127"/>
      <c r="AZ211" s="127"/>
      <c r="BA211" s="127"/>
      <c r="BB211" s="127"/>
      <c r="BC211" s="127"/>
      <c r="BD211" s="127"/>
      <c r="BE211" s="134"/>
      <c r="BF211" s="127"/>
      <c r="BG211" s="127"/>
      <c r="BH211" s="127"/>
      <c r="BI211" s="127"/>
      <c r="BJ211" s="127"/>
      <c r="BK211" s="127"/>
      <c r="BL211" s="127"/>
      <c r="BM211" s="127"/>
      <c r="BN211" s="134"/>
      <c r="BO211" s="133"/>
      <c r="BP211" s="127"/>
      <c r="BQ211" s="127"/>
      <c r="BR211" s="127"/>
      <c r="BS211" s="127"/>
      <c r="BT211" s="127"/>
      <c r="BU211" s="127"/>
      <c r="BV211" s="127"/>
      <c r="BW211" s="127"/>
      <c r="BX211" s="127"/>
      <c r="BY211" s="127"/>
      <c r="BZ211" s="127"/>
      <c r="CA211" s="127"/>
      <c r="CB211" s="127"/>
      <c r="CC211" s="127"/>
      <c r="CD211" s="127"/>
      <c r="CE211" s="127"/>
      <c r="CF211" s="127"/>
      <c r="CG211" s="127"/>
      <c r="CH211" s="136"/>
      <c r="CI211" s="137"/>
      <c r="CJ211" s="127"/>
      <c r="CK211" s="127"/>
      <c r="CL211" s="127"/>
      <c r="CM211" s="127"/>
      <c r="CN211" s="127"/>
      <c r="CO211" s="127"/>
      <c r="CP211" s="127"/>
      <c r="CQ211" s="127"/>
      <c r="CR211" s="127"/>
      <c r="CS211" s="127"/>
      <c r="CT211" s="127"/>
      <c r="CU211" s="127"/>
      <c r="CV211" s="127"/>
      <c r="CW211" s="127"/>
      <c r="CX211" s="127"/>
      <c r="CY211" s="127"/>
      <c r="CZ211" s="127"/>
      <c r="DA211" s="127"/>
      <c r="DB211" s="127"/>
      <c r="DC211" s="127"/>
      <c r="DD211" s="128"/>
      <c r="DE211" s="134"/>
      <c r="DF211" s="138"/>
      <c r="DG211" s="139"/>
      <c r="DH211" s="139"/>
      <c r="DI211" s="139"/>
      <c r="DJ211" s="139"/>
      <c r="DK211" s="139"/>
      <c r="DL211" s="139"/>
      <c r="DM211" s="137"/>
      <c r="DN211" s="138"/>
      <c r="DO211" s="139"/>
      <c r="DP211" s="139"/>
      <c r="DQ211" s="139"/>
      <c r="DR211" s="139"/>
      <c r="DS211" s="139"/>
      <c r="DT211" s="139"/>
      <c r="DU211" s="128"/>
      <c r="DV211" s="216"/>
      <c r="DW211" s="140"/>
      <c r="DX211" s="141"/>
      <c r="DY211" s="141"/>
      <c r="DZ211" s="134"/>
      <c r="EA211" s="133"/>
      <c r="EB211" s="177"/>
      <c r="EC211" s="177"/>
      <c r="ED211" s="163"/>
      <c r="EE211" s="133"/>
      <c r="EF211" s="127"/>
      <c r="EG211" s="127"/>
      <c r="EH211" s="127"/>
      <c r="EI211" s="127"/>
      <c r="EJ211" s="127"/>
      <c r="EK211" s="127"/>
      <c r="EL211" s="134"/>
      <c r="EM211" s="133"/>
      <c r="EN211" s="127"/>
      <c r="EO211" s="127"/>
      <c r="EP211" s="127"/>
      <c r="EQ211" s="127"/>
      <c r="ER211" s="127"/>
      <c r="ES211" s="127"/>
      <c r="ET211" s="134"/>
      <c r="EU211" s="142"/>
      <c r="EV211" s="142"/>
      <c r="EW211" s="142"/>
      <c r="EX211" s="142"/>
      <c r="EY211" s="142"/>
      <c r="EZ211" s="142"/>
      <c r="FA211" s="142"/>
      <c r="FB211" s="142"/>
      <c r="FC211" s="142"/>
      <c r="FD211" s="142"/>
      <c r="FE211" s="142"/>
      <c r="FF211" s="142"/>
      <c r="FG211" s="142"/>
      <c r="FH211" s="142"/>
    </row>
    <row r="212" spans="1:164" s="67" customFormat="1">
      <c r="A212" s="176" t="str">
        <f>Validation!B212</f>
        <v>Pass</v>
      </c>
      <c r="B212" s="247"/>
      <c r="C212" s="247"/>
      <c r="D212" s="247"/>
      <c r="E212" s="248"/>
      <c r="F212" s="249"/>
      <c r="G212" s="247"/>
      <c r="H212" s="243"/>
      <c r="I212" s="127"/>
      <c r="J212" s="243"/>
      <c r="K212" s="136"/>
      <c r="L212" s="177"/>
      <c r="M212" s="191"/>
      <c r="N212" s="218"/>
      <c r="O212" s="218"/>
      <c r="P212" s="179"/>
      <c r="Q212" s="128"/>
      <c r="R212" s="216"/>
      <c r="S212" s="244"/>
      <c r="T212" s="177"/>
      <c r="U212" s="177"/>
      <c r="V212" s="216"/>
      <c r="W212" s="131"/>
      <c r="X212" s="132"/>
      <c r="Y212" s="132"/>
      <c r="Z212" s="132"/>
      <c r="AA212" s="133"/>
      <c r="AB212" s="127"/>
      <c r="AC212" s="127"/>
      <c r="AD212" s="245"/>
      <c r="AE212" s="246"/>
      <c r="AF212" s="127"/>
      <c r="AG212" s="127"/>
      <c r="AH212" s="128"/>
      <c r="AI212" s="128"/>
      <c r="AJ212" s="134"/>
      <c r="AK212" s="214"/>
      <c r="AL212" s="210"/>
      <c r="AM212" s="177"/>
      <c r="AN212" s="127"/>
      <c r="AO212" s="177"/>
      <c r="AP212" s="177"/>
      <c r="AQ212" s="177"/>
      <c r="AR212" s="177"/>
      <c r="AS212" s="177"/>
      <c r="AT212" s="177"/>
      <c r="AU212" s="135"/>
      <c r="AV212" s="216"/>
      <c r="AW212" s="133"/>
      <c r="AX212" s="127"/>
      <c r="AY212" s="127"/>
      <c r="AZ212" s="127"/>
      <c r="BA212" s="127"/>
      <c r="BB212" s="127"/>
      <c r="BC212" s="127"/>
      <c r="BD212" s="127"/>
      <c r="BE212" s="134"/>
      <c r="BF212" s="127"/>
      <c r="BG212" s="127"/>
      <c r="BH212" s="127"/>
      <c r="BI212" s="127"/>
      <c r="BJ212" s="127"/>
      <c r="BK212" s="127"/>
      <c r="BL212" s="127"/>
      <c r="BM212" s="127"/>
      <c r="BN212" s="134"/>
      <c r="BO212" s="133"/>
      <c r="BP212" s="127"/>
      <c r="BQ212" s="127"/>
      <c r="BR212" s="127"/>
      <c r="BS212" s="127"/>
      <c r="BT212" s="127"/>
      <c r="BU212" s="127"/>
      <c r="BV212" s="127"/>
      <c r="BW212" s="127"/>
      <c r="BX212" s="127"/>
      <c r="BY212" s="127"/>
      <c r="BZ212" s="127"/>
      <c r="CA212" s="127"/>
      <c r="CB212" s="127"/>
      <c r="CC212" s="127"/>
      <c r="CD212" s="127"/>
      <c r="CE212" s="127"/>
      <c r="CF212" s="127"/>
      <c r="CG212" s="127"/>
      <c r="CH212" s="136"/>
      <c r="CI212" s="137"/>
      <c r="CJ212" s="127"/>
      <c r="CK212" s="127"/>
      <c r="CL212" s="127"/>
      <c r="CM212" s="127"/>
      <c r="CN212" s="127"/>
      <c r="CO212" s="127"/>
      <c r="CP212" s="127"/>
      <c r="CQ212" s="127"/>
      <c r="CR212" s="127"/>
      <c r="CS212" s="127"/>
      <c r="CT212" s="127"/>
      <c r="CU212" s="127"/>
      <c r="CV212" s="127"/>
      <c r="CW212" s="127"/>
      <c r="CX212" s="127"/>
      <c r="CY212" s="127"/>
      <c r="CZ212" s="127"/>
      <c r="DA212" s="127"/>
      <c r="DB212" s="127"/>
      <c r="DC212" s="127"/>
      <c r="DD212" s="128"/>
      <c r="DE212" s="134"/>
      <c r="DF212" s="138"/>
      <c r="DG212" s="139"/>
      <c r="DH212" s="139"/>
      <c r="DI212" s="139"/>
      <c r="DJ212" s="139"/>
      <c r="DK212" s="139"/>
      <c r="DL212" s="139"/>
      <c r="DM212" s="137"/>
      <c r="DN212" s="138"/>
      <c r="DO212" s="139"/>
      <c r="DP212" s="139"/>
      <c r="DQ212" s="139"/>
      <c r="DR212" s="139"/>
      <c r="DS212" s="139"/>
      <c r="DT212" s="139"/>
      <c r="DU212" s="128"/>
      <c r="DV212" s="216"/>
      <c r="DW212" s="140"/>
      <c r="DX212" s="141"/>
      <c r="DY212" s="141"/>
      <c r="DZ212" s="134"/>
      <c r="EA212" s="133"/>
      <c r="EB212" s="177"/>
      <c r="EC212" s="177"/>
      <c r="ED212" s="163"/>
      <c r="EE212" s="133"/>
      <c r="EF212" s="127"/>
      <c r="EG212" s="127"/>
      <c r="EH212" s="127"/>
      <c r="EI212" s="127"/>
      <c r="EJ212" s="127"/>
      <c r="EK212" s="127"/>
      <c r="EL212" s="134"/>
      <c r="EM212" s="133"/>
      <c r="EN212" s="127"/>
      <c r="EO212" s="127"/>
      <c r="EP212" s="127"/>
      <c r="EQ212" s="127"/>
      <c r="ER212" s="127"/>
      <c r="ES212" s="127"/>
      <c r="ET212" s="134"/>
      <c r="EU212" s="142"/>
      <c r="EV212" s="142"/>
      <c r="EW212" s="142"/>
      <c r="EX212" s="142"/>
      <c r="EY212" s="142"/>
      <c r="EZ212" s="142"/>
      <c r="FA212" s="142"/>
      <c r="FB212" s="142"/>
      <c r="FC212" s="142"/>
      <c r="FD212" s="142"/>
      <c r="FE212" s="142"/>
      <c r="FF212" s="142"/>
      <c r="FG212" s="142"/>
      <c r="FH212" s="142"/>
    </row>
    <row r="213" spans="1:164" s="67" customFormat="1">
      <c r="A213" s="176" t="str">
        <f>Validation!B213</f>
        <v>Pass</v>
      </c>
      <c r="B213" s="247"/>
      <c r="C213" s="247"/>
      <c r="D213" s="247"/>
      <c r="E213" s="248"/>
      <c r="F213" s="249"/>
      <c r="G213" s="247"/>
      <c r="H213" s="243"/>
      <c r="I213" s="127"/>
      <c r="J213" s="243"/>
      <c r="K213" s="136"/>
      <c r="L213" s="177"/>
      <c r="M213" s="191"/>
      <c r="N213" s="218"/>
      <c r="O213" s="218"/>
      <c r="P213" s="179"/>
      <c r="Q213" s="128"/>
      <c r="R213" s="216"/>
      <c r="S213" s="244"/>
      <c r="T213" s="177"/>
      <c r="U213" s="177"/>
      <c r="V213" s="216"/>
      <c r="W213" s="131"/>
      <c r="X213" s="132"/>
      <c r="Y213" s="132"/>
      <c r="Z213" s="132"/>
      <c r="AA213" s="133"/>
      <c r="AB213" s="127"/>
      <c r="AC213" s="127"/>
      <c r="AD213" s="245"/>
      <c r="AE213" s="246"/>
      <c r="AF213" s="127"/>
      <c r="AG213" s="127"/>
      <c r="AH213" s="128"/>
      <c r="AI213" s="128"/>
      <c r="AJ213" s="134"/>
      <c r="AK213" s="214"/>
      <c r="AL213" s="210"/>
      <c r="AM213" s="177"/>
      <c r="AN213" s="127"/>
      <c r="AO213" s="177"/>
      <c r="AP213" s="177"/>
      <c r="AQ213" s="177"/>
      <c r="AR213" s="177"/>
      <c r="AS213" s="177"/>
      <c r="AT213" s="177"/>
      <c r="AU213" s="135"/>
      <c r="AV213" s="216"/>
      <c r="AW213" s="133"/>
      <c r="AX213" s="127"/>
      <c r="AY213" s="127"/>
      <c r="AZ213" s="127"/>
      <c r="BA213" s="127"/>
      <c r="BB213" s="127"/>
      <c r="BC213" s="127"/>
      <c r="BD213" s="127"/>
      <c r="BE213" s="134"/>
      <c r="BF213" s="127"/>
      <c r="BG213" s="127"/>
      <c r="BH213" s="127"/>
      <c r="BI213" s="127"/>
      <c r="BJ213" s="127"/>
      <c r="BK213" s="127"/>
      <c r="BL213" s="127"/>
      <c r="BM213" s="127"/>
      <c r="BN213" s="134"/>
      <c r="BO213" s="133"/>
      <c r="BP213" s="127"/>
      <c r="BQ213" s="127"/>
      <c r="BR213" s="127"/>
      <c r="BS213" s="127"/>
      <c r="BT213" s="127"/>
      <c r="BU213" s="127"/>
      <c r="BV213" s="127"/>
      <c r="BW213" s="127"/>
      <c r="BX213" s="127"/>
      <c r="BY213" s="127"/>
      <c r="BZ213" s="127"/>
      <c r="CA213" s="127"/>
      <c r="CB213" s="127"/>
      <c r="CC213" s="127"/>
      <c r="CD213" s="127"/>
      <c r="CE213" s="127"/>
      <c r="CF213" s="127"/>
      <c r="CG213" s="127"/>
      <c r="CH213" s="136"/>
      <c r="CI213" s="137"/>
      <c r="CJ213" s="127"/>
      <c r="CK213" s="127"/>
      <c r="CL213" s="127"/>
      <c r="CM213" s="127"/>
      <c r="CN213" s="127"/>
      <c r="CO213" s="127"/>
      <c r="CP213" s="127"/>
      <c r="CQ213" s="127"/>
      <c r="CR213" s="127"/>
      <c r="CS213" s="127"/>
      <c r="CT213" s="127"/>
      <c r="CU213" s="127"/>
      <c r="CV213" s="127"/>
      <c r="CW213" s="127"/>
      <c r="CX213" s="127"/>
      <c r="CY213" s="127"/>
      <c r="CZ213" s="127"/>
      <c r="DA213" s="127"/>
      <c r="DB213" s="127"/>
      <c r="DC213" s="127"/>
      <c r="DD213" s="128"/>
      <c r="DE213" s="134"/>
      <c r="DF213" s="138"/>
      <c r="DG213" s="139"/>
      <c r="DH213" s="139"/>
      <c r="DI213" s="139"/>
      <c r="DJ213" s="139"/>
      <c r="DK213" s="139"/>
      <c r="DL213" s="139"/>
      <c r="DM213" s="137"/>
      <c r="DN213" s="138"/>
      <c r="DO213" s="139"/>
      <c r="DP213" s="139"/>
      <c r="DQ213" s="139"/>
      <c r="DR213" s="139"/>
      <c r="DS213" s="139"/>
      <c r="DT213" s="139"/>
      <c r="DU213" s="128"/>
      <c r="DV213" s="216"/>
      <c r="DW213" s="140"/>
      <c r="DX213" s="141"/>
      <c r="DY213" s="141"/>
      <c r="DZ213" s="134"/>
      <c r="EA213" s="133"/>
      <c r="EB213" s="177"/>
      <c r="EC213" s="177"/>
      <c r="ED213" s="163"/>
      <c r="EE213" s="133"/>
      <c r="EF213" s="127"/>
      <c r="EG213" s="127"/>
      <c r="EH213" s="127"/>
      <c r="EI213" s="127"/>
      <c r="EJ213" s="127"/>
      <c r="EK213" s="127"/>
      <c r="EL213" s="134"/>
      <c r="EM213" s="133"/>
      <c r="EN213" s="127"/>
      <c r="EO213" s="127"/>
      <c r="EP213" s="127"/>
      <c r="EQ213" s="127"/>
      <c r="ER213" s="127"/>
      <c r="ES213" s="127"/>
      <c r="ET213" s="134"/>
      <c r="EU213" s="142"/>
      <c r="EV213" s="142"/>
      <c r="EW213" s="142"/>
      <c r="EX213" s="142"/>
      <c r="EY213" s="142"/>
      <c r="EZ213" s="142"/>
      <c r="FA213" s="142"/>
      <c r="FB213" s="142"/>
      <c r="FC213" s="142"/>
      <c r="FD213" s="142"/>
      <c r="FE213" s="142"/>
      <c r="FF213" s="142"/>
      <c r="FG213" s="142"/>
      <c r="FH213" s="142"/>
    </row>
    <row r="214" spans="1:164" s="67" customFormat="1">
      <c r="A214" s="176" t="str">
        <f>Validation!B214</f>
        <v>Pass</v>
      </c>
      <c r="B214" s="247"/>
      <c r="C214" s="247"/>
      <c r="D214" s="247"/>
      <c r="E214" s="248"/>
      <c r="F214" s="249"/>
      <c r="G214" s="247"/>
      <c r="H214" s="243"/>
      <c r="I214" s="127"/>
      <c r="J214" s="243"/>
      <c r="K214" s="136"/>
      <c r="L214" s="177"/>
      <c r="M214" s="191"/>
      <c r="N214" s="218"/>
      <c r="O214" s="218"/>
      <c r="P214" s="179"/>
      <c r="Q214" s="128"/>
      <c r="R214" s="216"/>
      <c r="S214" s="244"/>
      <c r="T214" s="177"/>
      <c r="U214" s="177"/>
      <c r="V214" s="216"/>
      <c r="W214" s="131"/>
      <c r="X214" s="132"/>
      <c r="Y214" s="132"/>
      <c r="Z214" s="132"/>
      <c r="AA214" s="133"/>
      <c r="AB214" s="127"/>
      <c r="AC214" s="127"/>
      <c r="AD214" s="245"/>
      <c r="AE214" s="246"/>
      <c r="AF214" s="127"/>
      <c r="AG214" s="127"/>
      <c r="AH214" s="128"/>
      <c r="AI214" s="128"/>
      <c r="AJ214" s="134"/>
      <c r="AK214" s="214"/>
      <c r="AL214" s="210"/>
      <c r="AM214" s="177"/>
      <c r="AN214" s="127"/>
      <c r="AO214" s="177"/>
      <c r="AP214" s="177"/>
      <c r="AQ214" s="177"/>
      <c r="AR214" s="177"/>
      <c r="AS214" s="177"/>
      <c r="AT214" s="177"/>
      <c r="AU214" s="135"/>
      <c r="AV214" s="216"/>
      <c r="AW214" s="133"/>
      <c r="AX214" s="127"/>
      <c r="AY214" s="127"/>
      <c r="AZ214" s="127"/>
      <c r="BA214" s="127"/>
      <c r="BB214" s="127"/>
      <c r="BC214" s="127"/>
      <c r="BD214" s="127"/>
      <c r="BE214" s="134"/>
      <c r="BF214" s="127"/>
      <c r="BG214" s="127"/>
      <c r="BH214" s="127"/>
      <c r="BI214" s="127"/>
      <c r="BJ214" s="127"/>
      <c r="BK214" s="127"/>
      <c r="BL214" s="127"/>
      <c r="BM214" s="127"/>
      <c r="BN214" s="134"/>
      <c r="BO214" s="133"/>
      <c r="BP214" s="127"/>
      <c r="BQ214" s="127"/>
      <c r="BR214" s="127"/>
      <c r="BS214" s="127"/>
      <c r="BT214" s="127"/>
      <c r="BU214" s="127"/>
      <c r="BV214" s="127"/>
      <c r="BW214" s="127"/>
      <c r="BX214" s="127"/>
      <c r="BY214" s="127"/>
      <c r="BZ214" s="127"/>
      <c r="CA214" s="127"/>
      <c r="CB214" s="127"/>
      <c r="CC214" s="127"/>
      <c r="CD214" s="127"/>
      <c r="CE214" s="127"/>
      <c r="CF214" s="127"/>
      <c r="CG214" s="127"/>
      <c r="CH214" s="136"/>
      <c r="CI214" s="137"/>
      <c r="CJ214" s="127"/>
      <c r="CK214" s="127"/>
      <c r="CL214" s="127"/>
      <c r="CM214" s="127"/>
      <c r="CN214" s="127"/>
      <c r="CO214" s="127"/>
      <c r="CP214" s="127"/>
      <c r="CQ214" s="127"/>
      <c r="CR214" s="127"/>
      <c r="CS214" s="127"/>
      <c r="CT214" s="127"/>
      <c r="CU214" s="127"/>
      <c r="CV214" s="127"/>
      <c r="CW214" s="127"/>
      <c r="CX214" s="127"/>
      <c r="CY214" s="127"/>
      <c r="CZ214" s="127"/>
      <c r="DA214" s="127"/>
      <c r="DB214" s="127"/>
      <c r="DC214" s="127"/>
      <c r="DD214" s="128"/>
      <c r="DE214" s="134"/>
      <c r="DF214" s="138"/>
      <c r="DG214" s="139"/>
      <c r="DH214" s="139"/>
      <c r="DI214" s="139"/>
      <c r="DJ214" s="139"/>
      <c r="DK214" s="139"/>
      <c r="DL214" s="139"/>
      <c r="DM214" s="137"/>
      <c r="DN214" s="138"/>
      <c r="DO214" s="139"/>
      <c r="DP214" s="139"/>
      <c r="DQ214" s="139"/>
      <c r="DR214" s="139"/>
      <c r="DS214" s="139"/>
      <c r="DT214" s="139"/>
      <c r="DU214" s="128"/>
      <c r="DV214" s="216"/>
      <c r="DW214" s="140"/>
      <c r="DX214" s="141"/>
      <c r="DY214" s="141"/>
      <c r="DZ214" s="134"/>
      <c r="EA214" s="133"/>
      <c r="EB214" s="177"/>
      <c r="EC214" s="177"/>
      <c r="ED214" s="163"/>
      <c r="EE214" s="133"/>
      <c r="EF214" s="127"/>
      <c r="EG214" s="127"/>
      <c r="EH214" s="127"/>
      <c r="EI214" s="127"/>
      <c r="EJ214" s="127"/>
      <c r="EK214" s="127"/>
      <c r="EL214" s="134"/>
      <c r="EM214" s="133"/>
      <c r="EN214" s="127"/>
      <c r="EO214" s="127"/>
      <c r="EP214" s="127"/>
      <c r="EQ214" s="127"/>
      <c r="ER214" s="127"/>
      <c r="ES214" s="127"/>
      <c r="ET214" s="134"/>
      <c r="EU214" s="142"/>
      <c r="EV214" s="142"/>
      <c r="EW214" s="142"/>
      <c r="EX214" s="142"/>
      <c r="EY214" s="142"/>
      <c r="EZ214" s="142"/>
      <c r="FA214" s="142"/>
      <c r="FB214" s="142"/>
      <c r="FC214" s="142"/>
      <c r="FD214" s="142"/>
      <c r="FE214" s="142"/>
      <c r="FF214" s="142"/>
      <c r="FG214" s="142"/>
      <c r="FH214" s="142"/>
    </row>
    <row r="215" spans="1:164" s="67" customFormat="1">
      <c r="A215" s="176" t="str">
        <f>Validation!B215</f>
        <v>Pass</v>
      </c>
      <c r="B215" s="247"/>
      <c r="C215" s="247"/>
      <c r="D215" s="247"/>
      <c r="E215" s="248"/>
      <c r="F215" s="249"/>
      <c r="G215" s="247"/>
      <c r="H215" s="243"/>
      <c r="I215" s="127"/>
      <c r="J215" s="243"/>
      <c r="K215" s="136"/>
      <c r="L215" s="177"/>
      <c r="M215" s="191"/>
      <c r="N215" s="218"/>
      <c r="O215" s="218"/>
      <c r="P215" s="179"/>
      <c r="Q215" s="128"/>
      <c r="R215" s="216"/>
      <c r="S215" s="244"/>
      <c r="T215" s="177"/>
      <c r="U215" s="177"/>
      <c r="V215" s="216"/>
      <c r="W215" s="131"/>
      <c r="X215" s="132"/>
      <c r="Y215" s="132"/>
      <c r="Z215" s="132"/>
      <c r="AA215" s="133"/>
      <c r="AB215" s="127"/>
      <c r="AC215" s="127"/>
      <c r="AD215" s="245"/>
      <c r="AE215" s="246"/>
      <c r="AF215" s="127"/>
      <c r="AG215" s="127"/>
      <c r="AH215" s="128"/>
      <c r="AI215" s="128"/>
      <c r="AJ215" s="134"/>
      <c r="AK215" s="214"/>
      <c r="AL215" s="210"/>
      <c r="AM215" s="177"/>
      <c r="AN215" s="127"/>
      <c r="AO215" s="177"/>
      <c r="AP215" s="177"/>
      <c r="AQ215" s="177"/>
      <c r="AR215" s="177"/>
      <c r="AS215" s="177"/>
      <c r="AT215" s="177"/>
      <c r="AU215" s="135"/>
      <c r="AV215" s="216"/>
      <c r="AW215" s="133"/>
      <c r="AX215" s="127"/>
      <c r="AY215" s="127"/>
      <c r="AZ215" s="127"/>
      <c r="BA215" s="127"/>
      <c r="BB215" s="127"/>
      <c r="BC215" s="127"/>
      <c r="BD215" s="127"/>
      <c r="BE215" s="134"/>
      <c r="BF215" s="127"/>
      <c r="BG215" s="127"/>
      <c r="BH215" s="127"/>
      <c r="BI215" s="127"/>
      <c r="BJ215" s="127"/>
      <c r="BK215" s="127"/>
      <c r="BL215" s="127"/>
      <c r="BM215" s="127"/>
      <c r="BN215" s="134"/>
      <c r="BO215" s="133"/>
      <c r="BP215" s="127"/>
      <c r="BQ215" s="127"/>
      <c r="BR215" s="127"/>
      <c r="BS215" s="127"/>
      <c r="BT215" s="127"/>
      <c r="BU215" s="127"/>
      <c r="BV215" s="127"/>
      <c r="BW215" s="127"/>
      <c r="BX215" s="127"/>
      <c r="BY215" s="127"/>
      <c r="BZ215" s="127"/>
      <c r="CA215" s="127"/>
      <c r="CB215" s="127"/>
      <c r="CC215" s="127"/>
      <c r="CD215" s="127"/>
      <c r="CE215" s="127"/>
      <c r="CF215" s="127"/>
      <c r="CG215" s="127"/>
      <c r="CH215" s="136"/>
      <c r="CI215" s="137"/>
      <c r="CJ215" s="127"/>
      <c r="CK215" s="127"/>
      <c r="CL215" s="127"/>
      <c r="CM215" s="127"/>
      <c r="CN215" s="127"/>
      <c r="CO215" s="127"/>
      <c r="CP215" s="127"/>
      <c r="CQ215" s="127"/>
      <c r="CR215" s="127"/>
      <c r="CS215" s="127"/>
      <c r="CT215" s="127"/>
      <c r="CU215" s="127"/>
      <c r="CV215" s="127"/>
      <c r="CW215" s="127"/>
      <c r="CX215" s="127"/>
      <c r="CY215" s="127"/>
      <c r="CZ215" s="127"/>
      <c r="DA215" s="127"/>
      <c r="DB215" s="127"/>
      <c r="DC215" s="127"/>
      <c r="DD215" s="128"/>
      <c r="DE215" s="134"/>
      <c r="DF215" s="138"/>
      <c r="DG215" s="139"/>
      <c r="DH215" s="139"/>
      <c r="DI215" s="139"/>
      <c r="DJ215" s="139"/>
      <c r="DK215" s="139"/>
      <c r="DL215" s="139"/>
      <c r="DM215" s="137"/>
      <c r="DN215" s="138"/>
      <c r="DO215" s="139"/>
      <c r="DP215" s="139"/>
      <c r="DQ215" s="139"/>
      <c r="DR215" s="139"/>
      <c r="DS215" s="139"/>
      <c r="DT215" s="139"/>
      <c r="DU215" s="128"/>
      <c r="DV215" s="216"/>
      <c r="DW215" s="140"/>
      <c r="DX215" s="141"/>
      <c r="DY215" s="141"/>
      <c r="DZ215" s="134"/>
      <c r="EA215" s="133"/>
      <c r="EB215" s="177"/>
      <c r="EC215" s="177"/>
      <c r="ED215" s="163"/>
      <c r="EE215" s="133"/>
      <c r="EF215" s="127"/>
      <c r="EG215" s="127"/>
      <c r="EH215" s="127"/>
      <c r="EI215" s="127"/>
      <c r="EJ215" s="127"/>
      <c r="EK215" s="127"/>
      <c r="EL215" s="134"/>
      <c r="EM215" s="133"/>
      <c r="EN215" s="127"/>
      <c r="EO215" s="127"/>
      <c r="EP215" s="127"/>
      <c r="EQ215" s="127"/>
      <c r="ER215" s="127"/>
      <c r="ES215" s="127"/>
      <c r="ET215" s="134"/>
      <c r="EU215" s="142"/>
      <c r="EV215" s="142"/>
      <c r="EW215" s="142"/>
      <c r="EX215" s="142"/>
      <c r="EY215" s="142"/>
      <c r="EZ215" s="142"/>
      <c r="FA215" s="142"/>
      <c r="FB215" s="142"/>
      <c r="FC215" s="142"/>
      <c r="FD215" s="142"/>
      <c r="FE215" s="142"/>
      <c r="FF215" s="142"/>
      <c r="FG215" s="142"/>
      <c r="FH215" s="142"/>
    </row>
    <row r="216" spans="1:164" s="67" customFormat="1">
      <c r="A216" s="176" t="str">
        <f>Validation!B216</f>
        <v>Pass</v>
      </c>
      <c r="B216" s="247"/>
      <c r="C216" s="247"/>
      <c r="D216" s="247"/>
      <c r="E216" s="248"/>
      <c r="F216" s="249"/>
      <c r="G216" s="247"/>
      <c r="H216" s="243"/>
      <c r="I216" s="127"/>
      <c r="J216" s="243"/>
      <c r="K216" s="136"/>
      <c r="L216" s="177"/>
      <c r="M216" s="191"/>
      <c r="N216" s="218"/>
      <c r="O216" s="218"/>
      <c r="P216" s="179"/>
      <c r="Q216" s="128"/>
      <c r="R216" s="216"/>
      <c r="S216" s="244"/>
      <c r="T216" s="177"/>
      <c r="U216" s="177"/>
      <c r="V216" s="216"/>
      <c r="W216" s="131"/>
      <c r="X216" s="132"/>
      <c r="Y216" s="132"/>
      <c r="Z216" s="132"/>
      <c r="AA216" s="133"/>
      <c r="AB216" s="127"/>
      <c r="AC216" s="127"/>
      <c r="AD216" s="245"/>
      <c r="AE216" s="246"/>
      <c r="AF216" s="127"/>
      <c r="AG216" s="127"/>
      <c r="AH216" s="128"/>
      <c r="AI216" s="128"/>
      <c r="AJ216" s="134"/>
      <c r="AK216" s="214"/>
      <c r="AL216" s="210"/>
      <c r="AM216" s="177"/>
      <c r="AN216" s="127"/>
      <c r="AO216" s="177"/>
      <c r="AP216" s="177"/>
      <c r="AQ216" s="177"/>
      <c r="AR216" s="177"/>
      <c r="AS216" s="177"/>
      <c r="AT216" s="177"/>
      <c r="AU216" s="135"/>
      <c r="AV216" s="216"/>
      <c r="AW216" s="133"/>
      <c r="AX216" s="127"/>
      <c r="AY216" s="127"/>
      <c r="AZ216" s="127"/>
      <c r="BA216" s="127"/>
      <c r="BB216" s="127"/>
      <c r="BC216" s="127"/>
      <c r="BD216" s="127"/>
      <c r="BE216" s="134"/>
      <c r="BF216" s="127"/>
      <c r="BG216" s="127"/>
      <c r="BH216" s="127"/>
      <c r="BI216" s="127"/>
      <c r="BJ216" s="127"/>
      <c r="BK216" s="127"/>
      <c r="BL216" s="127"/>
      <c r="BM216" s="127"/>
      <c r="BN216" s="134"/>
      <c r="BO216" s="133"/>
      <c r="BP216" s="127"/>
      <c r="BQ216" s="127"/>
      <c r="BR216" s="127"/>
      <c r="BS216" s="127"/>
      <c r="BT216" s="127"/>
      <c r="BU216" s="127"/>
      <c r="BV216" s="127"/>
      <c r="BW216" s="127"/>
      <c r="BX216" s="127"/>
      <c r="BY216" s="127"/>
      <c r="BZ216" s="127"/>
      <c r="CA216" s="127"/>
      <c r="CB216" s="127"/>
      <c r="CC216" s="127"/>
      <c r="CD216" s="127"/>
      <c r="CE216" s="127"/>
      <c r="CF216" s="127"/>
      <c r="CG216" s="127"/>
      <c r="CH216" s="136"/>
      <c r="CI216" s="137"/>
      <c r="CJ216" s="127"/>
      <c r="CK216" s="127"/>
      <c r="CL216" s="127"/>
      <c r="CM216" s="127"/>
      <c r="CN216" s="127"/>
      <c r="CO216" s="127"/>
      <c r="CP216" s="127"/>
      <c r="CQ216" s="127"/>
      <c r="CR216" s="127"/>
      <c r="CS216" s="127"/>
      <c r="CT216" s="127"/>
      <c r="CU216" s="127"/>
      <c r="CV216" s="127"/>
      <c r="CW216" s="127"/>
      <c r="CX216" s="127"/>
      <c r="CY216" s="127"/>
      <c r="CZ216" s="127"/>
      <c r="DA216" s="127"/>
      <c r="DB216" s="127"/>
      <c r="DC216" s="127"/>
      <c r="DD216" s="128"/>
      <c r="DE216" s="134"/>
      <c r="DF216" s="138"/>
      <c r="DG216" s="139"/>
      <c r="DH216" s="139"/>
      <c r="DI216" s="139"/>
      <c r="DJ216" s="139"/>
      <c r="DK216" s="139"/>
      <c r="DL216" s="139"/>
      <c r="DM216" s="137"/>
      <c r="DN216" s="138"/>
      <c r="DO216" s="139"/>
      <c r="DP216" s="139"/>
      <c r="DQ216" s="139"/>
      <c r="DR216" s="139"/>
      <c r="DS216" s="139"/>
      <c r="DT216" s="139"/>
      <c r="DU216" s="128"/>
      <c r="DV216" s="216"/>
      <c r="DW216" s="140"/>
      <c r="DX216" s="141"/>
      <c r="DY216" s="141"/>
      <c r="DZ216" s="134"/>
      <c r="EA216" s="133"/>
      <c r="EB216" s="177"/>
      <c r="EC216" s="177"/>
      <c r="ED216" s="163"/>
      <c r="EE216" s="133"/>
      <c r="EF216" s="127"/>
      <c r="EG216" s="127"/>
      <c r="EH216" s="127"/>
      <c r="EI216" s="127"/>
      <c r="EJ216" s="127"/>
      <c r="EK216" s="127"/>
      <c r="EL216" s="134"/>
      <c r="EM216" s="133"/>
      <c r="EN216" s="127"/>
      <c r="EO216" s="127"/>
      <c r="EP216" s="127"/>
      <c r="EQ216" s="127"/>
      <c r="ER216" s="127"/>
      <c r="ES216" s="127"/>
      <c r="ET216" s="134"/>
      <c r="EU216" s="142"/>
      <c r="EV216" s="142"/>
      <c r="EW216" s="142"/>
      <c r="EX216" s="142"/>
      <c r="EY216" s="142"/>
      <c r="EZ216" s="142"/>
      <c r="FA216" s="142"/>
      <c r="FB216" s="142"/>
      <c r="FC216" s="142"/>
      <c r="FD216" s="142"/>
      <c r="FE216" s="142"/>
      <c r="FF216" s="142"/>
      <c r="FG216" s="142"/>
      <c r="FH216" s="142"/>
    </row>
    <row r="217" spans="1:164" s="67" customFormat="1">
      <c r="A217" s="176" t="str">
        <f>Validation!B217</f>
        <v>Pass</v>
      </c>
      <c r="B217" s="247"/>
      <c r="C217" s="247"/>
      <c r="D217" s="247"/>
      <c r="E217" s="248"/>
      <c r="F217" s="249"/>
      <c r="G217" s="247"/>
      <c r="H217" s="243"/>
      <c r="I217" s="127"/>
      <c r="J217" s="243"/>
      <c r="K217" s="136"/>
      <c r="L217" s="177"/>
      <c r="M217" s="191"/>
      <c r="N217" s="218"/>
      <c r="O217" s="218"/>
      <c r="P217" s="179"/>
      <c r="Q217" s="128"/>
      <c r="R217" s="216"/>
      <c r="S217" s="244"/>
      <c r="T217" s="177"/>
      <c r="U217" s="177"/>
      <c r="V217" s="216"/>
      <c r="W217" s="131"/>
      <c r="X217" s="132"/>
      <c r="Y217" s="132"/>
      <c r="Z217" s="132"/>
      <c r="AA217" s="133"/>
      <c r="AB217" s="127"/>
      <c r="AC217" s="127"/>
      <c r="AD217" s="245"/>
      <c r="AE217" s="246"/>
      <c r="AF217" s="127"/>
      <c r="AG217" s="127"/>
      <c r="AH217" s="128"/>
      <c r="AI217" s="128"/>
      <c r="AJ217" s="134"/>
      <c r="AK217" s="214"/>
      <c r="AL217" s="210"/>
      <c r="AM217" s="177"/>
      <c r="AN217" s="127"/>
      <c r="AO217" s="177"/>
      <c r="AP217" s="177"/>
      <c r="AQ217" s="177"/>
      <c r="AR217" s="177"/>
      <c r="AS217" s="177"/>
      <c r="AT217" s="177"/>
      <c r="AU217" s="135"/>
      <c r="AV217" s="216"/>
      <c r="AW217" s="133"/>
      <c r="AX217" s="127"/>
      <c r="AY217" s="127"/>
      <c r="AZ217" s="127"/>
      <c r="BA217" s="127"/>
      <c r="BB217" s="127"/>
      <c r="BC217" s="127"/>
      <c r="BD217" s="127"/>
      <c r="BE217" s="134"/>
      <c r="BF217" s="127"/>
      <c r="BG217" s="127"/>
      <c r="BH217" s="127"/>
      <c r="BI217" s="127"/>
      <c r="BJ217" s="127"/>
      <c r="BK217" s="127"/>
      <c r="BL217" s="127"/>
      <c r="BM217" s="127"/>
      <c r="BN217" s="134"/>
      <c r="BO217" s="133"/>
      <c r="BP217" s="127"/>
      <c r="BQ217" s="127"/>
      <c r="BR217" s="127"/>
      <c r="BS217" s="127"/>
      <c r="BT217" s="127"/>
      <c r="BU217" s="127"/>
      <c r="BV217" s="127"/>
      <c r="BW217" s="127"/>
      <c r="BX217" s="127"/>
      <c r="BY217" s="127"/>
      <c r="BZ217" s="127"/>
      <c r="CA217" s="127"/>
      <c r="CB217" s="127"/>
      <c r="CC217" s="127"/>
      <c r="CD217" s="127"/>
      <c r="CE217" s="127"/>
      <c r="CF217" s="127"/>
      <c r="CG217" s="127"/>
      <c r="CH217" s="136"/>
      <c r="CI217" s="137"/>
      <c r="CJ217" s="127"/>
      <c r="CK217" s="127"/>
      <c r="CL217" s="127"/>
      <c r="CM217" s="127"/>
      <c r="CN217" s="127"/>
      <c r="CO217" s="127"/>
      <c r="CP217" s="127"/>
      <c r="CQ217" s="127"/>
      <c r="CR217" s="127"/>
      <c r="CS217" s="127"/>
      <c r="CT217" s="127"/>
      <c r="CU217" s="127"/>
      <c r="CV217" s="127"/>
      <c r="CW217" s="127"/>
      <c r="CX217" s="127"/>
      <c r="CY217" s="127"/>
      <c r="CZ217" s="127"/>
      <c r="DA217" s="127"/>
      <c r="DB217" s="127"/>
      <c r="DC217" s="127"/>
      <c r="DD217" s="128"/>
      <c r="DE217" s="134"/>
      <c r="DF217" s="138"/>
      <c r="DG217" s="139"/>
      <c r="DH217" s="139"/>
      <c r="DI217" s="139"/>
      <c r="DJ217" s="139"/>
      <c r="DK217" s="139"/>
      <c r="DL217" s="139"/>
      <c r="DM217" s="137"/>
      <c r="DN217" s="138"/>
      <c r="DO217" s="139"/>
      <c r="DP217" s="139"/>
      <c r="DQ217" s="139"/>
      <c r="DR217" s="139"/>
      <c r="DS217" s="139"/>
      <c r="DT217" s="139"/>
      <c r="DU217" s="128"/>
      <c r="DV217" s="216"/>
      <c r="DW217" s="140"/>
      <c r="DX217" s="141"/>
      <c r="DY217" s="141"/>
      <c r="DZ217" s="134"/>
      <c r="EA217" s="133"/>
      <c r="EB217" s="177"/>
      <c r="EC217" s="177"/>
      <c r="ED217" s="163"/>
      <c r="EE217" s="133"/>
      <c r="EF217" s="127"/>
      <c r="EG217" s="127"/>
      <c r="EH217" s="127"/>
      <c r="EI217" s="127"/>
      <c r="EJ217" s="127"/>
      <c r="EK217" s="127"/>
      <c r="EL217" s="134"/>
      <c r="EM217" s="133"/>
      <c r="EN217" s="127"/>
      <c r="EO217" s="127"/>
      <c r="EP217" s="127"/>
      <c r="EQ217" s="127"/>
      <c r="ER217" s="127"/>
      <c r="ES217" s="127"/>
      <c r="ET217" s="134"/>
      <c r="EU217" s="142"/>
      <c r="EV217" s="142"/>
      <c r="EW217" s="142"/>
      <c r="EX217" s="142"/>
      <c r="EY217" s="142"/>
      <c r="EZ217" s="142"/>
      <c r="FA217" s="142"/>
      <c r="FB217" s="142"/>
      <c r="FC217" s="142"/>
      <c r="FD217" s="142"/>
      <c r="FE217" s="142"/>
      <c r="FF217" s="142"/>
      <c r="FG217" s="142"/>
      <c r="FH217" s="142"/>
    </row>
    <row r="218" spans="1:164" s="67" customFormat="1">
      <c r="A218" s="176" t="str">
        <f>Validation!B218</f>
        <v>Pass</v>
      </c>
      <c r="B218" s="247"/>
      <c r="C218" s="247"/>
      <c r="D218" s="247"/>
      <c r="E218" s="248"/>
      <c r="F218" s="249"/>
      <c r="G218" s="247"/>
      <c r="H218" s="243"/>
      <c r="I218" s="127"/>
      <c r="J218" s="243"/>
      <c r="K218" s="136"/>
      <c r="L218" s="177"/>
      <c r="M218" s="191"/>
      <c r="N218" s="218"/>
      <c r="O218" s="218"/>
      <c r="P218" s="179"/>
      <c r="Q218" s="128"/>
      <c r="R218" s="216"/>
      <c r="S218" s="244"/>
      <c r="T218" s="177"/>
      <c r="U218" s="177"/>
      <c r="V218" s="216"/>
      <c r="W218" s="131"/>
      <c r="X218" s="132"/>
      <c r="Y218" s="132"/>
      <c r="Z218" s="132"/>
      <c r="AA218" s="133"/>
      <c r="AB218" s="127"/>
      <c r="AC218" s="127"/>
      <c r="AD218" s="245"/>
      <c r="AE218" s="246"/>
      <c r="AF218" s="127"/>
      <c r="AG218" s="127"/>
      <c r="AH218" s="128"/>
      <c r="AI218" s="128"/>
      <c r="AJ218" s="134"/>
      <c r="AK218" s="214"/>
      <c r="AL218" s="210"/>
      <c r="AM218" s="177"/>
      <c r="AN218" s="127"/>
      <c r="AO218" s="177"/>
      <c r="AP218" s="177"/>
      <c r="AQ218" s="177"/>
      <c r="AR218" s="177"/>
      <c r="AS218" s="177"/>
      <c r="AT218" s="177"/>
      <c r="AU218" s="135"/>
      <c r="AV218" s="216"/>
      <c r="AW218" s="133"/>
      <c r="AX218" s="127"/>
      <c r="AY218" s="127"/>
      <c r="AZ218" s="127"/>
      <c r="BA218" s="127"/>
      <c r="BB218" s="127"/>
      <c r="BC218" s="127"/>
      <c r="BD218" s="127"/>
      <c r="BE218" s="134"/>
      <c r="BF218" s="127"/>
      <c r="BG218" s="127"/>
      <c r="BH218" s="127"/>
      <c r="BI218" s="127"/>
      <c r="BJ218" s="127"/>
      <c r="BK218" s="127"/>
      <c r="BL218" s="127"/>
      <c r="BM218" s="127"/>
      <c r="BN218" s="134"/>
      <c r="BO218" s="133"/>
      <c r="BP218" s="127"/>
      <c r="BQ218" s="127"/>
      <c r="BR218" s="127"/>
      <c r="BS218" s="127"/>
      <c r="BT218" s="127"/>
      <c r="BU218" s="127"/>
      <c r="BV218" s="127"/>
      <c r="BW218" s="127"/>
      <c r="BX218" s="127"/>
      <c r="BY218" s="127"/>
      <c r="BZ218" s="127"/>
      <c r="CA218" s="127"/>
      <c r="CB218" s="127"/>
      <c r="CC218" s="127"/>
      <c r="CD218" s="127"/>
      <c r="CE218" s="127"/>
      <c r="CF218" s="127"/>
      <c r="CG218" s="127"/>
      <c r="CH218" s="136"/>
      <c r="CI218" s="137"/>
      <c r="CJ218" s="127"/>
      <c r="CK218" s="127"/>
      <c r="CL218" s="127"/>
      <c r="CM218" s="127"/>
      <c r="CN218" s="127"/>
      <c r="CO218" s="127"/>
      <c r="CP218" s="127"/>
      <c r="CQ218" s="127"/>
      <c r="CR218" s="127"/>
      <c r="CS218" s="127"/>
      <c r="CT218" s="127"/>
      <c r="CU218" s="127"/>
      <c r="CV218" s="127"/>
      <c r="CW218" s="127"/>
      <c r="CX218" s="127"/>
      <c r="CY218" s="127"/>
      <c r="CZ218" s="127"/>
      <c r="DA218" s="127"/>
      <c r="DB218" s="127"/>
      <c r="DC218" s="127"/>
      <c r="DD218" s="128"/>
      <c r="DE218" s="134"/>
      <c r="DF218" s="138"/>
      <c r="DG218" s="139"/>
      <c r="DH218" s="139"/>
      <c r="DI218" s="139"/>
      <c r="DJ218" s="139"/>
      <c r="DK218" s="139"/>
      <c r="DL218" s="139"/>
      <c r="DM218" s="137"/>
      <c r="DN218" s="138"/>
      <c r="DO218" s="139"/>
      <c r="DP218" s="139"/>
      <c r="DQ218" s="139"/>
      <c r="DR218" s="139"/>
      <c r="DS218" s="139"/>
      <c r="DT218" s="139"/>
      <c r="DU218" s="128"/>
      <c r="DV218" s="216"/>
      <c r="DW218" s="140"/>
      <c r="DX218" s="141"/>
      <c r="DY218" s="141"/>
      <c r="DZ218" s="134"/>
      <c r="EA218" s="133"/>
      <c r="EB218" s="177"/>
      <c r="EC218" s="177"/>
      <c r="ED218" s="163"/>
      <c r="EE218" s="133"/>
      <c r="EF218" s="127"/>
      <c r="EG218" s="127"/>
      <c r="EH218" s="127"/>
      <c r="EI218" s="127"/>
      <c r="EJ218" s="127"/>
      <c r="EK218" s="127"/>
      <c r="EL218" s="134"/>
      <c r="EM218" s="133"/>
      <c r="EN218" s="127"/>
      <c r="EO218" s="127"/>
      <c r="EP218" s="127"/>
      <c r="EQ218" s="127"/>
      <c r="ER218" s="127"/>
      <c r="ES218" s="127"/>
      <c r="ET218" s="134"/>
      <c r="EU218" s="142"/>
      <c r="EV218" s="142"/>
      <c r="EW218" s="142"/>
      <c r="EX218" s="142"/>
      <c r="EY218" s="142"/>
      <c r="EZ218" s="142"/>
      <c r="FA218" s="142"/>
      <c r="FB218" s="142"/>
      <c r="FC218" s="142"/>
      <c r="FD218" s="142"/>
      <c r="FE218" s="142"/>
      <c r="FF218" s="142"/>
      <c r="FG218" s="142"/>
      <c r="FH218" s="142"/>
    </row>
    <row r="219" spans="1:164" s="67" customFormat="1">
      <c r="A219" s="176" t="str">
        <f>Validation!B219</f>
        <v>Pass</v>
      </c>
      <c r="B219" s="247"/>
      <c r="C219" s="247"/>
      <c r="D219" s="247"/>
      <c r="E219" s="248"/>
      <c r="F219" s="249"/>
      <c r="G219" s="247"/>
      <c r="H219" s="243"/>
      <c r="I219" s="127"/>
      <c r="J219" s="243"/>
      <c r="K219" s="136"/>
      <c r="L219" s="177"/>
      <c r="M219" s="191"/>
      <c r="N219" s="218"/>
      <c r="O219" s="218"/>
      <c r="P219" s="179"/>
      <c r="Q219" s="128"/>
      <c r="R219" s="216"/>
      <c r="S219" s="244"/>
      <c r="T219" s="177"/>
      <c r="U219" s="177"/>
      <c r="V219" s="216"/>
      <c r="W219" s="131"/>
      <c r="X219" s="132"/>
      <c r="Y219" s="132"/>
      <c r="Z219" s="132"/>
      <c r="AA219" s="133"/>
      <c r="AB219" s="127"/>
      <c r="AC219" s="127"/>
      <c r="AD219" s="245"/>
      <c r="AE219" s="246"/>
      <c r="AF219" s="127"/>
      <c r="AG219" s="127"/>
      <c r="AH219" s="128"/>
      <c r="AI219" s="128"/>
      <c r="AJ219" s="134"/>
      <c r="AK219" s="214"/>
      <c r="AL219" s="210"/>
      <c r="AM219" s="177"/>
      <c r="AN219" s="127"/>
      <c r="AO219" s="177"/>
      <c r="AP219" s="177"/>
      <c r="AQ219" s="177"/>
      <c r="AR219" s="177"/>
      <c r="AS219" s="177"/>
      <c r="AT219" s="177"/>
      <c r="AU219" s="135"/>
      <c r="AV219" s="216"/>
      <c r="AW219" s="133"/>
      <c r="AX219" s="127"/>
      <c r="AY219" s="127"/>
      <c r="AZ219" s="127"/>
      <c r="BA219" s="127"/>
      <c r="BB219" s="127"/>
      <c r="BC219" s="127"/>
      <c r="BD219" s="127"/>
      <c r="BE219" s="134"/>
      <c r="BF219" s="127"/>
      <c r="BG219" s="127"/>
      <c r="BH219" s="127"/>
      <c r="BI219" s="127"/>
      <c r="BJ219" s="127"/>
      <c r="BK219" s="127"/>
      <c r="BL219" s="127"/>
      <c r="BM219" s="127"/>
      <c r="BN219" s="134"/>
      <c r="BO219" s="133"/>
      <c r="BP219" s="127"/>
      <c r="BQ219" s="127"/>
      <c r="BR219" s="127"/>
      <c r="BS219" s="127"/>
      <c r="BT219" s="127"/>
      <c r="BU219" s="127"/>
      <c r="BV219" s="127"/>
      <c r="BW219" s="127"/>
      <c r="BX219" s="127"/>
      <c r="BY219" s="127"/>
      <c r="BZ219" s="127"/>
      <c r="CA219" s="127"/>
      <c r="CB219" s="127"/>
      <c r="CC219" s="127"/>
      <c r="CD219" s="127"/>
      <c r="CE219" s="127"/>
      <c r="CF219" s="127"/>
      <c r="CG219" s="127"/>
      <c r="CH219" s="136"/>
      <c r="CI219" s="137"/>
      <c r="CJ219" s="127"/>
      <c r="CK219" s="127"/>
      <c r="CL219" s="127"/>
      <c r="CM219" s="127"/>
      <c r="CN219" s="127"/>
      <c r="CO219" s="127"/>
      <c r="CP219" s="127"/>
      <c r="CQ219" s="127"/>
      <c r="CR219" s="127"/>
      <c r="CS219" s="127"/>
      <c r="CT219" s="127"/>
      <c r="CU219" s="127"/>
      <c r="CV219" s="127"/>
      <c r="CW219" s="127"/>
      <c r="CX219" s="127"/>
      <c r="CY219" s="127"/>
      <c r="CZ219" s="127"/>
      <c r="DA219" s="127"/>
      <c r="DB219" s="127"/>
      <c r="DC219" s="127"/>
      <c r="DD219" s="128"/>
      <c r="DE219" s="134"/>
      <c r="DF219" s="138"/>
      <c r="DG219" s="139"/>
      <c r="DH219" s="139"/>
      <c r="DI219" s="139"/>
      <c r="DJ219" s="139"/>
      <c r="DK219" s="139"/>
      <c r="DL219" s="139"/>
      <c r="DM219" s="137"/>
      <c r="DN219" s="138"/>
      <c r="DO219" s="139"/>
      <c r="DP219" s="139"/>
      <c r="DQ219" s="139"/>
      <c r="DR219" s="139"/>
      <c r="DS219" s="139"/>
      <c r="DT219" s="139"/>
      <c r="DU219" s="128"/>
      <c r="DV219" s="216"/>
      <c r="DW219" s="140"/>
      <c r="DX219" s="141"/>
      <c r="DY219" s="141"/>
      <c r="DZ219" s="134"/>
      <c r="EA219" s="133"/>
      <c r="EB219" s="177"/>
      <c r="EC219" s="177"/>
      <c r="ED219" s="163"/>
      <c r="EE219" s="133"/>
      <c r="EF219" s="127"/>
      <c r="EG219" s="127"/>
      <c r="EH219" s="127"/>
      <c r="EI219" s="127"/>
      <c r="EJ219" s="127"/>
      <c r="EK219" s="127"/>
      <c r="EL219" s="134"/>
      <c r="EM219" s="133"/>
      <c r="EN219" s="127"/>
      <c r="EO219" s="127"/>
      <c r="EP219" s="127"/>
      <c r="EQ219" s="127"/>
      <c r="ER219" s="127"/>
      <c r="ES219" s="127"/>
      <c r="ET219" s="134"/>
      <c r="EU219" s="142"/>
      <c r="EV219" s="142"/>
      <c r="EW219" s="142"/>
      <c r="EX219" s="142"/>
      <c r="EY219" s="142"/>
      <c r="EZ219" s="142"/>
      <c r="FA219" s="142"/>
      <c r="FB219" s="142"/>
      <c r="FC219" s="142"/>
      <c r="FD219" s="142"/>
      <c r="FE219" s="142"/>
      <c r="FF219" s="142"/>
      <c r="FG219" s="142"/>
      <c r="FH219" s="142"/>
    </row>
    <row r="220" spans="1:164" s="67" customFormat="1">
      <c r="A220" s="176" t="str">
        <f>Validation!B220</f>
        <v>Pass</v>
      </c>
      <c r="B220" s="247"/>
      <c r="C220" s="247"/>
      <c r="D220" s="247"/>
      <c r="E220" s="248"/>
      <c r="F220" s="249"/>
      <c r="G220" s="247"/>
      <c r="H220" s="243"/>
      <c r="I220" s="127"/>
      <c r="J220" s="243"/>
      <c r="K220" s="136"/>
      <c r="L220" s="177"/>
      <c r="M220" s="191"/>
      <c r="N220" s="218"/>
      <c r="O220" s="218"/>
      <c r="P220" s="179"/>
      <c r="Q220" s="128"/>
      <c r="R220" s="216"/>
      <c r="S220" s="244"/>
      <c r="T220" s="177"/>
      <c r="U220" s="177"/>
      <c r="V220" s="216"/>
      <c r="W220" s="131"/>
      <c r="X220" s="132"/>
      <c r="Y220" s="132"/>
      <c r="Z220" s="132"/>
      <c r="AA220" s="133"/>
      <c r="AB220" s="127"/>
      <c r="AC220" s="127"/>
      <c r="AD220" s="245"/>
      <c r="AE220" s="246"/>
      <c r="AF220" s="127"/>
      <c r="AG220" s="127"/>
      <c r="AH220" s="128"/>
      <c r="AI220" s="128"/>
      <c r="AJ220" s="134"/>
      <c r="AK220" s="214"/>
      <c r="AL220" s="210"/>
      <c r="AM220" s="177"/>
      <c r="AN220" s="127"/>
      <c r="AO220" s="177"/>
      <c r="AP220" s="177"/>
      <c r="AQ220" s="177"/>
      <c r="AR220" s="177"/>
      <c r="AS220" s="177"/>
      <c r="AT220" s="177"/>
      <c r="AU220" s="135"/>
      <c r="AV220" s="216"/>
      <c r="AW220" s="133"/>
      <c r="AX220" s="127"/>
      <c r="AY220" s="127"/>
      <c r="AZ220" s="127"/>
      <c r="BA220" s="127"/>
      <c r="BB220" s="127"/>
      <c r="BC220" s="127"/>
      <c r="BD220" s="127"/>
      <c r="BE220" s="134"/>
      <c r="BF220" s="127"/>
      <c r="BG220" s="127"/>
      <c r="BH220" s="127"/>
      <c r="BI220" s="127"/>
      <c r="BJ220" s="127"/>
      <c r="BK220" s="127"/>
      <c r="BL220" s="127"/>
      <c r="BM220" s="127"/>
      <c r="BN220" s="134"/>
      <c r="BO220" s="133"/>
      <c r="BP220" s="127"/>
      <c r="BQ220" s="127"/>
      <c r="BR220" s="127"/>
      <c r="BS220" s="127"/>
      <c r="BT220" s="127"/>
      <c r="BU220" s="127"/>
      <c r="BV220" s="127"/>
      <c r="BW220" s="127"/>
      <c r="BX220" s="127"/>
      <c r="BY220" s="127"/>
      <c r="BZ220" s="127"/>
      <c r="CA220" s="127"/>
      <c r="CB220" s="127"/>
      <c r="CC220" s="127"/>
      <c r="CD220" s="127"/>
      <c r="CE220" s="127"/>
      <c r="CF220" s="127"/>
      <c r="CG220" s="127"/>
      <c r="CH220" s="136"/>
      <c r="CI220" s="137"/>
      <c r="CJ220" s="127"/>
      <c r="CK220" s="127"/>
      <c r="CL220" s="127"/>
      <c r="CM220" s="127"/>
      <c r="CN220" s="127"/>
      <c r="CO220" s="127"/>
      <c r="CP220" s="127"/>
      <c r="CQ220" s="127"/>
      <c r="CR220" s="127"/>
      <c r="CS220" s="127"/>
      <c r="CT220" s="127"/>
      <c r="CU220" s="127"/>
      <c r="CV220" s="127"/>
      <c r="CW220" s="127"/>
      <c r="CX220" s="127"/>
      <c r="CY220" s="127"/>
      <c r="CZ220" s="127"/>
      <c r="DA220" s="127"/>
      <c r="DB220" s="127"/>
      <c r="DC220" s="127"/>
      <c r="DD220" s="128"/>
      <c r="DE220" s="134"/>
      <c r="DF220" s="138"/>
      <c r="DG220" s="139"/>
      <c r="DH220" s="139"/>
      <c r="DI220" s="139"/>
      <c r="DJ220" s="139"/>
      <c r="DK220" s="139"/>
      <c r="DL220" s="139"/>
      <c r="DM220" s="137"/>
      <c r="DN220" s="138"/>
      <c r="DO220" s="139"/>
      <c r="DP220" s="139"/>
      <c r="DQ220" s="139"/>
      <c r="DR220" s="139"/>
      <c r="DS220" s="139"/>
      <c r="DT220" s="139"/>
      <c r="DU220" s="128"/>
      <c r="DV220" s="216"/>
      <c r="DW220" s="140"/>
      <c r="DX220" s="141"/>
      <c r="DY220" s="141"/>
      <c r="DZ220" s="134"/>
      <c r="EA220" s="133"/>
      <c r="EB220" s="177"/>
      <c r="EC220" s="177"/>
      <c r="ED220" s="163"/>
      <c r="EE220" s="133"/>
      <c r="EF220" s="127"/>
      <c r="EG220" s="127"/>
      <c r="EH220" s="127"/>
      <c r="EI220" s="127"/>
      <c r="EJ220" s="127"/>
      <c r="EK220" s="127"/>
      <c r="EL220" s="134"/>
      <c r="EM220" s="133"/>
      <c r="EN220" s="127"/>
      <c r="EO220" s="127"/>
      <c r="EP220" s="127"/>
      <c r="EQ220" s="127"/>
      <c r="ER220" s="127"/>
      <c r="ES220" s="127"/>
      <c r="ET220" s="134"/>
      <c r="EU220" s="142"/>
      <c r="EV220" s="142"/>
      <c r="EW220" s="142"/>
      <c r="EX220" s="142"/>
      <c r="EY220" s="142"/>
      <c r="EZ220" s="142"/>
      <c r="FA220" s="142"/>
      <c r="FB220" s="142"/>
      <c r="FC220" s="142"/>
      <c r="FD220" s="142"/>
      <c r="FE220" s="142"/>
      <c r="FF220" s="142"/>
      <c r="FG220" s="142"/>
      <c r="FH220" s="142"/>
    </row>
    <row r="221" spans="1:164" s="67" customFormat="1">
      <c r="A221" s="176" t="str">
        <f>Validation!B221</f>
        <v>Pass</v>
      </c>
      <c r="B221" s="247"/>
      <c r="C221" s="247"/>
      <c r="D221" s="247"/>
      <c r="E221" s="248"/>
      <c r="F221" s="249"/>
      <c r="G221" s="247"/>
      <c r="H221" s="243"/>
      <c r="I221" s="127"/>
      <c r="J221" s="243"/>
      <c r="K221" s="136"/>
      <c r="L221" s="177"/>
      <c r="M221" s="191"/>
      <c r="N221" s="218"/>
      <c r="O221" s="218"/>
      <c r="P221" s="179"/>
      <c r="Q221" s="128"/>
      <c r="R221" s="216"/>
      <c r="S221" s="244"/>
      <c r="T221" s="177"/>
      <c r="U221" s="177"/>
      <c r="V221" s="216"/>
      <c r="W221" s="131"/>
      <c r="X221" s="132"/>
      <c r="Y221" s="132"/>
      <c r="Z221" s="132"/>
      <c r="AA221" s="133"/>
      <c r="AB221" s="127"/>
      <c r="AC221" s="127"/>
      <c r="AD221" s="245"/>
      <c r="AE221" s="246"/>
      <c r="AF221" s="127"/>
      <c r="AG221" s="127"/>
      <c r="AH221" s="128"/>
      <c r="AI221" s="128"/>
      <c r="AJ221" s="134"/>
      <c r="AK221" s="214"/>
      <c r="AL221" s="210"/>
      <c r="AM221" s="177"/>
      <c r="AN221" s="127"/>
      <c r="AO221" s="177"/>
      <c r="AP221" s="177"/>
      <c r="AQ221" s="177"/>
      <c r="AR221" s="177"/>
      <c r="AS221" s="177"/>
      <c r="AT221" s="177"/>
      <c r="AU221" s="135"/>
      <c r="AV221" s="216"/>
      <c r="AW221" s="133"/>
      <c r="AX221" s="127"/>
      <c r="AY221" s="127"/>
      <c r="AZ221" s="127"/>
      <c r="BA221" s="127"/>
      <c r="BB221" s="127"/>
      <c r="BC221" s="127"/>
      <c r="BD221" s="127"/>
      <c r="BE221" s="134"/>
      <c r="BF221" s="127"/>
      <c r="BG221" s="127"/>
      <c r="BH221" s="127"/>
      <c r="BI221" s="127"/>
      <c r="BJ221" s="127"/>
      <c r="BK221" s="127"/>
      <c r="BL221" s="127"/>
      <c r="BM221" s="127"/>
      <c r="BN221" s="134"/>
      <c r="BO221" s="133"/>
      <c r="BP221" s="127"/>
      <c r="BQ221" s="127"/>
      <c r="BR221" s="127"/>
      <c r="BS221" s="127"/>
      <c r="BT221" s="127"/>
      <c r="BU221" s="127"/>
      <c r="BV221" s="127"/>
      <c r="BW221" s="127"/>
      <c r="BX221" s="127"/>
      <c r="BY221" s="127"/>
      <c r="BZ221" s="127"/>
      <c r="CA221" s="127"/>
      <c r="CB221" s="127"/>
      <c r="CC221" s="127"/>
      <c r="CD221" s="127"/>
      <c r="CE221" s="127"/>
      <c r="CF221" s="127"/>
      <c r="CG221" s="127"/>
      <c r="CH221" s="136"/>
      <c r="CI221" s="137"/>
      <c r="CJ221" s="127"/>
      <c r="CK221" s="127"/>
      <c r="CL221" s="127"/>
      <c r="CM221" s="127"/>
      <c r="CN221" s="127"/>
      <c r="CO221" s="127"/>
      <c r="CP221" s="127"/>
      <c r="CQ221" s="127"/>
      <c r="CR221" s="127"/>
      <c r="CS221" s="127"/>
      <c r="CT221" s="127"/>
      <c r="CU221" s="127"/>
      <c r="CV221" s="127"/>
      <c r="CW221" s="127"/>
      <c r="CX221" s="127"/>
      <c r="CY221" s="127"/>
      <c r="CZ221" s="127"/>
      <c r="DA221" s="127"/>
      <c r="DB221" s="127"/>
      <c r="DC221" s="127"/>
      <c r="DD221" s="128"/>
      <c r="DE221" s="134"/>
      <c r="DF221" s="138"/>
      <c r="DG221" s="139"/>
      <c r="DH221" s="139"/>
      <c r="DI221" s="139"/>
      <c r="DJ221" s="139"/>
      <c r="DK221" s="139"/>
      <c r="DL221" s="139"/>
      <c r="DM221" s="137"/>
      <c r="DN221" s="138"/>
      <c r="DO221" s="139"/>
      <c r="DP221" s="139"/>
      <c r="DQ221" s="139"/>
      <c r="DR221" s="139"/>
      <c r="DS221" s="139"/>
      <c r="DT221" s="139"/>
      <c r="DU221" s="128"/>
      <c r="DV221" s="216"/>
      <c r="DW221" s="140"/>
      <c r="DX221" s="141"/>
      <c r="DY221" s="141"/>
      <c r="DZ221" s="134"/>
      <c r="EA221" s="133"/>
      <c r="EB221" s="177"/>
      <c r="EC221" s="177"/>
      <c r="ED221" s="163"/>
      <c r="EE221" s="133"/>
      <c r="EF221" s="127"/>
      <c r="EG221" s="127"/>
      <c r="EH221" s="127"/>
      <c r="EI221" s="127"/>
      <c r="EJ221" s="127"/>
      <c r="EK221" s="127"/>
      <c r="EL221" s="134"/>
      <c r="EM221" s="133"/>
      <c r="EN221" s="127"/>
      <c r="EO221" s="127"/>
      <c r="EP221" s="127"/>
      <c r="EQ221" s="127"/>
      <c r="ER221" s="127"/>
      <c r="ES221" s="127"/>
      <c r="ET221" s="134"/>
      <c r="EU221" s="142"/>
      <c r="EV221" s="142"/>
      <c r="EW221" s="142"/>
      <c r="EX221" s="142"/>
      <c r="EY221" s="142"/>
      <c r="EZ221" s="142"/>
      <c r="FA221" s="142"/>
      <c r="FB221" s="142"/>
      <c r="FC221" s="142"/>
      <c r="FD221" s="142"/>
      <c r="FE221" s="142"/>
      <c r="FF221" s="142"/>
      <c r="FG221" s="142"/>
      <c r="FH221" s="142"/>
    </row>
    <row r="222" spans="1:164" s="67" customFormat="1">
      <c r="A222" s="176" t="str">
        <f>Validation!B222</f>
        <v>Pass</v>
      </c>
      <c r="B222" s="247"/>
      <c r="C222" s="247"/>
      <c r="D222" s="247"/>
      <c r="E222" s="248"/>
      <c r="F222" s="249"/>
      <c r="G222" s="247"/>
      <c r="H222" s="243"/>
      <c r="I222" s="127"/>
      <c r="J222" s="243"/>
      <c r="K222" s="136"/>
      <c r="L222" s="177"/>
      <c r="M222" s="191"/>
      <c r="N222" s="218"/>
      <c r="O222" s="218"/>
      <c r="P222" s="179"/>
      <c r="Q222" s="128"/>
      <c r="R222" s="216"/>
      <c r="S222" s="244"/>
      <c r="T222" s="177"/>
      <c r="U222" s="177"/>
      <c r="V222" s="216"/>
      <c r="W222" s="131"/>
      <c r="X222" s="132"/>
      <c r="Y222" s="132"/>
      <c r="Z222" s="132"/>
      <c r="AA222" s="133"/>
      <c r="AB222" s="127"/>
      <c r="AC222" s="127"/>
      <c r="AD222" s="245"/>
      <c r="AE222" s="246"/>
      <c r="AF222" s="127"/>
      <c r="AG222" s="127"/>
      <c r="AH222" s="128"/>
      <c r="AI222" s="128"/>
      <c r="AJ222" s="134"/>
      <c r="AK222" s="214"/>
      <c r="AL222" s="210"/>
      <c r="AM222" s="177"/>
      <c r="AN222" s="127"/>
      <c r="AO222" s="177"/>
      <c r="AP222" s="177"/>
      <c r="AQ222" s="177"/>
      <c r="AR222" s="177"/>
      <c r="AS222" s="177"/>
      <c r="AT222" s="177"/>
      <c r="AU222" s="135"/>
      <c r="AV222" s="216"/>
      <c r="AW222" s="133"/>
      <c r="AX222" s="127"/>
      <c r="AY222" s="127"/>
      <c r="AZ222" s="127"/>
      <c r="BA222" s="127"/>
      <c r="BB222" s="127"/>
      <c r="BC222" s="127"/>
      <c r="BD222" s="127"/>
      <c r="BE222" s="134"/>
      <c r="BF222" s="127"/>
      <c r="BG222" s="127"/>
      <c r="BH222" s="127"/>
      <c r="BI222" s="127"/>
      <c r="BJ222" s="127"/>
      <c r="BK222" s="127"/>
      <c r="BL222" s="127"/>
      <c r="BM222" s="127"/>
      <c r="BN222" s="134"/>
      <c r="BO222" s="133"/>
      <c r="BP222" s="127"/>
      <c r="BQ222" s="127"/>
      <c r="BR222" s="127"/>
      <c r="BS222" s="127"/>
      <c r="BT222" s="127"/>
      <c r="BU222" s="127"/>
      <c r="BV222" s="127"/>
      <c r="BW222" s="127"/>
      <c r="BX222" s="127"/>
      <c r="BY222" s="127"/>
      <c r="BZ222" s="127"/>
      <c r="CA222" s="127"/>
      <c r="CB222" s="127"/>
      <c r="CC222" s="127"/>
      <c r="CD222" s="127"/>
      <c r="CE222" s="127"/>
      <c r="CF222" s="127"/>
      <c r="CG222" s="127"/>
      <c r="CH222" s="136"/>
      <c r="CI222" s="137"/>
      <c r="CJ222" s="127"/>
      <c r="CK222" s="127"/>
      <c r="CL222" s="127"/>
      <c r="CM222" s="127"/>
      <c r="CN222" s="127"/>
      <c r="CO222" s="127"/>
      <c r="CP222" s="127"/>
      <c r="CQ222" s="127"/>
      <c r="CR222" s="127"/>
      <c r="CS222" s="127"/>
      <c r="CT222" s="127"/>
      <c r="CU222" s="127"/>
      <c r="CV222" s="127"/>
      <c r="CW222" s="127"/>
      <c r="CX222" s="127"/>
      <c r="CY222" s="127"/>
      <c r="CZ222" s="127"/>
      <c r="DA222" s="127"/>
      <c r="DB222" s="127"/>
      <c r="DC222" s="127"/>
      <c r="DD222" s="128"/>
      <c r="DE222" s="134"/>
      <c r="DF222" s="138"/>
      <c r="DG222" s="139"/>
      <c r="DH222" s="139"/>
      <c r="DI222" s="139"/>
      <c r="DJ222" s="139"/>
      <c r="DK222" s="139"/>
      <c r="DL222" s="139"/>
      <c r="DM222" s="137"/>
      <c r="DN222" s="138"/>
      <c r="DO222" s="139"/>
      <c r="DP222" s="139"/>
      <c r="DQ222" s="139"/>
      <c r="DR222" s="139"/>
      <c r="DS222" s="139"/>
      <c r="DT222" s="139"/>
      <c r="DU222" s="128"/>
      <c r="DV222" s="216"/>
      <c r="DW222" s="140"/>
      <c r="DX222" s="141"/>
      <c r="DY222" s="141"/>
      <c r="DZ222" s="134"/>
      <c r="EA222" s="133"/>
      <c r="EB222" s="177"/>
      <c r="EC222" s="177"/>
      <c r="ED222" s="163"/>
      <c r="EE222" s="133"/>
      <c r="EF222" s="127"/>
      <c r="EG222" s="127"/>
      <c r="EH222" s="127"/>
      <c r="EI222" s="127"/>
      <c r="EJ222" s="127"/>
      <c r="EK222" s="127"/>
      <c r="EL222" s="134"/>
      <c r="EM222" s="133"/>
      <c r="EN222" s="127"/>
      <c r="EO222" s="127"/>
      <c r="EP222" s="127"/>
      <c r="EQ222" s="127"/>
      <c r="ER222" s="127"/>
      <c r="ES222" s="127"/>
      <c r="ET222" s="134"/>
      <c r="EU222" s="142"/>
      <c r="EV222" s="142"/>
      <c r="EW222" s="142"/>
      <c r="EX222" s="142"/>
      <c r="EY222" s="142"/>
      <c r="EZ222" s="142"/>
      <c r="FA222" s="142"/>
      <c r="FB222" s="142"/>
      <c r="FC222" s="142"/>
      <c r="FD222" s="142"/>
      <c r="FE222" s="142"/>
      <c r="FF222" s="142"/>
      <c r="FG222" s="142"/>
      <c r="FH222" s="142"/>
    </row>
    <row r="223" spans="1:164" s="67" customFormat="1">
      <c r="A223" s="176" t="str">
        <f>Validation!B223</f>
        <v>Pass</v>
      </c>
      <c r="B223" s="247"/>
      <c r="C223" s="247"/>
      <c r="D223" s="247"/>
      <c r="E223" s="248"/>
      <c r="F223" s="249"/>
      <c r="G223" s="247"/>
      <c r="H223" s="243"/>
      <c r="I223" s="127"/>
      <c r="J223" s="243"/>
      <c r="K223" s="136"/>
      <c r="L223" s="177"/>
      <c r="M223" s="191"/>
      <c r="N223" s="218"/>
      <c r="O223" s="218"/>
      <c r="P223" s="179"/>
      <c r="Q223" s="128"/>
      <c r="R223" s="216"/>
      <c r="S223" s="244"/>
      <c r="T223" s="177"/>
      <c r="U223" s="177"/>
      <c r="V223" s="216"/>
      <c r="W223" s="131"/>
      <c r="X223" s="132"/>
      <c r="Y223" s="132"/>
      <c r="Z223" s="132"/>
      <c r="AA223" s="133"/>
      <c r="AB223" s="127"/>
      <c r="AC223" s="127"/>
      <c r="AD223" s="245"/>
      <c r="AE223" s="246"/>
      <c r="AF223" s="127"/>
      <c r="AG223" s="127"/>
      <c r="AH223" s="128"/>
      <c r="AI223" s="128"/>
      <c r="AJ223" s="134"/>
      <c r="AK223" s="214"/>
      <c r="AL223" s="210"/>
      <c r="AM223" s="177"/>
      <c r="AN223" s="127"/>
      <c r="AO223" s="177"/>
      <c r="AP223" s="177"/>
      <c r="AQ223" s="177"/>
      <c r="AR223" s="177"/>
      <c r="AS223" s="177"/>
      <c r="AT223" s="177"/>
      <c r="AU223" s="135"/>
      <c r="AV223" s="216"/>
      <c r="AW223" s="133"/>
      <c r="AX223" s="127"/>
      <c r="AY223" s="127"/>
      <c r="AZ223" s="127"/>
      <c r="BA223" s="127"/>
      <c r="BB223" s="127"/>
      <c r="BC223" s="127"/>
      <c r="BD223" s="127"/>
      <c r="BE223" s="134"/>
      <c r="BF223" s="127"/>
      <c r="BG223" s="127"/>
      <c r="BH223" s="127"/>
      <c r="BI223" s="127"/>
      <c r="BJ223" s="127"/>
      <c r="BK223" s="127"/>
      <c r="BL223" s="127"/>
      <c r="BM223" s="127"/>
      <c r="BN223" s="134"/>
      <c r="BO223" s="133"/>
      <c r="BP223" s="127"/>
      <c r="BQ223" s="127"/>
      <c r="BR223" s="127"/>
      <c r="BS223" s="127"/>
      <c r="BT223" s="127"/>
      <c r="BU223" s="127"/>
      <c r="BV223" s="127"/>
      <c r="BW223" s="127"/>
      <c r="BX223" s="127"/>
      <c r="BY223" s="127"/>
      <c r="BZ223" s="127"/>
      <c r="CA223" s="127"/>
      <c r="CB223" s="127"/>
      <c r="CC223" s="127"/>
      <c r="CD223" s="127"/>
      <c r="CE223" s="127"/>
      <c r="CF223" s="127"/>
      <c r="CG223" s="127"/>
      <c r="CH223" s="136"/>
      <c r="CI223" s="137"/>
      <c r="CJ223" s="127"/>
      <c r="CK223" s="127"/>
      <c r="CL223" s="127"/>
      <c r="CM223" s="127"/>
      <c r="CN223" s="127"/>
      <c r="CO223" s="127"/>
      <c r="CP223" s="127"/>
      <c r="CQ223" s="127"/>
      <c r="CR223" s="127"/>
      <c r="CS223" s="127"/>
      <c r="CT223" s="127"/>
      <c r="CU223" s="127"/>
      <c r="CV223" s="127"/>
      <c r="CW223" s="127"/>
      <c r="CX223" s="127"/>
      <c r="CY223" s="127"/>
      <c r="CZ223" s="127"/>
      <c r="DA223" s="127"/>
      <c r="DB223" s="127"/>
      <c r="DC223" s="127"/>
      <c r="DD223" s="128"/>
      <c r="DE223" s="134"/>
      <c r="DF223" s="138"/>
      <c r="DG223" s="139"/>
      <c r="DH223" s="139"/>
      <c r="DI223" s="139"/>
      <c r="DJ223" s="139"/>
      <c r="DK223" s="139"/>
      <c r="DL223" s="139"/>
      <c r="DM223" s="137"/>
      <c r="DN223" s="138"/>
      <c r="DO223" s="139"/>
      <c r="DP223" s="139"/>
      <c r="DQ223" s="139"/>
      <c r="DR223" s="139"/>
      <c r="DS223" s="139"/>
      <c r="DT223" s="139"/>
      <c r="DU223" s="128"/>
      <c r="DV223" s="216"/>
      <c r="DW223" s="140"/>
      <c r="DX223" s="141"/>
      <c r="DY223" s="141"/>
      <c r="DZ223" s="134"/>
      <c r="EA223" s="133"/>
      <c r="EB223" s="177"/>
      <c r="EC223" s="177"/>
      <c r="ED223" s="163"/>
      <c r="EE223" s="133"/>
      <c r="EF223" s="127"/>
      <c r="EG223" s="127"/>
      <c r="EH223" s="127"/>
      <c r="EI223" s="127"/>
      <c r="EJ223" s="127"/>
      <c r="EK223" s="127"/>
      <c r="EL223" s="134"/>
      <c r="EM223" s="133"/>
      <c r="EN223" s="127"/>
      <c r="EO223" s="127"/>
      <c r="EP223" s="127"/>
      <c r="EQ223" s="127"/>
      <c r="ER223" s="127"/>
      <c r="ES223" s="127"/>
      <c r="ET223" s="134"/>
      <c r="EU223" s="142"/>
      <c r="EV223" s="142"/>
      <c r="EW223" s="142"/>
      <c r="EX223" s="142"/>
      <c r="EY223" s="142"/>
      <c r="EZ223" s="142"/>
      <c r="FA223" s="142"/>
      <c r="FB223" s="142"/>
      <c r="FC223" s="142"/>
      <c r="FD223" s="142"/>
      <c r="FE223" s="142"/>
      <c r="FF223" s="142"/>
      <c r="FG223" s="142"/>
      <c r="FH223" s="142"/>
    </row>
    <row r="224" spans="1:164" s="67" customFormat="1">
      <c r="A224" s="176" t="str">
        <f>Validation!B224</f>
        <v>Pass</v>
      </c>
      <c r="B224" s="247"/>
      <c r="C224" s="247"/>
      <c r="D224" s="247"/>
      <c r="E224" s="248"/>
      <c r="F224" s="249"/>
      <c r="G224" s="247"/>
      <c r="H224" s="243"/>
      <c r="I224" s="127"/>
      <c r="J224" s="243"/>
      <c r="K224" s="136"/>
      <c r="L224" s="177"/>
      <c r="M224" s="191"/>
      <c r="N224" s="218"/>
      <c r="O224" s="218"/>
      <c r="P224" s="179"/>
      <c r="Q224" s="128"/>
      <c r="R224" s="216"/>
      <c r="S224" s="244"/>
      <c r="T224" s="177"/>
      <c r="U224" s="177"/>
      <c r="V224" s="216"/>
      <c r="W224" s="131"/>
      <c r="X224" s="132"/>
      <c r="Y224" s="132"/>
      <c r="Z224" s="132"/>
      <c r="AA224" s="133"/>
      <c r="AB224" s="127"/>
      <c r="AC224" s="127"/>
      <c r="AD224" s="245"/>
      <c r="AE224" s="246"/>
      <c r="AF224" s="127"/>
      <c r="AG224" s="127"/>
      <c r="AH224" s="128"/>
      <c r="AI224" s="128"/>
      <c r="AJ224" s="134"/>
      <c r="AK224" s="214"/>
      <c r="AL224" s="210"/>
      <c r="AM224" s="177"/>
      <c r="AN224" s="127"/>
      <c r="AO224" s="177"/>
      <c r="AP224" s="177"/>
      <c r="AQ224" s="177"/>
      <c r="AR224" s="177"/>
      <c r="AS224" s="177"/>
      <c r="AT224" s="177"/>
      <c r="AU224" s="135"/>
      <c r="AV224" s="216"/>
      <c r="AW224" s="133"/>
      <c r="AX224" s="127"/>
      <c r="AY224" s="127"/>
      <c r="AZ224" s="127"/>
      <c r="BA224" s="127"/>
      <c r="BB224" s="127"/>
      <c r="BC224" s="127"/>
      <c r="BD224" s="127"/>
      <c r="BE224" s="134"/>
      <c r="BF224" s="127"/>
      <c r="BG224" s="127"/>
      <c r="BH224" s="127"/>
      <c r="BI224" s="127"/>
      <c r="BJ224" s="127"/>
      <c r="BK224" s="127"/>
      <c r="BL224" s="127"/>
      <c r="BM224" s="127"/>
      <c r="BN224" s="134"/>
      <c r="BO224" s="133"/>
      <c r="BP224" s="127"/>
      <c r="BQ224" s="127"/>
      <c r="BR224" s="127"/>
      <c r="BS224" s="127"/>
      <c r="BT224" s="127"/>
      <c r="BU224" s="127"/>
      <c r="BV224" s="127"/>
      <c r="BW224" s="127"/>
      <c r="BX224" s="127"/>
      <c r="BY224" s="127"/>
      <c r="BZ224" s="127"/>
      <c r="CA224" s="127"/>
      <c r="CB224" s="127"/>
      <c r="CC224" s="127"/>
      <c r="CD224" s="127"/>
      <c r="CE224" s="127"/>
      <c r="CF224" s="127"/>
      <c r="CG224" s="127"/>
      <c r="CH224" s="136"/>
      <c r="CI224" s="137"/>
      <c r="CJ224" s="127"/>
      <c r="CK224" s="127"/>
      <c r="CL224" s="127"/>
      <c r="CM224" s="127"/>
      <c r="CN224" s="127"/>
      <c r="CO224" s="127"/>
      <c r="CP224" s="127"/>
      <c r="CQ224" s="127"/>
      <c r="CR224" s="127"/>
      <c r="CS224" s="127"/>
      <c r="CT224" s="127"/>
      <c r="CU224" s="127"/>
      <c r="CV224" s="127"/>
      <c r="CW224" s="127"/>
      <c r="CX224" s="127"/>
      <c r="CY224" s="127"/>
      <c r="CZ224" s="127"/>
      <c r="DA224" s="127"/>
      <c r="DB224" s="127"/>
      <c r="DC224" s="127"/>
      <c r="DD224" s="128"/>
      <c r="DE224" s="134"/>
      <c r="DF224" s="138"/>
      <c r="DG224" s="139"/>
      <c r="DH224" s="139"/>
      <c r="DI224" s="139"/>
      <c r="DJ224" s="139"/>
      <c r="DK224" s="139"/>
      <c r="DL224" s="139"/>
      <c r="DM224" s="137"/>
      <c r="DN224" s="138"/>
      <c r="DO224" s="139"/>
      <c r="DP224" s="139"/>
      <c r="DQ224" s="139"/>
      <c r="DR224" s="139"/>
      <c r="DS224" s="139"/>
      <c r="DT224" s="139"/>
      <c r="DU224" s="128"/>
      <c r="DV224" s="216"/>
      <c r="DW224" s="140"/>
      <c r="DX224" s="141"/>
      <c r="DY224" s="141"/>
      <c r="DZ224" s="134"/>
      <c r="EA224" s="133"/>
      <c r="EB224" s="177"/>
      <c r="EC224" s="177"/>
      <c r="ED224" s="163"/>
      <c r="EE224" s="133"/>
      <c r="EF224" s="127"/>
      <c r="EG224" s="127"/>
      <c r="EH224" s="127"/>
      <c r="EI224" s="127"/>
      <c r="EJ224" s="127"/>
      <c r="EK224" s="127"/>
      <c r="EL224" s="134"/>
      <c r="EM224" s="133"/>
      <c r="EN224" s="127"/>
      <c r="EO224" s="127"/>
      <c r="EP224" s="127"/>
      <c r="EQ224" s="127"/>
      <c r="ER224" s="127"/>
      <c r="ES224" s="127"/>
      <c r="ET224" s="134"/>
      <c r="EU224" s="142"/>
      <c r="EV224" s="142"/>
      <c r="EW224" s="142"/>
      <c r="EX224" s="142"/>
      <c r="EY224" s="142"/>
      <c r="EZ224" s="142"/>
      <c r="FA224" s="142"/>
      <c r="FB224" s="142"/>
      <c r="FC224" s="142"/>
      <c r="FD224" s="142"/>
      <c r="FE224" s="142"/>
      <c r="FF224" s="142"/>
      <c r="FG224" s="142"/>
      <c r="FH224" s="142"/>
    </row>
    <row r="225" spans="1:164" s="67" customFormat="1">
      <c r="A225" s="176" t="str">
        <f>Validation!B225</f>
        <v>Pass</v>
      </c>
      <c r="B225" s="247"/>
      <c r="C225" s="247"/>
      <c r="D225" s="247"/>
      <c r="E225" s="248"/>
      <c r="F225" s="249"/>
      <c r="G225" s="247"/>
      <c r="H225" s="243"/>
      <c r="I225" s="127"/>
      <c r="J225" s="243"/>
      <c r="K225" s="136"/>
      <c r="L225" s="177"/>
      <c r="M225" s="191"/>
      <c r="N225" s="218"/>
      <c r="O225" s="218"/>
      <c r="P225" s="179"/>
      <c r="Q225" s="128"/>
      <c r="R225" s="216"/>
      <c r="S225" s="244"/>
      <c r="T225" s="177"/>
      <c r="U225" s="177"/>
      <c r="V225" s="216"/>
      <c r="W225" s="131"/>
      <c r="X225" s="132"/>
      <c r="Y225" s="132"/>
      <c r="Z225" s="132"/>
      <c r="AA225" s="133"/>
      <c r="AB225" s="127"/>
      <c r="AC225" s="127"/>
      <c r="AD225" s="245"/>
      <c r="AE225" s="246"/>
      <c r="AF225" s="127"/>
      <c r="AG225" s="127"/>
      <c r="AH225" s="128"/>
      <c r="AI225" s="128"/>
      <c r="AJ225" s="134"/>
      <c r="AK225" s="214"/>
      <c r="AL225" s="210"/>
      <c r="AM225" s="177"/>
      <c r="AN225" s="127"/>
      <c r="AO225" s="177"/>
      <c r="AP225" s="177"/>
      <c r="AQ225" s="177"/>
      <c r="AR225" s="177"/>
      <c r="AS225" s="177"/>
      <c r="AT225" s="177"/>
      <c r="AU225" s="135"/>
      <c r="AV225" s="216"/>
      <c r="AW225" s="133"/>
      <c r="AX225" s="127"/>
      <c r="AY225" s="127"/>
      <c r="AZ225" s="127"/>
      <c r="BA225" s="127"/>
      <c r="BB225" s="127"/>
      <c r="BC225" s="127"/>
      <c r="BD225" s="127"/>
      <c r="BE225" s="134"/>
      <c r="BF225" s="127"/>
      <c r="BG225" s="127"/>
      <c r="BH225" s="127"/>
      <c r="BI225" s="127"/>
      <c r="BJ225" s="127"/>
      <c r="BK225" s="127"/>
      <c r="BL225" s="127"/>
      <c r="BM225" s="127"/>
      <c r="BN225" s="134"/>
      <c r="BO225" s="133"/>
      <c r="BP225" s="127"/>
      <c r="BQ225" s="127"/>
      <c r="BR225" s="127"/>
      <c r="BS225" s="127"/>
      <c r="BT225" s="127"/>
      <c r="BU225" s="127"/>
      <c r="BV225" s="127"/>
      <c r="BW225" s="127"/>
      <c r="BX225" s="127"/>
      <c r="BY225" s="127"/>
      <c r="BZ225" s="127"/>
      <c r="CA225" s="127"/>
      <c r="CB225" s="127"/>
      <c r="CC225" s="127"/>
      <c r="CD225" s="127"/>
      <c r="CE225" s="127"/>
      <c r="CF225" s="127"/>
      <c r="CG225" s="127"/>
      <c r="CH225" s="136"/>
      <c r="CI225" s="137"/>
      <c r="CJ225" s="127"/>
      <c r="CK225" s="127"/>
      <c r="CL225" s="127"/>
      <c r="CM225" s="127"/>
      <c r="CN225" s="127"/>
      <c r="CO225" s="127"/>
      <c r="CP225" s="127"/>
      <c r="CQ225" s="127"/>
      <c r="CR225" s="127"/>
      <c r="CS225" s="127"/>
      <c r="CT225" s="127"/>
      <c r="CU225" s="127"/>
      <c r="CV225" s="127"/>
      <c r="CW225" s="127"/>
      <c r="CX225" s="127"/>
      <c r="CY225" s="127"/>
      <c r="CZ225" s="127"/>
      <c r="DA225" s="127"/>
      <c r="DB225" s="127"/>
      <c r="DC225" s="127"/>
      <c r="DD225" s="128"/>
      <c r="DE225" s="134"/>
      <c r="DF225" s="138"/>
      <c r="DG225" s="139"/>
      <c r="DH225" s="139"/>
      <c r="DI225" s="139"/>
      <c r="DJ225" s="139"/>
      <c r="DK225" s="139"/>
      <c r="DL225" s="139"/>
      <c r="DM225" s="137"/>
      <c r="DN225" s="138"/>
      <c r="DO225" s="139"/>
      <c r="DP225" s="139"/>
      <c r="DQ225" s="139"/>
      <c r="DR225" s="139"/>
      <c r="DS225" s="139"/>
      <c r="DT225" s="139"/>
      <c r="DU225" s="128"/>
      <c r="DV225" s="216"/>
      <c r="DW225" s="140"/>
      <c r="DX225" s="141"/>
      <c r="DY225" s="141"/>
      <c r="DZ225" s="134"/>
      <c r="EA225" s="133"/>
      <c r="EB225" s="177"/>
      <c r="EC225" s="177"/>
      <c r="ED225" s="163"/>
      <c r="EE225" s="133"/>
      <c r="EF225" s="127"/>
      <c r="EG225" s="127"/>
      <c r="EH225" s="127"/>
      <c r="EI225" s="127"/>
      <c r="EJ225" s="127"/>
      <c r="EK225" s="127"/>
      <c r="EL225" s="134"/>
      <c r="EM225" s="133"/>
      <c r="EN225" s="127"/>
      <c r="EO225" s="127"/>
      <c r="EP225" s="127"/>
      <c r="EQ225" s="127"/>
      <c r="ER225" s="127"/>
      <c r="ES225" s="127"/>
      <c r="ET225" s="134"/>
      <c r="EU225" s="142"/>
      <c r="EV225" s="142"/>
      <c r="EW225" s="142"/>
      <c r="EX225" s="142"/>
      <c r="EY225" s="142"/>
      <c r="EZ225" s="142"/>
      <c r="FA225" s="142"/>
      <c r="FB225" s="142"/>
      <c r="FC225" s="142"/>
      <c r="FD225" s="142"/>
      <c r="FE225" s="142"/>
      <c r="FF225" s="142"/>
      <c r="FG225" s="142"/>
      <c r="FH225" s="142"/>
    </row>
    <row r="226" spans="1:164" s="67" customFormat="1">
      <c r="A226" s="176" t="str">
        <f>Validation!B226</f>
        <v>Pass</v>
      </c>
      <c r="B226" s="247"/>
      <c r="C226" s="247"/>
      <c r="D226" s="247"/>
      <c r="E226" s="248"/>
      <c r="F226" s="249"/>
      <c r="G226" s="247"/>
      <c r="H226" s="243"/>
      <c r="I226" s="127"/>
      <c r="J226" s="243"/>
      <c r="K226" s="136"/>
      <c r="L226" s="177"/>
      <c r="M226" s="191"/>
      <c r="N226" s="218"/>
      <c r="O226" s="218"/>
      <c r="P226" s="179"/>
      <c r="Q226" s="128"/>
      <c r="R226" s="216"/>
      <c r="S226" s="244"/>
      <c r="T226" s="177"/>
      <c r="U226" s="177"/>
      <c r="V226" s="216"/>
      <c r="W226" s="131"/>
      <c r="X226" s="132"/>
      <c r="Y226" s="132"/>
      <c r="Z226" s="132"/>
      <c r="AA226" s="133"/>
      <c r="AB226" s="127"/>
      <c r="AC226" s="127"/>
      <c r="AD226" s="245"/>
      <c r="AE226" s="246"/>
      <c r="AF226" s="127"/>
      <c r="AG226" s="127"/>
      <c r="AH226" s="128"/>
      <c r="AI226" s="128"/>
      <c r="AJ226" s="134"/>
      <c r="AK226" s="214"/>
      <c r="AL226" s="210"/>
      <c r="AM226" s="177"/>
      <c r="AN226" s="127"/>
      <c r="AO226" s="177"/>
      <c r="AP226" s="177"/>
      <c r="AQ226" s="177"/>
      <c r="AR226" s="177"/>
      <c r="AS226" s="177"/>
      <c r="AT226" s="177"/>
      <c r="AU226" s="135"/>
      <c r="AV226" s="216"/>
      <c r="AW226" s="133"/>
      <c r="AX226" s="127"/>
      <c r="AY226" s="127"/>
      <c r="AZ226" s="127"/>
      <c r="BA226" s="127"/>
      <c r="BB226" s="127"/>
      <c r="BC226" s="127"/>
      <c r="BD226" s="127"/>
      <c r="BE226" s="134"/>
      <c r="BF226" s="127"/>
      <c r="BG226" s="127"/>
      <c r="BH226" s="127"/>
      <c r="BI226" s="127"/>
      <c r="BJ226" s="127"/>
      <c r="BK226" s="127"/>
      <c r="BL226" s="127"/>
      <c r="BM226" s="127"/>
      <c r="BN226" s="134"/>
      <c r="BO226" s="133"/>
      <c r="BP226" s="127"/>
      <c r="BQ226" s="127"/>
      <c r="BR226" s="127"/>
      <c r="BS226" s="127"/>
      <c r="BT226" s="127"/>
      <c r="BU226" s="127"/>
      <c r="BV226" s="127"/>
      <c r="BW226" s="127"/>
      <c r="BX226" s="127"/>
      <c r="BY226" s="127"/>
      <c r="BZ226" s="127"/>
      <c r="CA226" s="127"/>
      <c r="CB226" s="127"/>
      <c r="CC226" s="127"/>
      <c r="CD226" s="127"/>
      <c r="CE226" s="127"/>
      <c r="CF226" s="127"/>
      <c r="CG226" s="127"/>
      <c r="CH226" s="136"/>
      <c r="CI226" s="137"/>
      <c r="CJ226" s="127"/>
      <c r="CK226" s="127"/>
      <c r="CL226" s="127"/>
      <c r="CM226" s="127"/>
      <c r="CN226" s="127"/>
      <c r="CO226" s="127"/>
      <c r="CP226" s="127"/>
      <c r="CQ226" s="127"/>
      <c r="CR226" s="127"/>
      <c r="CS226" s="127"/>
      <c r="CT226" s="127"/>
      <c r="CU226" s="127"/>
      <c r="CV226" s="127"/>
      <c r="CW226" s="127"/>
      <c r="CX226" s="127"/>
      <c r="CY226" s="127"/>
      <c r="CZ226" s="127"/>
      <c r="DA226" s="127"/>
      <c r="DB226" s="127"/>
      <c r="DC226" s="127"/>
      <c r="DD226" s="128"/>
      <c r="DE226" s="134"/>
      <c r="DF226" s="138"/>
      <c r="DG226" s="139"/>
      <c r="DH226" s="139"/>
      <c r="DI226" s="139"/>
      <c r="DJ226" s="139"/>
      <c r="DK226" s="139"/>
      <c r="DL226" s="139"/>
      <c r="DM226" s="137"/>
      <c r="DN226" s="138"/>
      <c r="DO226" s="139"/>
      <c r="DP226" s="139"/>
      <c r="DQ226" s="139"/>
      <c r="DR226" s="139"/>
      <c r="DS226" s="139"/>
      <c r="DT226" s="139"/>
      <c r="DU226" s="128"/>
      <c r="DV226" s="216"/>
      <c r="DW226" s="140"/>
      <c r="DX226" s="141"/>
      <c r="DY226" s="141"/>
      <c r="DZ226" s="134"/>
      <c r="EA226" s="133"/>
      <c r="EB226" s="177"/>
      <c r="EC226" s="177"/>
      <c r="ED226" s="163"/>
      <c r="EE226" s="133"/>
      <c r="EF226" s="127"/>
      <c r="EG226" s="127"/>
      <c r="EH226" s="127"/>
      <c r="EI226" s="127"/>
      <c r="EJ226" s="127"/>
      <c r="EK226" s="127"/>
      <c r="EL226" s="134"/>
      <c r="EM226" s="133"/>
      <c r="EN226" s="127"/>
      <c r="EO226" s="127"/>
      <c r="EP226" s="127"/>
      <c r="EQ226" s="127"/>
      <c r="ER226" s="127"/>
      <c r="ES226" s="127"/>
      <c r="ET226" s="134"/>
      <c r="EU226" s="142"/>
      <c r="EV226" s="142"/>
      <c r="EW226" s="142"/>
      <c r="EX226" s="142"/>
      <c r="EY226" s="142"/>
      <c r="EZ226" s="142"/>
      <c r="FA226" s="142"/>
      <c r="FB226" s="142"/>
      <c r="FC226" s="142"/>
      <c r="FD226" s="142"/>
      <c r="FE226" s="142"/>
      <c r="FF226" s="142"/>
      <c r="FG226" s="142"/>
      <c r="FH226" s="142"/>
    </row>
    <row r="227" spans="1:164" s="67" customFormat="1">
      <c r="A227" s="176" t="str">
        <f>Validation!B227</f>
        <v>Pass</v>
      </c>
      <c r="B227" s="247"/>
      <c r="C227" s="247"/>
      <c r="D227" s="247"/>
      <c r="E227" s="248"/>
      <c r="F227" s="249"/>
      <c r="G227" s="247"/>
      <c r="H227" s="243"/>
      <c r="I227" s="127"/>
      <c r="J227" s="243"/>
      <c r="K227" s="136"/>
      <c r="L227" s="177"/>
      <c r="M227" s="191"/>
      <c r="N227" s="218"/>
      <c r="O227" s="218"/>
      <c r="P227" s="179"/>
      <c r="Q227" s="128"/>
      <c r="R227" s="216"/>
      <c r="S227" s="244"/>
      <c r="T227" s="177"/>
      <c r="U227" s="177"/>
      <c r="V227" s="216"/>
      <c r="W227" s="131"/>
      <c r="X227" s="132"/>
      <c r="Y227" s="132"/>
      <c r="Z227" s="132"/>
      <c r="AA227" s="133"/>
      <c r="AB227" s="127"/>
      <c r="AC227" s="127"/>
      <c r="AD227" s="245"/>
      <c r="AE227" s="246"/>
      <c r="AF227" s="127"/>
      <c r="AG227" s="127"/>
      <c r="AH227" s="128"/>
      <c r="AI227" s="128"/>
      <c r="AJ227" s="134"/>
      <c r="AK227" s="214"/>
      <c r="AL227" s="210"/>
      <c r="AM227" s="177"/>
      <c r="AN227" s="127"/>
      <c r="AO227" s="177"/>
      <c r="AP227" s="177"/>
      <c r="AQ227" s="177"/>
      <c r="AR227" s="177"/>
      <c r="AS227" s="177"/>
      <c r="AT227" s="177"/>
      <c r="AU227" s="135"/>
      <c r="AV227" s="216"/>
      <c r="AW227" s="133"/>
      <c r="AX227" s="127"/>
      <c r="AY227" s="127"/>
      <c r="AZ227" s="127"/>
      <c r="BA227" s="127"/>
      <c r="BB227" s="127"/>
      <c r="BC227" s="127"/>
      <c r="BD227" s="127"/>
      <c r="BE227" s="134"/>
      <c r="BF227" s="127"/>
      <c r="BG227" s="127"/>
      <c r="BH227" s="127"/>
      <c r="BI227" s="127"/>
      <c r="BJ227" s="127"/>
      <c r="BK227" s="127"/>
      <c r="BL227" s="127"/>
      <c r="BM227" s="127"/>
      <c r="BN227" s="134"/>
      <c r="BO227" s="133"/>
      <c r="BP227" s="127"/>
      <c r="BQ227" s="127"/>
      <c r="BR227" s="127"/>
      <c r="BS227" s="127"/>
      <c r="BT227" s="127"/>
      <c r="BU227" s="127"/>
      <c r="BV227" s="127"/>
      <c r="BW227" s="127"/>
      <c r="BX227" s="127"/>
      <c r="BY227" s="127"/>
      <c r="BZ227" s="127"/>
      <c r="CA227" s="127"/>
      <c r="CB227" s="127"/>
      <c r="CC227" s="127"/>
      <c r="CD227" s="127"/>
      <c r="CE227" s="127"/>
      <c r="CF227" s="127"/>
      <c r="CG227" s="127"/>
      <c r="CH227" s="136"/>
      <c r="CI227" s="137"/>
      <c r="CJ227" s="127"/>
      <c r="CK227" s="127"/>
      <c r="CL227" s="127"/>
      <c r="CM227" s="127"/>
      <c r="CN227" s="127"/>
      <c r="CO227" s="127"/>
      <c r="CP227" s="127"/>
      <c r="CQ227" s="127"/>
      <c r="CR227" s="127"/>
      <c r="CS227" s="127"/>
      <c r="CT227" s="127"/>
      <c r="CU227" s="127"/>
      <c r="CV227" s="127"/>
      <c r="CW227" s="127"/>
      <c r="CX227" s="127"/>
      <c r="CY227" s="127"/>
      <c r="CZ227" s="127"/>
      <c r="DA227" s="127"/>
      <c r="DB227" s="127"/>
      <c r="DC227" s="127"/>
      <c r="DD227" s="128"/>
      <c r="DE227" s="134"/>
      <c r="DF227" s="138"/>
      <c r="DG227" s="139"/>
      <c r="DH227" s="139"/>
      <c r="DI227" s="139"/>
      <c r="DJ227" s="139"/>
      <c r="DK227" s="139"/>
      <c r="DL227" s="139"/>
      <c r="DM227" s="137"/>
      <c r="DN227" s="138"/>
      <c r="DO227" s="139"/>
      <c r="DP227" s="139"/>
      <c r="DQ227" s="139"/>
      <c r="DR227" s="139"/>
      <c r="DS227" s="139"/>
      <c r="DT227" s="139"/>
      <c r="DU227" s="128"/>
      <c r="DV227" s="216"/>
      <c r="DW227" s="140"/>
      <c r="DX227" s="141"/>
      <c r="DY227" s="141"/>
      <c r="DZ227" s="134"/>
      <c r="EA227" s="133"/>
      <c r="EB227" s="177"/>
      <c r="EC227" s="177"/>
      <c r="ED227" s="163"/>
      <c r="EE227" s="133"/>
      <c r="EF227" s="127"/>
      <c r="EG227" s="127"/>
      <c r="EH227" s="127"/>
      <c r="EI227" s="127"/>
      <c r="EJ227" s="127"/>
      <c r="EK227" s="127"/>
      <c r="EL227" s="134"/>
      <c r="EM227" s="133"/>
      <c r="EN227" s="127"/>
      <c r="EO227" s="127"/>
      <c r="EP227" s="127"/>
      <c r="EQ227" s="127"/>
      <c r="ER227" s="127"/>
      <c r="ES227" s="127"/>
      <c r="ET227" s="134"/>
      <c r="EU227" s="142"/>
      <c r="EV227" s="142"/>
      <c r="EW227" s="142"/>
      <c r="EX227" s="142"/>
      <c r="EY227" s="142"/>
      <c r="EZ227" s="142"/>
      <c r="FA227" s="142"/>
      <c r="FB227" s="142"/>
      <c r="FC227" s="142"/>
      <c r="FD227" s="142"/>
      <c r="FE227" s="142"/>
      <c r="FF227" s="142"/>
      <c r="FG227" s="142"/>
      <c r="FH227" s="142"/>
    </row>
    <row r="228" spans="1:164" s="67" customFormat="1">
      <c r="A228" s="176" t="str">
        <f>Validation!B228</f>
        <v>Pass</v>
      </c>
      <c r="B228" s="247"/>
      <c r="C228" s="247"/>
      <c r="D228" s="247"/>
      <c r="E228" s="248"/>
      <c r="F228" s="249"/>
      <c r="G228" s="247"/>
      <c r="H228" s="243"/>
      <c r="I228" s="127"/>
      <c r="J228" s="243"/>
      <c r="K228" s="136"/>
      <c r="L228" s="177"/>
      <c r="M228" s="191"/>
      <c r="N228" s="218"/>
      <c r="O228" s="218"/>
      <c r="P228" s="179"/>
      <c r="Q228" s="128"/>
      <c r="R228" s="216"/>
      <c r="S228" s="244"/>
      <c r="T228" s="177"/>
      <c r="U228" s="177"/>
      <c r="V228" s="216"/>
      <c r="W228" s="131"/>
      <c r="X228" s="132"/>
      <c r="Y228" s="132"/>
      <c r="Z228" s="132"/>
      <c r="AA228" s="133"/>
      <c r="AB228" s="127"/>
      <c r="AC228" s="127"/>
      <c r="AD228" s="245"/>
      <c r="AE228" s="246"/>
      <c r="AF228" s="127"/>
      <c r="AG228" s="127"/>
      <c r="AH228" s="128"/>
      <c r="AI228" s="128"/>
      <c r="AJ228" s="134"/>
      <c r="AK228" s="214"/>
      <c r="AL228" s="210"/>
      <c r="AM228" s="177"/>
      <c r="AN228" s="127"/>
      <c r="AO228" s="177"/>
      <c r="AP228" s="177"/>
      <c r="AQ228" s="177"/>
      <c r="AR228" s="177"/>
      <c r="AS228" s="177"/>
      <c r="AT228" s="177"/>
      <c r="AU228" s="135"/>
      <c r="AV228" s="216"/>
      <c r="AW228" s="133"/>
      <c r="AX228" s="127"/>
      <c r="AY228" s="127"/>
      <c r="AZ228" s="127"/>
      <c r="BA228" s="127"/>
      <c r="BB228" s="127"/>
      <c r="BC228" s="127"/>
      <c r="BD228" s="127"/>
      <c r="BE228" s="134"/>
      <c r="BF228" s="127"/>
      <c r="BG228" s="127"/>
      <c r="BH228" s="127"/>
      <c r="BI228" s="127"/>
      <c r="BJ228" s="127"/>
      <c r="BK228" s="127"/>
      <c r="BL228" s="127"/>
      <c r="BM228" s="127"/>
      <c r="BN228" s="134"/>
      <c r="BO228" s="133"/>
      <c r="BP228" s="127"/>
      <c r="BQ228" s="127"/>
      <c r="BR228" s="127"/>
      <c r="BS228" s="127"/>
      <c r="BT228" s="127"/>
      <c r="BU228" s="127"/>
      <c r="BV228" s="127"/>
      <c r="BW228" s="127"/>
      <c r="BX228" s="127"/>
      <c r="BY228" s="127"/>
      <c r="BZ228" s="127"/>
      <c r="CA228" s="127"/>
      <c r="CB228" s="127"/>
      <c r="CC228" s="127"/>
      <c r="CD228" s="127"/>
      <c r="CE228" s="127"/>
      <c r="CF228" s="127"/>
      <c r="CG228" s="127"/>
      <c r="CH228" s="136"/>
      <c r="CI228" s="137"/>
      <c r="CJ228" s="127"/>
      <c r="CK228" s="127"/>
      <c r="CL228" s="127"/>
      <c r="CM228" s="127"/>
      <c r="CN228" s="127"/>
      <c r="CO228" s="127"/>
      <c r="CP228" s="127"/>
      <c r="CQ228" s="127"/>
      <c r="CR228" s="127"/>
      <c r="CS228" s="127"/>
      <c r="CT228" s="127"/>
      <c r="CU228" s="127"/>
      <c r="CV228" s="127"/>
      <c r="CW228" s="127"/>
      <c r="CX228" s="127"/>
      <c r="CY228" s="127"/>
      <c r="CZ228" s="127"/>
      <c r="DA228" s="127"/>
      <c r="DB228" s="127"/>
      <c r="DC228" s="127"/>
      <c r="DD228" s="128"/>
      <c r="DE228" s="134"/>
      <c r="DF228" s="138"/>
      <c r="DG228" s="139"/>
      <c r="DH228" s="139"/>
      <c r="DI228" s="139"/>
      <c r="DJ228" s="139"/>
      <c r="DK228" s="139"/>
      <c r="DL228" s="139"/>
      <c r="DM228" s="137"/>
      <c r="DN228" s="138"/>
      <c r="DO228" s="139"/>
      <c r="DP228" s="139"/>
      <c r="DQ228" s="139"/>
      <c r="DR228" s="139"/>
      <c r="DS228" s="139"/>
      <c r="DT228" s="139"/>
      <c r="DU228" s="128"/>
      <c r="DV228" s="216"/>
      <c r="DW228" s="140"/>
      <c r="DX228" s="141"/>
      <c r="DY228" s="141"/>
      <c r="DZ228" s="134"/>
      <c r="EA228" s="133"/>
      <c r="EB228" s="177"/>
      <c r="EC228" s="177"/>
      <c r="ED228" s="163"/>
      <c r="EE228" s="133"/>
      <c r="EF228" s="127"/>
      <c r="EG228" s="127"/>
      <c r="EH228" s="127"/>
      <c r="EI228" s="127"/>
      <c r="EJ228" s="127"/>
      <c r="EK228" s="127"/>
      <c r="EL228" s="134"/>
      <c r="EM228" s="133"/>
      <c r="EN228" s="127"/>
      <c r="EO228" s="127"/>
      <c r="EP228" s="127"/>
      <c r="EQ228" s="127"/>
      <c r="ER228" s="127"/>
      <c r="ES228" s="127"/>
      <c r="ET228" s="134"/>
      <c r="EU228" s="142"/>
      <c r="EV228" s="142"/>
      <c r="EW228" s="142"/>
      <c r="EX228" s="142"/>
      <c r="EY228" s="142"/>
      <c r="EZ228" s="142"/>
      <c r="FA228" s="142"/>
      <c r="FB228" s="142"/>
      <c r="FC228" s="142"/>
      <c r="FD228" s="142"/>
      <c r="FE228" s="142"/>
      <c r="FF228" s="142"/>
      <c r="FG228" s="142"/>
      <c r="FH228" s="142"/>
    </row>
    <row r="229" spans="1:164" s="67" customFormat="1">
      <c r="A229" s="176" t="str">
        <f>Validation!B229</f>
        <v>Pass</v>
      </c>
      <c r="B229" s="247"/>
      <c r="C229" s="247"/>
      <c r="D229" s="247"/>
      <c r="E229" s="248"/>
      <c r="F229" s="249"/>
      <c r="G229" s="247"/>
      <c r="H229" s="243"/>
      <c r="I229" s="127"/>
      <c r="J229" s="243"/>
      <c r="K229" s="136"/>
      <c r="L229" s="177"/>
      <c r="M229" s="191"/>
      <c r="N229" s="218"/>
      <c r="O229" s="218"/>
      <c r="P229" s="179"/>
      <c r="Q229" s="128"/>
      <c r="R229" s="216"/>
      <c r="S229" s="244"/>
      <c r="T229" s="177"/>
      <c r="U229" s="177"/>
      <c r="V229" s="216"/>
      <c r="W229" s="131"/>
      <c r="X229" s="132"/>
      <c r="Y229" s="132"/>
      <c r="Z229" s="132"/>
      <c r="AA229" s="133"/>
      <c r="AB229" s="127"/>
      <c r="AC229" s="127"/>
      <c r="AD229" s="245"/>
      <c r="AE229" s="246"/>
      <c r="AF229" s="127"/>
      <c r="AG229" s="127"/>
      <c r="AH229" s="128"/>
      <c r="AI229" s="128"/>
      <c r="AJ229" s="134"/>
      <c r="AK229" s="214"/>
      <c r="AL229" s="210"/>
      <c r="AM229" s="177"/>
      <c r="AN229" s="127"/>
      <c r="AO229" s="177"/>
      <c r="AP229" s="177"/>
      <c r="AQ229" s="177"/>
      <c r="AR229" s="177"/>
      <c r="AS229" s="177"/>
      <c r="AT229" s="177"/>
      <c r="AU229" s="135"/>
      <c r="AV229" s="216"/>
      <c r="AW229" s="133"/>
      <c r="AX229" s="127"/>
      <c r="AY229" s="127"/>
      <c r="AZ229" s="127"/>
      <c r="BA229" s="127"/>
      <c r="BB229" s="127"/>
      <c r="BC229" s="127"/>
      <c r="BD229" s="127"/>
      <c r="BE229" s="134"/>
      <c r="BF229" s="127"/>
      <c r="BG229" s="127"/>
      <c r="BH229" s="127"/>
      <c r="BI229" s="127"/>
      <c r="BJ229" s="127"/>
      <c r="BK229" s="127"/>
      <c r="BL229" s="127"/>
      <c r="BM229" s="127"/>
      <c r="BN229" s="134"/>
      <c r="BO229" s="133"/>
      <c r="BP229" s="127"/>
      <c r="BQ229" s="127"/>
      <c r="BR229" s="127"/>
      <c r="BS229" s="127"/>
      <c r="BT229" s="127"/>
      <c r="BU229" s="127"/>
      <c r="BV229" s="127"/>
      <c r="BW229" s="127"/>
      <c r="BX229" s="127"/>
      <c r="BY229" s="127"/>
      <c r="BZ229" s="127"/>
      <c r="CA229" s="127"/>
      <c r="CB229" s="127"/>
      <c r="CC229" s="127"/>
      <c r="CD229" s="127"/>
      <c r="CE229" s="127"/>
      <c r="CF229" s="127"/>
      <c r="CG229" s="127"/>
      <c r="CH229" s="136"/>
      <c r="CI229" s="137"/>
      <c r="CJ229" s="127"/>
      <c r="CK229" s="127"/>
      <c r="CL229" s="127"/>
      <c r="CM229" s="127"/>
      <c r="CN229" s="127"/>
      <c r="CO229" s="127"/>
      <c r="CP229" s="127"/>
      <c r="CQ229" s="127"/>
      <c r="CR229" s="127"/>
      <c r="CS229" s="127"/>
      <c r="CT229" s="127"/>
      <c r="CU229" s="127"/>
      <c r="CV229" s="127"/>
      <c r="CW229" s="127"/>
      <c r="CX229" s="127"/>
      <c r="CY229" s="127"/>
      <c r="CZ229" s="127"/>
      <c r="DA229" s="127"/>
      <c r="DB229" s="127"/>
      <c r="DC229" s="127"/>
      <c r="DD229" s="128"/>
      <c r="DE229" s="134"/>
      <c r="DF229" s="138"/>
      <c r="DG229" s="139"/>
      <c r="DH229" s="139"/>
      <c r="DI229" s="139"/>
      <c r="DJ229" s="139"/>
      <c r="DK229" s="139"/>
      <c r="DL229" s="139"/>
      <c r="DM229" s="137"/>
      <c r="DN229" s="138"/>
      <c r="DO229" s="139"/>
      <c r="DP229" s="139"/>
      <c r="DQ229" s="139"/>
      <c r="DR229" s="139"/>
      <c r="DS229" s="139"/>
      <c r="DT229" s="139"/>
      <c r="DU229" s="128"/>
      <c r="DV229" s="216"/>
      <c r="DW229" s="140"/>
      <c r="DX229" s="141"/>
      <c r="DY229" s="141"/>
      <c r="DZ229" s="134"/>
      <c r="EA229" s="133"/>
      <c r="EB229" s="177"/>
      <c r="EC229" s="177"/>
      <c r="ED229" s="163"/>
      <c r="EE229" s="133"/>
      <c r="EF229" s="127"/>
      <c r="EG229" s="127"/>
      <c r="EH229" s="127"/>
      <c r="EI229" s="127"/>
      <c r="EJ229" s="127"/>
      <c r="EK229" s="127"/>
      <c r="EL229" s="134"/>
      <c r="EM229" s="133"/>
      <c r="EN229" s="127"/>
      <c r="EO229" s="127"/>
      <c r="EP229" s="127"/>
      <c r="EQ229" s="127"/>
      <c r="ER229" s="127"/>
      <c r="ES229" s="127"/>
      <c r="ET229" s="134"/>
      <c r="EU229" s="142"/>
      <c r="EV229" s="142"/>
      <c r="EW229" s="142"/>
      <c r="EX229" s="142"/>
      <c r="EY229" s="142"/>
      <c r="EZ229" s="142"/>
      <c r="FA229" s="142"/>
      <c r="FB229" s="142"/>
      <c r="FC229" s="142"/>
      <c r="FD229" s="142"/>
      <c r="FE229" s="142"/>
      <c r="FF229" s="142"/>
      <c r="FG229" s="142"/>
      <c r="FH229" s="142"/>
    </row>
    <row r="230" spans="1:164" s="67" customFormat="1">
      <c r="A230" s="176" t="str">
        <f>Validation!B230</f>
        <v>Pass</v>
      </c>
      <c r="B230" s="247"/>
      <c r="C230" s="247"/>
      <c r="D230" s="247"/>
      <c r="E230" s="248"/>
      <c r="F230" s="249"/>
      <c r="G230" s="247"/>
      <c r="H230" s="243"/>
      <c r="I230" s="127"/>
      <c r="J230" s="243"/>
      <c r="K230" s="136"/>
      <c r="L230" s="177"/>
      <c r="M230" s="191"/>
      <c r="N230" s="218"/>
      <c r="O230" s="218"/>
      <c r="P230" s="179"/>
      <c r="Q230" s="128"/>
      <c r="R230" s="216"/>
      <c r="S230" s="244"/>
      <c r="T230" s="177"/>
      <c r="U230" s="177"/>
      <c r="V230" s="216"/>
      <c r="W230" s="131"/>
      <c r="X230" s="132"/>
      <c r="Y230" s="132"/>
      <c r="Z230" s="132"/>
      <c r="AA230" s="133"/>
      <c r="AB230" s="127"/>
      <c r="AC230" s="127"/>
      <c r="AD230" s="245"/>
      <c r="AE230" s="246"/>
      <c r="AF230" s="127"/>
      <c r="AG230" s="127"/>
      <c r="AH230" s="128"/>
      <c r="AI230" s="128"/>
      <c r="AJ230" s="134"/>
      <c r="AK230" s="214"/>
      <c r="AL230" s="210"/>
      <c r="AM230" s="177"/>
      <c r="AN230" s="127"/>
      <c r="AO230" s="177"/>
      <c r="AP230" s="177"/>
      <c r="AQ230" s="177"/>
      <c r="AR230" s="177"/>
      <c r="AS230" s="177"/>
      <c r="AT230" s="177"/>
      <c r="AU230" s="135"/>
      <c r="AV230" s="216"/>
      <c r="AW230" s="133"/>
      <c r="AX230" s="127"/>
      <c r="AY230" s="127"/>
      <c r="AZ230" s="127"/>
      <c r="BA230" s="127"/>
      <c r="BB230" s="127"/>
      <c r="BC230" s="127"/>
      <c r="BD230" s="127"/>
      <c r="BE230" s="134"/>
      <c r="BF230" s="127"/>
      <c r="BG230" s="127"/>
      <c r="BH230" s="127"/>
      <c r="BI230" s="127"/>
      <c r="BJ230" s="127"/>
      <c r="BK230" s="127"/>
      <c r="BL230" s="127"/>
      <c r="BM230" s="127"/>
      <c r="BN230" s="134"/>
      <c r="BO230" s="133"/>
      <c r="BP230" s="127"/>
      <c r="BQ230" s="127"/>
      <c r="BR230" s="127"/>
      <c r="BS230" s="127"/>
      <c r="BT230" s="127"/>
      <c r="BU230" s="127"/>
      <c r="BV230" s="127"/>
      <c r="BW230" s="127"/>
      <c r="BX230" s="127"/>
      <c r="BY230" s="127"/>
      <c r="BZ230" s="127"/>
      <c r="CA230" s="127"/>
      <c r="CB230" s="127"/>
      <c r="CC230" s="127"/>
      <c r="CD230" s="127"/>
      <c r="CE230" s="127"/>
      <c r="CF230" s="127"/>
      <c r="CG230" s="127"/>
      <c r="CH230" s="136"/>
      <c r="CI230" s="137"/>
      <c r="CJ230" s="127"/>
      <c r="CK230" s="127"/>
      <c r="CL230" s="127"/>
      <c r="CM230" s="127"/>
      <c r="CN230" s="127"/>
      <c r="CO230" s="127"/>
      <c r="CP230" s="127"/>
      <c r="CQ230" s="127"/>
      <c r="CR230" s="127"/>
      <c r="CS230" s="127"/>
      <c r="CT230" s="127"/>
      <c r="CU230" s="127"/>
      <c r="CV230" s="127"/>
      <c r="CW230" s="127"/>
      <c r="CX230" s="127"/>
      <c r="CY230" s="127"/>
      <c r="CZ230" s="127"/>
      <c r="DA230" s="127"/>
      <c r="DB230" s="127"/>
      <c r="DC230" s="127"/>
      <c r="DD230" s="128"/>
      <c r="DE230" s="134"/>
      <c r="DF230" s="138"/>
      <c r="DG230" s="139"/>
      <c r="DH230" s="139"/>
      <c r="DI230" s="139"/>
      <c r="DJ230" s="139"/>
      <c r="DK230" s="139"/>
      <c r="DL230" s="139"/>
      <c r="DM230" s="137"/>
      <c r="DN230" s="138"/>
      <c r="DO230" s="139"/>
      <c r="DP230" s="139"/>
      <c r="DQ230" s="139"/>
      <c r="DR230" s="139"/>
      <c r="DS230" s="139"/>
      <c r="DT230" s="139"/>
      <c r="DU230" s="128"/>
      <c r="DV230" s="216"/>
      <c r="DW230" s="140"/>
      <c r="DX230" s="141"/>
      <c r="DY230" s="141"/>
      <c r="DZ230" s="134"/>
      <c r="EA230" s="133"/>
      <c r="EB230" s="177"/>
      <c r="EC230" s="177"/>
      <c r="ED230" s="163"/>
      <c r="EE230" s="133"/>
      <c r="EF230" s="127"/>
      <c r="EG230" s="127"/>
      <c r="EH230" s="127"/>
      <c r="EI230" s="127"/>
      <c r="EJ230" s="127"/>
      <c r="EK230" s="127"/>
      <c r="EL230" s="134"/>
      <c r="EM230" s="133"/>
      <c r="EN230" s="127"/>
      <c r="EO230" s="127"/>
      <c r="EP230" s="127"/>
      <c r="EQ230" s="127"/>
      <c r="ER230" s="127"/>
      <c r="ES230" s="127"/>
      <c r="ET230" s="134"/>
      <c r="EU230" s="142"/>
      <c r="EV230" s="142"/>
      <c r="EW230" s="142"/>
      <c r="EX230" s="142"/>
      <c r="EY230" s="142"/>
      <c r="EZ230" s="142"/>
      <c r="FA230" s="142"/>
      <c r="FB230" s="142"/>
      <c r="FC230" s="142"/>
      <c r="FD230" s="142"/>
      <c r="FE230" s="142"/>
      <c r="FF230" s="142"/>
      <c r="FG230" s="142"/>
      <c r="FH230" s="142"/>
    </row>
    <row r="231" spans="1:164" s="67" customFormat="1">
      <c r="A231" s="176" t="str">
        <f>Validation!B231</f>
        <v>Pass</v>
      </c>
      <c r="B231" s="247"/>
      <c r="C231" s="247"/>
      <c r="D231" s="247"/>
      <c r="E231" s="248"/>
      <c r="F231" s="249"/>
      <c r="G231" s="247"/>
      <c r="H231" s="243"/>
      <c r="I231" s="127"/>
      <c r="J231" s="243"/>
      <c r="K231" s="136"/>
      <c r="L231" s="177"/>
      <c r="M231" s="191"/>
      <c r="N231" s="218"/>
      <c r="O231" s="218"/>
      <c r="P231" s="179"/>
      <c r="Q231" s="128"/>
      <c r="R231" s="216"/>
      <c r="S231" s="244"/>
      <c r="T231" s="177"/>
      <c r="U231" s="177"/>
      <c r="V231" s="216"/>
      <c r="W231" s="131"/>
      <c r="X231" s="132"/>
      <c r="Y231" s="132"/>
      <c r="Z231" s="132"/>
      <c r="AA231" s="133"/>
      <c r="AB231" s="127"/>
      <c r="AC231" s="127"/>
      <c r="AD231" s="245"/>
      <c r="AE231" s="246"/>
      <c r="AF231" s="127"/>
      <c r="AG231" s="127"/>
      <c r="AH231" s="128"/>
      <c r="AI231" s="128"/>
      <c r="AJ231" s="134"/>
      <c r="AK231" s="214"/>
      <c r="AL231" s="210"/>
      <c r="AM231" s="177"/>
      <c r="AN231" s="127"/>
      <c r="AO231" s="177"/>
      <c r="AP231" s="177"/>
      <c r="AQ231" s="177"/>
      <c r="AR231" s="177"/>
      <c r="AS231" s="177"/>
      <c r="AT231" s="177"/>
      <c r="AU231" s="135"/>
      <c r="AV231" s="216"/>
      <c r="AW231" s="133"/>
      <c r="AX231" s="127"/>
      <c r="AY231" s="127"/>
      <c r="AZ231" s="127"/>
      <c r="BA231" s="127"/>
      <c r="BB231" s="127"/>
      <c r="BC231" s="127"/>
      <c r="BD231" s="127"/>
      <c r="BE231" s="134"/>
      <c r="BF231" s="127"/>
      <c r="BG231" s="127"/>
      <c r="BH231" s="127"/>
      <c r="BI231" s="127"/>
      <c r="BJ231" s="127"/>
      <c r="BK231" s="127"/>
      <c r="BL231" s="127"/>
      <c r="BM231" s="127"/>
      <c r="BN231" s="134"/>
      <c r="BO231" s="133"/>
      <c r="BP231" s="127"/>
      <c r="BQ231" s="127"/>
      <c r="BR231" s="127"/>
      <c r="BS231" s="127"/>
      <c r="BT231" s="127"/>
      <c r="BU231" s="127"/>
      <c r="BV231" s="127"/>
      <c r="BW231" s="127"/>
      <c r="BX231" s="127"/>
      <c r="BY231" s="127"/>
      <c r="BZ231" s="127"/>
      <c r="CA231" s="127"/>
      <c r="CB231" s="127"/>
      <c r="CC231" s="127"/>
      <c r="CD231" s="127"/>
      <c r="CE231" s="127"/>
      <c r="CF231" s="127"/>
      <c r="CG231" s="127"/>
      <c r="CH231" s="136"/>
      <c r="CI231" s="137"/>
      <c r="CJ231" s="127"/>
      <c r="CK231" s="127"/>
      <c r="CL231" s="127"/>
      <c r="CM231" s="127"/>
      <c r="CN231" s="127"/>
      <c r="CO231" s="127"/>
      <c r="CP231" s="127"/>
      <c r="CQ231" s="127"/>
      <c r="CR231" s="127"/>
      <c r="CS231" s="127"/>
      <c r="CT231" s="127"/>
      <c r="CU231" s="127"/>
      <c r="CV231" s="127"/>
      <c r="CW231" s="127"/>
      <c r="CX231" s="127"/>
      <c r="CY231" s="127"/>
      <c r="CZ231" s="127"/>
      <c r="DA231" s="127"/>
      <c r="DB231" s="127"/>
      <c r="DC231" s="127"/>
      <c r="DD231" s="128"/>
      <c r="DE231" s="134"/>
      <c r="DF231" s="138"/>
      <c r="DG231" s="139"/>
      <c r="DH231" s="139"/>
      <c r="DI231" s="139"/>
      <c r="DJ231" s="139"/>
      <c r="DK231" s="139"/>
      <c r="DL231" s="139"/>
      <c r="DM231" s="137"/>
      <c r="DN231" s="138"/>
      <c r="DO231" s="139"/>
      <c r="DP231" s="139"/>
      <c r="DQ231" s="139"/>
      <c r="DR231" s="139"/>
      <c r="DS231" s="139"/>
      <c r="DT231" s="139"/>
      <c r="DU231" s="128"/>
      <c r="DV231" s="216"/>
      <c r="DW231" s="140"/>
      <c r="DX231" s="141"/>
      <c r="DY231" s="141"/>
      <c r="DZ231" s="134"/>
      <c r="EA231" s="133"/>
      <c r="EB231" s="177"/>
      <c r="EC231" s="177"/>
      <c r="ED231" s="163"/>
      <c r="EE231" s="133"/>
      <c r="EF231" s="127"/>
      <c r="EG231" s="127"/>
      <c r="EH231" s="127"/>
      <c r="EI231" s="127"/>
      <c r="EJ231" s="127"/>
      <c r="EK231" s="127"/>
      <c r="EL231" s="134"/>
      <c r="EM231" s="133"/>
      <c r="EN231" s="127"/>
      <c r="EO231" s="127"/>
      <c r="EP231" s="127"/>
      <c r="EQ231" s="127"/>
      <c r="ER231" s="127"/>
      <c r="ES231" s="127"/>
      <c r="ET231" s="134"/>
      <c r="EU231" s="142"/>
      <c r="EV231" s="142"/>
      <c r="EW231" s="142"/>
      <c r="EX231" s="142"/>
      <c r="EY231" s="142"/>
      <c r="EZ231" s="142"/>
      <c r="FA231" s="142"/>
      <c r="FB231" s="142"/>
      <c r="FC231" s="142"/>
      <c r="FD231" s="142"/>
      <c r="FE231" s="142"/>
      <c r="FF231" s="142"/>
      <c r="FG231" s="142"/>
      <c r="FH231" s="142"/>
    </row>
    <row r="232" spans="1:164" s="67" customFormat="1">
      <c r="A232" s="176" t="str">
        <f>Validation!B232</f>
        <v>Pass</v>
      </c>
      <c r="B232" s="247"/>
      <c r="C232" s="247"/>
      <c r="D232" s="247"/>
      <c r="E232" s="248"/>
      <c r="F232" s="249"/>
      <c r="G232" s="247"/>
      <c r="H232" s="243"/>
      <c r="I232" s="127"/>
      <c r="J232" s="243"/>
      <c r="K232" s="136"/>
      <c r="L232" s="177"/>
      <c r="M232" s="191"/>
      <c r="N232" s="218"/>
      <c r="O232" s="218"/>
      <c r="P232" s="179"/>
      <c r="Q232" s="128"/>
      <c r="R232" s="216"/>
      <c r="S232" s="244"/>
      <c r="T232" s="177"/>
      <c r="U232" s="177"/>
      <c r="V232" s="216"/>
      <c r="W232" s="131"/>
      <c r="X232" s="132"/>
      <c r="Y232" s="132"/>
      <c r="Z232" s="132"/>
      <c r="AA232" s="133"/>
      <c r="AB232" s="127"/>
      <c r="AC232" s="127"/>
      <c r="AD232" s="245"/>
      <c r="AE232" s="246"/>
      <c r="AF232" s="127"/>
      <c r="AG232" s="127"/>
      <c r="AH232" s="128"/>
      <c r="AI232" s="128"/>
      <c r="AJ232" s="134"/>
      <c r="AK232" s="214"/>
      <c r="AL232" s="210"/>
      <c r="AM232" s="177"/>
      <c r="AN232" s="127"/>
      <c r="AO232" s="177"/>
      <c r="AP232" s="177"/>
      <c r="AQ232" s="177"/>
      <c r="AR232" s="177"/>
      <c r="AS232" s="177"/>
      <c r="AT232" s="177"/>
      <c r="AU232" s="135"/>
      <c r="AV232" s="216"/>
      <c r="AW232" s="133"/>
      <c r="AX232" s="127"/>
      <c r="AY232" s="127"/>
      <c r="AZ232" s="127"/>
      <c r="BA232" s="127"/>
      <c r="BB232" s="127"/>
      <c r="BC232" s="127"/>
      <c r="BD232" s="127"/>
      <c r="BE232" s="134"/>
      <c r="BF232" s="127"/>
      <c r="BG232" s="127"/>
      <c r="BH232" s="127"/>
      <c r="BI232" s="127"/>
      <c r="BJ232" s="127"/>
      <c r="BK232" s="127"/>
      <c r="BL232" s="127"/>
      <c r="BM232" s="127"/>
      <c r="BN232" s="134"/>
      <c r="BO232" s="133"/>
      <c r="BP232" s="127"/>
      <c r="BQ232" s="127"/>
      <c r="BR232" s="127"/>
      <c r="BS232" s="127"/>
      <c r="BT232" s="127"/>
      <c r="BU232" s="127"/>
      <c r="BV232" s="127"/>
      <c r="BW232" s="127"/>
      <c r="BX232" s="127"/>
      <c r="BY232" s="127"/>
      <c r="BZ232" s="127"/>
      <c r="CA232" s="127"/>
      <c r="CB232" s="127"/>
      <c r="CC232" s="127"/>
      <c r="CD232" s="127"/>
      <c r="CE232" s="127"/>
      <c r="CF232" s="127"/>
      <c r="CG232" s="127"/>
      <c r="CH232" s="136"/>
      <c r="CI232" s="137"/>
      <c r="CJ232" s="127"/>
      <c r="CK232" s="127"/>
      <c r="CL232" s="127"/>
      <c r="CM232" s="127"/>
      <c r="CN232" s="127"/>
      <c r="CO232" s="127"/>
      <c r="CP232" s="127"/>
      <c r="CQ232" s="127"/>
      <c r="CR232" s="127"/>
      <c r="CS232" s="127"/>
      <c r="CT232" s="127"/>
      <c r="CU232" s="127"/>
      <c r="CV232" s="127"/>
      <c r="CW232" s="127"/>
      <c r="CX232" s="127"/>
      <c r="CY232" s="127"/>
      <c r="CZ232" s="127"/>
      <c r="DA232" s="127"/>
      <c r="DB232" s="127"/>
      <c r="DC232" s="127"/>
      <c r="DD232" s="128"/>
      <c r="DE232" s="134"/>
      <c r="DF232" s="138"/>
      <c r="DG232" s="139"/>
      <c r="DH232" s="139"/>
      <c r="DI232" s="139"/>
      <c r="DJ232" s="139"/>
      <c r="DK232" s="139"/>
      <c r="DL232" s="139"/>
      <c r="DM232" s="137"/>
      <c r="DN232" s="138"/>
      <c r="DO232" s="139"/>
      <c r="DP232" s="139"/>
      <c r="DQ232" s="139"/>
      <c r="DR232" s="139"/>
      <c r="DS232" s="139"/>
      <c r="DT232" s="139"/>
      <c r="DU232" s="128"/>
      <c r="DV232" s="216"/>
      <c r="DW232" s="140"/>
      <c r="DX232" s="141"/>
      <c r="DY232" s="141"/>
      <c r="DZ232" s="134"/>
      <c r="EA232" s="133"/>
      <c r="EB232" s="177"/>
      <c r="EC232" s="177"/>
      <c r="ED232" s="163"/>
      <c r="EE232" s="133"/>
      <c r="EF232" s="127"/>
      <c r="EG232" s="127"/>
      <c r="EH232" s="127"/>
      <c r="EI232" s="127"/>
      <c r="EJ232" s="127"/>
      <c r="EK232" s="127"/>
      <c r="EL232" s="134"/>
      <c r="EM232" s="133"/>
      <c r="EN232" s="127"/>
      <c r="EO232" s="127"/>
      <c r="EP232" s="127"/>
      <c r="EQ232" s="127"/>
      <c r="ER232" s="127"/>
      <c r="ES232" s="127"/>
      <c r="ET232" s="134"/>
      <c r="EU232" s="142"/>
      <c r="EV232" s="142"/>
      <c r="EW232" s="142"/>
      <c r="EX232" s="142"/>
      <c r="EY232" s="142"/>
      <c r="EZ232" s="142"/>
      <c r="FA232" s="142"/>
      <c r="FB232" s="142"/>
      <c r="FC232" s="142"/>
      <c r="FD232" s="142"/>
      <c r="FE232" s="142"/>
      <c r="FF232" s="142"/>
      <c r="FG232" s="142"/>
      <c r="FH232" s="142"/>
    </row>
    <row r="233" spans="1:164" s="67" customFormat="1">
      <c r="A233" s="176" t="str">
        <f>Validation!B233</f>
        <v>Pass</v>
      </c>
      <c r="B233" s="247"/>
      <c r="C233" s="247"/>
      <c r="D233" s="247"/>
      <c r="E233" s="248"/>
      <c r="F233" s="249"/>
      <c r="G233" s="247"/>
      <c r="H233" s="243"/>
      <c r="I233" s="127"/>
      <c r="J233" s="243"/>
      <c r="K233" s="136"/>
      <c r="L233" s="177"/>
      <c r="M233" s="191"/>
      <c r="N233" s="218"/>
      <c r="O233" s="218"/>
      <c r="P233" s="179"/>
      <c r="Q233" s="128"/>
      <c r="R233" s="216"/>
      <c r="S233" s="244"/>
      <c r="T233" s="177"/>
      <c r="U233" s="177"/>
      <c r="V233" s="216"/>
      <c r="W233" s="131"/>
      <c r="X233" s="132"/>
      <c r="Y233" s="132"/>
      <c r="Z233" s="132"/>
      <c r="AA233" s="133"/>
      <c r="AB233" s="127"/>
      <c r="AC233" s="127"/>
      <c r="AD233" s="245"/>
      <c r="AE233" s="246"/>
      <c r="AF233" s="127"/>
      <c r="AG233" s="127"/>
      <c r="AH233" s="128"/>
      <c r="AI233" s="128"/>
      <c r="AJ233" s="134"/>
      <c r="AK233" s="214"/>
      <c r="AL233" s="210"/>
      <c r="AM233" s="177"/>
      <c r="AN233" s="127"/>
      <c r="AO233" s="177"/>
      <c r="AP233" s="177"/>
      <c r="AQ233" s="177"/>
      <c r="AR233" s="177"/>
      <c r="AS233" s="177"/>
      <c r="AT233" s="177"/>
      <c r="AU233" s="135"/>
      <c r="AV233" s="216"/>
      <c r="AW233" s="133"/>
      <c r="AX233" s="127"/>
      <c r="AY233" s="127"/>
      <c r="AZ233" s="127"/>
      <c r="BA233" s="127"/>
      <c r="BB233" s="127"/>
      <c r="BC233" s="127"/>
      <c r="BD233" s="127"/>
      <c r="BE233" s="134"/>
      <c r="BF233" s="127"/>
      <c r="BG233" s="127"/>
      <c r="BH233" s="127"/>
      <c r="BI233" s="127"/>
      <c r="BJ233" s="127"/>
      <c r="BK233" s="127"/>
      <c r="BL233" s="127"/>
      <c r="BM233" s="127"/>
      <c r="BN233" s="134"/>
      <c r="BO233" s="133"/>
      <c r="BP233" s="127"/>
      <c r="BQ233" s="127"/>
      <c r="BR233" s="127"/>
      <c r="BS233" s="127"/>
      <c r="BT233" s="127"/>
      <c r="BU233" s="127"/>
      <c r="BV233" s="127"/>
      <c r="BW233" s="127"/>
      <c r="BX233" s="127"/>
      <c r="BY233" s="127"/>
      <c r="BZ233" s="127"/>
      <c r="CA233" s="127"/>
      <c r="CB233" s="127"/>
      <c r="CC233" s="127"/>
      <c r="CD233" s="127"/>
      <c r="CE233" s="127"/>
      <c r="CF233" s="127"/>
      <c r="CG233" s="127"/>
      <c r="CH233" s="136"/>
      <c r="CI233" s="137"/>
      <c r="CJ233" s="127"/>
      <c r="CK233" s="127"/>
      <c r="CL233" s="127"/>
      <c r="CM233" s="127"/>
      <c r="CN233" s="127"/>
      <c r="CO233" s="127"/>
      <c r="CP233" s="127"/>
      <c r="CQ233" s="127"/>
      <c r="CR233" s="127"/>
      <c r="CS233" s="127"/>
      <c r="CT233" s="127"/>
      <c r="CU233" s="127"/>
      <c r="CV233" s="127"/>
      <c r="CW233" s="127"/>
      <c r="CX233" s="127"/>
      <c r="CY233" s="127"/>
      <c r="CZ233" s="127"/>
      <c r="DA233" s="127"/>
      <c r="DB233" s="127"/>
      <c r="DC233" s="127"/>
      <c r="DD233" s="128"/>
      <c r="DE233" s="134"/>
      <c r="DF233" s="138"/>
      <c r="DG233" s="139"/>
      <c r="DH233" s="139"/>
      <c r="DI233" s="139"/>
      <c r="DJ233" s="139"/>
      <c r="DK233" s="139"/>
      <c r="DL233" s="139"/>
      <c r="DM233" s="137"/>
      <c r="DN233" s="138"/>
      <c r="DO233" s="139"/>
      <c r="DP233" s="139"/>
      <c r="DQ233" s="139"/>
      <c r="DR233" s="139"/>
      <c r="DS233" s="139"/>
      <c r="DT233" s="139"/>
      <c r="DU233" s="128"/>
      <c r="DV233" s="216"/>
      <c r="DW233" s="140"/>
      <c r="DX233" s="141"/>
      <c r="DY233" s="141"/>
      <c r="DZ233" s="134"/>
      <c r="EA233" s="133"/>
      <c r="EB233" s="177"/>
      <c r="EC233" s="177"/>
      <c r="ED233" s="163"/>
      <c r="EE233" s="133"/>
      <c r="EF233" s="127"/>
      <c r="EG233" s="127"/>
      <c r="EH233" s="127"/>
      <c r="EI233" s="127"/>
      <c r="EJ233" s="127"/>
      <c r="EK233" s="127"/>
      <c r="EL233" s="134"/>
      <c r="EM233" s="133"/>
      <c r="EN233" s="127"/>
      <c r="EO233" s="127"/>
      <c r="EP233" s="127"/>
      <c r="EQ233" s="127"/>
      <c r="ER233" s="127"/>
      <c r="ES233" s="127"/>
      <c r="ET233" s="134"/>
      <c r="EU233" s="142"/>
      <c r="EV233" s="142"/>
      <c r="EW233" s="142"/>
      <c r="EX233" s="142"/>
      <c r="EY233" s="142"/>
      <c r="EZ233" s="142"/>
      <c r="FA233" s="142"/>
      <c r="FB233" s="142"/>
      <c r="FC233" s="142"/>
      <c r="FD233" s="142"/>
      <c r="FE233" s="142"/>
      <c r="FF233" s="142"/>
      <c r="FG233" s="142"/>
      <c r="FH233" s="142"/>
    </row>
    <row r="234" spans="1:164" s="67" customFormat="1">
      <c r="A234" s="176" t="str">
        <f>Validation!B234</f>
        <v>Pass</v>
      </c>
      <c r="B234" s="247"/>
      <c r="C234" s="247"/>
      <c r="D234" s="247"/>
      <c r="E234" s="248"/>
      <c r="F234" s="249"/>
      <c r="G234" s="247"/>
      <c r="H234" s="243"/>
      <c r="I234" s="127"/>
      <c r="J234" s="243"/>
      <c r="K234" s="136"/>
      <c r="L234" s="177"/>
      <c r="M234" s="191"/>
      <c r="N234" s="218"/>
      <c r="O234" s="218"/>
      <c r="P234" s="179"/>
      <c r="Q234" s="128"/>
      <c r="R234" s="216"/>
      <c r="S234" s="244"/>
      <c r="T234" s="177"/>
      <c r="U234" s="177"/>
      <c r="V234" s="216"/>
      <c r="W234" s="131"/>
      <c r="X234" s="132"/>
      <c r="Y234" s="132"/>
      <c r="Z234" s="132"/>
      <c r="AA234" s="133"/>
      <c r="AB234" s="127"/>
      <c r="AC234" s="127"/>
      <c r="AD234" s="245"/>
      <c r="AE234" s="246"/>
      <c r="AF234" s="127"/>
      <c r="AG234" s="127"/>
      <c r="AH234" s="128"/>
      <c r="AI234" s="128"/>
      <c r="AJ234" s="134"/>
      <c r="AK234" s="214"/>
      <c r="AL234" s="210"/>
      <c r="AM234" s="177"/>
      <c r="AN234" s="127"/>
      <c r="AO234" s="177"/>
      <c r="AP234" s="177"/>
      <c r="AQ234" s="177"/>
      <c r="AR234" s="177"/>
      <c r="AS234" s="177"/>
      <c r="AT234" s="177"/>
      <c r="AU234" s="135"/>
      <c r="AV234" s="216"/>
      <c r="AW234" s="133"/>
      <c r="AX234" s="127"/>
      <c r="AY234" s="127"/>
      <c r="AZ234" s="127"/>
      <c r="BA234" s="127"/>
      <c r="BB234" s="127"/>
      <c r="BC234" s="127"/>
      <c r="BD234" s="127"/>
      <c r="BE234" s="134"/>
      <c r="BF234" s="127"/>
      <c r="BG234" s="127"/>
      <c r="BH234" s="127"/>
      <c r="BI234" s="127"/>
      <c r="BJ234" s="127"/>
      <c r="BK234" s="127"/>
      <c r="BL234" s="127"/>
      <c r="BM234" s="127"/>
      <c r="BN234" s="134"/>
      <c r="BO234" s="133"/>
      <c r="BP234" s="127"/>
      <c r="BQ234" s="127"/>
      <c r="BR234" s="127"/>
      <c r="BS234" s="127"/>
      <c r="BT234" s="127"/>
      <c r="BU234" s="127"/>
      <c r="BV234" s="127"/>
      <c r="BW234" s="127"/>
      <c r="BX234" s="127"/>
      <c r="BY234" s="127"/>
      <c r="BZ234" s="127"/>
      <c r="CA234" s="127"/>
      <c r="CB234" s="127"/>
      <c r="CC234" s="127"/>
      <c r="CD234" s="127"/>
      <c r="CE234" s="127"/>
      <c r="CF234" s="127"/>
      <c r="CG234" s="127"/>
      <c r="CH234" s="136"/>
      <c r="CI234" s="137"/>
      <c r="CJ234" s="127"/>
      <c r="CK234" s="127"/>
      <c r="CL234" s="127"/>
      <c r="CM234" s="127"/>
      <c r="CN234" s="127"/>
      <c r="CO234" s="127"/>
      <c r="CP234" s="127"/>
      <c r="CQ234" s="127"/>
      <c r="CR234" s="127"/>
      <c r="CS234" s="127"/>
      <c r="CT234" s="127"/>
      <c r="CU234" s="127"/>
      <c r="CV234" s="127"/>
      <c r="CW234" s="127"/>
      <c r="CX234" s="127"/>
      <c r="CY234" s="127"/>
      <c r="CZ234" s="127"/>
      <c r="DA234" s="127"/>
      <c r="DB234" s="127"/>
      <c r="DC234" s="127"/>
      <c r="DD234" s="128"/>
      <c r="DE234" s="134"/>
      <c r="DF234" s="138"/>
      <c r="DG234" s="139"/>
      <c r="DH234" s="139"/>
      <c r="DI234" s="139"/>
      <c r="DJ234" s="139"/>
      <c r="DK234" s="139"/>
      <c r="DL234" s="139"/>
      <c r="DM234" s="137"/>
      <c r="DN234" s="138"/>
      <c r="DO234" s="139"/>
      <c r="DP234" s="139"/>
      <c r="DQ234" s="139"/>
      <c r="DR234" s="139"/>
      <c r="DS234" s="139"/>
      <c r="DT234" s="139"/>
      <c r="DU234" s="128"/>
      <c r="DV234" s="216"/>
      <c r="DW234" s="140"/>
      <c r="DX234" s="141"/>
      <c r="DY234" s="141"/>
      <c r="DZ234" s="134"/>
      <c r="EA234" s="133"/>
      <c r="EB234" s="177"/>
      <c r="EC234" s="177"/>
      <c r="ED234" s="163"/>
      <c r="EE234" s="133"/>
      <c r="EF234" s="127"/>
      <c r="EG234" s="127"/>
      <c r="EH234" s="127"/>
      <c r="EI234" s="127"/>
      <c r="EJ234" s="127"/>
      <c r="EK234" s="127"/>
      <c r="EL234" s="134"/>
      <c r="EM234" s="133"/>
      <c r="EN234" s="127"/>
      <c r="EO234" s="127"/>
      <c r="EP234" s="127"/>
      <c r="EQ234" s="127"/>
      <c r="ER234" s="127"/>
      <c r="ES234" s="127"/>
      <c r="ET234" s="134"/>
      <c r="EU234" s="142"/>
      <c r="EV234" s="142"/>
      <c r="EW234" s="142"/>
      <c r="EX234" s="142"/>
      <c r="EY234" s="142"/>
      <c r="EZ234" s="142"/>
      <c r="FA234" s="142"/>
      <c r="FB234" s="142"/>
      <c r="FC234" s="142"/>
      <c r="FD234" s="142"/>
      <c r="FE234" s="142"/>
      <c r="FF234" s="142"/>
      <c r="FG234" s="142"/>
      <c r="FH234" s="142"/>
    </row>
    <row r="235" spans="1:164" s="67" customFormat="1">
      <c r="A235" s="176" t="str">
        <f>Validation!B235</f>
        <v>Pass</v>
      </c>
      <c r="B235" s="247"/>
      <c r="C235" s="247"/>
      <c r="D235" s="247"/>
      <c r="E235" s="248"/>
      <c r="F235" s="249"/>
      <c r="G235" s="247"/>
      <c r="H235" s="243"/>
      <c r="I235" s="127"/>
      <c r="J235" s="243"/>
      <c r="K235" s="136"/>
      <c r="L235" s="177"/>
      <c r="M235" s="191"/>
      <c r="N235" s="218"/>
      <c r="O235" s="218"/>
      <c r="P235" s="179"/>
      <c r="Q235" s="128"/>
      <c r="R235" s="216"/>
      <c r="S235" s="244"/>
      <c r="T235" s="177"/>
      <c r="U235" s="177"/>
      <c r="V235" s="216"/>
      <c r="W235" s="131"/>
      <c r="X235" s="132"/>
      <c r="Y235" s="132"/>
      <c r="Z235" s="132"/>
      <c r="AA235" s="133"/>
      <c r="AB235" s="127"/>
      <c r="AC235" s="127"/>
      <c r="AD235" s="245"/>
      <c r="AE235" s="246"/>
      <c r="AF235" s="127"/>
      <c r="AG235" s="127"/>
      <c r="AH235" s="128"/>
      <c r="AI235" s="128"/>
      <c r="AJ235" s="134"/>
      <c r="AK235" s="214"/>
      <c r="AL235" s="210"/>
      <c r="AM235" s="177"/>
      <c r="AN235" s="127"/>
      <c r="AO235" s="177"/>
      <c r="AP235" s="177"/>
      <c r="AQ235" s="177"/>
      <c r="AR235" s="177"/>
      <c r="AS235" s="177"/>
      <c r="AT235" s="177"/>
      <c r="AU235" s="135"/>
      <c r="AV235" s="216"/>
      <c r="AW235" s="133"/>
      <c r="AX235" s="127"/>
      <c r="AY235" s="127"/>
      <c r="AZ235" s="127"/>
      <c r="BA235" s="127"/>
      <c r="BB235" s="127"/>
      <c r="BC235" s="127"/>
      <c r="BD235" s="127"/>
      <c r="BE235" s="134"/>
      <c r="BF235" s="127"/>
      <c r="BG235" s="127"/>
      <c r="BH235" s="127"/>
      <c r="BI235" s="127"/>
      <c r="BJ235" s="127"/>
      <c r="BK235" s="127"/>
      <c r="BL235" s="127"/>
      <c r="BM235" s="127"/>
      <c r="BN235" s="134"/>
      <c r="BO235" s="133"/>
      <c r="BP235" s="127"/>
      <c r="BQ235" s="127"/>
      <c r="BR235" s="127"/>
      <c r="BS235" s="127"/>
      <c r="BT235" s="127"/>
      <c r="BU235" s="127"/>
      <c r="BV235" s="127"/>
      <c r="BW235" s="127"/>
      <c r="BX235" s="127"/>
      <c r="BY235" s="127"/>
      <c r="BZ235" s="127"/>
      <c r="CA235" s="127"/>
      <c r="CB235" s="127"/>
      <c r="CC235" s="127"/>
      <c r="CD235" s="127"/>
      <c r="CE235" s="127"/>
      <c r="CF235" s="127"/>
      <c r="CG235" s="127"/>
      <c r="CH235" s="136"/>
      <c r="CI235" s="137"/>
      <c r="CJ235" s="127"/>
      <c r="CK235" s="127"/>
      <c r="CL235" s="127"/>
      <c r="CM235" s="127"/>
      <c r="CN235" s="127"/>
      <c r="CO235" s="127"/>
      <c r="CP235" s="127"/>
      <c r="CQ235" s="127"/>
      <c r="CR235" s="127"/>
      <c r="CS235" s="127"/>
      <c r="CT235" s="127"/>
      <c r="CU235" s="127"/>
      <c r="CV235" s="127"/>
      <c r="CW235" s="127"/>
      <c r="CX235" s="127"/>
      <c r="CY235" s="127"/>
      <c r="CZ235" s="127"/>
      <c r="DA235" s="127"/>
      <c r="DB235" s="127"/>
      <c r="DC235" s="127"/>
      <c r="DD235" s="128"/>
      <c r="DE235" s="134"/>
      <c r="DF235" s="138"/>
      <c r="DG235" s="139"/>
      <c r="DH235" s="139"/>
      <c r="DI235" s="139"/>
      <c r="DJ235" s="139"/>
      <c r="DK235" s="139"/>
      <c r="DL235" s="139"/>
      <c r="DM235" s="137"/>
      <c r="DN235" s="138"/>
      <c r="DO235" s="139"/>
      <c r="DP235" s="139"/>
      <c r="DQ235" s="139"/>
      <c r="DR235" s="139"/>
      <c r="DS235" s="139"/>
      <c r="DT235" s="139"/>
      <c r="DU235" s="128"/>
      <c r="DV235" s="216"/>
      <c r="DW235" s="140"/>
      <c r="DX235" s="141"/>
      <c r="DY235" s="141"/>
      <c r="DZ235" s="134"/>
      <c r="EA235" s="133"/>
      <c r="EB235" s="177"/>
      <c r="EC235" s="177"/>
      <c r="ED235" s="163"/>
      <c r="EE235" s="133"/>
      <c r="EF235" s="127"/>
      <c r="EG235" s="127"/>
      <c r="EH235" s="127"/>
      <c r="EI235" s="127"/>
      <c r="EJ235" s="127"/>
      <c r="EK235" s="127"/>
      <c r="EL235" s="134"/>
      <c r="EM235" s="133"/>
      <c r="EN235" s="127"/>
      <c r="EO235" s="127"/>
      <c r="EP235" s="127"/>
      <c r="EQ235" s="127"/>
      <c r="ER235" s="127"/>
      <c r="ES235" s="127"/>
      <c r="ET235" s="134"/>
      <c r="EU235" s="142"/>
      <c r="EV235" s="142"/>
      <c r="EW235" s="142"/>
      <c r="EX235" s="142"/>
      <c r="EY235" s="142"/>
      <c r="EZ235" s="142"/>
      <c r="FA235" s="142"/>
      <c r="FB235" s="142"/>
      <c r="FC235" s="142"/>
      <c r="FD235" s="142"/>
      <c r="FE235" s="142"/>
      <c r="FF235" s="142"/>
      <c r="FG235" s="142"/>
      <c r="FH235" s="142"/>
    </row>
    <row r="236" spans="1:164" s="67" customFormat="1">
      <c r="A236" s="176" t="str">
        <f>Validation!B236</f>
        <v>Pass</v>
      </c>
      <c r="B236" s="247"/>
      <c r="C236" s="247"/>
      <c r="D236" s="247"/>
      <c r="E236" s="248"/>
      <c r="F236" s="249"/>
      <c r="G236" s="247"/>
      <c r="H236" s="243"/>
      <c r="I236" s="127"/>
      <c r="J236" s="243"/>
      <c r="K236" s="136"/>
      <c r="L236" s="177"/>
      <c r="M236" s="191"/>
      <c r="N236" s="218"/>
      <c r="O236" s="218"/>
      <c r="P236" s="179"/>
      <c r="Q236" s="128"/>
      <c r="R236" s="216"/>
      <c r="S236" s="244"/>
      <c r="T236" s="177"/>
      <c r="U236" s="177"/>
      <c r="V236" s="216"/>
      <c r="W236" s="131"/>
      <c r="X236" s="132"/>
      <c r="Y236" s="132"/>
      <c r="Z236" s="132"/>
      <c r="AA236" s="133"/>
      <c r="AB236" s="127"/>
      <c r="AC236" s="127"/>
      <c r="AD236" s="245"/>
      <c r="AE236" s="246"/>
      <c r="AF236" s="127"/>
      <c r="AG236" s="127"/>
      <c r="AH236" s="128"/>
      <c r="AI236" s="128"/>
      <c r="AJ236" s="134"/>
      <c r="AK236" s="214"/>
      <c r="AL236" s="210"/>
      <c r="AM236" s="177"/>
      <c r="AN236" s="127"/>
      <c r="AO236" s="177"/>
      <c r="AP236" s="177"/>
      <c r="AQ236" s="177"/>
      <c r="AR236" s="177"/>
      <c r="AS236" s="177"/>
      <c r="AT236" s="177"/>
      <c r="AU236" s="135"/>
      <c r="AV236" s="216"/>
      <c r="AW236" s="133"/>
      <c r="AX236" s="127"/>
      <c r="AY236" s="127"/>
      <c r="AZ236" s="127"/>
      <c r="BA236" s="127"/>
      <c r="BB236" s="127"/>
      <c r="BC236" s="127"/>
      <c r="BD236" s="127"/>
      <c r="BE236" s="134"/>
      <c r="BF236" s="127"/>
      <c r="BG236" s="127"/>
      <c r="BH236" s="127"/>
      <c r="BI236" s="127"/>
      <c r="BJ236" s="127"/>
      <c r="BK236" s="127"/>
      <c r="BL236" s="127"/>
      <c r="BM236" s="127"/>
      <c r="BN236" s="134"/>
      <c r="BO236" s="133"/>
      <c r="BP236" s="127"/>
      <c r="BQ236" s="127"/>
      <c r="BR236" s="127"/>
      <c r="BS236" s="127"/>
      <c r="BT236" s="127"/>
      <c r="BU236" s="127"/>
      <c r="BV236" s="127"/>
      <c r="BW236" s="127"/>
      <c r="BX236" s="127"/>
      <c r="BY236" s="127"/>
      <c r="BZ236" s="127"/>
      <c r="CA236" s="127"/>
      <c r="CB236" s="127"/>
      <c r="CC236" s="127"/>
      <c r="CD236" s="127"/>
      <c r="CE236" s="127"/>
      <c r="CF236" s="127"/>
      <c r="CG236" s="127"/>
      <c r="CH236" s="136"/>
      <c r="CI236" s="137"/>
      <c r="CJ236" s="127"/>
      <c r="CK236" s="127"/>
      <c r="CL236" s="127"/>
      <c r="CM236" s="127"/>
      <c r="CN236" s="127"/>
      <c r="CO236" s="127"/>
      <c r="CP236" s="127"/>
      <c r="CQ236" s="127"/>
      <c r="CR236" s="127"/>
      <c r="CS236" s="127"/>
      <c r="CT236" s="127"/>
      <c r="CU236" s="127"/>
      <c r="CV236" s="127"/>
      <c r="CW236" s="127"/>
      <c r="CX236" s="127"/>
      <c r="CY236" s="127"/>
      <c r="CZ236" s="127"/>
      <c r="DA236" s="127"/>
      <c r="DB236" s="127"/>
      <c r="DC236" s="127"/>
      <c r="DD236" s="128"/>
      <c r="DE236" s="134"/>
      <c r="DF236" s="138"/>
      <c r="DG236" s="139"/>
      <c r="DH236" s="139"/>
      <c r="DI236" s="139"/>
      <c r="DJ236" s="139"/>
      <c r="DK236" s="139"/>
      <c r="DL236" s="139"/>
      <c r="DM236" s="137"/>
      <c r="DN236" s="138"/>
      <c r="DO236" s="139"/>
      <c r="DP236" s="139"/>
      <c r="DQ236" s="139"/>
      <c r="DR236" s="139"/>
      <c r="DS236" s="139"/>
      <c r="DT236" s="139"/>
      <c r="DU236" s="128"/>
      <c r="DV236" s="216"/>
      <c r="DW236" s="140"/>
      <c r="DX236" s="141"/>
      <c r="DY236" s="141"/>
      <c r="DZ236" s="134"/>
      <c r="EA236" s="133"/>
      <c r="EB236" s="177"/>
      <c r="EC236" s="177"/>
      <c r="ED236" s="163"/>
      <c r="EE236" s="133"/>
      <c r="EF236" s="127"/>
      <c r="EG236" s="127"/>
      <c r="EH236" s="127"/>
      <c r="EI236" s="127"/>
      <c r="EJ236" s="127"/>
      <c r="EK236" s="127"/>
      <c r="EL236" s="134"/>
      <c r="EM236" s="133"/>
      <c r="EN236" s="127"/>
      <c r="EO236" s="127"/>
      <c r="EP236" s="127"/>
      <c r="EQ236" s="127"/>
      <c r="ER236" s="127"/>
      <c r="ES236" s="127"/>
      <c r="ET236" s="134"/>
      <c r="EU236" s="142"/>
      <c r="EV236" s="142"/>
      <c r="EW236" s="142"/>
      <c r="EX236" s="142"/>
      <c r="EY236" s="142"/>
      <c r="EZ236" s="142"/>
      <c r="FA236" s="142"/>
      <c r="FB236" s="142"/>
      <c r="FC236" s="142"/>
      <c r="FD236" s="142"/>
      <c r="FE236" s="142"/>
      <c r="FF236" s="142"/>
      <c r="FG236" s="142"/>
      <c r="FH236" s="142"/>
    </row>
    <row r="237" spans="1:164" s="67" customFormat="1">
      <c r="A237" s="176" t="str">
        <f>Validation!B237</f>
        <v>Pass</v>
      </c>
      <c r="B237" s="247"/>
      <c r="C237" s="247"/>
      <c r="D237" s="247"/>
      <c r="E237" s="248"/>
      <c r="F237" s="249"/>
      <c r="G237" s="247"/>
      <c r="H237" s="243"/>
      <c r="I237" s="127"/>
      <c r="J237" s="243"/>
      <c r="K237" s="136"/>
      <c r="L237" s="177"/>
      <c r="M237" s="191"/>
      <c r="N237" s="218"/>
      <c r="O237" s="218"/>
      <c r="P237" s="179"/>
      <c r="Q237" s="128"/>
      <c r="R237" s="216"/>
      <c r="S237" s="244"/>
      <c r="T237" s="177"/>
      <c r="U237" s="177"/>
      <c r="V237" s="216"/>
      <c r="W237" s="131"/>
      <c r="X237" s="132"/>
      <c r="Y237" s="132"/>
      <c r="Z237" s="132"/>
      <c r="AA237" s="133"/>
      <c r="AB237" s="127"/>
      <c r="AC237" s="127"/>
      <c r="AD237" s="245"/>
      <c r="AE237" s="246"/>
      <c r="AF237" s="127"/>
      <c r="AG237" s="127"/>
      <c r="AH237" s="128"/>
      <c r="AI237" s="128"/>
      <c r="AJ237" s="134"/>
      <c r="AK237" s="214"/>
      <c r="AL237" s="210"/>
      <c r="AM237" s="177"/>
      <c r="AN237" s="127"/>
      <c r="AO237" s="177"/>
      <c r="AP237" s="177"/>
      <c r="AQ237" s="177"/>
      <c r="AR237" s="177"/>
      <c r="AS237" s="177"/>
      <c r="AT237" s="177"/>
      <c r="AU237" s="135"/>
      <c r="AV237" s="216"/>
      <c r="AW237" s="133"/>
      <c r="AX237" s="127"/>
      <c r="AY237" s="127"/>
      <c r="AZ237" s="127"/>
      <c r="BA237" s="127"/>
      <c r="BB237" s="127"/>
      <c r="BC237" s="127"/>
      <c r="BD237" s="127"/>
      <c r="BE237" s="134"/>
      <c r="BF237" s="127"/>
      <c r="BG237" s="127"/>
      <c r="BH237" s="127"/>
      <c r="BI237" s="127"/>
      <c r="BJ237" s="127"/>
      <c r="BK237" s="127"/>
      <c r="BL237" s="127"/>
      <c r="BM237" s="127"/>
      <c r="BN237" s="134"/>
      <c r="BO237" s="133"/>
      <c r="BP237" s="127"/>
      <c r="BQ237" s="127"/>
      <c r="BR237" s="127"/>
      <c r="BS237" s="127"/>
      <c r="BT237" s="127"/>
      <c r="BU237" s="127"/>
      <c r="BV237" s="127"/>
      <c r="BW237" s="127"/>
      <c r="BX237" s="127"/>
      <c r="BY237" s="127"/>
      <c r="BZ237" s="127"/>
      <c r="CA237" s="127"/>
      <c r="CB237" s="127"/>
      <c r="CC237" s="127"/>
      <c r="CD237" s="127"/>
      <c r="CE237" s="127"/>
      <c r="CF237" s="127"/>
      <c r="CG237" s="127"/>
      <c r="CH237" s="136"/>
      <c r="CI237" s="137"/>
      <c r="CJ237" s="127"/>
      <c r="CK237" s="127"/>
      <c r="CL237" s="127"/>
      <c r="CM237" s="127"/>
      <c r="CN237" s="127"/>
      <c r="CO237" s="127"/>
      <c r="CP237" s="127"/>
      <c r="CQ237" s="127"/>
      <c r="CR237" s="127"/>
      <c r="CS237" s="127"/>
      <c r="CT237" s="127"/>
      <c r="CU237" s="127"/>
      <c r="CV237" s="127"/>
      <c r="CW237" s="127"/>
      <c r="CX237" s="127"/>
      <c r="CY237" s="127"/>
      <c r="CZ237" s="127"/>
      <c r="DA237" s="127"/>
      <c r="DB237" s="127"/>
      <c r="DC237" s="127"/>
      <c r="DD237" s="128"/>
      <c r="DE237" s="134"/>
      <c r="DF237" s="138"/>
      <c r="DG237" s="139"/>
      <c r="DH237" s="139"/>
      <c r="DI237" s="139"/>
      <c r="DJ237" s="139"/>
      <c r="DK237" s="139"/>
      <c r="DL237" s="139"/>
      <c r="DM237" s="137"/>
      <c r="DN237" s="138"/>
      <c r="DO237" s="139"/>
      <c r="DP237" s="139"/>
      <c r="DQ237" s="139"/>
      <c r="DR237" s="139"/>
      <c r="DS237" s="139"/>
      <c r="DT237" s="139"/>
      <c r="DU237" s="128"/>
      <c r="DV237" s="216"/>
      <c r="DW237" s="140"/>
      <c r="DX237" s="141"/>
      <c r="DY237" s="141"/>
      <c r="DZ237" s="134"/>
      <c r="EA237" s="133"/>
      <c r="EB237" s="177"/>
      <c r="EC237" s="177"/>
      <c r="ED237" s="163"/>
      <c r="EE237" s="133"/>
      <c r="EF237" s="127"/>
      <c r="EG237" s="127"/>
      <c r="EH237" s="127"/>
      <c r="EI237" s="127"/>
      <c r="EJ237" s="127"/>
      <c r="EK237" s="127"/>
      <c r="EL237" s="134"/>
      <c r="EM237" s="133"/>
      <c r="EN237" s="127"/>
      <c r="EO237" s="127"/>
      <c r="EP237" s="127"/>
      <c r="EQ237" s="127"/>
      <c r="ER237" s="127"/>
      <c r="ES237" s="127"/>
      <c r="ET237" s="134"/>
      <c r="EU237" s="142"/>
      <c r="EV237" s="142"/>
      <c r="EW237" s="142"/>
      <c r="EX237" s="142"/>
      <c r="EY237" s="142"/>
      <c r="EZ237" s="142"/>
      <c r="FA237" s="142"/>
      <c r="FB237" s="142"/>
      <c r="FC237" s="142"/>
      <c r="FD237" s="142"/>
      <c r="FE237" s="142"/>
      <c r="FF237" s="142"/>
      <c r="FG237" s="142"/>
      <c r="FH237" s="142"/>
    </row>
    <row r="238" spans="1:164" s="67" customFormat="1">
      <c r="A238" s="176" t="str">
        <f>Validation!B238</f>
        <v>Pass</v>
      </c>
      <c r="B238" s="247"/>
      <c r="C238" s="247"/>
      <c r="D238" s="247"/>
      <c r="E238" s="248"/>
      <c r="F238" s="249"/>
      <c r="G238" s="247"/>
      <c r="H238" s="243"/>
      <c r="I238" s="127"/>
      <c r="J238" s="243"/>
      <c r="K238" s="136"/>
      <c r="L238" s="177"/>
      <c r="M238" s="191"/>
      <c r="N238" s="218"/>
      <c r="O238" s="218"/>
      <c r="P238" s="179"/>
      <c r="Q238" s="128"/>
      <c r="R238" s="216"/>
      <c r="S238" s="244"/>
      <c r="T238" s="177"/>
      <c r="U238" s="177"/>
      <c r="V238" s="216"/>
      <c r="W238" s="131"/>
      <c r="X238" s="132"/>
      <c r="Y238" s="132"/>
      <c r="Z238" s="132"/>
      <c r="AA238" s="133"/>
      <c r="AB238" s="127"/>
      <c r="AC238" s="127"/>
      <c r="AD238" s="245"/>
      <c r="AE238" s="246"/>
      <c r="AF238" s="127"/>
      <c r="AG238" s="127"/>
      <c r="AH238" s="128"/>
      <c r="AI238" s="128"/>
      <c r="AJ238" s="134"/>
      <c r="AK238" s="214"/>
      <c r="AL238" s="210"/>
      <c r="AM238" s="177"/>
      <c r="AN238" s="127"/>
      <c r="AO238" s="177"/>
      <c r="AP238" s="177"/>
      <c r="AQ238" s="177"/>
      <c r="AR238" s="177"/>
      <c r="AS238" s="177"/>
      <c r="AT238" s="177"/>
      <c r="AU238" s="135"/>
      <c r="AV238" s="216"/>
      <c r="AW238" s="133"/>
      <c r="AX238" s="127"/>
      <c r="AY238" s="127"/>
      <c r="AZ238" s="127"/>
      <c r="BA238" s="127"/>
      <c r="BB238" s="127"/>
      <c r="BC238" s="127"/>
      <c r="BD238" s="127"/>
      <c r="BE238" s="134"/>
      <c r="BF238" s="127"/>
      <c r="BG238" s="127"/>
      <c r="BH238" s="127"/>
      <c r="BI238" s="127"/>
      <c r="BJ238" s="127"/>
      <c r="BK238" s="127"/>
      <c r="BL238" s="127"/>
      <c r="BM238" s="127"/>
      <c r="BN238" s="134"/>
      <c r="BO238" s="133"/>
      <c r="BP238" s="127"/>
      <c r="BQ238" s="127"/>
      <c r="BR238" s="127"/>
      <c r="BS238" s="127"/>
      <c r="BT238" s="127"/>
      <c r="BU238" s="127"/>
      <c r="BV238" s="127"/>
      <c r="BW238" s="127"/>
      <c r="BX238" s="127"/>
      <c r="BY238" s="127"/>
      <c r="BZ238" s="127"/>
      <c r="CA238" s="127"/>
      <c r="CB238" s="127"/>
      <c r="CC238" s="127"/>
      <c r="CD238" s="127"/>
      <c r="CE238" s="127"/>
      <c r="CF238" s="127"/>
      <c r="CG238" s="127"/>
      <c r="CH238" s="136"/>
      <c r="CI238" s="137"/>
      <c r="CJ238" s="127"/>
      <c r="CK238" s="127"/>
      <c r="CL238" s="127"/>
      <c r="CM238" s="127"/>
      <c r="CN238" s="127"/>
      <c r="CO238" s="127"/>
      <c r="CP238" s="127"/>
      <c r="CQ238" s="127"/>
      <c r="CR238" s="127"/>
      <c r="CS238" s="127"/>
      <c r="CT238" s="127"/>
      <c r="CU238" s="127"/>
      <c r="CV238" s="127"/>
      <c r="CW238" s="127"/>
      <c r="CX238" s="127"/>
      <c r="CY238" s="127"/>
      <c r="CZ238" s="127"/>
      <c r="DA238" s="127"/>
      <c r="DB238" s="127"/>
      <c r="DC238" s="127"/>
      <c r="DD238" s="128"/>
      <c r="DE238" s="134"/>
      <c r="DF238" s="138"/>
      <c r="DG238" s="139"/>
      <c r="DH238" s="139"/>
      <c r="DI238" s="139"/>
      <c r="DJ238" s="139"/>
      <c r="DK238" s="139"/>
      <c r="DL238" s="139"/>
      <c r="DM238" s="137"/>
      <c r="DN238" s="138"/>
      <c r="DO238" s="139"/>
      <c r="DP238" s="139"/>
      <c r="DQ238" s="139"/>
      <c r="DR238" s="139"/>
      <c r="DS238" s="139"/>
      <c r="DT238" s="139"/>
      <c r="DU238" s="128"/>
      <c r="DV238" s="216"/>
      <c r="DW238" s="140"/>
      <c r="DX238" s="141"/>
      <c r="DY238" s="141"/>
      <c r="DZ238" s="134"/>
      <c r="EA238" s="133"/>
      <c r="EB238" s="177"/>
      <c r="EC238" s="177"/>
      <c r="ED238" s="163"/>
      <c r="EE238" s="133"/>
      <c r="EF238" s="127"/>
      <c r="EG238" s="127"/>
      <c r="EH238" s="127"/>
      <c r="EI238" s="127"/>
      <c r="EJ238" s="127"/>
      <c r="EK238" s="127"/>
      <c r="EL238" s="134"/>
      <c r="EM238" s="133"/>
      <c r="EN238" s="127"/>
      <c r="EO238" s="127"/>
      <c r="EP238" s="127"/>
      <c r="EQ238" s="127"/>
      <c r="ER238" s="127"/>
      <c r="ES238" s="127"/>
      <c r="ET238" s="134"/>
      <c r="EU238" s="142"/>
      <c r="EV238" s="142"/>
      <c r="EW238" s="142"/>
      <c r="EX238" s="142"/>
      <c r="EY238" s="142"/>
      <c r="EZ238" s="142"/>
      <c r="FA238" s="142"/>
      <c r="FB238" s="142"/>
      <c r="FC238" s="142"/>
      <c r="FD238" s="142"/>
      <c r="FE238" s="142"/>
      <c r="FF238" s="142"/>
      <c r="FG238" s="142"/>
      <c r="FH238" s="142"/>
    </row>
    <row r="239" spans="1:164" s="67" customFormat="1">
      <c r="A239" s="176" t="str">
        <f>Validation!B239</f>
        <v>Pass</v>
      </c>
      <c r="B239" s="247"/>
      <c r="C239" s="247"/>
      <c r="D239" s="247"/>
      <c r="E239" s="248"/>
      <c r="F239" s="249"/>
      <c r="G239" s="247"/>
      <c r="H239" s="243"/>
      <c r="I239" s="127"/>
      <c r="J239" s="243"/>
      <c r="K239" s="136"/>
      <c r="L239" s="177"/>
      <c r="M239" s="191"/>
      <c r="N239" s="218"/>
      <c r="O239" s="218"/>
      <c r="P239" s="179"/>
      <c r="Q239" s="128"/>
      <c r="R239" s="216"/>
      <c r="S239" s="244"/>
      <c r="T239" s="177"/>
      <c r="U239" s="177"/>
      <c r="V239" s="216"/>
      <c r="W239" s="131"/>
      <c r="X239" s="132"/>
      <c r="Y239" s="132"/>
      <c r="Z239" s="132"/>
      <c r="AA239" s="133"/>
      <c r="AB239" s="127"/>
      <c r="AC239" s="127"/>
      <c r="AD239" s="245"/>
      <c r="AE239" s="246"/>
      <c r="AF239" s="127"/>
      <c r="AG239" s="127"/>
      <c r="AH239" s="128"/>
      <c r="AI239" s="128"/>
      <c r="AJ239" s="134"/>
      <c r="AK239" s="214"/>
      <c r="AL239" s="210"/>
      <c r="AM239" s="177"/>
      <c r="AN239" s="127"/>
      <c r="AO239" s="177"/>
      <c r="AP239" s="177"/>
      <c r="AQ239" s="177"/>
      <c r="AR239" s="177"/>
      <c r="AS239" s="177"/>
      <c r="AT239" s="177"/>
      <c r="AU239" s="135"/>
      <c r="AV239" s="216"/>
      <c r="AW239" s="133"/>
      <c r="AX239" s="127"/>
      <c r="AY239" s="127"/>
      <c r="AZ239" s="127"/>
      <c r="BA239" s="127"/>
      <c r="BB239" s="127"/>
      <c r="BC239" s="127"/>
      <c r="BD239" s="127"/>
      <c r="BE239" s="134"/>
      <c r="BF239" s="127"/>
      <c r="BG239" s="127"/>
      <c r="BH239" s="127"/>
      <c r="BI239" s="127"/>
      <c r="BJ239" s="127"/>
      <c r="BK239" s="127"/>
      <c r="BL239" s="127"/>
      <c r="BM239" s="127"/>
      <c r="BN239" s="134"/>
      <c r="BO239" s="133"/>
      <c r="BP239" s="127"/>
      <c r="BQ239" s="127"/>
      <c r="BR239" s="127"/>
      <c r="BS239" s="127"/>
      <c r="BT239" s="127"/>
      <c r="BU239" s="127"/>
      <c r="BV239" s="127"/>
      <c r="BW239" s="127"/>
      <c r="BX239" s="127"/>
      <c r="BY239" s="127"/>
      <c r="BZ239" s="127"/>
      <c r="CA239" s="127"/>
      <c r="CB239" s="127"/>
      <c r="CC239" s="127"/>
      <c r="CD239" s="127"/>
      <c r="CE239" s="127"/>
      <c r="CF239" s="127"/>
      <c r="CG239" s="127"/>
      <c r="CH239" s="136"/>
      <c r="CI239" s="137"/>
      <c r="CJ239" s="127"/>
      <c r="CK239" s="127"/>
      <c r="CL239" s="127"/>
      <c r="CM239" s="127"/>
      <c r="CN239" s="127"/>
      <c r="CO239" s="127"/>
      <c r="CP239" s="127"/>
      <c r="CQ239" s="127"/>
      <c r="CR239" s="127"/>
      <c r="CS239" s="127"/>
      <c r="CT239" s="127"/>
      <c r="CU239" s="127"/>
      <c r="CV239" s="127"/>
      <c r="CW239" s="127"/>
      <c r="CX239" s="127"/>
      <c r="CY239" s="127"/>
      <c r="CZ239" s="127"/>
      <c r="DA239" s="127"/>
      <c r="DB239" s="127"/>
      <c r="DC239" s="127"/>
      <c r="DD239" s="128"/>
      <c r="DE239" s="134"/>
      <c r="DF239" s="138"/>
      <c r="DG239" s="139"/>
      <c r="DH239" s="139"/>
      <c r="DI239" s="139"/>
      <c r="DJ239" s="139"/>
      <c r="DK239" s="139"/>
      <c r="DL239" s="139"/>
      <c r="DM239" s="137"/>
      <c r="DN239" s="138"/>
      <c r="DO239" s="139"/>
      <c r="DP239" s="139"/>
      <c r="DQ239" s="139"/>
      <c r="DR239" s="139"/>
      <c r="DS239" s="139"/>
      <c r="DT239" s="139"/>
      <c r="DU239" s="128"/>
      <c r="DV239" s="216"/>
      <c r="DW239" s="140"/>
      <c r="DX239" s="141"/>
      <c r="DY239" s="141"/>
      <c r="DZ239" s="134"/>
      <c r="EA239" s="133"/>
      <c r="EB239" s="177"/>
      <c r="EC239" s="177"/>
      <c r="ED239" s="163"/>
      <c r="EE239" s="133"/>
      <c r="EF239" s="127"/>
      <c r="EG239" s="127"/>
      <c r="EH239" s="127"/>
      <c r="EI239" s="127"/>
      <c r="EJ239" s="127"/>
      <c r="EK239" s="127"/>
      <c r="EL239" s="134"/>
      <c r="EM239" s="133"/>
      <c r="EN239" s="127"/>
      <c r="EO239" s="127"/>
      <c r="EP239" s="127"/>
      <c r="EQ239" s="127"/>
      <c r="ER239" s="127"/>
      <c r="ES239" s="127"/>
      <c r="ET239" s="134"/>
      <c r="EU239" s="142"/>
      <c r="EV239" s="142"/>
      <c r="EW239" s="142"/>
      <c r="EX239" s="142"/>
      <c r="EY239" s="142"/>
      <c r="EZ239" s="142"/>
      <c r="FA239" s="142"/>
      <c r="FB239" s="142"/>
      <c r="FC239" s="142"/>
      <c r="FD239" s="142"/>
      <c r="FE239" s="142"/>
      <c r="FF239" s="142"/>
      <c r="FG239" s="142"/>
      <c r="FH239" s="142"/>
    </row>
    <row r="240" spans="1:164" s="67" customFormat="1">
      <c r="A240" s="176" t="str">
        <f>Validation!B240</f>
        <v>Pass</v>
      </c>
      <c r="B240" s="247"/>
      <c r="C240" s="247"/>
      <c r="D240" s="247"/>
      <c r="E240" s="248"/>
      <c r="F240" s="249"/>
      <c r="G240" s="247"/>
      <c r="H240" s="243"/>
      <c r="I240" s="127"/>
      <c r="J240" s="243"/>
      <c r="K240" s="136"/>
      <c r="L240" s="177"/>
      <c r="M240" s="191"/>
      <c r="N240" s="218"/>
      <c r="O240" s="218"/>
      <c r="P240" s="179"/>
      <c r="Q240" s="128"/>
      <c r="R240" s="216"/>
      <c r="S240" s="244"/>
      <c r="T240" s="177"/>
      <c r="U240" s="177"/>
      <c r="V240" s="216"/>
      <c r="W240" s="131"/>
      <c r="X240" s="132"/>
      <c r="Y240" s="132"/>
      <c r="Z240" s="132"/>
      <c r="AA240" s="133"/>
      <c r="AB240" s="127"/>
      <c r="AC240" s="127"/>
      <c r="AD240" s="245"/>
      <c r="AE240" s="246"/>
      <c r="AF240" s="127"/>
      <c r="AG240" s="127"/>
      <c r="AH240" s="128"/>
      <c r="AI240" s="128"/>
      <c r="AJ240" s="134"/>
      <c r="AK240" s="214"/>
      <c r="AL240" s="210"/>
      <c r="AM240" s="177"/>
      <c r="AN240" s="127"/>
      <c r="AO240" s="177"/>
      <c r="AP240" s="177"/>
      <c r="AQ240" s="177"/>
      <c r="AR240" s="177"/>
      <c r="AS240" s="177"/>
      <c r="AT240" s="177"/>
      <c r="AU240" s="135"/>
      <c r="AV240" s="216"/>
      <c r="AW240" s="133"/>
      <c r="AX240" s="127"/>
      <c r="AY240" s="127"/>
      <c r="AZ240" s="127"/>
      <c r="BA240" s="127"/>
      <c r="BB240" s="127"/>
      <c r="BC240" s="127"/>
      <c r="BD240" s="127"/>
      <c r="BE240" s="134"/>
      <c r="BF240" s="127"/>
      <c r="BG240" s="127"/>
      <c r="BH240" s="127"/>
      <c r="BI240" s="127"/>
      <c r="BJ240" s="127"/>
      <c r="BK240" s="127"/>
      <c r="BL240" s="127"/>
      <c r="BM240" s="127"/>
      <c r="BN240" s="134"/>
      <c r="BO240" s="133"/>
      <c r="BP240" s="127"/>
      <c r="BQ240" s="127"/>
      <c r="BR240" s="127"/>
      <c r="BS240" s="127"/>
      <c r="BT240" s="127"/>
      <c r="BU240" s="127"/>
      <c r="BV240" s="127"/>
      <c r="BW240" s="127"/>
      <c r="BX240" s="127"/>
      <c r="BY240" s="127"/>
      <c r="BZ240" s="127"/>
      <c r="CA240" s="127"/>
      <c r="CB240" s="127"/>
      <c r="CC240" s="127"/>
      <c r="CD240" s="127"/>
      <c r="CE240" s="127"/>
      <c r="CF240" s="127"/>
      <c r="CG240" s="127"/>
      <c r="CH240" s="136"/>
      <c r="CI240" s="137"/>
      <c r="CJ240" s="127"/>
      <c r="CK240" s="127"/>
      <c r="CL240" s="127"/>
      <c r="CM240" s="127"/>
      <c r="CN240" s="127"/>
      <c r="CO240" s="127"/>
      <c r="CP240" s="127"/>
      <c r="CQ240" s="127"/>
      <c r="CR240" s="127"/>
      <c r="CS240" s="127"/>
      <c r="CT240" s="127"/>
      <c r="CU240" s="127"/>
      <c r="CV240" s="127"/>
      <c r="CW240" s="127"/>
      <c r="CX240" s="127"/>
      <c r="CY240" s="127"/>
      <c r="CZ240" s="127"/>
      <c r="DA240" s="127"/>
      <c r="DB240" s="127"/>
      <c r="DC240" s="127"/>
      <c r="DD240" s="128"/>
      <c r="DE240" s="134"/>
      <c r="DF240" s="138"/>
      <c r="DG240" s="139"/>
      <c r="DH240" s="139"/>
      <c r="DI240" s="139"/>
      <c r="DJ240" s="139"/>
      <c r="DK240" s="139"/>
      <c r="DL240" s="139"/>
      <c r="DM240" s="137"/>
      <c r="DN240" s="138"/>
      <c r="DO240" s="139"/>
      <c r="DP240" s="139"/>
      <c r="DQ240" s="139"/>
      <c r="DR240" s="139"/>
      <c r="DS240" s="139"/>
      <c r="DT240" s="139"/>
      <c r="DU240" s="128"/>
      <c r="DV240" s="216"/>
      <c r="DW240" s="140"/>
      <c r="DX240" s="141"/>
      <c r="DY240" s="141"/>
      <c r="DZ240" s="134"/>
      <c r="EA240" s="133"/>
      <c r="EB240" s="177"/>
      <c r="EC240" s="177"/>
      <c r="ED240" s="163"/>
      <c r="EE240" s="133"/>
      <c r="EF240" s="127"/>
      <c r="EG240" s="127"/>
      <c r="EH240" s="127"/>
      <c r="EI240" s="127"/>
      <c r="EJ240" s="127"/>
      <c r="EK240" s="127"/>
      <c r="EL240" s="134"/>
      <c r="EM240" s="133"/>
      <c r="EN240" s="127"/>
      <c r="EO240" s="127"/>
      <c r="EP240" s="127"/>
      <c r="EQ240" s="127"/>
      <c r="ER240" s="127"/>
      <c r="ES240" s="127"/>
      <c r="ET240" s="134"/>
      <c r="EU240" s="142"/>
      <c r="EV240" s="142"/>
      <c r="EW240" s="142"/>
      <c r="EX240" s="142"/>
      <c r="EY240" s="142"/>
      <c r="EZ240" s="142"/>
      <c r="FA240" s="142"/>
      <c r="FB240" s="142"/>
      <c r="FC240" s="142"/>
      <c r="FD240" s="142"/>
      <c r="FE240" s="142"/>
      <c r="FF240" s="142"/>
      <c r="FG240" s="142"/>
      <c r="FH240" s="142"/>
    </row>
    <row r="241" spans="1:164" s="67" customFormat="1">
      <c r="A241" s="176" t="str">
        <f>Validation!B241</f>
        <v>Pass</v>
      </c>
      <c r="B241" s="247"/>
      <c r="C241" s="247"/>
      <c r="D241" s="247"/>
      <c r="E241" s="248"/>
      <c r="F241" s="249"/>
      <c r="G241" s="247"/>
      <c r="H241" s="243"/>
      <c r="I241" s="127"/>
      <c r="J241" s="243"/>
      <c r="K241" s="136"/>
      <c r="L241" s="177"/>
      <c r="M241" s="191"/>
      <c r="N241" s="218"/>
      <c r="O241" s="218"/>
      <c r="P241" s="179"/>
      <c r="Q241" s="128"/>
      <c r="R241" s="216"/>
      <c r="S241" s="244"/>
      <c r="T241" s="177"/>
      <c r="U241" s="177"/>
      <c r="V241" s="216"/>
      <c r="W241" s="131"/>
      <c r="X241" s="132"/>
      <c r="Y241" s="132"/>
      <c r="Z241" s="132"/>
      <c r="AA241" s="133"/>
      <c r="AB241" s="127"/>
      <c r="AC241" s="127"/>
      <c r="AD241" s="245"/>
      <c r="AE241" s="246"/>
      <c r="AF241" s="127"/>
      <c r="AG241" s="127"/>
      <c r="AH241" s="128"/>
      <c r="AI241" s="128"/>
      <c r="AJ241" s="134"/>
      <c r="AK241" s="214"/>
      <c r="AL241" s="210"/>
      <c r="AM241" s="177"/>
      <c r="AN241" s="127"/>
      <c r="AO241" s="177"/>
      <c r="AP241" s="177"/>
      <c r="AQ241" s="177"/>
      <c r="AR241" s="177"/>
      <c r="AS241" s="177"/>
      <c r="AT241" s="177"/>
      <c r="AU241" s="135"/>
      <c r="AV241" s="216"/>
      <c r="AW241" s="133"/>
      <c r="AX241" s="127"/>
      <c r="AY241" s="127"/>
      <c r="AZ241" s="127"/>
      <c r="BA241" s="127"/>
      <c r="BB241" s="127"/>
      <c r="BC241" s="127"/>
      <c r="BD241" s="127"/>
      <c r="BE241" s="134"/>
      <c r="BF241" s="127"/>
      <c r="BG241" s="127"/>
      <c r="BH241" s="127"/>
      <c r="BI241" s="127"/>
      <c r="BJ241" s="127"/>
      <c r="BK241" s="127"/>
      <c r="BL241" s="127"/>
      <c r="BM241" s="127"/>
      <c r="BN241" s="134"/>
      <c r="BO241" s="133"/>
      <c r="BP241" s="127"/>
      <c r="BQ241" s="127"/>
      <c r="BR241" s="127"/>
      <c r="BS241" s="127"/>
      <c r="BT241" s="127"/>
      <c r="BU241" s="127"/>
      <c r="BV241" s="127"/>
      <c r="BW241" s="127"/>
      <c r="BX241" s="127"/>
      <c r="BY241" s="127"/>
      <c r="BZ241" s="127"/>
      <c r="CA241" s="127"/>
      <c r="CB241" s="127"/>
      <c r="CC241" s="127"/>
      <c r="CD241" s="127"/>
      <c r="CE241" s="127"/>
      <c r="CF241" s="127"/>
      <c r="CG241" s="127"/>
      <c r="CH241" s="136"/>
      <c r="CI241" s="137"/>
      <c r="CJ241" s="127"/>
      <c r="CK241" s="127"/>
      <c r="CL241" s="127"/>
      <c r="CM241" s="127"/>
      <c r="CN241" s="127"/>
      <c r="CO241" s="127"/>
      <c r="CP241" s="127"/>
      <c r="CQ241" s="127"/>
      <c r="CR241" s="127"/>
      <c r="CS241" s="127"/>
      <c r="CT241" s="127"/>
      <c r="CU241" s="127"/>
      <c r="CV241" s="127"/>
      <c r="CW241" s="127"/>
      <c r="CX241" s="127"/>
      <c r="CY241" s="127"/>
      <c r="CZ241" s="127"/>
      <c r="DA241" s="127"/>
      <c r="DB241" s="127"/>
      <c r="DC241" s="127"/>
      <c r="DD241" s="128"/>
      <c r="DE241" s="134"/>
      <c r="DF241" s="138"/>
      <c r="DG241" s="139"/>
      <c r="DH241" s="139"/>
      <c r="DI241" s="139"/>
      <c r="DJ241" s="139"/>
      <c r="DK241" s="139"/>
      <c r="DL241" s="139"/>
      <c r="DM241" s="137"/>
      <c r="DN241" s="138"/>
      <c r="DO241" s="139"/>
      <c r="DP241" s="139"/>
      <c r="DQ241" s="139"/>
      <c r="DR241" s="139"/>
      <c r="DS241" s="139"/>
      <c r="DT241" s="139"/>
      <c r="DU241" s="128"/>
      <c r="DV241" s="216"/>
      <c r="DW241" s="140"/>
      <c r="DX241" s="141"/>
      <c r="DY241" s="141"/>
      <c r="DZ241" s="134"/>
      <c r="EA241" s="133"/>
      <c r="EB241" s="177"/>
      <c r="EC241" s="177"/>
      <c r="ED241" s="163"/>
      <c r="EE241" s="133"/>
      <c r="EF241" s="127"/>
      <c r="EG241" s="127"/>
      <c r="EH241" s="127"/>
      <c r="EI241" s="127"/>
      <c r="EJ241" s="127"/>
      <c r="EK241" s="127"/>
      <c r="EL241" s="134"/>
      <c r="EM241" s="133"/>
      <c r="EN241" s="127"/>
      <c r="EO241" s="127"/>
      <c r="EP241" s="127"/>
      <c r="EQ241" s="127"/>
      <c r="ER241" s="127"/>
      <c r="ES241" s="127"/>
      <c r="ET241" s="134"/>
      <c r="EU241" s="142"/>
      <c r="EV241" s="142"/>
      <c r="EW241" s="142"/>
      <c r="EX241" s="142"/>
      <c r="EY241" s="142"/>
      <c r="EZ241" s="142"/>
      <c r="FA241" s="142"/>
      <c r="FB241" s="142"/>
      <c r="FC241" s="142"/>
      <c r="FD241" s="142"/>
      <c r="FE241" s="142"/>
      <c r="FF241" s="142"/>
      <c r="FG241" s="142"/>
      <c r="FH241" s="142"/>
    </row>
    <row r="242" spans="1:164" s="67" customFormat="1">
      <c r="A242" s="176" t="str">
        <f>Validation!B242</f>
        <v>Pass</v>
      </c>
      <c r="B242" s="247"/>
      <c r="C242" s="247"/>
      <c r="D242" s="247"/>
      <c r="E242" s="248"/>
      <c r="F242" s="249"/>
      <c r="G242" s="247"/>
      <c r="H242" s="243"/>
      <c r="I242" s="127"/>
      <c r="J242" s="243"/>
      <c r="K242" s="136"/>
      <c r="L242" s="177"/>
      <c r="M242" s="191"/>
      <c r="N242" s="218"/>
      <c r="O242" s="218"/>
      <c r="P242" s="179"/>
      <c r="Q242" s="128"/>
      <c r="R242" s="216"/>
      <c r="S242" s="244"/>
      <c r="T242" s="177"/>
      <c r="U242" s="177"/>
      <c r="V242" s="216"/>
      <c r="W242" s="131"/>
      <c r="X242" s="132"/>
      <c r="Y242" s="132"/>
      <c r="Z242" s="132"/>
      <c r="AA242" s="133"/>
      <c r="AB242" s="127"/>
      <c r="AC242" s="127"/>
      <c r="AD242" s="245"/>
      <c r="AE242" s="246"/>
      <c r="AF242" s="127"/>
      <c r="AG242" s="127"/>
      <c r="AH242" s="128"/>
      <c r="AI242" s="128"/>
      <c r="AJ242" s="134"/>
      <c r="AK242" s="214"/>
      <c r="AL242" s="210"/>
      <c r="AM242" s="177"/>
      <c r="AN242" s="127"/>
      <c r="AO242" s="177"/>
      <c r="AP242" s="177"/>
      <c r="AQ242" s="177"/>
      <c r="AR242" s="177"/>
      <c r="AS242" s="177"/>
      <c r="AT242" s="177"/>
      <c r="AU242" s="135"/>
      <c r="AV242" s="216"/>
      <c r="AW242" s="133"/>
      <c r="AX242" s="127"/>
      <c r="AY242" s="127"/>
      <c r="AZ242" s="127"/>
      <c r="BA242" s="127"/>
      <c r="BB242" s="127"/>
      <c r="BC242" s="127"/>
      <c r="BD242" s="127"/>
      <c r="BE242" s="134"/>
      <c r="BF242" s="127"/>
      <c r="BG242" s="127"/>
      <c r="BH242" s="127"/>
      <c r="BI242" s="127"/>
      <c r="BJ242" s="127"/>
      <c r="BK242" s="127"/>
      <c r="BL242" s="127"/>
      <c r="BM242" s="127"/>
      <c r="BN242" s="134"/>
      <c r="BO242" s="133"/>
      <c r="BP242" s="127"/>
      <c r="BQ242" s="127"/>
      <c r="BR242" s="127"/>
      <c r="BS242" s="127"/>
      <c r="BT242" s="127"/>
      <c r="BU242" s="127"/>
      <c r="BV242" s="127"/>
      <c r="BW242" s="127"/>
      <c r="BX242" s="127"/>
      <c r="BY242" s="127"/>
      <c r="BZ242" s="127"/>
      <c r="CA242" s="127"/>
      <c r="CB242" s="127"/>
      <c r="CC242" s="127"/>
      <c r="CD242" s="127"/>
      <c r="CE242" s="127"/>
      <c r="CF242" s="127"/>
      <c r="CG242" s="127"/>
      <c r="CH242" s="136"/>
      <c r="CI242" s="137"/>
      <c r="CJ242" s="127"/>
      <c r="CK242" s="127"/>
      <c r="CL242" s="127"/>
      <c r="CM242" s="127"/>
      <c r="CN242" s="127"/>
      <c r="CO242" s="127"/>
      <c r="CP242" s="127"/>
      <c r="CQ242" s="127"/>
      <c r="CR242" s="127"/>
      <c r="CS242" s="127"/>
      <c r="CT242" s="127"/>
      <c r="CU242" s="127"/>
      <c r="CV242" s="127"/>
      <c r="CW242" s="127"/>
      <c r="CX242" s="127"/>
      <c r="CY242" s="127"/>
      <c r="CZ242" s="127"/>
      <c r="DA242" s="127"/>
      <c r="DB242" s="127"/>
      <c r="DC242" s="127"/>
      <c r="DD242" s="128"/>
      <c r="DE242" s="134"/>
      <c r="DF242" s="138"/>
      <c r="DG242" s="139"/>
      <c r="DH242" s="139"/>
      <c r="DI242" s="139"/>
      <c r="DJ242" s="139"/>
      <c r="DK242" s="139"/>
      <c r="DL242" s="139"/>
      <c r="DM242" s="137"/>
      <c r="DN242" s="138"/>
      <c r="DO242" s="139"/>
      <c r="DP242" s="139"/>
      <c r="DQ242" s="139"/>
      <c r="DR242" s="139"/>
      <c r="DS242" s="139"/>
      <c r="DT242" s="139"/>
      <c r="DU242" s="128"/>
      <c r="DV242" s="216"/>
      <c r="DW242" s="140"/>
      <c r="DX242" s="141"/>
      <c r="DY242" s="141"/>
      <c r="DZ242" s="134"/>
      <c r="EA242" s="133"/>
      <c r="EB242" s="177"/>
      <c r="EC242" s="177"/>
      <c r="ED242" s="163"/>
      <c r="EE242" s="133"/>
      <c r="EF242" s="127"/>
      <c r="EG242" s="127"/>
      <c r="EH242" s="127"/>
      <c r="EI242" s="127"/>
      <c r="EJ242" s="127"/>
      <c r="EK242" s="127"/>
      <c r="EL242" s="134"/>
      <c r="EM242" s="133"/>
      <c r="EN242" s="127"/>
      <c r="EO242" s="127"/>
      <c r="EP242" s="127"/>
      <c r="EQ242" s="127"/>
      <c r="ER242" s="127"/>
      <c r="ES242" s="127"/>
      <c r="ET242" s="134"/>
      <c r="EU242" s="142"/>
      <c r="EV242" s="142"/>
      <c r="EW242" s="142"/>
      <c r="EX242" s="142"/>
      <c r="EY242" s="142"/>
      <c r="EZ242" s="142"/>
      <c r="FA242" s="142"/>
      <c r="FB242" s="142"/>
      <c r="FC242" s="142"/>
      <c r="FD242" s="142"/>
      <c r="FE242" s="142"/>
      <c r="FF242" s="142"/>
      <c r="FG242" s="142"/>
      <c r="FH242" s="142"/>
    </row>
    <row r="243" spans="1:164" s="67" customFormat="1">
      <c r="A243" s="176" t="str">
        <f>Validation!B243</f>
        <v>Pass</v>
      </c>
      <c r="B243" s="247"/>
      <c r="C243" s="247"/>
      <c r="D243" s="247"/>
      <c r="E243" s="248"/>
      <c r="F243" s="249"/>
      <c r="G243" s="247"/>
      <c r="H243" s="243"/>
      <c r="I243" s="127"/>
      <c r="J243" s="243"/>
      <c r="K243" s="136"/>
      <c r="L243" s="177"/>
      <c r="M243" s="191"/>
      <c r="N243" s="218"/>
      <c r="O243" s="218"/>
      <c r="P243" s="179"/>
      <c r="Q243" s="128"/>
      <c r="R243" s="216"/>
      <c r="S243" s="244"/>
      <c r="T243" s="177"/>
      <c r="U243" s="177"/>
      <c r="V243" s="216"/>
      <c r="W243" s="131"/>
      <c r="X243" s="132"/>
      <c r="Y243" s="132"/>
      <c r="Z243" s="132"/>
      <c r="AA243" s="133"/>
      <c r="AB243" s="127"/>
      <c r="AC243" s="127"/>
      <c r="AD243" s="245"/>
      <c r="AE243" s="246"/>
      <c r="AF243" s="127"/>
      <c r="AG243" s="127"/>
      <c r="AH243" s="128"/>
      <c r="AI243" s="128"/>
      <c r="AJ243" s="134"/>
      <c r="AK243" s="214"/>
      <c r="AL243" s="210"/>
      <c r="AM243" s="177"/>
      <c r="AN243" s="127"/>
      <c r="AO243" s="177"/>
      <c r="AP243" s="177"/>
      <c r="AQ243" s="177"/>
      <c r="AR243" s="177"/>
      <c r="AS243" s="177"/>
      <c r="AT243" s="177"/>
      <c r="AU243" s="135"/>
      <c r="AV243" s="216"/>
      <c r="AW243" s="133"/>
      <c r="AX243" s="127"/>
      <c r="AY243" s="127"/>
      <c r="AZ243" s="127"/>
      <c r="BA243" s="127"/>
      <c r="BB243" s="127"/>
      <c r="BC243" s="127"/>
      <c r="BD243" s="127"/>
      <c r="BE243" s="134"/>
      <c r="BF243" s="127"/>
      <c r="BG243" s="127"/>
      <c r="BH243" s="127"/>
      <c r="BI243" s="127"/>
      <c r="BJ243" s="127"/>
      <c r="BK243" s="127"/>
      <c r="BL243" s="127"/>
      <c r="BM243" s="127"/>
      <c r="BN243" s="134"/>
      <c r="BO243" s="133"/>
      <c r="BP243" s="127"/>
      <c r="BQ243" s="127"/>
      <c r="BR243" s="127"/>
      <c r="BS243" s="127"/>
      <c r="BT243" s="127"/>
      <c r="BU243" s="127"/>
      <c r="BV243" s="127"/>
      <c r="BW243" s="127"/>
      <c r="BX243" s="127"/>
      <c r="BY243" s="127"/>
      <c r="BZ243" s="127"/>
      <c r="CA243" s="127"/>
      <c r="CB243" s="127"/>
      <c r="CC243" s="127"/>
      <c r="CD243" s="127"/>
      <c r="CE243" s="127"/>
      <c r="CF243" s="127"/>
      <c r="CG243" s="127"/>
      <c r="CH243" s="136"/>
      <c r="CI243" s="137"/>
      <c r="CJ243" s="127"/>
      <c r="CK243" s="127"/>
      <c r="CL243" s="127"/>
      <c r="CM243" s="127"/>
      <c r="CN243" s="127"/>
      <c r="CO243" s="127"/>
      <c r="CP243" s="127"/>
      <c r="CQ243" s="127"/>
      <c r="CR243" s="127"/>
      <c r="CS243" s="127"/>
      <c r="CT243" s="127"/>
      <c r="CU243" s="127"/>
      <c r="CV243" s="127"/>
      <c r="CW243" s="127"/>
      <c r="CX243" s="127"/>
      <c r="CY243" s="127"/>
      <c r="CZ243" s="127"/>
      <c r="DA243" s="127"/>
      <c r="DB243" s="127"/>
      <c r="DC243" s="127"/>
      <c r="DD243" s="128"/>
      <c r="DE243" s="134"/>
      <c r="DF243" s="138"/>
      <c r="DG243" s="139"/>
      <c r="DH243" s="139"/>
      <c r="DI243" s="139"/>
      <c r="DJ243" s="139"/>
      <c r="DK243" s="139"/>
      <c r="DL243" s="139"/>
      <c r="DM243" s="137"/>
      <c r="DN243" s="138"/>
      <c r="DO243" s="139"/>
      <c r="DP243" s="139"/>
      <c r="DQ243" s="139"/>
      <c r="DR243" s="139"/>
      <c r="DS243" s="139"/>
      <c r="DT243" s="139"/>
      <c r="DU243" s="128"/>
      <c r="DV243" s="216"/>
      <c r="DW243" s="140"/>
      <c r="DX243" s="141"/>
      <c r="DY243" s="141"/>
      <c r="DZ243" s="134"/>
      <c r="EA243" s="133"/>
      <c r="EB243" s="177"/>
      <c r="EC243" s="177"/>
      <c r="ED243" s="163"/>
      <c r="EE243" s="133"/>
      <c r="EF243" s="127"/>
      <c r="EG243" s="127"/>
      <c r="EH243" s="127"/>
      <c r="EI243" s="127"/>
      <c r="EJ243" s="127"/>
      <c r="EK243" s="127"/>
      <c r="EL243" s="134"/>
      <c r="EM243" s="133"/>
      <c r="EN243" s="127"/>
      <c r="EO243" s="127"/>
      <c r="EP243" s="127"/>
      <c r="EQ243" s="127"/>
      <c r="ER243" s="127"/>
      <c r="ES243" s="127"/>
      <c r="ET243" s="134"/>
      <c r="EU243" s="142"/>
      <c r="EV243" s="142"/>
      <c r="EW243" s="142"/>
      <c r="EX243" s="142"/>
      <c r="EY243" s="142"/>
      <c r="EZ243" s="142"/>
      <c r="FA243" s="142"/>
      <c r="FB243" s="142"/>
      <c r="FC243" s="142"/>
      <c r="FD243" s="142"/>
      <c r="FE243" s="142"/>
      <c r="FF243" s="142"/>
      <c r="FG243" s="142"/>
      <c r="FH243" s="142"/>
    </row>
    <row r="244" spans="1:164" s="67" customFormat="1">
      <c r="A244" s="176" t="str">
        <f>Validation!B244</f>
        <v>Pass</v>
      </c>
      <c r="B244" s="247"/>
      <c r="C244" s="247"/>
      <c r="D244" s="247"/>
      <c r="E244" s="248"/>
      <c r="F244" s="249"/>
      <c r="G244" s="247"/>
      <c r="H244" s="243"/>
      <c r="I244" s="127"/>
      <c r="J244" s="243"/>
      <c r="K244" s="136"/>
      <c r="L244" s="177"/>
      <c r="M244" s="191"/>
      <c r="N244" s="218"/>
      <c r="O244" s="218"/>
      <c r="P244" s="179"/>
      <c r="Q244" s="128"/>
      <c r="R244" s="216"/>
      <c r="S244" s="244"/>
      <c r="T244" s="177"/>
      <c r="U244" s="177"/>
      <c r="V244" s="216"/>
      <c r="W244" s="131"/>
      <c r="X244" s="132"/>
      <c r="Y244" s="132"/>
      <c r="Z244" s="132"/>
      <c r="AA244" s="133"/>
      <c r="AB244" s="127"/>
      <c r="AC244" s="127"/>
      <c r="AD244" s="245"/>
      <c r="AE244" s="246"/>
      <c r="AF244" s="127"/>
      <c r="AG244" s="127"/>
      <c r="AH244" s="128"/>
      <c r="AI244" s="128"/>
      <c r="AJ244" s="134"/>
      <c r="AK244" s="214"/>
      <c r="AL244" s="210"/>
      <c r="AM244" s="177"/>
      <c r="AN244" s="127"/>
      <c r="AO244" s="177"/>
      <c r="AP244" s="177"/>
      <c r="AQ244" s="177"/>
      <c r="AR244" s="177"/>
      <c r="AS244" s="177"/>
      <c r="AT244" s="177"/>
      <c r="AU244" s="135"/>
      <c r="AV244" s="216"/>
      <c r="AW244" s="133"/>
      <c r="AX244" s="127"/>
      <c r="AY244" s="127"/>
      <c r="AZ244" s="127"/>
      <c r="BA244" s="127"/>
      <c r="BB244" s="127"/>
      <c r="BC244" s="127"/>
      <c r="BD244" s="127"/>
      <c r="BE244" s="134"/>
      <c r="BF244" s="127"/>
      <c r="BG244" s="127"/>
      <c r="BH244" s="127"/>
      <c r="BI244" s="127"/>
      <c r="BJ244" s="127"/>
      <c r="BK244" s="127"/>
      <c r="BL244" s="127"/>
      <c r="BM244" s="127"/>
      <c r="BN244" s="134"/>
      <c r="BO244" s="133"/>
      <c r="BP244" s="127"/>
      <c r="BQ244" s="127"/>
      <c r="BR244" s="127"/>
      <c r="BS244" s="127"/>
      <c r="BT244" s="127"/>
      <c r="BU244" s="127"/>
      <c r="BV244" s="127"/>
      <c r="BW244" s="127"/>
      <c r="BX244" s="127"/>
      <c r="BY244" s="127"/>
      <c r="BZ244" s="127"/>
      <c r="CA244" s="127"/>
      <c r="CB244" s="127"/>
      <c r="CC244" s="127"/>
      <c r="CD244" s="127"/>
      <c r="CE244" s="127"/>
      <c r="CF244" s="127"/>
      <c r="CG244" s="127"/>
      <c r="CH244" s="136"/>
      <c r="CI244" s="137"/>
      <c r="CJ244" s="127"/>
      <c r="CK244" s="127"/>
      <c r="CL244" s="127"/>
      <c r="CM244" s="127"/>
      <c r="CN244" s="127"/>
      <c r="CO244" s="127"/>
      <c r="CP244" s="127"/>
      <c r="CQ244" s="127"/>
      <c r="CR244" s="127"/>
      <c r="CS244" s="127"/>
      <c r="CT244" s="127"/>
      <c r="CU244" s="127"/>
      <c r="CV244" s="127"/>
      <c r="CW244" s="127"/>
      <c r="CX244" s="127"/>
      <c r="CY244" s="127"/>
      <c r="CZ244" s="127"/>
      <c r="DA244" s="127"/>
      <c r="DB244" s="127"/>
      <c r="DC244" s="127"/>
      <c r="DD244" s="128"/>
      <c r="DE244" s="134"/>
      <c r="DF244" s="138"/>
      <c r="DG244" s="139"/>
      <c r="DH244" s="139"/>
      <c r="DI244" s="139"/>
      <c r="DJ244" s="139"/>
      <c r="DK244" s="139"/>
      <c r="DL244" s="139"/>
      <c r="DM244" s="137"/>
      <c r="DN244" s="138"/>
      <c r="DO244" s="139"/>
      <c r="DP244" s="139"/>
      <c r="DQ244" s="139"/>
      <c r="DR244" s="139"/>
      <c r="DS244" s="139"/>
      <c r="DT244" s="139"/>
      <c r="DU244" s="128"/>
      <c r="DV244" s="216"/>
      <c r="DW244" s="140"/>
      <c r="DX244" s="141"/>
      <c r="DY244" s="141"/>
      <c r="DZ244" s="134"/>
      <c r="EA244" s="133"/>
      <c r="EB244" s="177"/>
      <c r="EC244" s="177"/>
      <c r="ED244" s="163"/>
      <c r="EE244" s="133"/>
      <c r="EF244" s="127"/>
      <c r="EG244" s="127"/>
      <c r="EH244" s="127"/>
      <c r="EI244" s="127"/>
      <c r="EJ244" s="127"/>
      <c r="EK244" s="127"/>
      <c r="EL244" s="134"/>
      <c r="EM244" s="133"/>
      <c r="EN244" s="127"/>
      <c r="EO244" s="127"/>
      <c r="EP244" s="127"/>
      <c r="EQ244" s="127"/>
      <c r="ER244" s="127"/>
      <c r="ES244" s="127"/>
      <c r="ET244" s="134"/>
      <c r="EU244" s="142"/>
      <c r="EV244" s="142"/>
      <c r="EW244" s="142"/>
      <c r="EX244" s="142"/>
      <c r="EY244" s="142"/>
      <c r="EZ244" s="142"/>
      <c r="FA244" s="142"/>
      <c r="FB244" s="142"/>
      <c r="FC244" s="142"/>
      <c r="FD244" s="142"/>
      <c r="FE244" s="142"/>
      <c r="FF244" s="142"/>
      <c r="FG244" s="142"/>
      <c r="FH244" s="142"/>
    </row>
    <row r="245" spans="1:164" s="67" customFormat="1">
      <c r="A245" s="176" t="str">
        <f>Validation!B245</f>
        <v>Pass</v>
      </c>
      <c r="B245" s="247"/>
      <c r="C245" s="247"/>
      <c r="D245" s="247"/>
      <c r="E245" s="248"/>
      <c r="F245" s="249"/>
      <c r="G245" s="247"/>
      <c r="H245" s="243"/>
      <c r="I245" s="127"/>
      <c r="J245" s="243"/>
      <c r="K245" s="136"/>
      <c r="L245" s="177"/>
      <c r="M245" s="191"/>
      <c r="N245" s="218"/>
      <c r="O245" s="218"/>
      <c r="P245" s="179"/>
      <c r="Q245" s="128"/>
      <c r="R245" s="216"/>
      <c r="S245" s="244"/>
      <c r="T245" s="177"/>
      <c r="U245" s="177"/>
      <c r="V245" s="216"/>
      <c r="W245" s="131"/>
      <c r="X245" s="132"/>
      <c r="Y245" s="132"/>
      <c r="Z245" s="132"/>
      <c r="AA245" s="133"/>
      <c r="AB245" s="127"/>
      <c r="AC245" s="127"/>
      <c r="AD245" s="245"/>
      <c r="AE245" s="246"/>
      <c r="AF245" s="127"/>
      <c r="AG245" s="127"/>
      <c r="AH245" s="128"/>
      <c r="AI245" s="128"/>
      <c r="AJ245" s="134"/>
      <c r="AK245" s="214"/>
      <c r="AL245" s="210"/>
      <c r="AM245" s="177"/>
      <c r="AN245" s="127"/>
      <c r="AO245" s="177"/>
      <c r="AP245" s="177"/>
      <c r="AQ245" s="177"/>
      <c r="AR245" s="177"/>
      <c r="AS245" s="177"/>
      <c r="AT245" s="177"/>
      <c r="AU245" s="135"/>
      <c r="AV245" s="216"/>
      <c r="AW245" s="133"/>
      <c r="AX245" s="127"/>
      <c r="AY245" s="127"/>
      <c r="AZ245" s="127"/>
      <c r="BA245" s="127"/>
      <c r="BB245" s="127"/>
      <c r="BC245" s="127"/>
      <c r="BD245" s="127"/>
      <c r="BE245" s="134"/>
      <c r="BF245" s="127"/>
      <c r="BG245" s="127"/>
      <c r="BH245" s="127"/>
      <c r="BI245" s="127"/>
      <c r="BJ245" s="127"/>
      <c r="BK245" s="127"/>
      <c r="BL245" s="127"/>
      <c r="BM245" s="127"/>
      <c r="BN245" s="134"/>
      <c r="BO245" s="133"/>
      <c r="BP245" s="127"/>
      <c r="BQ245" s="127"/>
      <c r="BR245" s="127"/>
      <c r="BS245" s="127"/>
      <c r="BT245" s="127"/>
      <c r="BU245" s="127"/>
      <c r="BV245" s="127"/>
      <c r="BW245" s="127"/>
      <c r="BX245" s="127"/>
      <c r="BY245" s="127"/>
      <c r="BZ245" s="127"/>
      <c r="CA245" s="127"/>
      <c r="CB245" s="127"/>
      <c r="CC245" s="127"/>
      <c r="CD245" s="127"/>
      <c r="CE245" s="127"/>
      <c r="CF245" s="127"/>
      <c r="CG245" s="127"/>
      <c r="CH245" s="136"/>
      <c r="CI245" s="137"/>
      <c r="CJ245" s="127"/>
      <c r="CK245" s="127"/>
      <c r="CL245" s="127"/>
      <c r="CM245" s="127"/>
      <c r="CN245" s="127"/>
      <c r="CO245" s="127"/>
      <c r="CP245" s="127"/>
      <c r="CQ245" s="127"/>
      <c r="CR245" s="127"/>
      <c r="CS245" s="127"/>
      <c r="CT245" s="127"/>
      <c r="CU245" s="127"/>
      <c r="CV245" s="127"/>
      <c r="CW245" s="127"/>
      <c r="CX245" s="127"/>
      <c r="CY245" s="127"/>
      <c r="CZ245" s="127"/>
      <c r="DA245" s="127"/>
      <c r="DB245" s="127"/>
      <c r="DC245" s="127"/>
      <c r="DD245" s="128"/>
      <c r="DE245" s="134"/>
      <c r="DF245" s="138"/>
      <c r="DG245" s="139"/>
      <c r="DH245" s="139"/>
      <c r="DI245" s="139"/>
      <c r="DJ245" s="139"/>
      <c r="DK245" s="139"/>
      <c r="DL245" s="139"/>
      <c r="DM245" s="137"/>
      <c r="DN245" s="138"/>
      <c r="DO245" s="139"/>
      <c r="DP245" s="139"/>
      <c r="DQ245" s="139"/>
      <c r="DR245" s="139"/>
      <c r="DS245" s="139"/>
      <c r="DT245" s="139"/>
      <c r="DU245" s="128"/>
      <c r="DV245" s="216"/>
      <c r="DW245" s="140"/>
      <c r="DX245" s="141"/>
      <c r="DY245" s="141"/>
      <c r="DZ245" s="134"/>
      <c r="EA245" s="133"/>
      <c r="EB245" s="177"/>
      <c r="EC245" s="177"/>
      <c r="ED245" s="163"/>
      <c r="EE245" s="133"/>
      <c r="EF245" s="127"/>
      <c r="EG245" s="127"/>
      <c r="EH245" s="127"/>
      <c r="EI245" s="127"/>
      <c r="EJ245" s="127"/>
      <c r="EK245" s="127"/>
      <c r="EL245" s="134"/>
      <c r="EM245" s="133"/>
      <c r="EN245" s="127"/>
      <c r="EO245" s="127"/>
      <c r="EP245" s="127"/>
      <c r="EQ245" s="127"/>
      <c r="ER245" s="127"/>
      <c r="ES245" s="127"/>
      <c r="ET245" s="134"/>
      <c r="EU245" s="142"/>
      <c r="EV245" s="142"/>
      <c r="EW245" s="142"/>
      <c r="EX245" s="142"/>
      <c r="EY245" s="142"/>
      <c r="EZ245" s="142"/>
      <c r="FA245" s="142"/>
      <c r="FB245" s="142"/>
      <c r="FC245" s="142"/>
      <c r="FD245" s="142"/>
      <c r="FE245" s="142"/>
      <c r="FF245" s="142"/>
      <c r="FG245" s="142"/>
      <c r="FH245" s="142"/>
    </row>
    <row r="246" spans="1:164" s="67" customFormat="1">
      <c r="A246" s="176" t="str">
        <f>Validation!B246</f>
        <v>Pass</v>
      </c>
      <c r="B246" s="247"/>
      <c r="C246" s="247"/>
      <c r="D246" s="247"/>
      <c r="E246" s="248"/>
      <c r="F246" s="249"/>
      <c r="G246" s="247"/>
      <c r="H246" s="243"/>
      <c r="I246" s="127"/>
      <c r="J246" s="243"/>
      <c r="K246" s="136"/>
      <c r="L246" s="177"/>
      <c r="M246" s="191"/>
      <c r="N246" s="218"/>
      <c r="O246" s="218"/>
      <c r="P246" s="179"/>
      <c r="Q246" s="128"/>
      <c r="R246" s="216"/>
      <c r="S246" s="244"/>
      <c r="T246" s="177"/>
      <c r="U246" s="177"/>
      <c r="V246" s="216"/>
      <c r="W246" s="131"/>
      <c r="X246" s="132"/>
      <c r="Y246" s="132"/>
      <c r="Z246" s="132"/>
      <c r="AA246" s="133"/>
      <c r="AB246" s="127"/>
      <c r="AC246" s="127"/>
      <c r="AD246" s="245"/>
      <c r="AE246" s="246"/>
      <c r="AF246" s="127"/>
      <c r="AG246" s="127"/>
      <c r="AH246" s="128"/>
      <c r="AI246" s="128"/>
      <c r="AJ246" s="134"/>
      <c r="AK246" s="214"/>
      <c r="AL246" s="210"/>
      <c r="AM246" s="177"/>
      <c r="AN246" s="127"/>
      <c r="AO246" s="177"/>
      <c r="AP246" s="177"/>
      <c r="AQ246" s="177"/>
      <c r="AR246" s="177"/>
      <c r="AS246" s="177"/>
      <c r="AT246" s="177"/>
      <c r="AU246" s="135"/>
      <c r="AV246" s="216"/>
      <c r="AW246" s="133"/>
      <c r="AX246" s="127"/>
      <c r="AY246" s="127"/>
      <c r="AZ246" s="127"/>
      <c r="BA246" s="127"/>
      <c r="BB246" s="127"/>
      <c r="BC246" s="127"/>
      <c r="BD246" s="127"/>
      <c r="BE246" s="134"/>
      <c r="BF246" s="127"/>
      <c r="BG246" s="127"/>
      <c r="BH246" s="127"/>
      <c r="BI246" s="127"/>
      <c r="BJ246" s="127"/>
      <c r="BK246" s="127"/>
      <c r="BL246" s="127"/>
      <c r="BM246" s="127"/>
      <c r="BN246" s="134"/>
      <c r="BO246" s="133"/>
      <c r="BP246" s="127"/>
      <c r="BQ246" s="127"/>
      <c r="BR246" s="127"/>
      <c r="BS246" s="127"/>
      <c r="BT246" s="127"/>
      <c r="BU246" s="127"/>
      <c r="BV246" s="127"/>
      <c r="BW246" s="127"/>
      <c r="BX246" s="127"/>
      <c r="BY246" s="127"/>
      <c r="BZ246" s="127"/>
      <c r="CA246" s="127"/>
      <c r="CB246" s="127"/>
      <c r="CC246" s="127"/>
      <c r="CD246" s="127"/>
      <c r="CE246" s="127"/>
      <c r="CF246" s="127"/>
      <c r="CG246" s="127"/>
      <c r="CH246" s="136"/>
      <c r="CI246" s="137"/>
      <c r="CJ246" s="127"/>
      <c r="CK246" s="127"/>
      <c r="CL246" s="127"/>
      <c r="CM246" s="127"/>
      <c r="CN246" s="127"/>
      <c r="CO246" s="127"/>
      <c r="CP246" s="127"/>
      <c r="CQ246" s="127"/>
      <c r="CR246" s="127"/>
      <c r="CS246" s="127"/>
      <c r="CT246" s="127"/>
      <c r="CU246" s="127"/>
      <c r="CV246" s="127"/>
      <c r="CW246" s="127"/>
      <c r="CX246" s="127"/>
      <c r="CY246" s="127"/>
      <c r="CZ246" s="127"/>
      <c r="DA246" s="127"/>
      <c r="DB246" s="127"/>
      <c r="DC246" s="127"/>
      <c r="DD246" s="128"/>
      <c r="DE246" s="134"/>
      <c r="DF246" s="138"/>
      <c r="DG246" s="139"/>
      <c r="DH246" s="139"/>
      <c r="DI246" s="139"/>
      <c r="DJ246" s="139"/>
      <c r="DK246" s="139"/>
      <c r="DL246" s="139"/>
      <c r="DM246" s="137"/>
      <c r="DN246" s="138"/>
      <c r="DO246" s="139"/>
      <c r="DP246" s="139"/>
      <c r="DQ246" s="139"/>
      <c r="DR246" s="139"/>
      <c r="DS246" s="139"/>
      <c r="DT246" s="139"/>
      <c r="DU246" s="128"/>
      <c r="DV246" s="216"/>
      <c r="DW246" s="140"/>
      <c r="DX246" s="141"/>
      <c r="DY246" s="141"/>
      <c r="DZ246" s="134"/>
      <c r="EA246" s="133"/>
      <c r="EB246" s="177"/>
      <c r="EC246" s="177"/>
      <c r="ED246" s="163"/>
      <c r="EE246" s="133"/>
      <c r="EF246" s="127"/>
      <c r="EG246" s="127"/>
      <c r="EH246" s="127"/>
      <c r="EI246" s="127"/>
      <c r="EJ246" s="127"/>
      <c r="EK246" s="127"/>
      <c r="EL246" s="134"/>
      <c r="EM246" s="133"/>
      <c r="EN246" s="127"/>
      <c r="EO246" s="127"/>
      <c r="EP246" s="127"/>
      <c r="EQ246" s="127"/>
      <c r="ER246" s="127"/>
      <c r="ES246" s="127"/>
      <c r="ET246" s="134"/>
      <c r="EU246" s="142"/>
      <c r="EV246" s="142"/>
      <c r="EW246" s="142"/>
      <c r="EX246" s="142"/>
      <c r="EY246" s="142"/>
      <c r="EZ246" s="142"/>
      <c r="FA246" s="142"/>
      <c r="FB246" s="142"/>
      <c r="FC246" s="142"/>
      <c r="FD246" s="142"/>
      <c r="FE246" s="142"/>
      <c r="FF246" s="142"/>
      <c r="FG246" s="142"/>
      <c r="FH246" s="142"/>
    </row>
    <row r="247" spans="1:164" s="67" customFormat="1">
      <c r="A247" s="176" t="str">
        <f>Validation!B247</f>
        <v>Pass</v>
      </c>
      <c r="B247" s="247"/>
      <c r="C247" s="247"/>
      <c r="D247" s="247"/>
      <c r="E247" s="248"/>
      <c r="F247" s="249"/>
      <c r="G247" s="247"/>
      <c r="H247" s="243"/>
      <c r="I247" s="127"/>
      <c r="J247" s="243"/>
      <c r="K247" s="136"/>
      <c r="L247" s="177"/>
      <c r="M247" s="191"/>
      <c r="N247" s="218"/>
      <c r="O247" s="218"/>
      <c r="P247" s="179"/>
      <c r="Q247" s="128"/>
      <c r="R247" s="216"/>
      <c r="S247" s="244"/>
      <c r="T247" s="177"/>
      <c r="U247" s="177"/>
      <c r="V247" s="216"/>
      <c r="W247" s="131"/>
      <c r="X247" s="132"/>
      <c r="Y247" s="132"/>
      <c r="Z247" s="132"/>
      <c r="AA247" s="133"/>
      <c r="AB247" s="127"/>
      <c r="AC247" s="127"/>
      <c r="AD247" s="245"/>
      <c r="AE247" s="246"/>
      <c r="AF247" s="127"/>
      <c r="AG247" s="127"/>
      <c r="AH247" s="128"/>
      <c r="AI247" s="128"/>
      <c r="AJ247" s="134"/>
      <c r="AK247" s="214"/>
      <c r="AL247" s="210"/>
      <c r="AM247" s="177"/>
      <c r="AN247" s="127"/>
      <c r="AO247" s="177"/>
      <c r="AP247" s="177"/>
      <c r="AQ247" s="177"/>
      <c r="AR247" s="177"/>
      <c r="AS247" s="177"/>
      <c r="AT247" s="177"/>
      <c r="AU247" s="135"/>
      <c r="AV247" s="216"/>
      <c r="AW247" s="133"/>
      <c r="AX247" s="127"/>
      <c r="AY247" s="127"/>
      <c r="AZ247" s="127"/>
      <c r="BA247" s="127"/>
      <c r="BB247" s="127"/>
      <c r="BC247" s="127"/>
      <c r="BD247" s="127"/>
      <c r="BE247" s="134"/>
      <c r="BF247" s="127"/>
      <c r="BG247" s="127"/>
      <c r="BH247" s="127"/>
      <c r="BI247" s="127"/>
      <c r="BJ247" s="127"/>
      <c r="BK247" s="127"/>
      <c r="BL247" s="127"/>
      <c r="BM247" s="127"/>
      <c r="BN247" s="134"/>
      <c r="BO247" s="133"/>
      <c r="BP247" s="127"/>
      <c r="BQ247" s="127"/>
      <c r="BR247" s="127"/>
      <c r="BS247" s="127"/>
      <c r="BT247" s="127"/>
      <c r="BU247" s="127"/>
      <c r="BV247" s="127"/>
      <c r="BW247" s="127"/>
      <c r="BX247" s="127"/>
      <c r="BY247" s="127"/>
      <c r="BZ247" s="127"/>
      <c r="CA247" s="127"/>
      <c r="CB247" s="127"/>
      <c r="CC247" s="127"/>
      <c r="CD247" s="127"/>
      <c r="CE247" s="127"/>
      <c r="CF247" s="127"/>
      <c r="CG247" s="127"/>
      <c r="CH247" s="136"/>
      <c r="CI247" s="137"/>
      <c r="CJ247" s="127"/>
      <c r="CK247" s="127"/>
      <c r="CL247" s="127"/>
      <c r="CM247" s="127"/>
      <c r="CN247" s="127"/>
      <c r="CO247" s="127"/>
      <c r="CP247" s="127"/>
      <c r="CQ247" s="127"/>
      <c r="CR247" s="127"/>
      <c r="CS247" s="127"/>
      <c r="CT247" s="127"/>
      <c r="CU247" s="127"/>
      <c r="CV247" s="127"/>
      <c r="CW247" s="127"/>
      <c r="CX247" s="127"/>
      <c r="CY247" s="127"/>
      <c r="CZ247" s="127"/>
      <c r="DA247" s="127"/>
      <c r="DB247" s="127"/>
      <c r="DC247" s="127"/>
      <c r="DD247" s="128"/>
      <c r="DE247" s="134"/>
      <c r="DF247" s="138"/>
      <c r="DG247" s="139"/>
      <c r="DH247" s="139"/>
      <c r="DI247" s="139"/>
      <c r="DJ247" s="139"/>
      <c r="DK247" s="139"/>
      <c r="DL247" s="139"/>
      <c r="DM247" s="137"/>
      <c r="DN247" s="138"/>
      <c r="DO247" s="139"/>
      <c r="DP247" s="139"/>
      <c r="DQ247" s="139"/>
      <c r="DR247" s="139"/>
      <c r="DS247" s="139"/>
      <c r="DT247" s="139"/>
      <c r="DU247" s="128"/>
      <c r="DV247" s="216"/>
      <c r="DW247" s="140"/>
      <c r="DX247" s="141"/>
      <c r="DY247" s="141"/>
      <c r="DZ247" s="134"/>
      <c r="EA247" s="133"/>
      <c r="EB247" s="177"/>
      <c r="EC247" s="177"/>
      <c r="ED247" s="163"/>
      <c r="EE247" s="133"/>
      <c r="EF247" s="127"/>
      <c r="EG247" s="127"/>
      <c r="EH247" s="127"/>
      <c r="EI247" s="127"/>
      <c r="EJ247" s="127"/>
      <c r="EK247" s="127"/>
      <c r="EL247" s="134"/>
      <c r="EM247" s="133"/>
      <c r="EN247" s="127"/>
      <c r="EO247" s="127"/>
      <c r="EP247" s="127"/>
      <c r="EQ247" s="127"/>
      <c r="ER247" s="127"/>
      <c r="ES247" s="127"/>
      <c r="ET247" s="134"/>
      <c r="EU247" s="142"/>
      <c r="EV247" s="142"/>
      <c r="EW247" s="142"/>
      <c r="EX247" s="142"/>
      <c r="EY247" s="142"/>
      <c r="EZ247" s="142"/>
      <c r="FA247" s="142"/>
      <c r="FB247" s="142"/>
      <c r="FC247" s="142"/>
      <c r="FD247" s="142"/>
      <c r="FE247" s="142"/>
      <c r="FF247" s="142"/>
      <c r="FG247" s="142"/>
      <c r="FH247" s="142"/>
    </row>
    <row r="248" spans="1:164" s="67" customFormat="1">
      <c r="A248" s="176" t="str">
        <f>Validation!B248</f>
        <v>Pass</v>
      </c>
      <c r="B248" s="247"/>
      <c r="C248" s="247"/>
      <c r="D248" s="247"/>
      <c r="E248" s="248"/>
      <c r="F248" s="249"/>
      <c r="G248" s="247"/>
      <c r="H248" s="243"/>
      <c r="I248" s="127"/>
      <c r="J248" s="243"/>
      <c r="K248" s="136"/>
      <c r="L248" s="177"/>
      <c r="M248" s="191"/>
      <c r="N248" s="218"/>
      <c r="O248" s="218"/>
      <c r="P248" s="179"/>
      <c r="Q248" s="128"/>
      <c r="R248" s="216"/>
      <c r="S248" s="244"/>
      <c r="T248" s="177"/>
      <c r="U248" s="177"/>
      <c r="V248" s="216"/>
      <c r="W248" s="131"/>
      <c r="X248" s="132"/>
      <c r="Y248" s="132"/>
      <c r="Z248" s="132"/>
      <c r="AA248" s="133"/>
      <c r="AB248" s="127"/>
      <c r="AC248" s="127"/>
      <c r="AD248" s="245"/>
      <c r="AE248" s="246"/>
      <c r="AF248" s="127"/>
      <c r="AG248" s="127"/>
      <c r="AH248" s="128"/>
      <c r="AI248" s="128"/>
      <c r="AJ248" s="134"/>
      <c r="AK248" s="214"/>
      <c r="AL248" s="210"/>
      <c r="AM248" s="177"/>
      <c r="AN248" s="127"/>
      <c r="AO248" s="177"/>
      <c r="AP248" s="177"/>
      <c r="AQ248" s="177"/>
      <c r="AR248" s="177"/>
      <c r="AS248" s="177"/>
      <c r="AT248" s="177"/>
      <c r="AU248" s="135"/>
      <c r="AV248" s="216"/>
      <c r="AW248" s="133"/>
      <c r="AX248" s="127"/>
      <c r="AY248" s="127"/>
      <c r="AZ248" s="127"/>
      <c r="BA248" s="127"/>
      <c r="BB248" s="127"/>
      <c r="BC248" s="127"/>
      <c r="BD248" s="127"/>
      <c r="BE248" s="134"/>
      <c r="BF248" s="127"/>
      <c r="BG248" s="127"/>
      <c r="BH248" s="127"/>
      <c r="BI248" s="127"/>
      <c r="BJ248" s="127"/>
      <c r="BK248" s="127"/>
      <c r="BL248" s="127"/>
      <c r="BM248" s="127"/>
      <c r="BN248" s="134"/>
      <c r="BO248" s="133"/>
      <c r="BP248" s="127"/>
      <c r="BQ248" s="127"/>
      <c r="BR248" s="127"/>
      <c r="BS248" s="127"/>
      <c r="BT248" s="127"/>
      <c r="BU248" s="127"/>
      <c r="BV248" s="127"/>
      <c r="BW248" s="127"/>
      <c r="BX248" s="127"/>
      <c r="BY248" s="127"/>
      <c r="BZ248" s="127"/>
      <c r="CA248" s="127"/>
      <c r="CB248" s="127"/>
      <c r="CC248" s="127"/>
      <c r="CD248" s="127"/>
      <c r="CE248" s="127"/>
      <c r="CF248" s="127"/>
      <c r="CG248" s="127"/>
      <c r="CH248" s="136"/>
      <c r="CI248" s="137"/>
      <c r="CJ248" s="127"/>
      <c r="CK248" s="127"/>
      <c r="CL248" s="127"/>
      <c r="CM248" s="127"/>
      <c r="CN248" s="127"/>
      <c r="CO248" s="127"/>
      <c r="CP248" s="127"/>
      <c r="CQ248" s="127"/>
      <c r="CR248" s="127"/>
      <c r="CS248" s="127"/>
      <c r="CT248" s="127"/>
      <c r="CU248" s="127"/>
      <c r="CV248" s="127"/>
      <c r="CW248" s="127"/>
      <c r="CX248" s="127"/>
      <c r="CY248" s="127"/>
      <c r="CZ248" s="127"/>
      <c r="DA248" s="127"/>
      <c r="DB248" s="127"/>
      <c r="DC248" s="127"/>
      <c r="DD248" s="128"/>
      <c r="DE248" s="134"/>
      <c r="DF248" s="138"/>
      <c r="DG248" s="139"/>
      <c r="DH248" s="139"/>
      <c r="DI248" s="139"/>
      <c r="DJ248" s="139"/>
      <c r="DK248" s="139"/>
      <c r="DL248" s="139"/>
      <c r="DM248" s="137"/>
      <c r="DN248" s="138"/>
      <c r="DO248" s="139"/>
      <c r="DP248" s="139"/>
      <c r="DQ248" s="139"/>
      <c r="DR248" s="139"/>
      <c r="DS248" s="139"/>
      <c r="DT248" s="139"/>
      <c r="DU248" s="128"/>
      <c r="DV248" s="216"/>
      <c r="DW248" s="140"/>
      <c r="DX248" s="141"/>
      <c r="DY248" s="141"/>
      <c r="DZ248" s="134"/>
      <c r="EA248" s="133"/>
      <c r="EB248" s="177"/>
      <c r="EC248" s="177"/>
      <c r="ED248" s="163"/>
      <c r="EE248" s="133"/>
      <c r="EF248" s="127"/>
      <c r="EG248" s="127"/>
      <c r="EH248" s="127"/>
      <c r="EI248" s="127"/>
      <c r="EJ248" s="127"/>
      <c r="EK248" s="127"/>
      <c r="EL248" s="134"/>
      <c r="EM248" s="133"/>
      <c r="EN248" s="127"/>
      <c r="EO248" s="127"/>
      <c r="EP248" s="127"/>
      <c r="EQ248" s="127"/>
      <c r="ER248" s="127"/>
      <c r="ES248" s="127"/>
      <c r="ET248" s="134"/>
      <c r="EU248" s="142"/>
      <c r="EV248" s="142"/>
      <c r="EW248" s="142"/>
      <c r="EX248" s="142"/>
      <c r="EY248" s="142"/>
      <c r="EZ248" s="142"/>
      <c r="FA248" s="142"/>
      <c r="FB248" s="142"/>
      <c r="FC248" s="142"/>
      <c r="FD248" s="142"/>
      <c r="FE248" s="142"/>
      <c r="FF248" s="142"/>
      <c r="FG248" s="142"/>
      <c r="FH248" s="142"/>
    </row>
    <row r="249" spans="1:164" s="67" customFormat="1">
      <c r="A249" s="176" t="str">
        <f>Validation!B249</f>
        <v>Pass</v>
      </c>
      <c r="B249" s="247"/>
      <c r="C249" s="247"/>
      <c r="D249" s="247"/>
      <c r="E249" s="248"/>
      <c r="F249" s="249"/>
      <c r="G249" s="247"/>
      <c r="H249" s="243"/>
      <c r="I249" s="127"/>
      <c r="J249" s="243"/>
      <c r="K249" s="136"/>
      <c r="L249" s="177"/>
      <c r="M249" s="191"/>
      <c r="N249" s="218"/>
      <c r="O249" s="218"/>
      <c r="P249" s="179"/>
      <c r="Q249" s="128"/>
      <c r="R249" s="216"/>
      <c r="S249" s="244"/>
      <c r="T249" s="177"/>
      <c r="U249" s="177"/>
      <c r="V249" s="216"/>
      <c r="W249" s="131"/>
      <c r="X249" s="132"/>
      <c r="Y249" s="132"/>
      <c r="Z249" s="132"/>
      <c r="AA249" s="133"/>
      <c r="AB249" s="127"/>
      <c r="AC249" s="127"/>
      <c r="AD249" s="245"/>
      <c r="AE249" s="246"/>
      <c r="AF249" s="127"/>
      <c r="AG249" s="127"/>
      <c r="AH249" s="128"/>
      <c r="AI249" s="128"/>
      <c r="AJ249" s="134"/>
      <c r="AK249" s="214"/>
      <c r="AL249" s="210"/>
      <c r="AM249" s="177"/>
      <c r="AN249" s="127"/>
      <c r="AO249" s="177"/>
      <c r="AP249" s="177"/>
      <c r="AQ249" s="177"/>
      <c r="AR249" s="177"/>
      <c r="AS249" s="177"/>
      <c r="AT249" s="177"/>
      <c r="AU249" s="135"/>
      <c r="AV249" s="216"/>
      <c r="AW249" s="133"/>
      <c r="AX249" s="127"/>
      <c r="AY249" s="127"/>
      <c r="AZ249" s="127"/>
      <c r="BA249" s="127"/>
      <c r="BB249" s="127"/>
      <c r="BC249" s="127"/>
      <c r="BD249" s="127"/>
      <c r="BE249" s="134"/>
      <c r="BF249" s="127"/>
      <c r="BG249" s="127"/>
      <c r="BH249" s="127"/>
      <c r="BI249" s="127"/>
      <c r="BJ249" s="127"/>
      <c r="BK249" s="127"/>
      <c r="BL249" s="127"/>
      <c r="BM249" s="127"/>
      <c r="BN249" s="134"/>
      <c r="BO249" s="133"/>
      <c r="BP249" s="127"/>
      <c r="BQ249" s="127"/>
      <c r="BR249" s="127"/>
      <c r="BS249" s="127"/>
      <c r="BT249" s="127"/>
      <c r="BU249" s="127"/>
      <c r="BV249" s="127"/>
      <c r="BW249" s="127"/>
      <c r="BX249" s="127"/>
      <c r="BY249" s="127"/>
      <c r="BZ249" s="127"/>
      <c r="CA249" s="127"/>
      <c r="CB249" s="127"/>
      <c r="CC249" s="127"/>
      <c r="CD249" s="127"/>
      <c r="CE249" s="127"/>
      <c r="CF249" s="127"/>
      <c r="CG249" s="127"/>
      <c r="CH249" s="136"/>
      <c r="CI249" s="137"/>
      <c r="CJ249" s="127"/>
      <c r="CK249" s="127"/>
      <c r="CL249" s="127"/>
      <c r="CM249" s="127"/>
      <c r="CN249" s="127"/>
      <c r="CO249" s="127"/>
      <c r="CP249" s="127"/>
      <c r="CQ249" s="127"/>
      <c r="CR249" s="127"/>
      <c r="CS249" s="127"/>
      <c r="CT249" s="127"/>
      <c r="CU249" s="127"/>
      <c r="CV249" s="127"/>
      <c r="CW249" s="127"/>
      <c r="CX249" s="127"/>
      <c r="CY249" s="127"/>
      <c r="CZ249" s="127"/>
      <c r="DA249" s="127"/>
      <c r="DB249" s="127"/>
      <c r="DC249" s="127"/>
      <c r="DD249" s="128"/>
      <c r="DE249" s="134"/>
      <c r="DF249" s="138"/>
      <c r="DG249" s="139"/>
      <c r="DH249" s="139"/>
      <c r="DI249" s="139"/>
      <c r="DJ249" s="139"/>
      <c r="DK249" s="139"/>
      <c r="DL249" s="139"/>
      <c r="DM249" s="137"/>
      <c r="DN249" s="138"/>
      <c r="DO249" s="139"/>
      <c r="DP249" s="139"/>
      <c r="DQ249" s="139"/>
      <c r="DR249" s="139"/>
      <c r="DS249" s="139"/>
      <c r="DT249" s="139"/>
      <c r="DU249" s="128"/>
      <c r="DV249" s="216"/>
      <c r="DW249" s="140"/>
      <c r="DX249" s="141"/>
      <c r="DY249" s="141"/>
      <c r="DZ249" s="134"/>
      <c r="EA249" s="133"/>
      <c r="EB249" s="177"/>
      <c r="EC249" s="177"/>
      <c r="ED249" s="163"/>
      <c r="EE249" s="133"/>
      <c r="EF249" s="127"/>
      <c r="EG249" s="127"/>
      <c r="EH249" s="127"/>
      <c r="EI249" s="127"/>
      <c r="EJ249" s="127"/>
      <c r="EK249" s="127"/>
      <c r="EL249" s="134"/>
      <c r="EM249" s="133"/>
      <c r="EN249" s="127"/>
      <c r="EO249" s="127"/>
      <c r="EP249" s="127"/>
      <c r="EQ249" s="127"/>
      <c r="ER249" s="127"/>
      <c r="ES249" s="127"/>
      <c r="ET249" s="134"/>
      <c r="EU249" s="142"/>
      <c r="EV249" s="142"/>
      <c r="EW249" s="142"/>
      <c r="EX249" s="142"/>
      <c r="EY249" s="142"/>
      <c r="EZ249" s="142"/>
      <c r="FA249" s="142"/>
      <c r="FB249" s="142"/>
      <c r="FC249" s="142"/>
      <c r="FD249" s="142"/>
      <c r="FE249" s="142"/>
      <c r="FF249" s="142"/>
      <c r="FG249" s="142"/>
      <c r="FH249" s="142"/>
    </row>
    <row r="250" spans="1:164" s="67" customFormat="1">
      <c r="A250" s="176" t="str">
        <f>Validation!B250</f>
        <v>Pass</v>
      </c>
      <c r="B250" s="247"/>
      <c r="C250" s="247"/>
      <c r="D250" s="247"/>
      <c r="E250" s="248"/>
      <c r="F250" s="249"/>
      <c r="G250" s="247"/>
      <c r="H250" s="243"/>
      <c r="I250" s="127"/>
      <c r="J250" s="243"/>
      <c r="K250" s="136"/>
      <c r="L250" s="177"/>
      <c r="M250" s="191"/>
      <c r="N250" s="218"/>
      <c r="O250" s="218"/>
      <c r="P250" s="179"/>
      <c r="Q250" s="128"/>
      <c r="R250" s="216"/>
      <c r="S250" s="244"/>
      <c r="T250" s="177"/>
      <c r="U250" s="177"/>
      <c r="V250" s="216"/>
      <c r="W250" s="131"/>
      <c r="X250" s="132"/>
      <c r="Y250" s="132"/>
      <c r="Z250" s="132"/>
      <c r="AA250" s="133"/>
      <c r="AB250" s="127"/>
      <c r="AC250" s="127"/>
      <c r="AD250" s="245"/>
      <c r="AE250" s="246"/>
      <c r="AF250" s="127"/>
      <c r="AG250" s="127"/>
      <c r="AH250" s="128"/>
      <c r="AI250" s="128"/>
      <c r="AJ250" s="134"/>
      <c r="AK250" s="214"/>
      <c r="AL250" s="210"/>
      <c r="AM250" s="177"/>
      <c r="AN250" s="127"/>
      <c r="AO250" s="177"/>
      <c r="AP250" s="177"/>
      <c r="AQ250" s="177"/>
      <c r="AR250" s="177"/>
      <c r="AS250" s="177"/>
      <c r="AT250" s="177"/>
      <c r="AU250" s="135"/>
      <c r="AV250" s="216"/>
      <c r="AW250" s="133"/>
      <c r="AX250" s="127"/>
      <c r="AY250" s="127"/>
      <c r="AZ250" s="127"/>
      <c r="BA250" s="127"/>
      <c r="BB250" s="127"/>
      <c r="BC250" s="127"/>
      <c r="BD250" s="127"/>
      <c r="BE250" s="134"/>
      <c r="BF250" s="127"/>
      <c r="BG250" s="127"/>
      <c r="BH250" s="127"/>
      <c r="BI250" s="127"/>
      <c r="BJ250" s="127"/>
      <c r="BK250" s="127"/>
      <c r="BL250" s="127"/>
      <c r="BM250" s="127"/>
      <c r="BN250" s="134"/>
      <c r="BO250" s="133"/>
      <c r="BP250" s="127"/>
      <c r="BQ250" s="127"/>
      <c r="BR250" s="127"/>
      <c r="BS250" s="127"/>
      <c r="BT250" s="127"/>
      <c r="BU250" s="127"/>
      <c r="BV250" s="127"/>
      <c r="BW250" s="127"/>
      <c r="BX250" s="127"/>
      <c r="BY250" s="127"/>
      <c r="BZ250" s="127"/>
      <c r="CA250" s="127"/>
      <c r="CB250" s="127"/>
      <c r="CC250" s="127"/>
      <c r="CD250" s="127"/>
      <c r="CE250" s="127"/>
      <c r="CF250" s="127"/>
      <c r="CG250" s="127"/>
      <c r="CH250" s="136"/>
      <c r="CI250" s="137"/>
      <c r="CJ250" s="127"/>
      <c r="CK250" s="127"/>
      <c r="CL250" s="127"/>
      <c r="CM250" s="127"/>
      <c r="CN250" s="127"/>
      <c r="CO250" s="127"/>
      <c r="CP250" s="127"/>
      <c r="CQ250" s="127"/>
      <c r="CR250" s="127"/>
      <c r="CS250" s="127"/>
      <c r="CT250" s="127"/>
      <c r="CU250" s="127"/>
      <c r="CV250" s="127"/>
      <c r="CW250" s="127"/>
      <c r="CX250" s="127"/>
      <c r="CY250" s="127"/>
      <c r="CZ250" s="127"/>
      <c r="DA250" s="127"/>
      <c r="DB250" s="127"/>
      <c r="DC250" s="127"/>
      <c r="DD250" s="128"/>
      <c r="DE250" s="134"/>
      <c r="DF250" s="138"/>
      <c r="DG250" s="139"/>
      <c r="DH250" s="139"/>
      <c r="DI250" s="139"/>
      <c r="DJ250" s="139"/>
      <c r="DK250" s="139"/>
      <c r="DL250" s="139"/>
      <c r="DM250" s="137"/>
      <c r="DN250" s="138"/>
      <c r="DO250" s="139"/>
      <c r="DP250" s="139"/>
      <c r="DQ250" s="139"/>
      <c r="DR250" s="139"/>
      <c r="DS250" s="139"/>
      <c r="DT250" s="139"/>
      <c r="DU250" s="128"/>
      <c r="DV250" s="216"/>
      <c r="DW250" s="140"/>
      <c r="DX250" s="141"/>
      <c r="DY250" s="141"/>
      <c r="DZ250" s="134"/>
      <c r="EA250" s="133"/>
      <c r="EB250" s="177"/>
      <c r="EC250" s="177"/>
      <c r="ED250" s="163"/>
      <c r="EE250" s="133"/>
      <c r="EF250" s="127"/>
      <c r="EG250" s="127"/>
      <c r="EH250" s="127"/>
      <c r="EI250" s="127"/>
      <c r="EJ250" s="127"/>
      <c r="EK250" s="127"/>
      <c r="EL250" s="134"/>
      <c r="EM250" s="133"/>
      <c r="EN250" s="127"/>
      <c r="EO250" s="127"/>
      <c r="EP250" s="127"/>
      <c r="EQ250" s="127"/>
      <c r="ER250" s="127"/>
      <c r="ES250" s="127"/>
      <c r="ET250" s="134"/>
      <c r="EU250" s="142"/>
      <c r="EV250" s="142"/>
      <c r="EW250" s="142"/>
      <c r="EX250" s="142"/>
      <c r="EY250" s="142"/>
      <c r="EZ250" s="142"/>
      <c r="FA250" s="142"/>
      <c r="FB250" s="142"/>
      <c r="FC250" s="142"/>
      <c r="FD250" s="142"/>
      <c r="FE250" s="142"/>
      <c r="FF250" s="142"/>
      <c r="FG250" s="142"/>
      <c r="FH250" s="142"/>
    </row>
    <row r="251" spans="1:164" s="67" customFormat="1">
      <c r="A251" s="176" t="str">
        <f>Validation!B251</f>
        <v>Pass</v>
      </c>
      <c r="B251" s="247"/>
      <c r="C251" s="247"/>
      <c r="D251" s="247"/>
      <c r="E251" s="248"/>
      <c r="F251" s="249"/>
      <c r="G251" s="247"/>
      <c r="H251" s="243"/>
      <c r="I251" s="127"/>
      <c r="J251" s="243"/>
      <c r="K251" s="136"/>
      <c r="L251" s="177"/>
      <c r="M251" s="191"/>
      <c r="N251" s="218"/>
      <c r="O251" s="218"/>
      <c r="P251" s="179"/>
      <c r="Q251" s="128"/>
      <c r="R251" s="216"/>
      <c r="S251" s="244"/>
      <c r="T251" s="177"/>
      <c r="U251" s="177"/>
      <c r="V251" s="216"/>
      <c r="W251" s="131"/>
      <c r="X251" s="132"/>
      <c r="Y251" s="132"/>
      <c r="Z251" s="132"/>
      <c r="AA251" s="133"/>
      <c r="AB251" s="127"/>
      <c r="AC251" s="127"/>
      <c r="AD251" s="245"/>
      <c r="AE251" s="246"/>
      <c r="AF251" s="127"/>
      <c r="AG251" s="127"/>
      <c r="AH251" s="128"/>
      <c r="AI251" s="128"/>
      <c r="AJ251" s="134"/>
      <c r="AK251" s="214"/>
      <c r="AL251" s="210"/>
      <c r="AM251" s="177"/>
      <c r="AN251" s="127"/>
      <c r="AO251" s="177"/>
      <c r="AP251" s="177"/>
      <c r="AQ251" s="177"/>
      <c r="AR251" s="177"/>
      <c r="AS251" s="177"/>
      <c r="AT251" s="177"/>
      <c r="AU251" s="135"/>
      <c r="AV251" s="216"/>
      <c r="AW251" s="133"/>
      <c r="AX251" s="127"/>
      <c r="AY251" s="127"/>
      <c r="AZ251" s="127"/>
      <c r="BA251" s="127"/>
      <c r="BB251" s="127"/>
      <c r="BC251" s="127"/>
      <c r="BD251" s="127"/>
      <c r="BE251" s="134"/>
      <c r="BF251" s="127"/>
      <c r="BG251" s="127"/>
      <c r="BH251" s="127"/>
      <c r="BI251" s="127"/>
      <c r="BJ251" s="127"/>
      <c r="BK251" s="127"/>
      <c r="BL251" s="127"/>
      <c r="BM251" s="127"/>
      <c r="BN251" s="134"/>
      <c r="BO251" s="133"/>
      <c r="BP251" s="127"/>
      <c r="BQ251" s="127"/>
      <c r="BR251" s="127"/>
      <c r="BS251" s="127"/>
      <c r="BT251" s="127"/>
      <c r="BU251" s="127"/>
      <c r="BV251" s="127"/>
      <c r="BW251" s="127"/>
      <c r="BX251" s="127"/>
      <c r="BY251" s="127"/>
      <c r="BZ251" s="127"/>
      <c r="CA251" s="127"/>
      <c r="CB251" s="127"/>
      <c r="CC251" s="127"/>
      <c r="CD251" s="127"/>
      <c r="CE251" s="127"/>
      <c r="CF251" s="127"/>
      <c r="CG251" s="127"/>
      <c r="CH251" s="136"/>
      <c r="CI251" s="137"/>
      <c r="CJ251" s="127"/>
      <c r="CK251" s="127"/>
      <c r="CL251" s="127"/>
      <c r="CM251" s="127"/>
      <c r="CN251" s="127"/>
      <c r="CO251" s="127"/>
      <c r="CP251" s="127"/>
      <c r="CQ251" s="127"/>
      <c r="CR251" s="127"/>
      <c r="CS251" s="127"/>
      <c r="CT251" s="127"/>
      <c r="CU251" s="127"/>
      <c r="CV251" s="127"/>
      <c r="CW251" s="127"/>
      <c r="CX251" s="127"/>
      <c r="CY251" s="127"/>
      <c r="CZ251" s="127"/>
      <c r="DA251" s="127"/>
      <c r="DB251" s="127"/>
      <c r="DC251" s="127"/>
      <c r="DD251" s="128"/>
      <c r="DE251" s="134"/>
      <c r="DF251" s="138"/>
      <c r="DG251" s="139"/>
      <c r="DH251" s="139"/>
      <c r="DI251" s="139"/>
      <c r="DJ251" s="139"/>
      <c r="DK251" s="139"/>
      <c r="DL251" s="139"/>
      <c r="DM251" s="137"/>
      <c r="DN251" s="138"/>
      <c r="DO251" s="139"/>
      <c r="DP251" s="139"/>
      <c r="DQ251" s="139"/>
      <c r="DR251" s="139"/>
      <c r="DS251" s="139"/>
      <c r="DT251" s="139"/>
      <c r="DU251" s="128"/>
      <c r="DV251" s="216"/>
      <c r="DW251" s="140"/>
      <c r="DX251" s="141"/>
      <c r="DY251" s="141"/>
      <c r="DZ251" s="134"/>
      <c r="EA251" s="133"/>
      <c r="EB251" s="177"/>
      <c r="EC251" s="177"/>
      <c r="ED251" s="163"/>
      <c r="EE251" s="133"/>
      <c r="EF251" s="127"/>
      <c r="EG251" s="127"/>
      <c r="EH251" s="127"/>
      <c r="EI251" s="127"/>
      <c r="EJ251" s="127"/>
      <c r="EK251" s="127"/>
      <c r="EL251" s="134"/>
      <c r="EM251" s="133"/>
      <c r="EN251" s="127"/>
      <c r="EO251" s="127"/>
      <c r="EP251" s="127"/>
      <c r="EQ251" s="127"/>
      <c r="ER251" s="127"/>
      <c r="ES251" s="127"/>
      <c r="ET251" s="134"/>
      <c r="EU251" s="142"/>
      <c r="EV251" s="142"/>
      <c r="EW251" s="142"/>
      <c r="EX251" s="142"/>
      <c r="EY251" s="142"/>
      <c r="EZ251" s="142"/>
      <c r="FA251" s="142"/>
      <c r="FB251" s="142"/>
      <c r="FC251" s="142"/>
      <c r="FD251" s="142"/>
      <c r="FE251" s="142"/>
      <c r="FF251" s="142"/>
      <c r="FG251" s="142"/>
      <c r="FH251" s="142"/>
    </row>
    <row r="252" spans="1:164" s="67" customFormat="1">
      <c r="A252" s="176" t="str">
        <f>Validation!B252</f>
        <v>Pass</v>
      </c>
      <c r="B252" s="247"/>
      <c r="C252" s="247"/>
      <c r="D252" s="247"/>
      <c r="E252" s="248"/>
      <c r="F252" s="249"/>
      <c r="G252" s="247"/>
      <c r="H252" s="243"/>
      <c r="I252" s="127"/>
      <c r="J252" s="243"/>
      <c r="K252" s="136"/>
      <c r="L252" s="177"/>
      <c r="M252" s="191"/>
      <c r="N252" s="218"/>
      <c r="O252" s="218"/>
      <c r="P252" s="179"/>
      <c r="Q252" s="128"/>
      <c r="R252" s="216"/>
      <c r="S252" s="244"/>
      <c r="T252" s="177"/>
      <c r="U252" s="177"/>
      <c r="V252" s="216"/>
      <c r="W252" s="131"/>
      <c r="X252" s="132"/>
      <c r="Y252" s="132"/>
      <c r="Z252" s="132"/>
      <c r="AA252" s="133"/>
      <c r="AB252" s="127"/>
      <c r="AC252" s="127"/>
      <c r="AD252" s="245"/>
      <c r="AE252" s="246"/>
      <c r="AF252" s="127"/>
      <c r="AG252" s="127"/>
      <c r="AH252" s="128"/>
      <c r="AI252" s="128"/>
      <c r="AJ252" s="134"/>
      <c r="AK252" s="214"/>
      <c r="AL252" s="210"/>
      <c r="AM252" s="177"/>
      <c r="AN252" s="127"/>
      <c r="AO252" s="177"/>
      <c r="AP252" s="177"/>
      <c r="AQ252" s="177"/>
      <c r="AR252" s="177"/>
      <c r="AS252" s="177"/>
      <c r="AT252" s="177"/>
      <c r="AU252" s="135"/>
      <c r="AV252" s="216"/>
      <c r="AW252" s="133"/>
      <c r="AX252" s="127"/>
      <c r="AY252" s="127"/>
      <c r="AZ252" s="127"/>
      <c r="BA252" s="127"/>
      <c r="BB252" s="127"/>
      <c r="BC252" s="127"/>
      <c r="BD252" s="127"/>
      <c r="BE252" s="134"/>
      <c r="BF252" s="127"/>
      <c r="BG252" s="127"/>
      <c r="BH252" s="127"/>
      <c r="BI252" s="127"/>
      <c r="BJ252" s="127"/>
      <c r="BK252" s="127"/>
      <c r="BL252" s="127"/>
      <c r="BM252" s="127"/>
      <c r="BN252" s="134"/>
      <c r="BO252" s="133"/>
      <c r="BP252" s="127"/>
      <c r="BQ252" s="127"/>
      <c r="BR252" s="127"/>
      <c r="BS252" s="127"/>
      <c r="BT252" s="127"/>
      <c r="BU252" s="127"/>
      <c r="BV252" s="127"/>
      <c r="BW252" s="127"/>
      <c r="BX252" s="127"/>
      <c r="BY252" s="127"/>
      <c r="BZ252" s="127"/>
      <c r="CA252" s="127"/>
      <c r="CB252" s="127"/>
      <c r="CC252" s="127"/>
      <c r="CD252" s="127"/>
      <c r="CE252" s="127"/>
      <c r="CF252" s="127"/>
      <c r="CG252" s="127"/>
      <c r="CH252" s="136"/>
      <c r="CI252" s="137"/>
      <c r="CJ252" s="127"/>
      <c r="CK252" s="127"/>
      <c r="CL252" s="127"/>
      <c r="CM252" s="127"/>
      <c r="CN252" s="127"/>
      <c r="CO252" s="127"/>
      <c r="CP252" s="127"/>
      <c r="CQ252" s="127"/>
      <c r="CR252" s="127"/>
      <c r="CS252" s="127"/>
      <c r="CT252" s="127"/>
      <c r="CU252" s="127"/>
      <c r="CV252" s="127"/>
      <c r="CW252" s="127"/>
      <c r="CX252" s="127"/>
      <c r="CY252" s="127"/>
      <c r="CZ252" s="127"/>
      <c r="DA252" s="127"/>
      <c r="DB252" s="127"/>
      <c r="DC252" s="127"/>
      <c r="DD252" s="128"/>
      <c r="DE252" s="134"/>
      <c r="DF252" s="138"/>
      <c r="DG252" s="139"/>
      <c r="DH252" s="139"/>
      <c r="DI252" s="139"/>
      <c r="DJ252" s="139"/>
      <c r="DK252" s="139"/>
      <c r="DL252" s="139"/>
      <c r="DM252" s="137"/>
      <c r="DN252" s="138"/>
      <c r="DO252" s="139"/>
      <c r="DP252" s="139"/>
      <c r="DQ252" s="139"/>
      <c r="DR252" s="139"/>
      <c r="DS252" s="139"/>
      <c r="DT252" s="139"/>
      <c r="DU252" s="128"/>
      <c r="DV252" s="216"/>
      <c r="DW252" s="140"/>
      <c r="DX252" s="141"/>
      <c r="DY252" s="141"/>
      <c r="DZ252" s="134"/>
      <c r="EA252" s="133"/>
      <c r="EB252" s="177"/>
      <c r="EC252" s="177"/>
      <c r="ED252" s="163"/>
      <c r="EE252" s="133"/>
      <c r="EF252" s="127"/>
      <c r="EG252" s="127"/>
      <c r="EH252" s="127"/>
      <c r="EI252" s="127"/>
      <c r="EJ252" s="127"/>
      <c r="EK252" s="127"/>
      <c r="EL252" s="134"/>
      <c r="EM252" s="133"/>
      <c r="EN252" s="127"/>
      <c r="EO252" s="127"/>
      <c r="EP252" s="127"/>
      <c r="EQ252" s="127"/>
      <c r="ER252" s="127"/>
      <c r="ES252" s="127"/>
      <c r="ET252" s="134"/>
      <c r="EU252" s="142"/>
      <c r="EV252" s="142"/>
      <c r="EW252" s="142"/>
      <c r="EX252" s="142"/>
      <c r="EY252" s="142"/>
      <c r="EZ252" s="142"/>
      <c r="FA252" s="142"/>
      <c r="FB252" s="142"/>
      <c r="FC252" s="142"/>
      <c r="FD252" s="142"/>
      <c r="FE252" s="142"/>
      <c r="FF252" s="142"/>
      <c r="FG252" s="142"/>
      <c r="FH252" s="142"/>
    </row>
    <row r="253" spans="1:164" s="67" customFormat="1">
      <c r="A253" s="176" t="str">
        <f>Validation!B253</f>
        <v>Pass</v>
      </c>
      <c r="B253" s="247"/>
      <c r="C253" s="247"/>
      <c r="D253" s="247"/>
      <c r="E253" s="248"/>
      <c r="F253" s="249"/>
      <c r="G253" s="247"/>
      <c r="H253" s="243"/>
      <c r="I253" s="127"/>
      <c r="J253" s="243"/>
      <c r="K253" s="136"/>
      <c r="L253" s="177"/>
      <c r="M253" s="191"/>
      <c r="N253" s="218"/>
      <c r="O253" s="218"/>
      <c r="P253" s="179"/>
      <c r="Q253" s="128"/>
      <c r="R253" s="216"/>
      <c r="S253" s="244"/>
      <c r="T253" s="177"/>
      <c r="U253" s="177"/>
      <c r="V253" s="216"/>
      <c r="W253" s="131"/>
      <c r="X253" s="132"/>
      <c r="Y253" s="132"/>
      <c r="Z253" s="132"/>
      <c r="AA253" s="133"/>
      <c r="AB253" s="127"/>
      <c r="AC253" s="127"/>
      <c r="AD253" s="245"/>
      <c r="AE253" s="246"/>
      <c r="AF253" s="127"/>
      <c r="AG253" s="127"/>
      <c r="AH253" s="128"/>
      <c r="AI253" s="128"/>
      <c r="AJ253" s="134"/>
      <c r="AK253" s="214"/>
      <c r="AL253" s="210"/>
      <c r="AM253" s="177"/>
      <c r="AN253" s="127"/>
      <c r="AO253" s="177"/>
      <c r="AP253" s="177"/>
      <c r="AQ253" s="177"/>
      <c r="AR253" s="177"/>
      <c r="AS253" s="177"/>
      <c r="AT253" s="177"/>
      <c r="AU253" s="135"/>
      <c r="AV253" s="216"/>
      <c r="AW253" s="133"/>
      <c r="AX253" s="127"/>
      <c r="AY253" s="127"/>
      <c r="AZ253" s="127"/>
      <c r="BA253" s="127"/>
      <c r="BB253" s="127"/>
      <c r="BC253" s="127"/>
      <c r="BD253" s="127"/>
      <c r="BE253" s="134"/>
      <c r="BF253" s="127"/>
      <c r="BG253" s="127"/>
      <c r="BH253" s="127"/>
      <c r="BI253" s="127"/>
      <c r="BJ253" s="127"/>
      <c r="BK253" s="127"/>
      <c r="BL253" s="127"/>
      <c r="BM253" s="127"/>
      <c r="BN253" s="134"/>
      <c r="BO253" s="133"/>
      <c r="BP253" s="127"/>
      <c r="BQ253" s="127"/>
      <c r="BR253" s="127"/>
      <c r="BS253" s="127"/>
      <c r="BT253" s="127"/>
      <c r="BU253" s="127"/>
      <c r="BV253" s="127"/>
      <c r="BW253" s="127"/>
      <c r="BX253" s="127"/>
      <c r="BY253" s="127"/>
      <c r="BZ253" s="127"/>
      <c r="CA253" s="127"/>
      <c r="CB253" s="127"/>
      <c r="CC253" s="127"/>
      <c r="CD253" s="127"/>
      <c r="CE253" s="127"/>
      <c r="CF253" s="127"/>
      <c r="CG253" s="127"/>
      <c r="CH253" s="136"/>
      <c r="CI253" s="137"/>
      <c r="CJ253" s="127"/>
      <c r="CK253" s="127"/>
      <c r="CL253" s="127"/>
      <c r="CM253" s="127"/>
      <c r="CN253" s="127"/>
      <c r="CO253" s="127"/>
      <c r="CP253" s="127"/>
      <c r="CQ253" s="127"/>
      <c r="CR253" s="127"/>
      <c r="CS253" s="127"/>
      <c r="CT253" s="127"/>
      <c r="CU253" s="127"/>
      <c r="CV253" s="127"/>
      <c r="CW253" s="127"/>
      <c r="CX253" s="127"/>
      <c r="CY253" s="127"/>
      <c r="CZ253" s="127"/>
      <c r="DA253" s="127"/>
      <c r="DB253" s="127"/>
      <c r="DC253" s="127"/>
      <c r="DD253" s="128"/>
      <c r="DE253" s="134"/>
      <c r="DF253" s="138"/>
      <c r="DG253" s="139"/>
      <c r="DH253" s="139"/>
      <c r="DI253" s="139"/>
      <c r="DJ253" s="139"/>
      <c r="DK253" s="139"/>
      <c r="DL253" s="139"/>
      <c r="DM253" s="137"/>
      <c r="DN253" s="138"/>
      <c r="DO253" s="139"/>
      <c r="DP253" s="139"/>
      <c r="DQ253" s="139"/>
      <c r="DR253" s="139"/>
      <c r="DS253" s="139"/>
      <c r="DT253" s="139"/>
      <c r="DU253" s="128"/>
      <c r="DV253" s="216"/>
      <c r="DW253" s="140"/>
      <c r="DX253" s="141"/>
      <c r="DY253" s="141"/>
      <c r="DZ253" s="134"/>
      <c r="EA253" s="133"/>
      <c r="EB253" s="177"/>
      <c r="EC253" s="177"/>
      <c r="ED253" s="163"/>
      <c r="EE253" s="133"/>
      <c r="EF253" s="127"/>
      <c r="EG253" s="127"/>
      <c r="EH253" s="127"/>
      <c r="EI253" s="127"/>
      <c r="EJ253" s="127"/>
      <c r="EK253" s="127"/>
      <c r="EL253" s="134"/>
      <c r="EM253" s="133"/>
      <c r="EN253" s="127"/>
      <c r="EO253" s="127"/>
      <c r="EP253" s="127"/>
      <c r="EQ253" s="127"/>
      <c r="ER253" s="127"/>
      <c r="ES253" s="127"/>
      <c r="ET253" s="134"/>
      <c r="EU253" s="142"/>
      <c r="EV253" s="142"/>
      <c r="EW253" s="142"/>
      <c r="EX253" s="142"/>
      <c r="EY253" s="142"/>
      <c r="EZ253" s="142"/>
      <c r="FA253" s="142"/>
      <c r="FB253" s="142"/>
      <c r="FC253" s="142"/>
      <c r="FD253" s="142"/>
      <c r="FE253" s="142"/>
      <c r="FF253" s="142"/>
      <c r="FG253" s="142"/>
      <c r="FH253" s="142"/>
    </row>
    <row r="254" spans="1:164" s="67" customFormat="1">
      <c r="A254" s="176" t="str">
        <f>Validation!B254</f>
        <v>Pass</v>
      </c>
      <c r="B254" s="247"/>
      <c r="C254" s="247"/>
      <c r="D254" s="247"/>
      <c r="E254" s="248"/>
      <c r="F254" s="249"/>
      <c r="G254" s="247"/>
      <c r="H254" s="243"/>
      <c r="I254" s="127"/>
      <c r="J254" s="243"/>
      <c r="K254" s="136"/>
      <c r="L254" s="177"/>
      <c r="M254" s="191"/>
      <c r="N254" s="218"/>
      <c r="O254" s="218"/>
      <c r="P254" s="179"/>
      <c r="Q254" s="128"/>
      <c r="R254" s="216"/>
      <c r="S254" s="244"/>
      <c r="T254" s="177"/>
      <c r="U254" s="177"/>
      <c r="V254" s="216"/>
      <c r="W254" s="131"/>
      <c r="X254" s="132"/>
      <c r="Y254" s="132"/>
      <c r="Z254" s="132"/>
      <c r="AA254" s="133"/>
      <c r="AB254" s="127"/>
      <c r="AC254" s="127"/>
      <c r="AD254" s="245"/>
      <c r="AE254" s="246"/>
      <c r="AF254" s="127"/>
      <c r="AG254" s="127"/>
      <c r="AH254" s="128"/>
      <c r="AI254" s="128"/>
      <c r="AJ254" s="134"/>
      <c r="AK254" s="214"/>
      <c r="AL254" s="210"/>
      <c r="AM254" s="177"/>
      <c r="AN254" s="127"/>
      <c r="AO254" s="177"/>
      <c r="AP254" s="177"/>
      <c r="AQ254" s="177"/>
      <c r="AR254" s="177"/>
      <c r="AS254" s="177"/>
      <c r="AT254" s="177"/>
      <c r="AU254" s="135"/>
      <c r="AV254" s="216"/>
      <c r="AW254" s="133"/>
      <c r="AX254" s="127"/>
      <c r="AY254" s="127"/>
      <c r="AZ254" s="127"/>
      <c r="BA254" s="127"/>
      <c r="BB254" s="127"/>
      <c r="BC254" s="127"/>
      <c r="BD254" s="127"/>
      <c r="BE254" s="134"/>
      <c r="BF254" s="127"/>
      <c r="BG254" s="127"/>
      <c r="BH254" s="127"/>
      <c r="BI254" s="127"/>
      <c r="BJ254" s="127"/>
      <c r="BK254" s="127"/>
      <c r="BL254" s="127"/>
      <c r="BM254" s="127"/>
      <c r="BN254" s="134"/>
      <c r="BO254" s="133"/>
      <c r="BP254" s="127"/>
      <c r="BQ254" s="127"/>
      <c r="BR254" s="127"/>
      <c r="BS254" s="127"/>
      <c r="BT254" s="127"/>
      <c r="BU254" s="127"/>
      <c r="BV254" s="127"/>
      <c r="BW254" s="127"/>
      <c r="BX254" s="127"/>
      <c r="BY254" s="127"/>
      <c r="BZ254" s="127"/>
      <c r="CA254" s="127"/>
      <c r="CB254" s="127"/>
      <c r="CC254" s="127"/>
      <c r="CD254" s="127"/>
      <c r="CE254" s="127"/>
      <c r="CF254" s="127"/>
      <c r="CG254" s="127"/>
      <c r="CH254" s="136"/>
      <c r="CI254" s="137"/>
      <c r="CJ254" s="127"/>
      <c r="CK254" s="127"/>
      <c r="CL254" s="127"/>
      <c r="CM254" s="127"/>
      <c r="CN254" s="127"/>
      <c r="CO254" s="127"/>
      <c r="CP254" s="127"/>
      <c r="CQ254" s="127"/>
      <c r="CR254" s="127"/>
      <c r="CS254" s="127"/>
      <c r="CT254" s="127"/>
      <c r="CU254" s="127"/>
      <c r="CV254" s="127"/>
      <c r="CW254" s="127"/>
      <c r="CX254" s="127"/>
      <c r="CY254" s="127"/>
      <c r="CZ254" s="127"/>
      <c r="DA254" s="127"/>
      <c r="DB254" s="127"/>
      <c r="DC254" s="127"/>
      <c r="DD254" s="128"/>
      <c r="DE254" s="134"/>
      <c r="DF254" s="138"/>
      <c r="DG254" s="139"/>
      <c r="DH254" s="139"/>
      <c r="DI254" s="139"/>
      <c r="DJ254" s="139"/>
      <c r="DK254" s="139"/>
      <c r="DL254" s="139"/>
      <c r="DM254" s="137"/>
      <c r="DN254" s="138"/>
      <c r="DO254" s="139"/>
      <c r="DP254" s="139"/>
      <c r="DQ254" s="139"/>
      <c r="DR254" s="139"/>
      <c r="DS254" s="139"/>
      <c r="DT254" s="139"/>
      <c r="DU254" s="128"/>
      <c r="DV254" s="216"/>
      <c r="DW254" s="140"/>
      <c r="DX254" s="141"/>
      <c r="DY254" s="141"/>
      <c r="DZ254" s="134"/>
      <c r="EA254" s="133"/>
      <c r="EB254" s="177"/>
      <c r="EC254" s="177"/>
      <c r="ED254" s="163"/>
      <c r="EE254" s="133"/>
      <c r="EF254" s="127"/>
      <c r="EG254" s="127"/>
      <c r="EH254" s="127"/>
      <c r="EI254" s="127"/>
      <c r="EJ254" s="127"/>
      <c r="EK254" s="127"/>
      <c r="EL254" s="134"/>
      <c r="EM254" s="133"/>
      <c r="EN254" s="127"/>
      <c r="EO254" s="127"/>
      <c r="EP254" s="127"/>
      <c r="EQ254" s="127"/>
      <c r="ER254" s="127"/>
      <c r="ES254" s="127"/>
      <c r="ET254" s="134"/>
      <c r="EU254" s="142"/>
      <c r="EV254" s="142"/>
      <c r="EW254" s="142"/>
      <c r="EX254" s="142"/>
      <c r="EY254" s="142"/>
      <c r="EZ254" s="142"/>
      <c r="FA254" s="142"/>
      <c r="FB254" s="142"/>
      <c r="FC254" s="142"/>
      <c r="FD254" s="142"/>
      <c r="FE254" s="142"/>
      <c r="FF254" s="142"/>
      <c r="FG254" s="142"/>
      <c r="FH254" s="142"/>
    </row>
    <row r="255" spans="1:164" s="67" customFormat="1">
      <c r="A255" s="176" t="str">
        <f>Validation!B255</f>
        <v>Pass</v>
      </c>
      <c r="B255" s="247"/>
      <c r="C255" s="247"/>
      <c r="D255" s="247"/>
      <c r="E255" s="248"/>
      <c r="F255" s="249"/>
      <c r="G255" s="247"/>
      <c r="H255" s="243"/>
      <c r="I255" s="127"/>
      <c r="J255" s="243"/>
      <c r="K255" s="136"/>
      <c r="L255" s="177"/>
      <c r="M255" s="191"/>
      <c r="N255" s="218"/>
      <c r="O255" s="218"/>
      <c r="P255" s="179"/>
      <c r="Q255" s="128"/>
      <c r="R255" s="216"/>
      <c r="S255" s="244"/>
      <c r="T255" s="177"/>
      <c r="U255" s="177"/>
      <c r="V255" s="216"/>
      <c r="W255" s="131"/>
      <c r="X255" s="132"/>
      <c r="Y255" s="132"/>
      <c r="Z255" s="132"/>
      <c r="AA255" s="133"/>
      <c r="AB255" s="127"/>
      <c r="AC255" s="127"/>
      <c r="AD255" s="245"/>
      <c r="AE255" s="246"/>
      <c r="AF255" s="127"/>
      <c r="AG255" s="127"/>
      <c r="AH255" s="128"/>
      <c r="AI255" s="128"/>
      <c r="AJ255" s="134"/>
      <c r="AK255" s="214"/>
      <c r="AL255" s="210"/>
      <c r="AM255" s="177"/>
      <c r="AN255" s="127"/>
      <c r="AO255" s="177"/>
      <c r="AP255" s="177"/>
      <c r="AQ255" s="177"/>
      <c r="AR255" s="177"/>
      <c r="AS255" s="177"/>
      <c r="AT255" s="177"/>
      <c r="AU255" s="135"/>
      <c r="AV255" s="216"/>
      <c r="AW255" s="133"/>
      <c r="AX255" s="127"/>
      <c r="AY255" s="127"/>
      <c r="AZ255" s="127"/>
      <c r="BA255" s="127"/>
      <c r="BB255" s="127"/>
      <c r="BC255" s="127"/>
      <c r="BD255" s="127"/>
      <c r="BE255" s="134"/>
      <c r="BF255" s="127"/>
      <c r="BG255" s="127"/>
      <c r="BH255" s="127"/>
      <c r="BI255" s="127"/>
      <c r="BJ255" s="127"/>
      <c r="BK255" s="127"/>
      <c r="BL255" s="127"/>
      <c r="BM255" s="127"/>
      <c r="BN255" s="134"/>
      <c r="BO255" s="133"/>
      <c r="BP255" s="127"/>
      <c r="BQ255" s="127"/>
      <c r="BR255" s="127"/>
      <c r="BS255" s="127"/>
      <c r="BT255" s="127"/>
      <c r="BU255" s="127"/>
      <c r="BV255" s="127"/>
      <c r="BW255" s="127"/>
      <c r="BX255" s="127"/>
      <c r="BY255" s="127"/>
      <c r="BZ255" s="127"/>
      <c r="CA255" s="127"/>
      <c r="CB255" s="127"/>
      <c r="CC255" s="127"/>
      <c r="CD255" s="127"/>
      <c r="CE255" s="127"/>
      <c r="CF255" s="127"/>
      <c r="CG255" s="127"/>
      <c r="CH255" s="136"/>
      <c r="CI255" s="137"/>
      <c r="CJ255" s="127"/>
      <c r="CK255" s="127"/>
      <c r="CL255" s="127"/>
      <c r="CM255" s="127"/>
      <c r="CN255" s="127"/>
      <c r="CO255" s="127"/>
      <c r="CP255" s="127"/>
      <c r="CQ255" s="127"/>
      <c r="CR255" s="127"/>
      <c r="CS255" s="127"/>
      <c r="CT255" s="127"/>
      <c r="CU255" s="127"/>
      <c r="CV255" s="127"/>
      <c r="CW255" s="127"/>
      <c r="CX255" s="127"/>
      <c r="CY255" s="127"/>
      <c r="CZ255" s="127"/>
      <c r="DA255" s="127"/>
      <c r="DB255" s="127"/>
      <c r="DC255" s="127"/>
      <c r="DD255" s="128"/>
      <c r="DE255" s="134"/>
      <c r="DF255" s="138"/>
      <c r="DG255" s="139"/>
      <c r="DH255" s="139"/>
      <c r="DI255" s="139"/>
      <c r="DJ255" s="139"/>
      <c r="DK255" s="139"/>
      <c r="DL255" s="139"/>
      <c r="DM255" s="137"/>
      <c r="DN255" s="138"/>
      <c r="DO255" s="139"/>
      <c r="DP255" s="139"/>
      <c r="DQ255" s="139"/>
      <c r="DR255" s="139"/>
      <c r="DS255" s="139"/>
      <c r="DT255" s="139"/>
      <c r="DU255" s="128"/>
      <c r="DV255" s="216"/>
      <c r="DW255" s="140"/>
      <c r="DX255" s="141"/>
      <c r="DY255" s="141"/>
      <c r="DZ255" s="134"/>
      <c r="EA255" s="133"/>
      <c r="EB255" s="177"/>
      <c r="EC255" s="177"/>
      <c r="ED255" s="163"/>
      <c r="EE255" s="133"/>
      <c r="EF255" s="127"/>
      <c r="EG255" s="127"/>
      <c r="EH255" s="127"/>
      <c r="EI255" s="127"/>
      <c r="EJ255" s="127"/>
      <c r="EK255" s="127"/>
      <c r="EL255" s="134"/>
      <c r="EM255" s="133"/>
      <c r="EN255" s="127"/>
      <c r="EO255" s="127"/>
      <c r="EP255" s="127"/>
      <c r="EQ255" s="127"/>
      <c r="ER255" s="127"/>
      <c r="ES255" s="127"/>
      <c r="ET255" s="134"/>
      <c r="EU255" s="142"/>
      <c r="EV255" s="142"/>
      <c r="EW255" s="142"/>
      <c r="EX255" s="142"/>
      <c r="EY255" s="142"/>
      <c r="EZ255" s="142"/>
      <c r="FA255" s="142"/>
      <c r="FB255" s="142"/>
      <c r="FC255" s="142"/>
      <c r="FD255" s="142"/>
      <c r="FE255" s="142"/>
      <c r="FF255" s="142"/>
      <c r="FG255" s="142"/>
      <c r="FH255" s="142"/>
    </row>
    <row r="256" spans="1:164" s="67" customFormat="1">
      <c r="A256" s="176" t="str">
        <f>Validation!B256</f>
        <v>Pass</v>
      </c>
      <c r="B256" s="247"/>
      <c r="C256" s="247"/>
      <c r="D256" s="247"/>
      <c r="E256" s="248"/>
      <c r="F256" s="249"/>
      <c r="G256" s="247"/>
      <c r="H256" s="243"/>
      <c r="I256" s="127"/>
      <c r="J256" s="243"/>
      <c r="K256" s="136"/>
      <c r="L256" s="177"/>
      <c r="M256" s="191"/>
      <c r="N256" s="218"/>
      <c r="O256" s="218"/>
      <c r="P256" s="179"/>
      <c r="Q256" s="128"/>
      <c r="R256" s="216"/>
      <c r="S256" s="244"/>
      <c r="T256" s="177"/>
      <c r="U256" s="177"/>
      <c r="V256" s="216"/>
      <c r="W256" s="131"/>
      <c r="X256" s="132"/>
      <c r="Y256" s="132"/>
      <c r="Z256" s="132"/>
      <c r="AA256" s="133"/>
      <c r="AB256" s="127"/>
      <c r="AC256" s="127"/>
      <c r="AD256" s="245"/>
      <c r="AE256" s="246"/>
      <c r="AF256" s="127"/>
      <c r="AG256" s="127"/>
      <c r="AH256" s="128"/>
      <c r="AI256" s="128"/>
      <c r="AJ256" s="134"/>
      <c r="AK256" s="214"/>
      <c r="AL256" s="210"/>
      <c r="AM256" s="177"/>
      <c r="AN256" s="127"/>
      <c r="AO256" s="177"/>
      <c r="AP256" s="177"/>
      <c r="AQ256" s="177"/>
      <c r="AR256" s="177"/>
      <c r="AS256" s="177"/>
      <c r="AT256" s="177"/>
      <c r="AU256" s="135"/>
      <c r="AV256" s="216"/>
      <c r="AW256" s="133"/>
      <c r="AX256" s="127"/>
      <c r="AY256" s="127"/>
      <c r="AZ256" s="127"/>
      <c r="BA256" s="127"/>
      <c r="BB256" s="127"/>
      <c r="BC256" s="127"/>
      <c r="BD256" s="127"/>
      <c r="BE256" s="134"/>
      <c r="BF256" s="127"/>
      <c r="BG256" s="127"/>
      <c r="BH256" s="127"/>
      <c r="BI256" s="127"/>
      <c r="BJ256" s="127"/>
      <c r="BK256" s="127"/>
      <c r="BL256" s="127"/>
      <c r="BM256" s="127"/>
      <c r="BN256" s="134"/>
      <c r="BO256" s="133"/>
      <c r="BP256" s="127"/>
      <c r="BQ256" s="127"/>
      <c r="BR256" s="127"/>
      <c r="BS256" s="127"/>
      <c r="BT256" s="127"/>
      <c r="BU256" s="127"/>
      <c r="BV256" s="127"/>
      <c r="BW256" s="127"/>
      <c r="BX256" s="127"/>
      <c r="BY256" s="127"/>
      <c r="BZ256" s="127"/>
      <c r="CA256" s="127"/>
      <c r="CB256" s="127"/>
      <c r="CC256" s="127"/>
      <c r="CD256" s="127"/>
      <c r="CE256" s="127"/>
      <c r="CF256" s="127"/>
      <c r="CG256" s="127"/>
      <c r="CH256" s="136"/>
      <c r="CI256" s="137"/>
      <c r="CJ256" s="127"/>
      <c r="CK256" s="127"/>
      <c r="CL256" s="127"/>
      <c r="CM256" s="127"/>
      <c r="CN256" s="127"/>
      <c r="CO256" s="127"/>
      <c r="CP256" s="127"/>
      <c r="CQ256" s="127"/>
      <c r="CR256" s="127"/>
      <c r="CS256" s="127"/>
      <c r="CT256" s="127"/>
      <c r="CU256" s="127"/>
      <c r="CV256" s="127"/>
      <c r="CW256" s="127"/>
      <c r="CX256" s="127"/>
      <c r="CY256" s="127"/>
      <c r="CZ256" s="127"/>
      <c r="DA256" s="127"/>
      <c r="DB256" s="127"/>
      <c r="DC256" s="127"/>
      <c r="DD256" s="128"/>
      <c r="DE256" s="134"/>
      <c r="DF256" s="138"/>
      <c r="DG256" s="139"/>
      <c r="DH256" s="139"/>
      <c r="DI256" s="139"/>
      <c r="DJ256" s="139"/>
      <c r="DK256" s="139"/>
      <c r="DL256" s="139"/>
      <c r="DM256" s="137"/>
      <c r="DN256" s="138"/>
      <c r="DO256" s="139"/>
      <c r="DP256" s="139"/>
      <c r="DQ256" s="139"/>
      <c r="DR256" s="139"/>
      <c r="DS256" s="139"/>
      <c r="DT256" s="139"/>
      <c r="DU256" s="128"/>
      <c r="DV256" s="216"/>
      <c r="DW256" s="140"/>
      <c r="DX256" s="141"/>
      <c r="DY256" s="141"/>
      <c r="DZ256" s="134"/>
      <c r="EA256" s="133"/>
      <c r="EB256" s="177"/>
      <c r="EC256" s="177"/>
      <c r="ED256" s="163"/>
      <c r="EE256" s="133"/>
      <c r="EF256" s="127"/>
      <c r="EG256" s="127"/>
      <c r="EH256" s="127"/>
      <c r="EI256" s="127"/>
      <c r="EJ256" s="127"/>
      <c r="EK256" s="127"/>
      <c r="EL256" s="134"/>
      <c r="EM256" s="133"/>
      <c r="EN256" s="127"/>
      <c r="EO256" s="127"/>
      <c r="EP256" s="127"/>
      <c r="EQ256" s="127"/>
      <c r="ER256" s="127"/>
      <c r="ES256" s="127"/>
      <c r="ET256" s="134"/>
      <c r="EU256" s="142"/>
      <c r="EV256" s="142"/>
      <c r="EW256" s="142"/>
      <c r="EX256" s="142"/>
      <c r="EY256" s="142"/>
      <c r="EZ256" s="142"/>
      <c r="FA256" s="142"/>
      <c r="FB256" s="142"/>
      <c r="FC256" s="142"/>
      <c r="FD256" s="142"/>
      <c r="FE256" s="142"/>
      <c r="FF256" s="142"/>
      <c r="FG256" s="142"/>
      <c r="FH256" s="142"/>
    </row>
    <row r="257" spans="1:164" s="67" customFormat="1">
      <c r="A257" s="176" t="str">
        <f>Validation!B257</f>
        <v>Pass</v>
      </c>
      <c r="B257" s="247"/>
      <c r="C257" s="247"/>
      <c r="D257" s="247"/>
      <c r="E257" s="248"/>
      <c r="F257" s="249"/>
      <c r="G257" s="247"/>
      <c r="H257" s="243"/>
      <c r="I257" s="127"/>
      <c r="J257" s="243"/>
      <c r="K257" s="136"/>
      <c r="L257" s="177"/>
      <c r="M257" s="191"/>
      <c r="N257" s="218"/>
      <c r="O257" s="218"/>
      <c r="P257" s="179"/>
      <c r="Q257" s="128"/>
      <c r="R257" s="216"/>
      <c r="S257" s="244"/>
      <c r="T257" s="177"/>
      <c r="U257" s="177"/>
      <c r="V257" s="216"/>
      <c r="W257" s="131"/>
      <c r="X257" s="132"/>
      <c r="Y257" s="132"/>
      <c r="Z257" s="132"/>
      <c r="AA257" s="133"/>
      <c r="AB257" s="127"/>
      <c r="AC257" s="127"/>
      <c r="AD257" s="245"/>
      <c r="AE257" s="246"/>
      <c r="AF257" s="127"/>
      <c r="AG257" s="127"/>
      <c r="AH257" s="128"/>
      <c r="AI257" s="128"/>
      <c r="AJ257" s="134"/>
      <c r="AK257" s="214"/>
      <c r="AL257" s="210"/>
      <c r="AM257" s="177"/>
      <c r="AN257" s="127"/>
      <c r="AO257" s="177"/>
      <c r="AP257" s="177"/>
      <c r="AQ257" s="177"/>
      <c r="AR257" s="177"/>
      <c r="AS257" s="177"/>
      <c r="AT257" s="177"/>
      <c r="AU257" s="135"/>
      <c r="AV257" s="216"/>
      <c r="AW257" s="133"/>
      <c r="AX257" s="127"/>
      <c r="AY257" s="127"/>
      <c r="AZ257" s="127"/>
      <c r="BA257" s="127"/>
      <c r="BB257" s="127"/>
      <c r="BC257" s="127"/>
      <c r="BD257" s="127"/>
      <c r="BE257" s="134"/>
      <c r="BF257" s="127"/>
      <c r="BG257" s="127"/>
      <c r="BH257" s="127"/>
      <c r="BI257" s="127"/>
      <c r="BJ257" s="127"/>
      <c r="BK257" s="127"/>
      <c r="BL257" s="127"/>
      <c r="BM257" s="127"/>
      <c r="BN257" s="134"/>
      <c r="BO257" s="133"/>
      <c r="BP257" s="127"/>
      <c r="BQ257" s="127"/>
      <c r="BR257" s="127"/>
      <c r="BS257" s="127"/>
      <c r="BT257" s="127"/>
      <c r="BU257" s="127"/>
      <c r="BV257" s="127"/>
      <c r="BW257" s="127"/>
      <c r="BX257" s="127"/>
      <c r="BY257" s="127"/>
      <c r="BZ257" s="127"/>
      <c r="CA257" s="127"/>
      <c r="CB257" s="127"/>
      <c r="CC257" s="127"/>
      <c r="CD257" s="127"/>
      <c r="CE257" s="127"/>
      <c r="CF257" s="127"/>
      <c r="CG257" s="127"/>
      <c r="CH257" s="136"/>
      <c r="CI257" s="137"/>
      <c r="CJ257" s="127"/>
      <c r="CK257" s="127"/>
      <c r="CL257" s="127"/>
      <c r="CM257" s="127"/>
      <c r="CN257" s="127"/>
      <c r="CO257" s="127"/>
      <c r="CP257" s="127"/>
      <c r="CQ257" s="127"/>
      <c r="CR257" s="127"/>
      <c r="CS257" s="127"/>
      <c r="CT257" s="127"/>
      <c r="CU257" s="127"/>
      <c r="CV257" s="127"/>
      <c r="CW257" s="127"/>
      <c r="CX257" s="127"/>
      <c r="CY257" s="127"/>
      <c r="CZ257" s="127"/>
      <c r="DA257" s="127"/>
      <c r="DB257" s="127"/>
      <c r="DC257" s="127"/>
      <c r="DD257" s="128"/>
      <c r="DE257" s="134"/>
      <c r="DF257" s="138"/>
      <c r="DG257" s="139"/>
      <c r="DH257" s="139"/>
      <c r="DI257" s="139"/>
      <c r="DJ257" s="139"/>
      <c r="DK257" s="139"/>
      <c r="DL257" s="139"/>
      <c r="DM257" s="137"/>
      <c r="DN257" s="138"/>
      <c r="DO257" s="139"/>
      <c r="DP257" s="139"/>
      <c r="DQ257" s="139"/>
      <c r="DR257" s="139"/>
      <c r="DS257" s="139"/>
      <c r="DT257" s="139"/>
      <c r="DU257" s="128"/>
      <c r="DV257" s="216"/>
      <c r="DW257" s="140"/>
      <c r="DX257" s="141"/>
      <c r="DY257" s="141"/>
      <c r="DZ257" s="134"/>
      <c r="EA257" s="133"/>
      <c r="EB257" s="177"/>
      <c r="EC257" s="177"/>
      <c r="ED257" s="163"/>
      <c r="EE257" s="133"/>
      <c r="EF257" s="127"/>
      <c r="EG257" s="127"/>
      <c r="EH257" s="127"/>
      <c r="EI257" s="127"/>
      <c r="EJ257" s="127"/>
      <c r="EK257" s="127"/>
      <c r="EL257" s="134"/>
      <c r="EM257" s="133"/>
      <c r="EN257" s="127"/>
      <c r="EO257" s="127"/>
      <c r="EP257" s="127"/>
      <c r="EQ257" s="127"/>
      <c r="ER257" s="127"/>
      <c r="ES257" s="127"/>
      <c r="ET257" s="134"/>
      <c r="EU257" s="142"/>
      <c r="EV257" s="142"/>
      <c r="EW257" s="142"/>
      <c r="EX257" s="142"/>
      <c r="EY257" s="142"/>
      <c r="EZ257" s="142"/>
      <c r="FA257" s="142"/>
      <c r="FB257" s="142"/>
      <c r="FC257" s="142"/>
      <c r="FD257" s="142"/>
      <c r="FE257" s="142"/>
      <c r="FF257" s="142"/>
      <c r="FG257" s="142"/>
      <c r="FH257" s="142"/>
    </row>
    <row r="258" spans="1:164" s="67" customFormat="1">
      <c r="A258" s="176" t="str">
        <f>Validation!B258</f>
        <v>Pass</v>
      </c>
      <c r="B258" s="247"/>
      <c r="C258" s="247"/>
      <c r="D258" s="247"/>
      <c r="E258" s="248"/>
      <c r="F258" s="249"/>
      <c r="G258" s="247"/>
      <c r="H258" s="243"/>
      <c r="I258" s="127"/>
      <c r="J258" s="243"/>
      <c r="K258" s="136"/>
      <c r="L258" s="177"/>
      <c r="M258" s="191"/>
      <c r="N258" s="218"/>
      <c r="O258" s="218"/>
      <c r="P258" s="179"/>
      <c r="Q258" s="128"/>
      <c r="R258" s="216"/>
      <c r="S258" s="244"/>
      <c r="T258" s="177"/>
      <c r="U258" s="177"/>
      <c r="V258" s="216"/>
      <c r="W258" s="131"/>
      <c r="X258" s="132"/>
      <c r="Y258" s="132"/>
      <c r="Z258" s="132"/>
      <c r="AA258" s="133"/>
      <c r="AB258" s="127"/>
      <c r="AC258" s="127"/>
      <c r="AD258" s="245"/>
      <c r="AE258" s="246"/>
      <c r="AF258" s="127"/>
      <c r="AG258" s="127"/>
      <c r="AH258" s="128"/>
      <c r="AI258" s="128"/>
      <c r="AJ258" s="134"/>
      <c r="AK258" s="214"/>
      <c r="AL258" s="210"/>
      <c r="AM258" s="177"/>
      <c r="AN258" s="127"/>
      <c r="AO258" s="177"/>
      <c r="AP258" s="177"/>
      <c r="AQ258" s="177"/>
      <c r="AR258" s="177"/>
      <c r="AS258" s="177"/>
      <c r="AT258" s="177"/>
      <c r="AU258" s="135"/>
      <c r="AV258" s="216"/>
      <c r="AW258" s="133"/>
      <c r="AX258" s="127"/>
      <c r="AY258" s="127"/>
      <c r="AZ258" s="127"/>
      <c r="BA258" s="127"/>
      <c r="BB258" s="127"/>
      <c r="BC258" s="127"/>
      <c r="BD258" s="127"/>
      <c r="BE258" s="134"/>
      <c r="BF258" s="127"/>
      <c r="BG258" s="127"/>
      <c r="BH258" s="127"/>
      <c r="BI258" s="127"/>
      <c r="BJ258" s="127"/>
      <c r="BK258" s="127"/>
      <c r="BL258" s="127"/>
      <c r="BM258" s="127"/>
      <c r="BN258" s="134"/>
      <c r="BO258" s="133"/>
      <c r="BP258" s="127"/>
      <c r="BQ258" s="127"/>
      <c r="BR258" s="127"/>
      <c r="BS258" s="127"/>
      <c r="BT258" s="127"/>
      <c r="BU258" s="127"/>
      <c r="BV258" s="127"/>
      <c r="BW258" s="127"/>
      <c r="BX258" s="127"/>
      <c r="BY258" s="127"/>
      <c r="BZ258" s="127"/>
      <c r="CA258" s="127"/>
      <c r="CB258" s="127"/>
      <c r="CC258" s="127"/>
      <c r="CD258" s="127"/>
      <c r="CE258" s="127"/>
      <c r="CF258" s="127"/>
      <c r="CG258" s="127"/>
      <c r="CH258" s="136"/>
      <c r="CI258" s="137"/>
      <c r="CJ258" s="127"/>
      <c r="CK258" s="127"/>
      <c r="CL258" s="127"/>
      <c r="CM258" s="127"/>
      <c r="CN258" s="127"/>
      <c r="CO258" s="127"/>
      <c r="CP258" s="127"/>
      <c r="CQ258" s="127"/>
      <c r="CR258" s="127"/>
      <c r="CS258" s="127"/>
      <c r="CT258" s="127"/>
      <c r="CU258" s="127"/>
      <c r="CV258" s="127"/>
      <c r="CW258" s="127"/>
      <c r="CX258" s="127"/>
      <c r="CY258" s="127"/>
      <c r="CZ258" s="127"/>
      <c r="DA258" s="127"/>
      <c r="DB258" s="127"/>
      <c r="DC258" s="127"/>
      <c r="DD258" s="128"/>
      <c r="DE258" s="134"/>
      <c r="DF258" s="138"/>
      <c r="DG258" s="139"/>
      <c r="DH258" s="139"/>
      <c r="DI258" s="139"/>
      <c r="DJ258" s="139"/>
      <c r="DK258" s="139"/>
      <c r="DL258" s="139"/>
      <c r="DM258" s="137"/>
      <c r="DN258" s="138"/>
      <c r="DO258" s="139"/>
      <c r="DP258" s="139"/>
      <c r="DQ258" s="139"/>
      <c r="DR258" s="139"/>
      <c r="DS258" s="139"/>
      <c r="DT258" s="139"/>
      <c r="DU258" s="128"/>
      <c r="DV258" s="216"/>
      <c r="DW258" s="140"/>
      <c r="DX258" s="141"/>
      <c r="DY258" s="141"/>
      <c r="DZ258" s="134"/>
      <c r="EA258" s="133"/>
      <c r="EB258" s="177"/>
      <c r="EC258" s="177"/>
      <c r="ED258" s="163"/>
      <c r="EE258" s="133"/>
      <c r="EF258" s="127"/>
      <c r="EG258" s="127"/>
      <c r="EH258" s="127"/>
      <c r="EI258" s="127"/>
      <c r="EJ258" s="127"/>
      <c r="EK258" s="127"/>
      <c r="EL258" s="134"/>
      <c r="EM258" s="133"/>
      <c r="EN258" s="127"/>
      <c r="EO258" s="127"/>
      <c r="EP258" s="127"/>
      <c r="EQ258" s="127"/>
      <c r="ER258" s="127"/>
      <c r="ES258" s="127"/>
      <c r="ET258" s="134"/>
      <c r="EU258" s="142"/>
      <c r="EV258" s="142"/>
      <c r="EW258" s="142"/>
      <c r="EX258" s="142"/>
      <c r="EY258" s="142"/>
      <c r="EZ258" s="142"/>
      <c r="FA258" s="142"/>
      <c r="FB258" s="142"/>
      <c r="FC258" s="142"/>
      <c r="FD258" s="142"/>
      <c r="FE258" s="142"/>
      <c r="FF258" s="142"/>
      <c r="FG258" s="142"/>
      <c r="FH258" s="142"/>
    </row>
    <row r="259" spans="1:164" s="67" customFormat="1">
      <c r="A259" s="176" t="str">
        <f>Validation!B259</f>
        <v>Pass</v>
      </c>
      <c r="B259" s="247"/>
      <c r="C259" s="247"/>
      <c r="D259" s="247"/>
      <c r="E259" s="248"/>
      <c r="F259" s="249"/>
      <c r="G259" s="247"/>
      <c r="H259" s="243"/>
      <c r="I259" s="127"/>
      <c r="J259" s="243"/>
      <c r="K259" s="136"/>
      <c r="L259" s="177"/>
      <c r="M259" s="191"/>
      <c r="N259" s="218"/>
      <c r="O259" s="218"/>
      <c r="P259" s="179"/>
      <c r="Q259" s="128"/>
      <c r="R259" s="216"/>
      <c r="S259" s="244"/>
      <c r="T259" s="177"/>
      <c r="U259" s="177"/>
      <c r="V259" s="216"/>
      <c r="W259" s="131"/>
      <c r="X259" s="132"/>
      <c r="Y259" s="132"/>
      <c r="Z259" s="132"/>
      <c r="AA259" s="133"/>
      <c r="AB259" s="127"/>
      <c r="AC259" s="127"/>
      <c r="AD259" s="245"/>
      <c r="AE259" s="246"/>
      <c r="AF259" s="127"/>
      <c r="AG259" s="127"/>
      <c r="AH259" s="128"/>
      <c r="AI259" s="128"/>
      <c r="AJ259" s="134"/>
      <c r="AK259" s="214"/>
      <c r="AL259" s="210"/>
      <c r="AM259" s="177"/>
      <c r="AN259" s="127"/>
      <c r="AO259" s="177"/>
      <c r="AP259" s="177"/>
      <c r="AQ259" s="177"/>
      <c r="AR259" s="177"/>
      <c r="AS259" s="177"/>
      <c r="AT259" s="177"/>
      <c r="AU259" s="135"/>
      <c r="AV259" s="216"/>
      <c r="AW259" s="133"/>
      <c r="AX259" s="127"/>
      <c r="AY259" s="127"/>
      <c r="AZ259" s="127"/>
      <c r="BA259" s="127"/>
      <c r="BB259" s="127"/>
      <c r="BC259" s="127"/>
      <c r="BD259" s="127"/>
      <c r="BE259" s="134"/>
      <c r="BF259" s="127"/>
      <c r="BG259" s="127"/>
      <c r="BH259" s="127"/>
      <c r="BI259" s="127"/>
      <c r="BJ259" s="127"/>
      <c r="BK259" s="127"/>
      <c r="BL259" s="127"/>
      <c r="BM259" s="127"/>
      <c r="BN259" s="134"/>
      <c r="BO259" s="133"/>
      <c r="BP259" s="127"/>
      <c r="BQ259" s="127"/>
      <c r="BR259" s="127"/>
      <c r="BS259" s="127"/>
      <c r="BT259" s="127"/>
      <c r="BU259" s="127"/>
      <c r="BV259" s="127"/>
      <c r="BW259" s="127"/>
      <c r="BX259" s="127"/>
      <c r="BY259" s="127"/>
      <c r="BZ259" s="127"/>
      <c r="CA259" s="127"/>
      <c r="CB259" s="127"/>
      <c r="CC259" s="127"/>
      <c r="CD259" s="127"/>
      <c r="CE259" s="127"/>
      <c r="CF259" s="127"/>
      <c r="CG259" s="127"/>
      <c r="CH259" s="136"/>
      <c r="CI259" s="137"/>
      <c r="CJ259" s="127"/>
      <c r="CK259" s="127"/>
      <c r="CL259" s="127"/>
      <c r="CM259" s="127"/>
      <c r="CN259" s="127"/>
      <c r="CO259" s="127"/>
      <c r="CP259" s="127"/>
      <c r="CQ259" s="127"/>
      <c r="CR259" s="127"/>
      <c r="CS259" s="127"/>
      <c r="CT259" s="127"/>
      <c r="CU259" s="127"/>
      <c r="CV259" s="127"/>
      <c r="CW259" s="127"/>
      <c r="CX259" s="127"/>
      <c r="CY259" s="127"/>
      <c r="CZ259" s="127"/>
      <c r="DA259" s="127"/>
      <c r="DB259" s="127"/>
      <c r="DC259" s="127"/>
      <c r="DD259" s="128"/>
      <c r="DE259" s="134"/>
      <c r="DF259" s="138"/>
      <c r="DG259" s="139"/>
      <c r="DH259" s="139"/>
      <c r="DI259" s="139"/>
      <c r="DJ259" s="139"/>
      <c r="DK259" s="139"/>
      <c r="DL259" s="139"/>
      <c r="DM259" s="137"/>
      <c r="DN259" s="138"/>
      <c r="DO259" s="139"/>
      <c r="DP259" s="139"/>
      <c r="DQ259" s="139"/>
      <c r="DR259" s="139"/>
      <c r="DS259" s="139"/>
      <c r="DT259" s="139"/>
      <c r="DU259" s="128"/>
      <c r="DV259" s="216"/>
      <c r="DW259" s="140"/>
      <c r="DX259" s="141"/>
      <c r="DY259" s="141"/>
      <c r="DZ259" s="134"/>
      <c r="EA259" s="133"/>
      <c r="EB259" s="177"/>
      <c r="EC259" s="177"/>
      <c r="ED259" s="163"/>
      <c r="EE259" s="133"/>
      <c r="EF259" s="127"/>
      <c r="EG259" s="127"/>
      <c r="EH259" s="127"/>
      <c r="EI259" s="127"/>
      <c r="EJ259" s="127"/>
      <c r="EK259" s="127"/>
      <c r="EL259" s="134"/>
      <c r="EM259" s="133"/>
      <c r="EN259" s="127"/>
      <c r="EO259" s="127"/>
      <c r="EP259" s="127"/>
      <c r="EQ259" s="127"/>
      <c r="ER259" s="127"/>
      <c r="ES259" s="127"/>
      <c r="ET259" s="134"/>
      <c r="EU259" s="142"/>
      <c r="EV259" s="142"/>
      <c r="EW259" s="142"/>
      <c r="EX259" s="142"/>
      <c r="EY259" s="142"/>
      <c r="EZ259" s="142"/>
      <c r="FA259" s="142"/>
      <c r="FB259" s="142"/>
      <c r="FC259" s="142"/>
      <c r="FD259" s="142"/>
      <c r="FE259" s="142"/>
      <c r="FF259" s="142"/>
      <c r="FG259" s="142"/>
      <c r="FH259" s="142"/>
    </row>
    <row r="260" spans="1:164" s="67" customFormat="1">
      <c r="A260" s="176" t="str">
        <f>Validation!B260</f>
        <v>Pass</v>
      </c>
      <c r="B260" s="247"/>
      <c r="C260" s="247"/>
      <c r="D260" s="247"/>
      <c r="E260" s="248"/>
      <c r="F260" s="249"/>
      <c r="G260" s="247"/>
      <c r="H260" s="243"/>
      <c r="I260" s="127"/>
      <c r="J260" s="243"/>
      <c r="K260" s="136"/>
      <c r="L260" s="177"/>
      <c r="M260" s="191"/>
      <c r="N260" s="218"/>
      <c r="O260" s="218"/>
      <c r="P260" s="179"/>
      <c r="Q260" s="128"/>
      <c r="R260" s="216"/>
      <c r="S260" s="244"/>
      <c r="T260" s="177"/>
      <c r="U260" s="177"/>
      <c r="V260" s="216"/>
      <c r="W260" s="131"/>
      <c r="X260" s="132"/>
      <c r="Y260" s="132"/>
      <c r="Z260" s="132"/>
      <c r="AA260" s="133"/>
      <c r="AB260" s="127"/>
      <c r="AC260" s="127"/>
      <c r="AD260" s="245"/>
      <c r="AE260" s="246"/>
      <c r="AF260" s="127"/>
      <c r="AG260" s="127"/>
      <c r="AH260" s="128"/>
      <c r="AI260" s="128"/>
      <c r="AJ260" s="134"/>
      <c r="AK260" s="214"/>
      <c r="AL260" s="210"/>
      <c r="AM260" s="177"/>
      <c r="AN260" s="127"/>
      <c r="AO260" s="177"/>
      <c r="AP260" s="177"/>
      <c r="AQ260" s="177"/>
      <c r="AR260" s="177"/>
      <c r="AS260" s="177"/>
      <c r="AT260" s="177"/>
      <c r="AU260" s="135"/>
      <c r="AV260" s="216"/>
      <c r="AW260" s="133"/>
      <c r="AX260" s="127"/>
      <c r="AY260" s="127"/>
      <c r="AZ260" s="127"/>
      <c r="BA260" s="127"/>
      <c r="BB260" s="127"/>
      <c r="BC260" s="127"/>
      <c r="BD260" s="127"/>
      <c r="BE260" s="134"/>
      <c r="BF260" s="127"/>
      <c r="BG260" s="127"/>
      <c r="BH260" s="127"/>
      <c r="BI260" s="127"/>
      <c r="BJ260" s="127"/>
      <c r="BK260" s="127"/>
      <c r="BL260" s="127"/>
      <c r="BM260" s="127"/>
      <c r="BN260" s="134"/>
      <c r="BO260" s="133"/>
      <c r="BP260" s="127"/>
      <c r="BQ260" s="127"/>
      <c r="BR260" s="127"/>
      <c r="BS260" s="127"/>
      <c r="BT260" s="127"/>
      <c r="BU260" s="127"/>
      <c r="BV260" s="127"/>
      <c r="BW260" s="127"/>
      <c r="BX260" s="127"/>
      <c r="BY260" s="127"/>
      <c r="BZ260" s="127"/>
      <c r="CA260" s="127"/>
      <c r="CB260" s="127"/>
      <c r="CC260" s="127"/>
      <c r="CD260" s="127"/>
      <c r="CE260" s="127"/>
      <c r="CF260" s="127"/>
      <c r="CG260" s="127"/>
      <c r="CH260" s="136"/>
      <c r="CI260" s="137"/>
      <c r="CJ260" s="127"/>
      <c r="CK260" s="127"/>
      <c r="CL260" s="127"/>
      <c r="CM260" s="127"/>
      <c r="CN260" s="127"/>
      <c r="CO260" s="127"/>
      <c r="CP260" s="127"/>
      <c r="CQ260" s="127"/>
      <c r="CR260" s="127"/>
      <c r="CS260" s="127"/>
      <c r="CT260" s="127"/>
      <c r="CU260" s="127"/>
      <c r="CV260" s="127"/>
      <c r="CW260" s="127"/>
      <c r="CX260" s="127"/>
      <c r="CY260" s="127"/>
      <c r="CZ260" s="127"/>
      <c r="DA260" s="127"/>
      <c r="DB260" s="127"/>
      <c r="DC260" s="127"/>
      <c r="DD260" s="128"/>
      <c r="DE260" s="134"/>
      <c r="DF260" s="138"/>
      <c r="DG260" s="139"/>
      <c r="DH260" s="139"/>
      <c r="DI260" s="139"/>
      <c r="DJ260" s="139"/>
      <c r="DK260" s="139"/>
      <c r="DL260" s="139"/>
      <c r="DM260" s="137"/>
      <c r="DN260" s="138"/>
      <c r="DO260" s="139"/>
      <c r="DP260" s="139"/>
      <c r="DQ260" s="139"/>
      <c r="DR260" s="139"/>
      <c r="DS260" s="139"/>
      <c r="DT260" s="139"/>
      <c r="DU260" s="128"/>
      <c r="DV260" s="216"/>
      <c r="DW260" s="140"/>
      <c r="DX260" s="141"/>
      <c r="DY260" s="141"/>
      <c r="DZ260" s="134"/>
      <c r="EA260" s="133"/>
      <c r="EB260" s="177"/>
      <c r="EC260" s="177"/>
      <c r="ED260" s="163"/>
      <c r="EE260" s="133"/>
      <c r="EF260" s="127"/>
      <c r="EG260" s="127"/>
      <c r="EH260" s="127"/>
      <c r="EI260" s="127"/>
      <c r="EJ260" s="127"/>
      <c r="EK260" s="127"/>
      <c r="EL260" s="134"/>
      <c r="EM260" s="133"/>
      <c r="EN260" s="127"/>
      <c r="EO260" s="127"/>
      <c r="EP260" s="127"/>
      <c r="EQ260" s="127"/>
      <c r="ER260" s="127"/>
      <c r="ES260" s="127"/>
      <c r="ET260" s="134"/>
      <c r="EU260" s="142"/>
      <c r="EV260" s="142"/>
      <c r="EW260" s="142"/>
      <c r="EX260" s="142"/>
      <c r="EY260" s="142"/>
      <c r="EZ260" s="142"/>
      <c r="FA260" s="142"/>
      <c r="FB260" s="142"/>
      <c r="FC260" s="142"/>
      <c r="FD260" s="142"/>
      <c r="FE260" s="142"/>
      <c r="FF260" s="142"/>
      <c r="FG260" s="142"/>
      <c r="FH260" s="142"/>
    </row>
    <row r="261" spans="1:164" s="67" customFormat="1">
      <c r="A261" s="176" t="str">
        <f>Validation!B261</f>
        <v>Pass</v>
      </c>
      <c r="B261" s="247"/>
      <c r="C261" s="247"/>
      <c r="D261" s="247"/>
      <c r="E261" s="248"/>
      <c r="F261" s="249"/>
      <c r="G261" s="247"/>
      <c r="H261" s="243"/>
      <c r="I261" s="127"/>
      <c r="J261" s="243"/>
      <c r="K261" s="136"/>
      <c r="L261" s="177"/>
      <c r="M261" s="191"/>
      <c r="N261" s="218"/>
      <c r="O261" s="218"/>
      <c r="P261" s="179"/>
      <c r="Q261" s="128"/>
      <c r="R261" s="216"/>
      <c r="S261" s="244"/>
      <c r="T261" s="177"/>
      <c r="U261" s="177"/>
      <c r="V261" s="216"/>
      <c r="W261" s="131"/>
      <c r="X261" s="132"/>
      <c r="Y261" s="132"/>
      <c r="Z261" s="132"/>
      <c r="AA261" s="133"/>
      <c r="AB261" s="127"/>
      <c r="AC261" s="127"/>
      <c r="AD261" s="245"/>
      <c r="AE261" s="246"/>
      <c r="AF261" s="127"/>
      <c r="AG261" s="127"/>
      <c r="AH261" s="128"/>
      <c r="AI261" s="128"/>
      <c r="AJ261" s="134"/>
      <c r="AK261" s="214"/>
      <c r="AL261" s="210"/>
      <c r="AM261" s="177"/>
      <c r="AN261" s="127"/>
      <c r="AO261" s="177"/>
      <c r="AP261" s="177"/>
      <c r="AQ261" s="177"/>
      <c r="AR261" s="177"/>
      <c r="AS261" s="177"/>
      <c r="AT261" s="177"/>
      <c r="AU261" s="135"/>
      <c r="AV261" s="216"/>
      <c r="AW261" s="133"/>
      <c r="AX261" s="127"/>
      <c r="AY261" s="127"/>
      <c r="AZ261" s="127"/>
      <c r="BA261" s="127"/>
      <c r="BB261" s="127"/>
      <c r="BC261" s="127"/>
      <c r="BD261" s="127"/>
      <c r="BE261" s="134"/>
      <c r="BF261" s="127"/>
      <c r="BG261" s="127"/>
      <c r="BH261" s="127"/>
      <c r="BI261" s="127"/>
      <c r="BJ261" s="127"/>
      <c r="BK261" s="127"/>
      <c r="BL261" s="127"/>
      <c r="BM261" s="127"/>
      <c r="BN261" s="134"/>
      <c r="BO261" s="133"/>
      <c r="BP261" s="127"/>
      <c r="BQ261" s="127"/>
      <c r="BR261" s="127"/>
      <c r="BS261" s="127"/>
      <c r="BT261" s="127"/>
      <c r="BU261" s="127"/>
      <c r="BV261" s="127"/>
      <c r="BW261" s="127"/>
      <c r="BX261" s="127"/>
      <c r="BY261" s="127"/>
      <c r="BZ261" s="127"/>
      <c r="CA261" s="127"/>
      <c r="CB261" s="127"/>
      <c r="CC261" s="127"/>
      <c r="CD261" s="127"/>
      <c r="CE261" s="127"/>
      <c r="CF261" s="127"/>
      <c r="CG261" s="127"/>
      <c r="CH261" s="136"/>
      <c r="CI261" s="137"/>
      <c r="CJ261" s="127"/>
      <c r="CK261" s="127"/>
      <c r="CL261" s="127"/>
      <c r="CM261" s="127"/>
      <c r="CN261" s="127"/>
      <c r="CO261" s="127"/>
      <c r="CP261" s="127"/>
      <c r="CQ261" s="127"/>
      <c r="CR261" s="127"/>
      <c r="CS261" s="127"/>
      <c r="CT261" s="127"/>
      <c r="CU261" s="127"/>
      <c r="CV261" s="127"/>
      <c r="CW261" s="127"/>
      <c r="CX261" s="127"/>
      <c r="CY261" s="127"/>
      <c r="CZ261" s="127"/>
      <c r="DA261" s="127"/>
      <c r="DB261" s="127"/>
      <c r="DC261" s="127"/>
      <c r="DD261" s="128"/>
      <c r="DE261" s="134"/>
      <c r="DF261" s="138"/>
      <c r="DG261" s="139"/>
      <c r="DH261" s="139"/>
      <c r="DI261" s="139"/>
      <c r="DJ261" s="139"/>
      <c r="DK261" s="139"/>
      <c r="DL261" s="139"/>
      <c r="DM261" s="137"/>
      <c r="DN261" s="138"/>
      <c r="DO261" s="139"/>
      <c r="DP261" s="139"/>
      <c r="DQ261" s="139"/>
      <c r="DR261" s="139"/>
      <c r="DS261" s="139"/>
      <c r="DT261" s="139"/>
      <c r="DU261" s="128"/>
      <c r="DV261" s="216"/>
      <c r="DW261" s="140"/>
      <c r="DX261" s="141"/>
      <c r="DY261" s="141"/>
      <c r="DZ261" s="134"/>
      <c r="EA261" s="133"/>
      <c r="EB261" s="177"/>
      <c r="EC261" s="177"/>
      <c r="ED261" s="163"/>
      <c r="EE261" s="133"/>
      <c r="EF261" s="127"/>
      <c r="EG261" s="127"/>
      <c r="EH261" s="127"/>
      <c r="EI261" s="127"/>
      <c r="EJ261" s="127"/>
      <c r="EK261" s="127"/>
      <c r="EL261" s="134"/>
      <c r="EM261" s="133"/>
      <c r="EN261" s="127"/>
      <c r="EO261" s="127"/>
      <c r="EP261" s="127"/>
      <c r="EQ261" s="127"/>
      <c r="ER261" s="127"/>
      <c r="ES261" s="127"/>
      <c r="ET261" s="134"/>
      <c r="EU261" s="142"/>
      <c r="EV261" s="142"/>
      <c r="EW261" s="142"/>
      <c r="EX261" s="142"/>
      <c r="EY261" s="142"/>
      <c r="EZ261" s="142"/>
      <c r="FA261" s="142"/>
      <c r="FB261" s="142"/>
      <c r="FC261" s="142"/>
      <c r="FD261" s="142"/>
      <c r="FE261" s="142"/>
      <c r="FF261" s="142"/>
      <c r="FG261" s="142"/>
      <c r="FH261" s="142"/>
    </row>
    <row r="262" spans="1:164" s="67" customFormat="1">
      <c r="A262" s="176" t="str">
        <f>Validation!B262</f>
        <v>Pass</v>
      </c>
      <c r="B262" s="247"/>
      <c r="C262" s="247"/>
      <c r="D262" s="247"/>
      <c r="E262" s="248"/>
      <c r="F262" s="249"/>
      <c r="G262" s="247"/>
      <c r="H262" s="243"/>
      <c r="I262" s="127"/>
      <c r="J262" s="243"/>
      <c r="K262" s="136"/>
      <c r="L262" s="177"/>
      <c r="M262" s="191"/>
      <c r="N262" s="218"/>
      <c r="O262" s="218"/>
      <c r="P262" s="179"/>
      <c r="Q262" s="128"/>
      <c r="R262" s="216"/>
      <c r="S262" s="244"/>
      <c r="T262" s="177"/>
      <c r="U262" s="177"/>
      <c r="V262" s="216"/>
      <c r="W262" s="131"/>
      <c r="X262" s="132"/>
      <c r="Y262" s="132"/>
      <c r="Z262" s="132"/>
      <c r="AA262" s="133"/>
      <c r="AB262" s="127"/>
      <c r="AC262" s="127"/>
      <c r="AD262" s="245"/>
      <c r="AE262" s="246"/>
      <c r="AF262" s="127"/>
      <c r="AG262" s="127"/>
      <c r="AH262" s="128"/>
      <c r="AI262" s="128"/>
      <c r="AJ262" s="134"/>
      <c r="AK262" s="214"/>
      <c r="AL262" s="210"/>
      <c r="AM262" s="177"/>
      <c r="AN262" s="127"/>
      <c r="AO262" s="177"/>
      <c r="AP262" s="177"/>
      <c r="AQ262" s="177"/>
      <c r="AR262" s="177"/>
      <c r="AS262" s="177"/>
      <c r="AT262" s="177"/>
      <c r="AU262" s="135"/>
      <c r="AV262" s="216"/>
      <c r="AW262" s="133"/>
      <c r="AX262" s="127"/>
      <c r="AY262" s="127"/>
      <c r="AZ262" s="127"/>
      <c r="BA262" s="127"/>
      <c r="BB262" s="127"/>
      <c r="BC262" s="127"/>
      <c r="BD262" s="127"/>
      <c r="BE262" s="134"/>
      <c r="BF262" s="127"/>
      <c r="BG262" s="127"/>
      <c r="BH262" s="127"/>
      <c r="BI262" s="127"/>
      <c r="BJ262" s="127"/>
      <c r="BK262" s="127"/>
      <c r="BL262" s="127"/>
      <c r="BM262" s="127"/>
      <c r="BN262" s="134"/>
      <c r="BO262" s="133"/>
      <c r="BP262" s="127"/>
      <c r="BQ262" s="127"/>
      <c r="BR262" s="127"/>
      <c r="BS262" s="127"/>
      <c r="BT262" s="127"/>
      <c r="BU262" s="127"/>
      <c r="BV262" s="127"/>
      <c r="BW262" s="127"/>
      <c r="BX262" s="127"/>
      <c r="BY262" s="127"/>
      <c r="BZ262" s="127"/>
      <c r="CA262" s="127"/>
      <c r="CB262" s="127"/>
      <c r="CC262" s="127"/>
      <c r="CD262" s="127"/>
      <c r="CE262" s="127"/>
      <c r="CF262" s="127"/>
      <c r="CG262" s="127"/>
      <c r="CH262" s="136"/>
      <c r="CI262" s="137"/>
      <c r="CJ262" s="127"/>
      <c r="CK262" s="127"/>
      <c r="CL262" s="127"/>
      <c r="CM262" s="127"/>
      <c r="CN262" s="127"/>
      <c r="CO262" s="127"/>
      <c r="CP262" s="127"/>
      <c r="CQ262" s="127"/>
      <c r="CR262" s="127"/>
      <c r="CS262" s="127"/>
      <c r="CT262" s="127"/>
      <c r="CU262" s="127"/>
      <c r="CV262" s="127"/>
      <c r="CW262" s="127"/>
      <c r="CX262" s="127"/>
      <c r="CY262" s="127"/>
      <c r="CZ262" s="127"/>
      <c r="DA262" s="127"/>
      <c r="DB262" s="127"/>
      <c r="DC262" s="127"/>
      <c r="DD262" s="128"/>
      <c r="DE262" s="134"/>
      <c r="DF262" s="138"/>
      <c r="DG262" s="139"/>
      <c r="DH262" s="139"/>
      <c r="DI262" s="139"/>
      <c r="DJ262" s="139"/>
      <c r="DK262" s="139"/>
      <c r="DL262" s="139"/>
      <c r="DM262" s="137"/>
      <c r="DN262" s="138"/>
      <c r="DO262" s="139"/>
      <c r="DP262" s="139"/>
      <c r="DQ262" s="139"/>
      <c r="DR262" s="139"/>
      <c r="DS262" s="139"/>
      <c r="DT262" s="139"/>
      <c r="DU262" s="128"/>
      <c r="DV262" s="216"/>
      <c r="DW262" s="140"/>
      <c r="DX262" s="141"/>
      <c r="DY262" s="141"/>
      <c r="DZ262" s="134"/>
      <c r="EA262" s="133"/>
      <c r="EB262" s="177"/>
      <c r="EC262" s="177"/>
      <c r="ED262" s="163"/>
      <c r="EE262" s="133"/>
      <c r="EF262" s="127"/>
      <c r="EG262" s="127"/>
      <c r="EH262" s="127"/>
      <c r="EI262" s="127"/>
      <c r="EJ262" s="127"/>
      <c r="EK262" s="127"/>
      <c r="EL262" s="134"/>
      <c r="EM262" s="133"/>
      <c r="EN262" s="127"/>
      <c r="EO262" s="127"/>
      <c r="EP262" s="127"/>
      <c r="EQ262" s="127"/>
      <c r="ER262" s="127"/>
      <c r="ES262" s="127"/>
      <c r="ET262" s="134"/>
      <c r="EU262" s="142"/>
      <c r="EV262" s="142"/>
      <c r="EW262" s="142"/>
      <c r="EX262" s="142"/>
      <c r="EY262" s="142"/>
      <c r="EZ262" s="142"/>
      <c r="FA262" s="142"/>
      <c r="FB262" s="142"/>
      <c r="FC262" s="142"/>
      <c r="FD262" s="142"/>
      <c r="FE262" s="142"/>
      <c r="FF262" s="142"/>
      <c r="FG262" s="142"/>
      <c r="FH262" s="142"/>
    </row>
    <row r="263" spans="1:164" s="67" customFormat="1">
      <c r="A263" s="176" t="str">
        <f>Validation!B263</f>
        <v>Pass</v>
      </c>
      <c r="B263" s="247"/>
      <c r="C263" s="247"/>
      <c r="D263" s="247"/>
      <c r="E263" s="248"/>
      <c r="F263" s="249"/>
      <c r="G263" s="247"/>
      <c r="H263" s="243"/>
      <c r="I263" s="127"/>
      <c r="J263" s="243"/>
      <c r="K263" s="136"/>
      <c r="L263" s="177"/>
      <c r="M263" s="191"/>
      <c r="N263" s="218"/>
      <c r="O263" s="218"/>
      <c r="P263" s="179"/>
      <c r="Q263" s="128"/>
      <c r="R263" s="216"/>
      <c r="S263" s="244"/>
      <c r="T263" s="177"/>
      <c r="U263" s="177"/>
      <c r="V263" s="216"/>
      <c r="W263" s="131"/>
      <c r="X263" s="132"/>
      <c r="Y263" s="132"/>
      <c r="Z263" s="132"/>
      <c r="AA263" s="133"/>
      <c r="AB263" s="127"/>
      <c r="AC263" s="127"/>
      <c r="AD263" s="245"/>
      <c r="AE263" s="246"/>
      <c r="AF263" s="127"/>
      <c r="AG263" s="127"/>
      <c r="AH263" s="128"/>
      <c r="AI263" s="128"/>
      <c r="AJ263" s="134"/>
      <c r="AK263" s="214"/>
      <c r="AL263" s="210"/>
      <c r="AM263" s="177"/>
      <c r="AN263" s="127"/>
      <c r="AO263" s="177"/>
      <c r="AP263" s="177"/>
      <c r="AQ263" s="177"/>
      <c r="AR263" s="177"/>
      <c r="AS263" s="177"/>
      <c r="AT263" s="177"/>
      <c r="AU263" s="135"/>
      <c r="AV263" s="216"/>
      <c r="AW263" s="133"/>
      <c r="AX263" s="127"/>
      <c r="AY263" s="127"/>
      <c r="AZ263" s="127"/>
      <c r="BA263" s="127"/>
      <c r="BB263" s="127"/>
      <c r="BC263" s="127"/>
      <c r="BD263" s="127"/>
      <c r="BE263" s="134"/>
      <c r="BF263" s="127"/>
      <c r="BG263" s="127"/>
      <c r="BH263" s="127"/>
      <c r="BI263" s="127"/>
      <c r="BJ263" s="127"/>
      <c r="BK263" s="127"/>
      <c r="BL263" s="127"/>
      <c r="BM263" s="127"/>
      <c r="BN263" s="134"/>
      <c r="BO263" s="133"/>
      <c r="BP263" s="127"/>
      <c r="BQ263" s="127"/>
      <c r="BR263" s="127"/>
      <c r="BS263" s="127"/>
      <c r="BT263" s="127"/>
      <c r="BU263" s="127"/>
      <c r="BV263" s="127"/>
      <c r="BW263" s="127"/>
      <c r="BX263" s="127"/>
      <c r="BY263" s="127"/>
      <c r="BZ263" s="127"/>
      <c r="CA263" s="127"/>
      <c r="CB263" s="127"/>
      <c r="CC263" s="127"/>
      <c r="CD263" s="127"/>
      <c r="CE263" s="127"/>
      <c r="CF263" s="127"/>
      <c r="CG263" s="127"/>
      <c r="CH263" s="136"/>
      <c r="CI263" s="137"/>
      <c r="CJ263" s="127"/>
      <c r="CK263" s="127"/>
      <c r="CL263" s="127"/>
      <c r="CM263" s="127"/>
      <c r="CN263" s="127"/>
      <c r="CO263" s="127"/>
      <c r="CP263" s="127"/>
      <c r="CQ263" s="127"/>
      <c r="CR263" s="127"/>
      <c r="CS263" s="127"/>
      <c r="CT263" s="127"/>
      <c r="CU263" s="127"/>
      <c r="CV263" s="127"/>
      <c r="CW263" s="127"/>
      <c r="CX263" s="127"/>
      <c r="CY263" s="127"/>
      <c r="CZ263" s="127"/>
      <c r="DA263" s="127"/>
      <c r="DB263" s="127"/>
      <c r="DC263" s="127"/>
      <c r="DD263" s="128"/>
      <c r="DE263" s="134"/>
      <c r="DF263" s="138"/>
      <c r="DG263" s="139"/>
      <c r="DH263" s="139"/>
      <c r="DI263" s="139"/>
      <c r="DJ263" s="139"/>
      <c r="DK263" s="139"/>
      <c r="DL263" s="139"/>
      <c r="DM263" s="137"/>
      <c r="DN263" s="138"/>
      <c r="DO263" s="139"/>
      <c r="DP263" s="139"/>
      <c r="DQ263" s="139"/>
      <c r="DR263" s="139"/>
      <c r="DS263" s="139"/>
      <c r="DT263" s="139"/>
      <c r="DU263" s="128"/>
      <c r="DV263" s="216"/>
      <c r="DW263" s="140"/>
      <c r="DX263" s="141"/>
      <c r="DY263" s="141"/>
      <c r="DZ263" s="134"/>
      <c r="EA263" s="133"/>
      <c r="EB263" s="177"/>
      <c r="EC263" s="177"/>
      <c r="ED263" s="163"/>
      <c r="EE263" s="133"/>
      <c r="EF263" s="127"/>
      <c r="EG263" s="127"/>
      <c r="EH263" s="127"/>
      <c r="EI263" s="127"/>
      <c r="EJ263" s="127"/>
      <c r="EK263" s="127"/>
      <c r="EL263" s="134"/>
      <c r="EM263" s="133"/>
      <c r="EN263" s="127"/>
      <c r="EO263" s="127"/>
      <c r="EP263" s="127"/>
      <c r="EQ263" s="127"/>
      <c r="ER263" s="127"/>
      <c r="ES263" s="127"/>
      <c r="ET263" s="134"/>
      <c r="EU263" s="142"/>
      <c r="EV263" s="142"/>
      <c r="EW263" s="142"/>
      <c r="EX263" s="142"/>
      <c r="EY263" s="142"/>
      <c r="EZ263" s="142"/>
      <c r="FA263" s="142"/>
      <c r="FB263" s="142"/>
      <c r="FC263" s="142"/>
      <c r="FD263" s="142"/>
      <c r="FE263" s="142"/>
      <c r="FF263" s="142"/>
      <c r="FG263" s="142"/>
      <c r="FH263" s="142"/>
    </row>
    <row r="264" spans="1:164" s="67" customFormat="1">
      <c r="A264" s="176" t="str">
        <f>Validation!B264</f>
        <v>Pass</v>
      </c>
      <c r="B264" s="247"/>
      <c r="C264" s="247"/>
      <c r="D264" s="247"/>
      <c r="E264" s="248"/>
      <c r="F264" s="249"/>
      <c r="G264" s="247"/>
      <c r="H264" s="243"/>
      <c r="I264" s="127"/>
      <c r="J264" s="243"/>
      <c r="K264" s="136"/>
      <c r="L264" s="177"/>
      <c r="M264" s="191"/>
      <c r="N264" s="218"/>
      <c r="O264" s="218"/>
      <c r="P264" s="179"/>
      <c r="Q264" s="128"/>
      <c r="R264" s="216"/>
      <c r="S264" s="244"/>
      <c r="T264" s="177"/>
      <c r="U264" s="177"/>
      <c r="V264" s="216"/>
      <c r="W264" s="131"/>
      <c r="X264" s="132"/>
      <c r="Y264" s="132"/>
      <c r="Z264" s="132"/>
      <c r="AA264" s="133"/>
      <c r="AB264" s="127"/>
      <c r="AC264" s="127"/>
      <c r="AD264" s="245"/>
      <c r="AE264" s="246"/>
      <c r="AF264" s="127"/>
      <c r="AG264" s="127"/>
      <c r="AH264" s="128"/>
      <c r="AI264" s="128"/>
      <c r="AJ264" s="134"/>
      <c r="AK264" s="214"/>
      <c r="AL264" s="210"/>
      <c r="AM264" s="177"/>
      <c r="AN264" s="127"/>
      <c r="AO264" s="177"/>
      <c r="AP264" s="177"/>
      <c r="AQ264" s="177"/>
      <c r="AR264" s="177"/>
      <c r="AS264" s="177"/>
      <c r="AT264" s="177"/>
      <c r="AU264" s="135"/>
      <c r="AV264" s="216"/>
      <c r="AW264" s="133"/>
      <c r="AX264" s="127"/>
      <c r="AY264" s="127"/>
      <c r="AZ264" s="127"/>
      <c r="BA264" s="127"/>
      <c r="BB264" s="127"/>
      <c r="BC264" s="127"/>
      <c r="BD264" s="127"/>
      <c r="BE264" s="134"/>
      <c r="BF264" s="127"/>
      <c r="BG264" s="127"/>
      <c r="BH264" s="127"/>
      <c r="BI264" s="127"/>
      <c r="BJ264" s="127"/>
      <c r="BK264" s="127"/>
      <c r="BL264" s="127"/>
      <c r="BM264" s="127"/>
      <c r="BN264" s="134"/>
      <c r="BO264" s="133"/>
      <c r="BP264" s="127"/>
      <c r="BQ264" s="127"/>
      <c r="BR264" s="127"/>
      <c r="BS264" s="127"/>
      <c r="BT264" s="127"/>
      <c r="BU264" s="127"/>
      <c r="BV264" s="127"/>
      <c r="BW264" s="127"/>
      <c r="BX264" s="127"/>
      <c r="BY264" s="127"/>
      <c r="BZ264" s="127"/>
      <c r="CA264" s="127"/>
      <c r="CB264" s="127"/>
      <c r="CC264" s="127"/>
      <c r="CD264" s="127"/>
      <c r="CE264" s="127"/>
      <c r="CF264" s="127"/>
      <c r="CG264" s="127"/>
      <c r="CH264" s="136"/>
      <c r="CI264" s="137"/>
      <c r="CJ264" s="127"/>
      <c r="CK264" s="127"/>
      <c r="CL264" s="127"/>
      <c r="CM264" s="127"/>
      <c r="CN264" s="127"/>
      <c r="CO264" s="127"/>
      <c r="CP264" s="127"/>
      <c r="CQ264" s="127"/>
      <c r="CR264" s="127"/>
      <c r="CS264" s="127"/>
      <c r="CT264" s="127"/>
      <c r="CU264" s="127"/>
      <c r="CV264" s="127"/>
      <c r="CW264" s="127"/>
      <c r="CX264" s="127"/>
      <c r="CY264" s="127"/>
      <c r="CZ264" s="127"/>
      <c r="DA264" s="127"/>
      <c r="DB264" s="127"/>
      <c r="DC264" s="127"/>
      <c r="DD264" s="128"/>
      <c r="DE264" s="134"/>
      <c r="DF264" s="138"/>
      <c r="DG264" s="139"/>
      <c r="DH264" s="139"/>
      <c r="DI264" s="139"/>
      <c r="DJ264" s="139"/>
      <c r="DK264" s="139"/>
      <c r="DL264" s="139"/>
      <c r="DM264" s="137"/>
      <c r="DN264" s="138"/>
      <c r="DO264" s="139"/>
      <c r="DP264" s="139"/>
      <c r="DQ264" s="139"/>
      <c r="DR264" s="139"/>
      <c r="DS264" s="139"/>
      <c r="DT264" s="139"/>
      <c r="DU264" s="128"/>
      <c r="DV264" s="216"/>
      <c r="DW264" s="140"/>
      <c r="DX264" s="141"/>
      <c r="DY264" s="141"/>
      <c r="DZ264" s="134"/>
      <c r="EA264" s="133"/>
      <c r="EB264" s="177"/>
      <c r="EC264" s="177"/>
      <c r="ED264" s="163"/>
      <c r="EE264" s="133"/>
      <c r="EF264" s="127"/>
      <c r="EG264" s="127"/>
      <c r="EH264" s="127"/>
      <c r="EI264" s="127"/>
      <c r="EJ264" s="127"/>
      <c r="EK264" s="127"/>
      <c r="EL264" s="134"/>
      <c r="EM264" s="133"/>
      <c r="EN264" s="127"/>
      <c r="EO264" s="127"/>
      <c r="EP264" s="127"/>
      <c r="EQ264" s="127"/>
      <c r="ER264" s="127"/>
      <c r="ES264" s="127"/>
      <c r="ET264" s="134"/>
      <c r="EU264" s="142"/>
      <c r="EV264" s="142"/>
      <c r="EW264" s="142"/>
      <c r="EX264" s="142"/>
      <c r="EY264" s="142"/>
      <c r="EZ264" s="142"/>
      <c r="FA264" s="142"/>
      <c r="FB264" s="142"/>
      <c r="FC264" s="142"/>
      <c r="FD264" s="142"/>
      <c r="FE264" s="142"/>
      <c r="FF264" s="142"/>
      <c r="FG264" s="142"/>
      <c r="FH264" s="142"/>
    </row>
    <row r="265" spans="1:164" s="67" customFormat="1">
      <c r="A265" s="176" t="str">
        <f>Validation!B265</f>
        <v>Pass</v>
      </c>
      <c r="B265" s="247"/>
      <c r="C265" s="247"/>
      <c r="D265" s="247"/>
      <c r="E265" s="248"/>
      <c r="F265" s="249"/>
      <c r="G265" s="247"/>
      <c r="H265" s="243"/>
      <c r="I265" s="127"/>
      <c r="J265" s="243"/>
      <c r="K265" s="136"/>
      <c r="L265" s="177"/>
      <c r="M265" s="191"/>
      <c r="N265" s="218"/>
      <c r="O265" s="218"/>
      <c r="P265" s="179"/>
      <c r="Q265" s="128"/>
      <c r="R265" s="216"/>
      <c r="S265" s="244"/>
      <c r="T265" s="177"/>
      <c r="U265" s="177"/>
      <c r="V265" s="216"/>
      <c r="W265" s="131"/>
      <c r="X265" s="132"/>
      <c r="Y265" s="132"/>
      <c r="Z265" s="132"/>
      <c r="AA265" s="133"/>
      <c r="AB265" s="127"/>
      <c r="AC265" s="127"/>
      <c r="AD265" s="245"/>
      <c r="AE265" s="246"/>
      <c r="AF265" s="127"/>
      <c r="AG265" s="127"/>
      <c r="AH265" s="128"/>
      <c r="AI265" s="128"/>
      <c r="AJ265" s="134"/>
      <c r="AK265" s="214"/>
      <c r="AL265" s="210"/>
      <c r="AM265" s="177"/>
      <c r="AN265" s="127"/>
      <c r="AO265" s="177"/>
      <c r="AP265" s="177"/>
      <c r="AQ265" s="177"/>
      <c r="AR265" s="177"/>
      <c r="AS265" s="177"/>
      <c r="AT265" s="177"/>
      <c r="AU265" s="135"/>
      <c r="AV265" s="216"/>
      <c r="AW265" s="133"/>
      <c r="AX265" s="127"/>
      <c r="AY265" s="127"/>
      <c r="AZ265" s="127"/>
      <c r="BA265" s="127"/>
      <c r="BB265" s="127"/>
      <c r="BC265" s="127"/>
      <c r="BD265" s="127"/>
      <c r="BE265" s="134"/>
      <c r="BF265" s="127"/>
      <c r="BG265" s="127"/>
      <c r="BH265" s="127"/>
      <c r="BI265" s="127"/>
      <c r="BJ265" s="127"/>
      <c r="BK265" s="127"/>
      <c r="BL265" s="127"/>
      <c r="BM265" s="127"/>
      <c r="BN265" s="134"/>
      <c r="BO265" s="133"/>
      <c r="BP265" s="127"/>
      <c r="BQ265" s="127"/>
      <c r="BR265" s="127"/>
      <c r="BS265" s="127"/>
      <c r="BT265" s="127"/>
      <c r="BU265" s="127"/>
      <c r="BV265" s="127"/>
      <c r="BW265" s="127"/>
      <c r="BX265" s="127"/>
      <c r="BY265" s="127"/>
      <c r="BZ265" s="127"/>
      <c r="CA265" s="127"/>
      <c r="CB265" s="127"/>
      <c r="CC265" s="127"/>
      <c r="CD265" s="127"/>
      <c r="CE265" s="127"/>
      <c r="CF265" s="127"/>
      <c r="CG265" s="127"/>
      <c r="CH265" s="136"/>
      <c r="CI265" s="137"/>
      <c r="CJ265" s="127"/>
      <c r="CK265" s="127"/>
      <c r="CL265" s="127"/>
      <c r="CM265" s="127"/>
      <c r="CN265" s="127"/>
      <c r="CO265" s="127"/>
      <c r="CP265" s="127"/>
      <c r="CQ265" s="127"/>
      <c r="CR265" s="127"/>
      <c r="CS265" s="127"/>
      <c r="CT265" s="127"/>
      <c r="CU265" s="127"/>
      <c r="CV265" s="127"/>
      <c r="CW265" s="127"/>
      <c r="CX265" s="127"/>
      <c r="CY265" s="127"/>
      <c r="CZ265" s="127"/>
      <c r="DA265" s="127"/>
      <c r="DB265" s="127"/>
      <c r="DC265" s="127"/>
      <c r="DD265" s="128"/>
      <c r="DE265" s="134"/>
      <c r="DF265" s="138"/>
      <c r="DG265" s="139"/>
      <c r="DH265" s="139"/>
      <c r="DI265" s="139"/>
      <c r="DJ265" s="139"/>
      <c r="DK265" s="139"/>
      <c r="DL265" s="139"/>
      <c r="DM265" s="137"/>
      <c r="DN265" s="138"/>
      <c r="DO265" s="139"/>
      <c r="DP265" s="139"/>
      <c r="DQ265" s="139"/>
      <c r="DR265" s="139"/>
      <c r="DS265" s="139"/>
      <c r="DT265" s="139"/>
      <c r="DU265" s="128"/>
      <c r="DV265" s="216"/>
      <c r="DW265" s="140"/>
      <c r="DX265" s="141"/>
      <c r="DY265" s="141"/>
      <c r="DZ265" s="134"/>
      <c r="EA265" s="133"/>
      <c r="EB265" s="177"/>
      <c r="EC265" s="177"/>
      <c r="ED265" s="163"/>
      <c r="EE265" s="133"/>
      <c r="EF265" s="127"/>
      <c r="EG265" s="127"/>
      <c r="EH265" s="127"/>
      <c r="EI265" s="127"/>
      <c r="EJ265" s="127"/>
      <c r="EK265" s="127"/>
      <c r="EL265" s="134"/>
      <c r="EM265" s="133"/>
      <c r="EN265" s="127"/>
      <c r="EO265" s="127"/>
      <c r="EP265" s="127"/>
      <c r="EQ265" s="127"/>
      <c r="ER265" s="127"/>
      <c r="ES265" s="127"/>
      <c r="ET265" s="134"/>
      <c r="EU265" s="142"/>
      <c r="EV265" s="142"/>
      <c r="EW265" s="142"/>
      <c r="EX265" s="142"/>
      <c r="EY265" s="142"/>
      <c r="EZ265" s="142"/>
      <c r="FA265" s="142"/>
      <c r="FB265" s="142"/>
      <c r="FC265" s="142"/>
      <c r="FD265" s="142"/>
      <c r="FE265" s="142"/>
      <c r="FF265" s="142"/>
      <c r="FG265" s="142"/>
      <c r="FH265" s="142"/>
    </row>
    <row r="266" spans="1:164" s="67" customFormat="1">
      <c r="A266" s="176" t="str">
        <f>Validation!B266</f>
        <v>Pass</v>
      </c>
      <c r="B266" s="247"/>
      <c r="C266" s="247"/>
      <c r="D266" s="247"/>
      <c r="E266" s="248"/>
      <c r="F266" s="249"/>
      <c r="G266" s="247"/>
      <c r="H266" s="243"/>
      <c r="I266" s="127"/>
      <c r="J266" s="243"/>
      <c r="K266" s="136"/>
      <c r="L266" s="177"/>
      <c r="M266" s="191"/>
      <c r="N266" s="218"/>
      <c r="O266" s="218"/>
      <c r="P266" s="179"/>
      <c r="Q266" s="128"/>
      <c r="R266" s="216"/>
      <c r="S266" s="244"/>
      <c r="T266" s="177"/>
      <c r="U266" s="177"/>
      <c r="V266" s="216"/>
      <c r="W266" s="131"/>
      <c r="X266" s="132"/>
      <c r="Y266" s="132"/>
      <c r="Z266" s="132"/>
      <c r="AA266" s="133"/>
      <c r="AB266" s="127"/>
      <c r="AC266" s="127"/>
      <c r="AD266" s="245"/>
      <c r="AE266" s="246"/>
      <c r="AF266" s="127"/>
      <c r="AG266" s="127"/>
      <c r="AH266" s="128"/>
      <c r="AI266" s="128"/>
      <c r="AJ266" s="134"/>
      <c r="AK266" s="214"/>
      <c r="AL266" s="210"/>
      <c r="AM266" s="177"/>
      <c r="AN266" s="127"/>
      <c r="AO266" s="177"/>
      <c r="AP266" s="177"/>
      <c r="AQ266" s="177"/>
      <c r="AR266" s="177"/>
      <c r="AS266" s="177"/>
      <c r="AT266" s="177"/>
      <c r="AU266" s="135"/>
      <c r="AV266" s="216"/>
      <c r="AW266" s="133"/>
      <c r="AX266" s="127"/>
      <c r="AY266" s="127"/>
      <c r="AZ266" s="127"/>
      <c r="BA266" s="127"/>
      <c r="BB266" s="127"/>
      <c r="BC266" s="127"/>
      <c r="BD266" s="127"/>
      <c r="BE266" s="134"/>
      <c r="BF266" s="127"/>
      <c r="BG266" s="127"/>
      <c r="BH266" s="127"/>
      <c r="BI266" s="127"/>
      <c r="BJ266" s="127"/>
      <c r="BK266" s="127"/>
      <c r="BL266" s="127"/>
      <c r="BM266" s="127"/>
      <c r="BN266" s="134"/>
      <c r="BO266" s="133"/>
      <c r="BP266" s="127"/>
      <c r="BQ266" s="127"/>
      <c r="BR266" s="127"/>
      <c r="BS266" s="127"/>
      <c r="BT266" s="127"/>
      <c r="BU266" s="127"/>
      <c r="BV266" s="127"/>
      <c r="BW266" s="127"/>
      <c r="BX266" s="127"/>
      <c r="BY266" s="127"/>
      <c r="BZ266" s="127"/>
      <c r="CA266" s="127"/>
      <c r="CB266" s="127"/>
      <c r="CC266" s="127"/>
      <c r="CD266" s="127"/>
      <c r="CE266" s="127"/>
      <c r="CF266" s="127"/>
      <c r="CG266" s="127"/>
      <c r="CH266" s="136"/>
      <c r="CI266" s="137"/>
      <c r="CJ266" s="127"/>
      <c r="CK266" s="127"/>
      <c r="CL266" s="127"/>
      <c r="CM266" s="127"/>
      <c r="CN266" s="127"/>
      <c r="CO266" s="127"/>
      <c r="CP266" s="127"/>
      <c r="CQ266" s="127"/>
      <c r="CR266" s="127"/>
      <c r="CS266" s="127"/>
      <c r="CT266" s="127"/>
      <c r="CU266" s="127"/>
      <c r="CV266" s="127"/>
      <c r="CW266" s="127"/>
      <c r="CX266" s="127"/>
      <c r="CY266" s="127"/>
      <c r="CZ266" s="127"/>
      <c r="DA266" s="127"/>
      <c r="DB266" s="127"/>
      <c r="DC266" s="127"/>
      <c r="DD266" s="128"/>
      <c r="DE266" s="134"/>
      <c r="DF266" s="138"/>
      <c r="DG266" s="139"/>
      <c r="DH266" s="139"/>
      <c r="DI266" s="139"/>
      <c r="DJ266" s="139"/>
      <c r="DK266" s="139"/>
      <c r="DL266" s="139"/>
      <c r="DM266" s="137"/>
      <c r="DN266" s="138"/>
      <c r="DO266" s="139"/>
      <c r="DP266" s="139"/>
      <c r="DQ266" s="139"/>
      <c r="DR266" s="139"/>
      <c r="DS266" s="139"/>
      <c r="DT266" s="139"/>
      <c r="DU266" s="128"/>
      <c r="DV266" s="216"/>
      <c r="DW266" s="140"/>
      <c r="DX266" s="141"/>
      <c r="DY266" s="141"/>
      <c r="DZ266" s="134"/>
      <c r="EA266" s="133"/>
      <c r="EB266" s="177"/>
      <c r="EC266" s="177"/>
      <c r="ED266" s="163"/>
      <c r="EE266" s="133"/>
      <c r="EF266" s="127"/>
      <c r="EG266" s="127"/>
      <c r="EH266" s="127"/>
      <c r="EI266" s="127"/>
      <c r="EJ266" s="127"/>
      <c r="EK266" s="127"/>
      <c r="EL266" s="134"/>
      <c r="EM266" s="133"/>
      <c r="EN266" s="127"/>
      <c r="EO266" s="127"/>
      <c r="EP266" s="127"/>
      <c r="EQ266" s="127"/>
      <c r="ER266" s="127"/>
      <c r="ES266" s="127"/>
      <c r="ET266" s="134"/>
      <c r="EU266" s="142"/>
      <c r="EV266" s="142"/>
      <c r="EW266" s="142"/>
      <c r="EX266" s="142"/>
      <c r="EY266" s="142"/>
      <c r="EZ266" s="142"/>
      <c r="FA266" s="142"/>
      <c r="FB266" s="142"/>
      <c r="FC266" s="142"/>
      <c r="FD266" s="142"/>
      <c r="FE266" s="142"/>
      <c r="FF266" s="142"/>
      <c r="FG266" s="142"/>
      <c r="FH266" s="142"/>
    </row>
    <row r="267" spans="1:164" s="67" customFormat="1">
      <c r="A267" s="176" t="str">
        <f>Validation!B267</f>
        <v>Pass</v>
      </c>
      <c r="B267" s="247"/>
      <c r="C267" s="247"/>
      <c r="D267" s="247"/>
      <c r="E267" s="248"/>
      <c r="F267" s="249"/>
      <c r="G267" s="247"/>
      <c r="H267" s="243"/>
      <c r="I267" s="127"/>
      <c r="J267" s="243"/>
      <c r="K267" s="136"/>
      <c r="L267" s="177"/>
      <c r="M267" s="191"/>
      <c r="N267" s="218"/>
      <c r="O267" s="218"/>
      <c r="P267" s="179"/>
      <c r="Q267" s="128"/>
      <c r="R267" s="216"/>
      <c r="S267" s="244"/>
      <c r="T267" s="177"/>
      <c r="U267" s="177"/>
      <c r="V267" s="216"/>
      <c r="W267" s="131"/>
      <c r="X267" s="132"/>
      <c r="Y267" s="132"/>
      <c r="Z267" s="132"/>
      <c r="AA267" s="133"/>
      <c r="AB267" s="127"/>
      <c r="AC267" s="127"/>
      <c r="AD267" s="245"/>
      <c r="AE267" s="246"/>
      <c r="AF267" s="127"/>
      <c r="AG267" s="127"/>
      <c r="AH267" s="128"/>
      <c r="AI267" s="128"/>
      <c r="AJ267" s="134"/>
      <c r="AK267" s="214"/>
      <c r="AL267" s="210"/>
      <c r="AM267" s="177"/>
      <c r="AN267" s="127"/>
      <c r="AO267" s="177"/>
      <c r="AP267" s="177"/>
      <c r="AQ267" s="177"/>
      <c r="AR267" s="177"/>
      <c r="AS267" s="177"/>
      <c r="AT267" s="177"/>
      <c r="AU267" s="135"/>
      <c r="AV267" s="216"/>
      <c r="AW267" s="133"/>
      <c r="AX267" s="127"/>
      <c r="AY267" s="127"/>
      <c r="AZ267" s="127"/>
      <c r="BA267" s="127"/>
      <c r="BB267" s="127"/>
      <c r="BC267" s="127"/>
      <c r="BD267" s="127"/>
      <c r="BE267" s="134"/>
      <c r="BF267" s="127"/>
      <c r="BG267" s="127"/>
      <c r="BH267" s="127"/>
      <c r="BI267" s="127"/>
      <c r="BJ267" s="127"/>
      <c r="BK267" s="127"/>
      <c r="BL267" s="127"/>
      <c r="BM267" s="127"/>
      <c r="BN267" s="134"/>
      <c r="BO267" s="133"/>
      <c r="BP267" s="127"/>
      <c r="BQ267" s="127"/>
      <c r="BR267" s="127"/>
      <c r="BS267" s="127"/>
      <c r="BT267" s="127"/>
      <c r="BU267" s="127"/>
      <c r="BV267" s="127"/>
      <c r="BW267" s="127"/>
      <c r="BX267" s="127"/>
      <c r="BY267" s="127"/>
      <c r="BZ267" s="127"/>
      <c r="CA267" s="127"/>
      <c r="CB267" s="127"/>
      <c r="CC267" s="127"/>
      <c r="CD267" s="127"/>
      <c r="CE267" s="127"/>
      <c r="CF267" s="127"/>
      <c r="CG267" s="127"/>
      <c r="CH267" s="136"/>
      <c r="CI267" s="137"/>
      <c r="CJ267" s="127"/>
      <c r="CK267" s="127"/>
      <c r="CL267" s="127"/>
      <c r="CM267" s="127"/>
      <c r="CN267" s="127"/>
      <c r="CO267" s="127"/>
      <c r="CP267" s="127"/>
      <c r="CQ267" s="127"/>
      <c r="CR267" s="127"/>
      <c r="CS267" s="127"/>
      <c r="CT267" s="127"/>
      <c r="CU267" s="127"/>
      <c r="CV267" s="127"/>
      <c r="CW267" s="127"/>
      <c r="CX267" s="127"/>
      <c r="CY267" s="127"/>
      <c r="CZ267" s="127"/>
      <c r="DA267" s="127"/>
      <c r="DB267" s="127"/>
      <c r="DC267" s="127"/>
      <c r="DD267" s="128"/>
      <c r="DE267" s="134"/>
      <c r="DF267" s="138"/>
      <c r="DG267" s="139"/>
      <c r="DH267" s="139"/>
      <c r="DI267" s="139"/>
      <c r="DJ267" s="139"/>
      <c r="DK267" s="139"/>
      <c r="DL267" s="139"/>
      <c r="DM267" s="137"/>
      <c r="DN267" s="138"/>
      <c r="DO267" s="139"/>
      <c r="DP267" s="139"/>
      <c r="DQ267" s="139"/>
      <c r="DR267" s="139"/>
      <c r="DS267" s="139"/>
      <c r="DT267" s="139"/>
      <c r="DU267" s="128"/>
      <c r="DV267" s="216"/>
      <c r="DW267" s="140"/>
      <c r="DX267" s="141"/>
      <c r="DY267" s="141"/>
      <c r="DZ267" s="134"/>
      <c r="EA267" s="133"/>
      <c r="EB267" s="177"/>
      <c r="EC267" s="177"/>
      <c r="ED267" s="163"/>
      <c r="EE267" s="133"/>
      <c r="EF267" s="127"/>
      <c r="EG267" s="127"/>
      <c r="EH267" s="127"/>
      <c r="EI267" s="127"/>
      <c r="EJ267" s="127"/>
      <c r="EK267" s="127"/>
      <c r="EL267" s="134"/>
      <c r="EM267" s="133"/>
      <c r="EN267" s="127"/>
      <c r="EO267" s="127"/>
      <c r="EP267" s="127"/>
      <c r="EQ267" s="127"/>
      <c r="ER267" s="127"/>
      <c r="ES267" s="127"/>
      <c r="ET267" s="134"/>
      <c r="EU267" s="142"/>
      <c r="EV267" s="142"/>
      <c r="EW267" s="142"/>
      <c r="EX267" s="142"/>
      <c r="EY267" s="142"/>
      <c r="EZ267" s="142"/>
      <c r="FA267" s="142"/>
      <c r="FB267" s="142"/>
      <c r="FC267" s="142"/>
      <c r="FD267" s="142"/>
      <c r="FE267" s="142"/>
      <c r="FF267" s="142"/>
      <c r="FG267" s="142"/>
      <c r="FH267" s="142"/>
    </row>
    <row r="268" spans="1:164" s="67" customFormat="1">
      <c r="A268" s="176" t="str">
        <f>Validation!B268</f>
        <v>Pass</v>
      </c>
      <c r="B268" s="247"/>
      <c r="C268" s="247"/>
      <c r="D268" s="247"/>
      <c r="E268" s="248"/>
      <c r="F268" s="249"/>
      <c r="G268" s="247"/>
      <c r="H268" s="243"/>
      <c r="I268" s="127"/>
      <c r="J268" s="243"/>
      <c r="K268" s="136"/>
      <c r="L268" s="177"/>
      <c r="M268" s="191"/>
      <c r="N268" s="218"/>
      <c r="O268" s="218"/>
      <c r="P268" s="179"/>
      <c r="Q268" s="128"/>
      <c r="R268" s="216"/>
      <c r="S268" s="244"/>
      <c r="T268" s="177"/>
      <c r="U268" s="177"/>
      <c r="V268" s="216"/>
      <c r="W268" s="131"/>
      <c r="X268" s="132"/>
      <c r="Y268" s="132"/>
      <c r="Z268" s="132"/>
      <c r="AA268" s="133"/>
      <c r="AB268" s="127"/>
      <c r="AC268" s="127"/>
      <c r="AD268" s="245"/>
      <c r="AE268" s="246"/>
      <c r="AF268" s="127"/>
      <c r="AG268" s="127"/>
      <c r="AH268" s="128"/>
      <c r="AI268" s="128"/>
      <c r="AJ268" s="134"/>
      <c r="AK268" s="214"/>
      <c r="AL268" s="210"/>
      <c r="AM268" s="177"/>
      <c r="AN268" s="127"/>
      <c r="AO268" s="177"/>
      <c r="AP268" s="177"/>
      <c r="AQ268" s="177"/>
      <c r="AR268" s="177"/>
      <c r="AS268" s="177"/>
      <c r="AT268" s="177"/>
      <c r="AU268" s="135"/>
      <c r="AV268" s="216"/>
      <c r="AW268" s="133"/>
      <c r="AX268" s="127"/>
      <c r="AY268" s="127"/>
      <c r="AZ268" s="127"/>
      <c r="BA268" s="127"/>
      <c r="BB268" s="127"/>
      <c r="BC268" s="127"/>
      <c r="BD268" s="127"/>
      <c r="BE268" s="134"/>
      <c r="BF268" s="127"/>
      <c r="BG268" s="127"/>
      <c r="BH268" s="127"/>
      <c r="BI268" s="127"/>
      <c r="BJ268" s="127"/>
      <c r="BK268" s="127"/>
      <c r="BL268" s="127"/>
      <c r="BM268" s="127"/>
      <c r="BN268" s="134"/>
      <c r="BO268" s="133"/>
      <c r="BP268" s="127"/>
      <c r="BQ268" s="127"/>
      <c r="BR268" s="127"/>
      <c r="BS268" s="127"/>
      <c r="BT268" s="127"/>
      <c r="BU268" s="127"/>
      <c r="BV268" s="127"/>
      <c r="BW268" s="127"/>
      <c r="BX268" s="127"/>
      <c r="BY268" s="127"/>
      <c r="BZ268" s="127"/>
      <c r="CA268" s="127"/>
      <c r="CB268" s="127"/>
      <c r="CC268" s="127"/>
      <c r="CD268" s="127"/>
      <c r="CE268" s="127"/>
      <c r="CF268" s="127"/>
      <c r="CG268" s="127"/>
      <c r="CH268" s="136"/>
      <c r="CI268" s="137"/>
      <c r="CJ268" s="127"/>
      <c r="CK268" s="127"/>
      <c r="CL268" s="127"/>
      <c r="CM268" s="127"/>
      <c r="CN268" s="127"/>
      <c r="CO268" s="127"/>
      <c r="CP268" s="127"/>
      <c r="CQ268" s="127"/>
      <c r="CR268" s="127"/>
      <c r="CS268" s="127"/>
      <c r="CT268" s="127"/>
      <c r="CU268" s="127"/>
      <c r="CV268" s="127"/>
      <c r="CW268" s="127"/>
      <c r="CX268" s="127"/>
      <c r="CY268" s="127"/>
      <c r="CZ268" s="127"/>
      <c r="DA268" s="127"/>
      <c r="DB268" s="127"/>
      <c r="DC268" s="127"/>
      <c r="DD268" s="128"/>
      <c r="DE268" s="134"/>
      <c r="DF268" s="138"/>
      <c r="DG268" s="139"/>
      <c r="DH268" s="139"/>
      <c r="DI268" s="139"/>
      <c r="DJ268" s="139"/>
      <c r="DK268" s="139"/>
      <c r="DL268" s="139"/>
      <c r="DM268" s="137"/>
      <c r="DN268" s="138"/>
      <c r="DO268" s="139"/>
      <c r="DP268" s="139"/>
      <c r="DQ268" s="139"/>
      <c r="DR268" s="139"/>
      <c r="DS268" s="139"/>
      <c r="DT268" s="139"/>
      <c r="DU268" s="128"/>
      <c r="DV268" s="216"/>
      <c r="DW268" s="140"/>
      <c r="DX268" s="141"/>
      <c r="DY268" s="141"/>
      <c r="DZ268" s="134"/>
      <c r="EA268" s="133"/>
      <c r="EB268" s="177"/>
      <c r="EC268" s="177"/>
      <c r="ED268" s="163"/>
      <c r="EE268" s="133"/>
      <c r="EF268" s="127"/>
      <c r="EG268" s="127"/>
      <c r="EH268" s="127"/>
      <c r="EI268" s="127"/>
      <c r="EJ268" s="127"/>
      <c r="EK268" s="127"/>
      <c r="EL268" s="134"/>
      <c r="EM268" s="133"/>
      <c r="EN268" s="127"/>
      <c r="EO268" s="127"/>
      <c r="EP268" s="127"/>
      <c r="EQ268" s="127"/>
      <c r="ER268" s="127"/>
      <c r="ES268" s="127"/>
      <c r="ET268" s="134"/>
      <c r="EU268" s="142"/>
      <c r="EV268" s="142"/>
      <c r="EW268" s="142"/>
      <c r="EX268" s="142"/>
      <c r="EY268" s="142"/>
      <c r="EZ268" s="142"/>
      <c r="FA268" s="142"/>
      <c r="FB268" s="142"/>
      <c r="FC268" s="142"/>
      <c r="FD268" s="142"/>
      <c r="FE268" s="142"/>
      <c r="FF268" s="142"/>
      <c r="FG268" s="142"/>
      <c r="FH268" s="142"/>
    </row>
    <row r="269" spans="1:164" s="67" customFormat="1">
      <c r="A269" s="176" t="str">
        <f>Validation!B269</f>
        <v>Pass</v>
      </c>
      <c r="B269" s="247"/>
      <c r="C269" s="247"/>
      <c r="D269" s="247"/>
      <c r="E269" s="248"/>
      <c r="F269" s="249"/>
      <c r="G269" s="247"/>
      <c r="H269" s="243"/>
      <c r="I269" s="127"/>
      <c r="J269" s="243"/>
      <c r="K269" s="136"/>
      <c r="L269" s="177"/>
      <c r="M269" s="191"/>
      <c r="N269" s="218"/>
      <c r="O269" s="218"/>
      <c r="P269" s="179"/>
      <c r="Q269" s="128"/>
      <c r="R269" s="216"/>
      <c r="S269" s="244"/>
      <c r="T269" s="177"/>
      <c r="U269" s="177"/>
      <c r="V269" s="216"/>
      <c r="W269" s="131"/>
      <c r="X269" s="132"/>
      <c r="Y269" s="132"/>
      <c r="Z269" s="132"/>
      <c r="AA269" s="133"/>
      <c r="AB269" s="127"/>
      <c r="AC269" s="127"/>
      <c r="AD269" s="245"/>
      <c r="AE269" s="246"/>
      <c r="AF269" s="127"/>
      <c r="AG269" s="127"/>
      <c r="AH269" s="128"/>
      <c r="AI269" s="128"/>
      <c r="AJ269" s="134"/>
      <c r="AK269" s="214"/>
      <c r="AL269" s="210"/>
      <c r="AM269" s="177"/>
      <c r="AN269" s="127"/>
      <c r="AO269" s="177"/>
      <c r="AP269" s="177"/>
      <c r="AQ269" s="177"/>
      <c r="AR269" s="177"/>
      <c r="AS269" s="177"/>
      <c r="AT269" s="177"/>
      <c r="AU269" s="135"/>
      <c r="AV269" s="216"/>
      <c r="AW269" s="133"/>
      <c r="AX269" s="127"/>
      <c r="AY269" s="127"/>
      <c r="AZ269" s="127"/>
      <c r="BA269" s="127"/>
      <c r="BB269" s="127"/>
      <c r="BC269" s="127"/>
      <c r="BD269" s="127"/>
      <c r="BE269" s="134"/>
      <c r="BF269" s="127"/>
      <c r="BG269" s="127"/>
      <c r="BH269" s="127"/>
      <c r="BI269" s="127"/>
      <c r="BJ269" s="127"/>
      <c r="BK269" s="127"/>
      <c r="BL269" s="127"/>
      <c r="BM269" s="127"/>
      <c r="BN269" s="134"/>
      <c r="BO269" s="133"/>
      <c r="BP269" s="127"/>
      <c r="BQ269" s="127"/>
      <c r="BR269" s="127"/>
      <c r="BS269" s="127"/>
      <c r="BT269" s="127"/>
      <c r="BU269" s="127"/>
      <c r="BV269" s="127"/>
      <c r="BW269" s="127"/>
      <c r="BX269" s="127"/>
      <c r="BY269" s="127"/>
      <c r="BZ269" s="127"/>
      <c r="CA269" s="127"/>
      <c r="CB269" s="127"/>
      <c r="CC269" s="127"/>
      <c r="CD269" s="127"/>
      <c r="CE269" s="127"/>
      <c r="CF269" s="127"/>
      <c r="CG269" s="127"/>
      <c r="CH269" s="136"/>
      <c r="CI269" s="137"/>
      <c r="CJ269" s="127"/>
      <c r="CK269" s="127"/>
      <c r="CL269" s="127"/>
      <c r="CM269" s="127"/>
      <c r="CN269" s="127"/>
      <c r="CO269" s="127"/>
      <c r="CP269" s="127"/>
      <c r="CQ269" s="127"/>
      <c r="CR269" s="127"/>
      <c r="CS269" s="127"/>
      <c r="CT269" s="127"/>
      <c r="CU269" s="127"/>
      <c r="CV269" s="127"/>
      <c r="CW269" s="127"/>
      <c r="CX269" s="127"/>
      <c r="CY269" s="127"/>
      <c r="CZ269" s="127"/>
      <c r="DA269" s="127"/>
      <c r="DB269" s="127"/>
      <c r="DC269" s="127"/>
      <c r="DD269" s="128"/>
      <c r="DE269" s="134"/>
      <c r="DF269" s="138"/>
      <c r="DG269" s="139"/>
      <c r="DH269" s="139"/>
      <c r="DI269" s="139"/>
      <c r="DJ269" s="139"/>
      <c r="DK269" s="139"/>
      <c r="DL269" s="139"/>
      <c r="DM269" s="137"/>
      <c r="DN269" s="138"/>
      <c r="DO269" s="139"/>
      <c r="DP269" s="139"/>
      <c r="DQ269" s="139"/>
      <c r="DR269" s="139"/>
      <c r="DS269" s="139"/>
      <c r="DT269" s="139"/>
      <c r="DU269" s="128"/>
      <c r="DV269" s="216"/>
      <c r="DW269" s="140"/>
      <c r="DX269" s="141"/>
      <c r="DY269" s="141"/>
      <c r="DZ269" s="134"/>
      <c r="EA269" s="133"/>
      <c r="EB269" s="177"/>
      <c r="EC269" s="177"/>
      <c r="ED269" s="163"/>
      <c r="EE269" s="133"/>
      <c r="EF269" s="127"/>
      <c r="EG269" s="127"/>
      <c r="EH269" s="127"/>
      <c r="EI269" s="127"/>
      <c r="EJ269" s="127"/>
      <c r="EK269" s="127"/>
      <c r="EL269" s="134"/>
      <c r="EM269" s="133"/>
      <c r="EN269" s="127"/>
      <c r="EO269" s="127"/>
      <c r="EP269" s="127"/>
      <c r="EQ269" s="127"/>
      <c r="ER269" s="127"/>
      <c r="ES269" s="127"/>
      <c r="ET269" s="134"/>
      <c r="EU269" s="142"/>
      <c r="EV269" s="142"/>
      <c r="EW269" s="142"/>
      <c r="EX269" s="142"/>
      <c r="EY269" s="142"/>
      <c r="EZ269" s="142"/>
      <c r="FA269" s="142"/>
      <c r="FB269" s="142"/>
      <c r="FC269" s="142"/>
      <c r="FD269" s="142"/>
      <c r="FE269" s="142"/>
      <c r="FF269" s="142"/>
      <c r="FG269" s="142"/>
      <c r="FH269" s="142"/>
    </row>
    <row r="270" spans="1:164" s="67" customFormat="1">
      <c r="A270" s="176" t="str">
        <f>Validation!B270</f>
        <v>Pass</v>
      </c>
      <c r="B270" s="247"/>
      <c r="C270" s="247"/>
      <c r="D270" s="247"/>
      <c r="E270" s="248"/>
      <c r="F270" s="249"/>
      <c r="G270" s="247"/>
      <c r="H270" s="243"/>
      <c r="I270" s="127"/>
      <c r="J270" s="243"/>
      <c r="K270" s="136"/>
      <c r="L270" s="177"/>
      <c r="M270" s="191"/>
      <c r="N270" s="218"/>
      <c r="O270" s="218"/>
      <c r="P270" s="179"/>
      <c r="Q270" s="128"/>
      <c r="R270" s="216"/>
      <c r="S270" s="244"/>
      <c r="T270" s="177"/>
      <c r="U270" s="177"/>
      <c r="V270" s="216"/>
      <c r="W270" s="131"/>
      <c r="X270" s="132"/>
      <c r="Y270" s="132"/>
      <c r="Z270" s="132"/>
      <c r="AA270" s="133"/>
      <c r="AB270" s="127"/>
      <c r="AC270" s="127"/>
      <c r="AD270" s="245"/>
      <c r="AE270" s="246"/>
      <c r="AF270" s="127"/>
      <c r="AG270" s="127"/>
      <c r="AH270" s="128"/>
      <c r="AI270" s="128"/>
      <c r="AJ270" s="134"/>
      <c r="AK270" s="214"/>
      <c r="AL270" s="210"/>
      <c r="AM270" s="177"/>
      <c r="AN270" s="127"/>
      <c r="AO270" s="177"/>
      <c r="AP270" s="177"/>
      <c r="AQ270" s="177"/>
      <c r="AR270" s="177"/>
      <c r="AS270" s="177"/>
      <c r="AT270" s="177"/>
      <c r="AU270" s="135"/>
      <c r="AV270" s="216"/>
      <c r="AW270" s="133"/>
      <c r="AX270" s="127"/>
      <c r="AY270" s="127"/>
      <c r="AZ270" s="127"/>
      <c r="BA270" s="127"/>
      <c r="BB270" s="127"/>
      <c r="BC270" s="127"/>
      <c r="BD270" s="127"/>
      <c r="BE270" s="134"/>
      <c r="BF270" s="127"/>
      <c r="BG270" s="127"/>
      <c r="BH270" s="127"/>
      <c r="BI270" s="127"/>
      <c r="BJ270" s="127"/>
      <c r="BK270" s="127"/>
      <c r="BL270" s="127"/>
      <c r="BM270" s="127"/>
      <c r="BN270" s="134"/>
      <c r="BO270" s="133"/>
      <c r="BP270" s="127"/>
      <c r="BQ270" s="127"/>
      <c r="BR270" s="127"/>
      <c r="BS270" s="127"/>
      <c r="BT270" s="127"/>
      <c r="BU270" s="127"/>
      <c r="BV270" s="127"/>
      <c r="BW270" s="127"/>
      <c r="BX270" s="127"/>
      <c r="BY270" s="127"/>
      <c r="BZ270" s="127"/>
      <c r="CA270" s="127"/>
      <c r="CB270" s="127"/>
      <c r="CC270" s="127"/>
      <c r="CD270" s="127"/>
      <c r="CE270" s="127"/>
      <c r="CF270" s="127"/>
      <c r="CG270" s="127"/>
      <c r="CH270" s="136"/>
      <c r="CI270" s="137"/>
      <c r="CJ270" s="127"/>
      <c r="CK270" s="127"/>
      <c r="CL270" s="127"/>
      <c r="CM270" s="127"/>
      <c r="CN270" s="127"/>
      <c r="CO270" s="127"/>
      <c r="CP270" s="127"/>
      <c r="CQ270" s="127"/>
      <c r="CR270" s="127"/>
      <c r="CS270" s="127"/>
      <c r="CT270" s="127"/>
      <c r="CU270" s="127"/>
      <c r="CV270" s="127"/>
      <c r="CW270" s="127"/>
      <c r="CX270" s="127"/>
      <c r="CY270" s="127"/>
      <c r="CZ270" s="127"/>
      <c r="DA270" s="127"/>
      <c r="DB270" s="127"/>
      <c r="DC270" s="127"/>
      <c r="DD270" s="128"/>
      <c r="DE270" s="134"/>
      <c r="DF270" s="138"/>
      <c r="DG270" s="139"/>
      <c r="DH270" s="139"/>
      <c r="DI270" s="139"/>
      <c r="DJ270" s="139"/>
      <c r="DK270" s="139"/>
      <c r="DL270" s="139"/>
      <c r="DM270" s="137"/>
      <c r="DN270" s="138"/>
      <c r="DO270" s="139"/>
      <c r="DP270" s="139"/>
      <c r="DQ270" s="139"/>
      <c r="DR270" s="139"/>
      <c r="DS270" s="139"/>
      <c r="DT270" s="139"/>
      <c r="DU270" s="128"/>
      <c r="DV270" s="216"/>
      <c r="DW270" s="140"/>
      <c r="DX270" s="141"/>
      <c r="DY270" s="141"/>
      <c r="DZ270" s="134"/>
      <c r="EA270" s="133"/>
      <c r="EB270" s="177"/>
      <c r="EC270" s="177"/>
      <c r="ED270" s="163"/>
      <c r="EE270" s="133"/>
      <c r="EF270" s="127"/>
      <c r="EG270" s="127"/>
      <c r="EH270" s="127"/>
      <c r="EI270" s="127"/>
      <c r="EJ270" s="127"/>
      <c r="EK270" s="127"/>
      <c r="EL270" s="134"/>
      <c r="EM270" s="133"/>
      <c r="EN270" s="127"/>
      <c r="EO270" s="127"/>
      <c r="EP270" s="127"/>
      <c r="EQ270" s="127"/>
      <c r="ER270" s="127"/>
      <c r="ES270" s="127"/>
      <c r="ET270" s="134"/>
      <c r="EU270" s="142"/>
      <c r="EV270" s="142"/>
      <c r="EW270" s="142"/>
      <c r="EX270" s="142"/>
      <c r="EY270" s="142"/>
      <c r="EZ270" s="142"/>
      <c r="FA270" s="142"/>
      <c r="FB270" s="142"/>
      <c r="FC270" s="142"/>
      <c r="FD270" s="142"/>
      <c r="FE270" s="142"/>
      <c r="FF270" s="142"/>
      <c r="FG270" s="142"/>
      <c r="FH270" s="142"/>
    </row>
    <row r="271" spans="1:164" s="67" customFormat="1">
      <c r="A271" s="176" t="str">
        <f>Validation!B271</f>
        <v>Pass</v>
      </c>
      <c r="B271" s="247"/>
      <c r="C271" s="247"/>
      <c r="D271" s="247"/>
      <c r="E271" s="248"/>
      <c r="F271" s="249"/>
      <c r="G271" s="247"/>
      <c r="H271" s="243"/>
      <c r="I271" s="127"/>
      <c r="J271" s="243"/>
      <c r="K271" s="136"/>
      <c r="L271" s="177"/>
      <c r="M271" s="191"/>
      <c r="N271" s="218"/>
      <c r="O271" s="218"/>
      <c r="P271" s="179"/>
      <c r="Q271" s="128"/>
      <c r="R271" s="216"/>
      <c r="S271" s="244"/>
      <c r="T271" s="177"/>
      <c r="U271" s="177"/>
      <c r="V271" s="216"/>
      <c r="W271" s="131"/>
      <c r="X271" s="132"/>
      <c r="Y271" s="132"/>
      <c r="Z271" s="132"/>
      <c r="AA271" s="133"/>
      <c r="AB271" s="127"/>
      <c r="AC271" s="127"/>
      <c r="AD271" s="245"/>
      <c r="AE271" s="246"/>
      <c r="AF271" s="127"/>
      <c r="AG271" s="127"/>
      <c r="AH271" s="128"/>
      <c r="AI271" s="128"/>
      <c r="AJ271" s="134"/>
      <c r="AK271" s="214"/>
      <c r="AL271" s="210"/>
      <c r="AM271" s="177"/>
      <c r="AN271" s="127"/>
      <c r="AO271" s="177"/>
      <c r="AP271" s="177"/>
      <c r="AQ271" s="177"/>
      <c r="AR271" s="177"/>
      <c r="AS271" s="177"/>
      <c r="AT271" s="177"/>
      <c r="AU271" s="135"/>
      <c r="AV271" s="216"/>
      <c r="AW271" s="133"/>
      <c r="AX271" s="127"/>
      <c r="AY271" s="127"/>
      <c r="AZ271" s="127"/>
      <c r="BA271" s="127"/>
      <c r="BB271" s="127"/>
      <c r="BC271" s="127"/>
      <c r="BD271" s="127"/>
      <c r="BE271" s="134"/>
      <c r="BF271" s="127"/>
      <c r="BG271" s="127"/>
      <c r="BH271" s="127"/>
      <c r="BI271" s="127"/>
      <c r="BJ271" s="127"/>
      <c r="BK271" s="127"/>
      <c r="BL271" s="127"/>
      <c r="BM271" s="127"/>
      <c r="BN271" s="134"/>
      <c r="BO271" s="133"/>
      <c r="BP271" s="127"/>
      <c r="BQ271" s="127"/>
      <c r="BR271" s="127"/>
      <c r="BS271" s="127"/>
      <c r="BT271" s="127"/>
      <c r="BU271" s="127"/>
      <c r="BV271" s="127"/>
      <c r="BW271" s="127"/>
      <c r="BX271" s="127"/>
      <c r="BY271" s="127"/>
      <c r="BZ271" s="127"/>
      <c r="CA271" s="127"/>
      <c r="CB271" s="127"/>
      <c r="CC271" s="127"/>
      <c r="CD271" s="127"/>
      <c r="CE271" s="127"/>
      <c r="CF271" s="127"/>
      <c r="CG271" s="127"/>
      <c r="CH271" s="136"/>
      <c r="CI271" s="137"/>
      <c r="CJ271" s="127"/>
      <c r="CK271" s="127"/>
      <c r="CL271" s="127"/>
      <c r="CM271" s="127"/>
      <c r="CN271" s="127"/>
      <c r="CO271" s="127"/>
      <c r="CP271" s="127"/>
      <c r="CQ271" s="127"/>
      <c r="CR271" s="127"/>
      <c r="CS271" s="127"/>
      <c r="CT271" s="127"/>
      <c r="CU271" s="127"/>
      <c r="CV271" s="127"/>
      <c r="CW271" s="127"/>
      <c r="CX271" s="127"/>
      <c r="CY271" s="127"/>
      <c r="CZ271" s="127"/>
      <c r="DA271" s="127"/>
      <c r="DB271" s="127"/>
      <c r="DC271" s="127"/>
      <c r="DD271" s="128"/>
      <c r="DE271" s="134"/>
      <c r="DF271" s="138"/>
      <c r="DG271" s="139"/>
      <c r="DH271" s="139"/>
      <c r="DI271" s="139"/>
      <c r="DJ271" s="139"/>
      <c r="DK271" s="139"/>
      <c r="DL271" s="139"/>
      <c r="DM271" s="137"/>
      <c r="DN271" s="138"/>
      <c r="DO271" s="139"/>
      <c r="DP271" s="139"/>
      <c r="DQ271" s="139"/>
      <c r="DR271" s="139"/>
      <c r="DS271" s="139"/>
      <c r="DT271" s="139"/>
      <c r="DU271" s="128"/>
      <c r="DV271" s="216"/>
      <c r="DW271" s="140"/>
      <c r="DX271" s="141"/>
      <c r="DY271" s="141"/>
      <c r="DZ271" s="134"/>
      <c r="EA271" s="133"/>
      <c r="EB271" s="177"/>
      <c r="EC271" s="177"/>
      <c r="ED271" s="163"/>
      <c r="EE271" s="133"/>
      <c r="EF271" s="127"/>
      <c r="EG271" s="127"/>
      <c r="EH271" s="127"/>
      <c r="EI271" s="127"/>
      <c r="EJ271" s="127"/>
      <c r="EK271" s="127"/>
      <c r="EL271" s="134"/>
      <c r="EM271" s="133"/>
      <c r="EN271" s="127"/>
      <c r="EO271" s="127"/>
      <c r="EP271" s="127"/>
      <c r="EQ271" s="127"/>
      <c r="ER271" s="127"/>
      <c r="ES271" s="127"/>
      <c r="ET271" s="134"/>
      <c r="EU271" s="142"/>
      <c r="EV271" s="142"/>
      <c r="EW271" s="142"/>
      <c r="EX271" s="142"/>
      <c r="EY271" s="142"/>
      <c r="EZ271" s="142"/>
      <c r="FA271" s="142"/>
      <c r="FB271" s="142"/>
      <c r="FC271" s="142"/>
      <c r="FD271" s="142"/>
      <c r="FE271" s="142"/>
      <c r="FF271" s="142"/>
      <c r="FG271" s="142"/>
      <c r="FH271" s="142"/>
    </row>
    <row r="272" spans="1:164" s="67" customFormat="1">
      <c r="A272" s="176" t="str">
        <f>Validation!B272</f>
        <v>Pass</v>
      </c>
      <c r="B272" s="247"/>
      <c r="C272" s="247"/>
      <c r="D272" s="247"/>
      <c r="E272" s="248"/>
      <c r="F272" s="249"/>
      <c r="G272" s="247"/>
      <c r="H272" s="243"/>
      <c r="I272" s="127"/>
      <c r="J272" s="243"/>
      <c r="K272" s="136"/>
      <c r="L272" s="177"/>
      <c r="M272" s="191"/>
      <c r="N272" s="218"/>
      <c r="O272" s="218"/>
      <c r="P272" s="179"/>
      <c r="Q272" s="128"/>
      <c r="R272" s="216"/>
      <c r="S272" s="244"/>
      <c r="T272" s="177"/>
      <c r="U272" s="177"/>
      <c r="V272" s="216"/>
      <c r="W272" s="131"/>
      <c r="X272" s="132"/>
      <c r="Y272" s="132"/>
      <c r="Z272" s="132"/>
      <c r="AA272" s="133"/>
      <c r="AB272" s="127"/>
      <c r="AC272" s="127"/>
      <c r="AD272" s="245"/>
      <c r="AE272" s="246"/>
      <c r="AF272" s="127"/>
      <c r="AG272" s="127"/>
      <c r="AH272" s="128"/>
      <c r="AI272" s="128"/>
      <c r="AJ272" s="134"/>
      <c r="AK272" s="214"/>
      <c r="AL272" s="210"/>
      <c r="AM272" s="177"/>
      <c r="AN272" s="127"/>
      <c r="AO272" s="177"/>
      <c r="AP272" s="177"/>
      <c r="AQ272" s="177"/>
      <c r="AR272" s="177"/>
      <c r="AS272" s="177"/>
      <c r="AT272" s="177"/>
      <c r="AU272" s="135"/>
      <c r="AV272" s="216"/>
      <c r="AW272" s="133"/>
      <c r="AX272" s="127"/>
      <c r="AY272" s="127"/>
      <c r="AZ272" s="127"/>
      <c r="BA272" s="127"/>
      <c r="BB272" s="127"/>
      <c r="BC272" s="127"/>
      <c r="BD272" s="127"/>
      <c r="BE272" s="134"/>
      <c r="BF272" s="127"/>
      <c r="BG272" s="127"/>
      <c r="BH272" s="127"/>
      <c r="BI272" s="127"/>
      <c r="BJ272" s="127"/>
      <c r="BK272" s="127"/>
      <c r="BL272" s="127"/>
      <c r="BM272" s="127"/>
      <c r="BN272" s="134"/>
      <c r="BO272" s="133"/>
      <c r="BP272" s="127"/>
      <c r="BQ272" s="127"/>
      <c r="BR272" s="127"/>
      <c r="BS272" s="127"/>
      <c r="BT272" s="127"/>
      <c r="BU272" s="127"/>
      <c r="BV272" s="127"/>
      <c r="BW272" s="127"/>
      <c r="BX272" s="127"/>
      <c r="BY272" s="127"/>
      <c r="BZ272" s="127"/>
      <c r="CA272" s="127"/>
      <c r="CB272" s="127"/>
      <c r="CC272" s="127"/>
      <c r="CD272" s="127"/>
      <c r="CE272" s="127"/>
      <c r="CF272" s="127"/>
      <c r="CG272" s="127"/>
      <c r="CH272" s="136"/>
      <c r="CI272" s="137"/>
      <c r="CJ272" s="127"/>
      <c r="CK272" s="127"/>
      <c r="CL272" s="127"/>
      <c r="CM272" s="127"/>
      <c r="CN272" s="127"/>
      <c r="CO272" s="127"/>
      <c r="CP272" s="127"/>
      <c r="CQ272" s="127"/>
      <c r="CR272" s="127"/>
      <c r="CS272" s="127"/>
      <c r="CT272" s="127"/>
      <c r="CU272" s="127"/>
      <c r="CV272" s="127"/>
      <c r="CW272" s="127"/>
      <c r="CX272" s="127"/>
      <c r="CY272" s="127"/>
      <c r="CZ272" s="127"/>
      <c r="DA272" s="127"/>
      <c r="DB272" s="127"/>
      <c r="DC272" s="127"/>
      <c r="DD272" s="128"/>
      <c r="DE272" s="134"/>
      <c r="DF272" s="138"/>
      <c r="DG272" s="139"/>
      <c r="DH272" s="139"/>
      <c r="DI272" s="139"/>
      <c r="DJ272" s="139"/>
      <c r="DK272" s="139"/>
      <c r="DL272" s="139"/>
      <c r="DM272" s="137"/>
      <c r="DN272" s="138"/>
      <c r="DO272" s="139"/>
      <c r="DP272" s="139"/>
      <c r="DQ272" s="139"/>
      <c r="DR272" s="139"/>
      <c r="DS272" s="139"/>
      <c r="DT272" s="139"/>
      <c r="DU272" s="128"/>
      <c r="DV272" s="216"/>
      <c r="DW272" s="140"/>
      <c r="DX272" s="141"/>
      <c r="DY272" s="141"/>
      <c r="DZ272" s="134"/>
      <c r="EA272" s="133"/>
      <c r="EB272" s="177"/>
      <c r="EC272" s="177"/>
      <c r="ED272" s="163"/>
      <c r="EE272" s="133"/>
      <c r="EF272" s="127"/>
      <c r="EG272" s="127"/>
      <c r="EH272" s="127"/>
      <c r="EI272" s="127"/>
      <c r="EJ272" s="127"/>
      <c r="EK272" s="127"/>
      <c r="EL272" s="134"/>
      <c r="EM272" s="133"/>
      <c r="EN272" s="127"/>
      <c r="EO272" s="127"/>
      <c r="EP272" s="127"/>
      <c r="EQ272" s="127"/>
      <c r="ER272" s="127"/>
      <c r="ES272" s="127"/>
      <c r="ET272" s="134"/>
      <c r="EU272" s="142"/>
      <c r="EV272" s="142"/>
      <c r="EW272" s="142"/>
      <c r="EX272" s="142"/>
      <c r="EY272" s="142"/>
      <c r="EZ272" s="142"/>
      <c r="FA272" s="142"/>
      <c r="FB272" s="142"/>
      <c r="FC272" s="142"/>
      <c r="FD272" s="142"/>
      <c r="FE272" s="142"/>
      <c r="FF272" s="142"/>
      <c r="FG272" s="142"/>
      <c r="FH272" s="142"/>
    </row>
    <row r="273" spans="1:164" s="67" customFormat="1">
      <c r="A273" s="176" t="str">
        <f>Validation!B273</f>
        <v>Pass</v>
      </c>
      <c r="B273" s="247"/>
      <c r="C273" s="247"/>
      <c r="D273" s="247"/>
      <c r="E273" s="248"/>
      <c r="F273" s="249"/>
      <c r="G273" s="247"/>
      <c r="H273" s="243"/>
      <c r="I273" s="127"/>
      <c r="J273" s="243"/>
      <c r="K273" s="136"/>
      <c r="L273" s="177"/>
      <c r="M273" s="191"/>
      <c r="N273" s="218"/>
      <c r="O273" s="218"/>
      <c r="P273" s="179"/>
      <c r="Q273" s="128"/>
      <c r="R273" s="216"/>
      <c r="S273" s="244"/>
      <c r="T273" s="177"/>
      <c r="U273" s="177"/>
      <c r="V273" s="216"/>
      <c r="W273" s="131"/>
      <c r="X273" s="132"/>
      <c r="Y273" s="132"/>
      <c r="Z273" s="132"/>
      <c r="AA273" s="133"/>
      <c r="AB273" s="127"/>
      <c r="AC273" s="127"/>
      <c r="AD273" s="245"/>
      <c r="AE273" s="246"/>
      <c r="AF273" s="127"/>
      <c r="AG273" s="127"/>
      <c r="AH273" s="128"/>
      <c r="AI273" s="128"/>
      <c r="AJ273" s="134"/>
      <c r="AK273" s="214"/>
      <c r="AL273" s="210"/>
      <c r="AM273" s="177"/>
      <c r="AN273" s="127"/>
      <c r="AO273" s="177"/>
      <c r="AP273" s="177"/>
      <c r="AQ273" s="177"/>
      <c r="AR273" s="177"/>
      <c r="AS273" s="177"/>
      <c r="AT273" s="177"/>
      <c r="AU273" s="135"/>
      <c r="AV273" s="216"/>
      <c r="AW273" s="133"/>
      <c r="AX273" s="127"/>
      <c r="AY273" s="127"/>
      <c r="AZ273" s="127"/>
      <c r="BA273" s="127"/>
      <c r="BB273" s="127"/>
      <c r="BC273" s="127"/>
      <c r="BD273" s="127"/>
      <c r="BE273" s="134"/>
      <c r="BF273" s="127"/>
      <c r="BG273" s="127"/>
      <c r="BH273" s="127"/>
      <c r="BI273" s="127"/>
      <c r="BJ273" s="127"/>
      <c r="BK273" s="127"/>
      <c r="BL273" s="127"/>
      <c r="BM273" s="127"/>
      <c r="BN273" s="134"/>
      <c r="BO273" s="133"/>
      <c r="BP273" s="127"/>
      <c r="BQ273" s="127"/>
      <c r="BR273" s="127"/>
      <c r="BS273" s="127"/>
      <c r="BT273" s="127"/>
      <c r="BU273" s="127"/>
      <c r="BV273" s="127"/>
      <c r="BW273" s="127"/>
      <c r="BX273" s="127"/>
      <c r="BY273" s="127"/>
      <c r="BZ273" s="127"/>
      <c r="CA273" s="127"/>
      <c r="CB273" s="127"/>
      <c r="CC273" s="127"/>
      <c r="CD273" s="127"/>
      <c r="CE273" s="127"/>
      <c r="CF273" s="127"/>
      <c r="CG273" s="127"/>
      <c r="CH273" s="136"/>
      <c r="CI273" s="137"/>
      <c r="CJ273" s="127"/>
      <c r="CK273" s="127"/>
      <c r="CL273" s="127"/>
      <c r="CM273" s="127"/>
      <c r="CN273" s="127"/>
      <c r="CO273" s="127"/>
      <c r="CP273" s="127"/>
      <c r="CQ273" s="127"/>
      <c r="CR273" s="127"/>
      <c r="CS273" s="127"/>
      <c r="CT273" s="127"/>
      <c r="CU273" s="127"/>
      <c r="CV273" s="127"/>
      <c r="CW273" s="127"/>
      <c r="CX273" s="127"/>
      <c r="CY273" s="127"/>
      <c r="CZ273" s="127"/>
      <c r="DA273" s="127"/>
      <c r="DB273" s="127"/>
      <c r="DC273" s="127"/>
      <c r="DD273" s="128"/>
      <c r="DE273" s="134"/>
      <c r="DF273" s="138"/>
      <c r="DG273" s="139"/>
      <c r="DH273" s="139"/>
      <c r="DI273" s="139"/>
      <c r="DJ273" s="139"/>
      <c r="DK273" s="139"/>
      <c r="DL273" s="139"/>
      <c r="DM273" s="137"/>
      <c r="DN273" s="138"/>
      <c r="DO273" s="139"/>
      <c r="DP273" s="139"/>
      <c r="DQ273" s="139"/>
      <c r="DR273" s="139"/>
      <c r="DS273" s="139"/>
      <c r="DT273" s="139"/>
      <c r="DU273" s="128"/>
      <c r="DV273" s="216"/>
      <c r="DW273" s="140"/>
      <c r="DX273" s="141"/>
      <c r="DY273" s="141"/>
      <c r="DZ273" s="134"/>
      <c r="EA273" s="133"/>
      <c r="EB273" s="177"/>
      <c r="EC273" s="177"/>
      <c r="ED273" s="163"/>
      <c r="EE273" s="133"/>
      <c r="EF273" s="127"/>
      <c r="EG273" s="127"/>
      <c r="EH273" s="127"/>
      <c r="EI273" s="127"/>
      <c r="EJ273" s="127"/>
      <c r="EK273" s="127"/>
      <c r="EL273" s="134"/>
      <c r="EM273" s="133"/>
      <c r="EN273" s="127"/>
      <c r="EO273" s="127"/>
      <c r="EP273" s="127"/>
      <c r="EQ273" s="127"/>
      <c r="ER273" s="127"/>
      <c r="ES273" s="127"/>
      <c r="ET273" s="134"/>
      <c r="EU273" s="142"/>
      <c r="EV273" s="142"/>
      <c r="EW273" s="142"/>
      <c r="EX273" s="142"/>
      <c r="EY273" s="142"/>
      <c r="EZ273" s="142"/>
      <c r="FA273" s="142"/>
      <c r="FB273" s="142"/>
      <c r="FC273" s="142"/>
      <c r="FD273" s="142"/>
      <c r="FE273" s="142"/>
      <c r="FF273" s="142"/>
      <c r="FG273" s="142"/>
      <c r="FH273" s="142"/>
    </row>
    <row r="274" spans="1:164" s="67" customFormat="1">
      <c r="A274" s="176" t="str">
        <f>Validation!B274</f>
        <v>Pass</v>
      </c>
      <c r="B274" s="247"/>
      <c r="C274" s="247"/>
      <c r="D274" s="247"/>
      <c r="E274" s="248"/>
      <c r="F274" s="249"/>
      <c r="G274" s="247"/>
      <c r="H274" s="243"/>
      <c r="I274" s="127"/>
      <c r="J274" s="243"/>
      <c r="K274" s="136"/>
      <c r="L274" s="177"/>
      <c r="M274" s="191"/>
      <c r="N274" s="218"/>
      <c r="O274" s="218"/>
      <c r="P274" s="179"/>
      <c r="Q274" s="128"/>
      <c r="R274" s="216"/>
      <c r="S274" s="244"/>
      <c r="T274" s="177"/>
      <c r="U274" s="177"/>
      <c r="V274" s="216"/>
      <c r="W274" s="131"/>
      <c r="X274" s="132"/>
      <c r="Y274" s="132"/>
      <c r="Z274" s="132"/>
      <c r="AA274" s="133"/>
      <c r="AB274" s="127"/>
      <c r="AC274" s="127"/>
      <c r="AD274" s="245"/>
      <c r="AE274" s="246"/>
      <c r="AF274" s="127"/>
      <c r="AG274" s="127"/>
      <c r="AH274" s="128"/>
      <c r="AI274" s="128"/>
      <c r="AJ274" s="134"/>
      <c r="AK274" s="214"/>
      <c r="AL274" s="210"/>
      <c r="AM274" s="177"/>
      <c r="AN274" s="127"/>
      <c r="AO274" s="177"/>
      <c r="AP274" s="177"/>
      <c r="AQ274" s="177"/>
      <c r="AR274" s="177"/>
      <c r="AS274" s="177"/>
      <c r="AT274" s="177"/>
      <c r="AU274" s="135"/>
      <c r="AV274" s="216"/>
      <c r="AW274" s="133"/>
      <c r="AX274" s="127"/>
      <c r="AY274" s="127"/>
      <c r="AZ274" s="127"/>
      <c r="BA274" s="127"/>
      <c r="BB274" s="127"/>
      <c r="BC274" s="127"/>
      <c r="BD274" s="127"/>
      <c r="BE274" s="134"/>
      <c r="BF274" s="127"/>
      <c r="BG274" s="127"/>
      <c r="BH274" s="127"/>
      <c r="BI274" s="127"/>
      <c r="BJ274" s="127"/>
      <c r="BK274" s="127"/>
      <c r="BL274" s="127"/>
      <c r="BM274" s="127"/>
      <c r="BN274" s="134"/>
      <c r="BO274" s="133"/>
      <c r="BP274" s="127"/>
      <c r="BQ274" s="127"/>
      <c r="BR274" s="127"/>
      <c r="BS274" s="127"/>
      <c r="BT274" s="127"/>
      <c r="BU274" s="127"/>
      <c r="BV274" s="127"/>
      <c r="BW274" s="127"/>
      <c r="BX274" s="127"/>
      <c r="BY274" s="127"/>
      <c r="BZ274" s="127"/>
      <c r="CA274" s="127"/>
      <c r="CB274" s="127"/>
      <c r="CC274" s="127"/>
      <c r="CD274" s="127"/>
      <c r="CE274" s="127"/>
      <c r="CF274" s="127"/>
      <c r="CG274" s="127"/>
      <c r="CH274" s="136"/>
      <c r="CI274" s="137"/>
      <c r="CJ274" s="127"/>
      <c r="CK274" s="127"/>
      <c r="CL274" s="127"/>
      <c r="CM274" s="127"/>
      <c r="CN274" s="127"/>
      <c r="CO274" s="127"/>
      <c r="CP274" s="127"/>
      <c r="CQ274" s="127"/>
      <c r="CR274" s="127"/>
      <c r="CS274" s="127"/>
      <c r="CT274" s="127"/>
      <c r="CU274" s="127"/>
      <c r="CV274" s="127"/>
      <c r="CW274" s="127"/>
      <c r="CX274" s="127"/>
      <c r="CY274" s="127"/>
      <c r="CZ274" s="127"/>
      <c r="DA274" s="127"/>
      <c r="DB274" s="127"/>
      <c r="DC274" s="127"/>
      <c r="DD274" s="128"/>
      <c r="DE274" s="134"/>
      <c r="DF274" s="138"/>
      <c r="DG274" s="139"/>
      <c r="DH274" s="139"/>
      <c r="DI274" s="139"/>
      <c r="DJ274" s="139"/>
      <c r="DK274" s="139"/>
      <c r="DL274" s="139"/>
      <c r="DM274" s="137"/>
      <c r="DN274" s="138"/>
      <c r="DO274" s="139"/>
      <c r="DP274" s="139"/>
      <c r="DQ274" s="139"/>
      <c r="DR274" s="139"/>
      <c r="DS274" s="139"/>
      <c r="DT274" s="139"/>
      <c r="DU274" s="128"/>
      <c r="DV274" s="216"/>
      <c r="DW274" s="140"/>
      <c r="DX274" s="141"/>
      <c r="DY274" s="141"/>
      <c r="DZ274" s="134"/>
      <c r="EA274" s="133"/>
      <c r="EB274" s="177"/>
      <c r="EC274" s="177"/>
      <c r="ED274" s="163"/>
      <c r="EE274" s="133"/>
      <c r="EF274" s="127"/>
      <c r="EG274" s="127"/>
      <c r="EH274" s="127"/>
      <c r="EI274" s="127"/>
      <c r="EJ274" s="127"/>
      <c r="EK274" s="127"/>
      <c r="EL274" s="134"/>
      <c r="EM274" s="133"/>
      <c r="EN274" s="127"/>
      <c r="EO274" s="127"/>
      <c r="EP274" s="127"/>
      <c r="EQ274" s="127"/>
      <c r="ER274" s="127"/>
      <c r="ES274" s="127"/>
      <c r="ET274" s="134"/>
      <c r="EU274" s="142"/>
      <c r="EV274" s="142"/>
      <c r="EW274" s="142"/>
      <c r="EX274" s="142"/>
      <c r="EY274" s="142"/>
      <c r="EZ274" s="142"/>
      <c r="FA274" s="142"/>
      <c r="FB274" s="142"/>
      <c r="FC274" s="142"/>
      <c r="FD274" s="142"/>
      <c r="FE274" s="142"/>
      <c r="FF274" s="142"/>
      <c r="FG274" s="142"/>
      <c r="FH274" s="142"/>
    </row>
    <row r="275" spans="1:164" s="67" customFormat="1">
      <c r="A275" s="176" t="str">
        <f>Validation!B275</f>
        <v>Pass</v>
      </c>
      <c r="B275" s="247"/>
      <c r="C275" s="247"/>
      <c r="D275" s="247"/>
      <c r="E275" s="248"/>
      <c r="F275" s="249"/>
      <c r="G275" s="247"/>
      <c r="H275" s="243"/>
      <c r="I275" s="127"/>
      <c r="J275" s="243"/>
      <c r="K275" s="136"/>
      <c r="L275" s="177"/>
      <c r="M275" s="191"/>
      <c r="N275" s="218"/>
      <c r="O275" s="218"/>
      <c r="P275" s="179"/>
      <c r="Q275" s="128"/>
      <c r="R275" s="216"/>
      <c r="S275" s="244"/>
      <c r="T275" s="177"/>
      <c r="U275" s="177"/>
      <c r="V275" s="216"/>
      <c r="W275" s="131"/>
      <c r="X275" s="132"/>
      <c r="Y275" s="132"/>
      <c r="Z275" s="132"/>
      <c r="AA275" s="133"/>
      <c r="AB275" s="127"/>
      <c r="AC275" s="127"/>
      <c r="AD275" s="245"/>
      <c r="AE275" s="246"/>
      <c r="AF275" s="127"/>
      <c r="AG275" s="127"/>
      <c r="AH275" s="128"/>
      <c r="AI275" s="128"/>
      <c r="AJ275" s="134"/>
      <c r="AK275" s="214"/>
      <c r="AL275" s="210"/>
      <c r="AM275" s="177"/>
      <c r="AN275" s="127"/>
      <c r="AO275" s="177"/>
      <c r="AP275" s="177"/>
      <c r="AQ275" s="177"/>
      <c r="AR275" s="177"/>
      <c r="AS275" s="177"/>
      <c r="AT275" s="177"/>
      <c r="AU275" s="135"/>
      <c r="AV275" s="216"/>
      <c r="AW275" s="133"/>
      <c r="AX275" s="127"/>
      <c r="AY275" s="127"/>
      <c r="AZ275" s="127"/>
      <c r="BA275" s="127"/>
      <c r="BB275" s="127"/>
      <c r="BC275" s="127"/>
      <c r="BD275" s="127"/>
      <c r="BE275" s="134"/>
      <c r="BF275" s="127"/>
      <c r="BG275" s="127"/>
      <c r="BH275" s="127"/>
      <c r="BI275" s="127"/>
      <c r="BJ275" s="127"/>
      <c r="BK275" s="127"/>
      <c r="BL275" s="127"/>
      <c r="BM275" s="127"/>
      <c r="BN275" s="134"/>
      <c r="BO275" s="133"/>
      <c r="BP275" s="127"/>
      <c r="BQ275" s="127"/>
      <c r="BR275" s="127"/>
      <c r="BS275" s="127"/>
      <c r="BT275" s="127"/>
      <c r="BU275" s="127"/>
      <c r="BV275" s="127"/>
      <c r="BW275" s="127"/>
      <c r="BX275" s="127"/>
      <c r="BY275" s="127"/>
      <c r="BZ275" s="127"/>
      <c r="CA275" s="127"/>
      <c r="CB275" s="127"/>
      <c r="CC275" s="127"/>
      <c r="CD275" s="127"/>
      <c r="CE275" s="127"/>
      <c r="CF275" s="127"/>
      <c r="CG275" s="127"/>
      <c r="CH275" s="136"/>
      <c r="CI275" s="137"/>
      <c r="CJ275" s="127"/>
      <c r="CK275" s="127"/>
      <c r="CL275" s="127"/>
      <c r="CM275" s="127"/>
      <c r="CN275" s="127"/>
      <c r="CO275" s="127"/>
      <c r="CP275" s="127"/>
      <c r="CQ275" s="127"/>
      <c r="CR275" s="127"/>
      <c r="CS275" s="127"/>
      <c r="CT275" s="127"/>
      <c r="CU275" s="127"/>
      <c r="CV275" s="127"/>
      <c r="CW275" s="127"/>
      <c r="CX275" s="127"/>
      <c r="CY275" s="127"/>
      <c r="CZ275" s="127"/>
      <c r="DA275" s="127"/>
      <c r="DB275" s="127"/>
      <c r="DC275" s="127"/>
      <c r="DD275" s="128"/>
      <c r="DE275" s="134"/>
      <c r="DF275" s="138"/>
      <c r="DG275" s="139"/>
      <c r="DH275" s="139"/>
      <c r="DI275" s="139"/>
      <c r="DJ275" s="139"/>
      <c r="DK275" s="139"/>
      <c r="DL275" s="139"/>
      <c r="DM275" s="137"/>
      <c r="DN275" s="138"/>
      <c r="DO275" s="139"/>
      <c r="DP275" s="139"/>
      <c r="DQ275" s="139"/>
      <c r="DR275" s="139"/>
      <c r="DS275" s="139"/>
      <c r="DT275" s="139"/>
      <c r="DU275" s="128"/>
      <c r="DV275" s="216"/>
      <c r="DW275" s="140"/>
      <c r="DX275" s="141"/>
      <c r="DY275" s="141"/>
      <c r="DZ275" s="134"/>
      <c r="EA275" s="133"/>
      <c r="EB275" s="177"/>
      <c r="EC275" s="177"/>
      <c r="ED275" s="163"/>
      <c r="EE275" s="133"/>
      <c r="EF275" s="127"/>
      <c r="EG275" s="127"/>
      <c r="EH275" s="127"/>
      <c r="EI275" s="127"/>
      <c r="EJ275" s="127"/>
      <c r="EK275" s="127"/>
      <c r="EL275" s="134"/>
      <c r="EM275" s="133"/>
      <c r="EN275" s="127"/>
      <c r="EO275" s="127"/>
      <c r="EP275" s="127"/>
      <c r="EQ275" s="127"/>
      <c r="ER275" s="127"/>
      <c r="ES275" s="127"/>
      <c r="ET275" s="134"/>
      <c r="EU275" s="142"/>
      <c r="EV275" s="142"/>
      <c r="EW275" s="142"/>
      <c r="EX275" s="142"/>
      <c r="EY275" s="142"/>
      <c r="EZ275" s="142"/>
      <c r="FA275" s="142"/>
      <c r="FB275" s="142"/>
      <c r="FC275" s="142"/>
      <c r="FD275" s="142"/>
      <c r="FE275" s="142"/>
      <c r="FF275" s="142"/>
      <c r="FG275" s="142"/>
      <c r="FH275" s="142"/>
    </row>
    <row r="276" spans="1:164" s="67" customFormat="1">
      <c r="A276" s="176" t="str">
        <f>Validation!B276</f>
        <v>Pass</v>
      </c>
      <c r="B276" s="247"/>
      <c r="C276" s="247"/>
      <c r="D276" s="247"/>
      <c r="E276" s="248"/>
      <c r="F276" s="249"/>
      <c r="G276" s="247"/>
      <c r="H276" s="243"/>
      <c r="I276" s="127"/>
      <c r="J276" s="243"/>
      <c r="K276" s="136"/>
      <c r="L276" s="177"/>
      <c r="M276" s="191"/>
      <c r="N276" s="218"/>
      <c r="O276" s="218"/>
      <c r="P276" s="179"/>
      <c r="Q276" s="128"/>
      <c r="R276" s="216"/>
      <c r="S276" s="244"/>
      <c r="T276" s="177"/>
      <c r="U276" s="177"/>
      <c r="V276" s="216"/>
      <c r="W276" s="131"/>
      <c r="X276" s="132"/>
      <c r="Y276" s="132"/>
      <c r="Z276" s="132"/>
      <c r="AA276" s="133"/>
      <c r="AB276" s="127"/>
      <c r="AC276" s="127"/>
      <c r="AD276" s="245"/>
      <c r="AE276" s="246"/>
      <c r="AF276" s="127"/>
      <c r="AG276" s="127"/>
      <c r="AH276" s="128"/>
      <c r="AI276" s="128"/>
      <c r="AJ276" s="134"/>
      <c r="AK276" s="214"/>
      <c r="AL276" s="210"/>
      <c r="AM276" s="177"/>
      <c r="AN276" s="127"/>
      <c r="AO276" s="177"/>
      <c r="AP276" s="177"/>
      <c r="AQ276" s="177"/>
      <c r="AR276" s="177"/>
      <c r="AS276" s="177"/>
      <c r="AT276" s="177"/>
      <c r="AU276" s="135"/>
      <c r="AV276" s="216"/>
      <c r="AW276" s="133"/>
      <c r="AX276" s="127"/>
      <c r="AY276" s="127"/>
      <c r="AZ276" s="127"/>
      <c r="BA276" s="127"/>
      <c r="BB276" s="127"/>
      <c r="BC276" s="127"/>
      <c r="BD276" s="127"/>
      <c r="BE276" s="134"/>
      <c r="BF276" s="127"/>
      <c r="BG276" s="127"/>
      <c r="BH276" s="127"/>
      <c r="BI276" s="127"/>
      <c r="BJ276" s="127"/>
      <c r="BK276" s="127"/>
      <c r="BL276" s="127"/>
      <c r="BM276" s="127"/>
      <c r="BN276" s="134"/>
      <c r="BO276" s="133"/>
      <c r="BP276" s="127"/>
      <c r="BQ276" s="127"/>
      <c r="BR276" s="127"/>
      <c r="BS276" s="127"/>
      <c r="BT276" s="127"/>
      <c r="BU276" s="127"/>
      <c r="BV276" s="127"/>
      <c r="BW276" s="127"/>
      <c r="BX276" s="127"/>
      <c r="BY276" s="127"/>
      <c r="BZ276" s="127"/>
      <c r="CA276" s="127"/>
      <c r="CB276" s="127"/>
      <c r="CC276" s="127"/>
      <c r="CD276" s="127"/>
      <c r="CE276" s="127"/>
      <c r="CF276" s="127"/>
      <c r="CG276" s="127"/>
      <c r="CH276" s="136"/>
      <c r="CI276" s="137"/>
      <c r="CJ276" s="127"/>
      <c r="CK276" s="127"/>
      <c r="CL276" s="127"/>
      <c r="CM276" s="127"/>
      <c r="CN276" s="127"/>
      <c r="CO276" s="127"/>
      <c r="CP276" s="127"/>
      <c r="CQ276" s="127"/>
      <c r="CR276" s="127"/>
      <c r="CS276" s="127"/>
      <c r="CT276" s="127"/>
      <c r="CU276" s="127"/>
      <c r="CV276" s="127"/>
      <c r="CW276" s="127"/>
      <c r="CX276" s="127"/>
      <c r="CY276" s="127"/>
      <c r="CZ276" s="127"/>
      <c r="DA276" s="127"/>
      <c r="DB276" s="127"/>
      <c r="DC276" s="127"/>
      <c r="DD276" s="128"/>
      <c r="DE276" s="134"/>
      <c r="DF276" s="138"/>
      <c r="DG276" s="139"/>
      <c r="DH276" s="139"/>
      <c r="DI276" s="139"/>
      <c r="DJ276" s="139"/>
      <c r="DK276" s="139"/>
      <c r="DL276" s="139"/>
      <c r="DM276" s="137"/>
      <c r="DN276" s="138"/>
      <c r="DO276" s="139"/>
      <c r="DP276" s="139"/>
      <c r="DQ276" s="139"/>
      <c r="DR276" s="139"/>
      <c r="DS276" s="139"/>
      <c r="DT276" s="139"/>
      <c r="DU276" s="128"/>
      <c r="DV276" s="216"/>
      <c r="DW276" s="140"/>
      <c r="DX276" s="141"/>
      <c r="DY276" s="141"/>
      <c r="DZ276" s="134"/>
      <c r="EA276" s="133"/>
      <c r="EB276" s="177"/>
      <c r="EC276" s="177"/>
      <c r="ED276" s="163"/>
      <c r="EE276" s="133"/>
      <c r="EF276" s="127"/>
      <c r="EG276" s="127"/>
      <c r="EH276" s="127"/>
      <c r="EI276" s="127"/>
      <c r="EJ276" s="127"/>
      <c r="EK276" s="127"/>
      <c r="EL276" s="134"/>
      <c r="EM276" s="133"/>
      <c r="EN276" s="127"/>
      <c r="EO276" s="127"/>
      <c r="EP276" s="127"/>
      <c r="EQ276" s="127"/>
      <c r="ER276" s="127"/>
      <c r="ES276" s="127"/>
      <c r="ET276" s="134"/>
      <c r="EU276" s="142"/>
      <c r="EV276" s="142"/>
      <c r="EW276" s="142"/>
      <c r="EX276" s="142"/>
      <c r="EY276" s="142"/>
      <c r="EZ276" s="142"/>
      <c r="FA276" s="142"/>
      <c r="FB276" s="142"/>
      <c r="FC276" s="142"/>
      <c r="FD276" s="142"/>
      <c r="FE276" s="142"/>
      <c r="FF276" s="142"/>
      <c r="FG276" s="142"/>
      <c r="FH276" s="142"/>
    </row>
    <row r="277" spans="1:164" s="67" customFormat="1">
      <c r="A277" s="176" t="str">
        <f>Validation!B277</f>
        <v>Pass</v>
      </c>
      <c r="B277" s="247"/>
      <c r="C277" s="247"/>
      <c r="D277" s="247"/>
      <c r="E277" s="248"/>
      <c r="F277" s="249"/>
      <c r="G277" s="247"/>
      <c r="H277" s="243"/>
      <c r="I277" s="127"/>
      <c r="J277" s="243"/>
      <c r="K277" s="136"/>
      <c r="L277" s="177"/>
      <c r="M277" s="191"/>
      <c r="N277" s="218"/>
      <c r="O277" s="218"/>
      <c r="P277" s="179"/>
      <c r="Q277" s="128"/>
      <c r="R277" s="216"/>
      <c r="S277" s="244"/>
      <c r="T277" s="177"/>
      <c r="U277" s="177"/>
      <c r="V277" s="216"/>
      <c r="W277" s="131"/>
      <c r="X277" s="132"/>
      <c r="Y277" s="132"/>
      <c r="Z277" s="132"/>
      <c r="AA277" s="133"/>
      <c r="AB277" s="127"/>
      <c r="AC277" s="127"/>
      <c r="AD277" s="245"/>
      <c r="AE277" s="246"/>
      <c r="AF277" s="127"/>
      <c r="AG277" s="127"/>
      <c r="AH277" s="128"/>
      <c r="AI277" s="128"/>
      <c r="AJ277" s="134"/>
      <c r="AK277" s="214"/>
      <c r="AL277" s="210"/>
      <c r="AM277" s="177"/>
      <c r="AN277" s="127"/>
      <c r="AO277" s="177"/>
      <c r="AP277" s="177"/>
      <c r="AQ277" s="177"/>
      <c r="AR277" s="177"/>
      <c r="AS277" s="177"/>
      <c r="AT277" s="177"/>
      <c r="AU277" s="135"/>
      <c r="AV277" s="216"/>
      <c r="AW277" s="133"/>
      <c r="AX277" s="127"/>
      <c r="AY277" s="127"/>
      <c r="AZ277" s="127"/>
      <c r="BA277" s="127"/>
      <c r="BB277" s="127"/>
      <c r="BC277" s="127"/>
      <c r="BD277" s="127"/>
      <c r="BE277" s="134"/>
      <c r="BF277" s="127"/>
      <c r="BG277" s="127"/>
      <c r="BH277" s="127"/>
      <c r="BI277" s="127"/>
      <c r="BJ277" s="127"/>
      <c r="BK277" s="127"/>
      <c r="BL277" s="127"/>
      <c r="BM277" s="127"/>
      <c r="BN277" s="134"/>
      <c r="BO277" s="133"/>
      <c r="BP277" s="127"/>
      <c r="BQ277" s="127"/>
      <c r="BR277" s="127"/>
      <c r="BS277" s="127"/>
      <c r="BT277" s="127"/>
      <c r="BU277" s="127"/>
      <c r="BV277" s="127"/>
      <c r="BW277" s="127"/>
      <c r="BX277" s="127"/>
      <c r="BY277" s="127"/>
      <c r="BZ277" s="127"/>
      <c r="CA277" s="127"/>
      <c r="CB277" s="127"/>
      <c r="CC277" s="127"/>
      <c r="CD277" s="127"/>
      <c r="CE277" s="127"/>
      <c r="CF277" s="127"/>
      <c r="CG277" s="127"/>
      <c r="CH277" s="136"/>
      <c r="CI277" s="137"/>
      <c r="CJ277" s="127"/>
      <c r="CK277" s="127"/>
      <c r="CL277" s="127"/>
      <c r="CM277" s="127"/>
      <c r="CN277" s="127"/>
      <c r="CO277" s="127"/>
      <c r="CP277" s="127"/>
      <c r="CQ277" s="127"/>
      <c r="CR277" s="127"/>
      <c r="CS277" s="127"/>
      <c r="CT277" s="127"/>
      <c r="CU277" s="127"/>
      <c r="CV277" s="127"/>
      <c r="CW277" s="127"/>
      <c r="CX277" s="127"/>
      <c r="CY277" s="127"/>
      <c r="CZ277" s="127"/>
      <c r="DA277" s="127"/>
      <c r="DB277" s="127"/>
      <c r="DC277" s="127"/>
      <c r="DD277" s="128"/>
      <c r="DE277" s="134"/>
      <c r="DF277" s="138"/>
      <c r="DG277" s="139"/>
      <c r="DH277" s="139"/>
      <c r="DI277" s="139"/>
      <c r="DJ277" s="139"/>
      <c r="DK277" s="139"/>
      <c r="DL277" s="139"/>
      <c r="DM277" s="137"/>
      <c r="DN277" s="138"/>
      <c r="DO277" s="139"/>
      <c r="DP277" s="139"/>
      <c r="DQ277" s="139"/>
      <c r="DR277" s="139"/>
      <c r="DS277" s="139"/>
      <c r="DT277" s="139"/>
      <c r="DU277" s="128"/>
      <c r="DV277" s="216"/>
      <c r="DW277" s="140"/>
      <c r="DX277" s="141"/>
      <c r="DY277" s="141"/>
      <c r="DZ277" s="134"/>
      <c r="EA277" s="133"/>
      <c r="EB277" s="177"/>
      <c r="EC277" s="177"/>
      <c r="ED277" s="163"/>
      <c r="EE277" s="133"/>
      <c r="EF277" s="127"/>
      <c r="EG277" s="127"/>
      <c r="EH277" s="127"/>
      <c r="EI277" s="127"/>
      <c r="EJ277" s="127"/>
      <c r="EK277" s="127"/>
      <c r="EL277" s="134"/>
      <c r="EM277" s="133"/>
      <c r="EN277" s="127"/>
      <c r="EO277" s="127"/>
      <c r="EP277" s="127"/>
      <c r="EQ277" s="127"/>
      <c r="ER277" s="127"/>
      <c r="ES277" s="127"/>
      <c r="ET277" s="134"/>
      <c r="EU277" s="142"/>
      <c r="EV277" s="142"/>
      <c r="EW277" s="142"/>
      <c r="EX277" s="142"/>
      <c r="EY277" s="142"/>
      <c r="EZ277" s="142"/>
      <c r="FA277" s="142"/>
      <c r="FB277" s="142"/>
      <c r="FC277" s="142"/>
      <c r="FD277" s="142"/>
      <c r="FE277" s="142"/>
      <c r="FF277" s="142"/>
      <c r="FG277" s="142"/>
      <c r="FH277" s="142"/>
    </row>
    <row r="278" spans="1:164" s="67" customFormat="1">
      <c r="A278" s="176" t="str">
        <f>Validation!B278</f>
        <v>Pass</v>
      </c>
      <c r="B278" s="247"/>
      <c r="C278" s="247"/>
      <c r="D278" s="247"/>
      <c r="E278" s="248"/>
      <c r="F278" s="249"/>
      <c r="G278" s="247"/>
      <c r="H278" s="243"/>
      <c r="I278" s="127"/>
      <c r="J278" s="243"/>
      <c r="K278" s="136"/>
      <c r="L278" s="177"/>
      <c r="M278" s="191"/>
      <c r="N278" s="218"/>
      <c r="O278" s="218"/>
      <c r="P278" s="179"/>
      <c r="Q278" s="128"/>
      <c r="R278" s="216"/>
      <c r="S278" s="244"/>
      <c r="T278" s="177"/>
      <c r="U278" s="177"/>
      <c r="V278" s="216"/>
      <c r="W278" s="131"/>
      <c r="X278" s="132"/>
      <c r="Y278" s="132"/>
      <c r="Z278" s="132"/>
      <c r="AA278" s="133"/>
      <c r="AB278" s="127"/>
      <c r="AC278" s="127"/>
      <c r="AD278" s="245"/>
      <c r="AE278" s="246"/>
      <c r="AF278" s="127"/>
      <c r="AG278" s="127"/>
      <c r="AH278" s="128"/>
      <c r="AI278" s="128"/>
      <c r="AJ278" s="134"/>
      <c r="AK278" s="214"/>
      <c r="AL278" s="210"/>
      <c r="AM278" s="177"/>
      <c r="AN278" s="127"/>
      <c r="AO278" s="177"/>
      <c r="AP278" s="177"/>
      <c r="AQ278" s="177"/>
      <c r="AR278" s="177"/>
      <c r="AS278" s="177"/>
      <c r="AT278" s="177"/>
      <c r="AU278" s="135"/>
      <c r="AV278" s="216"/>
      <c r="AW278" s="133"/>
      <c r="AX278" s="127"/>
      <c r="AY278" s="127"/>
      <c r="AZ278" s="127"/>
      <c r="BA278" s="127"/>
      <c r="BB278" s="127"/>
      <c r="BC278" s="127"/>
      <c r="BD278" s="127"/>
      <c r="BE278" s="134"/>
      <c r="BF278" s="127"/>
      <c r="BG278" s="127"/>
      <c r="BH278" s="127"/>
      <c r="BI278" s="127"/>
      <c r="BJ278" s="127"/>
      <c r="BK278" s="127"/>
      <c r="BL278" s="127"/>
      <c r="BM278" s="127"/>
      <c r="BN278" s="134"/>
      <c r="BO278" s="133"/>
      <c r="BP278" s="127"/>
      <c r="BQ278" s="127"/>
      <c r="BR278" s="127"/>
      <c r="BS278" s="127"/>
      <c r="BT278" s="127"/>
      <c r="BU278" s="127"/>
      <c r="BV278" s="127"/>
      <c r="BW278" s="127"/>
      <c r="BX278" s="127"/>
      <c r="BY278" s="127"/>
      <c r="BZ278" s="127"/>
      <c r="CA278" s="127"/>
      <c r="CB278" s="127"/>
      <c r="CC278" s="127"/>
      <c r="CD278" s="127"/>
      <c r="CE278" s="127"/>
      <c r="CF278" s="127"/>
      <c r="CG278" s="127"/>
      <c r="CH278" s="136"/>
      <c r="CI278" s="137"/>
      <c r="CJ278" s="127"/>
      <c r="CK278" s="127"/>
      <c r="CL278" s="127"/>
      <c r="CM278" s="127"/>
      <c r="CN278" s="127"/>
      <c r="CO278" s="127"/>
      <c r="CP278" s="127"/>
      <c r="CQ278" s="127"/>
      <c r="CR278" s="127"/>
      <c r="CS278" s="127"/>
      <c r="CT278" s="127"/>
      <c r="CU278" s="127"/>
      <c r="CV278" s="127"/>
      <c r="CW278" s="127"/>
      <c r="CX278" s="127"/>
      <c r="CY278" s="127"/>
      <c r="CZ278" s="127"/>
      <c r="DA278" s="127"/>
      <c r="DB278" s="127"/>
      <c r="DC278" s="127"/>
      <c r="DD278" s="128"/>
      <c r="DE278" s="134"/>
      <c r="DF278" s="138"/>
      <c r="DG278" s="139"/>
      <c r="DH278" s="139"/>
      <c r="DI278" s="139"/>
      <c r="DJ278" s="139"/>
      <c r="DK278" s="139"/>
      <c r="DL278" s="139"/>
      <c r="DM278" s="137"/>
      <c r="DN278" s="138"/>
      <c r="DO278" s="139"/>
      <c r="DP278" s="139"/>
      <c r="DQ278" s="139"/>
      <c r="DR278" s="139"/>
      <c r="DS278" s="139"/>
      <c r="DT278" s="139"/>
      <c r="DU278" s="128"/>
      <c r="DV278" s="216"/>
      <c r="DW278" s="140"/>
      <c r="DX278" s="141"/>
      <c r="DY278" s="141"/>
      <c r="DZ278" s="134"/>
      <c r="EA278" s="133"/>
      <c r="EB278" s="177"/>
      <c r="EC278" s="177"/>
      <c r="ED278" s="163"/>
      <c r="EE278" s="133"/>
      <c r="EF278" s="127"/>
      <c r="EG278" s="127"/>
      <c r="EH278" s="127"/>
      <c r="EI278" s="127"/>
      <c r="EJ278" s="127"/>
      <c r="EK278" s="127"/>
      <c r="EL278" s="134"/>
      <c r="EM278" s="133"/>
      <c r="EN278" s="127"/>
      <c r="EO278" s="127"/>
      <c r="EP278" s="127"/>
      <c r="EQ278" s="127"/>
      <c r="ER278" s="127"/>
      <c r="ES278" s="127"/>
      <c r="ET278" s="134"/>
      <c r="EU278" s="142"/>
      <c r="EV278" s="142"/>
      <c r="EW278" s="142"/>
      <c r="EX278" s="142"/>
      <c r="EY278" s="142"/>
      <c r="EZ278" s="142"/>
      <c r="FA278" s="142"/>
      <c r="FB278" s="142"/>
      <c r="FC278" s="142"/>
      <c r="FD278" s="142"/>
      <c r="FE278" s="142"/>
      <c r="FF278" s="142"/>
      <c r="FG278" s="142"/>
      <c r="FH278" s="142"/>
    </row>
    <row r="279" spans="1:164" s="67" customFormat="1">
      <c r="A279" s="176" t="str">
        <f>Validation!B279</f>
        <v>Pass</v>
      </c>
      <c r="B279" s="247"/>
      <c r="C279" s="247"/>
      <c r="D279" s="247"/>
      <c r="E279" s="248"/>
      <c r="F279" s="249"/>
      <c r="G279" s="247"/>
      <c r="H279" s="243"/>
      <c r="I279" s="127"/>
      <c r="J279" s="243"/>
      <c r="K279" s="136"/>
      <c r="L279" s="177"/>
      <c r="M279" s="191"/>
      <c r="N279" s="218"/>
      <c r="O279" s="218"/>
      <c r="P279" s="179"/>
      <c r="Q279" s="128"/>
      <c r="R279" s="216"/>
      <c r="S279" s="244"/>
      <c r="T279" s="177"/>
      <c r="U279" s="177"/>
      <c r="V279" s="216"/>
      <c r="W279" s="131"/>
      <c r="X279" s="132"/>
      <c r="Y279" s="132"/>
      <c r="Z279" s="132"/>
      <c r="AA279" s="133"/>
      <c r="AB279" s="127"/>
      <c r="AC279" s="127"/>
      <c r="AD279" s="245"/>
      <c r="AE279" s="246"/>
      <c r="AF279" s="127"/>
      <c r="AG279" s="127"/>
      <c r="AH279" s="128"/>
      <c r="AI279" s="128"/>
      <c r="AJ279" s="134"/>
      <c r="AK279" s="214"/>
      <c r="AL279" s="210"/>
      <c r="AM279" s="177"/>
      <c r="AN279" s="127"/>
      <c r="AO279" s="177"/>
      <c r="AP279" s="177"/>
      <c r="AQ279" s="177"/>
      <c r="AR279" s="177"/>
      <c r="AS279" s="177"/>
      <c r="AT279" s="177"/>
      <c r="AU279" s="135"/>
      <c r="AV279" s="216"/>
      <c r="AW279" s="133"/>
      <c r="AX279" s="127"/>
      <c r="AY279" s="127"/>
      <c r="AZ279" s="127"/>
      <c r="BA279" s="127"/>
      <c r="BB279" s="127"/>
      <c r="BC279" s="127"/>
      <c r="BD279" s="127"/>
      <c r="BE279" s="134"/>
      <c r="BF279" s="127"/>
      <c r="BG279" s="127"/>
      <c r="BH279" s="127"/>
      <c r="BI279" s="127"/>
      <c r="BJ279" s="127"/>
      <c r="BK279" s="127"/>
      <c r="BL279" s="127"/>
      <c r="BM279" s="127"/>
      <c r="BN279" s="134"/>
      <c r="BO279" s="133"/>
      <c r="BP279" s="127"/>
      <c r="BQ279" s="127"/>
      <c r="BR279" s="127"/>
      <c r="BS279" s="127"/>
      <c r="BT279" s="127"/>
      <c r="BU279" s="127"/>
      <c r="BV279" s="127"/>
      <c r="BW279" s="127"/>
      <c r="BX279" s="127"/>
      <c r="BY279" s="127"/>
      <c r="BZ279" s="127"/>
      <c r="CA279" s="127"/>
      <c r="CB279" s="127"/>
      <c r="CC279" s="127"/>
      <c r="CD279" s="127"/>
      <c r="CE279" s="127"/>
      <c r="CF279" s="127"/>
      <c r="CG279" s="127"/>
      <c r="CH279" s="136"/>
      <c r="CI279" s="137"/>
      <c r="CJ279" s="127"/>
      <c r="CK279" s="127"/>
      <c r="CL279" s="127"/>
      <c r="CM279" s="127"/>
      <c r="CN279" s="127"/>
      <c r="CO279" s="127"/>
      <c r="CP279" s="127"/>
      <c r="CQ279" s="127"/>
      <c r="CR279" s="127"/>
      <c r="CS279" s="127"/>
      <c r="CT279" s="127"/>
      <c r="CU279" s="127"/>
      <c r="CV279" s="127"/>
      <c r="CW279" s="127"/>
      <c r="CX279" s="127"/>
      <c r="CY279" s="127"/>
      <c r="CZ279" s="127"/>
      <c r="DA279" s="127"/>
      <c r="DB279" s="127"/>
      <c r="DC279" s="127"/>
      <c r="DD279" s="128"/>
      <c r="DE279" s="134"/>
      <c r="DF279" s="138"/>
      <c r="DG279" s="139"/>
      <c r="DH279" s="139"/>
      <c r="DI279" s="139"/>
      <c r="DJ279" s="139"/>
      <c r="DK279" s="139"/>
      <c r="DL279" s="139"/>
      <c r="DM279" s="137"/>
      <c r="DN279" s="138"/>
      <c r="DO279" s="139"/>
      <c r="DP279" s="139"/>
      <c r="DQ279" s="139"/>
      <c r="DR279" s="139"/>
      <c r="DS279" s="139"/>
      <c r="DT279" s="139"/>
      <c r="DU279" s="128"/>
      <c r="DV279" s="216"/>
      <c r="DW279" s="140"/>
      <c r="DX279" s="141"/>
      <c r="DY279" s="141"/>
      <c r="DZ279" s="134"/>
      <c r="EA279" s="133"/>
      <c r="EB279" s="177"/>
      <c r="EC279" s="177"/>
      <c r="ED279" s="163"/>
      <c r="EE279" s="133"/>
      <c r="EF279" s="127"/>
      <c r="EG279" s="127"/>
      <c r="EH279" s="127"/>
      <c r="EI279" s="127"/>
      <c r="EJ279" s="127"/>
      <c r="EK279" s="127"/>
      <c r="EL279" s="134"/>
      <c r="EM279" s="133"/>
      <c r="EN279" s="127"/>
      <c r="EO279" s="127"/>
      <c r="EP279" s="127"/>
      <c r="EQ279" s="127"/>
      <c r="ER279" s="127"/>
      <c r="ES279" s="127"/>
      <c r="ET279" s="134"/>
      <c r="EU279" s="142"/>
      <c r="EV279" s="142"/>
      <c r="EW279" s="142"/>
      <c r="EX279" s="142"/>
      <c r="EY279" s="142"/>
      <c r="EZ279" s="142"/>
      <c r="FA279" s="142"/>
      <c r="FB279" s="142"/>
      <c r="FC279" s="142"/>
      <c r="FD279" s="142"/>
      <c r="FE279" s="142"/>
      <c r="FF279" s="142"/>
      <c r="FG279" s="142"/>
      <c r="FH279" s="142"/>
    </row>
    <row r="280" spans="1:164" s="67" customFormat="1">
      <c r="A280" s="176" t="str">
        <f>Validation!B280</f>
        <v>Pass</v>
      </c>
      <c r="B280" s="247"/>
      <c r="C280" s="247"/>
      <c r="D280" s="247"/>
      <c r="E280" s="248"/>
      <c r="F280" s="249"/>
      <c r="G280" s="247"/>
      <c r="H280" s="243"/>
      <c r="I280" s="127"/>
      <c r="J280" s="243"/>
      <c r="K280" s="136"/>
      <c r="L280" s="177"/>
      <c r="M280" s="191"/>
      <c r="N280" s="218"/>
      <c r="O280" s="218"/>
      <c r="P280" s="179"/>
      <c r="Q280" s="128"/>
      <c r="R280" s="216"/>
      <c r="S280" s="244"/>
      <c r="T280" s="177"/>
      <c r="U280" s="177"/>
      <c r="V280" s="216"/>
      <c r="W280" s="131"/>
      <c r="X280" s="132"/>
      <c r="Y280" s="132"/>
      <c r="Z280" s="132"/>
      <c r="AA280" s="133"/>
      <c r="AB280" s="127"/>
      <c r="AC280" s="127"/>
      <c r="AD280" s="245"/>
      <c r="AE280" s="246"/>
      <c r="AF280" s="127"/>
      <c r="AG280" s="127"/>
      <c r="AH280" s="128"/>
      <c r="AI280" s="128"/>
      <c r="AJ280" s="134"/>
      <c r="AK280" s="214"/>
      <c r="AL280" s="210"/>
      <c r="AM280" s="177"/>
      <c r="AN280" s="127"/>
      <c r="AO280" s="177"/>
      <c r="AP280" s="177"/>
      <c r="AQ280" s="177"/>
      <c r="AR280" s="177"/>
      <c r="AS280" s="177"/>
      <c r="AT280" s="177"/>
      <c r="AU280" s="135"/>
      <c r="AV280" s="216"/>
      <c r="AW280" s="133"/>
      <c r="AX280" s="127"/>
      <c r="AY280" s="127"/>
      <c r="AZ280" s="127"/>
      <c r="BA280" s="127"/>
      <c r="BB280" s="127"/>
      <c r="BC280" s="127"/>
      <c r="BD280" s="127"/>
      <c r="BE280" s="134"/>
      <c r="BF280" s="127"/>
      <c r="BG280" s="127"/>
      <c r="BH280" s="127"/>
      <c r="BI280" s="127"/>
      <c r="BJ280" s="127"/>
      <c r="BK280" s="127"/>
      <c r="BL280" s="127"/>
      <c r="BM280" s="127"/>
      <c r="BN280" s="134"/>
      <c r="BO280" s="133"/>
      <c r="BP280" s="127"/>
      <c r="BQ280" s="127"/>
      <c r="BR280" s="127"/>
      <c r="BS280" s="127"/>
      <c r="BT280" s="127"/>
      <c r="BU280" s="127"/>
      <c r="BV280" s="127"/>
      <c r="BW280" s="127"/>
      <c r="BX280" s="127"/>
      <c r="BY280" s="127"/>
      <c r="BZ280" s="127"/>
      <c r="CA280" s="127"/>
      <c r="CB280" s="127"/>
      <c r="CC280" s="127"/>
      <c r="CD280" s="127"/>
      <c r="CE280" s="127"/>
      <c r="CF280" s="127"/>
      <c r="CG280" s="127"/>
      <c r="CH280" s="136"/>
      <c r="CI280" s="137"/>
      <c r="CJ280" s="127"/>
      <c r="CK280" s="127"/>
      <c r="CL280" s="127"/>
      <c r="CM280" s="127"/>
      <c r="CN280" s="127"/>
      <c r="CO280" s="127"/>
      <c r="CP280" s="127"/>
      <c r="CQ280" s="127"/>
      <c r="CR280" s="127"/>
      <c r="CS280" s="127"/>
      <c r="CT280" s="127"/>
      <c r="CU280" s="127"/>
      <c r="CV280" s="127"/>
      <c r="CW280" s="127"/>
      <c r="CX280" s="127"/>
      <c r="CY280" s="127"/>
      <c r="CZ280" s="127"/>
      <c r="DA280" s="127"/>
      <c r="DB280" s="127"/>
      <c r="DC280" s="127"/>
      <c r="DD280" s="128"/>
      <c r="DE280" s="134"/>
      <c r="DF280" s="138"/>
      <c r="DG280" s="139"/>
      <c r="DH280" s="139"/>
      <c r="DI280" s="139"/>
      <c r="DJ280" s="139"/>
      <c r="DK280" s="139"/>
      <c r="DL280" s="139"/>
      <c r="DM280" s="137"/>
      <c r="DN280" s="138"/>
      <c r="DO280" s="139"/>
      <c r="DP280" s="139"/>
      <c r="DQ280" s="139"/>
      <c r="DR280" s="139"/>
      <c r="DS280" s="139"/>
      <c r="DT280" s="139"/>
      <c r="DU280" s="128"/>
      <c r="DV280" s="216"/>
      <c r="DW280" s="140"/>
      <c r="DX280" s="141"/>
      <c r="DY280" s="141"/>
      <c r="DZ280" s="134"/>
      <c r="EA280" s="133"/>
      <c r="EB280" s="177"/>
      <c r="EC280" s="177"/>
      <c r="ED280" s="163"/>
      <c r="EE280" s="133"/>
      <c r="EF280" s="127"/>
      <c r="EG280" s="127"/>
      <c r="EH280" s="127"/>
      <c r="EI280" s="127"/>
      <c r="EJ280" s="127"/>
      <c r="EK280" s="127"/>
      <c r="EL280" s="134"/>
      <c r="EM280" s="133"/>
      <c r="EN280" s="127"/>
      <c r="EO280" s="127"/>
      <c r="EP280" s="127"/>
      <c r="EQ280" s="127"/>
      <c r="ER280" s="127"/>
      <c r="ES280" s="127"/>
      <c r="ET280" s="134"/>
      <c r="EU280" s="142"/>
      <c r="EV280" s="142"/>
      <c r="EW280" s="142"/>
      <c r="EX280" s="142"/>
      <c r="EY280" s="142"/>
      <c r="EZ280" s="142"/>
      <c r="FA280" s="142"/>
      <c r="FB280" s="142"/>
      <c r="FC280" s="142"/>
      <c r="FD280" s="142"/>
      <c r="FE280" s="142"/>
      <c r="FF280" s="142"/>
      <c r="FG280" s="142"/>
      <c r="FH280" s="142"/>
    </row>
    <row r="281" spans="1:164" s="67" customFormat="1">
      <c r="A281" s="176" t="str">
        <f>Validation!B281</f>
        <v>Pass</v>
      </c>
      <c r="B281" s="247"/>
      <c r="C281" s="247"/>
      <c r="D281" s="247"/>
      <c r="E281" s="248"/>
      <c r="F281" s="249"/>
      <c r="G281" s="247"/>
      <c r="H281" s="243"/>
      <c r="I281" s="127"/>
      <c r="J281" s="243"/>
      <c r="K281" s="136"/>
      <c r="L281" s="177"/>
      <c r="M281" s="191"/>
      <c r="N281" s="218"/>
      <c r="O281" s="218"/>
      <c r="P281" s="179"/>
      <c r="Q281" s="128"/>
      <c r="R281" s="216"/>
      <c r="S281" s="244"/>
      <c r="T281" s="177"/>
      <c r="U281" s="177"/>
      <c r="V281" s="216"/>
      <c r="W281" s="131"/>
      <c r="X281" s="132"/>
      <c r="Y281" s="132"/>
      <c r="Z281" s="132"/>
      <c r="AA281" s="133"/>
      <c r="AB281" s="127"/>
      <c r="AC281" s="127"/>
      <c r="AD281" s="245"/>
      <c r="AE281" s="246"/>
      <c r="AF281" s="127"/>
      <c r="AG281" s="127"/>
      <c r="AH281" s="128"/>
      <c r="AI281" s="128"/>
      <c r="AJ281" s="134"/>
      <c r="AK281" s="214"/>
      <c r="AL281" s="210"/>
      <c r="AM281" s="177"/>
      <c r="AN281" s="127"/>
      <c r="AO281" s="177"/>
      <c r="AP281" s="177"/>
      <c r="AQ281" s="177"/>
      <c r="AR281" s="177"/>
      <c r="AS281" s="177"/>
      <c r="AT281" s="177"/>
      <c r="AU281" s="135"/>
      <c r="AV281" s="216"/>
      <c r="AW281" s="133"/>
      <c r="AX281" s="127"/>
      <c r="AY281" s="127"/>
      <c r="AZ281" s="127"/>
      <c r="BA281" s="127"/>
      <c r="BB281" s="127"/>
      <c r="BC281" s="127"/>
      <c r="BD281" s="127"/>
      <c r="BE281" s="134"/>
      <c r="BF281" s="127"/>
      <c r="BG281" s="127"/>
      <c r="BH281" s="127"/>
      <c r="BI281" s="127"/>
      <c r="BJ281" s="127"/>
      <c r="BK281" s="127"/>
      <c r="BL281" s="127"/>
      <c r="BM281" s="127"/>
      <c r="BN281" s="134"/>
      <c r="BO281" s="133"/>
      <c r="BP281" s="127"/>
      <c r="BQ281" s="127"/>
      <c r="BR281" s="127"/>
      <c r="BS281" s="127"/>
      <c r="BT281" s="127"/>
      <c r="BU281" s="127"/>
      <c r="BV281" s="127"/>
      <c r="BW281" s="127"/>
      <c r="BX281" s="127"/>
      <c r="BY281" s="127"/>
      <c r="BZ281" s="127"/>
      <c r="CA281" s="127"/>
      <c r="CB281" s="127"/>
      <c r="CC281" s="127"/>
      <c r="CD281" s="127"/>
      <c r="CE281" s="127"/>
      <c r="CF281" s="127"/>
      <c r="CG281" s="127"/>
      <c r="CH281" s="136"/>
      <c r="CI281" s="137"/>
      <c r="CJ281" s="127"/>
      <c r="CK281" s="127"/>
      <c r="CL281" s="127"/>
      <c r="CM281" s="127"/>
      <c r="CN281" s="127"/>
      <c r="CO281" s="127"/>
      <c r="CP281" s="127"/>
      <c r="CQ281" s="127"/>
      <c r="CR281" s="127"/>
      <c r="CS281" s="127"/>
      <c r="CT281" s="127"/>
      <c r="CU281" s="127"/>
      <c r="CV281" s="127"/>
      <c r="CW281" s="127"/>
      <c r="CX281" s="127"/>
      <c r="CY281" s="127"/>
      <c r="CZ281" s="127"/>
      <c r="DA281" s="127"/>
      <c r="DB281" s="127"/>
      <c r="DC281" s="127"/>
      <c r="DD281" s="128"/>
      <c r="DE281" s="134"/>
      <c r="DF281" s="138"/>
      <c r="DG281" s="139"/>
      <c r="DH281" s="139"/>
      <c r="DI281" s="139"/>
      <c r="DJ281" s="139"/>
      <c r="DK281" s="139"/>
      <c r="DL281" s="139"/>
      <c r="DM281" s="137"/>
      <c r="DN281" s="138"/>
      <c r="DO281" s="139"/>
      <c r="DP281" s="139"/>
      <c r="DQ281" s="139"/>
      <c r="DR281" s="139"/>
      <c r="DS281" s="139"/>
      <c r="DT281" s="139"/>
      <c r="DU281" s="128"/>
      <c r="DV281" s="216"/>
      <c r="DW281" s="140"/>
      <c r="DX281" s="141"/>
      <c r="DY281" s="141"/>
      <c r="DZ281" s="134"/>
      <c r="EA281" s="133"/>
      <c r="EB281" s="177"/>
      <c r="EC281" s="177"/>
      <c r="ED281" s="163"/>
      <c r="EE281" s="133"/>
      <c r="EF281" s="127"/>
      <c r="EG281" s="127"/>
      <c r="EH281" s="127"/>
      <c r="EI281" s="127"/>
      <c r="EJ281" s="127"/>
      <c r="EK281" s="127"/>
      <c r="EL281" s="134"/>
      <c r="EM281" s="133"/>
      <c r="EN281" s="127"/>
      <c r="EO281" s="127"/>
      <c r="EP281" s="127"/>
      <c r="EQ281" s="127"/>
      <c r="ER281" s="127"/>
      <c r="ES281" s="127"/>
      <c r="ET281" s="134"/>
      <c r="EU281" s="142"/>
      <c r="EV281" s="142"/>
      <c r="EW281" s="142"/>
      <c r="EX281" s="142"/>
      <c r="EY281" s="142"/>
      <c r="EZ281" s="142"/>
      <c r="FA281" s="142"/>
      <c r="FB281" s="142"/>
      <c r="FC281" s="142"/>
      <c r="FD281" s="142"/>
      <c r="FE281" s="142"/>
      <c r="FF281" s="142"/>
      <c r="FG281" s="142"/>
      <c r="FH281" s="142"/>
    </row>
    <row r="282" spans="1:164" s="67" customFormat="1">
      <c r="A282" s="176" t="str">
        <f>Validation!B282</f>
        <v>Pass</v>
      </c>
      <c r="B282" s="247"/>
      <c r="C282" s="247"/>
      <c r="D282" s="247"/>
      <c r="E282" s="248"/>
      <c r="F282" s="249"/>
      <c r="G282" s="247"/>
      <c r="H282" s="243"/>
      <c r="I282" s="127"/>
      <c r="J282" s="243"/>
      <c r="K282" s="136"/>
      <c r="L282" s="177"/>
      <c r="M282" s="191"/>
      <c r="N282" s="218"/>
      <c r="O282" s="218"/>
      <c r="P282" s="179"/>
      <c r="Q282" s="128"/>
      <c r="R282" s="216"/>
      <c r="S282" s="244"/>
      <c r="T282" s="177"/>
      <c r="U282" s="177"/>
      <c r="V282" s="216"/>
      <c r="W282" s="131"/>
      <c r="X282" s="132"/>
      <c r="Y282" s="132"/>
      <c r="Z282" s="132"/>
      <c r="AA282" s="133"/>
      <c r="AB282" s="127"/>
      <c r="AC282" s="127"/>
      <c r="AD282" s="245"/>
      <c r="AE282" s="246"/>
      <c r="AF282" s="127"/>
      <c r="AG282" s="127"/>
      <c r="AH282" s="128"/>
      <c r="AI282" s="128"/>
      <c r="AJ282" s="134"/>
      <c r="AK282" s="214"/>
      <c r="AL282" s="210"/>
      <c r="AM282" s="177"/>
      <c r="AN282" s="127"/>
      <c r="AO282" s="177"/>
      <c r="AP282" s="177"/>
      <c r="AQ282" s="177"/>
      <c r="AR282" s="177"/>
      <c r="AS282" s="177"/>
      <c r="AT282" s="177"/>
      <c r="AU282" s="135"/>
      <c r="AV282" s="216"/>
      <c r="AW282" s="133"/>
      <c r="AX282" s="127"/>
      <c r="AY282" s="127"/>
      <c r="AZ282" s="127"/>
      <c r="BA282" s="127"/>
      <c r="BB282" s="127"/>
      <c r="BC282" s="127"/>
      <c r="BD282" s="127"/>
      <c r="BE282" s="134"/>
      <c r="BF282" s="127"/>
      <c r="BG282" s="127"/>
      <c r="BH282" s="127"/>
      <c r="BI282" s="127"/>
      <c r="BJ282" s="127"/>
      <c r="BK282" s="127"/>
      <c r="BL282" s="127"/>
      <c r="BM282" s="127"/>
      <c r="BN282" s="134"/>
      <c r="BO282" s="133"/>
      <c r="BP282" s="127"/>
      <c r="BQ282" s="127"/>
      <c r="BR282" s="127"/>
      <c r="BS282" s="127"/>
      <c r="BT282" s="127"/>
      <c r="BU282" s="127"/>
      <c r="BV282" s="127"/>
      <c r="BW282" s="127"/>
      <c r="BX282" s="127"/>
      <c r="BY282" s="127"/>
      <c r="BZ282" s="127"/>
      <c r="CA282" s="127"/>
      <c r="CB282" s="127"/>
      <c r="CC282" s="127"/>
      <c r="CD282" s="127"/>
      <c r="CE282" s="127"/>
      <c r="CF282" s="127"/>
      <c r="CG282" s="127"/>
      <c r="CH282" s="136"/>
      <c r="CI282" s="137"/>
      <c r="CJ282" s="127"/>
      <c r="CK282" s="127"/>
      <c r="CL282" s="127"/>
      <c r="CM282" s="127"/>
      <c r="CN282" s="127"/>
      <c r="CO282" s="127"/>
      <c r="CP282" s="127"/>
      <c r="CQ282" s="127"/>
      <c r="CR282" s="127"/>
      <c r="CS282" s="127"/>
      <c r="CT282" s="127"/>
      <c r="CU282" s="127"/>
      <c r="CV282" s="127"/>
      <c r="CW282" s="127"/>
      <c r="CX282" s="127"/>
      <c r="CY282" s="127"/>
      <c r="CZ282" s="127"/>
      <c r="DA282" s="127"/>
      <c r="DB282" s="127"/>
      <c r="DC282" s="127"/>
      <c r="DD282" s="128"/>
      <c r="DE282" s="134"/>
      <c r="DF282" s="138"/>
      <c r="DG282" s="139"/>
      <c r="DH282" s="139"/>
      <c r="DI282" s="139"/>
      <c r="DJ282" s="139"/>
      <c r="DK282" s="139"/>
      <c r="DL282" s="139"/>
      <c r="DM282" s="137"/>
      <c r="DN282" s="138"/>
      <c r="DO282" s="139"/>
      <c r="DP282" s="139"/>
      <c r="DQ282" s="139"/>
      <c r="DR282" s="139"/>
      <c r="DS282" s="139"/>
      <c r="DT282" s="139"/>
      <c r="DU282" s="128"/>
      <c r="DV282" s="216"/>
      <c r="DW282" s="140"/>
      <c r="DX282" s="141"/>
      <c r="DY282" s="141"/>
      <c r="DZ282" s="134"/>
      <c r="EA282" s="133"/>
      <c r="EB282" s="177"/>
      <c r="EC282" s="177"/>
      <c r="ED282" s="163"/>
      <c r="EE282" s="133"/>
      <c r="EF282" s="127"/>
      <c r="EG282" s="127"/>
      <c r="EH282" s="127"/>
      <c r="EI282" s="127"/>
      <c r="EJ282" s="127"/>
      <c r="EK282" s="127"/>
      <c r="EL282" s="134"/>
      <c r="EM282" s="133"/>
      <c r="EN282" s="127"/>
      <c r="EO282" s="127"/>
      <c r="EP282" s="127"/>
      <c r="EQ282" s="127"/>
      <c r="ER282" s="127"/>
      <c r="ES282" s="127"/>
      <c r="ET282" s="134"/>
      <c r="EU282" s="142"/>
      <c r="EV282" s="142"/>
      <c r="EW282" s="142"/>
      <c r="EX282" s="142"/>
      <c r="EY282" s="142"/>
      <c r="EZ282" s="142"/>
      <c r="FA282" s="142"/>
      <c r="FB282" s="142"/>
      <c r="FC282" s="142"/>
      <c r="FD282" s="142"/>
      <c r="FE282" s="142"/>
      <c r="FF282" s="142"/>
      <c r="FG282" s="142"/>
      <c r="FH282" s="142"/>
    </row>
    <row r="283" spans="1:164" s="67" customFormat="1">
      <c r="A283" s="176" t="str">
        <f>Validation!B283</f>
        <v>Pass</v>
      </c>
      <c r="B283" s="247"/>
      <c r="C283" s="247"/>
      <c r="D283" s="247"/>
      <c r="E283" s="248"/>
      <c r="F283" s="249"/>
      <c r="G283" s="247"/>
      <c r="H283" s="243"/>
      <c r="I283" s="127"/>
      <c r="J283" s="243"/>
      <c r="K283" s="136"/>
      <c r="L283" s="177"/>
      <c r="M283" s="191"/>
      <c r="N283" s="218"/>
      <c r="O283" s="218"/>
      <c r="P283" s="179"/>
      <c r="Q283" s="128"/>
      <c r="R283" s="216"/>
      <c r="S283" s="244"/>
      <c r="T283" s="177"/>
      <c r="U283" s="177"/>
      <c r="V283" s="216"/>
      <c r="W283" s="131"/>
      <c r="X283" s="132"/>
      <c r="Y283" s="132"/>
      <c r="Z283" s="132"/>
      <c r="AA283" s="133"/>
      <c r="AB283" s="127"/>
      <c r="AC283" s="127"/>
      <c r="AD283" s="245"/>
      <c r="AE283" s="246"/>
      <c r="AF283" s="127"/>
      <c r="AG283" s="127"/>
      <c r="AH283" s="128"/>
      <c r="AI283" s="128"/>
      <c r="AJ283" s="134"/>
      <c r="AK283" s="214"/>
      <c r="AL283" s="210"/>
      <c r="AM283" s="177"/>
      <c r="AN283" s="127"/>
      <c r="AO283" s="177"/>
      <c r="AP283" s="177"/>
      <c r="AQ283" s="177"/>
      <c r="AR283" s="177"/>
      <c r="AS283" s="177"/>
      <c r="AT283" s="177"/>
      <c r="AU283" s="135"/>
      <c r="AV283" s="216"/>
      <c r="AW283" s="133"/>
      <c r="AX283" s="127"/>
      <c r="AY283" s="127"/>
      <c r="AZ283" s="127"/>
      <c r="BA283" s="127"/>
      <c r="BB283" s="127"/>
      <c r="BC283" s="127"/>
      <c r="BD283" s="127"/>
      <c r="BE283" s="134"/>
      <c r="BF283" s="127"/>
      <c r="BG283" s="127"/>
      <c r="BH283" s="127"/>
      <c r="BI283" s="127"/>
      <c r="BJ283" s="127"/>
      <c r="BK283" s="127"/>
      <c r="BL283" s="127"/>
      <c r="BM283" s="127"/>
      <c r="BN283" s="134"/>
      <c r="BO283" s="133"/>
      <c r="BP283" s="127"/>
      <c r="BQ283" s="127"/>
      <c r="BR283" s="127"/>
      <c r="BS283" s="127"/>
      <c r="BT283" s="127"/>
      <c r="BU283" s="127"/>
      <c r="BV283" s="127"/>
      <c r="BW283" s="127"/>
      <c r="BX283" s="127"/>
      <c r="BY283" s="127"/>
      <c r="BZ283" s="127"/>
      <c r="CA283" s="127"/>
      <c r="CB283" s="127"/>
      <c r="CC283" s="127"/>
      <c r="CD283" s="127"/>
      <c r="CE283" s="127"/>
      <c r="CF283" s="127"/>
      <c r="CG283" s="127"/>
      <c r="CH283" s="136"/>
      <c r="CI283" s="137"/>
      <c r="CJ283" s="127"/>
      <c r="CK283" s="127"/>
      <c r="CL283" s="127"/>
      <c r="CM283" s="127"/>
      <c r="CN283" s="127"/>
      <c r="CO283" s="127"/>
      <c r="CP283" s="127"/>
      <c r="CQ283" s="127"/>
      <c r="CR283" s="127"/>
      <c r="CS283" s="127"/>
      <c r="CT283" s="127"/>
      <c r="CU283" s="127"/>
      <c r="CV283" s="127"/>
      <c r="CW283" s="127"/>
      <c r="CX283" s="127"/>
      <c r="CY283" s="127"/>
      <c r="CZ283" s="127"/>
      <c r="DA283" s="127"/>
      <c r="DB283" s="127"/>
      <c r="DC283" s="127"/>
      <c r="DD283" s="128"/>
      <c r="DE283" s="134"/>
      <c r="DF283" s="138"/>
      <c r="DG283" s="139"/>
      <c r="DH283" s="139"/>
      <c r="DI283" s="139"/>
      <c r="DJ283" s="139"/>
      <c r="DK283" s="139"/>
      <c r="DL283" s="139"/>
      <c r="DM283" s="137"/>
      <c r="DN283" s="138"/>
      <c r="DO283" s="139"/>
      <c r="DP283" s="139"/>
      <c r="DQ283" s="139"/>
      <c r="DR283" s="139"/>
      <c r="DS283" s="139"/>
      <c r="DT283" s="139"/>
      <c r="DU283" s="128"/>
      <c r="DV283" s="216"/>
      <c r="DW283" s="140"/>
      <c r="DX283" s="141"/>
      <c r="DY283" s="141"/>
      <c r="DZ283" s="134"/>
      <c r="EA283" s="133"/>
      <c r="EB283" s="177"/>
      <c r="EC283" s="177"/>
      <c r="ED283" s="163"/>
      <c r="EE283" s="133"/>
      <c r="EF283" s="127"/>
      <c r="EG283" s="127"/>
      <c r="EH283" s="127"/>
      <c r="EI283" s="127"/>
      <c r="EJ283" s="127"/>
      <c r="EK283" s="127"/>
      <c r="EL283" s="134"/>
      <c r="EM283" s="133"/>
      <c r="EN283" s="127"/>
      <c r="EO283" s="127"/>
      <c r="EP283" s="127"/>
      <c r="EQ283" s="127"/>
      <c r="ER283" s="127"/>
      <c r="ES283" s="127"/>
      <c r="ET283" s="134"/>
      <c r="EU283" s="142"/>
      <c r="EV283" s="142"/>
      <c r="EW283" s="142"/>
      <c r="EX283" s="142"/>
      <c r="EY283" s="142"/>
      <c r="EZ283" s="142"/>
      <c r="FA283" s="142"/>
      <c r="FB283" s="142"/>
      <c r="FC283" s="142"/>
      <c r="FD283" s="142"/>
      <c r="FE283" s="142"/>
      <c r="FF283" s="142"/>
      <c r="FG283" s="142"/>
      <c r="FH283" s="142"/>
    </row>
    <row r="284" spans="1:164" s="67" customFormat="1">
      <c r="A284" s="176" t="str">
        <f>Validation!B284</f>
        <v>Pass</v>
      </c>
      <c r="B284" s="247"/>
      <c r="C284" s="247"/>
      <c r="D284" s="247"/>
      <c r="E284" s="248"/>
      <c r="F284" s="249"/>
      <c r="G284" s="247"/>
      <c r="H284" s="243"/>
      <c r="I284" s="127"/>
      <c r="J284" s="243"/>
      <c r="K284" s="136"/>
      <c r="L284" s="177"/>
      <c r="M284" s="191"/>
      <c r="N284" s="218"/>
      <c r="O284" s="218"/>
      <c r="P284" s="179"/>
      <c r="Q284" s="128"/>
      <c r="R284" s="216"/>
      <c r="S284" s="244"/>
      <c r="T284" s="177"/>
      <c r="U284" s="177"/>
      <c r="V284" s="216"/>
      <c r="W284" s="131"/>
      <c r="X284" s="132"/>
      <c r="Y284" s="132"/>
      <c r="Z284" s="132"/>
      <c r="AA284" s="133"/>
      <c r="AB284" s="127"/>
      <c r="AC284" s="127"/>
      <c r="AD284" s="245"/>
      <c r="AE284" s="246"/>
      <c r="AF284" s="127"/>
      <c r="AG284" s="127"/>
      <c r="AH284" s="128"/>
      <c r="AI284" s="128"/>
      <c r="AJ284" s="134"/>
      <c r="AK284" s="214"/>
      <c r="AL284" s="210"/>
      <c r="AM284" s="177"/>
      <c r="AN284" s="127"/>
      <c r="AO284" s="177"/>
      <c r="AP284" s="177"/>
      <c r="AQ284" s="177"/>
      <c r="AR284" s="177"/>
      <c r="AS284" s="177"/>
      <c r="AT284" s="177"/>
      <c r="AU284" s="135"/>
      <c r="AV284" s="216"/>
      <c r="AW284" s="133"/>
      <c r="AX284" s="127"/>
      <c r="AY284" s="127"/>
      <c r="AZ284" s="127"/>
      <c r="BA284" s="127"/>
      <c r="BB284" s="127"/>
      <c r="BC284" s="127"/>
      <c r="BD284" s="127"/>
      <c r="BE284" s="134"/>
      <c r="BF284" s="127"/>
      <c r="BG284" s="127"/>
      <c r="BH284" s="127"/>
      <c r="BI284" s="127"/>
      <c r="BJ284" s="127"/>
      <c r="BK284" s="127"/>
      <c r="BL284" s="127"/>
      <c r="BM284" s="127"/>
      <c r="BN284" s="134"/>
      <c r="BO284" s="133"/>
      <c r="BP284" s="127"/>
      <c r="BQ284" s="127"/>
      <c r="BR284" s="127"/>
      <c r="BS284" s="127"/>
      <c r="BT284" s="127"/>
      <c r="BU284" s="127"/>
      <c r="BV284" s="127"/>
      <c r="BW284" s="127"/>
      <c r="BX284" s="127"/>
      <c r="BY284" s="127"/>
      <c r="BZ284" s="127"/>
      <c r="CA284" s="127"/>
      <c r="CB284" s="127"/>
      <c r="CC284" s="127"/>
      <c r="CD284" s="127"/>
      <c r="CE284" s="127"/>
      <c r="CF284" s="127"/>
      <c r="CG284" s="127"/>
      <c r="CH284" s="136"/>
      <c r="CI284" s="137"/>
      <c r="CJ284" s="127"/>
      <c r="CK284" s="127"/>
      <c r="CL284" s="127"/>
      <c r="CM284" s="127"/>
      <c r="CN284" s="127"/>
      <c r="CO284" s="127"/>
      <c r="CP284" s="127"/>
      <c r="CQ284" s="127"/>
      <c r="CR284" s="127"/>
      <c r="CS284" s="127"/>
      <c r="CT284" s="127"/>
      <c r="CU284" s="127"/>
      <c r="CV284" s="127"/>
      <c r="CW284" s="127"/>
      <c r="CX284" s="127"/>
      <c r="CY284" s="127"/>
      <c r="CZ284" s="127"/>
      <c r="DA284" s="127"/>
      <c r="DB284" s="127"/>
      <c r="DC284" s="127"/>
      <c r="DD284" s="128"/>
      <c r="DE284" s="134"/>
      <c r="DF284" s="138"/>
      <c r="DG284" s="139"/>
      <c r="DH284" s="139"/>
      <c r="DI284" s="139"/>
      <c r="DJ284" s="139"/>
      <c r="DK284" s="139"/>
      <c r="DL284" s="139"/>
      <c r="DM284" s="137"/>
      <c r="DN284" s="138"/>
      <c r="DO284" s="139"/>
      <c r="DP284" s="139"/>
      <c r="DQ284" s="139"/>
      <c r="DR284" s="139"/>
      <c r="DS284" s="139"/>
      <c r="DT284" s="139"/>
      <c r="DU284" s="128"/>
      <c r="DV284" s="216"/>
      <c r="DW284" s="140"/>
      <c r="DX284" s="141"/>
      <c r="DY284" s="141"/>
      <c r="DZ284" s="134"/>
      <c r="EA284" s="133"/>
      <c r="EB284" s="177"/>
      <c r="EC284" s="177"/>
      <c r="ED284" s="163"/>
      <c r="EE284" s="133"/>
      <c r="EF284" s="127"/>
      <c r="EG284" s="127"/>
      <c r="EH284" s="127"/>
      <c r="EI284" s="127"/>
      <c r="EJ284" s="127"/>
      <c r="EK284" s="127"/>
      <c r="EL284" s="134"/>
      <c r="EM284" s="133"/>
      <c r="EN284" s="127"/>
      <c r="EO284" s="127"/>
      <c r="EP284" s="127"/>
      <c r="EQ284" s="127"/>
      <c r="ER284" s="127"/>
      <c r="ES284" s="127"/>
      <c r="ET284" s="134"/>
      <c r="EU284" s="142"/>
      <c r="EV284" s="142"/>
      <c r="EW284" s="142"/>
      <c r="EX284" s="142"/>
      <c r="EY284" s="142"/>
      <c r="EZ284" s="142"/>
      <c r="FA284" s="142"/>
      <c r="FB284" s="142"/>
      <c r="FC284" s="142"/>
      <c r="FD284" s="142"/>
      <c r="FE284" s="142"/>
      <c r="FF284" s="142"/>
      <c r="FG284" s="142"/>
      <c r="FH284" s="142"/>
    </row>
    <row r="285" spans="1:164" s="67" customFormat="1">
      <c r="A285" s="176" t="str">
        <f>Validation!B285</f>
        <v>Pass</v>
      </c>
      <c r="B285" s="247"/>
      <c r="C285" s="247"/>
      <c r="D285" s="247"/>
      <c r="E285" s="248"/>
      <c r="F285" s="249"/>
      <c r="G285" s="247"/>
      <c r="H285" s="243"/>
      <c r="I285" s="127"/>
      <c r="J285" s="243"/>
      <c r="K285" s="136"/>
      <c r="L285" s="177"/>
      <c r="M285" s="191"/>
      <c r="N285" s="218"/>
      <c r="O285" s="218"/>
      <c r="P285" s="179"/>
      <c r="Q285" s="128"/>
      <c r="R285" s="216"/>
      <c r="S285" s="244"/>
      <c r="T285" s="177"/>
      <c r="U285" s="177"/>
      <c r="V285" s="216"/>
      <c r="W285" s="131"/>
      <c r="X285" s="132"/>
      <c r="Y285" s="132"/>
      <c r="Z285" s="132"/>
      <c r="AA285" s="133"/>
      <c r="AB285" s="127"/>
      <c r="AC285" s="127"/>
      <c r="AD285" s="245"/>
      <c r="AE285" s="246"/>
      <c r="AF285" s="127"/>
      <c r="AG285" s="127"/>
      <c r="AH285" s="128"/>
      <c r="AI285" s="128"/>
      <c r="AJ285" s="134"/>
      <c r="AK285" s="214"/>
      <c r="AL285" s="210"/>
      <c r="AM285" s="177"/>
      <c r="AN285" s="127"/>
      <c r="AO285" s="177"/>
      <c r="AP285" s="177"/>
      <c r="AQ285" s="177"/>
      <c r="AR285" s="177"/>
      <c r="AS285" s="177"/>
      <c r="AT285" s="177"/>
      <c r="AU285" s="135"/>
      <c r="AV285" s="216"/>
      <c r="AW285" s="133"/>
      <c r="AX285" s="127"/>
      <c r="AY285" s="127"/>
      <c r="AZ285" s="127"/>
      <c r="BA285" s="127"/>
      <c r="BB285" s="127"/>
      <c r="BC285" s="127"/>
      <c r="BD285" s="127"/>
      <c r="BE285" s="134"/>
      <c r="BF285" s="127"/>
      <c r="BG285" s="127"/>
      <c r="BH285" s="127"/>
      <c r="BI285" s="127"/>
      <c r="BJ285" s="127"/>
      <c r="BK285" s="127"/>
      <c r="BL285" s="127"/>
      <c r="BM285" s="127"/>
      <c r="BN285" s="134"/>
      <c r="BO285" s="133"/>
      <c r="BP285" s="127"/>
      <c r="BQ285" s="127"/>
      <c r="BR285" s="127"/>
      <c r="BS285" s="127"/>
      <c r="BT285" s="127"/>
      <c r="BU285" s="127"/>
      <c r="BV285" s="127"/>
      <c r="BW285" s="127"/>
      <c r="BX285" s="127"/>
      <c r="BY285" s="127"/>
      <c r="BZ285" s="127"/>
      <c r="CA285" s="127"/>
      <c r="CB285" s="127"/>
      <c r="CC285" s="127"/>
      <c r="CD285" s="127"/>
      <c r="CE285" s="127"/>
      <c r="CF285" s="127"/>
      <c r="CG285" s="127"/>
      <c r="CH285" s="136"/>
      <c r="CI285" s="137"/>
      <c r="CJ285" s="127"/>
      <c r="CK285" s="127"/>
      <c r="CL285" s="127"/>
      <c r="CM285" s="127"/>
      <c r="CN285" s="127"/>
      <c r="CO285" s="127"/>
      <c r="CP285" s="127"/>
      <c r="CQ285" s="127"/>
      <c r="CR285" s="127"/>
      <c r="CS285" s="127"/>
      <c r="CT285" s="127"/>
      <c r="CU285" s="127"/>
      <c r="CV285" s="127"/>
      <c r="CW285" s="127"/>
      <c r="CX285" s="127"/>
      <c r="CY285" s="127"/>
      <c r="CZ285" s="127"/>
      <c r="DA285" s="127"/>
      <c r="DB285" s="127"/>
      <c r="DC285" s="127"/>
      <c r="DD285" s="128"/>
      <c r="DE285" s="134"/>
      <c r="DF285" s="138"/>
      <c r="DG285" s="139"/>
      <c r="DH285" s="139"/>
      <c r="DI285" s="139"/>
      <c r="DJ285" s="139"/>
      <c r="DK285" s="139"/>
      <c r="DL285" s="139"/>
      <c r="DM285" s="137"/>
      <c r="DN285" s="138"/>
      <c r="DO285" s="139"/>
      <c r="DP285" s="139"/>
      <c r="DQ285" s="139"/>
      <c r="DR285" s="139"/>
      <c r="DS285" s="139"/>
      <c r="DT285" s="139"/>
      <c r="DU285" s="128"/>
      <c r="DV285" s="216"/>
      <c r="DW285" s="140"/>
      <c r="DX285" s="141"/>
      <c r="DY285" s="141"/>
      <c r="DZ285" s="134"/>
      <c r="EA285" s="133"/>
      <c r="EB285" s="177"/>
      <c r="EC285" s="177"/>
      <c r="ED285" s="163"/>
      <c r="EE285" s="133"/>
      <c r="EF285" s="127"/>
      <c r="EG285" s="127"/>
      <c r="EH285" s="127"/>
      <c r="EI285" s="127"/>
      <c r="EJ285" s="127"/>
      <c r="EK285" s="127"/>
      <c r="EL285" s="134"/>
      <c r="EM285" s="133"/>
      <c r="EN285" s="127"/>
      <c r="EO285" s="127"/>
      <c r="EP285" s="127"/>
      <c r="EQ285" s="127"/>
      <c r="ER285" s="127"/>
      <c r="ES285" s="127"/>
      <c r="ET285" s="134"/>
      <c r="EU285" s="142"/>
      <c r="EV285" s="142"/>
      <c r="EW285" s="142"/>
      <c r="EX285" s="142"/>
      <c r="EY285" s="142"/>
      <c r="EZ285" s="142"/>
      <c r="FA285" s="142"/>
      <c r="FB285" s="142"/>
      <c r="FC285" s="142"/>
      <c r="FD285" s="142"/>
      <c r="FE285" s="142"/>
      <c r="FF285" s="142"/>
      <c r="FG285" s="142"/>
      <c r="FH285" s="142"/>
    </row>
    <row r="286" spans="1:164" s="67" customFormat="1">
      <c r="A286" s="176" t="str">
        <f>Validation!B286</f>
        <v>Pass</v>
      </c>
      <c r="B286" s="247"/>
      <c r="C286" s="247"/>
      <c r="D286" s="247"/>
      <c r="E286" s="248"/>
      <c r="F286" s="249"/>
      <c r="G286" s="247"/>
      <c r="H286" s="243"/>
      <c r="I286" s="127"/>
      <c r="J286" s="243"/>
      <c r="K286" s="136"/>
      <c r="L286" s="177"/>
      <c r="M286" s="191"/>
      <c r="N286" s="218"/>
      <c r="O286" s="218"/>
      <c r="P286" s="179"/>
      <c r="Q286" s="128"/>
      <c r="R286" s="216"/>
      <c r="S286" s="244"/>
      <c r="T286" s="177"/>
      <c r="U286" s="177"/>
      <c r="V286" s="216"/>
      <c r="W286" s="131"/>
      <c r="X286" s="132"/>
      <c r="Y286" s="132"/>
      <c r="Z286" s="132"/>
      <c r="AA286" s="133"/>
      <c r="AB286" s="127"/>
      <c r="AC286" s="127"/>
      <c r="AD286" s="245"/>
      <c r="AE286" s="246"/>
      <c r="AF286" s="127"/>
      <c r="AG286" s="127"/>
      <c r="AH286" s="128"/>
      <c r="AI286" s="128"/>
      <c r="AJ286" s="134"/>
      <c r="AK286" s="214"/>
      <c r="AL286" s="210"/>
      <c r="AM286" s="177"/>
      <c r="AN286" s="127"/>
      <c r="AO286" s="177"/>
      <c r="AP286" s="177"/>
      <c r="AQ286" s="177"/>
      <c r="AR286" s="177"/>
      <c r="AS286" s="177"/>
      <c r="AT286" s="177"/>
      <c r="AU286" s="135"/>
      <c r="AV286" s="216"/>
      <c r="AW286" s="133"/>
      <c r="AX286" s="127"/>
      <c r="AY286" s="127"/>
      <c r="AZ286" s="127"/>
      <c r="BA286" s="127"/>
      <c r="BB286" s="127"/>
      <c r="BC286" s="127"/>
      <c r="BD286" s="127"/>
      <c r="BE286" s="134"/>
      <c r="BF286" s="127"/>
      <c r="BG286" s="127"/>
      <c r="BH286" s="127"/>
      <c r="BI286" s="127"/>
      <c r="BJ286" s="127"/>
      <c r="BK286" s="127"/>
      <c r="BL286" s="127"/>
      <c r="BM286" s="127"/>
      <c r="BN286" s="134"/>
      <c r="BO286" s="133"/>
      <c r="BP286" s="127"/>
      <c r="BQ286" s="127"/>
      <c r="BR286" s="127"/>
      <c r="BS286" s="127"/>
      <c r="BT286" s="127"/>
      <c r="BU286" s="127"/>
      <c r="BV286" s="127"/>
      <c r="BW286" s="127"/>
      <c r="BX286" s="127"/>
      <c r="BY286" s="127"/>
      <c r="BZ286" s="127"/>
      <c r="CA286" s="127"/>
      <c r="CB286" s="127"/>
      <c r="CC286" s="127"/>
      <c r="CD286" s="127"/>
      <c r="CE286" s="127"/>
      <c r="CF286" s="127"/>
      <c r="CG286" s="127"/>
      <c r="CH286" s="136"/>
      <c r="CI286" s="137"/>
      <c r="CJ286" s="127"/>
      <c r="CK286" s="127"/>
      <c r="CL286" s="127"/>
      <c r="CM286" s="127"/>
      <c r="CN286" s="127"/>
      <c r="CO286" s="127"/>
      <c r="CP286" s="127"/>
      <c r="CQ286" s="127"/>
      <c r="CR286" s="127"/>
      <c r="CS286" s="127"/>
      <c r="CT286" s="127"/>
      <c r="CU286" s="127"/>
      <c r="CV286" s="127"/>
      <c r="CW286" s="127"/>
      <c r="CX286" s="127"/>
      <c r="CY286" s="127"/>
      <c r="CZ286" s="127"/>
      <c r="DA286" s="127"/>
      <c r="DB286" s="127"/>
      <c r="DC286" s="127"/>
      <c r="DD286" s="128"/>
      <c r="DE286" s="134"/>
      <c r="DF286" s="138"/>
      <c r="DG286" s="139"/>
      <c r="DH286" s="139"/>
      <c r="DI286" s="139"/>
      <c r="DJ286" s="139"/>
      <c r="DK286" s="139"/>
      <c r="DL286" s="139"/>
      <c r="DM286" s="137"/>
      <c r="DN286" s="138"/>
      <c r="DO286" s="139"/>
      <c r="DP286" s="139"/>
      <c r="DQ286" s="139"/>
      <c r="DR286" s="139"/>
      <c r="DS286" s="139"/>
      <c r="DT286" s="139"/>
      <c r="DU286" s="128"/>
      <c r="DV286" s="216"/>
      <c r="DW286" s="140"/>
      <c r="DX286" s="141"/>
      <c r="DY286" s="141"/>
      <c r="DZ286" s="134"/>
      <c r="EA286" s="133"/>
      <c r="EB286" s="177"/>
      <c r="EC286" s="177"/>
      <c r="ED286" s="163"/>
      <c r="EE286" s="133"/>
      <c r="EF286" s="127"/>
      <c r="EG286" s="127"/>
      <c r="EH286" s="127"/>
      <c r="EI286" s="127"/>
      <c r="EJ286" s="127"/>
      <c r="EK286" s="127"/>
      <c r="EL286" s="134"/>
      <c r="EM286" s="133"/>
      <c r="EN286" s="127"/>
      <c r="EO286" s="127"/>
      <c r="EP286" s="127"/>
      <c r="EQ286" s="127"/>
      <c r="ER286" s="127"/>
      <c r="ES286" s="127"/>
      <c r="ET286" s="134"/>
      <c r="EU286" s="142"/>
      <c r="EV286" s="142"/>
      <c r="EW286" s="142"/>
      <c r="EX286" s="142"/>
      <c r="EY286" s="142"/>
      <c r="EZ286" s="142"/>
      <c r="FA286" s="142"/>
      <c r="FB286" s="142"/>
      <c r="FC286" s="142"/>
      <c r="FD286" s="142"/>
      <c r="FE286" s="142"/>
      <c r="FF286" s="142"/>
      <c r="FG286" s="142"/>
      <c r="FH286" s="142"/>
    </row>
    <row r="287" spans="1:164" s="67" customFormat="1">
      <c r="A287" s="176" t="str">
        <f>Validation!B287</f>
        <v>Pass</v>
      </c>
      <c r="B287" s="247"/>
      <c r="C287" s="247"/>
      <c r="D287" s="247"/>
      <c r="E287" s="248"/>
      <c r="F287" s="249"/>
      <c r="G287" s="247"/>
      <c r="H287" s="243"/>
      <c r="I287" s="127"/>
      <c r="J287" s="243"/>
      <c r="K287" s="136"/>
      <c r="L287" s="177"/>
      <c r="M287" s="191"/>
      <c r="N287" s="218"/>
      <c r="O287" s="218"/>
      <c r="P287" s="179"/>
      <c r="Q287" s="128"/>
      <c r="R287" s="216"/>
      <c r="S287" s="244"/>
      <c r="T287" s="177"/>
      <c r="U287" s="177"/>
      <c r="V287" s="216"/>
      <c r="W287" s="131"/>
      <c r="X287" s="132"/>
      <c r="Y287" s="132"/>
      <c r="Z287" s="132"/>
      <c r="AA287" s="133"/>
      <c r="AB287" s="127"/>
      <c r="AC287" s="127"/>
      <c r="AD287" s="245"/>
      <c r="AE287" s="246"/>
      <c r="AF287" s="127"/>
      <c r="AG287" s="127"/>
      <c r="AH287" s="128"/>
      <c r="AI287" s="128"/>
      <c r="AJ287" s="134"/>
      <c r="AK287" s="214"/>
      <c r="AL287" s="210"/>
      <c r="AM287" s="177"/>
      <c r="AN287" s="127"/>
      <c r="AO287" s="177"/>
      <c r="AP287" s="177"/>
      <c r="AQ287" s="177"/>
      <c r="AR287" s="177"/>
      <c r="AS287" s="177"/>
      <c r="AT287" s="177"/>
      <c r="AU287" s="135"/>
      <c r="AV287" s="216"/>
      <c r="AW287" s="133"/>
      <c r="AX287" s="127"/>
      <c r="AY287" s="127"/>
      <c r="AZ287" s="127"/>
      <c r="BA287" s="127"/>
      <c r="BB287" s="127"/>
      <c r="BC287" s="127"/>
      <c r="BD287" s="127"/>
      <c r="BE287" s="134"/>
      <c r="BF287" s="127"/>
      <c r="BG287" s="127"/>
      <c r="BH287" s="127"/>
      <c r="BI287" s="127"/>
      <c r="BJ287" s="127"/>
      <c r="BK287" s="127"/>
      <c r="BL287" s="127"/>
      <c r="BM287" s="127"/>
      <c r="BN287" s="134"/>
      <c r="BO287" s="133"/>
      <c r="BP287" s="127"/>
      <c r="BQ287" s="127"/>
      <c r="BR287" s="127"/>
      <c r="BS287" s="127"/>
      <c r="BT287" s="127"/>
      <c r="BU287" s="127"/>
      <c r="BV287" s="127"/>
      <c r="BW287" s="127"/>
      <c r="BX287" s="127"/>
      <c r="BY287" s="127"/>
      <c r="BZ287" s="127"/>
      <c r="CA287" s="127"/>
      <c r="CB287" s="127"/>
      <c r="CC287" s="127"/>
      <c r="CD287" s="127"/>
      <c r="CE287" s="127"/>
      <c r="CF287" s="127"/>
      <c r="CG287" s="127"/>
      <c r="CH287" s="136"/>
      <c r="CI287" s="137"/>
      <c r="CJ287" s="127"/>
      <c r="CK287" s="127"/>
      <c r="CL287" s="127"/>
      <c r="CM287" s="127"/>
      <c r="CN287" s="127"/>
      <c r="CO287" s="127"/>
      <c r="CP287" s="127"/>
      <c r="CQ287" s="127"/>
      <c r="CR287" s="127"/>
      <c r="CS287" s="127"/>
      <c r="CT287" s="127"/>
      <c r="CU287" s="127"/>
      <c r="CV287" s="127"/>
      <c r="CW287" s="127"/>
      <c r="CX287" s="127"/>
      <c r="CY287" s="127"/>
      <c r="CZ287" s="127"/>
      <c r="DA287" s="127"/>
      <c r="DB287" s="127"/>
      <c r="DC287" s="127"/>
      <c r="DD287" s="128"/>
      <c r="DE287" s="134"/>
      <c r="DF287" s="138"/>
      <c r="DG287" s="139"/>
      <c r="DH287" s="139"/>
      <c r="DI287" s="139"/>
      <c r="DJ287" s="139"/>
      <c r="DK287" s="139"/>
      <c r="DL287" s="139"/>
      <c r="DM287" s="137"/>
      <c r="DN287" s="138"/>
      <c r="DO287" s="139"/>
      <c r="DP287" s="139"/>
      <c r="DQ287" s="139"/>
      <c r="DR287" s="139"/>
      <c r="DS287" s="139"/>
      <c r="DT287" s="139"/>
      <c r="DU287" s="128"/>
      <c r="DV287" s="216"/>
      <c r="DW287" s="140"/>
      <c r="DX287" s="141"/>
      <c r="DY287" s="141"/>
      <c r="DZ287" s="134"/>
      <c r="EA287" s="133"/>
      <c r="EB287" s="177"/>
      <c r="EC287" s="177"/>
      <c r="ED287" s="163"/>
      <c r="EE287" s="133"/>
      <c r="EF287" s="127"/>
      <c r="EG287" s="127"/>
      <c r="EH287" s="127"/>
      <c r="EI287" s="127"/>
      <c r="EJ287" s="127"/>
      <c r="EK287" s="127"/>
      <c r="EL287" s="134"/>
      <c r="EM287" s="133"/>
      <c r="EN287" s="127"/>
      <c r="EO287" s="127"/>
      <c r="EP287" s="127"/>
      <c r="EQ287" s="127"/>
      <c r="ER287" s="127"/>
      <c r="ES287" s="127"/>
      <c r="ET287" s="134"/>
      <c r="EU287" s="142"/>
      <c r="EV287" s="142"/>
      <c r="EW287" s="142"/>
      <c r="EX287" s="142"/>
      <c r="EY287" s="142"/>
      <c r="EZ287" s="142"/>
      <c r="FA287" s="142"/>
      <c r="FB287" s="142"/>
      <c r="FC287" s="142"/>
      <c r="FD287" s="142"/>
      <c r="FE287" s="142"/>
      <c r="FF287" s="142"/>
      <c r="FG287" s="142"/>
      <c r="FH287" s="142"/>
    </row>
    <row r="288" spans="1:164" s="67" customFormat="1">
      <c r="A288" s="176" t="str">
        <f>Validation!B288</f>
        <v>Pass</v>
      </c>
      <c r="B288" s="247"/>
      <c r="C288" s="247"/>
      <c r="D288" s="247"/>
      <c r="E288" s="248"/>
      <c r="F288" s="249"/>
      <c r="G288" s="247"/>
      <c r="H288" s="243"/>
      <c r="I288" s="127"/>
      <c r="J288" s="243"/>
      <c r="K288" s="136"/>
      <c r="L288" s="177"/>
      <c r="M288" s="191"/>
      <c r="N288" s="218"/>
      <c r="O288" s="218"/>
      <c r="P288" s="179"/>
      <c r="Q288" s="128"/>
      <c r="R288" s="216"/>
      <c r="S288" s="244"/>
      <c r="T288" s="177"/>
      <c r="U288" s="177"/>
      <c r="V288" s="216"/>
      <c r="W288" s="131"/>
      <c r="X288" s="132"/>
      <c r="Y288" s="132"/>
      <c r="Z288" s="132"/>
      <c r="AA288" s="133"/>
      <c r="AB288" s="127"/>
      <c r="AC288" s="127"/>
      <c r="AD288" s="245"/>
      <c r="AE288" s="246"/>
      <c r="AF288" s="127"/>
      <c r="AG288" s="127"/>
      <c r="AH288" s="128"/>
      <c r="AI288" s="128"/>
      <c r="AJ288" s="134"/>
      <c r="AK288" s="214"/>
      <c r="AL288" s="210"/>
      <c r="AM288" s="177"/>
      <c r="AN288" s="127"/>
      <c r="AO288" s="177"/>
      <c r="AP288" s="177"/>
      <c r="AQ288" s="177"/>
      <c r="AR288" s="177"/>
      <c r="AS288" s="177"/>
      <c r="AT288" s="177"/>
      <c r="AU288" s="135"/>
      <c r="AV288" s="216"/>
      <c r="AW288" s="133"/>
      <c r="AX288" s="127"/>
      <c r="AY288" s="127"/>
      <c r="AZ288" s="127"/>
      <c r="BA288" s="127"/>
      <c r="BB288" s="127"/>
      <c r="BC288" s="127"/>
      <c r="BD288" s="127"/>
      <c r="BE288" s="134"/>
      <c r="BF288" s="127"/>
      <c r="BG288" s="127"/>
      <c r="BH288" s="127"/>
      <c r="BI288" s="127"/>
      <c r="BJ288" s="127"/>
      <c r="BK288" s="127"/>
      <c r="BL288" s="127"/>
      <c r="BM288" s="127"/>
      <c r="BN288" s="134"/>
      <c r="BO288" s="133"/>
      <c r="BP288" s="127"/>
      <c r="BQ288" s="127"/>
      <c r="BR288" s="127"/>
      <c r="BS288" s="127"/>
      <c r="BT288" s="127"/>
      <c r="BU288" s="127"/>
      <c r="BV288" s="127"/>
      <c r="BW288" s="127"/>
      <c r="BX288" s="127"/>
      <c r="BY288" s="127"/>
      <c r="BZ288" s="127"/>
      <c r="CA288" s="127"/>
      <c r="CB288" s="127"/>
      <c r="CC288" s="127"/>
      <c r="CD288" s="127"/>
      <c r="CE288" s="127"/>
      <c r="CF288" s="127"/>
      <c r="CG288" s="127"/>
      <c r="CH288" s="136"/>
      <c r="CI288" s="137"/>
      <c r="CJ288" s="127"/>
      <c r="CK288" s="127"/>
      <c r="CL288" s="127"/>
      <c r="CM288" s="127"/>
      <c r="CN288" s="127"/>
      <c r="CO288" s="127"/>
      <c r="CP288" s="127"/>
      <c r="CQ288" s="127"/>
      <c r="CR288" s="127"/>
      <c r="CS288" s="127"/>
      <c r="CT288" s="127"/>
      <c r="CU288" s="127"/>
      <c r="CV288" s="127"/>
      <c r="CW288" s="127"/>
      <c r="CX288" s="127"/>
      <c r="CY288" s="127"/>
      <c r="CZ288" s="127"/>
      <c r="DA288" s="127"/>
      <c r="DB288" s="127"/>
      <c r="DC288" s="127"/>
      <c r="DD288" s="128"/>
      <c r="DE288" s="134"/>
      <c r="DF288" s="138"/>
      <c r="DG288" s="139"/>
      <c r="DH288" s="139"/>
      <c r="DI288" s="139"/>
      <c r="DJ288" s="139"/>
      <c r="DK288" s="139"/>
      <c r="DL288" s="139"/>
      <c r="DM288" s="137"/>
      <c r="DN288" s="138"/>
      <c r="DO288" s="139"/>
      <c r="DP288" s="139"/>
      <c r="DQ288" s="139"/>
      <c r="DR288" s="139"/>
      <c r="DS288" s="139"/>
      <c r="DT288" s="139"/>
      <c r="DU288" s="128"/>
      <c r="DV288" s="216"/>
      <c r="DW288" s="140"/>
      <c r="DX288" s="141"/>
      <c r="DY288" s="141"/>
      <c r="DZ288" s="134"/>
      <c r="EA288" s="133"/>
      <c r="EB288" s="177"/>
      <c r="EC288" s="177"/>
      <c r="ED288" s="163"/>
      <c r="EE288" s="133"/>
      <c r="EF288" s="127"/>
      <c r="EG288" s="127"/>
      <c r="EH288" s="127"/>
      <c r="EI288" s="127"/>
      <c r="EJ288" s="127"/>
      <c r="EK288" s="127"/>
      <c r="EL288" s="134"/>
      <c r="EM288" s="133"/>
      <c r="EN288" s="127"/>
      <c r="EO288" s="127"/>
      <c r="EP288" s="127"/>
      <c r="EQ288" s="127"/>
      <c r="ER288" s="127"/>
      <c r="ES288" s="127"/>
      <c r="ET288" s="134"/>
      <c r="EU288" s="142"/>
      <c r="EV288" s="142"/>
      <c r="EW288" s="142"/>
      <c r="EX288" s="142"/>
      <c r="EY288" s="142"/>
      <c r="EZ288" s="142"/>
      <c r="FA288" s="142"/>
      <c r="FB288" s="142"/>
      <c r="FC288" s="142"/>
      <c r="FD288" s="142"/>
      <c r="FE288" s="142"/>
      <c r="FF288" s="142"/>
      <c r="FG288" s="142"/>
      <c r="FH288" s="142"/>
    </row>
    <row r="289" spans="1:164" s="67" customFormat="1">
      <c r="A289" s="176" t="str">
        <f>Validation!B289</f>
        <v>Pass</v>
      </c>
      <c r="B289" s="247"/>
      <c r="C289" s="247"/>
      <c r="D289" s="247"/>
      <c r="E289" s="248"/>
      <c r="F289" s="249"/>
      <c r="G289" s="247"/>
      <c r="H289" s="243"/>
      <c r="I289" s="127"/>
      <c r="J289" s="243"/>
      <c r="K289" s="136"/>
      <c r="L289" s="177"/>
      <c r="M289" s="191"/>
      <c r="N289" s="218"/>
      <c r="O289" s="218"/>
      <c r="P289" s="179"/>
      <c r="Q289" s="128"/>
      <c r="R289" s="216"/>
      <c r="S289" s="244"/>
      <c r="T289" s="177"/>
      <c r="U289" s="177"/>
      <c r="V289" s="216"/>
      <c r="W289" s="131"/>
      <c r="X289" s="132"/>
      <c r="Y289" s="132"/>
      <c r="Z289" s="132"/>
      <c r="AA289" s="133"/>
      <c r="AB289" s="127"/>
      <c r="AC289" s="127"/>
      <c r="AD289" s="245"/>
      <c r="AE289" s="246"/>
      <c r="AF289" s="127"/>
      <c r="AG289" s="127"/>
      <c r="AH289" s="128"/>
      <c r="AI289" s="128"/>
      <c r="AJ289" s="134"/>
      <c r="AK289" s="214"/>
      <c r="AL289" s="210"/>
      <c r="AM289" s="177"/>
      <c r="AN289" s="127"/>
      <c r="AO289" s="177"/>
      <c r="AP289" s="177"/>
      <c r="AQ289" s="177"/>
      <c r="AR289" s="177"/>
      <c r="AS289" s="177"/>
      <c r="AT289" s="177"/>
      <c r="AU289" s="135"/>
      <c r="AV289" s="216"/>
      <c r="AW289" s="133"/>
      <c r="AX289" s="127"/>
      <c r="AY289" s="127"/>
      <c r="AZ289" s="127"/>
      <c r="BA289" s="127"/>
      <c r="BB289" s="127"/>
      <c r="BC289" s="127"/>
      <c r="BD289" s="127"/>
      <c r="BE289" s="134"/>
      <c r="BF289" s="127"/>
      <c r="BG289" s="127"/>
      <c r="BH289" s="127"/>
      <c r="BI289" s="127"/>
      <c r="BJ289" s="127"/>
      <c r="BK289" s="127"/>
      <c r="BL289" s="127"/>
      <c r="BM289" s="127"/>
      <c r="BN289" s="134"/>
      <c r="BO289" s="133"/>
      <c r="BP289" s="127"/>
      <c r="BQ289" s="127"/>
      <c r="BR289" s="127"/>
      <c r="BS289" s="127"/>
      <c r="BT289" s="127"/>
      <c r="BU289" s="127"/>
      <c r="BV289" s="127"/>
      <c r="BW289" s="127"/>
      <c r="BX289" s="127"/>
      <c r="BY289" s="127"/>
      <c r="BZ289" s="127"/>
      <c r="CA289" s="127"/>
      <c r="CB289" s="127"/>
      <c r="CC289" s="127"/>
      <c r="CD289" s="127"/>
      <c r="CE289" s="127"/>
      <c r="CF289" s="127"/>
      <c r="CG289" s="127"/>
      <c r="CH289" s="136"/>
      <c r="CI289" s="137"/>
      <c r="CJ289" s="127"/>
      <c r="CK289" s="127"/>
      <c r="CL289" s="127"/>
      <c r="CM289" s="127"/>
      <c r="CN289" s="127"/>
      <c r="CO289" s="127"/>
      <c r="CP289" s="127"/>
      <c r="CQ289" s="127"/>
      <c r="CR289" s="127"/>
      <c r="CS289" s="127"/>
      <c r="CT289" s="127"/>
      <c r="CU289" s="127"/>
      <c r="CV289" s="127"/>
      <c r="CW289" s="127"/>
      <c r="CX289" s="127"/>
      <c r="CY289" s="127"/>
      <c r="CZ289" s="127"/>
      <c r="DA289" s="127"/>
      <c r="DB289" s="127"/>
      <c r="DC289" s="127"/>
      <c r="DD289" s="128"/>
      <c r="DE289" s="134"/>
      <c r="DF289" s="138"/>
      <c r="DG289" s="139"/>
      <c r="DH289" s="139"/>
      <c r="DI289" s="139"/>
      <c r="DJ289" s="139"/>
      <c r="DK289" s="139"/>
      <c r="DL289" s="139"/>
      <c r="DM289" s="137"/>
      <c r="DN289" s="138"/>
      <c r="DO289" s="139"/>
      <c r="DP289" s="139"/>
      <c r="DQ289" s="139"/>
      <c r="DR289" s="139"/>
      <c r="DS289" s="139"/>
      <c r="DT289" s="139"/>
      <c r="DU289" s="128"/>
      <c r="DV289" s="216"/>
      <c r="DW289" s="140"/>
      <c r="DX289" s="141"/>
      <c r="DY289" s="141"/>
      <c r="DZ289" s="134"/>
      <c r="EA289" s="133"/>
      <c r="EB289" s="177"/>
      <c r="EC289" s="177"/>
      <c r="ED289" s="163"/>
      <c r="EE289" s="133"/>
      <c r="EF289" s="127"/>
      <c r="EG289" s="127"/>
      <c r="EH289" s="127"/>
      <c r="EI289" s="127"/>
      <c r="EJ289" s="127"/>
      <c r="EK289" s="127"/>
      <c r="EL289" s="134"/>
      <c r="EM289" s="133"/>
      <c r="EN289" s="127"/>
      <c r="EO289" s="127"/>
      <c r="EP289" s="127"/>
      <c r="EQ289" s="127"/>
      <c r="ER289" s="127"/>
      <c r="ES289" s="127"/>
      <c r="ET289" s="134"/>
      <c r="EU289" s="142"/>
      <c r="EV289" s="142"/>
      <c r="EW289" s="142"/>
      <c r="EX289" s="142"/>
      <c r="EY289" s="142"/>
      <c r="EZ289" s="142"/>
      <c r="FA289" s="142"/>
      <c r="FB289" s="142"/>
      <c r="FC289" s="142"/>
      <c r="FD289" s="142"/>
      <c r="FE289" s="142"/>
      <c r="FF289" s="142"/>
      <c r="FG289" s="142"/>
      <c r="FH289" s="142"/>
    </row>
    <row r="290" spans="1:164" s="67" customFormat="1">
      <c r="A290" s="176" t="str">
        <f>Validation!B290</f>
        <v>Pass</v>
      </c>
      <c r="B290" s="247"/>
      <c r="C290" s="247"/>
      <c r="D290" s="247"/>
      <c r="E290" s="248"/>
      <c r="F290" s="249"/>
      <c r="G290" s="247"/>
      <c r="H290" s="243"/>
      <c r="I290" s="127"/>
      <c r="J290" s="243"/>
      <c r="K290" s="136"/>
      <c r="L290" s="177"/>
      <c r="M290" s="191"/>
      <c r="N290" s="218"/>
      <c r="O290" s="218"/>
      <c r="P290" s="179"/>
      <c r="Q290" s="128"/>
      <c r="R290" s="216"/>
      <c r="S290" s="244"/>
      <c r="T290" s="177"/>
      <c r="U290" s="177"/>
      <c r="V290" s="216"/>
      <c r="W290" s="131"/>
      <c r="X290" s="132"/>
      <c r="Y290" s="132"/>
      <c r="Z290" s="132"/>
      <c r="AA290" s="133"/>
      <c r="AB290" s="127"/>
      <c r="AC290" s="127"/>
      <c r="AD290" s="245"/>
      <c r="AE290" s="246"/>
      <c r="AF290" s="127"/>
      <c r="AG290" s="127"/>
      <c r="AH290" s="128"/>
      <c r="AI290" s="128"/>
      <c r="AJ290" s="134"/>
      <c r="AK290" s="214"/>
      <c r="AL290" s="210"/>
      <c r="AM290" s="177"/>
      <c r="AN290" s="127"/>
      <c r="AO290" s="177"/>
      <c r="AP290" s="177"/>
      <c r="AQ290" s="177"/>
      <c r="AR290" s="177"/>
      <c r="AS290" s="177"/>
      <c r="AT290" s="177"/>
      <c r="AU290" s="135"/>
      <c r="AV290" s="216"/>
      <c r="AW290" s="133"/>
      <c r="AX290" s="127"/>
      <c r="AY290" s="127"/>
      <c r="AZ290" s="127"/>
      <c r="BA290" s="127"/>
      <c r="BB290" s="127"/>
      <c r="BC290" s="127"/>
      <c r="BD290" s="127"/>
      <c r="BE290" s="134"/>
      <c r="BF290" s="127"/>
      <c r="BG290" s="127"/>
      <c r="BH290" s="127"/>
      <c r="BI290" s="127"/>
      <c r="BJ290" s="127"/>
      <c r="BK290" s="127"/>
      <c r="BL290" s="127"/>
      <c r="BM290" s="127"/>
      <c r="BN290" s="134"/>
      <c r="BO290" s="133"/>
      <c r="BP290" s="127"/>
      <c r="BQ290" s="127"/>
      <c r="BR290" s="127"/>
      <c r="BS290" s="127"/>
      <c r="BT290" s="127"/>
      <c r="BU290" s="127"/>
      <c r="BV290" s="127"/>
      <c r="BW290" s="127"/>
      <c r="BX290" s="127"/>
      <c r="BY290" s="127"/>
      <c r="BZ290" s="127"/>
      <c r="CA290" s="127"/>
      <c r="CB290" s="127"/>
      <c r="CC290" s="127"/>
      <c r="CD290" s="127"/>
      <c r="CE290" s="127"/>
      <c r="CF290" s="127"/>
      <c r="CG290" s="127"/>
      <c r="CH290" s="136"/>
      <c r="CI290" s="137"/>
      <c r="CJ290" s="127"/>
      <c r="CK290" s="127"/>
      <c r="CL290" s="127"/>
      <c r="CM290" s="127"/>
      <c r="CN290" s="127"/>
      <c r="CO290" s="127"/>
      <c r="CP290" s="127"/>
      <c r="CQ290" s="127"/>
      <c r="CR290" s="127"/>
      <c r="CS290" s="127"/>
      <c r="CT290" s="127"/>
      <c r="CU290" s="127"/>
      <c r="CV290" s="127"/>
      <c r="CW290" s="127"/>
      <c r="CX290" s="127"/>
      <c r="CY290" s="127"/>
      <c r="CZ290" s="127"/>
      <c r="DA290" s="127"/>
      <c r="DB290" s="127"/>
      <c r="DC290" s="127"/>
      <c r="DD290" s="128"/>
      <c r="DE290" s="134"/>
      <c r="DF290" s="138"/>
      <c r="DG290" s="139"/>
      <c r="DH290" s="139"/>
      <c r="DI290" s="139"/>
      <c r="DJ290" s="139"/>
      <c r="DK290" s="139"/>
      <c r="DL290" s="139"/>
      <c r="DM290" s="137"/>
      <c r="DN290" s="138"/>
      <c r="DO290" s="139"/>
      <c r="DP290" s="139"/>
      <c r="DQ290" s="139"/>
      <c r="DR290" s="139"/>
      <c r="DS290" s="139"/>
      <c r="DT290" s="139"/>
      <c r="DU290" s="128"/>
      <c r="DV290" s="216"/>
      <c r="DW290" s="140"/>
      <c r="DX290" s="141"/>
      <c r="DY290" s="141"/>
      <c r="DZ290" s="134"/>
      <c r="EA290" s="133"/>
      <c r="EB290" s="177"/>
      <c r="EC290" s="177"/>
      <c r="ED290" s="163"/>
      <c r="EE290" s="133"/>
      <c r="EF290" s="127"/>
      <c r="EG290" s="127"/>
      <c r="EH290" s="127"/>
      <c r="EI290" s="127"/>
      <c r="EJ290" s="127"/>
      <c r="EK290" s="127"/>
      <c r="EL290" s="134"/>
      <c r="EM290" s="133"/>
      <c r="EN290" s="127"/>
      <c r="EO290" s="127"/>
      <c r="EP290" s="127"/>
      <c r="EQ290" s="127"/>
      <c r="ER290" s="127"/>
      <c r="ES290" s="127"/>
      <c r="ET290" s="134"/>
      <c r="EU290" s="142"/>
      <c r="EV290" s="142"/>
      <c r="EW290" s="142"/>
      <c r="EX290" s="142"/>
      <c r="EY290" s="142"/>
      <c r="EZ290" s="142"/>
      <c r="FA290" s="142"/>
      <c r="FB290" s="142"/>
      <c r="FC290" s="142"/>
      <c r="FD290" s="142"/>
      <c r="FE290" s="142"/>
      <c r="FF290" s="142"/>
      <c r="FG290" s="142"/>
      <c r="FH290" s="142"/>
    </row>
    <row r="291" spans="1:164" s="67" customFormat="1">
      <c r="A291" s="176" t="str">
        <f>Validation!B291</f>
        <v>Pass</v>
      </c>
      <c r="B291" s="247"/>
      <c r="C291" s="247"/>
      <c r="D291" s="247"/>
      <c r="E291" s="248"/>
      <c r="F291" s="249"/>
      <c r="G291" s="247"/>
      <c r="H291" s="243"/>
      <c r="I291" s="127"/>
      <c r="J291" s="243"/>
      <c r="K291" s="136"/>
      <c r="L291" s="177"/>
      <c r="M291" s="191"/>
      <c r="N291" s="218"/>
      <c r="O291" s="218"/>
      <c r="P291" s="179"/>
      <c r="Q291" s="128"/>
      <c r="R291" s="216"/>
      <c r="S291" s="244"/>
      <c r="T291" s="177"/>
      <c r="U291" s="177"/>
      <c r="V291" s="216"/>
      <c r="W291" s="131"/>
      <c r="X291" s="132"/>
      <c r="Y291" s="132"/>
      <c r="Z291" s="132"/>
      <c r="AA291" s="133"/>
      <c r="AB291" s="127"/>
      <c r="AC291" s="127"/>
      <c r="AD291" s="245"/>
      <c r="AE291" s="246"/>
      <c r="AF291" s="127"/>
      <c r="AG291" s="127"/>
      <c r="AH291" s="128"/>
      <c r="AI291" s="128"/>
      <c r="AJ291" s="134"/>
      <c r="AK291" s="214"/>
      <c r="AL291" s="210"/>
      <c r="AM291" s="177"/>
      <c r="AN291" s="127"/>
      <c r="AO291" s="177"/>
      <c r="AP291" s="177"/>
      <c r="AQ291" s="177"/>
      <c r="AR291" s="177"/>
      <c r="AS291" s="177"/>
      <c r="AT291" s="177"/>
      <c r="AU291" s="135"/>
      <c r="AV291" s="216"/>
      <c r="AW291" s="133"/>
      <c r="AX291" s="127"/>
      <c r="AY291" s="127"/>
      <c r="AZ291" s="127"/>
      <c r="BA291" s="127"/>
      <c r="BB291" s="127"/>
      <c r="BC291" s="127"/>
      <c r="BD291" s="127"/>
      <c r="BE291" s="134"/>
      <c r="BF291" s="127"/>
      <c r="BG291" s="127"/>
      <c r="BH291" s="127"/>
      <c r="BI291" s="127"/>
      <c r="BJ291" s="127"/>
      <c r="BK291" s="127"/>
      <c r="BL291" s="127"/>
      <c r="BM291" s="127"/>
      <c r="BN291" s="134"/>
      <c r="BO291" s="133"/>
      <c r="BP291" s="127"/>
      <c r="BQ291" s="127"/>
      <c r="BR291" s="127"/>
      <c r="BS291" s="127"/>
      <c r="BT291" s="127"/>
      <c r="BU291" s="127"/>
      <c r="BV291" s="127"/>
      <c r="BW291" s="127"/>
      <c r="BX291" s="127"/>
      <c r="BY291" s="127"/>
      <c r="BZ291" s="127"/>
      <c r="CA291" s="127"/>
      <c r="CB291" s="127"/>
      <c r="CC291" s="127"/>
      <c r="CD291" s="127"/>
      <c r="CE291" s="127"/>
      <c r="CF291" s="127"/>
      <c r="CG291" s="127"/>
      <c r="CH291" s="136"/>
      <c r="CI291" s="137"/>
      <c r="CJ291" s="127"/>
      <c r="CK291" s="127"/>
      <c r="CL291" s="127"/>
      <c r="CM291" s="127"/>
      <c r="CN291" s="127"/>
      <c r="CO291" s="127"/>
      <c r="CP291" s="127"/>
      <c r="CQ291" s="127"/>
      <c r="CR291" s="127"/>
      <c r="CS291" s="127"/>
      <c r="CT291" s="127"/>
      <c r="CU291" s="127"/>
      <c r="CV291" s="127"/>
      <c r="CW291" s="127"/>
      <c r="CX291" s="127"/>
      <c r="CY291" s="127"/>
      <c r="CZ291" s="127"/>
      <c r="DA291" s="127"/>
      <c r="DB291" s="127"/>
      <c r="DC291" s="127"/>
      <c r="DD291" s="128"/>
      <c r="DE291" s="134"/>
      <c r="DF291" s="138"/>
      <c r="DG291" s="139"/>
      <c r="DH291" s="139"/>
      <c r="DI291" s="139"/>
      <c r="DJ291" s="139"/>
      <c r="DK291" s="139"/>
      <c r="DL291" s="139"/>
      <c r="DM291" s="137"/>
      <c r="DN291" s="138"/>
      <c r="DO291" s="139"/>
      <c r="DP291" s="139"/>
      <c r="DQ291" s="139"/>
      <c r="DR291" s="139"/>
      <c r="DS291" s="139"/>
      <c r="DT291" s="139"/>
      <c r="DU291" s="128"/>
      <c r="DV291" s="216"/>
      <c r="DW291" s="140"/>
      <c r="DX291" s="141"/>
      <c r="DY291" s="141"/>
      <c r="DZ291" s="134"/>
      <c r="EA291" s="133"/>
      <c r="EB291" s="177"/>
      <c r="EC291" s="177"/>
      <c r="ED291" s="163"/>
      <c r="EE291" s="133"/>
      <c r="EF291" s="127"/>
      <c r="EG291" s="127"/>
      <c r="EH291" s="127"/>
      <c r="EI291" s="127"/>
      <c r="EJ291" s="127"/>
      <c r="EK291" s="127"/>
      <c r="EL291" s="134"/>
      <c r="EM291" s="133"/>
      <c r="EN291" s="127"/>
      <c r="EO291" s="127"/>
      <c r="EP291" s="127"/>
      <c r="EQ291" s="127"/>
      <c r="ER291" s="127"/>
      <c r="ES291" s="127"/>
      <c r="ET291" s="134"/>
      <c r="EU291" s="142"/>
      <c r="EV291" s="142"/>
      <c r="EW291" s="142"/>
      <c r="EX291" s="142"/>
      <c r="EY291" s="142"/>
      <c r="EZ291" s="142"/>
      <c r="FA291" s="142"/>
      <c r="FB291" s="142"/>
      <c r="FC291" s="142"/>
      <c r="FD291" s="142"/>
      <c r="FE291" s="142"/>
      <c r="FF291" s="142"/>
      <c r="FG291" s="142"/>
      <c r="FH291" s="142"/>
    </row>
    <row r="292" spans="1:164" s="67" customFormat="1">
      <c r="A292" s="176" t="str">
        <f>Validation!B292</f>
        <v>Pass</v>
      </c>
      <c r="B292" s="247"/>
      <c r="C292" s="247"/>
      <c r="D292" s="247"/>
      <c r="E292" s="248"/>
      <c r="F292" s="249"/>
      <c r="G292" s="247"/>
      <c r="H292" s="243"/>
      <c r="I292" s="127"/>
      <c r="J292" s="243"/>
      <c r="K292" s="136"/>
      <c r="L292" s="177"/>
      <c r="M292" s="191"/>
      <c r="N292" s="218"/>
      <c r="O292" s="218"/>
      <c r="P292" s="179"/>
      <c r="Q292" s="128"/>
      <c r="R292" s="216"/>
      <c r="S292" s="244"/>
      <c r="T292" s="177"/>
      <c r="U292" s="177"/>
      <c r="V292" s="216"/>
      <c r="W292" s="131"/>
      <c r="X292" s="132"/>
      <c r="Y292" s="132"/>
      <c r="Z292" s="132"/>
      <c r="AA292" s="133"/>
      <c r="AB292" s="127"/>
      <c r="AC292" s="127"/>
      <c r="AD292" s="245"/>
      <c r="AE292" s="246"/>
      <c r="AF292" s="127"/>
      <c r="AG292" s="127"/>
      <c r="AH292" s="128"/>
      <c r="AI292" s="128"/>
      <c r="AJ292" s="134"/>
      <c r="AK292" s="214"/>
      <c r="AL292" s="210"/>
      <c r="AM292" s="177"/>
      <c r="AN292" s="127"/>
      <c r="AO292" s="177"/>
      <c r="AP292" s="177"/>
      <c r="AQ292" s="177"/>
      <c r="AR292" s="177"/>
      <c r="AS292" s="177"/>
      <c r="AT292" s="177"/>
      <c r="AU292" s="135"/>
      <c r="AV292" s="216"/>
      <c r="AW292" s="133"/>
      <c r="AX292" s="127"/>
      <c r="AY292" s="127"/>
      <c r="AZ292" s="127"/>
      <c r="BA292" s="127"/>
      <c r="BB292" s="127"/>
      <c r="BC292" s="127"/>
      <c r="BD292" s="127"/>
      <c r="BE292" s="134"/>
      <c r="BF292" s="127"/>
      <c r="BG292" s="127"/>
      <c r="BH292" s="127"/>
      <c r="BI292" s="127"/>
      <c r="BJ292" s="127"/>
      <c r="BK292" s="127"/>
      <c r="BL292" s="127"/>
      <c r="BM292" s="127"/>
      <c r="BN292" s="134"/>
      <c r="BO292" s="133"/>
      <c r="BP292" s="127"/>
      <c r="BQ292" s="127"/>
      <c r="BR292" s="127"/>
      <c r="BS292" s="127"/>
      <c r="BT292" s="127"/>
      <c r="BU292" s="127"/>
      <c r="BV292" s="127"/>
      <c r="BW292" s="127"/>
      <c r="BX292" s="127"/>
      <c r="BY292" s="127"/>
      <c r="BZ292" s="127"/>
      <c r="CA292" s="127"/>
      <c r="CB292" s="127"/>
      <c r="CC292" s="127"/>
      <c r="CD292" s="127"/>
      <c r="CE292" s="127"/>
      <c r="CF292" s="127"/>
      <c r="CG292" s="127"/>
      <c r="CH292" s="136"/>
      <c r="CI292" s="137"/>
      <c r="CJ292" s="127"/>
      <c r="CK292" s="127"/>
      <c r="CL292" s="127"/>
      <c r="CM292" s="127"/>
      <c r="CN292" s="127"/>
      <c r="CO292" s="127"/>
      <c r="CP292" s="127"/>
      <c r="CQ292" s="127"/>
      <c r="CR292" s="127"/>
      <c r="CS292" s="127"/>
      <c r="CT292" s="127"/>
      <c r="CU292" s="127"/>
      <c r="CV292" s="127"/>
      <c r="CW292" s="127"/>
      <c r="CX292" s="127"/>
      <c r="CY292" s="127"/>
      <c r="CZ292" s="127"/>
      <c r="DA292" s="127"/>
      <c r="DB292" s="127"/>
      <c r="DC292" s="127"/>
      <c r="DD292" s="128"/>
      <c r="DE292" s="134"/>
      <c r="DF292" s="138"/>
      <c r="DG292" s="139"/>
      <c r="DH292" s="139"/>
      <c r="DI292" s="139"/>
      <c r="DJ292" s="139"/>
      <c r="DK292" s="139"/>
      <c r="DL292" s="139"/>
      <c r="DM292" s="137"/>
      <c r="DN292" s="138"/>
      <c r="DO292" s="139"/>
      <c r="DP292" s="139"/>
      <c r="DQ292" s="139"/>
      <c r="DR292" s="139"/>
      <c r="DS292" s="139"/>
      <c r="DT292" s="139"/>
      <c r="DU292" s="128"/>
      <c r="DV292" s="216"/>
      <c r="DW292" s="140"/>
      <c r="DX292" s="141"/>
      <c r="DY292" s="141"/>
      <c r="DZ292" s="134"/>
      <c r="EA292" s="133"/>
      <c r="EB292" s="177"/>
      <c r="EC292" s="177"/>
      <c r="ED292" s="163"/>
      <c r="EE292" s="133"/>
      <c r="EF292" s="127"/>
      <c r="EG292" s="127"/>
      <c r="EH292" s="127"/>
      <c r="EI292" s="127"/>
      <c r="EJ292" s="127"/>
      <c r="EK292" s="127"/>
      <c r="EL292" s="134"/>
      <c r="EM292" s="133"/>
      <c r="EN292" s="127"/>
      <c r="EO292" s="127"/>
      <c r="EP292" s="127"/>
      <c r="EQ292" s="127"/>
      <c r="ER292" s="127"/>
      <c r="ES292" s="127"/>
      <c r="ET292" s="134"/>
      <c r="EU292" s="142"/>
      <c r="EV292" s="142"/>
      <c r="EW292" s="142"/>
      <c r="EX292" s="142"/>
      <c r="EY292" s="142"/>
      <c r="EZ292" s="142"/>
      <c r="FA292" s="142"/>
      <c r="FB292" s="142"/>
      <c r="FC292" s="142"/>
      <c r="FD292" s="142"/>
      <c r="FE292" s="142"/>
      <c r="FF292" s="142"/>
      <c r="FG292" s="142"/>
      <c r="FH292" s="142"/>
    </row>
    <row r="293" spans="1:164" s="67" customFormat="1">
      <c r="A293" s="176" t="str">
        <f>Validation!B293</f>
        <v>Pass</v>
      </c>
      <c r="B293" s="247"/>
      <c r="C293" s="247"/>
      <c r="D293" s="247"/>
      <c r="E293" s="248"/>
      <c r="F293" s="249"/>
      <c r="G293" s="247"/>
      <c r="H293" s="243"/>
      <c r="I293" s="127"/>
      <c r="J293" s="243"/>
      <c r="K293" s="136"/>
      <c r="L293" s="177"/>
      <c r="M293" s="191"/>
      <c r="N293" s="218"/>
      <c r="O293" s="218"/>
      <c r="P293" s="179"/>
      <c r="Q293" s="128"/>
      <c r="R293" s="216"/>
      <c r="S293" s="244"/>
      <c r="T293" s="177"/>
      <c r="U293" s="177"/>
      <c r="V293" s="216"/>
      <c r="W293" s="131"/>
      <c r="X293" s="132"/>
      <c r="Y293" s="132"/>
      <c r="Z293" s="132"/>
      <c r="AA293" s="133"/>
      <c r="AB293" s="127"/>
      <c r="AC293" s="127"/>
      <c r="AD293" s="245"/>
      <c r="AE293" s="246"/>
      <c r="AF293" s="127"/>
      <c r="AG293" s="127"/>
      <c r="AH293" s="128"/>
      <c r="AI293" s="128"/>
      <c r="AJ293" s="134"/>
      <c r="AK293" s="214"/>
      <c r="AL293" s="210"/>
      <c r="AM293" s="177"/>
      <c r="AN293" s="127"/>
      <c r="AO293" s="177"/>
      <c r="AP293" s="177"/>
      <c r="AQ293" s="177"/>
      <c r="AR293" s="177"/>
      <c r="AS293" s="177"/>
      <c r="AT293" s="177"/>
      <c r="AU293" s="135"/>
      <c r="AV293" s="216"/>
      <c r="AW293" s="133"/>
      <c r="AX293" s="127"/>
      <c r="AY293" s="127"/>
      <c r="AZ293" s="127"/>
      <c r="BA293" s="127"/>
      <c r="BB293" s="127"/>
      <c r="BC293" s="127"/>
      <c r="BD293" s="127"/>
      <c r="BE293" s="134"/>
      <c r="BF293" s="127"/>
      <c r="BG293" s="127"/>
      <c r="BH293" s="127"/>
      <c r="BI293" s="127"/>
      <c r="BJ293" s="127"/>
      <c r="BK293" s="127"/>
      <c r="BL293" s="127"/>
      <c r="BM293" s="127"/>
      <c r="BN293" s="134"/>
      <c r="BO293" s="133"/>
      <c r="BP293" s="127"/>
      <c r="BQ293" s="127"/>
      <c r="BR293" s="127"/>
      <c r="BS293" s="127"/>
      <c r="BT293" s="127"/>
      <c r="BU293" s="127"/>
      <c r="BV293" s="127"/>
      <c r="BW293" s="127"/>
      <c r="BX293" s="127"/>
      <c r="BY293" s="127"/>
      <c r="BZ293" s="127"/>
      <c r="CA293" s="127"/>
      <c r="CB293" s="127"/>
      <c r="CC293" s="127"/>
      <c r="CD293" s="127"/>
      <c r="CE293" s="127"/>
      <c r="CF293" s="127"/>
      <c r="CG293" s="127"/>
      <c r="CH293" s="136"/>
      <c r="CI293" s="137"/>
      <c r="CJ293" s="127"/>
      <c r="CK293" s="127"/>
      <c r="CL293" s="127"/>
      <c r="CM293" s="127"/>
      <c r="CN293" s="127"/>
      <c r="CO293" s="127"/>
      <c r="CP293" s="127"/>
      <c r="CQ293" s="127"/>
      <c r="CR293" s="127"/>
      <c r="CS293" s="127"/>
      <c r="CT293" s="127"/>
      <c r="CU293" s="127"/>
      <c r="CV293" s="127"/>
      <c r="CW293" s="127"/>
      <c r="CX293" s="127"/>
      <c r="CY293" s="127"/>
      <c r="CZ293" s="127"/>
      <c r="DA293" s="127"/>
      <c r="DB293" s="127"/>
      <c r="DC293" s="127"/>
      <c r="DD293" s="128"/>
      <c r="DE293" s="134"/>
      <c r="DF293" s="138"/>
      <c r="DG293" s="139"/>
      <c r="DH293" s="139"/>
      <c r="DI293" s="139"/>
      <c r="DJ293" s="139"/>
      <c r="DK293" s="139"/>
      <c r="DL293" s="139"/>
      <c r="DM293" s="137"/>
      <c r="DN293" s="138"/>
      <c r="DO293" s="139"/>
      <c r="DP293" s="139"/>
      <c r="DQ293" s="139"/>
      <c r="DR293" s="139"/>
      <c r="DS293" s="139"/>
      <c r="DT293" s="139"/>
      <c r="DU293" s="128"/>
      <c r="DV293" s="216"/>
      <c r="DW293" s="140"/>
      <c r="DX293" s="141"/>
      <c r="DY293" s="141"/>
      <c r="DZ293" s="134"/>
      <c r="EA293" s="133"/>
      <c r="EB293" s="177"/>
      <c r="EC293" s="177"/>
      <c r="ED293" s="163"/>
      <c r="EE293" s="133"/>
      <c r="EF293" s="127"/>
      <c r="EG293" s="127"/>
      <c r="EH293" s="127"/>
      <c r="EI293" s="127"/>
      <c r="EJ293" s="127"/>
      <c r="EK293" s="127"/>
      <c r="EL293" s="134"/>
      <c r="EM293" s="133"/>
      <c r="EN293" s="127"/>
      <c r="EO293" s="127"/>
      <c r="EP293" s="127"/>
      <c r="EQ293" s="127"/>
      <c r="ER293" s="127"/>
      <c r="ES293" s="127"/>
      <c r="ET293" s="134"/>
      <c r="EU293" s="142"/>
      <c r="EV293" s="142"/>
      <c r="EW293" s="142"/>
      <c r="EX293" s="142"/>
      <c r="EY293" s="142"/>
      <c r="EZ293" s="142"/>
      <c r="FA293" s="142"/>
      <c r="FB293" s="142"/>
      <c r="FC293" s="142"/>
      <c r="FD293" s="142"/>
      <c r="FE293" s="142"/>
      <c r="FF293" s="142"/>
      <c r="FG293" s="142"/>
      <c r="FH293" s="142"/>
    </row>
    <row r="294" spans="1:164" s="67" customFormat="1">
      <c r="A294" s="176" t="str">
        <f>Validation!B294</f>
        <v>Pass</v>
      </c>
      <c r="B294" s="247"/>
      <c r="C294" s="247"/>
      <c r="D294" s="247"/>
      <c r="E294" s="248"/>
      <c r="F294" s="249"/>
      <c r="G294" s="247"/>
      <c r="H294" s="243"/>
      <c r="I294" s="127"/>
      <c r="J294" s="243"/>
      <c r="K294" s="136"/>
      <c r="L294" s="177"/>
      <c r="M294" s="191"/>
      <c r="N294" s="218"/>
      <c r="O294" s="218"/>
      <c r="P294" s="179"/>
      <c r="Q294" s="128"/>
      <c r="R294" s="216"/>
      <c r="S294" s="244"/>
      <c r="T294" s="177"/>
      <c r="U294" s="177"/>
      <c r="V294" s="216"/>
      <c r="W294" s="131"/>
      <c r="X294" s="132"/>
      <c r="Y294" s="132"/>
      <c r="Z294" s="132"/>
      <c r="AA294" s="133"/>
      <c r="AB294" s="127"/>
      <c r="AC294" s="127"/>
      <c r="AD294" s="245"/>
      <c r="AE294" s="246"/>
      <c r="AF294" s="127"/>
      <c r="AG294" s="127"/>
      <c r="AH294" s="128"/>
      <c r="AI294" s="128"/>
      <c r="AJ294" s="134"/>
      <c r="AK294" s="214"/>
      <c r="AL294" s="210"/>
      <c r="AM294" s="177"/>
      <c r="AN294" s="127"/>
      <c r="AO294" s="177"/>
      <c r="AP294" s="177"/>
      <c r="AQ294" s="177"/>
      <c r="AR294" s="177"/>
      <c r="AS294" s="177"/>
      <c r="AT294" s="177"/>
      <c r="AU294" s="135"/>
      <c r="AV294" s="216"/>
      <c r="AW294" s="133"/>
      <c r="AX294" s="127"/>
      <c r="AY294" s="127"/>
      <c r="AZ294" s="127"/>
      <c r="BA294" s="127"/>
      <c r="BB294" s="127"/>
      <c r="BC294" s="127"/>
      <c r="BD294" s="127"/>
      <c r="BE294" s="134"/>
      <c r="BF294" s="127"/>
      <c r="BG294" s="127"/>
      <c r="BH294" s="127"/>
      <c r="BI294" s="127"/>
      <c r="BJ294" s="127"/>
      <c r="BK294" s="127"/>
      <c r="BL294" s="127"/>
      <c r="BM294" s="127"/>
      <c r="BN294" s="134"/>
      <c r="BO294" s="133"/>
      <c r="BP294" s="127"/>
      <c r="BQ294" s="127"/>
      <c r="BR294" s="127"/>
      <c r="BS294" s="127"/>
      <c r="BT294" s="127"/>
      <c r="BU294" s="127"/>
      <c r="BV294" s="127"/>
      <c r="BW294" s="127"/>
      <c r="BX294" s="127"/>
      <c r="BY294" s="127"/>
      <c r="BZ294" s="127"/>
      <c r="CA294" s="127"/>
      <c r="CB294" s="127"/>
      <c r="CC294" s="127"/>
      <c r="CD294" s="127"/>
      <c r="CE294" s="127"/>
      <c r="CF294" s="127"/>
      <c r="CG294" s="127"/>
      <c r="CH294" s="136"/>
      <c r="CI294" s="137"/>
      <c r="CJ294" s="127"/>
      <c r="CK294" s="127"/>
      <c r="CL294" s="127"/>
      <c r="CM294" s="127"/>
      <c r="CN294" s="127"/>
      <c r="CO294" s="127"/>
      <c r="CP294" s="127"/>
      <c r="CQ294" s="127"/>
      <c r="CR294" s="127"/>
      <c r="CS294" s="127"/>
      <c r="CT294" s="127"/>
      <c r="CU294" s="127"/>
      <c r="CV294" s="127"/>
      <c r="CW294" s="127"/>
      <c r="CX294" s="127"/>
      <c r="CY294" s="127"/>
      <c r="CZ294" s="127"/>
      <c r="DA294" s="127"/>
      <c r="DB294" s="127"/>
      <c r="DC294" s="127"/>
      <c r="DD294" s="128"/>
      <c r="DE294" s="134"/>
      <c r="DF294" s="138"/>
      <c r="DG294" s="139"/>
      <c r="DH294" s="139"/>
      <c r="DI294" s="139"/>
      <c r="DJ294" s="139"/>
      <c r="DK294" s="139"/>
      <c r="DL294" s="139"/>
      <c r="DM294" s="137"/>
      <c r="DN294" s="138"/>
      <c r="DO294" s="139"/>
      <c r="DP294" s="139"/>
      <c r="DQ294" s="139"/>
      <c r="DR294" s="139"/>
      <c r="DS294" s="139"/>
      <c r="DT294" s="139"/>
      <c r="DU294" s="128"/>
      <c r="DV294" s="216"/>
      <c r="DW294" s="140"/>
      <c r="DX294" s="141"/>
      <c r="DY294" s="141"/>
      <c r="DZ294" s="134"/>
      <c r="EA294" s="133"/>
      <c r="EB294" s="177"/>
      <c r="EC294" s="177"/>
      <c r="ED294" s="163"/>
      <c r="EE294" s="133"/>
      <c r="EF294" s="127"/>
      <c r="EG294" s="127"/>
      <c r="EH294" s="127"/>
      <c r="EI294" s="127"/>
      <c r="EJ294" s="127"/>
      <c r="EK294" s="127"/>
      <c r="EL294" s="134"/>
      <c r="EM294" s="133"/>
      <c r="EN294" s="127"/>
      <c r="EO294" s="127"/>
      <c r="EP294" s="127"/>
      <c r="EQ294" s="127"/>
      <c r="ER294" s="127"/>
      <c r="ES294" s="127"/>
      <c r="ET294" s="134"/>
      <c r="EU294" s="142"/>
      <c r="EV294" s="142"/>
      <c r="EW294" s="142"/>
      <c r="EX294" s="142"/>
      <c r="EY294" s="142"/>
      <c r="EZ294" s="142"/>
      <c r="FA294" s="142"/>
      <c r="FB294" s="142"/>
      <c r="FC294" s="142"/>
      <c r="FD294" s="142"/>
      <c r="FE294" s="142"/>
      <c r="FF294" s="142"/>
      <c r="FG294" s="142"/>
      <c r="FH294" s="142"/>
    </row>
    <row r="295" spans="1:164" s="67" customFormat="1">
      <c r="A295" s="176" t="str">
        <f>Validation!B295</f>
        <v>Pass</v>
      </c>
      <c r="B295" s="247"/>
      <c r="C295" s="247"/>
      <c r="D295" s="247"/>
      <c r="E295" s="248"/>
      <c r="F295" s="249"/>
      <c r="G295" s="247"/>
      <c r="H295" s="243"/>
      <c r="I295" s="127"/>
      <c r="J295" s="243"/>
      <c r="K295" s="136"/>
      <c r="L295" s="177"/>
      <c r="M295" s="191"/>
      <c r="N295" s="218"/>
      <c r="O295" s="218"/>
      <c r="P295" s="179"/>
      <c r="Q295" s="128"/>
      <c r="R295" s="216"/>
      <c r="S295" s="244"/>
      <c r="T295" s="177"/>
      <c r="U295" s="177"/>
      <c r="V295" s="216"/>
      <c r="W295" s="131"/>
      <c r="X295" s="132"/>
      <c r="Y295" s="132"/>
      <c r="Z295" s="132"/>
      <c r="AA295" s="133"/>
      <c r="AB295" s="127"/>
      <c r="AC295" s="127"/>
      <c r="AD295" s="245"/>
      <c r="AE295" s="246"/>
      <c r="AF295" s="127"/>
      <c r="AG295" s="127"/>
      <c r="AH295" s="128"/>
      <c r="AI295" s="128"/>
      <c r="AJ295" s="134"/>
      <c r="AK295" s="214"/>
      <c r="AL295" s="210"/>
      <c r="AM295" s="177"/>
      <c r="AN295" s="127"/>
      <c r="AO295" s="177"/>
      <c r="AP295" s="177"/>
      <c r="AQ295" s="177"/>
      <c r="AR295" s="177"/>
      <c r="AS295" s="177"/>
      <c r="AT295" s="177"/>
      <c r="AU295" s="135"/>
      <c r="AV295" s="216"/>
      <c r="AW295" s="133"/>
      <c r="AX295" s="127"/>
      <c r="AY295" s="127"/>
      <c r="AZ295" s="127"/>
      <c r="BA295" s="127"/>
      <c r="BB295" s="127"/>
      <c r="BC295" s="127"/>
      <c r="BD295" s="127"/>
      <c r="BE295" s="134"/>
      <c r="BF295" s="127"/>
      <c r="BG295" s="127"/>
      <c r="BH295" s="127"/>
      <c r="BI295" s="127"/>
      <c r="BJ295" s="127"/>
      <c r="BK295" s="127"/>
      <c r="BL295" s="127"/>
      <c r="BM295" s="127"/>
      <c r="BN295" s="134"/>
      <c r="BO295" s="133"/>
      <c r="BP295" s="127"/>
      <c r="BQ295" s="127"/>
      <c r="BR295" s="127"/>
      <c r="BS295" s="127"/>
      <c r="BT295" s="127"/>
      <c r="BU295" s="127"/>
      <c r="BV295" s="127"/>
      <c r="BW295" s="127"/>
      <c r="BX295" s="127"/>
      <c r="BY295" s="127"/>
      <c r="BZ295" s="127"/>
      <c r="CA295" s="127"/>
      <c r="CB295" s="127"/>
      <c r="CC295" s="127"/>
      <c r="CD295" s="127"/>
      <c r="CE295" s="127"/>
      <c r="CF295" s="127"/>
      <c r="CG295" s="127"/>
      <c r="CH295" s="136"/>
      <c r="CI295" s="137"/>
      <c r="CJ295" s="127"/>
      <c r="CK295" s="127"/>
      <c r="CL295" s="127"/>
      <c r="CM295" s="127"/>
      <c r="CN295" s="127"/>
      <c r="CO295" s="127"/>
      <c r="CP295" s="127"/>
      <c r="CQ295" s="127"/>
      <c r="CR295" s="127"/>
      <c r="CS295" s="127"/>
      <c r="CT295" s="127"/>
      <c r="CU295" s="127"/>
      <c r="CV295" s="127"/>
      <c r="CW295" s="127"/>
      <c r="CX295" s="127"/>
      <c r="CY295" s="127"/>
      <c r="CZ295" s="127"/>
      <c r="DA295" s="127"/>
      <c r="DB295" s="127"/>
      <c r="DC295" s="127"/>
      <c r="DD295" s="128"/>
      <c r="DE295" s="134"/>
      <c r="DF295" s="138"/>
      <c r="DG295" s="139"/>
      <c r="DH295" s="139"/>
      <c r="DI295" s="139"/>
      <c r="DJ295" s="139"/>
      <c r="DK295" s="139"/>
      <c r="DL295" s="139"/>
      <c r="DM295" s="137"/>
      <c r="DN295" s="138"/>
      <c r="DO295" s="139"/>
      <c r="DP295" s="139"/>
      <c r="DQ295" s="139"/>
      <c r="DR295" s="139"/>
      <c r="DS295" s="139"/>
      <c r="DT295" s="139"/>
      <c r="DU295" s="128"/>
      <c r="DV295" s="216"/>
      <c r="DW295" s="140"/>
      <c r="DX295" s="141"/>
      <c r="DY295" s="141"/>
      <c r="DZ295" s="134"/>
      <c r="EA295" s="133"/>
      <c r="EB295" s="177"/>
      <c r="EC295" s="177"/>
      <c r="ED295" s="163"/>
      <c r="EE295" s="133"/>
      <c r="EF295" s="127"/>
      <c r="EG295" s="127"/>
      <c r="EH295" s="127"/>
      <c r="EI295" s="127"/>
      <c r="EJ295" s="127"/>
      <c r="EK295" s="127"/>
      <c r="EL295" s="134"/>
      <c r="EM295" s="133"/>
      <c r="EN295" s="127"/>
      <c r="EO295" s="127"/>
      <c r="EP295" s="127"/>
      <c r="EQ295" s="127"/>
      <c r="ER295" s="127"/>
      <c r="ES295" s="127"/>
      <c r="ET295" s="134"/>
      <c r="EU295" s="142"/>
      <c r="EV295" s="142"/>
      <c r="EW295" s="142"/>
      <c r="EX295" s="142"/>
      <c r="EY295" s="142"/>
      <c r="EZ295" s="142"/>
      <c r="FA295" s="142"/>
      <c r="FB295" s="142"/>
      <c r="FC295" s="142"/>
      <c r="FD295" s="142"/>
      <c r="FE295" s="142"/>
      <c r="FF295" s="142"/>
      <c r="FG295" s="142"/>
      <c r="FH295" s="142"/>
    </row>
    <row r="296" spans="1:164" s="67" customFormat="1">
      <c r="A296" s="176" t="str">
        <f>Validation!B296</f>
        <v>Pass</v>
      </c>
      <c r="B296" s="247"/>
      <c r="C296" s="247"/>
      <c r="D296" s="247"/>
      <c r="E296" s="248"/>
      <c r="F296" s="249"/>
      <c r="G296" s="247"/>
      <c r="H296" s="243"/>
      <c r="I296" s="127"/>
      <c r="J296" s="243"/>
      <c r="K296" s="136"/>
      <c r="L296" s="177"/>
      <c r="M296" s="191"/>
      <c r="N296" s="218"/>
      <c r="O296" s="218"/>
      <c r="P296" s="179"/>
      <c r="Q296" s="128"/>
      <c r="R296" s="216"/>
      <c r="S296" s="244"/>
      <c r="T296" s="177"/>
      <c r="U296" s="177"/>
      <c r="V296" s="216"/>
      <c r="W296" s="131"/>
      <c r="X296" s="132"/>
      <c r="Y296" s="132"/>
      <c r="Z296" s="132"/>
      <c r="AA296" s="133"/>
      <c r="AB296" s="127"/>
      <c r="AC296" s="127"/>
      <c r="AD296" s="245"/>
      <c r="AE296" s="246"/>
      <c r="AF296" s="127"/>
      <c r="AG296" s="127"/>
      <c r="AH296" s="128"/>
      <c r="AI296" s="128"/>
      <c r="AJ296" s="134"/>
      <c r="AK296" s="214"/>
      <c r="AL296" s="210"/>
      <c r="AM296" s="177"/>
      <c r="AN296" s="127"/>
      <c r="AO296" s="177"/>
      <c r="AP296" s="177"/>
      <c r="AQ296" s="177"/>
      <c r="AR296" s="177"/>
      <c r="AS296" s="177"/>
      <c r="AT296" s="177"/>
      <c r="AU296" s="135"/>
      <c r="AV296" s="216"/>
      <c r="AW296" s="133"/>
      <c r="AX296" s="127"/>
      <c r="AY296" s="127"/>
      <c r="AZ296" s="127"/>
      <c r="BA296" s="127"/>
      <c r="BB296" s="127"/>
      <c r="BC296" s="127"/>
      <c r="BD296" s="127"/>
      <c r="BE296" s="134"/>
      <c r="BF296" s="127"/>
      <c r="BG296" s="127"/>
      <c r="BH296" s="127"/>
      <c r="BI296" s="127"/>
      <c r="BJ296" s="127"/>
      <c r="BK296" s="127"/>
      <c r="BL296" s="127"/>
      <c r="BM296" s="127"/>
      <c r="BN296" s="134"/>
      <c r="BO296" s="133"/>
      <c r="BP296" s="127"/>
      <c r="BQ296" s="127"/>
      <c r="BR296" s="127"/>
      <c r="BS296" s="127"/>
      <c r="BT296" s="127"/>
      <c r="BU296" s="127"/>
      <c r="BV296" s="127"/>
      <c r="BW296" s="127"/>
      <c r="BX296" s="127"/>
      <c r="BY296" s="127"/>
      <c r="BZ296" s="127"/>
      <c r="CA296" s="127"/>
      <c r="CB296" s="127"/>
      <c r="CC296" s="127"/>
      <c r="CD296" s="127"/>
      <c r="CE296" s="127"/>
      <c r="CF296" s="127"/>
      <c r="CG296" s="127"/>
      <c r="CH296" s="136"/>
      <c r="CI296" s="137"/>
      <c r="CJ296" s="127"/>
      <c r="CK296" s="127"/>
      <c r="CL296" s="127"/>
      <c r="CM296" s="127"/>
      <c r="CN296" s="127"/>
      <c r="CO296" s="127"/>
      <c r="CP296" s="127"/>
      <c r="CQ296" s="127"/>
      <c r="CR296" s="127"/>
      <c r="CS296" s="127"/>
      <c r="CT296" s="127"/>
      <c r="CU296" s="127"/>
      <c r="CV296" s="127"/>
      <c r="CW296" s="127"/>
      <c r="CX296" s="127"/>
      <c r="CY296" s="127"/>
      <c r="CZ296" s="127"/>
      <c r="DA296" s="127"/>
      <c r="DB296" s="127"/>
      <c r="DC296" s="127"/>
      <c r="DD296" s="128"/>
      <c r="DE296" s="134"/>
      <c r="DF296" s="138"/>
      <c r="DG296" s="139"/>
      <c r="DH296" s="139"/>
      <c r="DI296" s="139"/>
      <c r="DJ296" s="139"/>
      <c r="DK296" s="139"/>
      <c r="DL296" s="139"/>
      <c r="DM296" s="137"/>
      <c r="DN296" s="138"/>
      <c r="DO296" s="139"/>
      <c r="DP296" s="139"/>
      <c r="DQ296" s="139"/>
      <c r="DR296" s="139"/>
      <c r="DS296" s="139"/>
      <c r="DT296" s="139"/>
      <c r="DU296" s="128"/>
      <c r="DV296" s="216"/>
      <c r="DW296" s="140"/>
      <c r="DX296" s="141"/>
      <c r="DY296" s="141"/>
      <c r="DZ296" s="134"/>
      <c r="EA296" s="133"/>
      <c r="EB296" s="177"/>
      <c r="EC296" s="177"/>
      <c r="ED296" s="163"/>
      <c r="EE296" s="133"/>
      <c r="EF296" s="127"/>
      <c r="EG296" s="127"/>
      <c r="EH296" s="127"/>
      <c r="EI296" s="127"/>
      <c r="EJ296" s="127"/>
      <c r="EK296" s="127"/>
      <c r="EL296" s="134"/>
      <c r="EM296" s="133"/>
      <c r="EN296" s="127"/>
      <c r="EO296" s="127"/>
      <c r="EP296" s="127"/>
      <c r="EQ296" s="127"/>
      <c r="ER296" s="127"/>
      <c r="ES296" s="127"/>
      <c r="ET296" s="134"/>
      <c r="EU296" s="142"/>
      <c r="EV296" s="142"/>
      <c r="EW296" s="142"/>
      <c r="EX296" s="142"/>
      <c r="EY296" s="142"/>
      <c r="EZ296" s="142"/>
      <c r="FA296" s="142"/>
      <c r="FB296" s="142"/>
      <c r="FC296" s="142"/>
      <c r="FD296" s="142"/>
      <c r="FE296" s="142"/>
      <c r="FF296" s="142"/>
      <c r="FG296" s="142"/>
      <c r="FH296" s="142"/>
    </row>
    <row r="297" spans="1:164" s="67" customFormat="1">
      <c r="A297" s="176" t="str">
        <f>Validation!B297</f>
        <v>Pass</v>
      </c>
      <c r="B297" s="247"/>
      <c r="C297" s="247"/>
      <c r="D297" s="247"/>
      <c r="E297" s="248"/>
      <c r="F297" s="249"/>
      <c r="G297" s="247"/>
      <c r="H297" s="243"/>
      <c r="I297" s="127"/>
      <c r="J297" s="243"/>
      <c r="K297" s="136"/>
      <c r="L297" s="177"/>
      <c r="M297" s="191"/>
      <c r="N297" s="218"/>
      <c r="O297" s="218"/>
      <c r="P297" s="179"/>
      <c r="Q297" s="128"/>
      <c r="R297" s="216"/>
      <c r="S297" s="244"/>
      <c r="T297" s="177"/>
      <c r="U297" s="177"/>
      <c r="V297" s="216"/>
      <c r="W297" s="131"/>
      <c r="X297" s="132"/>
      <c r="Y297" s="132"/>
      <c r="Z297" s="132"/>
      <c r="AA297" s="133"/>
      <c r="AB297" s="127"/>
      <c r="AC297" s="127"/>
      <c r="AD297" s="245"/>
      <c r="AE297" s="246"/>
      <c r="AF297" s="127"/>
      <c r="AG297" s="127"/>
      <c r="AH297" s="128"/>
      <c r="AI297" s="128"/>
      <c r="AJ297" s="134"/>
      <c r="AK297" s="214"/>
      <c r="AL297" s="210"/>
      <c r="AM297" s="177"/>
      <c r="AN297" s="127"/>
      <c r="AO297" s="177"/>
      <c r="AP297" s="177"/>
      <c r="AQ297" s="177"/>
      <c r="AR297" s="177"/>
      <c r="AS297" s="177"/>
      <c r="AT297" s="177"/>
      <c r="AU297" s="135"/>
      <c r="AV297" s="216"/>
      <c r="AW297" s="133"/>
      <c r="AX297" s="127"/>
      <c r="AY297" s="127"/>
      <c r="AZ297" s="127"/>
      <c r="BA297" s="127"/>
      <c r="BB297" s="127"/>
      <c r="BC297" s="127"/>
      <c r="BD297" s="127"/>
      <c r="BE297" s="134"/>
      <c r="BF297" s="127"/>
      <c r="BG297" s="127"/>
      <c r="BH297" s="127"/>
      <c r="BI297" s="127"/>
      <c r="BJ297" s="127"/>
      <c r="BK297" s="127"/>
      <c r="BL297" s="127"/>
      <c r="BM297" s="127"/>
      <c r="BN297" s="134"/>
      <c r="BO297" s="133"/>
      <c r="BP297" s="127"/>
      <c r="BQ297" s="127"/>
      <c r="BR297" s="127"/>
      <c r="BS297" s="127"/>
      <c r="BT297" s="127"/>
      <c r="BU297" s="127"/>
      <c r="BV297" s="127"/>
      <c r="BW297" s="127"/>
      <c r="BX297" s="127"/>
      <c r="BY297" s="127"/>
      <c r="BZ297" s="127"/>
      <c r="CA297" s="127"/>
      <c r="CB297" s="127"/>
      <c r="CC297" s="127"/>
      <c r="CD297" s="127"/>
      <c r="CE297" s="127"/>
      <c r="CF297" s="127"/>
      <c r="CG297" s="127"/>
      <c r="CH297" s="136"/>
      <c r="CI297" s="137"/>
      <c r="CJ297" s="127"/>
      <c r="CK297" s="127"/>
      <c r="CL297" s="127"/>
      <c r="CM297" s="127"/>
      <c r="CN297" s="127"/>
      <c r="CO297" s="127"/>
      <c r="CP297" s="127"/>
      <c r="CQ297" s="127"/>
      <c r="CR297" s="127"/>
      <c r="CS297" s="127"/>
      <c r="CT297" s="127"/>
      <c r="CU297" s="127"/>
      <c r="CV297" s="127"/>
      <c r="CW297" s="127"/>
      <c r="CX297" s="127"/>
      <c r="CY297" s="127"/>
      <c r="CZ297" s="127"/>
      <c r="DA297" s="127"/>
      <c r="DB297" s="127"/>
      <c r="DC297" s="127"/>
      <c r="DD297" s="128"/>
      <c r="DE297" s="134"/>
      <c r="DF297" s="138"/>
      <c r="DG297" s="139"/>
      <c r="DH297" s="139"/>
      <c r="DI297" s="139"/>
      <c r="DJ297" s="139"/>
      <c r="DK297" s="139"/>
      <c r="DL297" s="139"/>
      <c r="DM297" s="137"/>
      <c r="DN297" s="138"/>
      <c r="DO297" s="139"/>
      <c r="DP297" s="139"/>
      <c r="DQ297" s="139"/>
      <c r="DR297" s="139"/>
      <c r="DS297" s="139"/>
      <c r="DT297" s="139"/>
      <c r="DU297" s="128"/>
      <c r="DV297" s="216"/>
      <c r="DW297" s="140"/>
      <c r="DX297" s="141"/>
      <c r="DY297" s="141"/>
      <c r="DZ297" s="134"/>
      <c r="EA297" s="133"/>
      <c r="EB297" s="177"/>
      <c r="EC297" s="177"/>
      <c r="ED297" s="163"/>
      <c r="EE297" s="133"/>
      <c r="EF297" s="127"/>
      <c r="EG297" s="127"/>
      <c r="EH297" s="127"/>
      <c r="EI297" s="127"/>
      <c r="EJ297" s="127"/>
      <c r="EK297" s="127"/>
      <c r="EL297" s="134"/>
      <c r="EM297" s="133"/>
      <c r="EN297" s="127"/>
      <c r="EO297" s="127"/>
      <c r="EP297" s="127"/>
      <c r="EQ297" s="127"/>
      <c r="ER297" s="127"/>
      <c r="ES297" s="127"/>
      <c r="ET297" s="134"/>
      <c r="EU297" s="142"/>
      <c r="EV297" s="142"/>
      <c r="EW297" s="142"/>
      <c r="EX297" s="142"/>
      <c r="EY297" s="142"/>
      <c r="EZ297" s="142"/>
      <c r="FA297" s="142"/>
      <c r="FB297" s="142"/>
      <c r="FC297" s="142"/>
      <c r="FD297" s="142"/>
      <c r="FE297" s="142"/>
      <c r="FF297" s="142"/>
      <c r="FG297" s="142"/>
      <c r="FH297" s="142"/>
    </row>
    <row r="298" spans="1:164" s="67" customFormat="1">
      <c r="A298" s="176" t="str">
        <f>Validation!B298</f>
        <v>Pass</v>
      </c>
      <c r="B298" s="247"/>
      <c r="C298" s="247"/>
      <c r="D298" s="247"/>
      <c r="E298" s="248"/>
      <c r="F298" s="249"/>
      <c r="G298" s="247"/>
      <c r="H298" s="243"/>
      <c r="I298" s="127"/>
      <c r="J298" s="243"/>
      <c r="K298" s="136"/>
      <c r="L298" s="177"/>
      <c r="M298" s="191"/>
      <c r="N298" s="218"/>
      <c r="O298" s="218"/>
      <c r="P298" s="179"/>
      <c r="Q298" s="128"/>
      <c r="R298" s="216"/>
      <c r="S298" s="244"/>
      <c r="T298" s="177"/>
      <c r="U298" s="177"/>
      <c r="V298" s="216"/>
      <c r="W298" s="131"/>
      <c r="X298" s="132"/>
      <c r="Y298" s="132"/>
      <c r="Z298" s="132"/>
      <c r="AA298" s="133"/>
      <c r="AB298" s="127"/>
      <c r="AC298" s="127"/>
      <c r="AD298" s="245"/>
      <c r="AE298" s="246"/>
      <c r="AF298" s="127"/>
      <c r="AG298" s="127"/>
      <c r="AH298" s="128"/>
      <c r="AI298" s="128"/>
      <c r="AJ298" s="134"/>
      <c r="AK298" s="214"/>
      <c r="AL298" s="210"/>
      <c r="AM298" s="177"/>
      <c r="AN298" s="127"/>
      <c r="AO298" s="177"/>
      <c r="AP298" s="177"/>
      <c r="AQ298" s="177"/>
      <c r="AR298" s="177"/>
      <c r="AS298" s="177"/>
      <c r="AT298" s="177"/>
      <c r="AU298" s="135"/>
      <c r="AV298" s="216"/>
      <c r="AW298" s="133"/>
      <c r="AX298" s="127"/>
      <c r="AY298" s="127"/>
      <c r="AZ298" s="127"/>
      <c r="BA298" s="127"/>
      <c r="BB298" s="127"/>
      <c r="BC298" s="127"/>
      <c r="BD298" s="127"/>
      <c r="BE298" s="134"/>
      <c r="BF298" s="127"/>
      <c r="BG298" s="127"/>
      <c r="BH298" s="127"/>
      <c r="BI298" s="127"/>
      <c r="BJ298" s="127"/>
      <c r="BK298" s="127"/>
      <c r="BL298" s="127"/>
      <c r="BM298" s="127"/>
      <c r="BN298" s="134"/>
      <c r="BO298" s="133"/>
      <c r="BP298" s="127"/>
      <c r="BQ298" s="127"/>
      <c r="BR298" s="127"/>
      <c r="BS298" s="127"/>
      <c r="BT298" s="127"/>
      <c r="BU298" s="127"/>
      <c r="BV298" s="127"/>
      <c r="BW298" s="127"/>
      <c r="BX298" s="127"/>
      <c r="BY298" s="127"/>
      <c r="BZ298" s="127"/>
      <c r="CA298" s="127"/>
      <c r="CB298" s="127"/>
      <c r="CC298" s="127"/>
      <c r="CD298" s="127"/>
      <c r="CE298" s="127"/>
      <c r="CF298" s="127"/>
      <c r="CG298" s="127"/>
      <c r="CH298" s="136"/>
      <c r="CI298" s="137"/>
      <c r="CJ298" s="127"/>
      <c r="CK298" s="127"/>
      <c r="CL298" s="127"/>
      <c r="CM298" s="127"/>
      <c r="CN298" s="127"/>
      <c r="CO298" s="127"/>
      <c r="CP298" s="127"/>
      <c r="CQ298" s="127"/>
      <c r="CR298" s="127"/>
      <c r="CS298" s="127"/>
      <c r="CT298" s="127"/>
      <c r="CU298" s="127"/>
      <c r="CV298" s="127"/>
      <c r="CW298" s="127"/>
      <c r="CX298" s="127"/>
      <c r="CY298" s="127"/>
      <c r="CZ298" s="127"/>
      <c r="DA298" s="127"/>
      <c r="DB298" s="127"/>
      <c r="DC298" s="127"/>
      <c r="DD298" s="128"/>
      <c r="DE298" s="134"/>
      <c r="DF298" s="138"/>
      <c r="DG298" s="139"/>
      <c r="DH298" s="139"/>
      <c r="DI298" s="139"/>
      <c r="DJ298" s="139"/>
      <c r="DK298" s="139"/>
      <c r="DL298" s="139"/>
      <c r="DM298" s="137"/>
      <c r="DN298" s="138"/>
      <c r="DO298" s="139"/>
      <c r="DP298" s="139"/>
      <c r="DQ298" s="139"/>
      <c r="DR298" s="139"/>
      <c r="DS298" s="139"/>
      <c r="DT298" s="139"/>
      <c r="DU298" s="128"/>
      <c r="DV298" s="216"/>
      <c r="DW298" s="140"/>
      <c r="DX298" s="141"/>
      <c r="DY298" s="141"/>
      <c r="DZ298" s="134"/>
      <c r="EA298" s="133"/>
      <c r="EB298" s="177"/>
      <c r="EC298" s="177"/>
      <c r="ED298" s="163"/>
      <c r="EE298" s="133"/>
      <c r="EF298" s="127"/>
      <c r="EG298" s="127"/>
      <c r="EH298" s="127"/>
      <c r="EI298" s="127"/>
      <c r="EJ298" s="127"/>
      <c r="EK298" s="127"/>
      <c r="EL298" s="134"/>
      <c r="EM298" s="133"/>
      <c r="EN298" s="127"/>
      <c r="EO298" s="127"/>
      <c r="EP298" s="127"/>
      <c r="EQ298" s="127"/>
      <c r="ER298" s="127"/>
      <c r="ES298" s="127"/>
      <c r="ET298" s="134"/>
      <c r="EU298" s="142"/>
      <c r="EV298" s="142"/>
      <c r="EW298" s="142"/>
      <c r="EX298" s="142"/>
      <c r="EY298" s="142"/>
      <c r="EZ298" s="142"/>
      <c r="FA298" s="142"/>
      <c r="FB298" s="142"/>
      <c r="FC298" s="142"/>
      <c r="FD298" s="142"/>
      <c r="FE298" s="142"/>
      <c r="FF298" s="142"/>
      <c r="FG298" s="142"/>
      <c r="FH298" s="142"/>
    </row>
    <row r="299" spans="1:164" s="67" customFormat="1">
      <c r="A299" s="176" t="str">
        <f>Validation!B299</f>
        <v>Pass</v>
      </c>
      <c r="B299" s="247"/>
      <c r="C299" s="247"/>
      <c r="D299" s="247"/>
      <c r="E299" s="248"/>
      <c r="F299" s="249"/>
      <c r="G299" s="247"/>
      <c r="H299" s="243"/>
      <c r="I299" s="127"/>
      <c r="J299" s="243"/>
      <c r="K299" s="136"/>
      <c r="L299" s="177"/>
      <c r="M299" s="191"/>
      <c r="N299" s="218"/>
      <c r="O299" s="218"/>
      <c r="P299" s="179"/>
      <c r="Q299" s="128"/>
      <c r="R299" s="216"/>
      <c r="S299" s="244"/>
      <c r="T299" s="177"/>
      <c r="U299" s="177"/>
      <c r="V299" s="216"/>
      <c r="W299" s="131"/>
      <c r="X299" s="132"/>
      <c r="Y299" s="132"/>
      <c r="Z299" s="132"/>
      <c r="AA299" s="133"/>
      <c r="AB299" s="127"/>
      <c r="AC299" s="127"/>
      <c r="AD299" s="245"/>
      <c r="AE299" s="246"/>
      <c r="AF299" s="127"/>
      <c r="AG299" s="127"/>
      <c r="AH299" s="128"/>
      <c r="AI299" s="128"/>
      <c r="AJ299" s="134"/>
      <c r="AK299" s="214"/>
      <c r="AL299" s="210"/>
      <c r="AM299" s="177"/>
      <c r="AN299" s="127"/>
      <c r="AO299" s="177"/>
      <c r="AP299" s="177"/>
      <c r="AQ299" s="177"/>
      <c r="AR299" s="177"/>
      <c r="AS299" s="177"/>
      <c r="AT299" s="177"/>
      <c r="AU299" s="135"/>
      <c r="AV299" s="216"/>
      <c r="AW299" s="133"/>
      <c r="AX299" s="127"/>
      <c r="AY299" s="127"/>
      <c r="AZ299" s="127"/>
      <c r="BA299" s="127"/>
      <c r="BB299" s="127"/>
      <c r="BC299" s="127"/>
      <c r="BD299" s="127"/>
      <c r="BE299" s="134"/>
      <c r="BF299" s="127"/>
      <c r="BG299" s="127"/>
      <c r="BH299" s="127"/>
      <c r="BI299" s="127"/>
      <c r="BJ299" s="127"/>
      <c r="BK299" s="127"/>
      <c r="BL299" s="127"/>
      <c r="BM299" s="127"/>
      <c r="BN299" s="134"/>
      <c r="BO299" s="133"/>
      <c r="BP299" s="127"/>
      <c r="BQ299" s="127"/>
      <c r="BR299" s="127"/>
      <c r="BS299" s="127"/>
      <c r="BT299" s="127"/>
      <c r="BU299" s="127"/>
      <c r="BV299" s="127"/>
      <c r="BW299" s="127"/>
      <c r="BX299" s="127"/>
      <c r="BY299" s="127"/>
      <c r="BZ299" s="127"/>
      <c r="CA299" s="127"/>
      <c r="CB299" s="127"/>
      <c r="CC299" s="127"/>
      <c r="CD299" s="127"/>
      <c r="CE299" s="127"/>
      <c r="CF299" s="127"/>
      <c r="CG299" s="127"/>
      <c r="CH299" s="136"/>
      <c r="CI299" s="137"/>
      <c r="CJ299" s="127"/>
      <c r="CK299" s="127"/>
      <c r="CL299" s="127"/>
      <c r="CM299" s="127"/>
      <c r="CN299" s="127"/>
      <c r="CO299" s="127"/>
      <c r="CP299" s="127"/>
      <c r="CQ299" s="127"/>
      <c r="CR299" s="127"/>
      <c r="CS299" s="127"/>
      <c r="CT299" s="127"/>
      <c r="CU299" s="127"/>
      <c r="CV299" s="127"/>
      <c r="CW299" s="127"/>
      <c r="CX299" s="127"/>
      <c r="CY299" s="127"/>
      <c r="CZ299" s="127"/>
      <c r="DA299" s="127"/>
      <c r="DB299" s="127"/>
      <c r="DC299" s="127"/>
      <c r="DD299" s="128"/>
      <c r="DE299" s="134"/>
      <c r="DF299" s="138"/>
      <c r="DG299" s="139"/>
      <c r="DH299" s="139"/>
      <c r="DI299" s="139"/>
      <c r="DJ299" s="139"/>
      <c r="DK299" s="139"/>
      <c r="DL299" s="139"/>
      <c r="DM299" s="137"/>
      <c r="DN299" s="138"/>
      <c r="DO299" s="139"/>
      <c r="DP299" s="139"/>
      <c r="DQ299" s="139"/>
      <c r="DR299" s="139"/>
      <c r="DS299" s="139"/>
      <c r="DT299" s="139"/>
      <c r="DU299" s="128"/>
      <c r="DV299" s="216"/>
      <c r="DW299" s="140"/>
      <c r="DX299" s="141"/>
      <c r="DY299" s="141"/>
      <c r="DZ299" s="134"/>
      <c r="EA299" s="133"/>
      <c r="EB299" s="177"/>
      <c r="EC299" s="177"/>
      <c r="ED299" s="163"/>
      <c r="EE299" s="133"/>
      <c r="EF299" s="127"/>
      <c r="EG299" s="127"/>
      <c r="EH299" s="127"/>
      <c r="EI299" s="127"/>
      <c r="EJ299" s="127"/>
      <c r="EK299" s="127"/>
      <c r="EL299" s="134"/>
      <c r="EM299" s="133"/>
      <c r="EN299" s="127"/>
      <c r="EO299" s="127"/>
      <c r="EP299" s="127"/>
      <c r="EQ299" s="127"/>
      <c r="ER299" s="127"/>
      <c r="ES299" s="127"/>
      <c r="ET299" s="134"/>
      <c r="EU299" s="142"/>
      <c r="EV299" s="142"/>
      <c r="EW299" s="142"/>
      <c r="EX299" s="142"/>
      <c r="EY299" s="142"/>
      <c r="EZ299" s="142"/>
      <c r="FA299" s="142"/>
      <c r="FB299" s="142"/>
      <c r="FC299" s="142"/>
      <c r="FD299" s="142"/>
      <c r="FE299" s="142"/>
      <c r="FF299" s="142"/>
      <c r="FG299" s="142"/>
      <c r="FH299" s="142"/>
    </row>
    <row r="300" spans="1:164" s="67" customFormat="1">
      <c r="A300" s="176" t="str">
        <f>Validation!B300</f>
        <v>Pass</v>
      </c>
      <c r="B300" s="247"/>
      <c r="C300" s="247"/>
      <c r="D300" s="247"/>
      <c r="E300" s="248"/>
      <c r="F300" s="249"/>
      <c r="G300" s="247"/>
      <c r="H300" s="243"/>
      <c r="I300" s="127"/>
      <c r="J300" s="243"/>
      <c r="K300" s="136"/>
      <c r="L300" s="177"/>
      <c r="M300" s="191"/>
      <c r="N300" s="218"/>
      <c r="O300" s="218"/>
      <c r="P300" s="179"/>
      <c r="Q300" s="128"/>
      <c r="R300" s="216"/>
      <c r="S300" s="244"/>
      <c r="T300" s="177"/>
      <c r="U300" s="177"/>
      <c r="V300" s="216"/>
      <c r="W300" s="131"/>
      <c r="X300" s="132"/>
      <c r="Y300" s="132"/>
      <c r="Z300" s="132"/>
      <c r="AA300" s="133"/>
      <c r="AB300" s="127"/>
      <c r="AC300" s="127"/>
      <c r="AD300" s="245"/>
      <c r="AE300" s="246"/>
      <c r="AF300" s="127"/>
      <c r="AG300" s="127"/>
      <c r="AH300" s="128"/>
      <c r="AI300" s="128"/>
      <c r="AJ300" s="134"/>
      <c r="AK300" s="214"/>
      <c r="AL300" s="210"/>
      <c r="AM300" s="177"/>
      <c r="AN300" s="127"/>
      <c r="AO300" s="177"/>
      <c r="AP300" s="177"/>
      <c r="AQ300" s="177"/>
      <c r="AR300" s="177"/>
      <c r="AS300" s="177"/>
      <c r="AT300" s="177"/>
      <c r="AU300" s="135"/>
      <c r="AV300" s="216"/>
      <c r="AW300" s="133"/>
      <c r="AX300" s="127"/>
      <c r="AY300" s="127"/>
      <c r="AZ300" s="127"/>
      <c r="BA300" s="127"/>
      <c r="BB300" s="127"/>
      <c r="BC300" s="127"/>
      <c r="BD300" s="127"/>
      <c r="BE300" s="134"/>
      <c r="BF300" s="127"/>
      <c r="BG300" s="127"/>
      <c r="BH300" s="127"/>
      <c r="BI300" s="127"/>
      <c r="BJ300" s="127"/>
      <c r="BK300" s="127"/>
      <c r="BL300" s="127"/>
      <c r="BM300" s="127"/>
      <c r="BN300" s="134"/>
      <c r="BO300" s="133"/>
      <c r="BP300" s="127"/>
      <c r="BQ300" s="127"/>
      <c r="BR300" s="127"/>
      <c r="BS300" s="127"/>
      <c r="BT300" s="127"/>
      <c r="BU300" s="127"/>
      <c r="BV300" s="127"/>
      <c r="BW300" s="127"/>
      <c r="BX300" s="127"/>
      <c r="BY300" s="127"/>
      <c r="BZ300" s="127"/>
      <c r="CA300" s="127"/>
      <c r="CB300" s="127"/>
      <c r="CC300" s="127"/>
      <c r="CD300" s="127"/>
      <c r="CE300" s="127"/>
      <c r="CF300" s="127"/>
      <c r="CG300" s="127"/>
      <c r="CH300" s="136"/>
      <c r="CI300" s="137"/>
      <c r="CJ300" s="127"/>
      <c r="CK300" s="127"/>
      <c r="CL300" s="127"/>
      <c r="CM300" s="127"/>
      <c r="CN300" s="127"/>
      <c r="CO300" s="127"/>
      <c r="CP300" s="127"/>
      <c r="CQ300" s="127"/>
      <c r="CR300" s="127"/>
      <c r="CS300" s="127"/>
      <c r="CT300" s="127"/>
      <c r="CU300" s="127"/>
      <c r="CV300" s="127"/>
      <c r="CW300" s="127"/>
      <c r="CX300" s="127"/>
      <c r="CY300" s="127"/>
      <c r="CZ300" s="127"/>
      <c r="DA300" s="127"/>
      <c r="DB300" s="127"/>
      <c r="DC300" s="127"/>
      <c r="DD300" s="128"/>
      <c r="DE300" s="134"/>
      <c r="DF300" s="138"/>
      <c r="DG300" s="139"/>
      <c r="DH300" s="139"/>
      <c r="DI300" s="139"/>
      <c r="DJ300" s="139"/>
      <c r="DK300" s="139"/>
      <c r="DL300" s="139"/>
      <c r="DM300" s="137"/>
      <c r="DN300" s="138"/>
      <c r="DO300" s="139"/>
      <c r="DP300" s="139"/>
      <c r="DQ300" s="139"/>
      <c r="DR300" s="139"/>
      <c r="DS300" s="139"/>
      <c r="DT300" s="139"/>
      <c r="DU300" s="128"/>
      <c r="DV300" s="216"/>
      <c r="DW300" s="140"/>
      <c r="DX300" s="141"/>
      <c r="DY300" s="141"/>
      <c r="DZ300" s="134"/>
      <c r="EA300" s="133"/>
      <c r="EB300" s="177"/>
      <c r="EC300" s="177"/>
      <c r="ED300" s="163"/>
      <c r="EE300" s="133"/>
      <c r="EF300" s="127"/>
      <c r="EG300" s="127"/>
      <c r="EH300" s="127"/>
      <c r="EI300" s="127"/>
      <c r="EJ300" s="127"/>
      <c r="EK300" s="127"/>
      <c r="EL300" s="134"/>
      <c r="EM300" s="133"/>
      <c r="EN300" s="127"/>
      <c r="EO300" s="127"/>
      <c r="EP300" s="127"/>
      <c r="EQ300" s="127"/>
      <c r="ER300" s="127"/>
      <c r="ES300" s="127"/>
      <c r="ET300" s="134"/>
      <c r="EU300" s="142"/>
      <c r="EV300" s="142"/>
      <c r="EW300" s="142"/>
      <c r="EX300" s="142"/>
      <c r="EY300" s="142"/>
      <c r="EZ300" s="142"/>
      <c r="FA300" s="142"/>
      <c r="FB300" s="142"/>
      <c r="FC300" s="142"/>
      <c r="FD300" s="142"/>
      <c r="FE300" s="142"/>
      <c r="FF300" s="142"/>
      <c r="FG300" s="142"/>
      <c r="FH300" s="142"/>
    </row>
    <row r="301" spans="1:164" s="67" customFormat="1">
      <c r="A301" s="176" t="str">
        <f>Validation!B301</f>
        <v>Pass</v>
      </c>
      <c r="B301" s="247"/>
      <c r="C301" s="247"/>
      <c r="D301" s="247"/>
      <c r="E301" s="248"/>
      <c r="F301" s="249"/>
      <c r="G301" s="247"/>
      <c r="H301" s="243"/>
      <c r="I301" s="127"/>
      <c r="J301" s="243"/>
      <c r="K301" s="136"/>
      <c r="L301" s="177"/>
      <c r="M301" s="191"/>
      <c r="N301" s="218"/>
      <c r="O301" s="218"/>
      <c r="P301" s="179"/>
      <c r="Q301" s="128"/>
      <c r="R301" s="216"/>
      <c r="S301" s="244"/>
      <c r="T301" s="177"/>
      <c r="U301" s="177"/>
      <c r="V301" s="216"/>
      <c r="W301" s="131"/>
      <c r="X301" s="132"/>
      <c r="Y301" s="132"/>
      <c r="Z301" s="132"/>
      <c r="AA301" s="133"/>
      <c r="AB301" s="127"/>
      <c r="AC301" s="127"/>
      <c r="AD301" s="245"/>
      <c r="AE301" s="246"/>
      <c r="AF301" s="127"/>
      <c r="AG301" s="127"/>
      <c r="AH301" s="128"/>
      <c r="AI301" s="128"/>
      <c r="AJ301" s="134"/>
      <c r="AK301" s="214"/>
      <c r="AL301" s="210"/>
      <c r="AM301" s="177"/>
      <c r="AN301" s="127"/>
      <c r="AO301" s="177"/>
      <c r="AP301" s="177"/>
      <c r="AQ301" s="177"/>
      <c r="AR301" s="177"/>
      <c r="AS301" s="177"/>
      <c r="AT301" s="177"/>
      <c r="AU301" s="135"/>
      <c r="AV301" s="216"/>
      <c r="AW301" s="133"/>
      <c r="AX301" s="127"/>
      <c r="AY301" s="127"/>
      <c r="AZ301" s="127"/>
      <c r="BA301" s="127"/>
      <c r="BB301" s="127"/>
      <c r="BC301" s="127"/>
      <c r="BD301" s="127"/>
      <c r="BE301" s="134"/>
      <c r="BF301" s="127"/>
      <c r="BG301" s="127"/>
      <c r="BH301" s="127"/>
      <c r="BI301" s="127"/>
      <c r="BJ301" s="127"/>
      <c r="BK301" s="127"/>
      <c r="BL301" s="127"/>
      <c r="BM301" s="127"/>
      <c r="BN301" s="134"/>
      <c r="BO301" s="133"/>
      <c r="BP301" s="127"/>
      <c r="BQ301" s="127"/>
      <c r="BR301" s="127"/>
      <c r="BS301" s="127"/>
      <c r="BT301" s="127"/>
      <c r="BU301" s="127"/>
      <c r="BV301" s="127"/>
      <c r="BW301" s="127"/>
      <c r="BX301" s="127"/>
      <c r="BY301" s="127"/>
      <c r="BZ301" s="127"/>
      <c r="CA301" s="127"/>
      <c r="CB301" s="127"/>
      <c r="CC301" s="127"/>
      <c r="CD301" s="127"/>
      <c r="CE301" s="127"/>
      <c r="CF301" s="127"/>
      <c r="CG301" s="127"/>
      <c r="CH301" s="136"/>
      <c r="CI301" s="137"/>
      <c r="CJ301" s="127"/>
      <c r="CK301" s="127"/>
      <c r="CL301" s="127"/>
      <c r="CM301" s="127"/>
      <c r="CN301" s="127"/>
      <c r="CO301" s="127"/>
      <c r="CP301" s="127"/>
      <c r="CQ301" s="127"/>
      <c r="CR301" s="127"/>
      <c r="CS301" s="127"/>
      <c r="CT301" s="127"/>
      <c r="CU301" s="127"/>
      <c r="CV301" s="127"/>
      <c r="CW301" s="127"/>
      <c r="CX301" s="127"/>
      <c r="CY301" s="127"/>
      <c r="CZ301" s="127"/>
      <c r="DA301" s="127"/>
      <c r="DB301" s="127"/>
      <c r="DC301" s="127"/>
      <c r="DD301" s="128"/>
      <c r="DE301" s="134"/>
      <c r="DF301" s="138"/>
      <c r="DG301" s="139"/>
      <c r="DH301" s="139"/>
      <c r="DI301" s="139"/>
      <c r="DJ301" s="139"/>
      <c r="DK301" s="139"/>
      <c r="DL301" s="139"/>
      <c r="DM301" s="137"/>
      <c r="DN301" s="138"/>
      <c r="DO301" s="139"/>
      <c r="DP301" s="139"/>
      <c r="DQ301" s="139"/>
      <c r="DR301" s="139"/>
      <c r="DS301" s="139"/>
      <c r="DT301" s="139"/>
      <c r="DU301" s="128"/>
      <c r="DV301" s="216"/>
      <c r="DW301" s="140"/>
      <c r="DX301" s="141"/>
      <c r="DY301" s="141"/>
      <c r="DZ301" s="134"/>
      <c r="EA301" s="133"/>
      <c r="EB301" s="177"/>
      <c r="EC301" s="177"/>
      <c r="ED301" s="163"/>
      <c r="EE301" s="133"/>
      <c r="EF301" s="127"/>
      <c r="EG301" s="127"/>
      <c r="EH301" s="127"/>
      <c r="EI301" s="127"/>
      <c r="EJ301" s="127"/>
      <c r="EK301" s="127"/>
      <c r="EL301" s="134"/>
      <c r="EM301" s="133"/>
      <c r="EN301" s="127"/>
      <c r="EO301" s="127"/>
      <c r="EP301" s="127"/>
      <c r="EQ301" s="127"/>
      <c r="ER301" s="127"/>
      <c r="ES301" s="127"/>
      <c r="ET301" s="134"/>
      <c r="EU301" s="142"/>
      <c r="EV301" s="142"/>
      <c r="EW301" s="142"/>
      <c r="EX301" s="142"/>
      <c r="EY301" s="142"/>
      <c r="EZ301" s="142"/>
      <c r="FA301" s="142"/>
      <c r="FB301" s="142"/>
      <c r="FC301" s="142"/>
      <c r="FD301" s="142"/>
      <c r="FE301" s="142"/>
      <c r="FF301" s="142"/>
      <c r="FG301" s="142"/>
      <c r="FH301" s="142"/>
    </row>
    <row r="302" spans="1:164" s="67" customFormat="1">
      <c r="A302" s="176" t="str">
        <f>Validation!B302</f>
        <v>Pass</v>
      </c>
      <c r="B302" s="247"/>
      <c r="C302" s="247"/>
      <c r="D302" s="247"/>
      <c r="E302" s="248"/>
      <c r="F302" s="249"/>
      <c r="G302" s="247"/>
      <c r="H302" s="243"/>
      <c r="I302" s="127"/>
      <c r="J302" s="243"/>
      <c r="K302" s="136"/>
      <c r="L302" s="177"/>
      <c r="M302" s="191"/>
      <c r="N302" s="218"/>
      <c r="O302" s="218"/>
      <c r="P302" s="179"/>
      <c r="Q302" s="128"/>
      <c r="R302" s="216"/>
      <c r="S302" s="244"/>
      <c r="T302" s="177"/>
      <c r="U302" s="177"/>
      <c r="V302" s="216"/>
      <c r="W302" s="131"/>
      <c r="X302" s="132"/>
      <c r="Y302" s="132"/>
      <c r="Z302" s="132"/>
      <c r="AA302" s="133"/>
      <c r="AB302" s="127"/>
      <c r="AC302" s="127"/>
      <c r="AD302" s="245"/>
      <c r="AE302" s="246"/>
      <c r="AF302" s="127"/>
      <c r="AG302" s="127"/>
      <c r="AH302" s="128"/>
      <c r="AI302" s="128"/>
      <c r="AJ302" s="134"/>
      <c r="AK302" s="214"/>
      <c r="AL302" s="210"/>
      <c r="AM302" s="177"/>
      <c r="AN302" s="127"/>
      <c r="AO302" s="177"/>
      <c r="AP302" s="177"/>
      <c r="AQ302" s="177"/>
      <c r="AR302" s="177"/>
      <c r="AS302" s="177"/>
      <c r="AT302" s="177"/>
      <c r="AU302" s="135"/>
      <c r="AV302" s="216"/>
      <c r="AW302" s="133"/>
      <c r="AX302" s="127"/>
      <c r="AY302" s="127"/>
      <c r="AZ302" s="127"/>
      <c r="BA302" s="127"/>
      <c r="BB302" s="127"/>
      <c r="BC302" s="127"/>
      <c r="BD302" s="127"/>
      <c r="BE302" s="134"/>
      <c r="BF302" s="127"/>
      <c r="BG302" s="127"/>
      <c r="BH302" s="127"/>
      <c r="BI302" s="127"/>
      <c r="BJ302" s="127"/>
      <c r="BK302" s="127"/>
      <c r="BL302" s="127"/>
      <c r="BM302" s="127"/>
      <c r="BN302" s="134"/>
      <c r="BO302" s="133"/>
      <c r="BP302" s="127"/>
      <c r="BQ302" s="127"/>
      <c r="BR302" s="127"/>
      <c r="BS302" s="127"/>
      <c r="BT302" s="127"/>
      <c r="BU302" s="127"/>
      <c r="BV302" s="127"/>
      <c r="BW302" s="127"/>
      <c r="BX302" s="127"/>
      <c r="BY302" s="127"/>
      <c r="BZ302" s="127"/>
      <c r="CA302" s="127"/>
      <c r="CB302" s="127"/>
      <c r="CC302" s="127"/>
      <c r="CD302" s="127"/>
      <c r="CE302" s="127"/>
      <c r="CF302" s="127"/>
      <c r="CG302" s="127"/>
      <c r="CH302" s="136"/>
      <c r="CI302" s="137"/>
      <c r="CJ302" s="127"/>
      <c r="CK302" s="127"/>
      <c r="CL302" s="127"/>
      <c r="CM302" s="127"/>
      <c r="CN302" s="127"/>
      <c r="CO302" s="127"/>
      <c r="CP302" s="127"/>
      <c r="CQ302" s="127"/>
      <c r="CR302" s="127"/>
      <c r="CS302" s="127"/>
      <c r="CT302" s="127"/>
      <c r="CU302" s="127"/>
      <c r="CV302" s="127"/>
      <c r="CW302" s="127"/>
      <c r="CX302" s="127"/>
      <c r="CY302" s="127"/>
      <c r="CZ302" s="127"/>
      <c r="DA302" s="127"/>
      <c r="DB302" s="127"/>
      <c r="DC302" s="127"/>
      <c r="DD302" s="128"/>
      <c r="DE302" s="134"/>
      <c r="DF302" s="138"/>
      <c r="DG302" s="139"/>
      <c r="DH302" s="139"/>
      <c r="DI302" s="139"/>
      <c r="DJ302" s="139"/>
      <c r="DK302" s="139"/>
      <c r="DL302" s="139"/>
      <c r="DM302" s="137"/>
      <c r="DN302" s="138"/>
      <c r="DO302" s="139"/>
      <c r="DP302" s="139"/>
      <c r="DQ302" s="139"/>
      <c r="DR302" s="139"/>
      <c r="DS302" s="139"/>
      <c r="DT302" s="139"/>
      <c r="DU302" s="128"/>
      <c r="DV302" s="216"/>
      <c r="DW302" s="140"/>
      <c r="DX302" s="141"/>
      <c r="DY302" s="141"/>
      <c r="DZ302" s="134"/>
      <c r="EA302" s="133"/>
      <c r="EB302" s="177"/>
      <c r="EC302" s="177"/>
      <c r="ED302" s="163"/>
      <c r="EE302" s="133"/>
      <c r="EF302" s="127"/>
      <c r="EG302" s="127"/>
      <c r="EH302" s="127"/>
      <c r="EI302" s="127"/>
      <c r="EJ302" s="127"/>
      <c r="EK302" s="127"/>
      <c r="EL302" s="134"/>
      <c r="EM302" s="133"/>
      <c r="EN302" s="127"/>
      <c r="EO302" s="127"/>
      <c r="EP302" s="127"/>
      <c r="EQ302" s="127"/>
      <c r="ER302" s="127"/>
      <c r="ES302" s="127"/>
      <c r="ET302" s="134"/>
      <c r="EU302" s="142"/>
      <c r="EV302" s="142"/>
      <c r="EW302" s="142"/>
      <c r="EX302" s="142"/>
      <c r="EY302" s="142"/>
      <c r="EZ302" s="142"/>
      <c r="FA302" s="142"/>
      <c r="FB302" s="142"/>
      <c r="FC302" s="142"/>
      <c r="FD302" s="142"/>
      <c r="FE302" s="142"/>
      <c r="FF302" s="142"/>
      <c r="FG302" s="142"/>
      <c r="FH302" s="142"/>
    </row>
    <row r="303" spans="1:164" s="67" customFormat="1">
      <c r="A303" s="176" t="str">
        <f>Validation!B303</f>
        <v>Pass</v>
      </c>
      <c r="B303" s="247"/>
      <c r="C303" s="247"/>
      <c r="D303" s="247"/>
      <c r="E303" s="248"/>
      <c r="F303" s="249"/>
      <c r="G303" s="247"/>
      <c r="H303" s="243"/>
      <c r="I303" s="127"/>
      <c r="J303" s="243"/>
      <c r="K303" s="136"/>
      <c r="L303" s="177"/>
      <c r="M303" s="191"/>
      <c r="N303" s="218"/>
      <c r="O303" s="218"/>
      <c r="P303" s="179"/>
      <c r="Q303" s="128"/>
      <c r="R303" s="216"/>
      <c r="S303" s="244"/>
      <c r="T303" s="177"/>
      <c r="U303" s="177"/>
      <c r="V303" s="216"/>
      <c r="W303" s="131"/>
      <c r="X303" s="132"/>
      <c r="Y303" s="132"/>
      <c r="Z303" s="132"/>
      <c r="AA303" s="133"/>
      <c r="AB303" s="127"/>
      <c r="AC303" s="127"/>
      <c r="AD303" s="245"/>
      <c r="AE303" s="246"/>
      <c r="AF303" s="127"/>
      <c r="AG303" s="127"/>
      <c r="AH303" s="128"/>
      <c r="AI303" s="128"/>
      <c r="AJ303" s="134"/>
      <c r="AK303" s="214"/>
      <c r="AL303" s="210"/>
      <c r="AM303" s="177"/>
      <c r="AN303" s="127"/>
      <c r="AO303" s="177"/>
      <c r="AP303" s="177"/>
      <c r="AQ303" s="177"/>
      <c r="AR303" s="177"/>
      <c r="AS303" s="177"/>
      <c r="AT303" s="177"/>
      <c r="AU303" s="135"/>
      <c r="AV303" s="216"/>
      <c r="AW303" s="133"/>
      <c r="AX303" s="127"/>
      <c r="AY303" s="127"/>
      <c r="AZ303" s="127"/>
      <c r="BA303" s="127"/>
      <c r="BB303" s="127"/>
      <c r="BC303" s="127"/>
      <c r="BD303" s="127"/>
      <c r="BE303" s="134"/>
      <c r="BF303" s="127"/>
      <c r="BG303" s="127"/>
      <c r="BH303" s="127"/>
      <c r="BI303" s="127"/>
      <c r="BJ303" s="127"/>
      <c r="BK303" s="127"/>
      <c r="BL303" s="127"/>
      <c r="BM303" s="127"/>
      <c r="BN303" s="134"/>
      <c r="BO303" s="133"/>
      <c r="BP303" s="127"/>
      <c r="BQ303" s="127"/>
      <c r="BR303" s="127"/>
      <c r="BS303" s="127"/>
      <c r="BT303" s="127"/>
      <c r="BU303" s="127"/>
      <c r="BV303" s="127"/>
      <c r="BW303" s="127"/>
      <c r="BX303" s="127"/>
      <c r="BY303" s="127"/>
      <c r="BZ303" s="127"/>
      <c r="CA303" s="127"/>
      <c r="CB303" s="127"/>
      <c r="CC303" s="127"/>
      <c r="CD303" s="127"/>
      <c r="CE303" s="127"/>
      <c r="CF303" s="127"/>
      <c r="CG303" s="127"/>
      <c r="CH303" s="136"/>
      <c r="CI303" s="137"/>
      <c r="CJ303" s="127"/>
      <c r="CK303" s="127"/>
      <c r="CL303" s="127"/>
      <c r="CM303" s="127"/>
      <c r="CN303" s="127"/>
      <c r="CO303" s="127"/>
      <c r="CP303" s="127"/>
      <c r="CQ303" s="127"/>
      <c r="CR303" s="127"/>
      <c r="CS303" s="127"/>
      <c r="CT303" s="127"/>
      <c r="CU303" s="127"/>
      <c r="CV303" s="127"/>
      <c r="CW303" s="127"/>
      <c r="CX303" s="127"/>
      <c r="CY303" s="127"/>
      <c r="CZ303" s="127"/>
      <c r="DA303" s="127"/>
      <c r="DB303" s="127"/>
      <c r="DC303" s="127"/>
      <c r="DD303" s="128"/>
      <c r="DE303" s="134"/>
      <c r="DF303" s="138"/>
      <c r="DG303" s="139"/>
      <c r="DH303" s="139"/>
      <c r="DI303" s="139"/>
      <c r="DJ303" s="139"/>
      <c r="DK303" s="139"/>
      <c r="DL303" s="139"/>
      <c r="DM303" s="137"/>
      <c r="DN303" s="138"/>
      <c r="DO303" s="139"/>
      <c r="DP303" s="139"/>
      <c r="DQ303" s="139"/>
      <c r="DR303" s="139"/>
      <c r="DS303" s="139"/>
      <c r="DT303" s="139"/>
      <c r="DU303" s="128"/>
      <c r="DV303" s="216"/>
      <c r="DW303" s="140"/>
      <c r="DX303" s="141"/>
      <c r="DY303" s="141"/>
      <c r="DZ303" s="134"/>
      <c r="EA303" s="133"/>
      <c r="EB303" s="177"/>
      <c r="EC303" s="177"/>
      <c r="ED303" s="163"/>
      <c r="EE303" s="133"/>
      <c r="EF303" s="127"/>
      <c r="EG303" s="127"/>
      <c r="EH303" s="127"/>
      <c r="EI303" s="127"/>
      <c r="EJ303" s="127"/>
      <c r="EK303" s="127"/>
      <c r="EL303" s="134"/>
      <c r="EM303" s="133"/>
      <c r="EN303" s="127"/>
      <c r="EO303" s="127"/>
      <c r="EP303" s="127"/>
      <c r="EQ303" s="127"/>
      <c r="ER303" s="127"/>
      <c r="ES303" s="127"/>
      <c r="ET303" s="134"/>
      <c r="EU303" s="142"/>
      <c r="EV303" s="142"/>
      <c r="EW303" s="142"/>
      <c r="EX303" s="142"/>
      <c r="EY303" s="142"/>
      <c r="EZ303" s="142"/>
      <c r="FA303" s="142"/>
      <c r="FB303" s="142"/>
      <c r="FC303" s="142"/>
      <c r="FD303" s="142"/>
      <c r="FE303" s="142"/>
      <c r="FF303" s="142"/>
      <c r="FG303" s="142"/>
      <c r="FH303" s="142"/>
    </row>
    <row r="304" spans="1:164" s="67" customFormat="1">
      <c r="A304" s="176" t="str">
        <f>Validation!B304</f>
        <v>Pass</v>
      </c>
      <c r="B304" s="247"/>
      <c r="C304" s="247"/>
      <c r="D304" s="247"/>
      <c r="E304" s="248"/>
      <c r="F304" s="249"/>
      <c r="G304" s="247"/>
      <c r="H304" s="243"/>
      <c r="I304" s="127"/>
      <c r="J304" s="243"/>
      <c r="K304" s="136"/>
      <c r="L304" s="177"/>
      <c r="M304" s="191"/>
      <c r="N304" s="218"/>
      <c r="O304" s="218"/>
      <c r="P304" s="179"/>
      <c r="Q304" s="128"/>
      <c r="R304" s="216"/>
      <c r="S304" s="244"/>
      <c r="T304" s="177"/>
      <c r="U304" s="177"/>
      <c r="V304" s="216"/>
      <c r="W304" s="131"/>
      <c r="X304" s="132"/>
      <c r="Y304" s="132"/>
      <c r="Z304" s="132"/>
      <c r="AA304" s="133"/>
      <c r="AB304" s="127"/>
      <c r="AC304" s="127"/>
      <c r="AD304" s="245"/>
      <c r="AE304" s="246"/>
      <c r="AF304" s="127"/>
      <c r="AG304" s="127"/>
      <c r="AH304" s="128"/>
      <c r="AI304" s="128"/>
      <c r="AJ304" s="134"/>
      <c r="AK304" s="214"/>
      <c r="AL304" s="210"/>
      <c r="AM304" s="177"/>
      <c r="AN304" s="127"/>
      <c r="AO304" s="177"/>
      <c r="AP304" s="177"/>
      <c r="AQ304" s="177"/>
      <c r="AR304" s="177"/>
      <c r="AS304" s="177"/>
      <c r="AT304" s="177"/>
      <c r="AU304" s="135"/>
      <c r="AV304" s="216"/>
      <c r="AW304" s="133"/>
      <c r="AX304" s="127"/>
      <c r="AY304" s="127"/>
      <c r="AZ304" s="127"/>
      <c r="BA304" s="127"/>
      <c r="BB304" s="127"/>
      <c r="BC304" s="127"/>
      <c r="BD304" s="127"/>
      <c r="BE304" s="134"/>
      <c r="BF304" s="127"/>
      <c r="BG304" s="127"/>
      <c r="BH304" s="127"/>
      <c r="BI304" s="127"/>
      <c r="BJ304" s="127"/>
      <c r="BK304" s="127"/>
      <c r="BL304" s="127"/>
      <c r="BM304" s="127"/>
      <c r="BN304" s="134"/>
      <c r="BO304" s="133"/>
      <c r="BP304" s="127"/>
      <c r="BQ304" s="127"/>
      <c r="BR304" s="127"/>
      <c r="BS304" s="127"/>
      <c r="BT304" s="127"/>
      <c r="BU304" s="127"/>
      <c r="BV304" s="127"/>
      <c r="BW304" s="127"/>
      <c r="BX304" s="127"/>
      <c r="BY304" s="127"/>
      <c r="BZ304" s="127"/>
      <c r="CA304" s="127"/>
      <c r="CB304" s="127"/>
      <c r="CC304" s="127"/>
      <c r="CD304" s="127"/>
      <c r="CE304" s="127"/>
      <c r="CF304" s="127"/>
      <c r="CG304" s="127"/>
      <c r="CH304" s="136"/>
      <c r="CI304" s="137"/>
      <c r="CJ304" s="127"/>
      <c r="CK304" s="127"/>
      <c r="CL304" s="127"/>
      <c r="CM304" s="127"/>
      <c r="CN304" s="127"/>
      <c r="CO304" s="127"/>
      <c r="CP304" s="127"/>
      <c r="CQ304" s="127"/>
      <c r="CR304" s="127"/>
      <c r="CS304" s="127"/>
      <c r="CT304" s="127"/>
      <c r="CU304" s="127"/>
      <c r="CV304" s="127"/>
      <c r="CW304" s="127"/>
      <c r="CX304" s="127"/>
      <c r="CY304" s="127"/>
      <c r="CZ304" s="127"/>
      <c r="DA304" s="127"/>
      <c r="DB304" s="127"/>
      <c r="DC304" s="127"/>
      <c r="DD304" s="128"/>
      <c r="DE304" s="134"/>
      <c r="DF304" s="138"/>
      <c r="DG304" s="139"/>
      <c r="DH304" s="139"/>
      <c r="DI304" s="139"/>
      <c r="DJ304" s="139"/>
      <c r="DK304" s="139"/>
      <c r="DL304" s="139"/>
      <c r="DM304" s="137"/>
      <c r="DN304" s="138"/>
      <c r="DO304" s="139"/>
      <c r="DP304" s="139"/>
      <c r="DQ304" s="139"/>
      <c r="DR304" s="139"/>
      <c r="DS304" s="139"/>
      <c r="DT304" s="139"/>
      <c r="DU304" s="128"/>
      <c r="DV304" s="216"/>
      <c r="DW304" s="140"/>
      <c r="DX304" s="141"/>
      <c r="DY304" s="141"/>
      <c r="DZ304" s="134"/>
      <c r="EA304" s="133"/>
      <c r="EB304" s="177"/>
      <c r="EC304" s="177"/>
      <c r="ED304" s="163"/>
      <c r="EE304" s="133"/>
      <c r="EF304" s="127"/>
      <c r="EG304" s="127"/>
      <c r="EH304" s="127"/>
      <c r="EI304" s="127"/>
      <c r="EJ304" s="127"/>
      <c r="EK304" s="127"/>
      <c r="EL304" s="134"/>
      <c r="EM304" s="133"/>
      <c r="EN304" s="127"/>
      <c r="EO304" s="127"/>
      <c r="EP304" s="127"/>
      <c r="EQ304" s="127"/>
      <c r="ER304" s="127"/>
      <c r="ES304" s="127"/>
      <c r="ET304" s="134"/>
      <c r="EU304" s="142"/>
      <c r="EV304" s="142"/>
      <c r="EW304" s="142"/>
      <c r="EX304" s="142"/>
      <c r="EY304" s="142"/>
      <c r="EZ304" s="142"/>
      <c r="FA304" s="142"/>
      <c r="FB304" s="142"/>
      <c r="FC304" s="142"/>
      <c r="FD304" s="142"/>
      <c r="FE304" s="142"/>
      <c r="FF304" s="142"/>
      <c r="FG304" s="142"/>
      <c r="FH304" s="142"/>
    </row>
    <row r="305" spans="1:164" s="67" customFormat="1">
      <c r="A305" s="176" t="str">
        <f>Validation!B305</f>
        <v>Pass</v>
      </c>
      <c r="B305" s="247"/>
      <c r="C305" s="247"/>
      <c r="D305" s="247"/>
      <c r="E305" s="248"/>
      <c r="F305" s="249"/>
      <c r="G305" s="247"/>
      <c r="H305" s="243"/>
      <c r="I305" s="127"/>
      <c r="J305" s="243"/>
      <c r="K305" s="136"/>
      <c r="L305" s="177"/>
      <c r="M305" s="191"/>
      <c r="N305" s="218"/>
      <c r="O305" s="218"/>
      <c r="P305" s="179"/>
      <c r="Q305" s="128"/>
      <c r="R305" s="216"/>
      <c r="S305" s="244"/>
      <c r="T305" s="177"/>
      <c r="U305" s="177"/>
      <c r="V305" s="216"/>
      <c r="W305" s="131"/>
      <c r="X305" s="132"/>
      <c r="Y305" s="132"/>
      <c r="Z305" s="132"/>
      <c r="AA305" s="133"/>
      <c r="AB305" s="127"/>
      <c r="AC305" s="127"/>
      <c r="AD305" s="245"/>
      <c r="AE305" s="246"/>
      <c r="AF305" s="127"/>
      <c r="AG305" s="127"/>
      <c r="AH305" s="128"/>
      <c r="AI305" s="128"/>
      <c r="AJ305" s="134"/>
      <c r="AK305" s="214"/>
      <c r="AL305" s="210"/>
      <c r="AM305" s="177"/>
      <c r="AN305" s="127"/>
      <c r="AO305" s="177"/>
      <c r="AP305" s="177"/>
      <c r="AQ305" s="177"/>
      <c r="AR305" s="177"/>
      <c r="AS305" s="177"/>
      <c r="AT305" s="177"/>
      <c r="AU305" s="135"/>
      <c r="AV305" s="216"/>
      <c r="AW305" s="133"/>
      <c r="AX305" s="127"/>
      <c r="AY305" s="127"/>
      <c r="AZ305" s="127"/>
      <c r="BA305" s="127"/>
      <c r="BB305" s="127"/>
      <c r="BC305" s="127"/>
      <c r="BD305" s="127"/>
      <c r="BE305" s="134"/>
      <c r="BF305" s="127"/>
      <c r="BG305" s="127"/>
      <c r="BH305" s="127"/>
      <c r="BI305" s="127"/>
      <c r="BJ305" s="127"/>
      <c r="BK305" s="127"/>
      <c r="BL305" s="127"/>
      <c r="BM305" s="127"/>
      <c r="BN305" s="134"/>
      <c r="BO305" s="133"/>
      <c r="BP305" s="127"/>
      <c r="BQ305" s="127"/>
      <c r="BR305" s="127"/>
      <c r="BS305" s="127"/>
      <c r="BT305" s="127"/>
      <c r="BU305" s="127"/>
      <c r="BV305" s="127"/>
      <c r="BW305" s="127"/>
      <c r="BX305" s="127"/>
      <c r="BY305" s="127"/>
      <c r="BZ305" s="127"/>
      <c r="CA305" s="127"/>
      <c r="CB305" s="127"/>
      <c r="CC305" s="127"/>
      <c r="CD305" s="127"/>
      <c r="CE305" s="127"/>
      <c r="CF305" s="127"/>
      <c r="CG305" s="127"/>
      <c r="CH305" s="136"/>
      <c r="CI305" s="137"/>
      <c r="CJ305" s="127"/>
      <c r="CK305" s="127"/>
      <c r="CL305" s="127"/>
      <c r="CM305" s="127"/>
      <c r="CN305" s="127"/>
      <c r="CO305" s="127"/>
      <c r="CP305" s="127"/>
      <c r="CQ305" s="127"/>
      <c r="CR305" s="127"/>
      <c r="CS305" s="127"/>
      <c r="CT305" s="127"/>
      <c r="CU305" s="127"/>
      <c r="CV305" s="127"/>
      <c r="CW305" s="127"/>
      <c r="CX305" s="127"/>
      <c r="CY305" s="127"/>
      <c r="CZ305" s="127"/>
      <c r="DA305" s="127"/>
      <c r="DB305" s="127"/>
      <c r="DC305" s="127"/>
      <c r="DD305" s="128"/>
      <c r="DE305" s="134"/>
      <c r="DF305" s="138"/>
      <c r="DG305" s="139"/>
      <c r="DH305" s="139"/>
      <c r="DI305" s="139"/>
      <c r="DJ305" s="139"/>
      <c r="DK305" s="139"/>
      <c r="DL305" s="139"/>
      <c r="DM305" s="137"/>
      <c r="DN305" s="138"/>
      <c r="DO305" s="139"/>
      <c r="DP305" s="139"/>
      <c r="DQ305" s="139"/>
      <c r="DR305" s="139"/>
      <c r="DS305" s="139"/>
      <c r="DT305" s="139"/>
      <c r="DU305" s="128"/>
      <c r="DV305" s="216"/>
      <c r="DW305" s="140"/>
      <c r="DX305" s="141"/>
      <c r="DY305" s="141"/>
      <c r="DZ305" s="134"/>
      <c r="EA305" s="133"/>
      <c r="EB305" s="177"/>
      <c r="EC305" s="177"/>
      <c r="ED305" s="163"/>
      <c r="EE305" s="133"/>
      <c r="EF305" s="127"/>
      <c r="EG305" s="127"/>
      <c r="EH305" s="127"/>
      <c r="EI305" s="127"/>
      <c r="EJ305" s="127"/>
      <c r="EK305" s="127"/>
      <c r="EL305" s="134"/>
      <c r="EM305" s="133"/>
      <c r="EN305" s="127"/>
      <c r="EO305" s="127"/>
      <c r="EP305" s="127"/>
      <c r="EQ305" s="127"/>
      <c r="ER305" s="127"/>
      <c r="ES305" s="127"/>
      <c r="ET305" s="134"/>
      <c r="EU305" s="142"/>
      <c r="EV305" s="142"/>
      <c r="EW305" s="142"/>
      <c r="EX305" s="142"/>
      <c r="EY305" s="142"/>
      <c r="EZ305" s="142"/>
      <c r="FA305" s="142"/>
      <c r="FB305" s="142"/>
      <c r="FC305" s="142"/>
      <c r="FD305" s="142"/>
      <c r="FE305" s="142"/>
      <c r="FF305" s="142"/>
      <c r="FG305" s="142"/>
      <c r="FH305" s="142"/>
    </row>
    <row r="306" spans="1:164" s="67" customFormat="1">
      <c r="A306" s="176" t="str">
        <f>Validation!B306</f>
        <v>Pass</v>
      </c>
      <c r="B306" s="247"/>
      <c r="C306" s="247"/>
      <c r="D306" s="247"/>
      <c r="E306" s="248"/>
      <c r="F306" s="249"/>
      <c r="G306" s="247"/>
      <c r="H306" s="243"/>
      <c r="I306" s="127"/>
      <c r="J306" s="243"/>
      <c r="K306" s="136"/>
      <c r="L306" s="177"/>
      <c r="M306" s="191"/>
      <c r="N306" s="218"/>
      <c r="O306" s="218"/>
      <c r="P306" s="179"/>
      <c r="Q306" s="128"/>
      <c r="R306" s="216"/>
      <c r="S306" s="244"/>
      <c r="T306" s="177"/>
      <c r="U306" s="177"/>
      <c r="V306" s="216"/>
      <c r="W306" s="131"/>
      <c r="X306" s="132"/>
      <c r="Y306" s="132"/>
      <c r="Z306" s="132"/>
      <c r="AA306" s="133"/>
      <c r="AB306" s="127"/>
      <c r="AC306" s="127"/>
      <c r="AD306" s="245"/>
      <c r="AE306" s="246"/>
      <c r="AF306" s="127"/>
      <c r="AG306" s="127"/>
      <c r="AH306" s="128"/>
      <c r="AI306" s="128"/>
      <c r="AJ306" s="134"/>
      <c r="AK306" s="214"/>
      <c r="AL306" s="210"/>
      <c r="AM306" s="177"/>
      <c r="AN306" s="127"/>
      <c r="AO306" s="177"/>
      <c r="AP306" s="177"/>
      <c r="AQ306" s="177"/>
      <c r="AR306" s="177"/>
      <c r="AS306" s="177"/>
      <c r="AT306" s="177"/>
      <c r="AU306" s="135"/>
      <c r="AV306" s="216"/>
      <c r="AW306" s="133"/>
      <c r="AX306" s="127"/>
      <c r="AY306" s="127"/>
      <c r="AZ306" s="127"/>
      <c r="BA306" s="127"/>
      <c r="BB306" s="127"/>
      <c r="BC306" s="127"/>
      <c r="BD306" s="127"/>
      <c r="BE306" s="134"/>
      <c r="BF306" s="127"/>
      <c r="BG306" s="127"/>
      <c r="BH306" s="127"/>
      <c r="BI306" s="127"/>
      <c r="BJ306" s="127"/>
      <c r="BK306" s="127"/>
      <c r="BL306" s="127"/>
      <c r="BM306" s="127"/>
      <c r="BN306" s="134"/>
      <c r="BO306" s="133"/>
      <c r="BP306" s="127"/>
      <c r="BQ306" s="127"/>
      <c r="BR306" s="127"/>
      <c r="BS306" s="127"/>
      <c r="BT306" s="127"/>
      <c r="BU306" s="127"/>
      <c r="BV306" s="127"/>
      <c r="BW306" s="127"/>
      <c r="BX306" s="127"/>
      <c r="BY306" s="127"/>
      <c r="BZ306" s="127"/>
      <c r="CA306" s="127"/>
      <c r="CB306" s="127"/>
      <c r="CC306" s="127"/>
      <c r="CD306" s="127"/>
      <c r="CE306" s="127"/>
      <c r="CF306" s="127"/>
      <c r="CG306" s="127"/>
      <c r="CH306" s="136"/>
      <c r="CI306" s="137"/>
      <c r="CJ306" s="127"/>
      <c r="CK306" s="127"/>
      <c r="CL306" s="127"/>
      <c r="CM306" s="127"/>
      <c r="CN306" s="127"/>
      <c r="CO306" s="127"/>
      <c r="CP306" s="127"/>
      <c r="CQ306" s="127"/>
      <c r="CR306" s="127"/>
      <c r="CS306" s="127"/>
      <c r="CT306" s="127"/>
      <c r="CU306" s="127"/>
      <c r="CV306" s="127"/>
      <c r="CW306" s="127"/>
      <c r="CX306" s="127"/>
      <c r="CY306" s="127"/>
      <c r="CZ306" s="127"/>
      <c r="DA306" s="127"/>
      <c r="DB306" s="127"/>
      <c r="DC306" s="127"/>
      <c r="DD306" s="128"/>
      <c r="DE306" s="134"/>
      <c r="DF306" s="138"/>
      <c r="DG306" s="139"/>
      <c r="DH306" s="139"/>
      <c r="DI306" s="139"/>
      <c r="DJ306" s="139"/>
      <c r="DK306" s="139"/>
      <c r="DL306" s="139"/>
      <c r="DM306" s="137"/>
      <c r="DN306" s="138"/>
      <c r="DO306" s="139"/>
      <c r="DP306" s="139"/>
      <c r="DQ306" s="139"/>
      <c r="DR306" s="139"/>
      <c r="DS306" s="139"/>
      <c r="DT306" s="139"/>
      <c r="DU306" s="128"/>
      <c r="DV306" s="216"/>
      <c r="DW306" s="140"/>
      <c r="DX306" s="141"/>
      <c r="DY306" s="141"/>
      <c r="DZ306" s="134"/>
      <c r="EA306" s="133"/>
      <c r="EB306" s="177"/>
      <c r="EC306" s="177"/>
      <c r="ED306" s="163"/>
      <c r="EE306" s="133"/>
      <c r="EF306" s="127"/>
      <c r="EG306" s="127"/>
      <c r="EH306" s="127"/>
      <c r="EI306" s="127"/>
      <c r="EJ306" s="127"/>
      <c r="EK306" s="127"/>
      <c r="EL306" s="134"/>
      <c r="EM306" s="133"/>
      <c r="EN306" s="127"/>
      <c r="EO306" s="127"/>
      <c r="EP306" s="127"/>
      <c r="EQ306" s="127"/>
      <c r="ER306" s="127"/>
      <c r="ES306" s="127"/>
      <c r="ET306" s="134"/>
      <c r="EU306" s="142"/>
      <c r="EV306" s="142"/>
      <c r="EW306" s="142"/>
      <c r="EX306" s="142"/>
      <c r="EY306" s="142"/>
      <c r="EZ306" s="142"/>
      <c r="FA306" s="142"/>
      <c r="FB306" s="142"/>
      <c r="FC306" s="142"/>
      <c r="FD306" s="142"/>
      <c r="FE306" s="142"/>
      <c r="FF306" s="142"/>
      <c r="FG306" s="142"/>
      <c r="FH306" s="142"/>
    </row>
    <row r="307" spans="1:164" s="67" customFormat="1">
      <c r="A307" s="176" t="str">
        <f>Validation!B307</f>
        <v>Pass</v>
      </c>
      <c r="B307" s="247"/>
      <c r="C307" s="247"/>
      <c r="D307" s="247"/>
      <c r="E307" s="248"/>
      <c r="F307" s="249"/>
      <c r="G307" s="247"/>
      <c r="H307" s="243"/>
      <c r="I307" s="127"/>
      <c r="J307" s="243"/>
      <c r="K307" s="136"/>
      <c r="L307" s="177"/>
      <c r="M307" s="191"/>
      <c r="N307" s="218"/>
      <c r="O307" s="218"/>
      <c r="P307" s="179"/>
      <c r="Q307" s="128"/>
      <c r="R307" s="216"/>
      <c r="S307" s="244"/>
      <c r="T307" s="177"/>
      <c r="U307" s="177"/>
      <c r="V307" s="216"/>
      <c r="W307" s="131"/>
      <c r="X307" s="132"/>
      <c r="Y307" s="132"/>
      <c r="Z307" s="132"/>
      <c r="AA307" s="133"/>
      <c r="AB307" s="127"/>
      <c r="AC307" s="127"/>
      <c r="AD307" s="245"/>
      <c r="AE307" s="246"/>
      <c r="AF307" s="127"/>
      <c r="AG307" s="127"/>
      <c r="AH307" s="128"/>
      <c r="AI307" s="128"/>
      <c r="AJ307" s="134"/>
      <c r="AK307" s="214"/>
      <c r="AL307" s="210"/>
      <c r="AM307" s="177"/>
      <c r="AN307" s="127"/>
      <c r="AO307" s="177"/>
      <c r="AP307" s="177"/>
      <c r="AQ307" s="177"/>
      <c r="AR307" s="177"/>
      <c r="AS307" s="177"/>
      <c r="AT307" s="177"/>
      <c r="AU307" s="135"/>
      <c r="AV307" s="216"/>
      <c r="AW307" s="133"/>
      <c r="AX307" s="127"/>
      <c r="AY307" s="127"/>
      <c r="AZ307" s="127"/>
      <c r="BA307" s="127"/>
      <c r="BB307" s="127"/>
      <c r="BC307" s="127"/>
      <c r="BD307" s="127"/>
      <c r="BE307" s="134"/>
      <c r="BF307" s="127"/>
      <c r="BG307" s="127"/>
      <c r="BH307" s="127"/>
      <c r="BI307" s="127"/>
      <c r="BJ307" s="127"/>
      <c r="BK307" s="127"/>
      <c r="BL307" s="127"/>
      <c r="BM307" s="127"/>
      <c r="BN307" s="134"/>
      <c r="BO307" s="133"/>
      <c r="BP307" s="127"/>
      <c r="BQ307" s="127"/>
      <c r="BR307" s="127"/>
      <c r="BS307" s="127"/>
      <c r="BT307" s="127"/>
      <c r="BU307" s="127"/>
      <c r="BV307" s="127"/>
      <c r="BW307" s="127"/>
      <c r="BX307" s="127"/>
      <c r="BY307" s="127"/>
      <c r="BZ307" s="127"/>
      <c r="CA307" s="127"/>
      <c r="CB307" s="127"/>
      <c r="CC307" s="127"/>
      <c r="CD307" s="127"/>
      <c r="CE307" s="127"/>
      <c r="CF307" s="127"/>
      <c r="CG307" s="127"/>
      <c r="CH307" s="136"/>
      <c r="CI307" s="137"/>
      <c r="CJ307" s="127"/>
      <c r="CK307" s="127"/>
      <c r="CL307" s="127"/>
      <c r="CM307" s="127"/>
      <c r="CN307" s="127"/>
      <c r="CO307" s="127"/>
      <c r="CP307" s="127"/>
      <c r="CQ307" s="127"/>
      <c r="CR307" s="127"/>
      <c r="CS307" s="127"/>
      <c r="CT307" s="127"/>
      <c r="CU307" s="127"/>
      <c r="CV307" s="127"/>
      <c r="CW307" s="127"/>
      <c r="CX307" s="127"/>
      <c r="CY307" s="127"/>
      <c r="CZ307" s="127"/>
      <c r="DA307" s="127"/>
      <c r="DB307" s="127"/>
      <c r="DC307" s="127"/>
      <c r="DD307" s="128"/>
      <c r="DE307" s="134"/>
      <c r="DF307" s="138"/>
      <c r="DG307" s="139"/>
      <c r="DH307" s="139"/>
      <c r="DI307" s="139"/>
      <c r="DJ307" s="139"/>
      <c r="DK307" s="139"/>
      <c r="DL307" s="139"/>
      <c r="DM307" s="137"/>
      <c r="DN307" s="138"/>
      <c r="DO307" s="139"/>
      <c r="DP307" s="139"/>
      <c r="DQ307" s="139"/>
      <c r="DR307" s="139"/>
      <c r="DS307" s="139"/>
      <c r="DT307" s="139"/>
      <c r="DU307" s="128"/>
      <c r="DV307" s="216"/>
      <c r="DW307" s="140"/>
      <c r="DX307" s="141"/>
      <c r="DY307" s="141"/>
      <c r="DZ307" s="134"/>
      <c r="EA307" s="133"/>
      <c r="EB307" s="177"/>
      <c r="EC307" s="177"/>
      <c r="ED307" s="163"/>
      <c r="EE307" s="133"/>
      <c r="EF307" s="127"/>
      <c r="EG307" s="127"/>
      <c r="EH307" s="127"/>
      <c r="EI307" s="127"/>
      <c r="EJ307" s="127"/>
      <c r="EK307" s="127"/>
      <c r="EL307" s="134"/>
      <c r="EM307" s="133"/>
      <c r="EN307" s="127"/>
      <c r="EO307" s="127"/>
      <c r="EP307" s="127"/>
      <c r="EQ307" s="127"/>
      <c r="ER307" s="127"/>
      <c r="ES307" s="127"/>
      <c r="ET307" s="134"/>
      <c r="EU307" s="142"/>
      <c r="EV307" s="142"/>
      <c r="EW307" s="142"/>
      <c r="EX307" s="142"/>
      <c r="EY307" s="142"/>
      <c r="EZ307" s="142"/>
      <c r="FA307" s="142"/>
      <c r="FB307" s="142"/>
      <c r="FC307" s="142"/>
      <c r="FD307" s="142"/>
      <c r="FE307" s="142"/>
      <c r="FF307" s="142"/>
      <c r="FG307" s="142"/>
      <c r="FH307" s="142"/>
    </row>
    <row r="308" spans="1:164" s="67" customFormat="1">
      <c r="A308" s="176" t="str">
        <f>Validation!B308</f>
        <v>Pass</v>
      </c>
      <c r="B308" s="247"/>
      <c r="C308" s="247"/>
      <c r="D308" s="247"/>
      <c r="E308" s="248"/>
      <c r="F308" s="249"/>
      <c r="G308" s="247"/>
      <c r="H308" s="243"/>
      <c r="I308" s="127"/>
      <c r="J308" s="243"/>
      <c r="K308" s="136"/>
      <c r="L308" s="177"/>
      <c r="M308" s="191"/>
      <c r="N308" s="218"/>
      <c r="O308" s="218"/>
      <c r="P308" s="179"/>
      <c r="Q308" s="128"/>
      <c r="R308" s="216"/>
      <c r="S308" s="244"/>
      <c r="T308" s="177"/>
      <c r="U308" s="177"/>
      <c r="V308" s="216"/>
      <c r="W308" s="131"/>
      <c r="X308" s="132"/>
      <c r="Y308" s="132"/>
      <c r="Z308" s="132"/>
      <c r="AA308" s="133"/>
      <c r="AB308" s="127"/>
      <c r="AC308" s="127"/>
      <c r="AD308" s="245"/>
      <c r="AE308" s="246"/>
      <c r="AF308" s="127"/>
      <c r="AG308" s="127"/>
      <c r="AH308" s="128"/>
      <c r="AI308" s="128"/>
      <c r="AJ308" s="134"/>
      <c r="AK308" s="214"/>
      <c r="AL308" s="210"/>
      <c r="AM308" s="177"/>
      <c r="AN308" s="127"/>
      <c r="AO308" s="177"/>
      <c r="AP308" s="177"/>
      <c r="AQ308" s="177"/>
      <c r="AR308" s="177"/>
      <c r="AS308" s="177"/>
      <c r="AT308" s="177"/>
      <c r="AU308" s="135"/>
      <c r="AV308" s="216"/>
      <c r="AW308" s="133"/>
      <c r="AX308" s="127"/>
      <c r="AY308" s="127"/>
      <c r="AZ308" s="127"/>
      <c r="BA308" s="127"/>
      <c r="BB308" s="127"/>
      <c r="BC308" s="127"/>
      <c r="BD308" s="127"/>
      <c r="BE308" s="134"/>
      <c r="BF308" s="127"/>
      <c r="BG308" s="127"/>
      <c r="BH308" s="127"/>
      <c r="BI308" s="127"/>
      <c r="BJ308" s="127"/>
      <c r="BK308" s="127"/>
      <c r="BL308" s="127"/>
      <c r="BM308" s="127"/>
      <c r="BN308" s="134"/>
      <c r="BO308" s="133"/>
      <c r="BP308" s="127"/>
      <c r="BQ308" s="127"/>
      <c r="BR308" s="127"/>
      <c r="BS308" s="127"/>
      <c r="BT308" s="127"/>
      <c r="BU308" s="127"/>
      <c r="BV308" s="127"/>
      <c r="BW308" s="127"/>
      <c r="BX308" s="127"/>
      <c r="BY308" s="127"/>
      <c r="BZ308" s="127"/>
      <c r="CA308" s="127"/>
      <c r="CB308" s="127"/>
      <c r="CC308" s="127"/>
      <c r="CD308" s="127"/>
      <c r="CE308" s="127"/>
      <c r="CF308" s="127"/>
      <c r="CG308" s="127"/>
      <c r="CH308" s="136"/>
      <c r="CI308" s="137"/>
      <c r="CJ308" s="127"/>
      <c r="CK308" s="127"/>
      <c r="CL308" s="127"/>
      <c r="CM308" s="127"/>
      <c r="CN308" s="127"/>
      <c r="CO308" s="127"/>
      <c r="CP308" s="127"/>
      <c r="CQ308" s="127"/>
      <c r="CR308" s="127"/>
      <c r="CS308" s="127"/>
      <c r="CT308" s="127"/>
      <c r="CU308" s="127"/>
      <c r="CV308" s="127"/>
      <c r="CW308" s="127"/>
      <c r="CX308" s="127"/>
      <c r="CY308" s="127"/>
      <c r="CZ308" s="127"/>
      <c r="DA308" s="127"/>
      <c r="DB308" s="127"/>
      <c r="DC308" s="127"/>
      <c r="DD308" s="128"/>
      <c r="DE308" s="134"/>
      <c r="DF308" s="138"/>
      <c r="DG308" s="139"/>
      <c r="DH308" s="139"/>
      <c r="DI308" s="139"/>
      <c r="DJ308" s="139"/>
      <c r="DK308" s="139"/>
      <c r="DL308" s="139"/>
      <c r="DM308" s="137"/>
      <c r="DN308" s="138"/>
      <c r="DO308" s="139"/>
      <c r="DP308" s="139"/>
      <c r="DQ308" s="139"/>
      <c r="DR308" s="139"/>
      <c r="DS308" s="139"/>
      <c r="DT308" s="139"/>
      <c r="DU308" s="128"/>
      <c r="DV308" s="216"/>
      <c r="DW308" s="140"/>
      <c r="DX308" s="141"/>
      <c r="DY308" s="141"/>
      <c r="DZ308" s="134"/>
      <c r="EA308" s="133"/>
      <c r="EB308" s="177"/>
      <c r="EC308" s="177"/>
      <c r="ED308" s="163"/>
      <c r="EE308" s="133"/>
      <c r="EF308" s="127"/>
      <c r="EG308" s="127"/>
      <c r="EH308" s="127"/>
      <c r="EI308" s="127"/>
      <c r="EJ308" s="127"/>
      <c r="EK308" s="127"/>
      <c r="EL308" s="134"/>
      <c r="EM308" s="133"/>
      <c r="EN308" s="127"/>
      <c r="EO308" s="127"/>
      <c r="EP308" s="127"/>
      <c r="EQ308" s="127"/>
      <c r="ER308" s="127"/>
      <c r="ES308" s="127"/>
      <c r="ET308" s="134"/>
      <c r="EU308" s="142"/>
      <c r="EV308" s="142"/>
      <c r="EW308" s="142"/>
      <c r="EX308" s="142"/>
      <c r="EY308" s="142"/>
      <c r="EZ308" s="142"/>
      <c r="FA308" s="142"/>
      <c r="FB308" s="142"/>
      <c r="FC308" s="142"/>
      <c r="FD308" s="142"/>
      <c r="FE308" s="142"/>
      <c r="FF308" s="142"/>
      <c r="FG308" s="142"/>
      <c r="FH308" s="142"/>
    </row>
    <row r="309" spans="1:164" s="67" customFormat="1">
      <c r="A309" s="176" t="str">
        <f>Validation!B309</f>
        <v>Pass</v>
      </c>
      <c r="B309" s="247"/>
      <c r="C309" s="247"/>
      <c r="D309" s="247"/>
      <c r="E309" s="248"/>
      <c r="F309" s="249"/>
      <c r="G309" s="247"/>
      <c r="H309" s="243"/>
      <c r="I309" s="127"/>
      <c r="J309" s="243"/>
      <c r="K309" s="136"/>
      <c r="L309" s="177"/>
      <c r="M309" s="191"/>
      <c r="N309" s="218"/>
      <c r="O309" s="218"/>
      <c r="P309" s="179"/>
      <c r="Q309" s="128"/>
      <c r="R309" s="216"/>
      <c r="S309" s="244"/>
      <c r="T309" s="177"/>
      <c r="U309" s="177"/>
      <c r="V309" s="216"/>
      <c r="W309" s="131"/>
      <c r="X309" s="132"/>
      <c r="Y309" s="132"/>
      <c r="Z309" s="132"/>
      <c r="AA309" s="133"/>
      <c r="AB309" s="127"/>
      <c r="AC309" s="127"/>
      <c r="AD309" s="245"/>
      <c r="AE309" s="246"/>
      <c r="AF309" s="127"/>
      <c r="AG309" s="127"/>
      <c r="AH309" s="128"/>
      <c r="AI309" s="128"/>
      <c r="AJ309" s="134"/>
      <c r="AK309" s="214"/>
      <c r="AL309" s="210"/>
      <c r="AM309" s="177"/>
      <c r="AN309" s="127"/>
      <c r="AO309" s="177"/>
      <c r="AP309" s="177"/>
      <c r="AQ309" s="177"/>
      <c r="AR309" s="177"/>
      <c r="AS309" s="177"/>
      <c r="AT309" s="177"/>
      <c r="AU309" s="135"/>
      <c r="AV309" s="216"/>
      <c r="AW309" s="133"/>
      <c r="AX309" s="127"/>
      <c r="AY309" s="127"/>
      <c r="AZ309" s="127"/>
      <c r="BA309" s="127"/>
      <c r="BB309" s="127"/>
      <c r="BC309" s="127"/>
      <c r="BD309" s="127"/>
      <c r="BE309" s="134"/>
      <c r="BF309" s="127"/>
      <c r="BG309" s="127"/>
      <c r="BH309" s="127"/>
      <c r="BI309" s="127"/>
      <c r="BJ309" s="127"/>
      <c r="BK309" s="127"/>
      <c r="BL309" s="127"/>
      <c r="BM309" s="127"/>
      <c r="BN309" s="134"/>
      <c r="BO309" s="133"/>
      <c r="BP309" s="127"/>
      <c r="BQ309" s="127"/>
      <c r="BR309" s="127"/>
      <c r="BS309" s="127"/>
      <c r="BT309" s="127"/>
      <c r="BU309" s="127"/>
      <c r="BV309" s="127"/>
      <c r="BW309" s="127"/>
      <c r="BX309" s="127"/>
      <c r="BY309" s="127"/>
      <c r="BZ309" s="127"/>
      <c r="CA309" s="127"/>
      <c r="CB309" s="127"/>
      <c r="CC309" s="127"/>
      <c r="CD309" s="127"/>
      <c r="CE309" s="127"/>
      <c r="CF309" s="127"/>
      <c r="CG309" s="127"/>
      <c r="CH309" s="136"/>
      <c r="CI309" s="137"/>
      <c r="CJ309" s="127"/>
      <c r="CK309" s="127"/>
      <c r="CL309" s="127"/>
      <c r="CM309" s="127"/>
      <c r="CN309" s="127"/>
      <c r="CO309" s="127"/>
      <c r="CP309" s="127"/>
      <c r="CQ309" s="127"/>
      <c r="CR309" s="127"/>
      <c r="CS309" s="127"/>
      <c r="CT309" s="127"/>
      <c r="CU309" s="127"/>
      <c r="CV309" s="127"/>
      <c r="CW309" s="127"/>
      <c r="CX309" s="127"/>
      <c r="CY309" s="127"/>
      <c r="CZ309" s="127"/>
      <c r="DA309" s="127"/>
      <c r="DB309" s="127"/>
      <c r="DC309" s="127"/>
      <c r="DD309" s="128"/>
      <c r="DE309" s="134"/>
      <c r="DF309" s="138"/>
      <c r="DG309" s="139"/>
      <c r="DH309" s="139"/>
      <c r="DI309" s="139"/>
      <c r="DJ309" s="139"/>
      <c r="DK309" s="139"/>
      <c r="DL309" s="139"/>
      <c r="DM309" s="137"/>
      <c r="DN309" s="138"/>
      <c r="DO309" s="139"/>
      <c r="DP309" s="139"/>
      <c r="DQ309" s="139"/>
      <c r="DR309" s="139"/>
      <c r="DS309" s="139"/>
      <c r="DT309" s="139"/>
      <c r="DU309" s="128"/>
      <c r="DV309" s="216"/>
      <c r="DW309" s="140"/>
      <c r="DX309" s="141"/>
      <c r="DY309" s="141"/>
      <c r="DZ309" s="134"/>
      <c r="EA309" s="133"/>
      <c r="EB309" s="177"/>
      <c r="EC309" s="177"/>
      <c r="ED309" s="163"/>
      <c r="EE309" s="133"/>
      <c r="EF309" s="127"/>
      <c r="EG309" s="127"/>
      <c r="EH309" s="127"/>
      <c r="EI309" s="127"/>
      <c r="EJ309" s="127"/>
      <c r="EK309" s="127"/>
      <c r="EL309" s="134"/>
      <c r="EM309" s="133"/>
      <c r="EN309" s="127"/>
      <c r="EO309" s="127"/>
      <c r="EP309" s="127"/>
      <c r="EQ309" s="127"/>
      <c r="ER309" s="127"/>
      <c r="ES309" s="127"/>
      <c r="ET309" s="134"/>
      <c r="EU309" s="142"/>
      <c r="EV309" s="142"/>
      <c r="EW309" s="142"/>
      <c r="EX309" s="142"/>
      <c r="EY309" s="142"/>
      <c r="EZ309" s="142"/>
      <c r="FA309" s="142"/>
      <c r="FB309" s="142"/>
      <c r="FC309" s="142"/>
      <c r="FD309" s="142"/>
      <c r="FE309" s="142"/>
      <c r="FF309" s="142"/>
      <c r="FG309" s="142"/>
      <c r="FH309" s="142"/>
    </row>
    <row r="310" spans="1:164" s="67" customFormat="1">
      <c r="A310" s="176" t="str">
        <f>Validation!B310</f>
        <v>Pass</v>
      </c>
      <c r="B310" s="247"/>
      <c r="C310" s="247"/>
      <c r="D310" s="247"/>
      <c r="E310" s="248"/>
      <c r="F310" s="249"/>
      <c r="G310" s="247"/>
      <c r="H310" s="243"/>
      <c r="I310" s="127"/>
      <c r="J310" s="243"/>
      <c r="K310" s="136"/>
      <c r="L310" s="177"/>
      <c r="M310" s="191"/>
      <c r="N310" s="218"/>
      <c r="O310" s="218"/>
      <c r="P310" s="179"/>
      <c r="Q310" s="128"/>
      <c r="R310" s="216"/>
      <c r="S310" s="244"/>
      <c r="T310" s="177"/>
      <c r="U310" s="177"/>
      <c r="V310" s="216"/>
      <c r="W310" s="131"/>
      <c r="X310" s="132"/>
      <c r="Y310" s="132"/>
      <c r="Z310" s="132"/>
      <c r="AA310" s="133"/>
      <c r="AB310" s="127"/>
      <c r="AC310" s="127"/>
      <c r="AD310" s="245"/>
      <c r="AE310" s="246"/>
      <c r="AF310" s="127"/>
      <c r="AG310" s="127"/>
      <c r="AH310" s="128"/>
      <c r="AI310" s="128"/>
      <c r="AJ310" s="134"/>
      <c r="AK310" s="214"/>
      <c r="AL310" s="210"/>
      <c r="AM310" s="177"/>
      <c r="AN310" s="127"/>
      <c r="AO310" s="177"/>
      <c r="AP310" s="177"/>
      <c r="AQ310" s="177"/>
      <c r="AR310" s="177"/>
      <c r="AS310" s="177"/>
      <c r="AT310" s="177"/>
      <c r="AU310" s="135"/>
      <c r="AV310" s="216"/>
      <c r="AW310" s="133"/>
      <c r="AX310" s="127"/>
      <c r="AY310" s="127"/>
      <c r="AZ310" s="127"/>
      <c r="BA310" s="127"/>
      <c r="BB310" s="127"/>
      <c r="BC310" s="127"/>
      <c r="BD310" s="127"/>
      <c r="BE310" s="134"/>
      <c r="BF310" s="127"/>
      <c r="BG310" s="127"/>
      <c r="BH310" s="127"/>
      <c r="BI310" s="127"/>
      <c r="BJ310" s="127"/>
      <c r="BK310" s="127"/>
      <c r="BL310" s="127"/>
      <c r="BM310" s="127"/>
      <c r="BN310" s="134"/>
      <c r="BO310" s="133"/>
      <c r="BP310" s="127"/>
      <c r="BQ310" s="127"/>
      <c r="BR310" s="127"/>
      <c r="BS310" s="127"/>
      <c r="BT310" s="127"/>
      <c r="BU310" s="127"/>
      <c r="BV310" s="127"/>
      <c r="BW310" s="127"/>
      <c r="BX310" s="127"/>
      <c r="BY310" s="127"/>
      <c r="BZ310" s="127"/>
      <c r="CA310" s="127"/>
      <c r="CB310" s="127"/>
      <c r="CC310" s="127"/>
      <c r="CD310" s="127"/>
      <c r="CE310" s="127"/>
      <c r="CF310" s="127"/>
      <c r="CG310" s="127"/>
      <c r="CH310" s="136"/>
      <c r="CI310" s="137"/>
      <c r="CJ310" s="127"/>
      <c r="CK310" s="127"/>
      <c r="CL310" s="127"/>
      <c r="CM310" s="127"/>
      <c r="CN310" s="127"/>
      <c r="CO310" s="127"/>
      <c r="CP310" s="127"/>
      <c r="CQ310" s="127"/>
      <c r="CR310" s="127"/>
      <c r="CS310" s="127"/>
      <c r="CT310" s="127"/>
      <c r="CU310" s="127"/>
      <c r="CV310" s="127"/>
      <c r="CW310" s="127"/>
      <c r="CX310" s="127"/>
      <c r="CY310" s="127"/>
      <c r="CZ310" s="127"/>
      <c r="DA310" s="127"/>
      <c r="DB310" s="127"/>
      <c r="DC310" s="127"/>
      <c r="DD310" s="128"/>
      <c r="DE310" s="134"/>
      <c r="DF310" s="138"/>
      <c r="DG310" s="139"/>
      <c r="DH310" s="139"/>
      <c r="DI310" s="139"/>
      <c r="DJ310" s="139"/>
      <c r="DK310" s="139"/>
      <c r="DL310" s="139"/>
      <c r="DM310" s="137"/>
      <c r="DN310" s="138"/>
      <c r="DO310" s="139"/>
      <c r="DP310" s="139"/>
      <c r="DQ310" s="139"/>
      <c r="DR310" s="139"/>
      <c r="DS310" s="139"/>
      <c r="DT310" s="139"/>
      <c r="DU310" s="128"/>
      <c r="DV310" s="216"/>
      <c r="DW310" s="140"/>
      <c r="DX310" s="141"/>
      <c r="DY310" s="141"/>
      <c r="DZ310" s="134"/>
      <c r="EA310" s="133"/>
      <c r="EB310" s="177"/>
      <c r="EC310" s="177"/>
      <c r="ED310" s="163"/>
      <c r="EE310" s="133"/>
      <c r="EF310" s="127"/>
      <c r="EG310" s="127"/>
      <c r="EH310" s="127"/>
      <c r="EI310" s="127"/>
      <c r="EJ310" s="127"/>
      <c r="EK310" s="127"/>
      <c r="EL310" s="134"/>
      <c r="EM310" s="133"/>
      <c r="EN310" s="127"/>
      <c r="EO310" s="127"/>
      <c r="EP310" s="127"/>
      <c r="EQ310" s="127"/>
      <c r="ER310" s="127"/>
      <c r="ES310" s="127"/>
      <c r="ET310" s="134"/>
      <c r="EU310" s="142"/>
      <c r="EV310" s="142"/>
      <c r="EW310" s="142"/>
      <c r="EX310" s="142"/>
      <c r="EY310" s="142"/>
      <c r="EZ310" s="142"/>
      <c r="FA310" s="142"/>
      <c r="FB310" s="142"/>
      <c r="FC310" s="142"/>
      <c r="FD310" s="142"/>
      <c r="FE310" s="142"/>
      <c r="FF310" s="142"/>
      <c r="FG310" s="142"/>
      <c r="FH310" s="142"/>
    </row>
    <row r="311" spans="1:164" s="67" customFormat="1">
      <c r="A311" s="176" t="str">
        <f>Validation!B311</f>
        <v>Pass</v>
      </c>
      <c r="B311" s="247"/>
      <c r="C311" s="247"/>
      <c r="D311" s="247"/>
      <c r="E311" s="248"/>
      <c r="F311" s="249"/>
      <c r="G311" s="247"/>
      <c r="H311" s="243"/>
      <c r="I311" s="127"/>
      <c r="J311" s="243"/>
      <c r="K311" s="136"/>
      <c r="L311" s="177"/>
      <c r="M311" s="191"/>
      <c r="N311" s="218"/>
      <c r="O311" s="218"/>
      <c r="P311" s="179"/>
      <c r="Q311" s="128"/>
      <c r="R311" s="216"/>
      <c r="S311" s="244"/>
      <c r="T311" s="177"/>
      <c r="U311" s="177"/>
      <c r="V311" s="216"/>
      <c r="W311" s="131"/>
      <c r="X311" s="132"/>
      <c r="Y311" s="132"/>
      <c r="Z311" s="132"/>
      <c r="AA311" s="133"/>
      <c r="AB311" s="127"/>
      <c r="AC311" s="127"/>
      <c r="AD311" s="245"/>
      <c r="AE311" s="246"/>
      <c r="AF311" s="127"/>
      <c r="AG311" s="127"/>
      <c r="AH311" s="128"/>
      <c r="AI311" s="128"/>
      <c r="AJ311" s="134"/>
      <c r="AK311" s="214"/>
      <c r="AL311" s="210"/>
      <c r="AM311" s="177"/>
      <c r="AN311" s="127"/>
      <c r="AO311" s="177"/>
      <c r="AP311" s="177"/>
      <c r="AQ311" s="177"/>
      <c r="AR311" s="177"/>
      <c r="AS311" s="177"/>
      <c r="AT311" s="177"/>
      <c r="AU311" s="135"/>
      <c r="AV311" s="216"/>
      <c r="AW311" s="133"/>
      <c r="AX311" s="127"/>
      <c r="AY311" s="127"/>
      <c r="AZ311" s="127"/>
      <c r="BA311" s="127"/>
      <c r="BB311" s="127"/>
      <c r="BC311" s="127"/>
      <c r="BD311" s="127"/>
      <c r="BE311" s="134"/>
      <c r="BF311" s="127"/>
      <c r="BG311" s="127"/>
      <c r="BH311" s="127"/>
      <c r="BI311" s="127"/>
      <c r="BJ311" s="127"/>
      <c r="BK311" s="127"/>
      <c r="BL311" s="127"/>
      <c r="BM311" s="127"/>
      <c r="BN311" s="134"/>
      <c r="BO311" s="133"/>
      <c r="BP311" s="127"/>
      <c r="BQ311" s="127"/>
      <c r="BR311" s="127"/>
      <c r="BS311" s="127"/>
      <c r="BT311" s="127"/>
      <c r="BU311" s="127"/>
      <c r="BV311" s="127"/>
      <c r="BW311" s="127"/>
      <c r="BX311" s="127"/>
      <c r="BY311" s="127"/>
      <c r="BZ311" s="127"/>
      <c r="CA311" s="127"/>
      <c r="CB311" s="127"/>
      <c r="CC311" s="127"/>
      <c r="CD311" s="127"/>
      <c r="CE311" s="127"/>
      <c r="CF311" s="127"/>
      <c r="CG311" s="127"/>
      <c r="CH311" s="136"/>
      <c r="CI311" s="137"/>
      <c r="CJ311" s="127"/>
      <c r="CK311" s="127"/>
      <c r="CL311" s="127"/>
      <c r="CM311" s="127"/>
      <c r="CN311" s="127"/>
      <c r="CO311" s="127"/>
      <c r="CP311" s="127"/>
      <c r="CQ311" s="127"/>
      <c r="CR311" s="127"/>
      <c r="CS311" s="127"/>
      <c r="CT311" s="127"/>
      <c r="CU311" s="127"/>
      <c r="CV311" s="127"/>
      <c r="CW311" s="127"/>
      <c r="CX311" s="127"/>
      <c r="CY311" s="127"/>
      <c r="CZ311" s="127"/>
      <c r="DA311" s="127"/>
      <c r="DB311" s="127"/>
      <c r="DC311" s="127"/>
      <c r="DD311" s="128"/>
      <c r="DE311" s="134"/>
      <c r="DF311" s="138"/>
      <c r="DG311" s="139"/>
      <c r="DH311" s="139"/>
      <c r="DI311" s="139"/>
      <c r="DJ311" s="139"/>
      <c r="DK311" s="139"/>
      <c r="DL311" s="139"/>
      <c r="DM311" s="137"/>
      <c r="DN311" s="138"/>
      <c r="DO311" s="139"/>
      <c r="DP311" s="139"/>
      <c r="DQ311" s="139"/>
      <c r="DR311" s="139"/>
      <c r="DS311" s="139"/>
      <c r="DT311" s="139"/>
      <c r="DU311" s="128"/>
      <c r="DV311" s="216"/>
      <c r="DW311" s="140"/>
      <c r="DX311" s="141"/>
      <c r="DY311" s="141"/>
      <c r="DZ311" s="134"/>
      <c r="EA311" s="133"/>
      <c r="EB311" s="177"/>
      <c r="EC311" s="177"/>
      <c r="ED311" s="163"/>
      <c r="EE311" s="133"/>
      <c r="EF311" s="127"/>
      <c r="EG311" s="127"/>
      <c r="EH311" s="127"/>
      <c r="EI311" s="127"/>
      <c r="EJ311" s="127"/>
      <c r="EK311" s="127"/>
      <c r="EL311" s="134"/>
      <c r="EM311" s="133"/>
      <c r="EN311" s="127"/>
      <c r="EO311" s="127"/>
      <c r="EP311" s="127"/>
      <c r="EQ311" s="127"/>
      <c r="ER311" s="127"/>
      <c r="ES311" s="127"/>
      <c r="ET311" s="134"/>
      <c r="EU311" s="142"/>
      <c r="EV311" s="142"/>
      <c r="EW311" s="142"/>
      <c r="EX311" s="142"/>
      <c r="EY311" s="142"/>
      <c r="EZ311" s="142"/>
      <c r="FA311" s="142"/>
      <c r="FB311" s="142"/>
      <c r="FC311" s="142"/>
      <c r="FD311" s="142"/>
      <c r="FE311" s="142"/>
      <c r="FF311" s="142"/>
      <c r="FG311" s="142"/>
      <c r="FH311" s="142"/>
    </row>
    <row r="312" spans="1:164" s="67" customFormat="1">
      <c r="A312" s="176" t="str">
        <f>Validation!B312</f>
        <v>Pass</v>
      </c>
      <c r="B312" s="247"/>
      <c r="C312" s="247"/>
      <c r="D312" s="247"/>
      <c r="E312" s="248"/>
      <c r="F312" s="249"/>
      <c r="G312" s="247"/>
      <c r="H312" s="243"/>
      <c r="I312" s="127"/>
      <c r="J312" s="243"/>
      <c r="K312" s="136"/>
      <c r="L312" s="177"/>
      <c r="M312" s="191"/>
      <c r="N312" s="218"/>
      <c r="O312" s="218"/>
      <c r="P312" s="179"/>
      <c r="Q312" s="128"/>
      <c r="R312" s="216"/>
      <c r="S312" s="244"/>
      <c r="T312" s="177"/>
      <c r="U312" s="177"/>
      <c r="V312" s="216"/>
      <c r="W312" s="131"/>
      <c r="X312" s="132"/>
      <c r="Y312" s="132"/>
      <c r="Z312" s="132"/>
      <c r="AA312" s="133"/>
      <c r="AB312" s="127"/>
      <c r="AC312" s="127"/>
      <c r="AD312" s="245"/>
      <c r="AE312" s="246"/>
      <c r="AF312" s="127"/>
      <c r="AG312" s="127"/>
      <c r="AH312" s="128"/>
      <c r="AI312" s="128"/>
      <c r="AJ312" s="134"/>
      <c r="AK312" s="214"/>
      <c r="AL312" s="210"/>
      <c r="AM312" s="177"/>
      <c r="AN312" s="127"/>
      <c r="AO312" s="177"/>
      <c r="AP312" s="177"/>
      <c r="AQ312" s="177"/>
      <c r="AR312" s="177"/>
      <c r="AS312" s="177"/>
      <c r="AT312" s="177"/>
      <c r="AU312" s="135"/>
      <c r="AV312" s="216"/>
      <c r="AW312" s="133"/>
      <c r="AX312" s="127"/>
      <c r="AY312" s="127"/>
      <c r="AZ312" s="127"/>
      <c r="BA312" s="127"/>
      <c r="BB312" s="127"/>
      <c r="BC312" s="127"/>
      <c r="BD312" s="127"/>
      <c r="BE312" s="134"/>
      <c r="BF312" s="127"/>
      <c r="BG312" s="127"/>
      <c r="BH312" s="127"/>
      <c r="BI312" s="127"/>
      <c r="BJ312" s="127"/>
      <c r="BK312" s="127"/>
      <c r="BL312" s="127"/>
      <c r="BM312" s="127"/>
      <c r="BN312" s="134"/>
      <c r="BO312" s="133"/>
      <c r="BP312" s="127"/>
      <c r="BQ312" s="127"/>
      <c r="BR312" s="127"/>
      <c r="BS312" s="127"/>
      <c r="BT312" s="127"/>
      <c r="BU312" s="127"/>
      <c r="BV312" s="127"/>
      <c r="BW312" s="127"/>
      <c r="BX312" s="127"/>
      <c r="BY312" s="127"/>
      <c r="BZ312" s="127"/>
      <c r="CA312" s="127"/>
      <c r="CB312" s="127"/>
      <c r="CC312" s="127"/>
      <c r="CD312" s="127"/>
      <c r="CE312" s="127"/>
      <c r="CF312" s="127"/>
      <c r="CG312" s="127"/>
      <c r="CH312" s="136"/>
      <c r="CI312" s="137"/>
      <c r="CJ312" s="127"/>
      <c r="CK312" s="127"/>
      <c r="CL312" s="127"/>
      <c r="CM312" s="127"/>
      <c r="CN312" s="127"/>
      <c r="CO312" s="127"/>
      <c r="CP312" s="127"/>
      <c r="CQ312" s="127"/>
      <c r="CR312" s="127"/>
      <c r="CS312" s="127"/>
      <c r="CT312" s="127"/>
      <c r="CU312" s="127"/>
      <c r="CV312" s="127"/>
      <c r="CW312" s="127"/>
      <c r="CX312" s="127"/>
      <c r="CY312" s="127"/>
      <c r="CZ312" s="127"/>
      <c r="DA312" s="127"/>
      <c r="DB312" s="127"/>
      <c r="DC312" s="127"/>
      <c r="DD312" s="128"/>
      <c r="DE312" s="134"/>
      <c r="DF312" s="138"/>
      <c r="DG312" s="139"/>
      <c r="DH312" s="139"/>
      <c r="DI312" s="139"/>
      <c r="DJ312" s="139"/>
      <c r="DK312" s="139"/>
      <c r="DL312" s="139"/>
      <c r="DM312" s="137"/>
      <c r="DN312" s="138"/>
      <c r="DO312" s="139"/>
      <c r="DP312" s="139"/>
      <c r="DQ312" s="139"/>
      <c r="DR312" s="139"/>
      <c r="DS312" s="139"/>
      <c r="DT312" s="139"/>
      <c r="DU312" s="128"/>
      <c r="DV312" s="216"/>
      <c r="DW312" s="140"/>
      <c r="DX312" s="141"/>
      <c r="DY312" s="141"/>
      <c r="DZ312" s="134"/>
      <c r="EA312" s="133"/>
      <c r="EB312" s="177"/>
      <c r="EC312" s="177"/>
      <c r="ED312" s="163"/>
      <c r="EE312" s="133"/>
      <c r="EF312" s="127"/>
      <c r="EG312" s="127"/>
      <c r="EH312" s="127"/>
      <c r="EI312" s="127"/>
      <c r="EJ312" s="127"/>
      <c r="EK312" s="127"/>
      <c r="EL312" s="134"/>
      <c r="EM312" s="133"/>
      <c r="EN312" s="127"/>
      <c r="EO312" s="127"/>
      <c r="EP312" s="127"/>
      <c r="EQ312" s="127"/>
      <c r="ER312" s="127"/>
      <c r="ES312" s="127"/>
      <c r="ET312" s="134"/>
      <c r="EU312" s="142"/>
      <c r="EV312" s="142"/>
      <c r="EW312" s="142"/>
      <c r="EX312" s="142"/>
      <c r="EY312" s="142"/>
      <c r="EZ312" s="142"/>
      <c r="FA312" s="142"/>
      <c r="FB312" s="142"/>
      <c r="FC312" s="142"/>
      <c r="FD312" s="142"/>
      <c r="FE312" s="142"/>
      <c r="FF312" s="142"/>
      <c r="FG312" s="142"/>
      <c r="FH312" s="142"/>
    </row>
    <row r="313" spans="1:164" s="67" customFormat="1">
      <c r="A313" s="176" t="str">
        <f>Validation!B313</f>
        <v>Pass</v>
      </c>
      <c r="B313" s="247"/>
      <c r="C313" s="247"/>
      <c r="D313" s="247"/>
      <c r="E313" s="248"/>
      <c r="F313" s="249"/>
      <c r="G313" s="247"/>
      <c r="H313" s="243"/>
      <c r="I313" s="127"/>
      <c r="J313" s="243"/>
      <c r="K313" s="136"/>
      <c r="L313" s="177"/>
      <c r="M313" s="191"/>
      <c r="N313" s="218"/>
      <c r="O313" s="218"/>
      <c r="P313" s="179"/>
      <c r="Q313" s="128"/>
      <c r="R313" s="216"/>
      <c r="S313" s="244"/>
      <c r="T313" s="177"/>
      <c r="U313" s="177"/>
      <c r="V313" s="216"/>
      <c r="W313" s="131"/>
      <c r="X313" s="132"/>
      <c r="Y313" s="132"/>
      <c r="Z313" s="132"/>
      <c r="AA313" s="133"/>
      <c r="AB313" s="127"/>
      <c r="AC313" s="127"/>
      <c r="AD313" s="245"/>
      <c r="AE313" s="246"/>
      <c r="AF313" s="127"/>
      <c r="AG313" s="127"/>
      <c r="AH313" s="128"/>
      <c r="AI313" s="128"/>
      <c r="AJ313" s="134"/>
      <c r="AK313" s="214"/>
      <c r="AL313" s="210"/>
      <c r="AM313" s="177"/>
      <c r="AN313" s="127"/>
      <c r="AO313" s="177"/>
      <c r="AP313" s="177"/>
      <c r="AQ313" s="177"/>
      <c r="AR313" s="177"/>
      <c r="AS313" s="177"/>
      <c r="AT313" s="177"/>
      <c r="AU313" s="135"/>
      <c r="AV313" s="216"/>
      <c r="AW313" s="133"/>
      <c r="AX313" s="127"/>
      <c r="AY313" s="127"/>
      <c r="AZ313" s="127"/>
      <c r="BA313" s="127"/>
      <c r="BB313" s="127"/>
      <c r="BC313" s="127"/>
      <c r="BD313" s="127"/>
      <c r="BE313" s="134"/>
      <c r="BF313" s="127"/>
      <c r="BG313" s="127"/>
      <c r="BH313" s="127"/>
      <c r="BI313" s="127"/>
      <c r="BJ313" s="127"/>
      <c r="BK313" s="127"/>
      <c r="BL313" s="127"/>
      <c r="BM313" s="127"/>
      <c r="BN313" s="134"/>
      <c r="BO313" s="133"/>
      <c r="BP313" s="127"/>
      <c r="BQ313" s="127"/>
      <c r="BR313" s="127"/>
      <c r="BS313" s="127"/>
      <c r="BT313" s="127"/>
      <c r="BU313" s="127"/>
      <c r="BV313" s="127"/>
      <c r="BW313" s="127"/>
      <c r="BX313" s="127"/>
      <c r="BY313" s="127"/>
      <c r="BZ313" s="127"/>
      <c r="CA313" s="127"/>
      <c r="CB313" s="127"/>
      <c r="CC313" s="127"/>
      <c r="CD313" s="127"/>
      <c r="CE313" s="127"/>
      <c r="CF313" s="127"/>
      <c r="CG313" s="127"/>
      <c r="CH313" s="136"/>
      <c r="CI313" s="137"/>
      <c r="CJ313" s="127"/>
      <c r="CK313" s="127"/>
      <c r="CL313" s="127"/>
      <c r="CM313" s="127"/>
      <c r="CN313" s="127"/>
      <c r="CO313" s="127"/>
      <c r="CP313" s="127"/>
      <c r="CQ313" s="127"/>
      <c r="CR313" s="127"/>
      <c r="CS313" s="127"/>
      <c r="CT313" s="127"/>
      <c r="CU313" s="127"/>
      <c r="CV313" s="127"/>
      <c r="CW313" s="127"/>
      <c r="CX313" s="127"/>
      <c r="CY313" s="127"/>
      <c r="CZ313" s="127"/>
      <c r="DA313" s="127"/>
      <c r="DB313" s="127"/>
      <c r="DC313" s="127"/>
      <c r="DD313" s="128"/>
      <c r="DE313" s="134"/>
      <c r="DF313" s="138"/>
      <c r="DG313" s="139"/>
      <c r="DH313" s="139"/>
      <c r="DI313" s="139"/>
      <c r="DJ313" s="139"/>
      <c r="DK313" s="139"/>
      <c r="DL313" s="139"/>
      <c r="DM313" s="137"/>
      <c r="DN313" s="138"/>
      <c r="DO313" s="139"/>
      <c r="DP313" s="139"/>
      <c r="DQ313" s="139"/>
      <c r="DR313" s="139"/>
      <c r="DS313" s="139"/>
      <c r="DT313" s="139"/>
      <c r="DU313" s="128"/>
      <c r="DV313" s="216"/>
      <c r="DW313" s="140"/>
      <c r="DX313" s="141"/>
      <c r="DY313" s="141"/>
      <c r="DZ313" s="134"/>
      <c r="EA313" s="133"/>
      <c r="EB313" s="177"/>
      <c r="EC313" s="177"/>
      <c r="ED313" s="163"/>
      <c r="EE313" s="133"/>
      <c r="EF313" s="127"/>
      <c r="EG313" s="127"/>
      <c r="EH313" s="127"/>
      <c r="EI313" s="127"/>
      <c r="EJ313" s="127"/>
      <c r="EK313" s="127"/>
      <c r="EL313" s="134"/>
      <c r="EM313" s="133"/>
      <c r="EN313" s="127"/>
      <c r="EO313" s="127"/>
      <c r="EP313" s="127"/>
      <c r="EQ313" s="127"/>
      <c r="ER313" s="127"/>
      <c r="ES313" s="127"/>
      <c r="ET313" s="134"/>
      <c r="EU313" s="142"/>
      <c r="EV313" s="142"/>
      <c r="EW313" s="142"/>
      <c r="EX313" s="142"/>
      <c r="EY313" s="142"/>
      <c r="EZ313" s="142"/>
      <c r="FA313" s="142"/>
      <c r="FB313" s="142"/>
      <c r="FC313" s="142"/>
      <c r="FD313" s="142"/>
      <c r="FE313" s="142"/>
      <c r="FF313" s="142"/>
      <c r="FG313" s="142"/>
      <c r="FH313" s="142"/>
    </row>
    <row r="314" spans="1:164" s="67" customFormat="1">
      <c r="A314" s="176" t="str">
        <f>Validation!B314</f>
        <v>Pass</v>
      </c>
      <c r="B314" s="247"/>
      <c r="C314" s="247"/>
      <c r="D314" s="247"/>
      <c r="E314" s="248"/>
      <c r="F314" s="249"/>
      <c r="G314" s="247"/>
      <c r="H314" s="243"/>
      <c r="I314" s="127"/>
      <c r="J314" s="243"/>
      <c r="K314" s="136"/>
      <c r="L314" s="177"/>
      <c r="M314" s="191"/>
      <c r="N314" s="218"/>
      <c r="O314" s="218"/>
      <c r="P314" s="179"/>
      <c r="Q314" s="128"/>
      <c r="R314" s="216"/>
      <c r="S314" s="244"/>
      <c r="T314" s="177"/>
      <c r="U314" s="177"/>
      <c r="V314" s="216"/>
      <c r="W314" s="131"/>
      <c r="X314" s="132"/>
      <c r="Y314" s="132"/>
      <c r="Z314" s="132"/>
      <c r="AA314" s="133"/>
      <c r="AB314" s="127"/>
      <c r="AC314" s="127"/>
      <c r="AD314" s="245"/>
      <c r="AE314" s="246"/>
      <c r="AF314" s="127"/>
      <c r="AG314" s="127"/>
      <c r="AH314" s="128"/>
      <c r="AI314" s="128"/>
      <c r="AJ314" s="134"/>
      <c r="AK314" s="214"/>
      <c r="AL314" s="210"/>
      <c r="AM314" s="177"/>
      <c r="AN314" s="127"/>
      <c r="AO314" s="177"/>
      <c r="AP314" s="177"/>
      <c r="AQ314" s="177"/>
      <c r="AR314" s="177"/>
      <c r="AS314" s="177"/>
      <c r="AT314" s="177"/>
      <c r="AU314" s="135"/>
      <c r="AV314" s="216"/>
      <c r="AW314" s="133"/>
      <c r="AX314" s="127"/>
      <c r="AY314" s="127"/>
      <c r="AZ314" s="127"/>
      <c r="BA314" s="127"/>
      <c r="BB314" s="127"/>
      <c r="BC314" s="127"/>
      <c r="BD314" s="127"/>
      <c r="BE314" s="134"/>
      <c r="BF314" s="127"/>
      <c r="BG314" s="127"/>
      <c r="BH314" s="127"/>
      <c r="BI314" s="127"/>
      <c r="BJ314" s="127"/>
      <c r="BK314" s="127"/>
      <c r="BL314" s="127"/>
      <c r="BM314" s="127"/>
      <c r="BN314" s="134"/>
      <c r="BO314" s="133"/>
      <c r="BP314" s="127"/>
      <c r="BQ314" s="127"/>
      <c r="BR314" s="127"/>
      <c r="BS314" s="127"/>
      <c r="BT314" s="127"/>
      <c r="BU314" s="127"/>
      <c r="BV314" s="127"/>
      <c r="BW314" s="127"/>
      <c r="BX314" s="127"/>
      <c r="BY314" s="127"/>
      <c r="BZ314" s="127"/>
      <c r="CA314" s="127"/>
      <c r="CB314" s="127"/>
      <c r="CC314" s="127"/>
      <c r="CD314" s="127"/>
      <c r="CE314" s="127"/>
      <c r="CF314" s="127"/>
      <c r="CG314" s="127"/>
      <c r="CH314" s="136"/>
      <c r="CI314" s="137"/>
      <c r="CJ314" s="127"/>
      <c r="CK314" s="127"/>
      <c r="CL314" s="127"/>
      <c r="CM314" s="127"/>
      <c r="CN314" s="127"/>
      <c r="CO314" s="127"/>
      <c r="CP314" s="127"/>
      <c r="CQ314" s="127"/>
      <c r="CR314" s="127"/>
      <c r="CS314" s="127"/>
      <c r="CT314" s="127"/>
      <c r="CU314" s="127"/>
      <c r="CV314" s="127"/>
      <c r="CW314" s="127"/>
      <c r="CX314" s="127"/>
      <c r="CY314" s="127"/>
      <c r="CZ314" s="127"/>
      <c r="DA314" s="127"/>
      <c r="DB314" s="127"/>
      <c r="DC314" s="127"/>
      <c r="DD314" s="128"/>
      <c r="DE314" s="134"/>
      <c r="DF314" s="138"/>
      <c r="DG314" s="139"/>
      <c r="DH314" s="139"/>
      <c r="DI314" s="139"/>
      <c r="DJ314" s="139"/>
      <c r="DK314" s="139"/>
      <c r="DL314" s="139"/>
      <c r="DM314" s="137"/>
      <c r="DN314" s="138"/>
      <c r="DO314" s="139"/>
      <c r="DP314" s="139"/>
      <c r="DQ314" s="139"/>
      <c r="DR314" s="139"/>
      <c r="DS314" s="139"/>
      <c r="DT314" s="139"/>
      <c r="DU314" s="128"/>
      <c r="DV314" s="216"/>
      <c r="DW314" s="140"/>
      <c r="DX314" s="141"/>
      <c r="DY314" s="141"/>
      <c r="DZ314" s="134"/>
      <c r="EA314" s="133"/>
      <c r="EB314" s="177"/>
      <c r="EC314" s="177"/>
      <c r="ED314" s="163"/>
      <c r="EE314" s="133"/>
      <c r="EF314" s="127"/>
      <c r="EG314" s="127"/>
      <c r="EH314" s="127"/>
      <c r="EI314" s="127"/>
      <c r="EJ314" s="127"/>
      <c r="EK314" s="127"/>
      <c r="EL314" s="134"/>
      <c r="EM314" s="133"/>
      <c r="EN314" s="127"/>
      <c r="EO314" s="127"/>
      <c r="EP314" s="127"/>
      <c r="EQ314" s="127"/>
      <c r="ER314" s="127"/>
      <c r="ES314" s="127"/>
      <c r="ET314" s="134"/>
      <c r="EU314" s="142"/>
      <c r="EV314" s="142"/>
      <c r="EW314" s="142"/>
      <c r="EX314" s="142"/>
      <c r="EY314" s="142"/>
      <c r="EZ314" s="142"/>
      <c r="FA314" s="142"/>
      <c r="FB314" s="142"/>
      <c r="FC314" s="142"/>
      <c r="FD314" s="142"/>
      <c r="FE314" s="142"/>
      <c r="FF314" s="142"/>
      <c r="FG314" s="142"/>
      <c r="FH314" s="142"/>
    </row>
    <row r="315" spans="1:164" s="67" customFormat="1">
      <c r="A315" s="176" t="str">
        <f>Validation!B315</f>
        <v>Pass</v>
      </c>
      <c r="B315" s="247"/>
      <c r="C315" s="247"/>
      <c r="D315" s="247"/>
      <c r="E315" s="248"/>
      <c r="F315" s="249"/>
      <c r="G315" s="247"/>
      <c r="H315" s="243"/>
      <c r="I315" s="127"/>
      <c r="J315" s="243"/>
      <c r="K315" s="136"/>
      <c r="L315" s="177"/>
      <c r="M315" s="191"/>
      <c r="N315" s="218"/>
      <c r="O315" s="218"/>
      <c r="P315" s="179"/>
      <c r="Q315" s="128"/>
      <c r="R315" s="216"/>
      <c r="S315" s="244"/>
      <c r="T315" s="177"/>
      <c r="U315" s="177"/>
      <c r="V315" s="216"/>
      <c r="W315" s="131"/>
      <c r="X315" s="132"/>
      <c r="Y315" s="132"/>
      <c r="Z315" s="132"/>
      <c r="AA315" s="133"/>
      <c r="AB315" s="127"/>
      <c r="AC315" s="127"/>
      <c r="AD315" s="245"/>
      <c r="AE315" s="246"/>
      <c r="AF315" s="127"/>
      <c r="AG315" s="127"/>
      <c r="AH315" s="128"/>
      <c r="AI315" s="128"/>
      <c r="AJ315" s="134"/>
      <c r="AK315" s="214"/>
      <c r="AL315" s="210"/>
      <c r="AM315" s="177"/>
      <c r="AN315" s="127"/>
      <c r="AO315" s="177"/>
      <c r="AP315" s="177"/>
      <c r="AQ315" s="177"/>
      <c r="AR315" s="177"/>
      <c r="AS315" s="177"/>
      <c r="AT315" s="177"/>
      <c r="AU315" s="135"/>
      <c r="AV315" s="216"/>
      <c r="AW315" s="133"/>
      <c r="AX315" s="127"/>
      <c r="AY315" s="127"/>
      <c r="AZ315" s="127"/>
      <c r="BA315" s="127"/>
      <c r="BB315" s="127"/>
      <c r="BC315" s="127"/>
      <c r="BD315" s="127"/>
      <c r="BE315" s="134"/>
      <c r="BF315" s="127"/>
      <c r="BG315" s="127"/>
      <c r="BH315" s="127"/>
      <c r="BI315" s="127"/>
      <c r="BJ315" s="127"/>
      <c r="BK315" s="127"/>
      <c r="BL315" s="127"/>
      <c r="BM315" s="127"/>
      <c r="BN315" s="134"/>
      <c r="BO315" s="133"/>
      <c r="BP315" s="127"/>
      <c r="BQ315" s="127"/>
      <c r="BR315" s="127"/>
      <c r="BS315" s="127"/>
      <c r="BT315" s="127"/>
      <c r="BU315" s="127"/>
      <c r="BV315" s="127"/>
      <c r="BW315" s="127"/>
      <c r="BX315" s="127"/>
      <c r="BY315" s="127"/>
      <c r="BZ315" s="127"/>
      <c r="CA315" s="127"/>
      <c r="CB315" s="127"/>
      <c r="CC315" s="127"/>
      <c r="CD315" s="127"/>
      <c r="CE315" s="127"/>
      <c r="CF315" s="127"/>
      <c r="CG315" s="127"/>
      <c r="CH315" s="136"/>
      <c r="CI315" s="137"/>
      <c r="CJ315" s="127"/>
      <c r="CK315" s="127"/>
      <c r="CL315" s="127"/>
      <c r="CM315" s="127"/>
      <c r="CN315" s="127"/>
      <c r="CO315" s="127"/>
      <c r="CP315" s="127"/>
      <c r="CQ315" s="127"/>
      <c r="CR315" s="127"/>
      <c r="CS315" s="127"/>
      <c r="CT315" s="127"/>
      <c r="CU315" s="127"/>
      <c r="CV315" s="127"/>
      <c r="CW315" s="127"/>
      <c r="CX315" s="127"/>
      <c r="CY315" s="127"/>
      <c r="CZ315" s="127"/>
      <c r="DA315" s="127"/>
      <c r="DB315" s="127"/>
      <c r="DC315" s="127"/>
      <c r="DD315" s="128"/>
      <c r="DE315" s="134"/>
      <c r="DF315" s="138"/>
      <c r="DG315" s="139"/>
      <c r="DH315" s="139"/>
      <c r="DI315" s="139"/>
      <c r="DJ315" s="139"/>
      <c r="DK315" s="139"/>
      <c r="DL315" s="139"/>
      <c r="DM315" s="137"/>
      <c r="DN315" s="138"/>
      <c r="DO315" s="139"/>
      <c r="DP315" s="139"/>
      <c r="DQ315" s="139"/>
      <c r="DR315" s="139"/>
      <c r="DS315" s="139"/>
      <c r="DT315" s="139"/>
      <c r="DU315" s="128"/>
      <c r="DV315" s="216"/>
      <c r="DW315" s="140"/>
      <c r="DX315" s="141"/>
      <c r="DY315" s="141"/>
      <c r="DZ315" s="134"/>
      <c r="EA315" s="133"/>
      <c r="EB315" s="177"/>
      <c r="EC315" s="177"/>
      <c r="ED315" s="163"/>
      <c r="EE315" s="133"/>
      <c r="EF315" s="127"/>
      <c r="EG315" s="127"/>
      <c r="EH315" s="127"/>
      <c r="EI315" s="127"/>
      <c r="EJ315" s="127"/>
      <c r="EK315" s="127"/>
      <c r="EL315" s="134"/>
      <c r="EM315" s="133"/>
      <c r="EN315" s="127"/>
      <c r="EO315" s="127"/>
      <c r="EP315" s="127"/>
      <c r="EQ315" s="127"/>
      <c r="ER315" s="127"/>
      <c r="ES315" s="127"/>
      <c r="ET315" s="134"/>
      <c r="EU315" s="142"/>
      <c r="EV315" s="142"/>
      <c r="EW315" s="142"/>
      <c r="EX315" s="142"/>
      <c r="EY315" s="142"/>
      <c r="EZ315" s="142"/>
      <c r="FA315" s="142"/>
      <c r="FB315" s="142"/>
      <c r="FC315" s="142"/>
      <c r="FD315" s="142"/>
      <c r="FE315" s="142"/>
      <c r="FF315" s="142"/>
      <c r="FG315" s="142"/>
      <c r="FH315" s="142"/>
    </row>
    <row r="316" spans="1:164" s="67" customFormat="1">
      <c r="A316" s="176" t="str">
        <f>Validation!B316</f>
        <v>Pass</v>
      </c>
      <c r="B316" s="247"/>
      <c r="C316" s="247"/>
      <c r="D316" s="247"/>
      <c r="E316" s="248"/>
      <c r="F316" s="249"/>
      <c r="G316" s="247"/>
      <c r="H316" s="243"/>
      <c r="I316" s="127"/>
      <c r="J316" s="243"/>
      <c r="K316" s="136"/>
      <c r="L316" s="177"/>
      <c r="M316" s="191"/>
      <c r="N316" s="218"/>
      <c r="O316" s="218"/>
      <c r="P316" s="179"/>
      <c r="Q316" s="128"/>
      <c r="R316" s="216"/>
      <c r="S316" s="244"/>
      <c r="T316" s="177"/>
      <c r="U316" s="177"/>
      <c r="V316" s="216"/>
      <c r="W316" s="131"/>
      <c r="X316" s="132"/>
      <c r="Y316" s="132"/>
      <c r="Z316" s="132"/>
      <c r="AA316" s="133"/>
      <c r="AB316" s="127"/>
      <c r="AC316" s="127"/>
      <c r="AD316" s="245"/>
      <c r="AE316" s="246"/>
      <c r="AF316" s="127"/>
      <c r="AG316" s="127"/>
      <c r="AH316" s="128"/>
      <c r="AI316" s="128"/>
      <c r="AJ316" s="134"/>
      <c r="AK316" s="214"/>
      <c r="AL316" s="210"/>
      <c r="AM316" s="177"/>
      <c r="AN316" s="127"/>
      <c r="AO316" s="177"/>
      <c r="AP316" s="177"/>
      <c r="AQ316" s="177"/>
      <c r="AR316" s="177"/>
      <c r="AS316" s="177"/>
      <c r="AT316" s="177"/>
      <c r="AU316" s="135"/>
      <c r="AV316" s="216"/>
      <c r="AW316" s="133"/>
      <c r="AX316" s="127"/>
      <c r="AY316" s="127"/>
      <c r="AZ316" s="127"/>
      <c r="BA316" s="127"/>
      <c r="BB316" s="127"/>
      <c r="BC316" s="127"/>
      <c r="BD316" s="127"/>
      <c r="BE316" s="134"/>
      <c r="BF316" s="127"/>
      <c r="BG316" s="127"/>
      <c r="BH316" s="127"/>
      <c r="BI316" s="127"/>
      <c r="BJ316" s="127"/>
      <c r="BK316" s="127"/>
      <c r="BL316" s="127"/>
      <c r="BM316" s="127"/>
      <c r="BN316" s="134"/>
      <c r="BO316" s="133"/>
      <c r="BP316" s="127"/>
      <c r="BQ316" s="127"/>
      <c r="BR316" s="127"/>
      <c r="BS316" s="127"/>
      <c r="BT316" s="127"/>
      <c r="BU316" s="127"/>
      <c r="BV316" s="127"/>
      <c r="BW316" s="127"/>
      <c r="BX316" s="127"/>
      <c r="BY316" s="127"/>
      <c r="BZ316" s="127"/>
      <c r="CA316" s="127"/>
      <c r="CB316" s="127"/>
      <c r="CC316" s="127"/>
      <c r="CD316" s="127"/>
      <c r="CE316" s="127"/>
      <c r="CF316" s="127"/>
      <c r="CG316" s="127"/>
      <c r="CH316" s="136"/>
      <c r="CI316" s="137"/>
      <c r="CJ316" s="127"/>
      <c r="CK316" s="127"/>
      <c r="CL316" s="127"/>
      <c r="CM316" s="127"/>
      <c r="CN316" s="127"/>
      <c r="CO316" s="127"/>
      <c r="CP316" s="127"/>
      <c r="CQ316" s="127"/>
      <c r="CR316" s="127"/>
      <c r="CS316" s="127"/>
      <c r="CT316" s="127"/>
      <c r="CU316" s="127"/>
      <c r="CV316" s="127"/>
      <c r="CW316" s="127"/>
      <c r="CX316" s="127"/>
      <c r="CY316" s="127"/>
      <c r="CZ316" s="127"/>
      <c r="DA316" s="127"/>
      <c r="DB316" s="127"/>
      <c r="DC316" s="127"/>
      <c r="DD316" s="128"/>
      <c r="DE316" s="134"/>
      <c r="DF316" s="138"/>
      <c r="DG316" s="139"/>
      <c r="DH316" s="139"/>
      <c r="DI316" s="139"/>
      <c r="DJ316" s="139"/>
      <c r="DK316" s="139"/>
      <c r="DL316" s="139"/>
      <c r="DM316" s="137"/>
      <c r="DN316" s="138"/>
      <c r="DO316" s="139"/>
      <c r="DP316" s="139"/>
      <c r="DQ316" s="139"/>
      <c r="DR316" s="139"/>
      <c r="DS316" s="139"/>
      <c r="DT316" s="139"/>
      <c r="DU316" s="128"/>
      <c r="DV316" s="216"/>
      <c r="DW316" s="140"/>
      <c r="DX316" s="141"/>
      <c r="DY316" s="141"/>
      <c r="DZ316" s="134"/>
      <c r="EA316" s="133"/>
      <c r="EB316" s="177"/>
      <c r="EC316" s="177"/>
      <c r="ED316" s="163"/>
      <c r="EE316" s="133"/>
      <c r="EF316" s="127"/>
      <c r="EG316" s="127"/>
      <c r="EH316" s="127"/>
      <c r="EI316" s="127"/>
      <c r="EJ316" s="127"/>
      <c r="EK316" s="127"/>
      <c r="EL316" s="134"/>
      <c r="EM316" s="133"/>
      <c r="EN316" s="127"/>
      <c r="EO316" s="127"/>
      <c r="EP316" s="127"/>
      <c r="EQ316" s="127"/>
      <c r="ER316" s="127"/>
      <c r="ES316" s="127"/>
      <c r="ET316" s="134"/>
      <c r="EU316" s="142"/>
      <c r="EV316" s="142"/>
      <c r="EW316" s="142"/>
      <c r="EX316" s="142"/>
      <c r="EY316" s="142"/>
      <c r="EZ316" s="142"/>
      <c r="FA316" s="142"/>
      <c r="FB316" s="142"/>
      <c r="FC316" s="142"/>
      <c r="FD316" s="142"/>
      <c r="FE316" s="142"/>
      <c r="FF316" s="142"/>
      <c r="FG316" s="142"/>
      <c r="FH316" s="142"/>
    </row>
    <row r="317" spans="1:164" s="67" customFormat="1">
      <c r="A317" s="176" t="str">
        <f>Validation!B317</f>
        <v>Pass</v>
      </c>
      <c r="B317" s="247"/>
      <c r="C317" s="247"/>
      <c r="D317" s="247"/>
      <c r="E317" s="248"/>
      <c r="F317" s="249"/>
      <c r="G317" s="247"/>
      <c r="H317" s="243"/>
      <c r="I317" s="127"/>
      <c r="J317" s="243"/>
      <c r="K317" s="136"/>
      <c r="L317" s="177"/>
      <c r="M317" s="191"/>
      <c r="N317" s="218"/>
      <c r="O317" s="218"/>
      <c r="P317" s="179"/>
      <c r="Q317" s="128"/>
      <c r="R317" s="216"/>
      <c r="S317" s="244"/>
      <c r="T317" s="177"/>
      <c r="U317" s="177"/>
      <c r="V317" s="216"/>
      <c r="W317" s="131"/>
      <c r="X317" s="132"/>
      <c r="Y317" s="132"/>
      <c r="Z317" s="132"/>
      <c r="AA317" s="133"/>
      <c r="AB317" s="127"/>
      <c r="AC317" s="127"/>
      <c r="AD317" s="245"/>
      <c r="AE317" s="246"/>
      <c r="AF317" s="127"/>
      <c r="AG317" s="127"/>
      <c r="AH317" s="128"/>
      <c r="AI317" s="128"/>
      <c r="AJ317" s="134"/>
      <c r="AK317" s="214"/>
      <c r="AL317" s="210"/>
      <c r="AM317" s="177"/>
      <c r="AN317" s="127"/>
      <c r="AO317" s="177"/>
      <c r="AP317" s="177"/>
      <c r="AQ317" s="177"/>
      <c r="AR317" s="177"/>
      <c r="AS317" s="177"/>
      <c r="AT317" s="177"/>
      <c r="AU317" s="135"/>
      <c r="AV317" s="216"/>
      <c r="AW317" s="133"/>
      <c r="AX317" s="127"/>
      <c r="AY317" s="127"/>
      <c r="AZ317" s="127"/>
      <c r="BA317" s="127"/>
      <c r="BB317" s="127"/>
      <c r="BC317" s="127"/>
      <c r="BD317" s="127"/>
      <c r="BE317" s="134"/>
      <c r="BF317" s="127"/>
      <c r="BG317" s="127"/>
      <c r="BH317" s="127"/>
      <c r="BI317" s="127"/>
      <c r="BJ317" s="127"/>
      <c r="BK317" s="127"/>
      <c r="BL317" s="127"/>
      <c r="BM317" s="127"/>
      <c r="BN317" s="134"/>
      <c r="BO317" s="133"/>
      <c r="BP317" s="127"/>
      <c r="BQ317" s="127"/>
      <c r="BR317" s="127"/>
      <c r="BS317" s="127"/>
      <c r="BT317" s="127"/>
      <c r="BU317" s="127"/>
      <c r="BV317" s="127"/>
      <c r="BW317" s="127"/>
      <c r="BX317" s="127"/>
      <c r="BY317" s="127"/>
      <c r="BZ317" s="127"/>
      <c r="CA317" s="127"/>
      <c r="CB317" s="127"/>
      <c r="CC317" s="127"/>
      <c r="CD317" s="127"/>
      <c r="CE317" s="127"/>
      <c r="CF317" s="127"/>
      <c r="CG317" s="127"/>
      <c r="CH317" s="136"/>
      <c r="CI317" s="137"/>
      <c r="CJ317" s="127"/>
      <c r="CK317" s="127"/>
      <c r="CL317" s="127"/>
      <c r="CM317" s="127"/>
      <c r="CN317" s="127"/>
      <c r="CO317" s="127"/>
      <c r="CP317" s="127"/>
      <c r="CQ317" s="127"/>
      <c r="CR317" s="127"/>
      <c r="CS317" s="127"/>
      <c r="CT317" s="127"/>
      <c r="CU317" s="127"/>
      <c r="CV317" s="127"/>
      <c r="CW317" s="127"/>
      <c r="CX317" s="127"/>
      <c r="CY317" s="127"/>
      <c r="CZ317" s="127"/>
      <c r="DA317" s="127"/>
      <c r="DB317" s="127"/>
      <c r="DC317" s="127"/>
      <c r="DD317" s="128"/>
      <c r="DE317" s="134"/>
      <c r="DF317" s="138"/>
      <c r="DG317" s="139"/>
      <c r="DH317" s="139"/>
      <c r="DI317" s="139"/>
      <c r="DJ317" s="139"/>
      <c r="DK317" s="139"/>
      <c r="DL317" s="139"/>
      <c r="DM317" s="137"/>
      <c r="DN317" s="138"/>
      <c r="DO317" s="139"/>
      <c r="DP317" s="139"/>
      <c r="DQ317" s="139"/>
      <c r="DR317" s="139"/>
      <c r="DS317" s="139"/>
      <c r="DT317" s="139"/>
      <c r="DU317" s="128"/>
      <c r="DV317" s="216"/>
      <c r="DW317" s="140"/>
      <c r="DX317" s="141"/>
      <c r="DY317" s="141"/>
      <c r="DZ317" s="134"/>
      <c r="EA317" s="133"/>
      <c r="EB317" s="177"/>
      <c r="EC317" s="177"/>
      <c r="ED317" s="163"/>
      <c r="EE317" s="133"/>
      <c r="EF317" s="127"/>
      <c r="EG317" s="127"/>
      <c r="EH317" s="127"/>
      <c r="EI317" s="127"/>
      <c r="EJ317" s="127"/>
      <c r="EK317" s="127"/>
      <c r="EL317" s="134"/>
      <c r="EM317" s="133"/>
      <c r="EN317" s="127"/>
      <c r="EO317" s="127"/>
      <c r="EP317" s="127"/>
      <c r="EQ317" s="127"/>
      <c r="ER317" s="127"/>
      <c r="ES317" s="127"/>
      <c r="ET317" s="134"/>
      <c r="EU317" s="142"/>
      <c r="EV317" s="142"/>
      <c r="EW317" s="142"/>
      <c r="EX317" s="142"/>
      <c r="EY317" s="142"/>
      <c r="EZ317" s="142"/>
      <c r="FA317" s="142"/>
      <c r="FB317" s="142"/>
      <c r="FC317" s="142"/>
      <c r="FD317" s="142"/>
      <c r="FE317" s="142"/>
      <c r="FF317" s="142"/>
      <c r="FG317" s="142"/>
      <c r="FH317" s="142"/>
    </row>
    <row r="318" spans="1:164" s="67" customFormat="1">
      <c r="A318" s="176" t="str">
        <f>Validation!B318</f>
        <v>Pass</v>
      </c>
      <c r="B318" s="247"/>
      <c r="C318" s="247"/>
      <c r="D318" s="247"/>
      <c r="E318" s="248"/>
      <c r="F318" s="249"/>
      <c r="G318" s="247"/>
      <c r="H318" s="243"/>
      <c r="I318" s="127"/>
      <c r="J318" s="243"/>
      <c r="K318" s="136"/>
      <c r="L318" s="177"/>
      <c r="M318" s="191"/>
      <c r="N318" s="218"/>
      <c r="O318" s="218"/>
      <c r="P318" s="179"/>
      <c r="Q318" s="128"/>
      <c r="R318" s="216"/>
      <c r="S318" s="244"/>
      <c r="T318" s="177"/>
      <c r="U318" s="177"/>
      <c r="V318" s="216"/>
      <c r="W318" s="131"/>
      <c r="X318" s="132"/>
      <c r="Y318" s="132"/>
      <c r="Z318" s="132"/>
      <c r="AA318" s="133"/>
      <c r="AB318" s="127"/>
      <c r="AC318" s="127"/>
      <c r="AD318" s="245"/>
      <c r="AE318" s="246"/>
      <c r="AF318" s="127"/>
      <c r="AG318" s="127"/>
      <c r="AH318" s="128"/>
      <c r="AI318" s="128"/>
      <c r="AJ318" s="134"/>
      <c r="AK318" s="214"/>
      <c r="AL318" s="210"/>
      <c r="AM318" s="177"/>
      <c r="AN318" s="127"/>
      <c r="AO318" s="177"/>
      <c r="AP318" s="177"/>
      <c r="AQ318" s="177"/>
      <c r="AR318" s="177"/>
      <c r="AS318" s="177"/>
      <c r="AT318" s="177"/>
      <c r="AU318" s="135"/>
      <c r="AV318" s="216"/>
      <c r="AW318" s="133"/>
      <c r="AX318" s="127"/>
      <c r="AY318" s="127"/>
      <c r="AZ318" s="127"/>
      <c r="BA318" s="127"/>
      <c r="BB318" s="127"/>
      <c r="BC318" s="127"/>
      <c r="BD318" s="127"/>
      <c r="BE318" s="134"/>
      <c r="BF318" s="127"/>
      <c r="BG318" s="127"/>
      <c r="BH318" s="127"/>
      <c r="BI318" s="127"/>
      <c r="BJ318" s="127"/>
      <c r="BK318" s="127"/>
      <c r="BL318" s="127"/>
      <c r="BM318" s="127"/>
      <c r="BN318" s="134"/>
      <c r="BO318" s="133"/>
      <c r="BP318" s="127"/>
      <c r="BQ318" s="127"/>
      <c r="BR318" s="127"/>
      <c r="BS318" s="127"/>
      <c r="BT318" s="127"/>
      <c r="BU318" s="127"/>
      <c r="BV318" s="127"/>
      <c r="BW318" s="127"/>
      <c r="BX318" s="127"/>
      <c r="BY318" s="127"/>
      <c r="BZ318" s="127"/>
      <c r="CA318" s="127"/>
      <c r="CB318" s="127"/>
      <c r="CC318" s="127"/>
      <c r="CD318" s="127"/>
      <c r="CE318" s="127"/>
      <c r="CF318" s="127"/>
      <c r="CG318" s="127"/>
      <c r="CH318" s="136"/>
      <c r="CI318" s="137"/>
      <c r="CJ318" s="127"/>
      <c r="CK318" s="127"/>
      <c r="CL318" s="127"/>
      <c r="CM318" s="127"/>
      <c r="CN318" s="127"/>
      <c r="CO318" s="127"/>
      <c r="CP318" s="127"/>
      <c r="CQ318" s="127"/>
      <c r="CR318" s="127"/>
      <c r="CS318" s="127"/>
      <c r="CT318" s="127"/>
      <c r="CU318" s="127"/>
      <c r="CV318" s="127"/>
      <c r="CW318" s="127"/>
      <c r="CX318" s="127"/>
      <c r="CY318" s="127"/>
      <c r="CZ318" s="127"/>
      <c r="DA318" s="127"/>
      <c r="DB318" s="127"/>
      <c r="DC318" s="127"/>
      <c r="DD318" s="128"/>
      <c r="DE318" s="134"/>
      <c r="DF318" s="138"/>
      <c r="DG318" s="139"/>
      <c r="DH318" s="139"/>
      <c r="DI318" s="139"/>
      <c r="DJ318" s="139"/>
      <c r="DK318" s="139"/>
      <c r="DL318" s="139"/>
      <c r="DM318" s="137"/>
      <c r="DN318" s="138"/>
      <c r="DO318" s="139"/>
      <c r="DP318" s="139"/>
      <c r="DQ318" s="139"/>
      <c r="DR318" s="139"/>
      <c r="DS318" s="139"/>
      <c r="DT318" s="139"/>
      <c r="DU318" s="128"/>
      <c r="DV318" s="216"/>
      <c r="DW318" s="140"/>
      <c r="DX318" s="141"/>
      <c r="DY318" s="141"/>
      <c r="DZ318" s="134"/>
      <c r="EA318" s="133"/>
      <c r="EB318" s="177"/>
      <c r="EC318" s="177"/>
      <c r="ED318" s="163"/>
      <c r="EE318" s="133"/>
      <c r="EF318" s="127"/>
      <c r="EG318" s="127"/>
      <c r="EH318" s="127"/>
      <c r="EI318" s="127"/>
      <c r="EJ318" s="127"/>
      <c r="EK318" s="127"/>
      <c r="EL318" s="134"/>
      <c r="EM318" s="133"/>
      <c r="EN318" s="127"/>
      <c r="EO318" s="127"/>
      <c r="EP318" s="127"/>
      <c r="EQ318" s="127"/>
      <c r="ER318" s="127"/>
      <c r="ES318" s="127"/>
      <c r="ET318" s="134"/>
      <c r="EU318" s="142"/>
      <c r="EV318" s="142"/>
      <c r="EW318" s="142"/>
      <c r="EX318" s="142"/>
      <c r="EY318" s="142"/>
      <c r="EZ318" s="142"/>
      <c r="FA318" s="142"/>
      <c r="FB318" s="142"/>
      <c r="FC318" s="142"/>
      <c r="FD318" s="142"/>
      <c r="FE318" s="142"/>
      <c r="FF318" s="142"/>
      <c r="FG318" s="142"/>
      <c r="FH318" s="142"/>
    </row>
    <row r="319" spans="1:164" s="67" customFormat="1">
      <c r="A319" s="176" t="str">
        <f>Validation!B319</f>
        <v>Pass</v>
      </c>
      <c r="B319" s="247"/>
      <c r="C319" s="247"/>
      <c r="D319" s="247"/>
      <c r="E319" s="248"/>
      <c r="F319" s="249"/>
      <c r="G319" s="247"/>
      <c r="H319" s="243"/>
      <c r="I319" s="127"/>
      <c r="J319" s="243"/>
      <c r="K319" s="136"/>
      <c r="L319" s="177"/>
      <c r="M319" s="191"/>
      <c r="N319" s="218"/>
      <c r="O319" s="218"/>
      <c r="P319" s="179"/>
      <c r="Q319" s="128"/>
      <c r="R319" s="216"/>
      <c r="S319" s="244"/>
      <c r="T319" s="177"/>
      <c r="U319" s="177"/>
      <c r="V319" s="216"/>
      <c r="W319" s="131"/>
      <c r="X319" s="132"/>
      <c r="Y319" s="132"/>
      <c r="Z319" s="132"/>
      <c r="AA319" s="133"/>
      <c r="AB319" s="127"/>
      <c r="AC319" s="127"/>
      <c r="AD319" s="245"/>
      <c r="AE319" s="246"/>
      <c r="AF319" s="127"/>
      <c r="AG319" s="127"/>
      <c r="AH319" s="128"/>
      <c r="AI319" s="128"/>
      <c r="AJ319" s="134"/>
      <c r="AK319" s="214"/>
      <c r="AL319" s="210"/>
      <c r="AM319" s="177"/>
      <c r="AN319" s="127"/>
      <c r="AO319" s="177"/>
      <c r="AP319" s="177"/>
      <c r="AQ319" s="177"/>
      <c r="AR319" s="177"/>
      <c r="AS319" s="177"/>
      <c r="AT319" s="177"/>
      <c r="AU319" s="135"/>
      <c r="AV319" s="216"/>
      <c r="AW319" s="133"/>
      <c r="AX319" s="127"/>
      <c r="AY319" s="127"/>
      <c r="AZ319" s="127"/>
      <c r="BA319" s="127"/>
      <c r="BB319" s="127"/>
      <c r="BC319" s="127"/>
      <c r="BD319" s="127"/>
      <c r="BE319" s="134"/>
      <c r="BF319" s="127"/>
      <c r="BG319" s="127"/>
      <c r="BH319" s="127"/>
      <c r="BI319" s="127"/>
      <c r="BJ319" s="127"/>
      <c r="BK319" s="127"/>
      <c r="BL319" s="127"/>
      <c r="BM319" s="127"/>
      <c r="BN319" s="134"/>
      <c r="BO319" s="133"/>
      <c r="BP319" s="127"/>
      <c r="BQ319" s="127"/>
      <c r="BR319" s="127"/>
      <c r="BS319" s="127"/>
      <c r="BT319" s="127"/>
      <c r="BU319" s="127"/>
      <c r="BV319" s="127"/>
      <c r="BW319" s="127"/>
      <c r="BX319" s="127"/>
      <c r="BY319" s="127"/>
      <c r="BZ319" s="127"/>
      <c r="CA319" s="127"/>
      <c r="CB319" s="127"/>
      <c r="CC319" s="127"/>
      <c r="CD319" s="127"/>
      <c r="CE319" s="127"/>
      <c r="CF319" s="127"/>
      <c r="CG319" s="127"/>
      <c r="CH319" s="136"/>
      <c r="CI319" s="137"/>
      <c r="CJ319" s="127"/>
      <c r="CK319" s="127"/>
      <c r="CL319" s="127"/>
      <c r="CM319" s="127"/>
      <c r="CN319" s="127"/>
      <c r="CO319" s="127"/>
      <c r="CP319" s="127"/>
      <c r="CQ319" s="127"/>
      <c r="CR319" s="127"/>
      <c r="CS319" s="127"/>
      <c r="CT319" s="127"/>
      <c r="CU319" s="127"/>
      <c r="CV319" s="127"/>
      <c r="CW319" s="127"/>
      <c r="CX319" s="127"/>
      <c r="CY319" s="127"/>
      <c r="CZ319" s="127"/>
      <c r="DA319" s="127"/>
      <c r="DB319" s="127"/>
      <c r="DC319" s="127"/>
      <c r="DD319" s="128"/>
      <c r="DE319" s="134"/>
      <c r="DF319" s="138"/>
      <c r="DG319" s="139"/>
      <c r="DH319" s="139"/>
      <c r="DI319" s="139"/>
      <c r="DJ319" s="139"/>
      <c r="DK319" s="139"/>
      <c r="DL319" s="139"/>
      <c r="DM319" s="137"/>
      <c r="DN319" s="138"/>
      <c r="DO319" s="139"/>
      <c r="DP319" s="139"/>
      <c r="DQ319" s="139"/>
      <c r="DR319" s="139"/>
      <c r="DS319" s="139"/>
      <c r="DT319" s="139"/>
      <c r="DU319" s="128"/>
      <c r="DV319" s="216"/>
      <c r="DW319" s="140"/>
      <c r="DX319" s="141"/>
      <c r="DY319" s="141"/>
      <c r="DZ319" s="134"/>
      <c r="EA319" s="133"/>
      <c r="EB319" s="177"/>
      <c r="EC319" s="177"/>
      <c r="ED319" s="163"/>
      <c r="EE319" s="133"/>
      <c r="EF319" s="127"/>
      <c r="EG319" s="127"/>
      <c r="EH319" s="127"/>
      <c r="EI319" s="127"/>
      <c r="EJ319" s="127"/>
      <c r="EK319" s="127"/>
      <c r="EL319" s="134"/>
      <c r="EM319" s="133"/>
      <c r="EN319" s="127"/>
      <c r="EO319" s="127"/>
      <c r="EP319" s="127"/>
      <c r="EQ319" s="127"/>
      <c r="ER319" s="127"/>
      <c r="ES319" s="127"/>
      <c r="ET319" s="134"/>
      <c r="EU319" s="142"/>
      <c r="EV319" s="142"/>
      <c r="EW319" s="142"/>
      <c r="EX319" s="142"/>
      <c r="EY319" s="142"/>
      <c r="EZ319" s="142"/>
      <c r="FA319" s="142"/>
      <c r="FB319" s="142"/>
      <c r="FC319" s="142"/>
      <c r="FD319" s="142"/>
      <c r="FE319" s="142"/>
      <c r="FF319" s="142"/>
      <c r="FG319" s="142"/>
      <c r="FH319" s="142"/>
    </row>
    <row r="320" spans="1:164" s="67" customFormat="1">
      <c r="A320" s="176" t="str">
        <f>Validation!B320</f>
        <v>Pass</v>
      </c>
      <c r="B320" s="247"/>
      <c r="C320" s="247"/>
      <c r="D320" s="247"/>
      <c r="E320" s="248"/>
      <c r="F320" s="249"/>
      <c r="G320" s="247"/>
      <c r="H320" s="243"/>
      <c r="I320" s="127"/>
      <c r="J320" s="243"/>
      <c r="K320" s="136"/>
      <c r="L320" s="177"/>
      <c r="M320" s="191"/>
      <c r="N320" s="218"/>
      <c r="O320" s="218"/>
      <c r="P320" s="179"/>
      <c r="Q320" s="128"/>
      <c r="R320" s="216"/>
      <c r="S320" s="244"/>
      <c r="T320" s="177"/>
      <c r="U320" s="177"/>
      <c r="V320" s="216"/>
      <c r="W320" s="131"/>
      <c r="X320" s="132"/>
      <c r="Y320" s="132"/>
      <c r="Z320" s="132"/>
      <c r="AA320" s="133"/>
      <c r="AB320" s="127"/>
      <c r="AC320" s="127"/>
      <c r="AD320" s="245"/>
      <c r="AE320" s="246"/>
      <c r="AF320" s="127"/>
      <c r="AG320" s="127"/>
      <c r="AH320" s="128"/>
      <c r="AI320" s="128"/>
      <c r="AJ320" s="134"/>
      <c r="AK320" s="214"/>
      <c r="AL320" s="210"/>
      <c r="AM320" s="177"/>
      <c r="AN320" s="127"/>
      <c r="AO320" s="177"/>
      <c r="AP320" s="177"/>
      <c r="AQ320" s="177"/>
      <c r="AR320" s="177"/>
      <c r="AS320" s="177"/>
      <c r="AT320" s="177"/>
      <c r="AU320" s="135"/>
      <c r="AV320" s="216"/>
      <c r="AW320" s="133"/>
      <c r="AX320" s="127"/>
      <c r="AY320" s="127"/>
      <c r="AZ320" s="127"/>
      <c r="BA320" s="127"/>
      <c r="BB320" s="127"/>
      <c r="BC320" s="127"/>
      <c r="BD320" s="127"/>
      <c r="BE320" s="134"/>
      <c r="BF320" s="127"/>
      <c r="BG320" s="127"/>
      <c r="BH320" s="127"/>
      <c r="BI320" s="127"/>
      <c r="BJ320" s="127"/>
      <c r="BK320" s="127"/>
      <c r="BL320" s="127"/>
      <c r="BM320" s="127"/>
      <c r="BN320" s="134"/>
      <c r="BO320" s="133"/>
      <c r="BP320" s="127"/>
      <c r="BQ320" s="127"/>
      <c r="BR320" s="127"/>
      <c r="BS320" s="127"/>
      <c r="BT320" s="127"/>
      <c r="BU320" s="127"/>
      <c r="BV320" s="127"/>
      <c r="BW320" s="127"/>
      <c r="BX320" s="127"/>
      <c r="BY320" s="127"/>
      <c r="BZ320" s="127"/>
      <c r="CA320" s="127"/>
      <c r="CB320" s="127"/>
      <c r="CC320" s="127"/>
      <c r="CD320" s="127"/>
      <c r="CE320" s="127"/>
      <c r="CF320" s="127"/>
      <c r="CG320" s="127"/>
      <c r="CH320" s="136"/>
      <c r="CI320" s="137"/>
      <c r="CJ320" s="127"/>
      <c r="CK320" s="127"/>
      <c r="CL320" s="127"/>
      <c r="CM320" s="127"/>
      <c r="CN320" s="127"/>
      <c r="CO320" s="127"/>
      <c r="CP320" s="127"/>
      <c r="CQ320" s="127"/>
      <c r="CR320" s="127"/>
      <c r="CS320" s="127"/>
      <c r="CT320" s="127"/>
      <c r="CU320" s="127"/>
      <c r="CV320" s="127"/>
      <c r="CW320" s="127"/>
      <c r="CX320" s="127"/>
      <c r="CY320" s="127"/>
      <c r="CZ320" s="127"/>
      <c r="DA320" s="127"/>
      <c r="DB320" s="127"/>
      <c r="DC320" s="127"/>
      <c r="DD320" s="128"/>
      <c r="DE320" s="134"/>
      <c r="DF320" s="138"/>
      <c r="DG320" s="139"/>
      <c r="DH320" s="139"/>
      <c r="DI320" s="139"/>
      <c r="DJ320" s="139"/>
      <c r="DK320" s="139"/>
      <c r="DL320" s="139"/>
      <c r="DM320" s="137"/>
      <c r="DN320" s="138"/>
      <c r="DO320" s="139"/>
      <c r="DP320" s="139"/>
      <c r="DQ320" s="139"/>
      <c r="DR320" s="139"/>
      <c r="DS320" s="139"/>
      <c r="DT320" s="139"/>
      <c r="DU320" s="128"/>
      <c r="DV320" s="216"/>
      <c r="DW320" s="140"/>
      <c r="DX320" s="141"/>
      <c r="DY320" s="141"/>
      <c r="DZ320" s="134"/>
      <c r="EA320" s="133"/>
      <c r="EB320" s="177"/>
      <c r="EC320" s="177"/>
      <c r="ED320" s="163"/>
      <c r="EE320" s="133"/>
      <c r="EF320" s="127"/>
      <c r="EG320" s="127"/>
      <c r="EH320" s="127"/>
      <c r="EI320" s="127"/>
      <c r="EJ320" s="127"/>
      <c r="EK320" s="127"/>
      <c r="EL320" s="134"/>
      <c r="EM320" s="133"/>
      <c r="EN320" s="127"/>
      <c r="EO320" s="127"/>
      <c r="EP320" s="127"/>
      <c r="EQ320" s="127"/>
      <c r="ER320" s="127"/>
      <c r="ES320" s="127"/>
      <c r="ET320" s="134"/>
      <c r="EU320" s="142"/>
      <c r="EV320" s="142"/>
      <c r="EW320" s="142"/>
      <c r="EX320" s="142"/>
      <c r="EY320" s="142"/>
      <c r="EZ320" s="142"/>
      <c r="FA320" s="142"/>
      <c r="FB320" s="142"/>
      <c r="FC320" s="142"/>
      <c r="FD320" s="142"/>
      <c r="FE320" s="142"/>
      <c r="FF320" s="142"/>
      <c r="FG320" s="142"/>
      <c r="FH320" s="142"/>
    </row>
    <row r="321" spans="1:164" s="67" customFormat="1">
      <c r="A321" s="176" t="str">
        <f>Validation!B321</f>
        <v>Pass</v>
      </c>
      <c r="B321" s="247"/>
      <c r="C321" s="247"/>
      <c r="D321" s="247"/>
      <c r="E321" s="248"/>
      <c r="F321" s="249"/>
      <c r="G321" s="247"/>
      <c r="H321" s="243"/>
      <c r="I321" s="127"/>
      <c r="J321" s="243"/>
      <c r="K321" s="136"/>
      <c r="L321" s="177"/>
      <c r="M321" s="191"/>
      <c r="N321" s="218"/>
      <c r="O321" s="218"/>
      <c r="P321" s="179"/>
      <c r="Q321" s="128"/>
      <c r="R321" s="216"/>
      <c r="S321" s="244"/>
      <c r="T321" s="177"/>
      <c r="U321" s="177"/>
      <c r="V321" s="216"/>
      <c r="W321" s="131"/>
      <c r="X321" s="132"/>
      <c r="Y321" s="132"/>
      <c r="Z321" s="132"/>
      <c r="AA321" s="133"/>
      <c r="AB321" s="127"/>
      <c r="AC321" s="127"/>
      <c r="AD321" s="245"/>
      <c r="AE321" s="246"/>
      <c r="AF321" s="127"/>
      <c r="AG321" s="127"/>
      <c r="AH321" s="128"/>
      <c r="AI321" s="128"/>
      <c r="AJ321" s="134"/>
      <c r="AK321" s="214"/>
      <c r="AL321" s="210"/>
      <c r="AM321" s="177"/>
      <c r="AN321" s="127"/>
      <c r="AO321" s="177"/>
      <c r="AP321" s="177"/>
      <c r="AQ321" s="177"/>
      <c r="AR321" s="177"/>
      <c r="AS321" s="177"/>
      <c r="AT321" s="177"/>
      <c r="AU321" s="135"/>
      <c r="AV321" s="216"/>
      <c r="AW321" s="133"/>
      <c r="AX321" s="127"/>
      <c r="AY321" s="127"/>
      <c r="AZ321" s="127"/>
      <c r="BA321" s="127"/>
      <c r="BB321" s="127"/>
      <c r="BC321" s="127"/>
      <c r="BD321" s="127"/>
      <c r="BE321" s="134"/>
      <c r="BF321" s="127"/>
      <c r="BG321" s="127"/>
      <c r="BH321" s="127"/>
      <c r="BI321" s="127"/>
      <c r="BJ321" s="127"/>
      <c r="BK321" s="127"/>
      <c r="BL321" s="127"/>
      <c r="BM321" s="127"/>
      <c r="BN321" s="134"/>
      <c r="BO321" s="133"/>
      <c r="BP321" s="127"/>
      <c r="BQ321" s="127"/>
      <c r="BR321" s="127"/>
      <c r="BS321" s="127"/>
      <c r="BT321" s="127"/>
      <c r="BU321" s="127"/>
      <c r="BV321" s="127"/>
      <c r="BW321" s="127"/>
      <c r="BX321" s="127"/>
      <c r="BY321" s="127"/>
      <c r="BZ321" s="127"/>
      <c r="CA321" s="127"/>
      <c r="CB321" s="127"/>
      <c r="CC321" s="127"/>
      <c r="CD321" s="127"/>
      <c r="CE321" s="127"/>
      <c r="CF321" s="127"/>
      <c r="CG321" s="127"/>
      <c r="CH321" s="136"/>
      <c r="CI321" s="137"/>
      <c r="CJ321" s="127"/>
      <c r="CK321" s="127"/>
      <c r="CL321" s="127"/>
      <c r="CM321" s="127"/>
      <c r="CN321" s="127"/>
      <c r="CO321" s="127"/>
      <c r="CP321" s="127"/>
      <c r="CQ321" s="127"/>
      <c r="CR321" s="127"/>
      <c r="CS321" s="127"/>
      <c r="CT321" s="127"/>
      <c r="CU321" s="127"/>
      <c r="CV321" s="127"/>
      <c r="CW321" s="127"/>
      <c r="CX321" s="127"/>
      <c r="CY321" s="127"/>
      <c r="CZ321" s="127"/>
      <c r="DA321" s="127"/>
      <c r="DB321" s="127"/>
      <c r="DC321" s="127"/>
      <c r="DD321" s="128"/>
      <c r="DE321" s="134"/>
      <c r="DF321" s="138"/>
      <c r="DG321" s="139"/>
      <c r="DH321" s="139"/>
      <c r="DI321" s="139"/>
      <c r="DJ321" s="139"/>
      <c r="DK321" s="139"/>
      <c r="DL321" s="139"/>
      <c r="DM321" s="137"/>
      <c r="DN321" s="138"/>
      <c r="DO321" s="139"/>
      <c r="DP321" s="139"/>
      <c r="DQ321" s="139"/>
      <c r="DR321" s="139"/>
      <c r="DS321" s="139"/>
      <c r="DT321" s="139"/>
      <c r="DU321" s="128"/>
      <c r="DV321" s="216"/>
      <c r="DW321" s="140"/>
      <c r="DX321" s="141"/>
      <c r="DY321" s="141"/>
      <c r="DZ321" s="134"/>
      <c r="EA321" s="133"/>
      <c r="EB321" s="177"/>
      <c r="EC321" s="177"/>
      <c r="ED321" s="163"/>
      <c r="EE321" s="133"/>
      <c r="EF321" s="127"/>
      <c r="EG321" s="127"/>
      <c r="EH321" s="127"/>
      <c r="EI321" s="127"/>
      <c r="EJ321" s="127"/>
      <c r="EK321" s="127"/>
      <c r="EL321" s="134"/>
      <c r="EM321" s="133"/>
      <c r="EN321" s="127"/>
      <c r="EO321" s="127"/>
      <c r="EP321" s="127"/>
      <c r="EQ321" s="127"/>
      <c r="ER321" s="127"/>
      <c r="ES321" s="127"/>
      <c r="ET321" s="134"/>
      <c r="EU321" s="142"/>
      <c r="EV321" s="142"/>
      <c r="EW321" s="142"/>
      <c r="EX321" s="142"/>
      <c r="EY321" s="142"/>
      <c r="EZ321" s="142"/>
      <c r="FA321" s="142"/>
      <c r="FB321" s="142"/>
      <c r="FC321" s="142"/>
      <c r="FD321" s="142"/>
      <c r="FE321" s="142"/>
      <c r="FF321" s="142"/>
      <c r="FG321" s="142"/>
      <c r="FH321" s="142"/>
    </row>
    <row r="322" spans="1:164" s="67" customFormat="1">
      <c r="A322" s="176" t="str">
        <f>Validation!B322</f>
        <v>Pass</v>
      </c>
      <c r="B322" s="247"/>
      <c r="C322" s="247"/>
      <c r="D322" s="247"/>
      <c r="E322" s="248"/>
      <c r="F322" s="249"/>
      <c r="G322" s="247"/>
      <c r="H322" s="243"/>
      <c r="I322" s="127"/>
      <c r="J322" s="243"/>
      <c r="K322" s="136"/>
      <c r="L322" s="177"/>
      <c r="M322" s="191"/>
      <c r="N322" s="218"/>
      <c r="O322" s="218"/>
      <c r="P322" s="179"/>
      <c r="Q322" s="128"/>
      <c r="R322" s="216"/>
      <c r="S322" s="244"/>
      <c r="T322" s="177"/>
      <c r="U322" s="177"/>
      <c r="V322" s="216"/>
      <c r="W322" s="131"/>
      <c r="X322" s="132"/>
      <c r="Y322" s="132"/>
      <c r="Z322" s="132"/>
      <c r="AA322" s="133"/>
      <c r="AB322" s="127"/>
      <c r="AC322" s="127"/>
      <c r="AD322" s="245"/>
      <c r="AE322" s="246"/>
      <c r="AF322" s="127"/>
      <c r="AG322" s="127"/>
      <c r="AH322" s="128"/>
      <c r="AI322" s="128"/>
      <c r="AJ322" s="134"/>
      <c r="AK322" s="214"/>
      <c r="AL322" s="210"/>
      <c r="AM322" s="177"/>
      <c r="AN322" s="127"/>
      <c r="AO322" s="177"/>
      <c r="AP322" s="177"/>
      <c r="AQ322" s="177"/>
      <c r="AR322" s="177"/>
      <c r="AS322" s="177"/>
      <c r="AT322" s="177"/>
      <c r="AU322" s="135"/>
      <c r="AV322" s="216"/>
      <c r="AW322" s="133"/>
      <c r="AX322" s="127"/>
      <c r="AY322" s="127"/>
      <c r="AZ322" s="127"/>
      <c r="BA322" s="127"/>
      <c r="BB322" s="127"/>
      <c r="BC322" s="127"/>
      <c r="BD322" s="127"/>
      <c r="BE322" s="134"/>
      <c r="BF322" s="127"/>
      <c r="BG322" s="127"/>
      <c r="BH322" s="127"/>
      <c r="BI322" s="127"/>
      <c r="BJ322" s="127"/>
      <c r="BK322" s="127"/>
      <c r="BL322" s="127"/>
      <c r="BM322" s="127"/>
      <c r="BN322" s="134"/>
      <c r="BO322" s="133"/>
      <c r="BP322" s="127"/>
      <c r="BQ322" s="127"/>
      <c r="BR322" s="127"/>
      <c r="BS322" s="127"/>
      <c r="BT322" s="127"/>
      <c r="BU322" s="127"/>
      <c r="BV322" s="127"/>
      <c r="BW322" s="127"/>
      <c r="BX322" s="127"/>
      <c r="BY322" s="127"/>
      <c r="BZ322" s="127"/>
      <c r="CA322" s="127"/>
      <c r="CB322" s="127"/>
      <c r="CC322" s="127"/>
      <c r="CD322" s="127"/>
      <c r="CE322" s="127"/>
      <c r="CF322" s="127"/>
      <c r="CG322" s="127"/>
      <c r="CH322" s="136"/>
      <c r="CI322" s="137"/>
      <c r="CJ322" s="127"/>
      <c r="CK322" s="127"/>
      <c r="CL322" s="127"/>
      <c r="CM322" s="127"/>
      <c r="CN322" s="127"/>
      <c r="CO322" s="127"/>
      <c r="CP322" s="127"/>
      <c r="CQ322" s="127"/>
      <c r="CR322" s="127"/>
      <c r="CS322" s="127"/>
      <c r="CT322" s="127"/>
      <c r="CU322" s="127"/>
      <c r="CV322" s="127"/>
      <c r="CW322" s="127"/>
      <c r="CX322" s="127"/>
      <c r="CY322" s="127"/>
      <c r="CZ322" s="127"/>
      <c r="DA322" s="127"/>
      <c r="DB322" s="127"/>
      <c r="DC322" s="127"/>
      <c r="DD322" s="128"/>
      <c r="DE322" s="134"/>
      <c r="DF322" s="138"/>
      <c r="DG322" s="139"/>
      <c r="DH322" s="139"/>
      <c r="DI322" s="139"/>
      <c r="DJ322" s="139"/>
      <c r="DK322" s="139"/>
      <c r="DL322" s="139"/>
      <c r="DM322" s="137"/>
      <c r="DN322" s="138"/>
      <c r="DO322" s="139"/>
      <c r="DP322" s="139"/>
      <c r="DQ322" s="139"/>
      <c r="DR322" s="139"/>
      <c r="DS322" s="139"/>
      <c r="DT322" s="139"/>
      <c r="DU322" s="128"/>
      <c r="DV322" s="216"/>
      <c r="DW322" s="140"/>
      <c r="DX322" s="141"/>
      <c r="DY322" s="141"/>
      <c r="DZ322" s="134"/>
      <c r="EA322" s="133"/>
      <c r="EB322" s="177"/>
      <c r="EC322" s="177"/>
      <c r="ED322" s="163"/>
      <c r="EE322" s="133"/>
      <c r="EF322" s="127"/>
      <c r="EG322" s="127"/>
      <c r="EH322" s="127"/>
      <c r="EI322" s="127"/>
      <c r="EJ322" s="127"/>
      <c r="EK322" s="127"/>
      <c r="EL322" s="134"/>
      <c r="EM322" s="133"/>
      <c r="EN322" s="127"/>
      <c r="EO322" s="127"/>
      <c r="EP322" s="127"/>
      <c r="EQ322" s="127"/>
      <c r="ER322" s="127"/>
      <c r="ES322" s="127"/>
      <c r="ET322" s="134"/>
      <c r="EU322" s="142"/>
      <c r="EV322" s="142"/>
      <c r="EW322" s="142"/>
      <c r="EX322" s="142"/>
      <c r="EY322" s="142"/>
      <c r="EZ322" s="142"/>
      <c r="FA322" s="142"/>
      <c r="FB322" s="142"/>
      <c r="FC322" s="142"/>
      <c r="FD322" s="142"/>
      <c r="FE322" s="142"/>
      <c r="FF322" s="142"/>
      <c r="FG322" s="142"/>
      <c r="FH322" s="142"/>
    </row>
    <row r="323" spans="1:164" s="67" customFormat="1">
      <c r="A323" s="176" t="str">
        <f>Validation!B323</f>
        <v>Pass</v>
      </c>
      <c r="B323" s="247"/>
      <c r="C323" s="247"/>
      <c r="D323" s="247"/>
      <c r="E323" s="248"/>
      <c r="F323" s="249"/>
      <c r="G323" s="247"/>
      <c r="H323" s="243"/>
      <c r="I323" s="127"/>
      <c r="J323" s="243"/>
      <c r="K323" s="136"/>
      <c r="L323" s="177"/>
      <c r="M323" s="191"/>
      <c r="N323" s="218"/>
      <c r="O323" s="218"/>
      <c r="P323" s="179"/>
      <c r="Q323" s="128"/>
      <c r="R323" s="216"/>
      <c r="S323" s="244"/>
      <c r="T323" s="177"/>
      <c r="U323" s="177"/>
      <c r="V323" s="216"/>
      <c r="W323" s="131"/>
      <c r="X323" s="132"/>
      <c r="Y323" s="132"/>
      <c r="Z323" s="132"/>
      <c r="AA323" s="133"/>
      <c r="AB323" s="127"/>
      <c r="AC323" s="127"/>
      <c r="AD323" s="245"/>
      <c r="AE323" s="246"/>
      <c r="AF323" s="127"/>
      <c r="AG323" s="127"/>
      <c r="AH323" s="128"/>
      <c r="AI323" s="128"/>
      <c r="AJ323" s="134"/>
      <c r="AK323" s="214"/>
      <c r="AL323" s="210"/>
      <c r="AM323" s="177"/>
      <c r="AN323" s="127"/>
      <c r="AO323" s="177"/>
      <c r="AP323" s="177"/>
      <c r="AQ323" s="177"/>
      <c r="AR323" s="177"/>
      <c r="AS323" s="177"/>
      <c r="AT323" s="177"/>
      <c r="AU323" s="135"/>
      <c r="AV323" s="216"/>
      <c r="AW323" s="133"/>
      <c r="AX323" s="127"/>
      <c r="AY323" s="127"/>
      <c r="AZ323" s="127"/>
      <c r="BA323" s="127"/>
      <c r="BB323" s="127"/>
      <c r="BC323" s="127"/>
      <c r="BD323" s="127"/>
      <c r="BE323" s="134"/>
      <c r="BF323" s="127"/>
      <c r="BG323" s="127"/>
      <c r="BH323" s="127"/>
      <c r="BI323" s="127"/>
      <c r="BJ323" s="127"/>
      <c r="BK323" s="127"/>
      <c r="BL323" s="127"/>
      <c r="BM323" s="127"/>
      <c r="BN323" s="134"/>
      <c r="BO323" s="133"/>
      <c r="BP323" s="127"/>
      <c r="BQ323" s="127"/>
      <c r="BR323" s="127"/>
      <c r="BS323" s="127"/>
      <c r="BT323" s="127"/>
      <c r="BU323" s="127"/>
      <c r="BV323" s="127"/>
      <c r="BW323" s="127"/>
      <c r="BX323" s="127"/>
      <c r="BY323" s="127"/>
      <c r="BZ323" s="127"/>
      <c r="CA323" s="127"/>
      <c r="CB323" s="127"/>
      <c r="CC323" s="127"/>
      <c r="CD323" s="127"/>
      <c r="CE323" s="127"/>
      <c r="CF323" s="127"/>
      <c r="CG323" s="127"/>
      <c r="CH323" s="136"/>
      <c r="CI323" s="137"/>
      <c r="CJ323" s="127"/>
      <c r="CK323" s="127"/>
      <c r="CL323" s="127"/>
      <c r="CM323" s="127"/>
      <c r="CN323" s="127"/>
      <c r="CO323" s="127"/>
      <c r="CP323" s="127"/>
      <c r="CQ323" s="127"/>
      <c r="CR323" s="127"/>
      <c r="CS323" s="127"/>
      <c r="CT323" s="127"/>
      <c r="CU323" s="127"/>
      <c r="CV323" s="127"/>
      <c r="CW323" s="127"/>
      <c r="CX323" s="127"/>
      <c r="CY323" s="127"/>
      <c r="CZ323" s="127"/>
      <c r="DA323" s="127"/>
      <c r="DB323" s="127"/>
      <c r="DC323" s="127"/>
      <c r="DD323" s="128"/>
      <c r="DE323" s="134"/>
      <c r="DF323" s="138"/>
      <c r="DG323" s="139"/>
      <c r="DH323" s="139"/>
      <c r="DI323" s="139"/>
      <c r="DJ323" s="139"/>
      <c r="DK323" s="139"/>
      <c r="DL323" s="139"/>
      <c r="DM323" s="137"/>
      <c r="DN323" s="138"/>
      <c r="DO323" s="139"/>
      <c r="DP323" s="139"/>
      <c r="DQ323" s="139"/>
      <c r="DR323" s="139"/>
      <c r="DS323" s="139"/>
      <c r="DT323" s="139"/>
      <c r="DU323" s="128"/>
      <c r="DV323" s="216"/>
      <c r="DW323" s="140"/>
      <c r="DX323" s="141"/>
      <c r="DY323" s="141"/>
      <c r="DZ323" s="134"/>
      <c r="EA323" s="133"/>
      <c r="EB323" s="177"/>
      <c r="EC323" s="177"/>
      <c r="ED323" s="163"/>
      <c r="EE323" s="133"/>
      <c r="EF323" s="127"/>
      <c r="EG323" s="127"/>
      <c r="EH323" s="127"/>
      <c r="EI323" s="127"/>
      <c r="EJ323" s="127"/>
      <c r="EK323" s="127"/>
      <c r="EL323" s="134"/>
      <c r="EM323" s="133"/>
      <c r="EN323" s="127"/>
      <c r="EO323" s="127"/>
      <c r="EP323" s="127"/>
      <c r="EQ323" s="127"/>
      <c r="ER323" s="127"/>
      <c r="ES323" s="127"/>
      <c r="ET323" s="134"/>
      <c r="EU323" s="142"/>
      <c r="EV323" s="142"/>
      <c r="EW323" s="142"/>
      <c r="EX323" s="142"/>
      <c r="EY323" s="142"/>
      <c r="EZ323" s="142"/>
      <c r="FA323" s="142"/>
      <c r="FB323" s="142"/>
      <c r="FC323" s="142"/>
      <c r="FD323" s="142"/>
      <c r="FE323" s="142"/>
      <c r="FF323" s="142"/>
      <c r="FG323" s="142"/>
      <c r="FH323" s="142"/>
    </row>
    <row r="324" spans="1:164" s="67" customFormat="1">
      <c r="A324" s="176" t="str">
        <f>Validation!B324</f>
        <v>Pass</v>
      </c>
      <c r="B324" s="247"/>
      <c r="C324" s="247"/>
      <c r="D324" s="247"/>
      <c r="E324" s="248"/>
      <c r="F324" s="249"/>
      <c r="G324" s="247"/>
      <c r="H324" s="243"/>
      <c r="I324" s="127"/>
      <c r="J324" s="243"/>
      <c r="K324" s="136"/>
      <c r="L324" s="177"/>
      <c r="M324" s="191"/>
      <c r="N324" s="218"/>
      <c r="O324" s="218"/>
      <c r="P324" s="179"/>
      <c r="Q324" s="128"/>
      <c r="R324" s="216"/>
      <c r="S324" s="244"/>
      <c r="T324" s="177"/>
      <c r="U324" s="177"/>
      <c r="V324" s="216"/>
      <c r="W324" s="131"/>
      <c r="X324" s="132"/>
      <c r="Y324" s="132"/>
      <c r="Z324" s="132"/>
      <c r="AA324" s="133"/>
      <c r="AB324" s="127"/>
      <c r="AC324" s="127"/>
      <c r="AD324" s="245"/>
      <c r="AE324" s="246"/>
      <c r="AF324" s="127"/>
      <c r="AG324" s="127"/>
      <c r="AH324" s="128"/>
      <c r="AI324" s="128"/>
      <c r="AJ324" s="134"/>
      <c r="AK324" s="214"/>
      <c r="AL324" s="210"/>
      <c r="AM324" s="177"/>
      <c r="AN324" s="127"/>
      <c r="AO324" s="177"/>
      <c r="AP324" s="177"/>
      <c r="AQ324" s="177"/>
      <c r="AR324" s="177"/>
      <c r="AS324" s="177"/>
      <c r="AT324" s="177"/>
      <c r="AU324" s="135"/>
      <c r="AV324" s="216"/>
      <c r="AW324" s="133"/>
      <c r="AX324" s="127"/>
      <c r="AY324" s="127"/>
      <c r="AZ324" s="127"/>
      <c r="BA324" s="127"/>
      <c r="BB324" s="127"/>
      <c r="BC324" s="127"/>
      <c r="BD324" s="127"/>
      <c r="BE324" s="134"/>
      <c r="BF324" s="127"/>
      <c r="BG324" s="127"/>
      <c r="BH324" s="127"/>
      <c r="BI324" s="127"/>
      <c r="BJ324" s="127"/>
      <c r="BK324" s="127"/>
      <c r="BL324" s="127"/>
      <c r="BM324" s="127"/>
      <c r="BN324" s="134"/>
      <c r="BO324" s="133"/>
      <c r="BP324" s="127"/>
      <c r="BQ324" s="127"/>
      <c r="BR324" s="127"/>
      <c r="BS324" s="127"/>
      <c r="BT324" s="127"/>
      <c r="BU324" s="127"/>
      <c r="BV324" s="127"/>
      <c r="BW324" s="127"/>
      <c r="BX324" s="127"/>
      <c r="BY324" s="127"/>
      <c r="BZ324" s="127"/>
      <c r="CA324" s="127"/>
      <c r="CB324" s="127"/>
      <c r="CC324" s="127"/>
      <c r="CD324" s="127"/>
      <c r="CE324" s="127"/>
      <c r="CF324" s="127"/>
      <c r="CG324" s="127"/>
      <c r="CH324" s="136"/>
      <c r="CI324" s="137"/>
      <c r="CJ324" s="127"/>
      <c r="CK324" s="127"/>
      <c r="CL324" s="127"/>
      <c r="CM324" s="127"/>
      <c r="CN324" s="127"/>
      <c r="CO324" s="127"/>
      <c r="CP324" s="127"/>
      <c r="CQ324" s="127"/>
      <c r="CR324" s="127"/>
      <c r="CS324" s="127"/>
      <c r="CT324" s="127"/>
      <c r="CU324" s="127"/>
      <c r="CV324" s="127"/>
      <c r="CW324" s="127"/>
      <c r="CX324" s="127"/>
      <c r="CY324" s="127"/>
      <c r="CZ324" s="127"/>
      <c r="DA324" s="127"/>
      <c r="DB324" s="127"/>
      <c r="DC324" s="127"/>
      <c r="DD324" s="128"/>
      <c r="DE324" s="134"/>
      <c r="DF324" s="138"/>
      <c r="DG324" s="139"/>
      <c r="DH324" s="139"/>
      <c r="DI324" s="139"/>
      <c r="DJ324" s="139"/>
      <c r="DK324" s="139"/>
      <c r="DL324" s="139"/>
      <c r="DM324" s="137"/>
      <c r="DN324" s="138"/>
      <c r="DO324" s="139"/>
      <c r="DP324" s="139"/>
      <c r="DQ324" s="139"/>
      <c r="DR324" s="139"/>
      <c r="DS324" s="139"/>
      <c r="DT324" s="139"/>
      <c r="DU324" s="128"/>
      <c r="DV324" s="216"/>
      <c r="DW324" s="140"/>
      <c r="DX324" s="141"/>
      <c r="DY324" s="141"/>
      <c r="DZ324" s="134"/>
      <c r="EA324" s="133"/>
      <c r="EB324" s="177"/>
      <c r="EC324" s="177"/>
      <c r="ED324" s="163"/>
      <c r="EE324" s="133"/>
      <c r="EF324" s="127"/>
      <c r="EG324" s="127"/>
      <c r="EH324" s="127"/>
      <c r="EI324" s="127"/>
      <c r="EJ324" s="127"/>
      <c r="EK324" s="127"/>
      <c r="EL324" s="134"/>
      <c r="EM324" s="133"/>
      <c r="EN324" s="127"/>
      <c r="EO324" s="127"/>
      <c r="EP324" s="127"/>
      <c r="EQ324" s="127"/>
      <c r="ER324" s="127"/>
      <c r="ES324" s="127"/>
      <c r="ET324" s="134"/>
      <c r="EU324" s="142"/>
      <c r="EV324" s="142"/>
      <c r="EW324" s="142"/>
      <c r="EX324" s="142"/>
      <c r="EY324" s="142"/>
      <c r="EZ324" s="142"/>
      <c r="FA324" s="142"/>
      <c r="FB324" s="142"/>
      <c r="FC324" s="142"/>
      <c r="FD324" s="142"/>
      <c r="FE324" s="142"/>
      <c r="FF324" s="142"/>
      <c r="FG324" s="142"/>
      <c r="FH324" s="142"/>
    </row>
    <row r="325" spans="1:164" s="67" customFormat="1">
      <c r="A325" s="176" t="str">
        <f>Validation!B325</f>
        <v>Pass</v>
      </c>
      <c r="B325" s="247"/>
      <c r="C325" s="247"/>
      <c r="D325" s="247"/>
      <c r="E325" s="248"/>
      <c r="F325" s="249"/>
      <c r="G325" s="247"/>
      <c r="H325" s="243"/>
      <c r="I325" s="127"/>
      <c r="J325" s="243"/>
      <c r="K325" s="136"/>
      <c r="L325" s="177"/>
      <c r="M325" s="191"/>
      <c r="N325" s="218"/>
      <c r="O325" s="218"/>
      <c r="P325" s="179"/>
      <c r="Q325" s="128"/>
      <c r="R325" s="216"/>
      <c r="S325" s="244"/>
      <c r="T325" s="177"/>
      <c r="U325" s="177"/>
      <c r="V325" s="216"/>
      <c r="W325" s="131"/>
      <c r="X325" s="132"/>
      <c r="Y325" s="132"/>
      <c r="Z325" s="132"/>
      <c r="AA325" s="133"/>
      <c r="AB325" s="127"/>
      <c r="AC325" s="127"/>
      <c r="AD325" s="245"/>
      <c r="AE325" s="246"/>
      <c r="AF325" s="127"/>
      <c r="AG325" s="127"/>
      <c r="AH325" s="128"/>
      <c r="AI325" s="128"/>
      <c r="AJ325" s="134"/>
      <c r="AK325" s="214"/>
      <c r="AL325" s="210"/>
      <c r="AM325" s="177"/>
      <c r="AN325" s="127"/>
      <c r="AO325" s="177"/>
      <c r="AP325" s="177"/>
      <c r="AQ325" s="177"/>
      <c r="AR325" s="177"/>
      <c r="AS325" s="177"/>
      <c r="AT325" s="177"/>
      <c r="AU325" s="135"/>
      <c r="AV325" s="216"/>
      <c r="AW325" s="133"/>
      <c r="AX325" s="127"/>
      <c r="AY325" s="127"/>
      <c r="AZ325" s="127"/>
      <c r="BA325" s="127"/>
      <c r="BB325" s="127"/>
      <c r="BC325" s="127"/>
      <c r="BD325" s="127"/>
      <c r="BE325" s="134"/>
      <c r="BF325" s="127"/>
      <c r="BG325" s="127"/>
      <c r="BH325" s="127"/>
      <c r="BI325" s="127"/>
      <c r="BJ325" s="127"/>
      <c r="BK325" s="127"/>
      <c r="BL325" s="127"/>
      <c r="BM325" s="127"/>
      <c r="BN325" s="134"/>
      <c r="BO325" s="133"/>
      <c r="BP325" s="127"/>
      <c r="BQ325" s="127"/>
      <c r="BR325" s="127"/>
      <c r="BS325" s="127"/>
      <c r="BT325" s="127"/>
      <c r="BU325" s="127"/>
      <c r="BV325" s="127"/>
      <c r="BW325" s="127"/>
      <c r="BX325" s="127"/>
      <c r="BY325" s="127"/>
      <c r="BZ325" s="127"/>
      <c r="CA325" s="127"/>
      <c r="CB325" s="127"/>
      <c r="CC325" s="127"/>
      <c r="CD325" s="127"/>
      <c r="CE325" s="127"/>
      <c r="CF325" s="127"/>
      <c r="CG325" s="127"/>
      <c r="CH325" s="136"/>
      <c r="CI325" s="137"/>
      <c r="CJ325" s="127"/>
      <c r="CK325" s="127"/>
      <c r="CL325" s="127"/>
      <c r="CM325" s="127"/>
      <c r="CN325" s="127"/>
      <c r="CO325" s="127"/>
      <c r="CP325" s="127"/>
      <c r="CQ325" s="127"/>
      <c r="CR325" s="127"/>
      <c r="CS325" s="127"/>
      <c r="CT325" s="127"/>
      <c r="CU325" s="127"/>
      <c r="CV325" s="127"/>
      <c r="CW325" s="127"/>
      <c r="CX325" s="127"/>
      <c r="CY325" s="127"/>
      <c r="CZ325" s="127"/>
      <c r="DA325" s="127"/>
      <c r="DB325" s="127"/>
      <c r="DC325" s="127"/>
      <c r="DD325" s="128"/>
      <c r="DE325" s="134"/>
      <c r="DF325" s="138"/>
      <c r="DG325" s="139"/>
      <c r="DH325" s="139"/>
      <c r="DI325" s="139"/>
      <c r="DJ325" s="139"/>
      <c r="DK325" s="139"/>
      <c r="DL325" s="139"/>
      <c r="DM325" s="137"/>
      <c r="DN325" s="138"/>
      <c r="DO325" s="139"/>
      <c r="DP325" s="139"/>
      <c r="DQ325" s="139"/>
      <c r="DR325" s="139"/>
      <c r="DS325" s="139"/>
      <c r="DT325" s="139"/>
      <c r="DU325" s="128"/>
      <c r="DV325" s="216"/>
      <c r="DW325" s="140"/>
      <c r="DX325" s="141"/>
      <c r="DY325" s="141"/>
      <c r="DZ325" s="134"/>
      <c r="EA325" s="133"/>
      <c r="EB325" s="177"/>
      <c r="EC325" s="177"/>
      <c r="ED325" s="163"/>
      <c r="EE325" s="133"/>
      <c r="EF325" s="127"/>
      <c r="EG325" s="127"/>
      <c r="EH325" s="127"/>
      <c r="EI325" s="127"/>
      <c r="EJ325" s="127"/>
      <c r="EK325" s="127"/>
      <c r="EL325" s="134"/>
      <c r="EM325" s="133"/>
      <c r="EN325" s="127"/>
      <c r="EO325" s="127"/>
      <c r="EP325" s="127"/>
      <c r="EQ325" s="127"/>
      <c r="ER325" s="127"/>
      <c r="ES325" s="127"/>
      <c r="ET325" s="134"/>
      <c r="EU325" s="142"/>
      <c r="EV325" s="142"/>
      <c r="EW325" s="142"/>
      <c r="EX325" s="142"/>
      <c r="EY325" s="142"/>
      <c r="EZ325" s="142"/>
      <c r="FA325" s="142"/>
      <c r="FB325" s="142"/>
      <c r="FC325" s="142"/>
      <c r="FD325" s="142"/>
      <c r="FE325" s="142"/>
      <c r="FF325" s="142"/>
      <c r="FG325" s="142"/>
      <c r="FH325" s="142"/>
    </row>
    <row r="326" spans="1:164" s="67" customFormat="1">
      <c r="A326" s="176" t="str">
        <f>Validation!B326</f>
        <v>Pass</v>
      </c>
      <c r="B326" s="247"/>
      <c r="C326" s="247"/>
      <c r="D326" s="247"/>
      <c r="E326" s="248"/>
      <c r="F326" s="249"/>
      <c r="G326" s="247"/>
      <c r="H326" s="243"/>
      <c r="I326" s="127"/>
      <c r="J326" s="243"/>
      <c r="K326" s="136"/>
      <c r="L326" s="177"/>
      <c r="M326" s="191"/>
      <c r="N326" s="218"/>
      <c r="O326" s="218"/>
      <c r="P326" s="179"/>
      <c r="Q326" s="128"/>
      <c r="R326" s="216"/>
      <c r="S326" s="244"/>
      <c r="T326" s="177"/>
      <c r="U326" s="177"/>
      <c r="V326" s="216"/>
      <c r="W326" s="131"/>
      <c r="X326" s="132"/>
      <c r="Y326" s="132"/>
      <c r="Z326" s="132"/>
      <c r="AA326" s="133"/>
      <c r="AB326" s="127"/>
      <c r="AC326" s="127"/>
      <c r="AD326" s="245"/>
      <c r="AE326" s="246"/>
      <c r="AF326" s="127"/>
      <c r="AG326" s="127"/>
      <c r="AH326" s="128"/>
      <c r="AI326" s="128"/>
      <c r="AJ326" s="134"/>
      <c r="AK326" s="214"/>
      <c r="AL326" s="210"/>
      <c r="AM326" s="177"/>
      <c r="AN326" s="127"/>
      <c r="AO326" s="177"/>
      <c r="AP326" s="177"/>
      <c r="AQ326" s="177"/>
      <c r="AR326" s="177"/>
      <c r="AS326" s="177"/>
      <c r="AT326" s="177"/>
      <c r="AU326" s="135"/>
      <c r="AV326" s="216"/>
      <c r="AW326" s="133"/>
      <c r="AX326" s="127"/>
      <c r="AY326" s="127"/>
      <c r="AZ326" s="127"/>
      <c r="BA326" s="127"/>
      <c r="BB326" s="127"/>
      <c r="BC326" s="127"/>
      <c r="BD326" s="127"/>
      <c r="BE326" s="134"/>
      <c r="BF326" s="127"/>
      <c r="BG326" s="127"/>
      <c r="BH326" s="127"/>
      <c r="BI326" s="127"/>
      <c r="BJ326" s="127"/>
      <c r="BK326" s="127"/>
      <c r="BL326" s="127"/>
      <c r="BM326" s="127"/>
      <c r="BN326" s="134"/>
      <c r="BO326" s="133"/>
      <c r="BP326" s="127"/>
      <c r="BQ326" s="127"/>
      <c r="BR326" s="127"/>
      <c r="BS326" s="127"/>
      <c r="BT326" s="127"/>
      <c r="BU326" s="127"/>
      <c r="BV326" s="127"/>
      <c r="BW326" s="127"/>
      <c r="BX326" s="127"/>
      <c r="BY326" s="127"/>
      <c r="BZ326" s="127"/>
      <c r="CA326" s="127"/>
      <c r="CB326" s="127"/>
      <c r="CC326" s="127"/>
      <c r="CD326" s="127"/>
      <c r="CE326" s="127"/>
      <c r="CF326" s="127"/>
      <c r="CG326" s="127"/>
      <c r="CH326" s="136"/>
      <c r="CI326" s="137"/>
      <c r="CJ326" s="127"/>
      <c r="CK326" s="127"/>
      <c r="CL326" s="127"/>
      <c r="CM326" s="127"/>
      <c r="CN326" s="127"/>
      <c r="CO326" s="127"/>
      <c r="CP326" s="127"/>
      <c r="CQ326" s="127"/>
      <c r="CR326" s="127"/>
      <c r="CS326" s="127"/>
      <c r="CT326" s="127"/>
      <c r="CU326" s="127"/>
      <c r="CV326" s="127"/>
      <c r="CW326" s="127"/>
      <c r="CX326" s="127"/>
      <c r="CY326" s="127"/>
      <c r="CZ326" s="127"/>
      <c r="DA326" s="127"/>
      <c r="DB326" s="127"/>
      <c r="DC326" s="127"/>
      <c r="DD326" s="128"/>
      <c r="DE326" s="134"/>
      <c r="DF326" s="138"/>
      <c r="DG326" s="139"/>
      <c r="DH326" s="139"/>
      <c r="DI326" s="139"/>
      <c r="DJ326" s="139"/>
      <c r="DK326" s="139"/>
      <c r="DL326" s="139"/>
      <c r="DM326" s="137"/>
      <c r="DN326" s="138"/>
      <c r="DO326" s="139"/>
      <c r="DP326" s="139"/>
      <c r="DQ326" s="139"/>
      <c r="DR326" s="139"/>
      <c r="DS326" s="139"/>
      <c r="DT326" s="139"/>
      <c r="DU326" s="128"/>
      <c r="DV326" s="216"/>
      <c r="DW326" s="140"/>
      <c r="DX326" s="141"/>
      <c r="DY326" s="141"/>
      <c r="DZ326" s="134"/>
      <c r="EA326" s="133"/>
      <c r="EB326" s="177"/>
      <c r="EC326" s="177"/>
      <c r="ED326" s="163"/>
      <c r="EE326" s="133"/>
      <c r="EF326" s="127"/>
      <c r="EG326" s="127"/>
      <c r="EH326" s="127"/>
      <c r="EI326" s="127"/>
      <c r="EJ326" s="127"/>
      <c r="EK326" s="127"/>
      <c r="EL326" s="134"/>
      <c r="EM326" s="133"/>
      <c r="EN326" s="127"/>
      <c r="EO326" s="127"/>
      <c r="EP326" s="127"/>
      <c r="EQ326" s="127"/>
      <c r="ER326" s="127"/>
      <c r="ES326" s="127"/>
      <c r="ET326" s="134"/>
      <c r="EU326" s="142"/>
      <c r="EV326" s="142"/>
      <c r="EW326" s="142"/>
      <c r="EX326" s="142"/>
      <c r="EY326" s="142"/>
      <c r="EZ326" s="142"/>
      <c r="FA326" s="142"/>
      <c r="FB326" s="142"/>
      <c r="FC326" s="142"/>
      <c r="FD326" s="142"/>
      <c r="FE326" s="142"/>
      <c r="FF326" s="142"/>
      <c r="FG326" s="142"/>
      <c r="FH326" s="142"/>
    </row>
    <row r="327" spans="1:164" s="67" customFormat="1">
      <c r="A327" s="176" t="str">
        <f>Validation!B327</f>
        <v>Pass</v>
      </c>
      <c r="B327" s="247"/>
      <c r="C327" s="247"/>
      <c r="D327" s="247"/>
      <c r="E327" s="248"/>
      <c r="F327" s="249"/>
      <c r="G327" s="247"/>
      <c r="H327" s="243"/>
      <c r="I327" s="127"/>
      <c r="J327" s="243"/>
      <c r="K327" s="136"/>
      <c r="L327" s="177"/>
      <c r="M327" s="191"/>
      <c r="N327" s="218"/>
      <c r="O327" s="218"/>
      <c r="P327" s="179"/>
      <c r="Q327" s="128"/>
      <c r="R327" s="216"/>
      <c r="S327" s="244"/>
      <c r="T327" s="177"/>
      <c r="U327" s="177"/>
      <c r="V327" s="216"/>
      <c r="W327" s="131"/>
      <c r="X327" s="132"/>
      <c r="Y327" s="132"/>
      <c r="Z327" s="132"/>
      <c r="AA327" s="133"/>
      <c r="AB327" s="127"/>
      <c r="AC327" s="127"/>
      <c r="AD327" s="245"/>
      <c r="AE327" s="246"/>
      <c r="AF327" s="127"/>
      <c r="AG327" s="127"/>
      <c r="AH327" s="128"/>
      <c r="AI327" s="128"/>
      <c r="AJ327" s="134"/>
      <c r="AK327" s="214"/>
      <c r="AL327" s="210"/>
      <c r="AM327" s="177"/>
      <c r="AN327" s="127"/>
      <c r="AO327" s="177"/>
      <c r="AP327" s="177"/>
      <c r="AQ327" s="177"/>
      <c r="AR327" s="177"/>
      <c r="AS327" s="177"/>
      <c r="AT327" s="177"/>
      <c r="AU327" s="135"/>
      <c r="AV327" s="216"/>
      <c r="AW327" s="133"/>
      <c r="AX327" s="127"/>
      <c r="AY327" s="127"/>
      <c r="AZ327" s="127"/>
      <c r="BA327" s="127"/>
      <c r="BB327" s="127"/>
      <c r="BC327" s="127"/>
      <c r="BD327" s="127"/>
      <c r="BE327" s="134"/>
      <c r="BF327" s="127"/>
      <c r="BG327" s="127"/>
      <c r="BH327" s="127"/>
      <c r="BI327" s="127"/>
      <c r="BJ327" s="127"/>
      <c r="BK327" s="127"/>
      <c r="BL327" s="127"/>
      <c r="BM327" s="127"/>
      <c r="BN327" s="134"/>
      <c r="BO327" s="133"/>
      <c r="BP327" s="127"/>
      <c r="BQ327" s="127"/>
      <c r="BR327" s="127"/>
      <c r="BS327" s="127"/>
      <c r="BT327" s="127"/>
      <c r="BU327" s="127"/>
      <c r="BV327" s="127"/>
      <c r="BW327" s="127"/>
      <c r="BX327" s="127"/>
      <c r="BY327" s="127"/>
      <c r="BZ327" s="127"/>
      <c r="CA327" s="127"/>
      <c r="CB327" s="127"/>
      <c r="CC327" s="127"/>
      <c r="CD327" s="127"/>
      <c r="CE327" s="127"/>
      <c r="CF327" s="127"/>
      <c r="CG327" s="127"/>
      <c r="CH327" s="136"/>
      <c r="CI327" s="137"/>
      <c r="CJ327" s="127"/>
      <c r="CK327" s="127"/>
      <c r="CL327" s="127"/>
      <c r="CM327" s="127"/>
      <c r="CN327" s="127"/>
      <c r="CO327" s="127"/>
      <c r="CP327" s="127"/>
      <c r="CQ327" s="127"/>
      <c r="CR327" s="127"/>
      <c r="CS327" s="127"/>
      <c r="CT327" s="127"/>
      <c r="CU327" s="127"/>
      <c r="CV327" s="127"/>
      <c r="CW327" s="127"/>
      <c r="CX327" s="127"/>
      <c r="CY327" s="127"/>
      <c r="CZ327" s="127"/>
      <c r="DA327" s="127"/>
      <c r="DB327" s="127"/>
      <c r="DC327" s="127"/>
      <c r="DD327" s="128"/>
      <c r="DE327" s="134"/>
      <c r="DF327" s="138"/>
      <c r="DG327" s="139"/>
      <c r="DH327" s="139"/>
      <c r="DI327" s="139"/>
      <c r="DJ327" s="139"/>
      <c r="DK327" s="139"/>
      <c r="DL327" s="139"/>
      <c r="DM327" s="137"/>
      <c r="DN327" s="138"/>
      <c r="DO327" s="139"/>
      <c r="DP327" s="139"/>
      <c r="DQ327" s="139"/>
      <c r="DR327" s="139"/>
      <c r="DS327" s="139"/>
      <c r="DT327" s="139"/>
      <c r="DU327" s="128"/>
      <c r="DV327" s="216"/>
      <c r="DW327" s="140"/>
      <c r="DX327" s="141"/>
      <c r="DY327" s="141"/>
      <c r="DZ327" s="134"/>
      <c r="EA327" s="133"/>
      <c r="EB327" s="177"/>
      <c r="EC327" s="177"/>
      <c r="ED327" s="163"/>
      <c r="EE327" s="133"/>
      <c r="EF327" s="127"/>
      <c r="EG327" s="127"/>
      <c r="EH327" s="127"/>
      <c r="EI327" s="127"/>
      <c r="EJ327" s="127"/>
      <c r="EK327" s="127"/>
      <c r="EL327" s="134"/>
      <c r="EM327" s="133"/>
      <c r="EN327" s="127"/>
      <c r="EO327" s="127"/>
      <c r="EP327" s="127"/>
      <c r="EQ327" s="127"/>
      <c r="ER327" s="127"/>
      <c r="ES327" s="127"/>
      <c r="ET327" s="134"/>
      <c r="EU327" s="142"/>
      <c r="EV327" s="142"/>
      <c r="EW327" s="142"/>
      <c r="EX327" s="142"/>
      <c r="EY327" s="142"/>
      <c r="EZ327" s="142"/>
      <c r="FA327" s="142"/>
      <c r="FB327" s="142"/>
      <c r="FC327" s="142"/>
      <c r="FD327" s="142"/>
      <c r="FE327" s="142"/>
      <c r="FF327" s="142"/>
      <c r="FG327" s="142"/>
      <c r="FH327" s="142"/>
    </row>
    <row r="328" spans="1:164" s="67" customFormat="1">
      <c r="A328" s="176" t="str">
        <f>Validation!B328</f>
        <v>Pass</v>
      </c>
      <c r="B328" s="247"/>
      <c r="C328" s="247"/>
      <c r="D328" s="247"/>
      <c r="E328" s="248"/>
      <c r="F328" s="249"/>
      <c r="G328" s="247"/>
      <c r="H328" s="243"/>
      <c r="I328" s="127"/>
      <c r="J328" s="243"/>
      <c r="K328" s="136"/>
      <c r="L328" s="177"/>
      <c r="M328" s="191"/>
      <c r="N328" s="218"/>
      <c r="O328" s="218"/>
      <c r="P328" s="179"/>
      <c r="Q328" s="128"/>
      <c r="R328" s="216"/>
      <c r="S328" s="244"/>
      <c r="T328" s="177"/>
      <c r="U328" s="177"/>
      <c r="V328" s="216"/>
      <c r="W328" s="131"/>
      <c r="X328" s="132"/>
      <c r="Y328" s="132"/>
      <c r="Z328" s="132"/>
      <c r="AA328" s="133"/>
      <c r="AB328" s="127"/>
      <c r="AC328" s="127"/>
      <c r="AD328" s="245"/>
      <c r="AE328" s="246"/>
      <c r="AF328" s="127"/>
      <c r="AG328" s="127"/>
      <c r="AH328" s="128"/>
      <c r="AI328" s="128"/>
      <c r="AJ328" s="134"/>
      <c r="AK328" s="214"/>
      <c r="AL328" s="210"/>
      <c r="AM328" s="177"/>
      <c r="AN328" s="127"/>
      <c r="AO328" s="177"/>
      <c r="AP328" s="177"/>
      <c r="AQ328" s="177"/>
      <c r="AR328" s="177"/>
      <c r="AS328" s="177"/>
      <c r="AT328" s="177"/>
      <c r="AU328" s="135"/>
      <c r="AV328" s="216"/>
      <c r="AW328" s="133"/>
      <c r="AX328" s="127"/>
      <c r="AY328" s="127"/>
      <c r="AZ328" s="127"/>
      <c r="BA328" s="127"/>
      <c r="BB328" s="127"/>
      <c r="BC328" s="127"/>
      <c r="BD328" s="127"/>
      <c r="BE328" s="134"/>
      <c r="BF328" s="127"/>
      <c r="BG328" s="127"/>
      <c r="BH328" s="127"/>
      <c r="BI328" s="127"/>
      <c r="BJ328" s="127"/>
      <c r="BK328" s="127"/>
      <c r="BL328" s="127"/>
      <c r="BM328" s="127"/>
      <c r="BN328" s="134"/>
      <c r="BO328" s="133"/>
      <c r="BP328" s="127"/>
      <c r="BQ328" s="127"/>
      <c r="BR328" s="127"/>
      <c r="BS328" s="127"/>
      <c r="BT328" s="127"/>
      <c r="BU328" s="127"/>
      <c r="BV328" s="127"/>
      <c r="BW328" s="127"/>
      <c r="BX328" s="127"/>
      <c r="BY328" s="127"/>
      <c r="BZ328" s="127"/>
      <c r="CA328" s="127"/>
      <c r="CB328" s="127"/>
      <c r="CC328" s="127"/>
      <c r="CD328" s="127"/>
      <c r="CE328" s="127"/>
      <c r="CF328" s="127"/>
      <c r="CG328" s="127"/>
      <c r="CH328" s="136"/>
      <c r="CI328" s="137"/>
      <c r="CJ328" s="127"/>
      <c r="CK328" s="127"/>
      <c r="CL328" s="127"/>
      <c r="CM328" s="127"/>
      <c r="CN328" s="127"/>
      <c r="CO328" s="127"/>
      <c r="CP328" s="127"/>
      <c r="CQ328" s="127"/>
      <c r="CR328" s="127"/>
      <c r="CS328" s="127"/>
      <c r="CT328" s="127"/>
      <c r="CU328" s="127"/>
      <c r="CV328" s="127"/>
      <c r="CW328" s="127"/>
      <c r="CX328" s="127"/>
      <c r="CY328" s="127"/>
      <c r="CZ328" s="127"/>
      <c r="DA328" s="127"/>
      <c r="DB328" s="127"/>
      <c r="DC328" s="127"/>
      <c r="DD328" s="128"/>
      <c r="DE328" s="134"/>
      <c r="DF328" s="138"/>
      <c r="DG328" s="139"/>
      <c r="DH328" s="139"/>
      <c r="DI328" s="139"/>
      <c r="DJ328" s="139"/>
      <c r="DK328" s="139"/>
      <c r="DL328" s="139"/>
      <c r="DM328" s="137"/>
      <c r="DN328" s="138"/>
      <c r="DO328" s="139"/>
      <c r="DP328" s="139"/>
      <c r="DQ328" s="139"/>
      <c r="DR328" s="139"/>
      <c r="DS328" s="139"/>
      <c r="DT328" s="139"/>
      <c r="DU328" s="128"/>
      <c r="DV328" s="216"/>
      <c r="DW328" s="140"/>
      <c r="DX328" s="141"/>
      <c r="DY328" s="141"/>
      <c r="DZ328" s="134"/>
      <c r="EA328" s="133"/>
      <c r="EB328" s="177"/>
      <c r="EC328" s="177"/>
      <c r="ED328" s="163"/>
      <c r="EE328" s="133"/>
      <c r="EF328" s="127"/>
      <c r="EG328" s="127"/>
      <c r="EH328" s="127"/>
      <c r="EI328" s="127"/>
      <c r="EJ328" s="127"/>
      <c r="EK328" s="127"/>
      <c r="EL328" s="134"/>
      <c r="EM328" s="133"/>
      <c r="EN328" s="127"/>
      <c r="EO328" s="127"/>
      <c r="EP328" s="127"/>
      <c r="EQ328" s="127"/>
      <c r="ER328" s="127"/>
      <c r="ES328" s="127"/>
      <c r="ET328" s="134"/>
      <c r="EU328" s="142"/>
      <c r="EV328" s="142"/>
      <c r="EW328" s="142"/>
      <c r="EX328" s="142"/>
      <c r="EY328" s="142"/>
      <c r="EZ328" s="142"/>
      <c r="FA328" s="142"/>
      <c r="FB328" s="142"/>
      <c r="FC328" s="142"/>
      <c r="FD328" s="142"/>
      <c r="FE328" s="142"/>
      <c r="FF328" s="142"/>
      <c r="FG328" s="142"/>
      <c r="FH328" s="142"/>
    </row>
    <row r="329" spans="1:164" s="67" customFormat="1">
      <c r="A329" s="176" t="str">
        <f>Validation!B329</f>
        <v>Pass</v>
      </c>
      <c r="B329" s="247"/>
      <c r="C329" s="247"/>
      <c r="D329" s="247"/>
      <c r="E329" s="248"/>
      <c r="F329" s="249"/>
      <c r="G329" s="247"/>
      <c r="H329" s="243"/>
      <c r="I329" s="127"/>
      <c r="J329" s="243"/>
      <c r="K329" s="136"/>
      <c r="L329" s="177"/>
      <c r="M329" s="191"/>
      <c r="N329" s="218"/>
      <c r="O329" s="218"/>
      <c r="P329" s="179"/>
      <c r="Q329" s="128"/>
      <c r="R329" s="216"/>
      <c r="S329" s="244"/>
      <c r="T329" s="177"/>
      <c r="U329" s="177"/>
      <c r="V329" s="216"/>
      <c r="W329" s="131"/>
      <c r="X329" s="132"/>
      <c r="Y329" s="132"/>
      <c r="Z329" s="132"/>
      <c r="AA329" s="133"/>
      <c r="AB329" s="127"/>
      <c r="AC329" s="127"/>
      <c r="AD329" s="245"/>
      <c r="AE329" s="246"/>
      <c r="AF329" s="127"/>
      <c r="AG329" s="127"/>
      <c r="AH329" s="128"/>
      <c r="AI329" s="128"/>
      <c r="AJ329" s="134"/>
      <c r="AK329" s="214"/>
      <c r="AL329" s="210"/>
      <c r="AM329" s="177"/>
      <c r="AN329" s="127"/>
      <c r="AO329" s="177"/>
      <c r="AP329" s="177"/>
      <c r="AQ329" s="177"/>
      <c r="AR329" s="177"/>
      <c r="AS329" s="177"/>
      <c r="AT329" s="177"/>
      <c r="AU329" s="135"/>
      <c r="AV329" s="216"/>
      <c r="AW329" s="133"/>
      <c r="AX329" s="127"/>
      <c r="AY329" s="127"/>
      <c r="AZ329" s="127"/>
      <c r="BA329" s="127"/>
      <c r="BB329" s="127"/>
      <c r="BC329" s="127"/>
      <c r="BD329" s="127"/>
      <c r="BE329" s="134"/>
      <c r="BF329" s="127"/>
      <c r="BG329" s="127"/>
      <c r="BH329" s="127"/>
      <c r="BI329" s="127"/>
      <c r="BJ329" s="127"/>
      <c r="BK329" s="127"/>
      <c r="BL329" s="127"/>
      <c r="BM329" s="127"/>
      <c r="BN329" s="134"/>
      <c r="BO329" s="133"/>
      <c r="BP329" s="127"/>
      <c r="BQ329" s="127"/>
      <c r="BR329" s="127"/>
      <c r="BS329" s="127"/>
      <c r="BT329" s="127"/>
      <c r="BU329" s="127"/>
      <c r="BV329" s="127"/>
      <c r="BW329" s="127"/>
      <c r="BX329" s="127"/>
      <c r="BY329" s="127"/>
      <c r="BZ329" s="127"/>
      <c r="CA329" s="127"/>
      <c r="CB329" s="127"/>
      <c r="CC329" s="127"/>
      <c r="CD329" s="127"/>
      <c r="CE329" s="127"/>
      <c r="CF329" s="127"/>
      <c r="CG329" s="127"/>
      <c r="CH329" s="136"/>
      <c r="CI329" s="137"/>
      <c r="CJ329" s="127"/>
      <c r="CK329" s="127"/>
      <c r="CL329" s="127"/>
      <c r="CM329" s="127"/>
      <c r="CN329" s="127"/>
      <c r="CO329" s="127"/>
      <c r="CP329" s="127"/>
      <c r="CQ329" s="127"/>
      <c r="CR329" s="127"/>
      <c r="CS329" s="127"/>
      <c r="CT329" s="127"/>
      <c r="CU329" s="127"/>
      <c r="CV329" s="127"/>
      <c r="CW329" s="127"/>
      <c r="CX329" s="127"/>
      <c r="CY329" s="127"/>
      <c r="CZ329" s="127"/>
      <c r="DA329" s="127"/>
      <c r="DB329" s="127"/>
      <c r="DC329" s="127"/>
      <c r="DD329" s="128"/>
      <c r="DE329" s="134"/>
      <c r="DF329" s="138"/>
      <c r="DG329" s="139"/>
      <c r="DH329" s="139"/>
      <c r="DI329" s="139"/>
      <c r="DJ329" s="139"/>
      <c r="DK329" s="139"/>
      <c r="DL329" s="139"/>
      <c r="DM329" s="137"/>
      <c r="DN329" s="138"/>
      <c r="DO329" s="139"/>
      <c r="DP329" s="139"/>
      <c r="DQ329" s="139"/>
      <c r="DR329" s="139"/>
      <c r="DS329" s="139"/>
      <c r="DT329" s="139"/>
      <c r="DU329" s="128"/>
      <c r="DV329" s="216"/>
      <c r="DW329" s="140"/>
      <c r="DX329" s="141"/>
      <c r="DY329" s="141"/>
      <c r="DZ329" s="134"/>
      <c r="EA329" s="133"/>
      <c r="EB329" s="177"/>
      <c r="EC329" s="177"/>
      <c r="ED329" s="163"/>
      <c r="EE329" s="133"/>
      <c r="EF329" s="127"/>
      <c r="EG329" s="127"/>
      <c r="EH329" s="127"/>
      <c r="EI329" s="127"/>
      <c r="EJ329" s="127"/>
      <c r="EK329" s="127"/>
      <c r="EL329" s="134"/>
      <c r="EM329" s="133"/>
      <c r="EN329" s="127"/>
      <c r="EO329" s="127"/>
      <c r="EP329" s="127"/>
      <c r="EQ329" s="127"/>
      <c r="ER329" s="127"/>
      <c r="ES329" s="127"/>
      <c r="ET329" s="134"/>
      <c r="EU329" s="142"/>
      <c r="EV329" s="142"/>
      <c r="EW329" s="142"/>
      <c r="EX329" s="142"/>
      <c r="EY329" s="142"/>
      <c r="EZ329" s="142"/>
      <c r="FA329" s="142"/>
      <c r="FB329" s="142"/>
      <c r="FC329" s="142"/>
      <c r="FD329" s="142"/>
      <c r="FE329" s="142"/>
      <c r="FF329" s="142"/>
      <c r="FG329" s="142"/>
      <c r="FH329" s="142"/>
    </row>
    <row r="330" spans="1:164" s="67" customFormat="1">
      <c r="A330" s="176" t="str">
        <f>Validation!B330</f>
        <v>Pass</v>
      </c>
      <c r="B330" s="247"/>
      <c r="C330" s="247"/>
      <c r="D330" s="247"/>
      <c r="E330" s="248"/>
      <c r="F330" s="249"/>
      <c r="G330" s="247"/>
      <c r="H330" s="243"/>
      <c r="I330" s="127"/>
      <c r="J330" s="243"/>
      <c r="K330" s="136"/>
      <c r="L330" s="177"/>
      <c r="M330" s="191"/>
      <c r="N330" s="218"/>
      <c r="O330" s="218"/>
      <c r="P330" s="179"/>
      <c r="Q330" s="128"/>
      <c r="R330" s="216"/>
      <c r="S330" s="244"/>
      <c r="T330" s="177"/>
      <c r="U330" s="177"/>
      <c r="V330" s="216"/>
      <c r="W330" s="131"/>
      <c r="X330" s="132"/>
      <c r="Y330" s="132"/>
      <c r="Z330" s="132"/>
      <c r="AA330" s="133"/>
      <c r="AB330" s="127"/>
      <c r="AC330" s="127"/>
      <c r="AD330" s="245"/>
      <c r="AE330" s="246"/>
      <c r="AF330" s="127"/>
      <c r="AG330" s="127"/>
      <c r="AH330" s="128"/>
      <c r="AI330" s="128"/>
      <c r="AJ330" s="134"/>
      <c r="AK330" s="214"/>
      <c r="AL330" s="210"/>
      <c r="AM330" s="177"/>
      <c r="AN330" s="127"/>
      <c r="AO330" s="177"/>
      <c r="AP330" s="177"/>
      <c r="AQ330" s="177"/>
      <c r="AR330" s="177"/>
      <c r="AS330" s="177"/>
      <c r="AT330" s="177"/>
      <c r="AU330" s="135"/>
      <c r="AV330" s="216"/>
      <c r="AW330" s="133"/>
      <c r="AX330" s="127"/>
      <c r="AY330" s="127"/>
      <c r="AZ330" s="127"/>
      <c r="BA330" s="127"/>
      <c r="BB330" s="127"/>
      <c r="BC330" s="127"/>
      <c r="BD330" s="127"/>
      <c r="BE330" s="134"/>
      <c r="BF330" s="127"/>
      <c r="BG330" s="127"/>
      <c r="BH330" s="127"/>
      <c r="BI330" s="127"/>
      <c r="BJ330" s="127"/>
      <c r="BK330" s="127"/>
      <c r="BL330" s="127"/>
      <c r="BM330" s="127"/>
      <c r="BN330" s="134"/>
      <c r="BO330" s="133"/>
      <c r="BP330" s="127"/>
      <c r="BQ330" s="127"/>
      <c r="BR330" s="127"/>
      <c r="BS330" s="127"/>
      <c r="BT330" s="127"/>
      <c r="BU330" s="127"/>
      <c r="BV330" s="127"/>
      <c r="BW330" s="127"/>
      <c r="BX330" s="127"/>
      <c r="BY330" s="127"/>
      <c r="BZ330" s="127"/>
      <c r="CA330" s="127"/>
      <c r="CB330" s="127"/>
      <c r="CC330" s="127"/>
      <c r="CD330" s="127"/>
      <c r="CE330" s="127"/>
      <c r="CF330" s="127"/>
      <c r="CG330" s="127"/>
      <c r="CH330" s="136"/>
      <c r="CI330" s="137"/>
      <c r="CJ330" s="127"/>
      <c r="CK330" s="127"/>
      <c r="CL330" s="127"/>
      <c r="CM330" s="127"/>
      <c r="CN330" s="127"/>
      <c r="CO330" s="127"/>
      <c r="CP330" s="127"/>
      <c r="CQ330" s="127"/>
      <c r="CR330" s="127"/>
      <c r="CS330" s="127"/>
      <c r="CT330" s="127"/>
      <c r="CU330" s="127"/>
      <c r="CV330" s="127"/>
      <c r="CW330" s="127"/>
      <c r="CX330" s="127"/>
      <c r="CY330" s="127"/>
      <c r="CZ330" s="127"/>
      <c r="DA330" s="127"/>
      <c r="DB330" s="127"/>
      <c r="DC330" s="127"/>
      <c r="DD330" s="128"/>
      <c r="DE330" s="134"/>
      <c r="DF330" s="138"/>
      <c r="DG330" s="139"/>
      <c r="DH330" s="139"/>
      <c r="DI330" s="139"/>
      <c r="DJ330" s="139"/>
      <c r="DK330" s="139"/>
      <c r="DL330" s="139"/>
      <c r="DM330" s="137"/>
      <c r="DN330" s="138"/>
      <c r="DO330" s="139"/>
      <c r="DP330" s="139"/>
      <c r="DQ330" s="139"/>
      <c r="DR330" s="139"/>
      <c r="DS330" s="139"/>
      <c r="DT330" s="139"/>
      <c r="DU330" s="128"/>
      <c r="DV330" s="216"/>
      <c r="DW330" s="140"/>
      <c r="DX330" s="141"/>
      <c r="DY330" s="141"/>
      <c r="DZ330" s="134"/>
      <c r="EA330" s="133"/>
      <c r="EB330" s="177"/>
      <c r="EC330" s="177"/>
      <c r="ED330" s="163"/>
      <c r="EE330" s="133"/>
      <c r="EF330" s="127"/>
      <c r="EG330" s="127"/>
      <c r="EH330" s="127"/>
      <c r="EI330" s="127"/>
      <c r="EJ330" s="127"/>
      <c r="EK330" s="127"/>
      <c r="EL330" s="134"/>
      <c r="EM330" s="133"/>
      <c r="EN330" s="127"/>
      <c r="EO330" s="127"/>
      <c r="EP330" s="127"/>
      <c r="EQ330" s="127"/>
      <c r="ER330" s="127"/>
      <c r="ES330" s="127"/>
      <c r="ET330" s="134"/>
      <c r="EU330" s="142"/>
      <c r="EV330" s="142"/>
      <c r="EW330" s="142"/>
      <c r="EX330" s="142"/>
      <c r="EY330" s="142"/>
      <c r="EZ330" s="142"/>
      <c r="FA330" s="142"/>
      <c r="FB330" s="142"/>
      <c r="FC330" s="142"/>
      <c r="FD330" s="142"/>
      <c r="FE330" s="142"/>
      <c r="FF330" s="142"/>
      <c r="FG330" s="142"/>
      <c r="FH330" s="142"/>
    </row>
    <row r="331" spans="1:164" s="67" customFormat="1">
      <c r="A331" s="176" t="str">
        <f>Validation!B331</f>
        <v>Pass</v>
      </c>
      <c r="B331" s="247"/>
      <c r="C331" s="247"/>
      <c r="D331" s="247"/>
      <c r="E331" s="248"/>
      <c r="F331" s="249"/>
      <c r="G331" s="247"/>
      <c r="H331" s="243"/>
      <c r="I331" s="127"/>
      <c r="J331" s="243"/>
      <c r="K331" s="136"/>
      <c r="L331" s="177"/>
      <c r="M331" s="191"/>
      <c r="N331" s="218"/>
      <c r="O331" s="218"/>
      <c r="P331" s="179"/>
      <c r="Q331" s="128"/>
      <c r="R331" s="216"/>
      <c r="S331" s="244"/>
      <c r="T331" s="177"/>
      <c r="U331" s="177"/>
      <c r="V331" s="216"/>
      <c r="W331" s="131"/>
      <c r="X331" s="132"/>
      <c r="Y331" s="132"/>
      <c r="Z331" s="132"/>
      <c r="AA331" s="133"/>
      <c r="AB331" s="127"/>
      <c r="AC331" s="127"/>
      <c r="AD331" s="245"/>
      <c r="AE331" s="246"/>
      <c r="AF331" s="127"/>
      <c r="AG331" s="127"/>
      <c r="AH331" s="128"/>
      <c r="AI331" s="128"/>
      <c r="AJ331" s="134"/>
      <c r="AK331" s="214"/>
      <c r="AL331" s="210"/>
      <c r="AM331" s="177"/>
      <c r="AN331" s="127"/>
      <c r="AO331" s="177"/>
      <c r="AP331" s="177"/>
      <c r="AQ331" s="177"/>
      <c r="AR331" s="177"/>
      <c r="AS331" s="177"/>
      <c r="AT331" s="177"/>
      <c r="AU331" s="135"/>
      <c r="AV331" s="216"/>
      <c r="AW331" s="133"/>
      <c r="AX331" s="127"/>
      <c r="AY331" s="127"/>
      <c r="AZ331" s="127"/>
      <c r="BA331" s="127"/>
      <c r="BB331" s="127"/>
      <c r="BC331" s="127"/>
      <c r="BD331" s="127"/>
      <c r="BE331" s="134"/>
      <c r="BF331" s="127"/>
      <c r="BG331" s="127"/>
      <c r="BH331" s="127"/>
      <c r="BI331" s="127"/>
      <c r="BJ331" s="127"/>
      <c r="BK331" s="127"/>
      <c r="BL331" s="127"/>
      <c r="BM331" s="127"/>
      <c r="BN331" s="134"/>
      <c r="BO331" s="133"/>
      <c r="BP331" s="127"/>
      <c r="BQ331" s="127"/>
      <c r="BR331" s="127"/>
      <c r="BS331" s="127"/>
      <c r="BT331" s="127"/>
      <c r="BU331" s="127"/>
      <c r="BV331" s="127"/>
      <c r="BW331" s="127"/>
      <c r="BX331" s="127"/>
      <c r="BY331" s="127"/>
      <c r="BZ331" s="127"/>
      <c r="CA331" s="127"/>
      <c r="CB331" s="127"/>
      <c r="CC331" s="127"/>
      <c r="CD331" s="127"/>
      <c r="CE331" s="127"/>
      <c r="CF331" s="127"/>
      <c r="CG331" s="127"/>
      <c r="CH331" s="136"/>
      <c r="CI331" s="137"/>
      <c r="CJ331" s="127"/>
      <c r="CK331" s="127"/>
      <c r="CL331" s="127"/>
      <c r="CM331" s="127"/>
      <c r="CN331" s="127"/>
      <c r="CO331" s="127"/>
      <c r="CP331" s="127"/>
      <c r="CQ331" s="127"/>
      <c r="CR331" s="127"/>
      <c r="CS331" s="127"/>
      <c r="CT331" s="127"/>
      <c r="CU331" s="127"/>
      <c r="CV331" s="127"/>
      <c r="CW331" s="127"/>
      <c r="CX331" s="127"/>
      <c r="CY331" s="127"/>
      <c r="CZ331" s="127"/>
      <c r="DA331" s="127"/>
      <c r="DB331" s="127"/>
      <c r="DC331" s="127"/>
      <c r="DD331" s="128"/>
      <c r="DE331" s="134"/>
      <c r="DF331" s="138"/>
      <c r="DG331" s="139"/>
      <c r="DH331" s="139"/>
      <c r="DI331" s="139"/>
      <c r="DJ331" s="139"/>
      <c r="DK331" s="139"/>
      <c r="DL331" s="139"/>
      <c r="DM331" s="137"/>
      <c r="DN331" s="138"/>
      <c r="DO331" s="139"/>
      <c r="DP331" s="139"/>
      <c r="DQ331" s="139"/>
      <c r="DR331" s="139"/>
      <c r="DS331" s="139"/>
      <c r="DT331" s="139"/>
      <c r="DU331" s="128"/>
      <c r="DV331" s="216"/>
      <c r="DW331" s="140"/>
      <c r="DX331" s="141"/>
      <c r="DY331" s="141"/>
      <c r="DZ331" s="134"/>
      <c r="EA331" s="133"/>
      <c r="EB331" s="177"/>
      <c r="EC331" s="177"/>
      <c r="ED331" s="163"/>
      <c r="EE331" s="133"/>
      <c r="EF331" s="127"/>
      <c r="EG331" s="127"/>
      <c r="EH331" s="127"/>
      <c r="EI331" s="127"/>
      <c r="EJ331" s="127"/>
      <c r="EK331" s="127"/>
      <c r="EL331" s="134"/>
      <c r="EM331" s="133"/>
      <c r="EN331" s="127"/>
      <c r="EO331" s="127"/>
      <c r="EP331" s="127"/>
      <c r="EQ331" s="127"/>
      <c r="ER331" s="127"/>
      <c r="ES331" s="127"/>
      <c r="ET331" s="134"/>
      <c r="EU331" s="142"/>
      <c r="EV331" s="142"/>
      <c r="EW331" s="142"/>
      <c r="EX331" s="142"/>
      <c r="EY331" s="142"/>
      <c r="EZ331" s="142"/>
      <c r="FA331" s="142"/>
      <c r="FB331" s="142"/>
      <c r="FC331" s="142"/>
      <c r="FD331" s="142"/>
      <c r="FE331" s="142"/>
      <c r="FF331" s="142"/>
      <c r="FG331" s="142"/>
      <c r="FH331" s="142"/>
    </row>
    <row r="332" spans="1:164" s="67" customFormat="1">
      <c r="A332" s="176" t="str">
        <f>Validation!B332</f>
        <v>Pass</v>
      </c>
      <c r="B332" s="247"/>
      <c r="C332" s="247"/>
      <c r="D332" s="247"/>
      <c r="E332" s="248"/>
      <c r="F332" s="249"/>
      <c r="G332" s="247"/>
      <c r="H332" s="243"/>
      <c r="I332" s="127"/>
      <c r="J332" s="243"/>
      <c r="K332" s="136"/>
      <c r="L332" s="177"/>
      <c r="M332" s="191"/>
      <c r="N332" s="218"/>
      <c r="O332" s="218"/>
      <c r="P332" s="179"/>
      <c r="Q332" s="128"/>
      <c r="R332" s="216"/>
      <c r="S332" s="244"/>
      <c r="T332" s="177"/>
      <c r="U332" s="177"/>
      <c r="V332" s="216"/>
      <c r="W332" s="131"/>
      <c r="X332" s="132"/>
      <c r="Y332" s="132"/>
      <c r="Z332" s="132"/>
      <c r="AA332" s="133"/>
      <c r="AB332" s="127"/>
      <c r="AC332" s="127"/>
      <c r="AD332" s="245"/>
      <c r="AE332" s="246"/>
      <c r="AF332" s="127"/>
      <c r="AG332" s="127"/>
      <c r="AH332" s="128"/>
      <c r="AI332" s="128"/>
      <c r="AJ332" s="134"/>
      <c r="AK332" s="214"/>
      <c r="AL332" s="210"/>
      <c r="AM332" s="177"/>
      <c r="AN332" s="127"/>
      <c r="AO332" s="177"/>
      <c r="AP332" s="177"/>
      <c r="AQ332" s="177"/>
      <c r="AR332" s="177"/>
      <c r="AS332" s="177"/>
      <c r="AT332" s="177"/>
      <c r="AU332" s="135"/>
      <c r="AV332" s="216"/>
      <c r="AW332" s="133"/>
      <c r="AX332" s="127"/>
      <c r="AY332" s="127"/>
      <c r="AZ332" s="127"/>
      <c r="BA332" s="127"/>
      <c r="BB332" s="127"/>
      <c r="BC332" s="127"/>
      <c r="BD332" s="127"/>
      <c r="BE332" s="134"/>
      <c r="BF332" s="127"/>
      <c r="BG332" s="127"/>
      <c r="BH332" s="127"/>
      <c r="BI332" s="127"/>
      <c r="BJ332" s="127"/>
      <c r="BK332" s="127"/>
      <c r="BL332" s="127"/>
      <c r="BM332" s="127"/>
      <c r="BN332" s="134"/>
      <c r="BO332" s="133"/>
      <c r="BP332" s="127"/>
      <c r="BQ332" s="127"/>
      <c r="BR332" s="127"/>
      <c r="BS332" s="127"/>
      <c r="BT332" s="127"/>
      <c r="BU332" s="127"/>
      <c r="BV332" s="127"/>
      <c r="BW332" s="127"/>
      <c r="BX332" s="127"/>
      <c r="BY332" s="127"/>
      <c r="BZ332" s="127"/>
      <c r="CA332" s="127"/>
      <c r="CB332" s="127"/>
      <c r="CC332" s="127"/>
      <c r="CD332" s="127"/>
      <c r="CE332" s="127"/>
      <c r="CF332" s="127"/>
      <c r="CG332" s="127"/>
      <c r="CH332" s="136"/>
      <c r="CI332" s="137"/>
      <c r="CJ332" s="127"/>
      <c r="CK332" s="127"/>
      <c r="CL332" s="127"/>
      <c r="CM332" s="127"/>
      <c r="CN332" s="127"/>
      <c r="CO332" s="127"/>
      <c r="CP332" s="127"/>
      <c r="CQ332" s="127"/>
      <c r="CR332" s="127"/>
      <c r="CS332" s="127"/>
      <c r="CT332" s="127"/>
      <c r="CU332" s="127"/>
      <c r="CV332" s="127"/>
      <c r="CW332" s="127"/>
      <c r="CX332" s="127"/>
      <c r="CY332" s="127"/>
      <c r="CZ332" s="127"/>
      <c r="DA332" s="127"/>
      <c r="DB332" s="127"/>
      <c r="DC332" s="127"/>
      <c r="DD332" s="128"/>
      <c r="DE332" s="134"/>
      <c r="DF332" s="138"/>
      <c r="DG332" s="139"/>
      <c r="DH332" s="139"/>
      <c r="DI332" s="139"/>
      <c r="DJ332" s="139"/>
      <c r="DK332" s="139"/>
      <c r="DL332" s="139"/>
      <c r="DM332" s="137"/>
      <c r="DN332" s="138"/>
      <c r="DO332" s="139"/>
      <c r="DP332" s="139"/>
      <c r="DQ332" s="139"/>
      <c r="DR332" s="139"/>
      <c r="DS332" s="139"/>
      <c r="DT332" s="139"/>
      <c r="DU332" s="128"/>
      <c r="DV332" s="216"/>
      <c r="DW332" s="140"/>
      <c r="DX332" s="141"/>
      <c r="DY332" s="141"/>
      <c r="DZ332" s="134"/>
      <c r="EA332" s="133"/>
      <c r="EB332" s="177"/>
      <c r="EC332" s="177"/>
      <c r="ED332" s="163"/>
      <c r="EE332" s="133"/>
      <c r="EF332" s="127"/>
      <c r="EG332" s="127"/>
      <c r="EH332" s="127"/>
      <c r="EI332" s="127"/>
      <c r="EJ332" s="127"/>
      <c r="EK332" s="127"/>
      <c r="EL332" s="134"/>
      <c r="EM332" s="133"/>
      <c r="EN332" s="127"/>
      <c r="EO332" s="127"/>
      <c r="EP332" s="127"/>
      <c r="EQ332" s="127"/>
      <c r="ER332" s="127"/>
      <c r="ES332" s="127"/>
      <c r="ET332" s="134"/>
      <c r="EU332" s="142"/>
      <c r="EV332" s="142"/>
      <c r="EW332" s="142"/>
      <c r="EX332" s="142"/>
      <c r="EY332" s="142"/>
      <c r="EZ332" s="142"/>
      <c r="FA332" s="142"/>
      <c r="FB332" s="142"/>
      <c r="FC332" s="142"/>
      <c r="FD332" s="142"/>
      <c r="FE332" s="142"/>
      <c r="FF332" s="142"/>
      <c r="FG332" s="142"/>
      <c r="FH332" s="142"/>
    </row>
    <row r="333" spans="1:164" s="67" customFormat="1">
      <c r="A333" s="176" t="str">
        <f>Validation!B333</f>
        <v>Pass</v>
      </c>
      <c r="B333" s="247"/>
      <c r="C333" s="247"/>
      <c r="D333" s="247"/>
      <c r="E333" s="248"/>
      <c r="F333" s="249"/>
      <c r="G333" s="247"/>
      <c r="H333" s="243"/>
      <c r="I333" s="127"/>
      <c r="J333" s="243"/>
      <c r="K333" s="136"/>
      <c r="L333" s="177"/>
      <c r="M333" s="191"/>
      <c r="N333" s="218"/>
      <c r="O333" s="218"/>
      <c r="P333" s="179"/>
      <c r="Q333" s="128"/>
      <c r="R333" s="216"/>
      <c r="S333" s="244"/>
      <c r="T333" s="177"/>
      <c r="U333" s="177"/>
      <c r="V333" s="216"/>
      <c r="W333" s="131"/>
      <c r="X333" s="132"/>
      <c r="Y333" s="132"/>
      <c r="Z333" s="132"/>
      <c r="AA333" s="133"/>
      <c r="AB333" s="127"/>
      <c r="AC333" s="127"/>
      <c r="AD333" s="245"/>
      <c r="AE333" s="246"/>
      <c r="AF333" s="127"/>
      <c r="AG333" s="127"/>
      <c r="AH333" s="128"/>
      <c r="AI333" s="128"/>
      <c r="AJ333" s="134"/>
      <c r="AK333" s="214"/>
      <c r="AL333" s="210"/>
      <c r="AM333" s="177"/>
      <c r="AN333" s="127"/>
      <c r="AO333" s="177"/>
      <c r="AP333" s="177"/>
      <c r="AQ333" s="177"/>
      <c r="AR333" s="177"/>
      <c r="AS333" s="177"/>
      <c r="AT333" s="177"/>
      <c r="AU333" s="135"/>
      <c r="AV333" s="216"/>
      <c r="AW333" s="133"/>
      <c r="AX333" s="127"/>
      <c r="AY333" s="127"/>
      <c r="AZ333" s="127"/>
      <c r="BA333" s="127"/>
      <c r="BB333" s="127"/>
      <c r="BC333" s="127"/>
      <c r="BD333" s="127"/>
      <c r="BE333" s="134"/>
      <c r="BF333" s="127"/>
      <c r="BG333" s="127"/>
      <c r="BH333" s="127"/>
      <c r="BI333" s="127"/>
      <c r="BJ333" s="127"/>
      <c r="BK333" s="127"/>
      <c r="BL333" s="127"/>
      <c r="BM333" s="127"/>
      <c r="BN333" s="134"/>
      <c r="BO333" s="133"/>
      <c r="BP333" s="127"/>
      <c r="BQ333" s="127"/>
      <c r="BR333" s="127"/>
      <c r="BS333" s="127"/>
      <c r="BT333" s="127"/>
      <c r="BU333" s="127"/>
      <c r="BV333" s="127"/>
      <c r="BW333" s="127"/>
      <c r="BX333" s="127"/>
      <c r="BY333" s="127"/>
      <c r="BZ333" s="127"/>
      <c r="CA333" s="127"/>
      <c r="CB333" s="127"/>
      <c r="CC333" s="127"/>
      <c r="CD333" s="127"/>
      <c r="CE333" s="127"/>
      <c r="CF333" s="127"/>
      <c r="CG333" s="127"/>
      <c r="CH333" s="136"/>
      <c r="CI333" s="137"/>
      <c r="CJ333" s="127"/>
      <c r="CK333" s="127"/>
      <c r="CL333" s="127"/>
      <c r="CM333" s="127"/>
      <c r="CN333" s="127"/>
      <c r="CO333" s="127"/>
      <c r="CP333" s="127"/>
      <c r="CQ333" s="127"/>
      <c r="CR333" s="127"/>
      <c r="CS333" s="127"/>
      <c r="CT333" s="127"/>
      <c r="CU333" s="127"/>
      <c r="CV333" s="127"/>
      <c r="CW333" s="127"/>
      <c r="CX333" s="127"/>
      <c r="CY333" s="127"/>
      <c r="CZ333" s="127"/>
      <c r="DA333" s="127"/>
      <c r="DB333" s="127"/>
      <c r="DC333" s="127"/>
      <c r="DD333" s="128"/>
      <c r="DE333" s="134"/>
      <c r="DF333" s="138"/>
      <c r="DG333" s="139"/>
      <c r="DH333" s="139"/>
      <c r="DI333" s="139"/>
      <c r="DJ333" s="139"/>
      <c r="DK333" s="139"/>
      <c r="DL333" s="139"/>
      <c r="DM333" s="137"/>
      <c r="DN333" s="138"/>
      <c r="DO333" s="139"/>
      <c r="DP333" s="139"/>
      <c r="DQ333" s="139"/>
      <c r="DR333" s="139"/>
      <c r="DS333" s="139"/>
      <c r="DT333" s="139"/>
      <c r="DU333" s="128"/>
      <c r="DV333" s="216"/>
      <c r="DW333" s="140"/>
      <c r="DX333" s="141"/>
      <c r="DY333" s="141"/>
      <c r="DZ333" s="134"/>
      <c r="EA333" s="133"/>
      <c r="EB333" s="177"/>
      <c r="EC333" s="177"/>
      <c r="ED333" s="163"/>
      <c r="EE333" s="133"/>
      <c r="EF333" s="127"/>
      <c r="EG333" s="127"/>
      <c r="EH333" s="127"/>
      <c r="EI333" s="127"/>
      <c r="EJ333" s="127"/>
      <c r="EK333" s="127"/>
      <c r="EL333" s="134"/>
      <c r="EM333" s="133"/>
      <c r="EN333" s="127"/>
      <c r="EO333" s="127"/>
      <c r="EP333" s="127"/>
      <c r="EQ333" s="127"/>
      <c r="ER333" s="127"/>
      <c r="ES333" s="127"/>
      <c r="ET333" s="134"/>
      <c r="EU333" s="142"/>
      <c r="EV333" s="142"/>
      <c r="EW333" s="142"/>
      <c r="EX333" s="142"/>
      <c r="EY333" s="142"/>
      <c r="EZ333" s="142"/>
      <c r="FA333" s="142"/>
      <c r="FB333" s="142"/>
      <c r="FC333" s="142"/>
      <c r="FD333" s="142"/>
      <c r="FE333" s="142"/>
      <c r="FF333" s="142"/>
      <c r="FG333" s="142"/>
      <c r="FH333" s="142"/>
    </row>
    <row r="334" spans="1:164" s="67" customFormat="1">
      <c r="A334" s="176" t="str">
        <f>Validation!B334</f>
        <v>Pass</v>
      </c>
      <c r="B334" s="247"/>
      <c r="C334" s="247"/>
      <c r="D334" s="247"/>
      <c r="E334" s="248"/>
      <c r="F334" s="249"/>
      <c r="G334" s="247"/>
      <c r="H334" s="243"/>
      <c r="I334" s="127"/>
      <c r="J334" s="243"/>
      <c r="K334" s="136"/>
      <c r="L334" s="177"/>
      <c r="M334" s="191"/>
      <c r="N334" s="218"/>
      <c r="O334" s="218"/>
      <c r="P334" s="179"/>
      <c r="Q334" s="128"/>
      <c r="R334" s="216"/>
      <c r="S334" s="244"/>
      <c r="T334" s="177"/>
      <c r="U334" s="177"/>
      <c r="V334" s="216"/>
      <c r="W334" s="131"/>
      <c r="X334" s="132"/>
      <c r="Y334" s="132"/>
      <c r="Z334" s="132"/>
      <c r="AA334" s="133"/>
      <c r="AB334" s="127"/>
      <c r="AC334" s="127"/>
      <c r="AD334" s="245"/>
      <c r="AE334" s="246"/>
      <c r="AF334" s="127"/>
      <c r="AG334" s="127"/>
      <c r="AH334" s="128"/>
      <c r="AI334" s="128"/>
      <c r="AJ334" s="134"/>
      <c r="AK334" s="214"/>
      <c r="AL334" s="210"/>
      <c r="AM334" s="177"/>
      <c r="AN334" s="127"/>
      <c r="AO334" s="177"/>
      <c r="AP334" s="177"/>
      <c r="AQ334" s="177"/>
      <c r="AR334" s="177"/>
      <c r="AS334" s="177"/>
      <c r="AT334" s="177"/>
      <c r="AU334" s="135"/>
      <c r="AV334" s="216"/>
      <c r="AW334" s="133"/>
      <c r="AX334" s="127"/>
      <c r="AY334" s="127"/>
      <c r="AZ334" s="127"/>
      <c r="BA334" s="127"/>
      <c r="BB334" s="127"/>
      <c r="BC334" s="127"/>
      <c r="BD334" s="127"/>
      <c r="BE334" s="134"/>
      <c r="BF334" s="127"/>
      <c r="BG334" s="127"/>
      <c r="BH334" s="127"/>
      <c r="BI334" s="127"/>
      <c r="BJ334" s="127"/>
      <c r="BK334" s="127"/>
      <c r="BL334" s="127"/>
      <c r="BM334" s="127"/>
      <c r="BN334" s="134"/>
      <c r="BO334" s="133"/>
      <c r="BP334" s="127"/>
      <c r="BQ334" s="127"/>
      <c r="BR334" s="127"/>
      <c r="BS334" s="127"/>
      <c r="BT334" s="127"/>
      <c r="BU334" s="127"/>
      <c r="BV334" s="127"/>
      <c r="BW334" s="127"/>
      <c r="BX334" s="127"/>
      <c r="BY334" s="127"/>
      <c r="BZ334" s="127"/>
      <c r="CA334" s="127"/>
      <c r="CB334" s="127"/>
      <c r="CC334" s="127"/>
      <c r="CD334" s="127"/>
      <c r="CE334" s="127"/>
      <c r="CF334" s="127"/>
      <c r="CG334" s="127"/>
      <c r="CH334" s="136"/>
      <c r="CI334" s="137"/>
      <c r="CJ334" s="127"/>
      <c r="CK334" s="127"/>
      <c r="CL334" s="127"/>
      <c r="CM334" s="127"/>
      <c r="CN334" s="127"/>
      <c r="CO334" s="127"/>
      <c r="CP334" s="127"/>
      <c r="CQ334" s="127"/>
      <c r="CR334" s="127"/>
      <c r="CS334" s="127"/>
      <c r="CT334" s="127"/>
      <c r="CU334" s="127"/>
      <c r="CV334" s="127"/>
      <c r="CW334" s="127"/>
      <c r="CX334" s="127"/>
      <c r="CY334" s="127"/>
      <c r="CZ334" s="127"/>
      <c r="DA334" s="127"/>
      <c r="DB334" s="127"/>
      <c r="DC334" s="127"/>
      <c r="DD334" s="128"/>
      <c r="DE334" s="134"/>
      <c r="DF334" s="138"/>
      <c r="DG334" s="139"/>
      <c r="DH334" s="139"/>
      <c r="DI334" s="139"/>
      <c r="DJ334" s="139"/>
      <c r="DK334" s="139"/>
      <c r="DL334" s="139"/>
      <c r="DM334" s="137"/>
      <c r="DN334" s="138"/>
      <c r="DO334" s="139"/>
      <c r="DP334" s="139"/>
      <c r="DQ334" s="139"/>
      <c r="DR334" s="139"/>
      <c r="DS334" s="139"/>
      <c r="DT334" s="139"/>
      <c r="DU334" s="128"/>
      <c r="DV334" s="216"/>
      <c r="DW334" s="140"/>
      <c r="DX334" s="141"/>
      <c r="DY334" s="141"/>
      <c r="DZ334" s="134"/>
      <c r="EA334" s="133"/>
      <c r="EB334" s="177"/>
      <c r="EC334" s="177"/>
      <c r="ED334" s="163"/>
      <c r="EE334" s="133"/>
      <c r="EF334" s="127"/>
      <c r="EG334" s="127"/>
      <c r="EH334" s="127"/>
      <c r="EI334" s="127"/>
      <c r="EJ334" s="127"/>
      <c r="EK334" s="127"/>
      <c r="EL334" s="134"/>
      <c r="EM334" s="133"/>
      <c r="EN334" s="127"/>
      <c r="EO334" s="127"/>
      <c r="EP334" s="127"/>
      <c r="EQ334" s="127"/>
      <c r="ER334" s="127"/>
      <c r="ES334" s="127"/>
      <c r="ET334" s="134"/>
      <c r="EU334" s="142"/>
      <c r="EV334" s="142"/>
      <c r="EW334" s="142"/>
      <c r="EX334" s="142"/>
      <c r="EY334" s="142"/>
      <c r="EZ334" s="142"/>
      <c r="FA334" s="142"/>
      <c r="FB334" s="142"/>
      <c r="FC334" s="142"/>
      <c r="FD334" s="142"/>
      <c r="FE334" s="142"/>
      <c r="FF334" s="142"/>
      <c r="FG334" s="142"/>
      <c r="FH334" s="142"/>
    </row>
    <row r="335" spans="1:164" s="67" customFormat="1">
      <c r="A335" s="176" t="str">
        <f>Validation!B335</f>
        <v>Pass</v>
      </c>
      <c r="B335" s="247"/>
      <c r="C335" s="247"/>
      <c r="D335" s="247"/>
      <c r="E335" s="248"/>
      <c r="F335" s="249"/>
      <c r="G335" s="247"/>
      <c r="H335" s="243"/>
      <c r="I335" s="127"/>
      <c r="J335" s="243"/>
      <c r="K335" s="136"/>
      <c r="L335" s="177"/>
      <c r="M335" s="191"/>
      <c r="N335" s="218"/>
      <c r="O335" s="218"/>
      <c r="P335" s="179"/>
      <c r="Q335" s="128"/>
      <c r="R335" s="216"/>
      <c r="S335" s="244"/>
      <c r="T335" s="177"/>
      <c r="U335" s="177"/>
      <c r="V335" s="216"/>
      <c r="W335" s="131"/>
      <c r="X335" s="132"/>
      <c r="Y335" s="132"/>
      <c r="Z335" s="132"/>
      <c r="AA335" s="133"/>
      <c r="AB335" s="127"/>
      <c r="AC335" s="127"/>
      <c r="AD335" s="245"/>
      <c r="AE335" s="246"/>
      <c r="AF335" s="127"/>
      <c r="AG335" s="127"/>
      <c r="AH335" s="128"/>
      <c r="AI335" s="128"/>
      <c r="AJ335" s="134"/>
      <c r="AK335" s="214"/>
      <c r="AL335" s="210"/>
      <c r="AM335" s="177"/>
      <c r="AN335" s="127"/>
      <c r="AO335" s="177"/>
      <c r="AP335" s="177"/>
      <c r="AQ335" s="177"/>
      <c r="AR335" s="177"/>
      <c r="AS335" s="177"/>
      <c r="AT335" s="177"/>
      <c r="AU335" s="135"/>
      <c r="AV335" s="216"/>
      <c r="AW335" s="133"/>
      <c r="AX335" s="127"/>
      <c r="AY335" s="127"/>
      <c r="AZ335" s="127"/>
      <c r="BA335" s="127"/>
      <c r="BB335" s="127"/>
      <c r="BC335" s="127"/>
      <c r="BD335" s="127"/>
      <c r="BE335" s="134"/>
      <c r="BF335" s="127"/>
      <c r="BG335" s="127"/>
      <c r="BH335" s="127"/>
      <c r="BI335" s="127"/>
      <c r="BJ335" s="127"/>
      <c r="BK335" s="127"/>
      <c r="BL335" s="127"/>
      <c r="BM335" s="127"/>
      <c r="BN335" s="134"/>
      <c r="BO335" s="133"/>
      <c r="BP335" s="127"/>
      <c r="BQ335" s="127"/>
      <c r="BR335" s="127"/>
      <c r="BS335" s="127"/>
      <c r="BT335" s="127"/>
      <c r="BU335" s="127"/>
      <c r="BV335" s="127"/>
      <c r="BW335" s="127"/>
      <c r="BX335" s="127"/>
      <c r="BY335" s="127"/>
      <c r="BZ335" s="127"/>
      <c r="CA335" s="127"/>
      <c r="CB335" s="127"/>
      <c r="CC335" s="127"/>
      <c r="CD335" s="127"/>
      <c r="CE335" s="127"/>
      <c r="CF335" s="127"/>
      <c r="CG335" s="127"/>
      <c r="CH335" s="136"/>
      <c r="CI335" s="137"/>
      <c r="CJ335" s="127"/>
      <c r="CK335" s="127"/>
      <c r="CL335" s="127"/>
      <c r="CM335" s="127"/>
      <c r="CN335" s="127"/>
      <c r="CO335" s="127"/>
      <c r="CP335" s="127"/>
      <c r="CQ335" s="127"/>
      <c r="CR335" s="127"/>
      <c r="CS335" s="127"/>
      <c r="CT335" s="127"/>
      <c r="CU335" s="127"/>
      <c r="CV335" s="127"/>
      <c r="CW335" s="127"/>
      <c r="CX335" s="127"/>
      <c r="CY335" s="127"/>
      <c r="CZ335" s="127"/>
      <c r="DA335" s="127"/>
      <c r="DB335" s="127"/>
      <c r="DC335" s="127"/>
      <c r="DD335" s="128"/>
      <c r="DE335" s="134"/>
      <c r="DF335" s="138"/>
      <c r="DG335" s="139"/>
      <c r="DH335" s="139"/>
      <c r="DI335" s="139"/>
      <c r="DJ335" s="139"/>
      <c r="DK335" s="139"/>
      <c r="DL335" s="139"/>
      <c r="DM335" s="137"/>
      <c r="DN335" s="138"/>
      <c r="DO335" s="139"/>
      <c r="DP335" s="139"/>
      <c r="DQ335" s="139"/>
      <c r="DR335" s="139"/>
      <c r="DS335" s="139"/>
      <c r="DT335" s="139"/>
      <c r="DU335" s="128"/>
      <c r="DV335" s="216"/>
      <c r="DW335" s="140"/>
      <c r="DX335" s="141"/>
      <c r="DY335" s="141"/>
      <c r="DZ335" s="134"/>
      <c r="EA335" s="133"/>
      <c r="EB335" s="177"/>
      <c r="EC335" s="177"/>
      <c r="ED335" s="163"/>
      <c r="EE335" s="133"/>
      <c r="EF335" s="127"/>
      <c r="EG335" s="127"/>
      <c r="EH335" s="127"/>
      <c r="EI335" s="127"/>
      <c r="EJ335" s="127"/>
      <c r="EK335" s="127"/>
      <c r="EL335" s="134"/>
      <c r="EM335" s="133"/>
      <c r="EN335" s="127"/>
      <c r="EO335" s="127"/>
      <c r="EP335" s="127"/>
      <c r="EQ335" s="127"/>
      <c r="ER335" s="127"/>
      <c r="ES335" s="127"/>
      <c r="ET335" s="134"/>
      <c r="EU335" s="142"/>
      <c r="EV335" s="142"/>
      <c r="EW335" s="142"/>
      <c r="EX335" s="142"/>
      <c r="EY335" s="142"/>
      <c r="EZ335" s="142"/>
      <c r="FA335" s="142"/>
      <c r="FB335" s="142"/>
      <c r="FC335" s="142"/>
      <c r="FD335" s="142"/>
      <c r="FE335" s="142"/>
      <c r="FF335" s="142"/>
      <c r="FG335" s="142"/>
      <c r="FH335" s="142"/>
    </row>
    <row r="336" spans="1:164" s="67" customFormat="1">
      <c r="A336" s="176" t="str">
        <f>Validation!B336</f>
        <v>Pass</v>
      </c>
      <c r="B336" s="247"/>
      <c r="C336" s="247"/>
      <c r="D336" s="247"/>
      <c r="E336" s="248"/>
      <c r="F336" s="249"/>
      <c r="G336" s="247"/>
      <c r="H336" s="243"/>
      <c r="I336" s="127"/>
      <c r="J336" s="243"/>
      <c r="K336" s="136"/>
      <c r="L336" s="177"/>
      <c r="M336" s="191"/>
      <c r="N336" s="218"/>
      <c r="O336" s="218"/>
      <c r="P336" s="179"/>
      <c r="Q336" s="128"/>
      <c r="R336" s="216"/>
      <c r="S336" s="244"/>
      <c r="T336" s="177"/>
      <c r="U336" s="177"/>
      <c r="V336" s="216"/>
      <c r="W336" s="131"/>
      <c r="X336" s="132"/>
      <c r="Y336" s="132"/>
      <c r="Z336" s="132"/>
      <c r="AA336" s="133"/>
      <c r="AB336" s="127"/>
      <c r="AC336" s="127"/>
      <c r="AD336" s="245"/>
      <c r="AE336" s="246"/>
      <c r="AF336" s="127"/>
      <c r="AG336" s="127"/>
      <c r="AH336" s="128"/>
      <c r="AI336" s="128"/>
      <c r="AJ336" s="134"/>
      <c r="AK336" s="214"/>
      <c r="AL336" s="210"/>
      <c r="AM336" s="177"/>
      <c r="AN336" s="127"/>
      <c r="AO336" s="177"/>
      <c r="AP336" s="177"/>
      <c r="AQ336" s="177"/>
      <c r="AR336" s="177"/>
      <c r="AS336" s="177"/>
      <c r="AT336" s="177"/>
      <c r="AU336" s="135"/>
      <c r="AV336" s="216"/>
      <c r="AW336" s="133"/>
      <c r="AX336" s="127"/>
      <c r="AY336" s="127"/>
      <c r="AZ336" s="127"/>
      <c r="BA336" s="127"/>
      <c r="BB336" s="127"/>
      <c r="BC336" s="127"/>
      <c r="BD336" s="127"/>
      <c r="BE336" s="134"/>
      <c r="BF336" s="127"/>
      <c r="BG336" s="127"/>
      <c r="BH336" s="127"/>
      <c r="BI336" s="127"/>
      <c r="BJ336" s="127"/>
      <c r="BK336" s="127"/>
      <c r="BL336" s="127"/>
      <c r="BM336" s="127"/>
      <c r="BN336" s="134"/>
      <c r="BO336" s="133"/>
      <c r="BP336" s="127"/>
      <c r="BQ336" s="127"/>
      <c r="BR336" s="127"/>
      <c r="BS336" s="127"/>
      <c r="BT336" s="127"/>
      <c r="BU336" s="127"/>
      <c r="BV336" s="127"/>
      <c r="BW336" s="127"/>
      <c r="BX336" s="127"/>
      <c r="BY336" s="127"/>
      <c r="BZ336" s="127"/>
      <c r="CA336" s="127"/>
      <c r="CB336" s="127"/>
      <c r="CC336" s="127"/>
      <c r="CD336" s="127"/>
      <c r="CE336" s="127"/>
      <c r="CF336" s="127"/>
      <c r="CG336" s="127"/>
      <c r="CH336" s="136"/>
      <c r="CI336" s="137"/>
      <c r="CJ336" s="127"/>
      <c r="CK336" s="127"/>
      <c r="CL336" s="127"/>
      <c r="CM336" s="127"/>
      <c r="CN336" s="127"/>
      <c r="CO336" s="127"/>
      <c r="CP336" s="127"/>
      <c r="CQ336" s="127"/>
      <c r="CR336" s="127"/>
      <c r="CS336" s="127"/>
      <c r="CT336" s="127"/>
      <c r="CU336" s="127"/>
      <c r="CV336" s="127"/>
      <c r="CW336" s="127"/>
      <c r="CX336" s="127"/>
      <c r="CY336" s="127"/>
      <c r="CZ336" s="127"/>
      <c r="DA336" s="127"/>
      <c r="DB336" s="127"/>
      <c r="DC336" s="127"/>
      <c r="DD336" s="128"/>
      <c r="DE336" s="134"/>
      <c r="DF336" s="138"/>
      <c r="DG336" s="139"/>
      <c r="DH336" s="139"/>
      <c r="DI336" s="139"/>
      <c r="DJ336" s="139"/>
      <c r="DK336" s="139"/>
      <c r="DL336" s="139"/>
      <c r="DM336" s="137"/>
      <c r="DN336" s="138"/>
      <c r="DO336" s="139"/>
      <c r="DP336" s="139"/>
      <c r="DQ336" s="139"/>
      <c r="DR336" s="139"/>
      <c r="DS336" s="139"/>
      <c r="DT336" s="139"/>
      <c r="DU336" s="128"/>
      <c r="DV336" s="216"/>
      <c r="DW336" s="140"/>
      <c r="DX336" s="141"/>
      <c r="DY336" s="141"/>
      <c r="DZ336" s="134"/>
      <c r="EA336" s="133"/>
      <c r="EB336" s="177"/>
      <c r="EC336" s="177"/>
      <c r="ED336" s="163"/>
      <c r="EE336" s="133"/>
      <c r="EF336" s="127"/>
      <c r="EG336" s="127"/>
      <c r="EH336" s="127"/>
      <c r="EI336" s="127"/>
      <c r="EJ336" s="127"/>
      <c r="EK336" s="127"/>
      <c r="EL336" s="134"/>
      <c r="EM336" s="133"/>
      <c r="EN336" s="127"/>
      <c r="EO336" s="127"/>
      <c r="EP336" s="127"/>
      <c r="EQ336" s="127"/>
      <c r="ER336" s="127"/>
      <c r="ES336" s="127"/>
      <c r="ET336" s="134"/>
      <c r="EU336" s="142"/>
      <c r="EV336" s="142"/>
      <c r="EW336" s="142"/>
      <c r="EX336" s="142"/>
      <c r="EY336" s="142"/>
      <c r="EZ336" s="142"/>
      <c r="FA336" s="142"/>
      <c r="FB336" s="142"/>
      <c r="FC336" s="142"/>
      <c r="FD336" s="142"/>
      <c r="FE336" s="142"/>
      <c r="FF336" s="142"/>
      <c r="FG336" s="142"/>
      <c r="FH336" s="142"/>
    </row>
    <row r="337" spans="1:164" s="67" customFormat="1">
      <c r="A337" s="176" t="str">
        <f>Validation!B337</f>
        <v>Pass</v>
      </c>
      <c r="B337" s="247"/>
      <c r="C337" s="247"/>
      <c r="D337" s="247"/>
      <c r="E337" s="248"/>
      <c r="F337" s="249"/>
      <c r="G337" s="247"/>
      <c r="H337" s="243"/>
      <c r="I337" s="127"/>
      <c r="J337" s="243"/>
      <c r="K337" s="136"/>
      <c r="L337" s="177"/>
      <c r="M337" s="191"/>
      <c r="N337" s="218"/>
      <c r="O337" s="218"/>
      <c r="P337" s="179"/>
      <c r="Q337" s="128"/>
      <c r="R337" s="216"/>
      <c r="S337" s="244"/>
      <c r="T337" s="177"/>
      <c r="U337" s="177"/>
      <c r="V337" s="216"/>
      <c r="W337" s="131"/>
      <c r="X337" s="132"/>
      <c r="Y337" s="132"/>
      <c r="Z337" s="132"/>
      <c r="AA337" s="133"/>
      <c r="AB337" s="127"/>
      <c r="AC337" s="127"/>
      <c r="AD337" s="245"/>
      <c r="AE337" s="246"/>
      <c r="AF337" s="127"/>
      <c r="AG337" s="127"/>
      <c r="AH337" s="128"/>
      <c r="AI337" s="128"/>
      <c r="AJ337" s="134"/>
      <c r="AK337" s="214"/>
      <c r="AL337" s="210"/>
      <c r="AM337" s="177"/>
      <c r="AN337" s="127"/>
      <c r="AO337" s="177"/>
      <c r="AP337" s="177"/>
      <c r="AQ337" s="177"/>
      <c r="AR337" s="177"/>
      <c r="AS337" s="177"/>
      <c r="AT337" s="177"/>
      <c r="AU337" s="135"/>
      <c r="AV337" s="216"/>
      <c r="AW337" s="133"/>
      <c r="AX337" s="127"/>
      <c r="AY337" s="127"/>
      <c r="AZ337" s="127"/>
      <c r="BA337" s="127"/>
      <c r="BB337" s="127"/>
      <c r="BC337" s="127"/>
      <c r="BD337" s="127"/>
      <c r="BE337" s="134"/>
      <c r="BF337" s="127"/>
      <c r="BG337" s="127"/>
      <c r="BH337" s="127"/>
      <c r="BI337" s="127"/>
      <c r="BJ337" s="127"/>
      <c r="BK337" s="127"/>
      <c r="BL337" s="127"/>
      <c r="BM337" s="127"/>
      <c r="BN337" s="134"/>
      <c r="BO337" s="133"/>
      <c r="BP337" s="127"/>
      <c r="BQ337" s="127"/>
      <c r="BR337" s="127"/>
      <c r="BS337" s="127"/>
      <c r="BT337" s="127"/>
      <c r="BU337" s="127"/>
      <c r="BV337" s="127"/>
      <c r="BW337" s="127"/>
      <c r="BX337" s="127"/>
      <c r="BY337" s="127"/>
      <c r="BZ337" s="127"/>
      <c r="CA337" s="127"/>
      <c r="CB337" s="127"/>
      <c r="CC337" s="127"/>
      <c r="CD337" s="127"/>
      <c r="CE337" s="127"/>
      <c r="CF337" s="127"/>
      <c r="CG337" s="127"/>
      <c r="CH337" s="136"/>
      <c r="CI337" s="137"/>
      <c r="CJ337" s="127"/>
      <c r="CK337" s="127"/>
      <c r="CL337" s="127"/>
      <c r="CM337" s="127"/>
      <c r="CN337" s="127"/>
      <c r="CO337" s="127"/>
      <c r="CP337" s="127"/>
      <c r="CQ337" s="127"/>
      <c r="CR337" s="127"/>
      <c r="CS337" s="127"/>
      <c r="CT337" s="127"/>
      <c r="CU337" s="127"/>
      <c r="CV337" s="127"/>
      <c r="CW337" s="127"/>
      <c r="CX337" s="127"/>
      <c r="CY337" s="127"/>
      <c r="CZ337" s="127"/>
      <c r="DA337" s="127"/>
      <c r="DB337" s="127"/>
      <c r="DC337" s="127"/>
      <c r="DD337" s="128"/>
      <c r="DE337" s="134"/>
      <c r="DF337" s="138"/>
      <c r="DG337" s="139"/>
      <c r="DH337" s="139"/>
      <c r="DI337" s="139"/>
      <c r="DJ337" s="139"/>
      <c r="DK337" s="139"/>
      <c r="DL337" s="139"/>
      <c r="DM337" s="137"/>
      <c r="DN337" s="138"/>
      <c r="DO337" s="139"/>
      <c r="DP337" s="139"/>
      <c r="DQ337" s="139"/>
      <c r="DR337" s="139"/>
      <c r="DS337" s="139"/>
      <c r="DT337" s="139"/>
      <c r="DU337" s="128"/>
      <c r="DV337" s="216"/>
      <c r="DW337" s="140"/>
      <c r="DX337" s="141"/>
      <c r="DY337" s="141"/>
      <c r="DZ337" s="134"/>
      <c r="EA337" s="133"/>
      <c r="EB337" s="177"/>
      <c r="EC337" s="177"/>
      <c r="ED337" s="163"/>
      <c r="EE337" s="133"/>
      <c r="EF337" s="127"/>
      <c r="EG337" s="127"/>
      <c r="EH337" s="127"/>
      <c r="EI337" s="127"/>
      <c r="EJ337" s="127"/>
      <c r="EK337" s="127"/>
      <c r="EL337" s="134"/>
      <c r="EM337" s="133"/>
      <c r="EN337" s="127"/>
      <c r="EO337" s="127"/>
      <c r="EP337" s="127"/>
      <c r="EQ337" s="127"/>
      <c r="ER337" s="127"/>
      <c r="ES337" s="127"/>
      <c r="ET337" s="134"/>
      <c r="EU337" s="142"/>
      <c r="EV337" s="142"/>
      <c r="EW337" s="142"/>
      <c r="EX337" s="142"/>
      <c r="EY337" s="142"/>
      <c r="EZ337" s="142"/>
      <c r="FA337" s="142"/>
      <c r="FB337" s="142"/>
      <c r="FC337" s="142"/>
      <c r="FD337" s="142"/>
      <c r="FE337" s="142"/>
      <c r="FF337" s="142"/>
      <c r="FG337" s="142"/>
      <c r="FH337" s="142"/>
    </row>
    <row r="338" spans="1:164" s="67" customFormat="1">
      <c r="A338" s="176" t="str">
        <f>Validation!B338</f>
        <v>Pass</v>
      </c>
      <c r="B338" s="247"/>
      <c r="C338" s="247"/>
      <c r="D338" s="247"/>
      <c r="E338" s="248"/>
      <c r="F338" s="249"/>
      <c r="G338" s="247"/>
      <c r="H338" s="243"/>
      <c r="I338" s="127"/>
      <c r="J338" s="243"/>
      <c r="K338" s="136"/>
      <c r="L338" s="177"/>
      <c r="M338" s="191"/>
      <c r="N338" s="218"/>
      <c r="O338" s="218"/>
      <c r="P338" s="179"/>
      <c r="Q338" s="128"/>
      <c r="R338" s="216"/>
      <c r="S338" s="244"/>
      <c r="T338" s="177"/>
      <c r="U338" s="177"/>
      <c r="V338" s="216"/>
      <c r="W338" s="131"/>
      <c r="X338" s="132"/>
      <c r="Y338" s="132"/>
      <c r="Z338" s="132"/>
      <c r="AA338" s="133"/>
      <c r="AB338" s="127"/>
      <c r="AC338" s="127"/>
      <c r="AD338" s="245"/>
      <c r="AE338" s="246"/>
      <c r="AF338" s="127"/>
      <c r="AG338" s="127"/>
      <c r="AH338" s="128"/>
      <c r="AI338" s="128"/>
      <c r="AJ338" s="134"/>
      <c r="AK338" s="214"/>
      <c r="AL338" s="210"/>
      <c r="AM338" s="177"/>
      <c r="AN338" s="127"/>
      <c r="AO338" s="177"/>
      <c r="AP338" s="177"/>
      <c r="AQ338" s="177"/>
      <c r="AR338" s="177"/>
      <c r="AS338" s="177"/>
      <c r="AT338" s="177"/>
      <c r="AU338" s="135"/>
      <c r="AV338" s="216"/>
      <c r="AW338" s="133"/>
      <c r="AX338" s="127"/>
      <c r="AY338" s="127"/>
      <c r="AZ338" s="127"/>
      <c r="BA338" s="127"/>
      <c r="BB338" s="127"/>
      <c r="BC338" s="127"/>
      <c r="BD338" s="127"/>
      <c r="BE338" s="134"/>
      <c r="BF338" s="127"/>
      <c r="BG338" s="127"/>
      <c r="BH338" s="127"/>
      <c r="BI338" s="127"/>
      <c r="BJ338" s="127"/>
      <c r="BK338" s="127"/>
      <c r="BL338" s="127"/>
      <c r="BM338" s="127"/>
      <c r="BN338" s="134"/>
      <c r="BO338" s="133"/>
      <c r="BP338" s="127"/>
      <c r="BQ338" s="127"/>
      <c r="BR338" s="127"/>
      <c r="BS338" s="127"/>
      <c r="BT338" s="127"/>
      <c r="BU338" s="127"/>
      <c r="BV338" s="127"/>
      <c r="BW338" s="127"/>
      <c r="BX338" s="127"/>
      <c r="BY338" s="127"/>
      <c r="BZ338" s="127"/>
      <c r="CA338" s="127"/>
      <c r="CB338" s="127"/>
      <c r="CC338" s="127"/>
      <c r="CD338" s="127"/>
      <c r="CE338" s="127"/>
      <c r="CF338" s="127"/>
      <c r="CG338" s="127"/>
      <c r="CH338" s="136"/>
      <c r="CI338" s="137"/>
      <c r="CJ338" s="127"/>
      <c r="CK338" s="127"/>
      <c r="CL338" s="127"/>
      <c r="CM338" s="127"/>
      <c r="CN338" s="127"/>
      <c r="CO338" s="127"/>
      <c r="CP338" s="127"/>
      <c r="CQ338" s="127"/>
      <c r="CR338" s="127"/>
      <c r="CS338" s="127"/>
      <c r="CT338" s="127"/>
      <c r="CU338" s="127"/>
      <c r="CV338" s="127"/>
      <c r="CW338" s="127"/>
      <c r="CX338" s="127"/>
      <c r="CY338" s="127"/>
      <c r="CZ338" s="127"/>
      <c r="DA338" s="127"/>
      <c r="DB338" s="127"/>
      <c r="DC338" s="127"/>
      <c r="DD338" s="128"/>
      <c r="DE338" s="134"/>
      <c r="DF338" s="138"/>
      <c r="DG338" s="139"/>
      <c r="DH338" s="139"/>
      <c r="DI338" s="139"/>
      <c r="DJ338" s="139"/>
      <c r="DK338" s="139"/>
      <c r="DL338" s="139"/>
      <c r="DM338" s="137"/>
      <c r="DN338" s="138"/>
      <c r="DO338" s="139"/>
      <c r="DP338" s="139"/>
      <c r="DQ338" s="139"/>
      <c r="DR338" s="139"/>
      <c r="DS338" s="139"/>
      <c r="DT338" s="139"/>
      <c r="DU338" s="128"/>
      <c r="DV338" s="216"/>
      <c r="DW338" s="140"/>
      <c r="DX338" s="141"/>
      <c r="DY338" s="141"/>
      <c r="DZ338" s="134"/>
      <c r="EA338" s="133"/>
      <c r="EB338" s="177"/>
      <c r="EC338" s="177"/>
      <c r="ED338" s="163"/>
      <c r="EE338" s="133"/>
      <c r="EF338" s="127"/>
      <c r="EG338" s="127"/>
      <c r="EH338" s="127"/>
      <c r="EI338" s="127"/>
      <c r="EJ338" s="127"/>
      <c r="EK338" s="127"/>
      <c r="EL338" s="134"/>
      <c r="EM338" s="133"/>
      <c r="EN338" s="127"/>
      <c r="EO338" s="127"/>
      <c r="EP338" s="127"/>
      <c r="EQ338" s="127"/>
      <c r="ER338" s="127"/>
      <c r="ES338" s="127"/>
      <c r="ET338" s="134"/>
      <c r="EU338" s="142"/>
      <c r="EV338" s="142"/>
      <c r="EW338" s="142"/>
      <c r="EX338" s="142"/>
      <c r="EY338" s="142"/>
      <c r="EZ338" s="142"/>
      <c r="FA338" s="142"/>
      <c r="FB338" s="142"/>
      <c r="FC338" s="142"/>
      <c r="FD338" s="142"/>
      <c r="FE338" s="142"/>
      <c r="FF338" s="142"/>
      <c r="FG338" s="142"/>
      <c r="FH338" s="142"/>
    </row>
    <row r="339" spans="1:164" s="67" customFormat="1">
      <c r="A339" s="176" t="str">
        <f>Validation!B339</f>
        <v>Pass</v>
      </c>
      <c r="B339" s="247"/>
      <c r="C339" s="247"/>
      <c r="D339" s="247"/>
      <c r="E339" s="248"/>
      <c r="F339" s="249"/>
      <c r="G339" s="247"/>
      <c r="H339" s="243"/>
      <c r="I339" s="127"/>
      <c r="J339" s="243"/>
      <c r="K339" s="136"/>
      <c r="L339" s="177"/>
      <c r="M339" s="191"/>
      <c r="N339" s="218"/>
      <c r="O339" s="218"/>
      <c r="P339" s="179"/>
      <c r="Q339" s="128"/>
      <c r="R339" s="216"/>
      <c r="S339" s="244"/>
      <c r="T339" s="177"/>
      <c r="U339" s="177"/>
      <c r="V339" s="216"/>
      <c r="W339" s="131"/>
      <c r="X339" s="132"/>
      <c r="Y339" s="132"/>
      <c r="Z339" s="132"/>
      <c r="AA339" s="133"/>
      <c r="AB339" s="127"/>
      <c r="AC339" s="127"/>
      <c r="AD339" s="245"/>
      <c r="AE339" s="246"/>
      <c r="AF339" s="127"/>
      <c r="AG339" s="127"/>
      <c r="AH339" s="128"/>
      <c r="AI339" s="128"/>
      <c r="AJ339" s="134"/>
      <c r="AK339" s="214"/>
      <c r="AL339" s="210"/>
      <c r="AM339" s="177"/>
      <c r="AN339" s="127"/>
      <c r="AO339" s="177"/>
      <c r="AP339" s="177"/>
      <c r="AQ339" s="177"/>
      <c r="AR339" s="177"/>
      <c r="AS339" s="177"/>
      <c r="AT339" s="177"/>
      <c r="AU339" s="135"/>
      <c r="AV339" s="216"/>
      <c r="AW339" s="133"/>
      <c r="AX339" s="127"/>
      <c r="AY339" s="127"/>
      <c r="AZ339" s="127"/>
      <c r="BA339" s="127"/>
      <c r="BB339" s="127"/>
      <c r="BC339" s="127"/>
      <c r="BD339" s="127"/>
      <c r="BE339" s="134"/>
      <c r="BF339" s="127"/>
      <c r="BG339" s="127"/>
      <c r="BH339" s="127"/>
      <c r="BI339" s="127"/>
      <c r="BJ339" s="127"/>
      <c r="BK339" s="127"/>
      <c r="BL339" s="127"/>
      <c r="BM339" s="127"/>
      <c r="BN339" s="134"/>
      <c r="BO339" s="133"/>
      <c r="BP339" s="127"/>
      <c r="BQ339" s="127"/>
      <c r="BR339" s="127"/>
      <c r="BS339" s="127"/>
      <c r="BT339" s="127"/>
      <c r="BU339" s="127"/>
      <c r="BV339" s="127"/>
      <c r="BW339" s="127"/>
      <c r="BX339" s="127"/>
      <c r="BY339" s="127"/>
      <c r="BZ339" s="127"/>
      <c r="CA339" s="127"/>
      <c r="CB339" s="127"/>
      <c r="CC339" s="127"/>
      <c r="CD339" s="127"/>
      <c r="CE339" s="127"/>
      <c r="CF339" s="127"/>
      <c r="CG339" s="127"/>
      <c r="CH339" s="136"/>
      <c r="CI339" s="137"/>
      <c r="CJ339" s="127"/>
      <c r="CK339" s="127"/>
      <c r="CL339" s="127"/>
      <c r="CM339" s="127"/>
      <c r="CN339" s="127"/>
      <c r="CO339" s="127"/>
      <c r="CP339" s="127"/>
      <c r="CQ339" s="127"/>
      <c r="CR339" s="127"/>
      <c r="CS339" s="127"/>
      <c r="CT339" s="127"/>
      <c r="CU339" s="127"/>
      <c r="CV339" s="127"/>
      <c r="CW339" s="127"/>
      <c r="CX339" s="127"/>
      <c r="CY339" s="127"/>
      <c r="CZ339" s="127"/>
      <c r="DA339" s="127"/>
      <c r="DB339" s="127"/>
      <c r="DC339" s="127"/>
      <c r="DD339" s="128"/>
      <c r="DE339" s="134"/>
      <c r="DF339" s="138"/>
      <c r="DG339" s="139"/>
      <c r="DH339" s="139"/>
      <c r="DI339" s="139"/>
      <c r="DJ339" s="139"/>
      <c r="DK339" s="139"/>
      <c r="DL339" s="139"/>
      <c r="DM339" s="137"/>
      <c r="DN339" s="138"/>
      <c r="DO339" s="139"/>
      <c r="DP339" s="139"/>
      <c r="DQ339" s="139"/>
      <c r="DR339" s="139"/>
      <c r="DS339" s="139"/>
      <c r="DT339" s="139"/>
      <c r="DU339" s="128"/>
      <c r="DV339" s="216"/>
      <c r="DW339" s="140"/>
      <c r="DX339" s="141"/>
      <c r="DY339" s="141"/>
      <c r="DZ339" s="134"/>
      <c r="EA339" s="133"/>
      <c r="EB339" s="177"/>
      <c r="EC339" s="177"/>
      <c r="ED339" s="163"/>
      <c r="EE339" s="133"/>
      <c r="EF339" s="127"/>
      <c r="EG339" s="127"/>
      <c r="EH339" s="127"/>
      <c r="EI339" s="127"/>
      <c r="EJ339" s="127"/>
      <c r="EK339" s="127"/>
      <c r="EL339" s="134"/>
      <c r="EM339" s="133"/>
      <c r="EN339" s="127"/>
      <c r="EO339" s="127"/>
      <c r="EP339" s="127"/>
      <c r="EQ339" s="127"/>
      <c r="ER339" s="127"/>
      <c r="ES339" s="127"/>
      <c r="ET339" s="134"/>
      <c r="EU339" s="142"/>
      <c r="EV339" s="142"/>
      <c r="EW339" s="142"/>
      <c r="EX339" s="142"/>
      <c r="EY339" s="142"/>
      <c r="EZ339" s="142"/>
      <c r="FA339" s="142"/>
      <c r="FB339" s="142"/>
      <c r="FC339" s="142"/>
      <c r="FD339" s="142"/>
      <c r="FE339" s="142"/>
      <c r="FF339" s="142"/>
      <c r="FG339" s="142"/>
      <c r="FH339" s="142"/>
    </row>
    <row r="340" spans="1:164" s="67" customFormat="1">
      <c r="A340" s="176" t="str">
        <f>Validation!B340</f>
        <v>Pass</v>
      </c>
      <c r="B340" s="247"/>
      <c r="C340" s="247"/>
      <c r="D340" s="247"/>
      <c r="E340" s="248"/>
      <c r="F340" s="249"/>
      <c r="G340" s="247"/>
      <c r="H340" s="243"/>
      <c r="I340" s="127"/>
      <c r="J340" s="243"/>
      <c r="K340" s="136"/>
      <c r="L340" s="177"/>
      <c r="M340" s="191"/>
      <c r="N340" s="218"/>
      <c r="O340" s="218"/>
      <c r="P340" s="179"/>
      <c r="Q340" s="128"/>
      <c r="R340" s="216"/>
      <c r="S340" s="244"/>
      <c r="T340" s="177"/>
      <c r="U340" s="177"/>
      <c r="V340" s="216"/>
      <c r="W340" s="131"/>
      <c r="X340" s="132"/>
      <c r="Y340" s="132"/>
      <c r="Z340" s="132"/>
      <c r="AA340" s="133"/>
      <c r="AB340" s="127"/>
      <c r="AC340" s="127"/>
      <c r="AD340" s="245"/>
      <c r="AE340" s="246"/>
      <c r="AF340" s="127"/>
      <c r="AG340" s="127"/>
      <c r="AH340" s="128"/>
      <c r="AI340" s="128"/>
      <c r="AJ340" s="134"/>
      <c r="AK340" s="214"/>
      <c r="AL340" s="210"/>
      <c r="AM340" s="177"/>
      <c r="AN340" s="127"/>
      <c r="AO340" s="177"/>
      <c r="AP340" s="177"/>
      <c r="AQ340" s="177"/>
      <c r="AR340" s="177"/>
      <c r="AS340" s="177"/>
      <c r="AT340" s="177"/>
      <c r="AU340" s="135"/>
      <c r="AV340" s="216"/>
      <c r="AW340" s="133"/>
      <c r="AX340" s="127"/>
      <c r="AY340" s="127"/>
      <c r="AZ340" s="127"/>
      <c r="BA340" s="127"/>
      <c r="BB340" s="127"/>
      <c r="BC340" s="127"/>
      <c r="BD340" s="127"/>
      <c r="BE340" s="134"/>
      <c r="BF340" s="127"/>
      <c r="BG340" s="127"/>
      <c r="BH340" s="127"/>
      <c r="BI340" s="127"/>
      <c r="BJ340" s="127"/>
      <c r="BK340" s="127"/>
      <c r="BL340" s="127"/>
      <c r="BM340" s="127"/>
      <c r="BN340" s="134"/>
      <c r="BO340" s="133"/>
      <c r="BP340" s="127"/>
      <c r="BQ340" s="127"/>
      <c r="BR340" s="127"/>
      <c r="BS340" s="127"/>
      <c r="BT340" s="127"/>
      <c r="BU340" s="127"/>
      <c r="BV340" s="127"/>
      <c r="BW340" s="127"/>
      <c r="BX340" s="127"/>
      <c r="BY340" s="127"/>
      <c r="BZ340" s="127"/>
      <c r="CA340" s="127"/>
      <c r="CB340" s="127"/>
      <c r="CC340" s="127"/>
      <c r="CD340" s="127"/>
      <c r="CE340" s="127"/>
      <c r="CF340" s="127"/>
      <c r="CG340" s="127"/>
      <c r="CH340" s="136"/>
      <c r="CI340" s="137"/>
      <c r="CJ340" s="127"/>
      <c r="CK340" s="127"/>
      <c r="CL340" s="127"/>
      <c r="CM340" s="127"/>
      <c r="CN340" s="127"/>
      <c r="CO340" s="127"/>
      <c r="CP340" s="127"/>
      <c r="CQ340" s="127"/>
      <c r="CR340" s="127"/>
      <c r="CS340" s="127"/>
      <c r="CT340" s="127"/>
      <c r="CU340" s="127"/>
      <c r="CV340" s="127"/>
      <c r="CW340" s="127"/>
      <c r="CX340" s="127"/>
      <c r="CY340" s="127"/>
      <c r="CZ340" s="127"/>
      <c r="DA340" s="127"/>
      <c r="DB340" s="127"/>
      <c r="DC340" s="127"/>
      <c r="DD340" s="128"/>
      <c r="DE340" s="134"/>
      <c r="DF340" s="138"/>
      <c r="DG340" s="139"/>
      <c r="DH340" s="139"/>
      <c r="DI340" s="139"/>
      <c r="DJ340" s="139"/>
      <c r="DK340" s="139"/>
      <c r="DL340" s="139"/>
      <c r="DM340" s="137"/>
      <c r="DN340" s="138"/>
      <c r="DO340" s="139"/>
      <c r="DP340" s="139"/>
      <c r="DQ340" s="139"/>
      <c r="DR340" s="139"/>
      <c r="DS340" s="139"/>
      <c r="DT340" s="139"/>
      <c r="DU340" s="128"/>
      <c r="DV340" s="216"/>
      <c r="DW340" s="140"/>
      <c r="DX340" s="141"/>
      <c r="DY340" s="141"/>
      <c r="DZ340" s="134"/>
      <c r="EA340" s="133"/>
      <c r="EB340" s="177"/>
      <c r="EC340" s="177"/>
      <c r="ED340" s="163"/>
      <c r="EE340" s="133"/>
      <c r="EF340" s="127"/>
      <c r="EG340" s="127"/>
      <c r="EH340" s="127"/>
      <c r="EI340" s="127"/>
      <c r="EJ340" s="127"/>
      <c r="EK340" s="127"/>
      <c r="EL340" s="134"/>
      <c r="EM340" s="133"/>
      <c r="EN340" s="127"/>
      <c r="EO340" s="127"/>
      <c r="EP340" s="127"/>
      <c r="EQ340" s="127"/>
      <c r="ER340" s="127"/>
      <c r="ES340" s="127"/>
      <c r="ET340" s="134"/>
      <c r="EU340" s="142"/>
      <c r="EV340" s="142"/>
      <c r="EW340" s="142"/>
      <c r="EX340" s="142"/>
      <c r="EY340" s="142"/>
      <c r="EZ340" s="142"/>
      <c r="FA340" s="142"/>
      <c r="FB340" s="142"/>
      <c r="FC340" s="142"/>
      <c r="FD340" s="142"/>
      <c r="FE340" s="142"/>
      <c r="FF340" s="142"/>
      <c r="FG340" s="142"/>
      <c r="FH340" s="142"/>
    </row>
    <row r="341" spans="1:164" s="67" customFormat="1">
      <c r="A341" s="176" t="str">
        <f>Validation!B341</f>
        <v>Pass</v>
      </c>
      <c r="B341" s="247"/>
      <c r="C341" s="247"/>
      <c r="D341" s="247"/>
      <c r="E341" s="248"/>
      <c r="F341" s="249"/>
      <c r="G341" s="247"/>
      <c r="H341" s="243"/>
      <c r="I341" s="127"/>
      <c r="J341" s="243"/>
      <c r="K341" s="136"/>
      <c r="L341" s="177"/>
      <c r="M341" s="191"/>
      <c r="N341" s="218"/>
      <c r="O341" s="218"/>
      <c r="P341" s="179"/>
      <c r="Q341" s="128"/>
      <c r="R341" s="216"/>
      <c r="S341" s="244"/>
      <c r="T341" s="177"/>
      <c r="U341" s="177"/>
      <c r="V341" s="216"/>
      <c r="W341" s="131"/>
      <c r="X341" s="132"/>
      <c r="Y341" s="132"/>
      <c r="Z341" s="132"/>
      <c r="AA341" s="133"/>
      <c r="AB341" s="127"/>
      <c r="AC341" s="127"/>
      <c r="AD341" s="245"/>
      <c r="AE341" s="246"/>
      <c r="AF341" s="127"/>
      <c r="AG341" s="127"/>
      <c r="AH341" s="128"/>
      <c r="AI341" s="128"/>
      <c r="AJ341" s="134"/>
      <c r="AK341" s="214"/>
      <c r="AL341" s="210"/>
      <c r="AM341" s="177"/>
      <c r="AN341" s="127"/>
      <c r="AO341" s="177"/>
      <c r="AP341" s="177"/>
      <c r="AQ341" s="177"/>
      <c r="AR341" s="177"/>
      <c r="AS341" s="177"/>
      <c r="AT341" s="177"/>
      <c r="AU341" s="135"/>
      <c r="AV341" s="216"/>
      <c r="AW341" s="133"/>
      <c r="AX341" s="127"/>
      <c r="AY341" s="127"/>
      <c r="AZ341" s="127"/>
      <c r="BA341" s="127"/>
      <c r="BB341" s="127"/>
      <c r="BC341" s="127"/>
      <c r="BD341" s="127"/>
      <c r="BE341" s="134"/>
      <c r="BF341" s="127"/>
      <c r="BG341" s="127"/>
      <c r="BH341" s="127"/>
      <c r="BI341" s="127"/>
      <c r="BJ341" s="127"/>
      <c r="BK341" s="127"/>
      <c r="BL341" s="127"/>
      <c r="BM341" s="127"/>
      <c r="BN341" s="134"/>
      <c r="BO341" s="133"/>
      <c r="BP341" s="127"/>
      <c r="BQ341" s="127"/>
      <c r="BR341" s="127"/>
      <c r="BS341" s="127"/>
      <c r="BT341" s="127"/>
      <c r="BU341" s="127"/>
      <c r="BV341" s="127"/>
      <c r="BW341" s="127"/>
      <c r="BX341" s="127"/>
      <c r="BY341" s="127"/>
      <c r="BZ341" s="127"/>
      <c r="CA341" s="127"/>
      <c r="CB341" s="127"/>
      <c r="CC341" s="127"/>
      <c r="CD341" s="127"/>
      <c r="CE341" s="127"/>
      <c r="CF341" s="127"/>
      <c r="CG341" s="127"/>
      <c r="CH341" s="136"/>
      <c r="CI341" s="137"/>
      <c r="CJ341" s="127"/>
      <c r="CK341" s="127"/>
      <c r="CL341" s="127"/>
      <c r="CM341" s="127"/>
      <c r="CN341" s="127"/>
      <c r="CO341" s="127"/>
      <c r="CP341" s="127"/>
      <c r="CQ341" s="127"/>
      <c r="CR341" s="127"/>
      <c r="CS341" s="127"/>
      <c r="CT341" s="127"/>
      <c r="CU341" s="127"/>
      <c r="CV341" s="127"/>
      <c r="CW341" s="127"/>
      <c r="CX341" s="127"/>
      <c r="CY341" s="127"/>
      <c r="CZ341" s="127"/>
      <c r="DA341" s="127"/>
      <c r="DB341" s="127"/>
      <c r="DC341" s="127"/>
      <c r="DD341" s="128"/>
      <c r="DE341" s="134"/>
      <c r="DF341" s="138"/>
      <c r="DG341" s="139"/>
      <c r="DH341" s="139"/>
      <c r="DI341" s="139"/>
      <c r="DJ341" s="139"/>
      <c r="DK341" s="139"/>
      <c r="DL341" s="139"/>
      <c r="DM341" s="137"/>
      <c r="DN341" s="138"/>
      <c r="DO341" s="139"/>
      <c r="DP341" s="139"/>
      <c r="DQ341" s="139"/>
      <c r="DR341" s="139"/>
      <c r="DS341" s="139"/>
      <c r="DT341" s="139"/>
      <c r="DU341" s="128"/>
      <c r="DV341" s="216"/>
      <c r="DW341" s="140"/>
      <c r="DX341" s="141"/>
      <c r="DY341" s="141"/>
      <c r="DZ341" s="134"/>
      <c r="EA341" s="133"/>
      <c r="EB341" s="177"/>
      <c r="EC341" s="177"/>
      <c r="ED341" s="163"/>
      <c r="EE341" s="133"/>
      <c r="EF341" s="127"/>
      <c r="EG341" s="127"/>
      <c r="EH341" s="127"/>
      <c r="EI341" s="127"/>
      <c r="EJ341" s="127"/>
      <c r="EK341" s="127"/>
      <c r="EL341" s="134"/>
      <c r="EM341" s="133"/>
      <c r="EN341" s="127"/>
      <c r="EO341" s="127"/>
      <c r="EP341" s="127"/>
      <c r="EQ341" s="127"/>
      <c r="ER341" s="127"/>
      <c r="ES341" s="127"/>
      <c r="ET341" s="134"/>
      <c r="EU341" s="142"/>
      <c r="EV341" s="142"/>
      <c r="EW341" s="142"/>
      <c r="EX341" s="142"/>
      <c r="EY341" s="142"/>
      <c r="EZ341" s="142"/>
      <c r="FA341" s="142"/>
      <c r="FB341" s="142"/>
      <c r="FC341" s="142"/>
      <c r="FD341" s="142"/>
      <c r="FE341" s="142"/>
      <c r="FF341" s="142"/>
      <c r="FG341" s="142"/>
      <c r="FH341" s="142"/>
    </row>
    <row r="342" spans="1:164" s="67" customFormat="1">
      <c r="A342" s="176" t="str">
        <f>Validation!B342</f>
        <v>Pass</v>
      </c>
      <c r="B342" s="247"/>
      <c r="C342" s="247"/>
      <c r="D342" s="247"/>
      <c r="E342" s="248"/>
      <c r="F342" s="249"/>
      <c r="G342" s="247"/>
      <c r="H342" s="243"/>
      <c r="I342" s="127"/>
      <c r="J342" s="243"/>
      <c r="K342" s="136"/>
      <c r="L342" s="177"/>
      <c r="M342" s="191"/>
      <c r="N342" s="218"/>
      <c r="O342" s="218"/>
      <c r="P342" s="179"/>
      <c r="Q342" s="128"/>
      <c r="R342" s="216"/>
      <c r="S342" s="244"/>
      <c r="T342" s="177"/>
      <c r="U342" s="177"/>
      <c r="V342" s="216"/>
      <c r="W342" s="131"/>
      <c r="X342" s="132"/>
      <c r="Y342" s="132"/>
      <c r="Z342" s="132"/>
      <c r="AA342" s="133"/>
      <c r="AB342" s="127"/>
      <c r="AC342" s="127"/>
      <c r="AD342" s="245"/>
      <c r="AE342" s="246"/>
      <c r="AF342" s="127"/>
      <c r="AG342" s="127"/>
      <c r="AH342" s="128"/>
      <c r="AI342" s="128"/>
      <c r="AJ342" s="134"/>
      <c r="AK342" s="214"/>
      <c r="AL342" s="210"/>
      <c r="AM342" s="177"/>
      <c r="AN342" s="127"/>
      <c r="AO342" s="177"/>
      <c r="AP342" s="177"/>
      <c r="AQ342" s="177"/>
      <c r="AR342" s="177"/>
      <c r="AS342" s="177"/>
      <c r="AT342" s="177"/>
      <c r="AU342" s="135"/>
      <c r="AV342" s="216"/>
      <c r="AW342" s="133"/>
      <c r="AX342" s="127"/>
      <c r="AY342" s="127"/>
      <c r="AZ342" s="127"/>
      <c r="BA342" s="127"/>
      <c r="BB342" s="127"/>
      <c r="BC342" s="127"/>
      <c r="BD342" s="127"/>
      <c r="BE342" s="134"/>
      <c r="BF342" s="127"/>
      <c r="BG342" s="127"/>
      <c r="BH342" s="127"/>
      <c r="BI342" s="127"/>
      <c r="BJ342" s="127"/>
      <c r="BK342" s="127"/>
      <c r="BL342" s="127"/>
      <c r="BM342" s="127"/>
      <c r="BN342" s="134"/>
      <c r="BO342" s="133"/>
      <c r="BP342" s="127"/>
      <c r="BQ342" s="127"/>
      <c r="BR342" s="127"/>
      <c r="BS342" s="127"/>
      <c r="BT342" s="127"/>
      <c r="BU342" s="127"/>
      <c r="BV342" s="127"/>
      <c r="BW342" s="127"/>
      <c r="BX342" s="127"/>
      <c r="BY342" s="127"/>
      <c r="BZ342" s="127"/>
      <c r="CA342" s="127"/>
      <c r="CB342" s="127"/>
      <c r="CC342" s="127"/>
      <c r="CD342" s="127"/>
      <c r="CE342" s="127"/>
      <c r="CF342" s="127"/>
      <c r="CG342" s="127"/>
      <c r="CH342" s="136"/>
      <c r="CI342" s="137"/>
      <c r="CJ342" s="127"/>
      <c r="CK342" s="127"/>
      <c r="CL342" s="127"/>
      <c r="CM342" s="127"/>
      <c r="CN342" s="127"/>
      <c r="CO342" s="127"/>
      <c r="CP342" s="127"/>
      <c r="CQ342" s="127"/>
      <c r="CR342" s="127"/>
      <c r="CS342" s="127"/>
      <c r="CT342" s="127"/>
      <c r="CU342" s="127"/>
      <c r="CV342" s="127"/>
      <c r="CW342" s="127"/>
      <c r="CX342" s="127"/>
      <c r="CY342" s="127"/>
      <c r="CZ342" s="127"/>
      <c r="DA342" s="127"/>
      <c r="DB342" s="127"/>
      <c r="DC342" s="127"/>
      <c r="DD342" s="128"/>
      <c r="DE342" s="134"/>
      <c r="DF342" s="138"/>
      <c r="DG342" s="139"/>
      <c r="DH342" s="139"/>
      <c r="DI342" s="139"/>
      <c r="DJ342" s="139"/>
      <c r="DK342" s="139"/>
      <c r="DL342" s="139"/>
      <c r="DM342" s="137"/>
      <c r="DN342" s="138"/>
      <c r="DO342" s="139"/>
      <c r="DP342" s="139"/>
      <c r="DQ342" s="139"/>
      <c r="DR342" s="139"/>
      <c r="DS342" s="139"/>
      <c r="DT342" s="139"/>
      <c r="DU342" s="128"/>
      <c r="DV342" s="216"/>
      <c r="DW342" s="140"/>
      <c r="DX342" s="141"/>
      <c r="DY342" s="141"/>
      <c r="DZ342" s="134"/>
      <c r="EA342" s="133"/>
      <c r="EB342" s="177"/>
      <c r="EC342" s="177"/>
      <c r="ED342" s="163"/>
      <c r="EE342" s="133"/>
      <c r="EF342" s="127"/>
      <c r="EG342" s="127"/>
      <c r="EH342" s="127"/>
      <c r="EI342" s="127"/>
      <c r="EJ342" s="127"/>
      <c r="EK342" s="127"/>
      <c r="EL342" s="134"/>
      <c r="EM342" s="133"/>
      <c r="EN342" s="127"/>
      <c r="EO342" s="127"/>
      <c r="EP342" s="127"/>
      <c r="EQ342" s="127"/>
      <c r="ER342" s="127"/>
      <c r="ES342" s="127"/>
      <c r="ET342" s="134"/>
      <c r="EU342" s="142"/>
      <c r="EV342" s="142"/>
      <c r="EW342" s="142"/>
      <c r="EX342" s="142"/>
      <c r="EY342" s="142"/>
      <c r="EZ342" s="142"/>
      <c r="FA342" s="142"/>
      <c r="FB342" s="142"/>
      <c r="FC342" s="142"/>
      <c r="FD342" s="142"/>
      <c r="FE342" s="142"/>
      <c r="FF342" s="142"/>
      <c r="FG342" s="142"/>
      <c r="FH342" s="142"/>
    </row>
    <row r="343" spans="1:164" s="67" customFormat="1">
      <c r="A343" s="176" t="str">
        <f>Validation!B343</f>
        <v>Pass</v>
      </c>
      <c r="B343" s="247"/>
      <c r="C343" s="247"/>
      <c r="D343" s="247"/>
      <c r="E343" s="248"/>
      <c r="F343" s="249"/>
      <c r="G343" s="247"/>
      <c r="H343" s="243"/>
      <c r="I343" s="127"/>
      <c r="J343" s="243"/>
      <c r="K343" s="136"/>
      <c r="L343" s="177"/>
      <c r="M343" s="191"/>
      <c r="N343" s="218"/>
      <c r="O343" s="218"/>
      <c r="P343" s="179"/>
      <c r="Q343" s="128"/>
      <c r="R343" s="216"/>
      <c r="S343" s="244"/>
      <c r="T343" s="177"/>
      <c r="U343" s="177"/>
      <c r="V343" s="216"/>
      <c r="W343" s="131"/>
      <c r="X343" s="132"/>
      <c r="Y343" s="132"/>
      <c r="Z343" s="132"/>
      <c r="AA343" s="133"/>
      <c r="AB343" s="127"/>
      <c r="AC343" s="127"/>
      <c r="AD343" s="245"/>
      <c r="AE343" s="246"/>
      <c r="AF343" s="127"/>
      <c r="AG343" s="127"/>
      <c r="AH343" s="128"/>
      <c r="AI343" s="128"/>
      <c r="AJ343" s="134"/>
      <c r="AK343" s="214"/>
      <c r="AL343" s="210"/>
      <c r="AM343" s="177"/>
      <c r="AN343" s="127"/>
      <c r="AO343" s="177"/>
      <c r="AP343" s="177"/>
      <c r="AQ343" s="177"/>
      <c r="AR343" s="177"/>
      <c r="AS343" s="177"/>
      <c r="AT343" s="177"/>
      <c r="AU343" s="135"/>
      <c r="AV343" s="216"/>
      <c r="AW343" s="133"/>
      <c r="AX343" s="127"/>
      <c r="AY343" s="127"/>
      <c r="AZ343" s="127"/>
      <c r="BA343" s="127"/>
      <c r="BB343" s="127"/>
      <c r="BC343" s="127"/>
      <c r="BD343" s="127"/>
      <c r="BE343" s="134"/>
      <c r="BF343" s="127"/>
      <c r="BG343" s="127"/>
      <c r="BH343" s="127"/>
      <c r="BI343" s="127"/>
      <c r="BJ343" s="127"/>
      <c r="BK343" s="127"/>
      <c r="BL343" s="127"/>
      <c r="BM343" s="127"/>
      <c r="BN343" s="134"/>
      <c r="BO343" s="133"/>
      <c r="BP343" s="127"/>
      <c r="BQ343" s="127"/>
      <c r="BR343" s="127"/>
      <c r="BS343" s="127"/>
      <c r="BT343" s="127"/>
      <c r="BU343" s="127"/>
      <c r="BV343" s="127"/>
      <c r="BW343" s="127"/>
      <c r="BX343" s="127"/>
      <c r="BY343" s="127"/>
      <c r="BZ343" s="127"/>
      <c r="CA343" s="127"/>
      <c r="CB343" s="127"/>
      <c r="CC343" s="127"/>
      <c r="CD343" s="127"/>
      <c r="CE343" s="127"/>
      <c r="CF343" s="127"/>
      <c r="CG343" s="127"/>
      <c r="CH343" s="136"/>
      <c r="CI343" s="137"/>
      <c r="CJ343" s="127"/>
      <c r="CK343" s="127"/>
      <c r="CL343" s="127"/>
      <c r="CM343" s="127"/>
      <c r="CN343" s="127"/>
      <c r="CO343" s="127"/>
      <c r="CP343" s="127"/>
      <c r="CQ343" s="127"/>
      <c r="CR343" s="127"/>
      <c r="CS343" s="127"/>
      <c r="CT343" s="127"/>
      <c r="CU343" s="127"/>
      <c r="CV343" s="127"/>
      <c r="CW343" s="127"/>
      <c r="CX343" s="127"/>
      <c r="CY343" s="127"/>
      <c r="CZ343" s="127"/>
      <c r="DA343" s="127"/>
      <c r="DB343" s="127"/>
      <c r="DC343" s="127"/>
      <c r="DD343" s="128"/>
      <c r="DE343" s="134"/>
      <c r="DF343" s="138"/>
      <c r="DG343" s="139"/>
      <c r="DH343" s="139"/>
      <c r="DI343" s="139"/>
      <c r="DJ343" s="139"/>
      <c r="DK343" s="139"/>
      <c r="DL343" s="139"/>
      <c r="DM343" s="137"/>
      <c r="DN343" s="138"/>
      <c r="DO343" s="139"/>
      <c r="DP343" s="139"/>
      <c r="DQ343" s="139"/>
      <c r="DR343" s="139"/>
      <c r="DS343" s="139"/>
      <c r="DT343" s="139"/>
      <c r="DU343" s="128"/>
      <c r="DV343" s="216"/>
      <c r="DW343" s="140"/>
      <c r="DX343" s="141"/>
      <c r="DY343" s="141"/>
      <c r="DZ343" s="134"/>
      <c r="EA343" s="133"/>
      <c r="EB343" s="177"/>
      <c r="EC343" s="177"/>
      <c r="ED343" s="163"/>
      <c r="EE343" s="133"/>
      <c r="EF343" s="127"/>
      <c r="EG343" s="127"/>
      <c r="EH343" s="127"/>
      <c r="EI343" s="127"/>
      <c r="EJ343" s="127"/>
      <c r="EK343" s="127"/>
      <c r="EL343" s="134"/>
      <c r="EM343" s="133"/>
      <c r="EN343" s="127"/>
      <c r="EO343" s="127"/>
      <c r="EP343" s="127"/>
      <c r="EQ343" s="127"/>
      <c r="ER343" s="127"/>
      <c r="ES343" s="127"/>
      <c r="ET343" s="134"/>
      <c r="EU343" s="142"/>
      <c r="EV343" s="142"/>
      <c r="EW343" s="142"/>
      <c r="EX343" s="142"/>
      <c r="EY343" s="142"/>
      <c r="EZ343" s="142"/>
      <c r="FA343" s="142"/>
      <c r="FB343" s="142"/>
      <c r="FC343" s="142"/>
      <c r="FD343" s="142"/>
      <c r="FE343" s="142"/>
      <c r="FF343" s="142"/>
      <c r="FG343" s="142"/>
      <c r="FH343" s="142"/>
    </row>
    <row r="344" spans="1:164" s="67" customFormat="1">
      <c r="A344" s="176" t="str">
        <f>Validation!B344</f>
        <v>Pass</v>
      </c>
      <c r="B344" s="247"/>
      <c r="C344" s="247"/>
      <c r="D344" s="247"/>
      <c r="E344" s="248"/>
      <c r="F344" s="249"/>
      <c r="G344" s="247"/>
      <c r="H344" s="243"/>
      <c r="I344" s="127"/>
      <c r="J344" s="243"/>
      <c r="K344" s="136"/>
      <c r="L344" s="177"/>
      <c r="M344" s="191"/>
      <c r="N344" s="218"/>
      <c r="O344" s="218"/>
      <c r="P344" s="179"/>
      <c r="Q344" s="128"/>
      <c r="R344" s="216"/>
      <c r="S344" s="244"/>
      <c r="T344" s="177"/>
      <c r="U344" s="177"/>
      <c r="V344" s="216"/>
      <c r="W344" s="131"/>
      <c r="X344" s="132"/>
      <c r="Y344" s="132"/>
      <c r="Z344" s="132"/>
      <c r="AA344" s="133"/>
      <c r="AB344" s="127"/>
      <c r="AC344" s="127"/>
      <c r="AD344" s="245"/>
      <c r="AE344" s="246"/>
      <c r="AF344" s="127"/>
      <c r="AG344" s="127"/>
      <c r="AH344" s="128"/>
      <c r="AI344" s="128"/>
      <c r="AJ344" s="134"/>
      <c r="AK344" s="214"/>
      <c r="AL344" s="210"/>
      <c r="AM344" s="177"/>
      <c r="AN344" s="127"/>
      <c r="AO344" s="177"/>
      <c r="AP344" s="177"/>
      <c r="AQ344" s="177"/>
      <c r="AR344" s="177"/>
      <c r="AS344" s="177"/>
      <c r="AT344" s="177"/>
      <c r="AU344" s="135"/>
      <c r="AV344" s="216"/>
      <c r="AW344" s="133"/>
      <c r="AX344" s="127"/>
      <c r="AY344" s="127"/>
      <c r="AZ344" s="127"/>
      <c r="BA344" s="127"/>
      <c r="BB344" s="127"/>
      <c r="BC344" s="127"/>
      <c r="BD344" s="127"/>
      <c r="BE344" s="134"/>
      <c r="BF344" s="127"/>
      <c r="BG344" s="127"/>
      <c r="BH344" s="127"/>
      <c r="BI344" s="127"/>
      <c r="BJ344" s="127"/>
      <c r="BK344" s="127"/>
      <c r="BL344" s="127"/>
      <c r="BM344" s="127"/>
      <c r="BN344" s="134"/>
      <c r="BO344" s="133"/>
      <c r="BP344" s="127"/>
      <c r="BQ344" s="127"/>
      <c r="BR344" s="127"/>
      <c r="BS344" s="127"/>
      <c r="BT344" s="127"/>
      <c r="BU344" s="127"/>
      <c r="BV344" s="127"/>
      <c r="BW344" s="127"/>
      <c r="BX344" s="127"/>
      <c r="BY344" s="127"/>
      <c r="BZ344" s="127"/>
      <c r="CA344" s="127"/>
      <c r="CB344" s="127"/>
      <c r="CC344" s="127"/>
      <c r="CD344" s="127"/>
      <c r="CE344" s="127"/>
      <c r="CF344" s="127"/>
      <c r="CG344" s="127"/>
      <c r="CH344" s="136"/>
      <c r="CI344" s="137"/>
      <c r="CJ344" s="127"/>
      <c r="CK344" s="127"/>
      <c r="CL344" s="127"/>
      <c r="CM344" s="127"/>
      <c r="CN344" s="127"/>
      <c r="CO344" s="127"/>
      <c r="CP344" s="127"/>
      <c r="CQ344" s="127"/>
      <c r="CR344" s="127"/>
      <c r="CS344" s="127"/>
      <c r="CT344" s="127"/>
      <c r="CU344" s="127"/>
      <c r="CV344" s="127"/>
      <c r="CW344" s="127"/>
      <c r="CX344" s="127"/>
      <c r="CY344" s="127"/>
      <c r="CZ344" s="127"/>
      <c r="DA344" s="127"/>
      <c r="DB344" s="127"/>
      <c r="DC344" s="127"/>
      <c r="DD344" s="128"/>
      <c r="DE344" s="134"/>
      <c r="DF344" s="138"/>
      <c r="DG344" s="139"/>
      <c r="DH344" s="139"/>
      <c r="DI344" s="139"/>
      <c r="DJ344" s="139"/>
      <c r="DK344" s="139"/>
      <c r="DL344" s="139"/>
      <c r="DM344" s="137"/>
      <c r="DN344" s="138"/>
      <c r="DO344" s="139"/>
      <c r="DP344" s="139"/>
      <c r="DQ344" s="139"/>
      <c r="DR344" s="139"/>
      <c r="DS344" s="139"/>
      <c r="DT344" s="139"/>
      <c r="DU344" s="128"/>
      <c r="DV344" s="216"/>
      <c r="DW344" s="140"/>
      <c r="DX344" s="141"/>
      <c r="DY344" s="141"/>
      <c r="DZ344" s="134"/>
      <c r="EA344" s="133"/>
      <c r="EB344" s="177"/>
      <c r="EC344" s="177"/>
      <c r="ED344" s="163"/>
      <c r="EE344" s="133"/>
      <c r="EF344" s="127"/>
      <c r="EG344" s="127"/>
      <c r="EH344" s="127"/>
      <c r="EI344" s="127"/>
      <c r="EJ344" s="127"/>
      <c r="EK344" s="127"/>
      <c r="EL344" s="134"/>
      <c r="EM344" s="133"/>
      <c r="EN344" s="127"/>
      <c r="EO344" s="127"/>
      <c r="EP344" s="127"/>
      <c r="EQ344" s="127"/>
      <c r="ER344" s="127"/>
      <c r="ES344" s="127"/>
      <c r="ET344" s="134"/>
      <c r="EU344" s="142"/>
      <c r="EV344" s="142"/>
      <c r="EW344" s="142"/>
      <c r="EX344" s="142"/>
      <c r="EY344" s="142"/>
      <c r="EZ344" s="142"/>
      <c r="FA344" s="142"/>
      <c r="FB344" s="142"/>
      <c r="FC344" s="142"/>
      <c r="FD344" s="142"/>
      <c r="FE344" s="142"/>
      <c r="FF344" s="142"/>
      <c r="FG344" s="142"/>
      <c r="FH344" s="142"/>
    </row>
    <row r="345" spans="1:164" s="67" customFormat="1">
      <c r="A345" s="176" t="str">
        <f>Validation!B345</f>
        <v>Pass</v>
      </c>
      <c r="B345" s="247"/>
      <c r="C345" s="247"/>
      <c r="D345" s="247"/>
      <c r="E345" s="248"/>
      <c r="F345" s="249"/>
      <c r="G345" s="247"/>
      <c r="H345" s="243"/>
      <c r="I345" s="127"/>
      <c r="J345" s="243"/>
      <c r="K345" s="136"/>
      <c r="L345" s="177"/>
      <c r="M345" s="191"/>
      <c r="N345" s="218"/>
      <c r="O345" s="218"/>
      <c r="P345" s="179"/>
      <c r="Q345" s="128"/>
      <c r="R345" s="216"/>
      <c r="S345" s="244"/>
      <c r="T345" s="177"/>
      <c r="U345" s="177"/>
      <c r="V345" s="216"/>
      <c r="W345" s="131"/>
      <c r="X345" s="132"/>
      <c r="Y345" s="132"/>
      <c r="Z345" s="132"/>
      <c r="AA345" s="133"/>
      <c r="AB345" s="127"/>
      <c r="AC345" s="127"/>
      <c r="AD345" s="245"/>
      <c r="AE345" s="246"/>
      <c r="AF345" s="127"/>
      <c r="AG345" s="127"/>
      <c r="AH345" s="128"/>
      <c r="AI345" s="128"/>
      <c r="AJ345" s="134"/>
      <c r="AK345" s="214"/>
      <c r="AL345" s="210"/>
      <c r="AM345" s="177"/>
      <c r="AN345" s="127"/>
      <c r="AO345" s="177"/>
      <c r="AP345" s="177"/>
      <c r="AQ345" s="177"/>
      <c r="AR345" s="177"/>
      <c r="AS345" s="177"/>
      <c r="AT345" s="177"/>
      <c r="AU345" s="135"/>
      <c r="AV345" s="216"/>
      <c r="AW345" s="133"/>
      <c r="AX345" s="127"/>
      <c r="AY345" s="127"/>
      <c r="AZ345" s="127"/>
      <c r="BA345" s="127"/>
      <c r="BB345" s="127"/>
      <c r="BC345" s="127"/>
      <c r="BD345" s="127"/>
      <c r="BE345" s="134"/>
      <c r="BF345" s="127"/>
      <c r="BG345" s="127"/>
      <c r="BH345" s="127"/>
      <c r="BI345" s="127"/>
      <c r="BJ345" s="127"/>
      <c r="BK345" s="127"/>
      <c r="BL345" s="127"/>
      <c r="BM345" s="127"/>
      <c r="BN345" s="134"/>
      <c r="BO345" s="133"/>
      <c r="BP345" s="127"/>
      <c r="BQ345" s="127"/>
      <c r="BR345" s="127"/>
      <c r="BS345" s="127"/>
      <c r="BT345" s="127"/>
      <c r="BU345" s="127"/>
      <c r="BV345" s="127"/>
      <c r="BW345" s="127"/>
      <c r="BX345" s="127"/>
      <c r="BY345" s="127"/>
      <c r="BZ345" s="127"/>
      <c r="CA345" s="127"/>
      <c r="CB345" s="127"/>
      <c r="CC345" s="127"/>
      <c r="CD345" s="127"/>
      <c r="CE345" s="127"/>
      <c r="CF345" s="127"/>
      <c r="CG345" s="127"/>
      <c r="CH345" s="136"/>
      <c r="CI345" s="137"/>
      <c r="CJ345" s="127"/>
      <c r="CK345" s="127"/>
      <c r="CL345" s="127"/>
      <c r="CM345" s="127"/>
      <c r="CN345" s="127"/>
      <c r="CO345" s="127"/>
      <c r="CP345" s="127"/>
      <c r="CQ345" s="127"/>
      <c r="CR345" s="127"/>
      <c r="CS345" s="127"/>
      <c r="CT345" s="127"/>
      <c r="CU345" s="127"/>
      <c r="CV345" s="127"/>
      <c r="CW345" s="127"/>
      <c r="CX345" s="127"/>
      <c r="CY345" s="127"/>
      <c r="CZ345" s="127"/>
      <c r="DA345" s="127"/>
      <c r="DB345" s="127"/>
      <c r="DC345" s="127"/>
      <c r="DD345" s="128"/>
      <c r="DE345" s="134"/>
      <c r="DF345" s="138"/>
      <c r="DG345" s="139"/>
      <c r="DH345" s="139"/>
      <c r="DI345" s="139"/>
      <c r="DJ345" s="139"/>
      <c r="DK345" s="139"/>
      <c r="DL345" s="139"/>
      <c r="DM345" s="137"/>
      <c r="DN345" s="138"/>
      <c r="DO345" s="139"/>
      <c r="DP345" s="139"/>
      <c r="DQ345" s="139"/>
      <c r="DR345" s="139"/>
      <c r="DS345" s="139"/>
      <c r="DT345" s="139"/>
      <c r="DU345" s="128"/>
      <c r="DV345" s="216"/>
      <c r="DW345" s="140"/>
      <c r="DX345" s="141"/>
      <c r="DY345" s="141"/>
      <c r="DZ345" s="134"/>
      <c r="EA345" s="133"/>
      <c r="EB345" s="177"/>
      <c r="EC345" s="177"/>
      <c r="ED345" s="163"/>
      <c r="EE345" s="133"/>
      <c r="EF345" s="127"/>
      <c r="EG345" s="127"/>
      <c r="EH345" s="127"/>
      <c r="EI345" s="127"/>
      <c r="EJ345" s="127"/>
      <c r="EK345" s="127"/>
      <c r="EL345" s="134"/>
      <c r="EM345" s="133"/>
      <c r="EN345" s="127"/>
      <c r="EO345" s="127"/>
      <c r="EP345" s="127"/>
      <c r="EQ345" s="127"/>
      <c r="ER345" s="127"/>
      <c r="ES345" s="127"/>
      <c r="ET345" s="134"/>
      <c r="EU345" s="142"/>
      <c r="EV345" s="142"/>
      <c r="EW345" s="142"/>
      <c r="EX345" s="142"/>
      <c r="EY345" s="142"/>
      <c r="EZ345" s="142"/>
      <c r="FA345" s="142"/>
      <c r="FB345" s="142"/>
      <c r="FC345" s="142"/>
      <c r="FD345" s="142"/>
      <c r="FE345" s="142"/>
      <c r="FF345" s="142"/>
      <c r="FG345" s="142"/>
      <c r="FH345" s="142"/>
    </row>
    <row r="346" spans="1:164" s="67" customFormat="1">
      <c r="A346" s="176" t="str">
        <f>Validation!B346</f>
        <v>Pass</v>
      </c>
      <c r="B346" s="247"/>
      <c r="C346" s="247"/>
      <c r="D346" s="247"/>
      <c r="E346" s="248"/>
      <c r="F346" s="249"/>
      <c r="G346" s="247"/>
      <c r="H346" s="243"/>
      <c r="I346" s="127"/>
      <c r="J346" s="243"/>
      <c r="K346" s="136"/>
      <c r="L346" s="177"/>
      <c r="M346" s="191"/>
      <c r="N346" s="218"/>
      <c r="O346" s="218"/>
      <c r="P346" s="179"/>
      <c r="Q346" s="128"/>
      <c r="R346" s="216"/>
      <c r="S346" s="244"/>
      <c r="T346" s="177"/>
      <c r="U346" s="177"/>
      <c r="V346" s="216"/>
      <c r="W346" s="131"/>
      <c r="X346" s="132"/>
      <c r="Y346" s="132"/>
      <c r="Z346" s="132"/>
      <c r="AA346" s="133"/>
      <c r="AB346" s="127"/>
      <c r="AC346" s="127"/>
      <c r="AD346" s="245"/>
      <c r="AE346" s="246"/>
      <c r="AF346" s="127"/>
      <c r="AG346" s="127"/>
      <c r="AH346" s="128"/>
      <c r="AI346" s="128"/>
      <c r="AJ346" s="134"/>
      <c r="AK346" s="214"/>
      <c r="AL346" s="210"/>
      <c r="AM346" s="177"/>
      <c r="AN346" s="127"/>
      <c r="AO346" s="177"/>
      <c r="AP346" s="177"/>
      <c r="AQ346" s="177"/>
      <c r="AR346" s="177"/>
      <c r="AS346" s="177"/>
      <c r="AT346" s="177"/>
      <c r="AU346" s="135"/>
      <c r="AV346" s="216"/>
      <c r="AW346" s="133"/>
      <c r="AX346" s="127"/>
      <c r="AY346" s="127"/>
      <c r="AZ346" s="127"/>
      <c r="BA346" s="127"/>
      <c r="BB346" s="127"/>
      <c r="BC346" s="127"/>
      <c r="BD346" s="127"/>
      <c r="BE346" s="134"/>
      <c r="BF346" s="127"/>
      <c r="BG346" s="127"/>
      <c r="BH346" s="127"/>
      <c r="BI346" s="127"/>
      <c r="BJ346" s="127"/>
      <c r="BK346" s="127"/>
      <c r="BL346" s="127"/>
      <c r="BM346" s="127"/>
      <c r="BN346" s="134"/>
      <c r="BO346" s="133"/>
      <c r="BP346" s="127"/>
      <c r="BQ346" s="127"/>
      <c r="BR346" s="127"/>
      <c r="BS346" s="127"/>
      <c r="BT346" s="127"/>
      <c r="BU346" s="127"/>
      <c r="BV346" s="127"/>
      <c r="BW346" s="127"/>
      <c r="BX346" s="127"/>
      <c r="BY346" s="127"/>
      <c r="BZ346" s="127"/>
      <c r="CA346" s="127"/>
      <c r="CB346" s="127"/>
      <c r="CC346" s="127"/>
      <c r="CD346" s="127"/>
      <c r="CE346" s="127"/>
      <c r="CF346" s="127"/>
      <c r="CG346" s="127"/>
      <c r="CH346" s="136"/>
      <c r="CI346" s="137"/>
      <c r="CJ346" s="127"/>
      <c r="CK346" s="127"/>
      <c r="CL346" s="127"/>
      <c r="CM346" s="127"/>
      <c r="CN346" s="127"/>
      <c r="CO346" s="127"/>
      <c r="CP346" s="127"/>
      <c r="CQ346" s="127"/>
      <c r="CR346" s="127"/>
      <c r="CS346" s="127"/>
      <c r="CT346" s="127"/>
      <c r="CU346" s="127"/>
      <c r="CV346" s="127"/>
      <c r="CW346" s="127"/>
      <c r="CX346" s="127"/>
      <c r="CY346" s="127"/>
      <c r="CZ346" s="127"/>
      <c r="DA346" s="127"/>
      <c r="DB346" s="127"/>
      <c r="DC346" s="127"/>
      <c r="DD346" s="128"/>
      <c r="DE346" s="134"/>
      <c r="DF346" s="138"/>
      <c r="DG346" s="139"/>
      <c r="DH346" s="139"/>
      <c r="DI346" s="139"/>
      <c r="DJ346" s="139"/>
      <c r="DK346" s="139"/>
      <c r="DL346" s="139"/>
      <c r="DM346" s="137"/>
      <c r="DN346" s="138"/>
      <c r="DO346" s="139"/>
      <c r="DP346" s="139"/>
      <c r="DQ346" s="139"/>
      <c r="DR346" s="139"/>
      <c r="DS346" s="139"/>
      <c r="DT346" s="139"/>
      <c r="DU346" s="128"/>
      <c r="DV346" s="216"/>
      <c r="DW346" s="140"/>
      <c r="DX346" s="141"/>
      <c r="DY346" s="141"/>
      <c r="DZ346" s="134"/>
      <c r="EA346" s="133"/>
      <c r="EB346" s="177"/>
      <c r="EC346" s="177"/>
      <c r="ED346" s="163"/>
      <c r="EE346" s="133"/>
      <c r="EF346" s="127"/>
      <c r="EG346" s="127"/>
      <c r="EH346" s="127"/>
      <c r="EI346" s="127"/>
      <c r="EJ346" s="127"/>
      <c r="EK346" s="127"/>
      <c r="EL346" s="134"/>
      <c r="EM346" s="133"/>
      <c r="EN346" s="127"/>
      <c r="EO346" s="127"/>
      <c r="EP346" s="127"/>
      <c r="EQ346" s="127"/>
      <c r="ER346" s="127"/>
      <c r="ES346" s="127"/>
      <c r="ET346" s="134"/>
      <c r="EU346" s="142"/>
      <c r="EV346" s="142"/>
      <c r="EW346" s="142"/>
      <c r="EX346" s="142"/>
      <c r="EY346" s="142"/>
      <c r="EZ346" s="142"/>
      <c r="FA346" s="142"/>
      <c r="FB346" s="142"/>
      <c r="FC346" s="142"/>
      <c r="FD346" s="142"/>
      <c r="FE346" s="142"/>
      <c r="FF346" s="142"/>
      <c r="FG346" s="142"/>
      <c r="FH346" s="142"/>
    </row>
    <row r="347" spans="1:164" s="67" customFormat="1">
      <c r="A347" s="176" t="str">
        <f>Validation!B347</f>
        <v>Pass</v>
      </c>
      <c r="B347" s="247"/>
      <c r="C347" s="247"/>
      <c r="D347" s="247"/>
      <c r="E347" s="248"/>
      <c r="F347" s="249"/>
      <c r="G347" s="247"/>
      <c r="H347" s="243"/>
      <c r="I347" s="127"/>
      <c r="J347" s="243"/>
      <c r="K347" s="136"/>
      <c r="L347" s="177"/>
      <c r="M347" s="191"/>
      <c r="N347" s="218"/>
      <c r="O347" s="218"/>
      <c r="P347" s="179"/>
      <c r="Q347" s="128"/>
      <c r="R347" s="216"/>
      <c r="S347" s="244"/>
      <c r="T347" s="177"/>
      <c r="U347" s="177"/>
      <c r="V347" s="216"/>
      <c r="W347" s="131"/>
      <c r="X347" s="132"/>
      <c r="Y347" s="132"/>
      <c r="Z347" s="132"/>
      <c r="AA347" s="133"/>
      <c r="AB347" s="127"/>
      <c r="AC347" s="127"/>
      <c r="AD347" s="245"/>
      <c r="AE347" s="246"/>
      <c r="AF347" s="127"/>
      <c r="AG347" s="127"/>
      <c r="AH347" s="128"/>
      <c r="AI347" s="128"/>
      <c r="AJ347" s="134"/>
      <c r="AK347" s="214"/>
      <c r="AL347" s="210"/>
      <c r="AM347" s="177"/>
      <c r="AN347" s="127"/>
      <c r="AO347" s="177"/>
      <c r="AP347" s="177"/>
      <c r="AQ347" s="177"/>
      <c r="AR347" s="177"/>
      <c r="AS347" s="177"/>
      <c r="AT347" s="177"/>
      <c r="AU347" s="135"/>
      <c r="AV347" s="216"/>
      <c r="AW347" s="133"/>
      <c r="AX347" s="127"/>
      <c r="AY347" s="127"/>
      <c r="AZ347" s="127"/>
      <c r="BA347" s="127"/>
      <c r="BB347" s="127"/>
      <c r="BC347" s="127"/>
      <c r="BD347" s="127"/>
      <c r="BE347" s="134"/>
      <c r="BF347" s="127"/>
      <c r="BG347" s="127"/>
      <c r="BH347" s="127"/>
      <c r="BI347" s="127"/>
      <c r="BJ347" s="127"/>
      <c r="BK347" s="127"/>
      <c r="BL347" s="127"/>
      <c r="BM347" s="127"/>
      <c r="BN347" s="134"/>
      <c r="BO347" s="133"/>
      <c r="BP347" s="127"/>
      <c r="BQ347" s="127"/>
      <c r="BR347" s="127"/>
      <c r="BS347" s="127"/>
      <c r="BT347" s="127"/>
      <c r="BU347" s="127"/>
      <c r="BV347" s="127"/>
      <c r="BW347" s="127"/>
      <c r="BX347" s="127"/>
      <c r="BY347" s="127"/>
      <c r="BZ347" s="127"/>
      <c r="CA347" s="127"/>
      <c r="CB347" s="127"/>
      <c r="CC347" s="127"/>
      <c r="CD347" s="127"/>
      <c r="CE347" s="127"/>
      <c r="CF347" s="127"/>
      <c r="CG347" s="127"/>
      <c r="CH347" s="136"/>
      <c r="CI347" s="137"/>
      <c r="CJ347" s="127"/>
      <c r="CK347" s="127"/>
      <c r="CL347" s="127"/>
      <c r="CM347" s="127"/>
      <c r="CN347" s="127"/>
      <c r="CO347" s="127"/>
      <c r="CP347" s="127"/>
      <c r="CQ347" s="127"/>
      <c r="CR347" s="127"/>
      <c r="CS347" s="127"/>
      <c r="CT347" s="127"/>
      <c r="CU347" s="127"/>
      <c r="CV347" s="127"/>
      <c r="CW347" s="127"/>
      <c r="CX347" s="127"/>
      <c r="CY347" s="127"/>
      <c r="CZ347" s="127"/>
      <c r="DA347" s="127"/>
      <c r="DB347" s="127"/>
      <c r="DC347" s="127"/>
      <c r="DD347" s="128"/>
      <c r="DE347" s="134"/>
      <c r="DF347" s="138"/>
      <c r="DG347" s="139"/>
      <c r="DH347" s="139"/>
      <c r="DI347" s="139"/>
      <c r="DJ347" s="139"/>
      <c r="DK347" s="139"/>
      <c r="DL347" s="139"/>
      <c r="DM347" s="137"/>
      <c r="DN347" s="138"/>
      <c r="DO347" s="139"/>
      <c r="DP347" s="139"/>
      <c r="DQ347" s="139"/>
      <c r="DR347" s="139"/>
      <c r="DS347" s="139"/>
      <c r="DT347" s="139"/>
      <c r="DU347" s="128"/>
      <c r="DV347" s="216"/>
      <c r="DW347" s="140"/>
      <c r="DX347" s="141"/>
      <c r="DY347" s="141"/>
      <c r="DZ347" s="134"/>
      <c r="EA347" s="133"/>
      <c r="EB347" s="177"/>
      <c r="EC347" s="177"/>
      <c r="ED347" s="163"/>
      <c r="EE347" s="133"/>
      <c r="EF347" s="127"/>
      <c r="EG347" s="127"/>
      <c r="EH347" s="127"/>
      <c r="EI347" s="127"/>
      <c r="EJ347" s="127"/>
      <c r="EK347" s="127"/>
      <c r="EL347" s="134"/>
      <c r="EM347" s="133"/>
      <c r="EN347" s="127"/>
      <c r="EO347" s="127"/>
      <c r="EP347" s="127"/>
      <c r="EQ347" s="127"/>
      <c r="ER347" s="127"/>
      <c r="ES347" s="127"/>
      <c r="ET347" s="134"/>
      <c r="EU347" s="142"/>
      <c r="EV347" s="142"/>
      <c r="EW347" s="142"/>
      <c r="EX347" s="142"/>
      <c r="EY347" s="142"/>
      <c r="EZ347" s="142"/>
      <c r="FA347" s="142"/>
      <c r="FB347" s="142"/>
      <c r="FC347" s="142"/>
      <c r="FD347" s="142"/>
      <c r="FE347" s="142"/>
      <c r="FF347" s="142"/>
      <c r="FG347" s="142"/>
      <c r="FH347" s="142"/>
    </row>
    <row r="348" spans="1:164" s="67" customFormat="1">
      <c r="A348" s="176" t="str">
        <f>Validation!B348</f>
        <v>Pass</v>
      </c>
      <c r="B348" s="247"/>
      <c r="C348" s="247"/>
      <c r="D348" s="247"/>
      <c r="E348" s="248"/>
      <c r="F348" s="249"/>
      <c r="G348" s="247"/>
      <c r="H348" s="243"/>
      <c r="I348" s="127"/>
      <c r="J348" s="243"/>
      <c r="K348" s="136"/>
      <c r="L348" s="177"/>
      <c r="M348" s="191"/>
      <c r="N348" s="218"/>
      <c r="O348" s="218"/>
      <c r="P348" s="179"/>
      <c r="Q348" s="128"/>
      <c r="R348" s="216"/>
      <c r="S348" s="244"/>
      <c r="T348" s="177"/>
      <c r="U348" s="177"/>
      <c r="V348" s="216"/>
      <c r="W348" s="131"/>
      <c r="X348" s="132"/>
      <c r="Y348" s="132"/>
      <c r="Z348" s="132"/>
      <c r="AA348" s="133"/>
      <c r="AB348" s="127"/>
      <c r="AC348" s="127"/>
      <c r="AD348" s="245"/>
      <c r="AE348" s="246"/>
      <c r="AF348" s="127"/>
      <c r="AG348" s="127"/>
      <c r="AH348" s="128"/>
      <c r="AI348" s="128"/>
      <c r="AJ348" s="134"/>
      <c r="AK348" s="214"/>
      <c r="AL348" s="210"/>
      <c r="AM348" s="177"/>
      <c r="AN348" s="127"/>
      <c r="AO348" s="177"/>
      <c r="AP348" s="177"/>
      <c r="AQ348" s="177"/>
      <c r="AR348" s="177"/>
      <c r="AS348" s="177"/>
      <c r="AT348" s="177"/>
      <c r="AU348" s="135"/>
      <c r="AV348" s="216"/>
      <c r="AW348" s="133"/>
      <c r="AX348" s="127"/>
      <c r="AY348" s="127"/>
      <c r="AZ348" s="127"/>
      <c r="BA348" s="127"/>
      <c r="BB348" s="127"/>
      <c r="BC348" s="127"/>
      <c r="BD348" s="127"/>
      <c r="BE348" s="134"/>
      <c r="BF348" s="127"/>
      <c r="BG348" s="127"/>
      <c r="BH348" s="127"/>
      <c r="BI348" s="127"/>
      <c r="BJ348" s="127"/>
      <c r="BK348" s="127"/>
      <c r="BL348" s="127"/>
      <c r="BM348" s="127"/>
      <c r="BN348" s="134"/>
      <c r="BO348" s="133"/>
      <c r="BP348" s="127"/>
      <c r="BQ348" s="127"/>
      <c r="BR348" s="127"/>
      <c r="BS348" s="127"/>
      <c r="BT348" s="127"/>
      <c r="BU348" s="127"/>
      <c r="BV348" s="127"/>
      <c r="BW348" s="127"/>
      <c r="BX348" s="127"/>
      <c r="BY348" s="127"/>
      <c r="BZ348" s="127"/>
      <c r="CA348" s="127"/>
      <c r="CB348" s="127"/>
      <c r="CC348" s="127"/>
      <c r="CD348" s="127"/>
      <c r="CE348" s="127"/>
      <c r="CF348" s="127"/>
      <c r="CG348" s="127"/>
      <c r="CH348" s="136"/>
      <c r="CI348" s="137"/>
      <c r="CJ348" s="127"/>
      <c r="CK348" s="127"/>
      <c r="CL348" s="127"/>
      <c r="CM348" s="127"/>
      <c r="CN348" s="127"/>
      <c r="CO348" s="127"/>
      <c r="CP348" s="127"/>
      <c r="CQ348" s="127"/>
      <c r="CR348" s="127"/>
      <c r="CS348" s="127"/>
      <c r="CT348" s="127"/>
      <c r="CU348" s="127"/>
      <c r="CV348" s="127"/>
      <c r="CW348" s="127"/>
      <c r="CX348" s="127"/>
      <c r="CY348" s="127"/>
      <c r="CZ348" s="127"/>
      <c r="DA348" s="127"/>
      <c r="DB348" s="127"/>
      <c r="DC348" s="127"/>
      <c r="DD348" s="128"/>
      <c r="DE348" s="134"/>
      <c r="DF348" s="138"/>
      <c r="DG348" s="139"/>
      <c r="DH348" s="139"/>
      <c r="DI348" s="139"/>
      <c r="DJ348" s="139"/>
      <c r="DK348" s="139"/>
      <c r="DL348" s="139"/>
      <c r="DM348" s="137"/>
      <c r="DN348" s="138"/>
      <c r="DO348" s="139"/>
      <c r="DP348" s="139"/>
      <c r="DQ348" s="139"/>
      <c r="DR348" s="139"/>
      <c r="DS348" s="139"/>
      <c r="DT348" s="139"/>
      <c r="DU348" s="128"/>
      <c r="DV348" s="216"/>
      <c r="DW348" s="140"/>
      <c r="DX348" s="141"/>
      <c r="DY348" s="141"/>
      <c r="DZ348" s="134"/>
      <c r="EA348" s="133"/>
      <c r="EB348" s="177"/>
      <c r="EC348" s="177"/>
      <c r="ED348" s="163"/>
      <c r="EE348" s="133"/>
      <c r="EF348" s="127"/>
      <c r="EG348" s="127"/>
      <c r="EH348" s="127"/>
      <c r="EI348" s="127"/>
      <c r="EJ348" s="127"/>
      <c r="EK348" s="127"/>
      <c r="EL348" s="134"/>
      <c r="EM348" s="133"/>
      <c r="EN348" s="127"/>
      <c r="EO348" s="127"/>
      <c r="EP348" s="127"/>
      <c r="EQ348" s="127"/>
      <c r="ER348" s="127"/>
      <c r="ES348" s="127"/>
      <c r="ET348" s="134"/>
      <c r="EU348" s="142"/>
      <c r="EV348" s="142"/>
      <c r="EW348" s="142"/>
      <c r="EX348" s="142"/>
      <c r="EY348" s="142"/>
      <c r="EZ348" s="142"/>
      <c r="FA348" s="142"/>
      <c r="FB348" s="142"/>
      <c r="FC348" s="142"/>
      <c r="FD348" s="142"/>
      <c r="FE348" s="142"/>
      <c r="FF348" s="142"/>
      <c r="FG348" s="142"/>
      <c r="FH348" s="142"/>
    </row>
    <row r="349" spans="1:164" s="67" customFormat="1">
      <c r="A349" s="176" t="str">
        <f>Validation!B349</f>
        <v>Pass</v>
      </c>
      <c r="B349" s="247"/>
      <c r="C349" s="247"/>
      <c r="D349" s="247"/>
      <c r="E349" s="248"/>
      <c r="F349" s="249"/>
      <c r="G349" s="247"/>
      <c r="H349" s="243"/>
      <c r="I349" s="127"/>
      <c r="J349" s="243"/>
      <c r="K349" s="136"/>
      <c r="L349" s="177"/>
      <c r="M349" s="191"/>
      <c r="N349" s="218"/>
      <c r="O349" s="218"/>
      <c r="P349" s="179"/>
      <c r="Q349" s="128"/>
      <c r="R349" s="216"/>
      <c r="S349" s="244"/>
      <c r="T349" s="177"/>
      <c r="U349" s="177"/>
      <c r="V349" s="216"/>
      <c r="W349" s="131"/>
      <c r="X349" s="132"/>
      <c r="Y349" s="132"/>
      <c r="Z349" s="132"/>
      <c r="AA349" s="133"/>
      <c r="AB349" s="127"/>
      <c r="AC349" s="127"/>
      <c r="AD349" s="245"/>
      <c r="AE349" s="246"/>
      <c r="AF349" s="127"/>
      <c r="AG349" s="127"/>
      <c r="AH349" s="128"/>
      <c r="AI349" s="128"/>
      <c r="AJ349" s="134"/>
      <c r="AK349" s="214"/>
      <c r="AL349" s="210"/>
      <c r="AM349" s="177"/>
      <c r="AN349" s="127"/>
      <c r="AO349" s="177"/>
      <c r="AP349" s="177"/>
      <c r="AQ349" s="177"/>
      <c r="AR349" s="177"/>
      <c r="AS349" s="177"/>
      <c r="AT349" s="177"/>
      <c r="AU349" s="135"/>
      <c r="AV349" s="216"/>
      <c r="AW349" s="133"/>
      <c r="AX349" s="127"/>
      <c r="AY349" s="127"/>
      <c r="AZ349" s="127"/>
      <c r="BA349" s="127"/>
      <c r="BB349" s="127"/>
      <c r="BC349" s="127"/>
      <c r="BD349" s="127"/>
      <c r="BE349" s="134"/>
      <c r="BF349" s="127"/>
      <c r="BG349" s="127"/>
      <c r="BH349" s="127"/>
      <c r="BI349" s="127"/>
      <c r="BJ349" s="127"/>
      <c r="BK349" s="127"/>
      <c r="BL349" s="127"/>
      <c r="BM349" s="127"/>
      <c r="BN349" s="134"/>
      <c r="BO349" s="133"/>
      <c r="BP349" s="127"/>
      <c r="BQ349" s="127"/>
      <c r="BR349" s="127"/>
      <c r="BS349" s="127"/>
      <c r="BT349" s="127"/>
      <c r="BU349" s="127"/>
      <c r="BV349" s="127"/>
      <c r="BW349" s="127"/>
      <c r="BX349" s="127"/>
      <c r="BY349" s="127"/>
      <c r="BZ349" s="127"/>
      <c r="CA349" s="127"/>
      <c r="CB349" s="127"/>
      <c r="CC349" s="127"/>
      <c r="CD349" s="127"/>
      <c r="CE349" s="127"/>
      <c r="CF349" s="127"/>
      <c r="CG349" s="127"/>
      <c r="CH349" s="136"/>
      <c r="CI349" s="137"/>
      <c r="CJ349" s="127"/>
      <c r="CK349" s="127"/>
      <c r="CL349" s="127"/>
      <c r="CM349" s="127"/>
      <c r="CN349" s="127"/>
      <c r="CO349" s="127"/>
      <c r="CP349" s="127"/>
      <c r="CQ349" s="127"/>
      <c r="CR349" s="127"/>
      <c r="CS349" s="127"/>
      <c r="CT349" s="127"/>
      <c r="CU349" s="127"/>
      <c r="CV349" s="127"/>
      <c r="CW349" s="127"/>
      <c r="CX349" s="127"/>
      <c r="CY349" s="127"/>
      <c r="CZ349" s="127"/>
      <c r="DA349" s="127"/>
      <c r="DB349" s="127"/>
      <c r="DC349" s="127"/>
      <c r="DD349" s="128"/>
      <c r="DE349" s="134"/>
      <c r="DF349" s="138"/>
      <c r="DG349" s="139"/>
      <c r="DH349" s="139"/>
      <c r="DI349" s="139"/>
      <c r="DJ349" s="139"/>
      <c r="DK349" s="139"/>
      <c r="DL349" s="139"/>
      <c r="DM349" s="137"/>
      <c r="DN349" s="138"/>
      <c r="DO349" s="139"/>
      <c r="DP349" s="139"/>
      <c r="DQ349" s="139"/>
      <c r="DR349" s="139"/>
      <c r="DS349" s="139"/>
      <c r="DT349" s="139"/>
      <c r="DU349" s="128"/>
      <c r="DV349" s="216"/>
      <c r="DW349" s="140"/>
      <c r="DX349" s="141"/>
      <c r="DY349" s="141"/>
      <c r="DZ349" s="134"/>
      <c r="EA349" s="133"/>
      <c r="EB349" s="177"/>
      <c r="EC349" s="177"/>
      <c r="ED349" s="163"/>
      <c r="EE349" s="133"/>
      <c r="EF349" s="127"/>
      <c r="EG349" s="127"/>
      <c r="EH349" s="127"/>
      <c r="EI349" s="127"/>
      <c r="EJ349" s="127"/>
      <c r="EK349" s="127"/>
      <c r="EL349" s="134"/>
      <c r="EM349" s="133"/>
      <c r="EN349" s="127"/>
      <c r="EO349" s="127"/>
      <c r="EP349" s="127"/>
      <c r="EQ349" s="127"/>
      <c r="ER349" s="127"/>
      <c r="ES349" s="127"/>
      <c r="ET349" s="134"/>
      <c r="EU349" s="142"/>
      <c r="EV349" s="142"/>
      <c r="EW349" s="142"/>
      <c r="EX349" s="142"/>
      <c r="EY349" s="142"/>
      <c r="EZ349" s="142"/>
      <c r="FA349" s="142"/>
      <c r="FB349" s="142"/>
      <c r="FC349" s="142"/>
      <c r="FD349" s="142"/>
      <c r="FE349" s="142"/>
      <c r="FF349" s="142"/>
      <c r="FG349" s="142"/>
      <c r="FH349" s="142"/>
    </row>
    <row r="350" spans="1:164" s="67" customFormat="1">
      <c r="A350" s="176" t="str">
        <f>Validation!B350</f>
        <v>Pass</v>
      </c>
      <c r="B350" s="247"/>
      <c r="C350" s="247"/>
      <c r="D350" s="247"/>
      <c r="E350" s="248"/>
      <c r="F350" s="249"/>
      <c r="G350" s="247"/>
      <c r="H350" s="243"/>
      <c r="I350" s="127"/>
      <c r="J350" s="243"/>
      <c r="K350" s="136"/>
      <c r="L350" s="177"/>
      <c r="M350" s="191"/>
      <c r="N350" s="218"/>
      <c r="O350" s="218"/>
      <c r="P350" s="179"/>
      <c r="Q350" s="128"/>
      <c r="R350" s="216"/>
      <c r="S350" s="244"/>
      <c r="T350" s="177"/>
      <c r="U350" s="177"/>
      <c r="V350" s="216"/>
      <c r="W350" s="131"/>
      <c r="X350" s="132"/>
      <c r="Y350" s="132"/>
      <c r="Z350" s="132"/>
      <c r="AA350" s="133"/>
      <c r="AB350" s="127"/>
      <c r="AC350" s="127"/>
      <c r="AD350" s="245"/>
      <c r="AE350" s="246"/>
      <c r="AF350" s="127"/>
      <c r="AG350" s="127"/>
      <c r="AH350" s="128"/>
      <c r="AI350" s="128"/>
      <c r="AJ350" s="134"/>
      <c r="AK350" s="214"/>
      <c r="AL350" s="210"/>
      <c r="AM350" s="177"/>
      <c r="AN350" s="127"/>
      <c r="AO350" s="177"/>
      <c r="AP350" s="177"/>
      <c r="AQ350" s="177"/>
      <c r="AR350" s="177"/>
      <c r="AS350" s="177"/>
      <c r="AT350" s="177"/>
      <c r="AU350" s="135"/>
      <c r="AV350" s="216"/>
      <c r="AW350" s="133"/>
      <c r="AX350" s="127"/>
      <c r="AY350" s="127"/>
      <c r="AZ350" s="127"/>
      <c r="BA350" s="127"/>
      <c r="BB350" s="127"/>
      <c r="BC350" s="127"/>
      <c r="BD350" s="127"/>
      <c r="BE350" s="134"/>
      <c r="BF350" s="127"/>
      <c r="BG350" s="127"/>
      <c r="BH350" s="127"/>
      <c r="BI350" s="127"/>
      <c r="BJ350" s="127"/>
      <c r="BK350" s="127"/>
      <c r="BL350" s="127"/>
      <c r="BM350" s="127"/>
      <c r="BN350" s="134"/>
      <c r="BO350" s="133"/>
      <c r="BP350" s="127"/>
      <c r="BQ350" s="127"/>
      <c r="BR350" s="127"/>
      <c r="BS350" s="127"/>
      <c r="BT350" s="127"/>
      <c r="BU350" s="127"/>
      <c r="BV350" s="127"/>
      <c r="BW350" s="127"/>
      <c r="BX350" s="127"/>
      <c r="BY350" s="127"/>
      <c r="BZ350" s="127"/>
      <c r="CA350" s="127"/>
      <c r="CB350" s="127"/>
      <c r="CC350" s="127"/>
      <c r="CD350" s="127"/>
      <c r="CE350" s="127"/>
      <c r="CF350" s="127"/>
      <c r="CG350" s="127"/>
      <c r="CH350" s="136"/>
      <c r="CI350" s="137"/>
      <c r="CJ350" s="127"/>
      <c r="CK350" s="127"/>
      <c r="CL350" s="127"/>
      <c r="CM350" s="127"/>
      <c r="CN350" s="127"/>
      <c r="CO350" s="127"/>
      <c r="CP350" s="127"/>
      <c r="CQ350" s="127"/>
      <c r="CR350" s="127"/>
      <c r="CS350" s="127"/>
      <c r="CT350" s="127"/>
      <c r="CU350" s="127"/>
      <c r="CV350" s="127"/>
      <c r="CW350" s="127"/>
      <c r="CX350" s="127"/>
      <c r="CY350" s="127"/>
      <c r="CZ350" s="127"/>
      <c r="DA350" s="127"/>
      <c r="DB350" s="127"/>
      <c r="DC350" s="127"/>
      <c r="DD350" s="128"/>
      <c r="DE350" s="134"/>
      <c r="DF350" s="138"/>
      <c r="DG350" s="139"/>
      <c r="DH350" s="139"/>
      <c r="DI350" s="139"/>
      <c r="DJ350" s="139"/>
      <c r="DK350" s="139"/>
      <c r="DL350" s="139"/>
      <c r="DM350" s="137"/>
      <c r="DN350" s="138"/>
      <c r="DO350" s="139"/>
      <c r="DP350" s="139"/>
      <c r="DQ350" s="139"/>
      <c r="DR350" s="139"/>
      <c r="DS350" s="139"/>
      <c r="DT350" s="139"/>
      <c r="DU350" s="128"/>
      <c r="DV350" s="216"/>
      <c r="DW350" s="140"/>
      <c r="DX350" s="141"/>
      <c r="DY350" s="141"/>
      <c r="DZ350" s="134"/>
      <c r="EA350" s="133"/>
      <c r="EB350" s="177"/>
      <c r="EC350" s="177"/>
      <c r="ED350" s="163"/>
      <c r="EE350" s="133"/>
      <c r="EF350" s="127"/>
      <c r="EG350" s="127"/>
      <c r="EH350" s="127"/>
      <c r="EI350" s="127"/>
      <c r="EJ350" s="127"/>
      <c r="EK350" s="127"/>
      <c r="EL350" s="134"/>
      <c r="EM350" s="133"/>
      <c r="EN350" s="127"/>
      <c r="EO350" s="127"/>
      <c r="EP350" s="127"/>
      <c r="EQ350" s="127"/>
      <c r="ER350" s="127"/>
      <c r="ES350" s="127"/>
      <c r="ET350" s="134"/>
      <c r="EU350" s="142"/>
      <c r="EV350" s="142"/>
      <c r="EW350" s="142"/>
      <c r="EX350" s="142"/>
      <c r="EY350" s="142"/>
      <c r="EZ350" s="142"/>
      <c r="FA350" s="142"/>
      <c r="FB350" s="142"/>
      <c r="FC350" s="142"/>
      <c r="FD350" s="142"/>
      <c r="FE350" s="142"/>
      <c r="FF350" s="142"/>
      <c r="FG350" s="142"/>
      <c r="FH350" s="142"/>
    </row>
    <row r="351" spans="1:164" s="67" customFormat="1">
      <c r="A351" s="176" t="str">
        <f>Validation!B351</f>
        <v>Pass</v>
      </c>
      <c r="B351" s="247"/>
      <c r="C351" s="247"/>
      <c r="D351" s="247"/>
      <c r="E351" s="248"/>
      <c r="F351" s="249"/>
      <c r="G351" s="247"/>
      <c r="H351" s="243"/>
      <c r="I351" s="127"/>
      <c r="J351" s="243"/>
      <c r="K351" s="136"/>
      <c r="L351" s="177"/>
      <c r="M351" s="191"/>
      <c r="N351" s="218"/>
      <c r="O351" s="218"/>
      <c r="P351" s="179"/>
      <c r="Q351" s="128"/>
      <c r="R351" s="216"/>
      <c r="S351" s="244"/>
      <c r="T351" s="177"/>
      <c r="U351" s="177"/>
      <c r="V351" s="216"/>
      <c r="W351" s="131"/>
      <c r="X351" s="132"/>
      <c r="Y351" s="132"/>
      <c r="Z351" s="132"/>
      <c r="AA351" s="133"/>
      <c r="AB351" s="127"/>
      <c r="AC351" s="127"/>
      <c r="AD351" s="245"/>
      <c r="AE351" s="246"/>
      <c r="AF351" s="127"/>
      <c r="AG351" s="127"/>
      <c r="AH351" s="128"/>
      <c r="AI351" s="128"/>
      <c r="AJ351" s="134"/>
      <c r="AK351" s="214"/>
      <c r="AL351" s="210"/>
      <c r="AM351" s="177"/>
      <c r="AN351" s="127"/>
      <c r="AO351" s="177"/>
      <c r="AP351" s="177"/>
      <c r="AQ351" s="177"/>
      <c r="AR351" s="177"/>
      <c r="AS351" s="177"/>
      <c r="AT351" s="177"/>
      <c r="AU351" s="135"/>
      <c r="AV351" s="216"/>
      <c r="AW351" s="133"/>
      <c r="AX351" s="127"/>
      <c r="AY351" s="127"/>
      <c r="AZ351" s="127"/>
      <c r="BA351" s="127"/>
      <c r="BB351" s="127"/>
      <c r="BC351" s="127"/>
      <c r="BD351" s="127"/>
      <c r="BE351" s="134"/>
      <c r="BF351" s="127"/>
      <c r="BG351" s="127"/>
      <c r="BH351" s="127"/>
      <c r="BI351" s="127"/>
      <c r="BJ351" s="127"/>
      <c r="BK351" s="127"/>
      <c r="BL351" s="127"/>
      <c r="BM351" s="127"/>
      <c r="BN351" s="134"/>
      <c r="BO351" s="133"/>
      <c r="BP351" s="127"/>
      <c r="BQ351" s="127"/>
      <c r="BR351" s="127"/>
      <c r="BS351" s="127"/>
      <c r="BT351" s="127"/>
      <c r="BU351" s="127"/>
      <c r="BV351" s="127"/>
      <c r="BW351" s="127"/>
      <c r="BX351" s="127"/>
      <c r="BY351" s="127"/>
      <c r="BZ351" s="127"/>
      <c r="CA351" s="127"/>
      <c r="CB351" s="127"/>
      <c r="CC351" s="127"/>
      <c r="CD351" s="127"/>
      <c r="CE351" s="127"/>
      <c r="CF351" s="127"/>
      <c r="CG351" s="127"/>
      <c r="CH351" s="136"/>
      <c r="CI351" s="137"/>
      <c r="CJ351" s="127"/>
      <c r="CK351" s="127"/>
      <c r="CL351" s="127"/>
      <c r="CM351" s="127"/>
      <c r="CN351" s="127"/>
      <c r="CO351" s="127"/>
      <c r="CP351" s="127"/>
      <c r="CQ351" s="127"/>
      <c r="CR351" s="127"/>
      <c r="CS351" s="127"/>
      <c r="CT351" s="127"/>
      <c r="CU351" s="127"/>
      <c r="CV351" s="127"/>
      <c r="CW351" s="127"/>
      <c r="CX351" s="127"/>
      <c r="CY351" s="127"/>
      <c r="CZ351" s="127"/>
      <c r="DA351" s="127"/>
      <c r="DB351" s="127"/>
      <c r="DC351" s="127"/>
      <c r="DD351" s="128"/>
      <c r="DE351" s="134"/>
      <c r="DF351" s="138"/>
      <c r="DG351" s="139"/>
      <c r="DH351" s="139"/>
      <c r="DI351" s="139"/>
      <c r="DJ351" s="139"/>
      <c r="DK351" s="139"/>
      <c r="DL351" s="139"/>
      <c r="DM351" s="137"/>
      <c r="DN351" s="138"/>
      <c r="DO351" s="139"/>
      <c r="DP351" s="139"/>
      <c r="DQ351" s="139"/>
      <c r="DR351" s="139"/>
      <c r="DS351" s="139"/>
      <c r="DT351" s="139"/>
      <c r="DU351" s="128"/>
      <c r="DV351" s="216"/>
      <c r="DW351" s="140"/>
      <c r="DX351" s="141"/>
      <c r="DY351" s="141"/>
      <c r="DZ351" s="134"/>
      <c r="EA351" s="133"/>
      <c r="EB351" s="177"/>
      <c r="EC351" s="177"/>
      <c r="ED351" s="163"/>
      <c r="EE351" s="133"/>
      <c r="EF351" s="127"/>
      <c r="EG351" s="127"/>
      <c r="EH351" s="127"/>
      <c r="EI351" s="127"/>
      <c r="EJ351" s="127"/>
      <c r="EK351" s="127"/>
      <c r="EL351" s="134"/>
      <c r="EM351" s="133"/>
      <c r="EN351" s="127"/>
      <c r="EO351" s="127"/>
      <c r="EP351" s="127"/>
      <c r="EQ351" s="127"/>
      <c r="ER351" s="127"/>
      <c r="ES351" s="127"/>
      <c r="ET351" s="134"/>
      <c r="EU351" s="142"/>
      <c r="EV351" s="142"/>
      <c r="EW351" s="142"/>
      <c r="EX351" s="142"/>
      <c r="EY351" s="142"/>
      <c r="EZ351" s="142"/>
      <c r="FA351" s="142"/>
      <c r="FB351" s="142"/>
      <c r="FC351" s="142"/>
      <c r="FD351" s="142"/>
      <c r="FE351" s="142"/>
      <c r="FF351" s="142"/>
      <c r="FG351" s="142"/>
      <c r="FH351" s="142"/>
    </row>
    <row r="352" spans="1:164" s="67" customFormat="1">
      <c r="A352" s="176" t="str">
        <f>Validation!B352</f>
        <v>Pass</v>
      </c>
      <c r="B352" s="247"/>
      <c r="C352" s="247"/>
      <c r="D352" s="247"/>
      <c r="E352" s="248"/>
      <c r="F352" s="249"/>
      <c r="G352" s="247"/>
      <c r="H352" s="243"/>
      <c r="I352" s="127"/>
      <c r="J352" s="243"/>
      <c r="K352" s="136"/>
      <c r="L352" s="177"/>
      <c r="M352" s="191"/>
      <c r="N352" s="218"/>
      <c r="O352" s="218"/>
      <c r="P352" s="179"/>
      <c r="Q352" s="128"/>
      <c r="R352" s="216"/>
      <c r="S352" s="244"/>
      <c r="T352" s="177"/>
      <c r="U352" s="177"/>
      <c r="V352" s="216"/>
      <c r="W352" s="131"/>
      <c r="X352" s="132"/>
      <c r="Y352" s="132"/>
      <c r="Z352" s="132"/>
      <c r="AA352" s="133"/>
      <c r="AB352" s="127"/>
      <c r="AC352" s="127"/>
      <c r="AD352" s="245"/>
      <c r="AE352" s="246"/>
      <c r="AF352" s="127"/>
      <c r="AG352" s="127"/>
      <c r="AH352" s="128"/>
      <c r="AI352" s="128"/>
      <c r="AJ352" s="134"/>
      <c r="AK352" s="214"/>
      <c r="AL352" s="210"/>
      <c r="AM352" s="177"/>
      <c r="AN352" s="127"/>
      <c r="AO352" s="177"/>
      <c r="AP352" s="177"/>
      <c r="AQ352" s="177"/>
      <c r="AR352" s="177"/>
      <c r="AS352" s="177"/>
      <c r="AT352" s="177"/>
      <c r="AU352" s="135"/>
      <c r="AV352" s="216"/>
      <c r="AW352" s="133"/>
      <c r="AX352" s="127"/>
      <c r="AY352" s="127"/>
      <c r="AZ352" s="127"/>
      <c r="BA352" s="127"/>
      <c r="BB352" s="127"/>
      <c r="BC352" s="127"/>
      <c r="BD352" s="127"/>
      <c r="BE352" s="134"/>
      <c r="BF352" s="127"/>
      <c r="BG352" s="127"/>
      <c r="BH352" s="127"/>
      <c r="BI352" s="127"/>
      <c r="BJ352" s="127"/>
      <c r="BK352" s="127"/>
      <c r="BL352" s="127"/>
      <c r="BM352" s="127"/>
      <c r="BN352" s="134"/>
      <c r="BO352" s="133"/>
      <c r="BP352" s="127"/>
      <c r="BQ352" s="127"/>
      <c r="BR352" s="127"/>
      <c r="BS352" s="127"/>
      <c r="BT352" s="127"/>
      <c r="BU352" s="127"/>
      <c r="BV352" s="127"/>
      <c r="BW352" s="127"/>
      <c r="BX352" s="127"/>
      <c r="BY352" s="127"/>
      <c r="BZ352" s="127"/>
      <c r="CA352" s="127"/>
      <c r="CB352" s="127"/>
      <c r="CC352" s="127"/>
      <c r="CD352" s="127"/>
      <c r="CE352" s="127"/>
      <c r="CF352" s="127"/>
      <c r="CG352" s="127"/>
      <c r="CH352" s="136"/>
      <c r="CI352" s="137"/>
      <c r="CJ352" s="127"/>
      <c r="CK352" s="127"/>
      <c r="CL352" s="127"/>
      <c r="CM352" s="127"/>
      <c r="CN352" s="127"/>
      <c r="CO352" s="127"/>
      <c r="CP352" s="127"/>
      <c r="CQ352" s="127"/>
      <c r="CR352" s="127"/>
      <c r="CS352" s="127"/>
      <c r="CT352" s="127"/>
      <c r="CU352" s="127"/>
      <c r="CV352" s="127"/>
      <c r="CW352" s="127"/>
      <c r="CX352" s="127"/>
      <c r="CY352" s="127"/>
      <c r="CZ352" s="127"/>
      <c r="DA352" s="127"/>
      <c r="DB352" s="127"/>
      <c r="DC352" s="127"/>
      <c r="DD352" s="128"/>
      <c r="DE352" s="134"/>
      <c r="DF352" s="138"/>
      <c r="DG352" s="139"/>
      <c r="DH352" s="139"/>
      <c r="DI352" s="139"/>
      <c r="DJ352" s="139"/>
      <c r="DK352" s="139"/>
      <c r="DL352" s="139"/>
      <c r="DM352" s="137"/>
      <c r="DN352" s="138"/>
      <c r="DO352" s="139"/>
      <c r="DP352" s="139"/>
      <c r="DQ352" s="139"/>
      <c r="DR352" s="139"/>
      <c r="DS352" s="139"/>
      <c r="DT352" s="139"/>
      <c r="DU352" s="128"/>
      <c r="DV352" s="216"/>
      <c r="DW352" s="140"/>
      <c r="DX352" s="141"/>
      <c r="DY352" s="141"/>
      <c r="DZ352" s="134"/>
      <c r="EA352" s="133"/>
      <c r="EB352" s="177"/>
      <c r="EC352" s="177"/>
      <c r="ED352" s="163"/>
      <c r="EE352" s="133"/>
      <c r="EF352" s="127"/>
      <c r="EG352" s="127"/>
      <c r="EH352" s="127"/>
      <c r="EI352" s="127"/>
      <c r="EJ352" s="127"/>
      <c r="EK352" s="127"/>
      <c r="EL352" s="134"/>
      <c r="EM352" s="133"/>
      <c r="EN352" s="127"/>
      <c r="EO352" s="127"/>
      <c r="EP352" s="127"/>
      <c r="EQ352" s="127"/>
      <c r="ER352" s="127"/>
      <c r="ES352" s="127"/>
      <c r="ET352" s="134"/>
      <c r="EU352" s="142"/>
      <c r="EV352" s="142"/>
      <c r="EW352" s="142"/>
      <c r="EX352" s="142"/>
      <c r="EY352" s="142"/>
      <c r="EZ352" s="142"/>
      <c r="FA352" s="142"/>
      <c r="FB352" s="142"/>
      <c r="FC352" s="142"/>
      <c r="FD352" s="142"/>
      <c r="FE352" s="142"/>
      <c r="FF352" s="142"/>
      <c r="FG352" s="142"/>
      <c r="FH352" s="142"/>
    </row>
    <row r="353" spans="1:164" s="67" customFormat="1">
      <c r="A353" s="176" t="str">
        <f>Validation!B353</f>
        <v>Pass</v>
      </c>
      <c r="B353" s="247"/>
      <c r="C353" s="247"/>
      <c r="D353" s="247"/>
      <c r="E353" s="248"/>
      <c r="F353" s="249"/>
      <c r="G353" s="247"/>
      <c r="H353" s="243"/>
      <c r="I353" s="127"/>
      <c r="J353" s="243"/>
      <c r="K353" s="136"/>
      <c r="L353" s="177"/>
      <c r="M353" s="191"/>
      <c r="N353" s="218"/>
      <c r="O353" s="218"/>
      <c r="P353" s="179"/>
      <c r="Q353" s="128"/>
      <c r="R353" s="216"/>
      <c r="S353" s="244"/>
      <c r="T353" s="177"/>
      <c r="U353" s="177"/>
      <c r="V353" s="216"/>
      <c r="W353" s="131"/>
      <c r="X353" s="132"/>
      <c r="Y353" s="132"/>
      <c r="Z353" s="132"/>
      <c r="AA353" s="133"/>
      <c r="AB353" s="127"/>
      <c r="AC353" s="127"/>
      <c r="AD353" s="245"/>
      <c r="AE353" s="246"/>
      <c r="AF353" s="127"/>
      <c r="AG353" s="127"/>
      <c r="AH353" s="128"/>
      <c r="AI353" s="128"/>
      <c r="AJ353" s="134"/>
      <c r="AK353" s="214"/>
      <c r="AL353" s="210"/>
      <c r="AM353" s="177"/>
      <c r="AN353" s="127"/>
      <c r="AO353" s="177"/>
      <c r="AP353" s="177"/>
      <c r="AQ353" s="177"/>
      <c r="AR353" s="177"/>
      <c r="AS353" s="177"/>
      <c r="AT353" s="177"/>
      <c r="AU353" s="135"/>
      <c r="AV353" s="216"/>
      <c r="AW353" s="133"/>
      <c r="AX353" s="127"/>
      <c r="AY353" s="127"/>
      <c r="AZ353" s="127"/>
      <c r="BA353" s="127"/>
      <c r="BB353" s="127"/>
      <c r="BC353" s="127"/>
      <c r="BD353" s="127"/>
      <c r="BE353" s="134"/>
      <c r="BF353" s="127"/>
      <c r="BG353" s="127"/>
      <c r="BH353" s="127"/>
      <c r="BI353" s="127"/>
      <c r="BJ353" s="127"/>
      <c r="BK353" s="127"/>
      <c r="BL353" s="127"/>
      <c r="BM353" s="127"/>
      <c r="BN353" s="134"/>
      <c r="BO353" s="133"/>
      <c r="BP353" s="127"/>
      <c r="BQ353" s="127"/>
      <c r="BR353" s="127"/>
      <c r="BS353" s="127"/>
      <c r="BT353" s="127"/>
      <c r="BU353" s="127"/>
      <c r="BV353" s="127"/>
      <c r="BW353" s="127"/>
      <c r="BX353" s="127"/>
      <c r="BY353" s="127"/>
      <c r="BZ353" s="127"/>
      <c r="CA353" s="127"/>
      <c r="CB353" s="127"/>
      <c r="CC353" s="127"/>
      <c r="CD353" s="127"/>
      <c r="CE353" s="127"/>
      <c r="CF353" s="127"/>
      <c r="CG353" s="127"/>
      <c r="CH353" s="136"/>
      <c r="CI353" s="137"/>
      <c r="CJ353" s="127"/>
      <c r="CK353" s="127"/>
      <c r="CL353" s="127"/>
      <c r="CM353" s="127"/>
      <c r="CN353" s="127"/>
      <c r="CO353" s="127"/>
      <c r="CP353" s="127"/>
      <c r="CQ353" s="127"/>
      <c r="CR353" s="127"/>
      <c r="CS353" s="127"/>
      <c r="CT353" s="127"/>
      <c r="CU353" s="127"/>
      <c r="CV353" s="127"/>
      <c r="CW353" s="127"/>
      <c r="CX353" s="127"/>
      <c r="CY353" s="127"/>
      <c r="CZ353" s="127"/>
      <c r="DA353" s="127"/>
      <c r="DB353" s="127"/>
      <c r="DC353" s="127"/>
      <c r="DD353" s="128"/>
      <c r="DE353" s="134"/>
      <c r="DF353" s="138"/>
      <c r="DG353" s="139"/>
      <c r="DH353" s="139"/>
      <c r="DI353" s="139"/>
      <c r="DJ353" s="139"/>
      <c r="DK353" s="139"/>
      <c r="DL353" s="139"/>
      <c r="DM353" s="137"/>
      <c r="DN353" s="138"/>
      <c r="DO353" s="139"/>
      <c r="DP353" s="139"/>
      <c r="DQ353" s="139"/>
      <c r="DR353" s="139"/>
      <c r="DS353" s="139"/>
      <c r="DT353" s="139"/>
      <c r="DU353" s="128"/>
      <c r="DV353" s="216"/>
      <c r="DW353" s="140"/>
      <c r="DX353" s="141"/>
      <c r="DY353" s="141"/>
      <c r="DZ353" s="134"/>
      <c r="EA353" s="133"/>
      <c r="EB353" s="177"/>
      <c r="EC353" s="177"/>
      <c r="ED353" s="163"/>
      <c r="EE353" s="133"/>
      <c r="EF353" s="127"/>
      <c r="EG353" s="127"/>
      <c r="EH353" s="127"/>
      <c r="EI353" s="127"/>
      <c r="EJ353" s="127"/>
      <c r="EK353" s="127"/>
      <c r="EL353" s="134"/>
      <c r="EM353" s="133"/>
      <c r="EN353" s="127"/>
      <c r="EO353" s="127"/>
      <c r="EP353" s="127"/>
      <c r="EQ353" s="127"/>
      <c r="ER353" s="127"/>
      <c r="ES353" s="127"/>
      <c r="ET353" s="134"/>
      <c r="EU353" s="142"/>
      <c r="EV353" s="142"/>
      <c r="EW353" s="142"/>
      <c r="EX353" s="142"/>
      <c r="EY353" s="142"/>
      <c r="EZ353" s="142"/>
      <c r="FA353" s="142"/>
      <c r="FB353" s="142"/>
      <c r="FC353" s="142"/>
      <c r="FD353" s="142"/>
      <c r="FE353" s="142"/>
      <c r="FF353" s="142"/>
      <c r="FG353" s="142"/>
      <c r="FH353" s="142"/>
    </row>
    <row r="354" spans="1:164" s="67" customFormat="1">
      <c r="A354" s="176" t="str">
        <f>Validation!B354</f>
        <v>Pass</v>
      </c>
      <c r="B354" s="247"/>
      <c r="C354" s="247"/>
      <c r="D354" s="247"/>
      <c r="E354" s="248"/>
      <c r="F354" s="249"/>
      <c r="G354" s="247"/>
      <c r="H354" s="243"/>
      <c r="I354" s="127"/>
      <c r="J354" s="243"/>
      <c r="K354" s="136"/>
      <c r="L354" s="177"/>
      <c r="M354" s="191"/>
      <c r="N354" s="218"/>
      <c r="O354" s="218"/>
      <c r="P354" s="179"/>
      <c r="Q354" s="128"/>
      <c r="R354" s="216"/>
      <c r="S354" s="244"/>
      <c r="T354" s="177"/>
      <c r="U354" s="177"/>
      <c r="V354" s="216"/>
      <c r="W354" s="131"/>
      <c r="X354" s="132"/>
      <c r="Y354" s="132"/>
      <c r="Z354" s="132"/>
      <c r="AA354" s="133"/>
      <c r="AB354" s="127"/>
      <c r="AC354" s="127"/>
      <c r="AD354" s="245"/>
      <c r="AE354" s="246"/>
      <c r="AF354" s="127"/>
      <c r="AG354" s="127"/>
      <c r="AH354" s="128"/>
      <c r="AI354" s="128"/>
      <c r="AJ354" s="134"/>
      <c r="AK354" s="214"/>
      <c r="AL354" s="210"/>
      <c r="AM354" s="177"/>
      <c r="AN354" s="127"/>
      <c r="AO354" s="177"/>
      <c r="AP354" s="177"/>
      <c r="AQ354" s="177"/>
      <c r="AR354" s="177"/>
      <c r="AS354" s="177"/>
      <c r="AT354" s="177"/>
      <c r="AU354" s="135"/>
      <c r="AV354" s="216"/>
      <c r="AW354" s="133"/>
      <c r="AX354" s="127"/>
      <c r="AY354" s="127"/>
      <c r="AZ354" s="127"/>
      <c r="BA354" s="127"/>
      <c r="BB354" s="127"/>
      <c r="BC354" s="127"/>
      <c r="BD354" s="127"/>
      <c r="BE354" s="134"/>
      <c r="BF354" s="127"/>
      <c r="BG354" s="127"/>
      <c r="BH354" s="127"/>
      <c r="BI354" s="127"/>
      <c r="BJ354" s="127"/>
      <c r="BK354" s="127"/>
      <c r="BL354" s="127"/>
      <c r="BM354" s="127"/>
      <c r="BN354" s="134"/>
      <c r="BO354" s="133"/>
      <c r="BP354" s="127"/>
      <c r="BQ354" s="127"/>
      <c r="BR354" s="127"/>
      <c r="BS354" s="127"/>
      <c r="BT354" s="127"/>
      <c r="BU354" s="127"/>
      <c r="BV354" s="127"/>
      <c r="BW354" s="127"/>
      <c r="BX354" s="127"/>
      <c r="BY354" s="127"/>
      <c r="BZ354" s="127"/>
      <c r="CA354" s="127"/>
      <c r="CB354" s="127"/>
      <c r="CC354" s="127"/>
      <c r="CD354" s="127"/>
      <c r="CE354" s="127"/>
      <c r="CF354" s="127"/>
      <c r="CG354" s="127"/>
      <c r="CH354" s="136"/>
      <c r="CI354" s="137"/>
      <c r="CJ354" s="127"/>
      <c r="CK354" s="127"/>
      <c r="CL354" s="127"/>
      <c r="CM354" s="127"/>
      <c r="CN354" s="127"/>
      <c r="CO354" s="127"/>
      <c r="CP354" s="127"/>
      <c r="CQ354" s="127"/>
      <c r="CR354" s="127"/>
      <c r="CS354" s="127"/>
      <c r="CT354" s="127"/>
      <c r="CU354" s="127"/>
      <c r="CV354" s="127"/>
      <c r="CW354" s="127"/>
      <c r="CX354" s="127"/>
      <c r="CY354" s="127"/>
      <c r="CZ354" s="127"/>
      <c r="DA354" s="127"/>
      <c r="DB354" s="127"/>
      <c r="DC354" s="127"/>
      <c r="DD354" s="128"/>
      <c r="DE354" s="134"/>
      <c r="DF354" s="138"/>
      <c r="DG354" s="139"/>
      <c r="DH354" s="139"/>
      <c r="DI354" s="139"/>
      <c r="DJ354" s="139"/>
      <c r="DK354" s="139"/>
      <c r="DL354" s="139"/>
      <c r="DM354" s="137"/>
      <c r="DN354" s="138"/>
      <c r="DO354" s="139"/>
      <c r="DP354" s="139"/>
      <c r="DQ354" s="139"/>
      <c r="DR354" s="139"/>
      <c r="DS354" s="139"/>
      <c r="DT354" s="139"/>
      <c r="DU354" s="128"/>
      <c r="DV354" s="216"/>
      <c r="DW354" s="140"/>
      <c r="DX354" s="141"/>
      <c r="DY354" s="141"/>
      <c r="DZ354" s="134"/>
      <c r="EA354" s="133"/>
      <c r="EB354" s="177"/>
      <c r="EC354" s="177"/>
      <c r="ED354" s="163"/>
      <c r="EE354" s="133"/>
      <c r="EF354" s="127"/>
      <c r="EG354" s="127"/>
      <c r="EH354" s="127"/>
      <c r="EI354" s="127"/>
      <c r="EJ354" s="127"/>
      <c r="EK354" s="127"/>
      <c r="EL354" s="134"/>
      <c r="EM354" s="133"/>
      <c r="EN354" s="127"/>
      <c r="EO354" s="127"/>
      <c r="EP354" s="127"/>
      <c r="EQ354" s="127"/>
      <c r="ER354" s="127"/>
      <c r="ES354" s="127"/>
      <c r="ET354" s="134"/>
      <c r="EU354" s="142"/>
      <c r="EV354" s="142"/>
      <c r="EW354" s="142"/>
      <c r="EX354" s="142"/>
      <c r="EY354" s="142"/>
      <c r="EZ354" s="142"/>
      <c r="FA354" s="142"/>
      <c r="FB354" s="142"/>
      <c r="FC354" s="142"/>
      <c r="FD354" s="142"/>
      <c r="FE354" s="142"/>
      <c r="FF354" s="142"/>
      <c r="FG354" s="142"/>
      <c r="FH354" s="142"/>
    </row>
    <row r="355" spans="1:164" s="67" customFormat="1">
      <c r="A355" s="176" t="str">
        <f>Validation!B355</f>
        <v>Pass</v>
      </c>
      <c r="B355" s="247"/>
      <c r="C355" s="247"/>
      <c r="D355" s="247"/>
      <c r="E355" s="248"/>
      <c r="F355" s="249"/>
      <c r="G355" s="247"/>
      <c r="H355" s="243"/>
      <c r="I355" s="127"/>
      <c r="J355" s="243"/>
      <c r="K355" s="136"/>
      <c r="L355" s="177"/>
      <c r="M355" s="191"/>
      <c r="N355" s="218"/>
      <c r="O355" s="218"/>
      <c r="P355" s="179"/>
      <c r="Q355" s="128"/>
      <c r="R355" s="216"/>
      <c r="S355" s="244"/>
      <c r="T355" s="177"/>
      <c r="U355" s="177"/>
      <c r="V355" s="216"/>
      <c r="W355" s="131"/>
      <c r="X355" s="132"/>
      <c r="Y355" s="132"/>
      <c r="Z355" s="132"/>
      <c r="AA355" s="133"/>
      <c r="AB355" s="127"/>
      <c r="AC355" s="127"/>
      <c r="AD355" s="245"/>
      <c r="AE355" s="246"/>
      <c r="AF355" s="127"/>
      <c r="AG355" s="127"/>
      <c r="AH355" s="128"/>
      <c r="AI355" s="128"/>
      <c r="AJ355" s="134"/>
      <c r="AK355" s="214"/>
      <c r="AL355" s="210"/>
      <c r="AM355" s="177"/>
      <c r="AN355" s="127"/>
      <c r="AO355" s="177"/>
      <c r="AP355" s="177"/>
      <c r="AQ355" s="177"/>
      <c r="AR355" s="177"/>
      <c r="AS355" s="177"/>
      <c r="AT355" s="177"/>
      <c r="AU355" s="135"/>
      <c r="AV355" s="216"/>
      <c r="AW355" s="133"/>
      <c r="AX355" s="127"/>
      <c r="AY355" s="127"/>
      <c r="AZ355" s="127"/>
      <c r="BA355" s="127"/>
      <c r="BB355" s="127"/>
      <c r="BC355" s="127"/>
      <c r="BD355" s="127"/>
      <c r="BE355" s="134"/>
      <c r="BF355" s="127"/>
      <c r="BG355" s="127"/>
      <c r="BH355" s="127"/>
      <c r="BI355" s="127"/>
      <c r="BJ355" s="127"/>
      <c r="BK355" s="127"/>
      <c r="BL355" s="127"/>
      <c r="BM355" s="127"/>
      <c r="BN355" s="134"/>
      <c r="BO355" s="133"/>
      <c r="BP355" s="127"/>
      <c r="BQ355" s="127"/>
      <c r="BR355" s="127"/>
      <c r="BS355" s="127"/>
      <c r="BT355" s="127"/>
      <c r="BU355" s="127"/>
      <c r="BV355" s="127"/>
      <c r="BW355" s="127"/>
      <c r="BX355" s="127"/>
      <c r="BY355" s="127"/>
      <c r="BZ355" s="127"/>
      <c r="CA355" s="127"/>
      <c r="CB355" s="127"/>
      <c r="CC355" s="127"/>
      <c r="CD355" s="127"/>
      <c r="CE355" s="127"/>
      <c r="CF355" s="127"/>
      <c r="CG355" s="127"/>
      <c r="CH355" s="136"/>
      <c r="CI355" s="137"/>
      <c r="CJ355" s="127"/>
      <c r="CK355" s="127"/>
      <c r="CL355" s="127"/>
      <c r="CM355" s="127"/>
      <c r="CN355" s="127"/>
      <c r="CO355" s="127"/>
      <c r="CP355" s="127"/>
      <c r="CQ355" s="127"/>
      <c r="CR355" s="127"/>
      <c r="CS355" s="127"/>
      <c r="CT355" s="127"/>
      <c r="CU355" s="127"/>
      <c r="CV355" s="127"/>
      <c r="CW355" s="127"/>
      <c r="CX355" s="127"/>
      <c r="CY355" s="127"/>
      <c r="CZ355" s="127"/>
      <c r="DA355" s="127"/>
      <c r="DB355" s="127"/>
      <c r="DC355" s="127"/>
      <c r="DD355" s="128"/>
      <c r="DE355" s="134"/>
      <c r="DF355" s="138"/>
      <c r="DG355" s="139"/>
      <c r="DH355" s="139"/>
      <c r="DI355" s="139"/>
      <c r="DJ355" s="139"/>
      <c r="DK355" s="139"/>
      <c r="DL355" s="139"/>
      <c r="DM355" s="137"/>
      <c r="DN355" s="138"/>
      <c r="DO355" s="139"/>
      <c r="DP355" s="139"/>
      <c r="DQ355" s="139"/>
      <c r="DR355" s="139"/>
      <c r="DS355" s="139"/>
      <c r="DT355" s="139"/>
      <c r="DU355" s="128"/>
      <c r="DV355" s="216"/>
      <c r="DW355" s="140"/>
      <c r="DX355" s="141"/>
      <c r="DY355" s="141"/>
      <c r="DZ355" s="134"/>
      <c r="EA355" s="133"/>
      <c r="EB355" s="177"/>
      <c r="EC355" s="177"/>
      <c r="ED355" s="163"/>
      <c r="EE355" s="133"/>
      <c r="EF355" s="127"/>
      <c r="EG355" s="127"/>
      <c r="EH355" s="127"/>
      <c r="EI355" s="127"/>
      <c r="EJ355" s="127"/>
      <c r="EK355" s="127"/>
      <c r="EL355" s="134"/>
      <c r="EM355" s="133"/>
      <c r="EN355" s="127"/>
      <c r="EO355" s="127"/>
      <c r="EP355" s="127"/>
      <c r="EQ355" s="127"/>
      <c r="ER355" s="127"/>
      <c r="ES355" s="127"/>
      <c r="ET355" s="134"/>
      <c r="EU355" s="142"/>
      <c r="EV355" s="142"/>
      <c r="EW355" s="142"/>
      <c r="EX355" s="142"/>
      <c r="EY355" s="142"/>
      <c r="EZ355" s="142"/>
      <c r="FA355" s="142"/>
      <c r="FB355" s="142"/>
      <c r="FC355" s="142"/>
      <c r="FD355" s="142"/>
      <c r="FE355" s="142"/>
      <c r="FF355" s="142"/>
      <c r="FG355" s="142"/>
      <c r="FH355" s="142"/>
    </row>
    <row r="356" spans="1:164" s="67" customFormat="1">
      <c r="A356" s="176" t="str">
        <f>Validation!B356</f>
        <v>Pass</v>
      </c>
      <c r="B356" s="247"/>
      <c r="C356" s="247"/>
      <c r="D356" s="247"/>
      <c r="E356" s="248"/>
      <c r="F356" s="249"/>
      <c r="G356" s="247"/>
      <c r="H356" s="243"/>
      <c r="I356" s="127"/>
      <c r="J356" s="243"/>
      <c r="K356" s="136"/>
      <c r="L356" s="177"/>
      <c r="M356" s="191"/>
      <c r="N356" s="218"/>
      <c r="O356" s="218"/>
      <c r="P356" s="179"/>
      <c r="Q356" s="128"/>
      <c r="R356" s="216"/>
      <c r="S356" s="244"/>
      <c r="T356" s="177"/>
      <c r="U356" s="177"/>
      <c r="V356" s="216"/>
      <c r="W356" s="131"/>
      <c r="X356" s="132"/>
      <c r="Y356" s="132"/>
      <c r="Z356" s="132"/>
      <c r="AA356" s="133"/>
      <c r="AB356" s="127"/>
      <c r="AC356" s="127"/>
      <c r="AD356" s="245"/>
      <c r="AE356" s="246"/>
      <c r="AF356" s="127"/>
      <c r="AG356" s="127"/>
      <c r="AH356" s="128"/>
      <c r="AI356" s="128"/>
      <c r="AJ356" s="134"/>
      <c r="AK356" s="214"/>
      <c r="AL356" s="210"/>
      <c r="AM356" s="177"/>
      <c r="AN356" s="127"/>
      <c r="AO356" s="177"/>
      <c r="AP356" s="177"/>
      <c r="AQ356" s="177"/>
      <c r="AR356" s="177"/>
      <c r="AS356" s="177"/>
      <c r="AT356" s="177"/>
      <c r="AU356" s="135"/>
      <c r="AV356" s="216"/>
      <c r="AW356" s="133"/>
      <c r="AX356" s="127"/>
      <c r="AY356" s="127"/>
      <c r="AZ356" s="127"/>
      <c r="BA356" s="127"/>
      <c r="BB356" s="127"/>
      <c r="BC356" s="127"/>
      <c r="BD356" s="127"/>
      <c r="BE356" s="134"/>
      <c r="BF356" s="127"/>
      <c r="BG356" s="127"/>
      <c r="BH356" s="127"/>
      <c r="BI356" s="127"/>
      <c r="BJ356" s="127"/>
      <c r="BK356" s="127"/>
      <c r="BL356" s="127"/>
      <c r="BM356" s="127"/>
      <c r="BN356" s="134"/>
      <c r="BO356" s="133"/>
      <c r="BP356" s="127"/>
      <c r="BQ356" s="127"/>
      <c r="BR356" s="127"/>
      <c r="BS356" s="127"/>
      <c r="BT356" s="127"/>
      <c r="BU356" s="127"/>
      <c r="BV356" s="127"/>
      <c r="BW356" s="127"/>
      <c r="BX356" s="127"/>
      <c r="BY356" s="127"/>
      <c r="BZ356" s="127"/>
      <c r="CA356" s="127"/>
      <c r="CB356" s="127"/>
      <c r="CC356" s="127"/>
      <c r="CD356" s="127"/>
      <c r="CE356" s="127"/>
      <c r="CF356" s="127"/>
      <c r="CG356" s="127"/>
      <c r="CH356" s="136"/>
      <c r="CI356" s="137"/>
      <c r="CJ356" s="127"/>
      <c r="CK356" s="127"/>
      <c r="CL356" s="127"/>
      <c r="CM356" s="127"/>
      <c r="CN356" s="127"/>
      <c r="CO356" s="127"/>
      <c r="CP356" s="127"/>
      <c r="CQ356" s="127"/>
      <c r="CR356" s="127"/>
      <c r="CS356" s="127"/>
      <c r="CT356" s="127"/>
      <c r="CU356" s="127"/>
      <c r="CV356" s="127"/>
      <c r="CW356" s="127"/>
      <c r="CX356" s="127"/>
      <c r="CY356" s="127"/>
      <c r="CZ356" s="127"/>
      <c r="DA356" s="127"/>
      <c r="DB356" s="127"/>
      <c r="DC356" s="127"/>
      <c r="DD356" s="128"/>
      <c r="DE356" s="134"/>
      <c r="DF356" s="138"/>
      <c r="DG356" s="139"/>
      <c r="DH356" s="139"/>
      <c r="DI356" s="139"/>
      <c r="DJ356" s="139"/>
      <c r="DK356" s="139"/>
      <c r="DL356" s="139"/>
      <c r="DM356" s="137"/>
      <c r="DN356" s="138"/>
      <c r="DO356" s="139"/>
      <c r="DP356" s="139"/>
      <c r="DQ356" s="139"/>
      <c r="DR356" s="139"/>
      <c r="DS356" s="139"/>
      <c r="DT356" s="139"/>
      <c r="DU356" s="128"/>
      <c r="DV356" s="216"/>
      <c r="DW356" s="140"/>
      <c r="DX356" s="141"/>
      <c r="DY356" s="141"/>
      <c r="DZ356" s="134"/>
      <c r="EA356" s="133"/>
      <c r="EB356" s="177"/>
      <c r="EC356" s="177"/>
      <c r="ED356" s="163"/>
      <c r="EE356" s="133"/>
      <c r="EF356" s="127"/>
      <c r="EG356" s="127"/>
      <c r="EH356" s="127"/>
      <c r="EI356" s="127"/>
      <c r="EJ356" s="127"/>
      <c r="EK356" s="127"/>
      <c r="EL356" s="134"/>
      <c r="EM356" s="133"/>
      <c r="EN356" s="127"/>
      <c r="EO356" s="127"/>
      <c r="EP356" s="127"/>
      <c r="EQ356" s="127"/>
      <c r="ER356" s="127"/>
      <c r="ES356" s="127"/>
      <c r="ET356" s="134"/>
      <c r="EU356" s="142"/>
      <c r="EV356" s="142"/>
      <c r="EW356" s="142"/>
      <c r="EX356" s="142"/>
      <c r="EY356" s="142"/>
      <c r="EZ356" s="142"/>
      <c r="FA356" s="142"/>
      <c r="FB356" s="142"/>
      <c r="FC356" s="142"/>
      <c r="FD356" s="142"/>
      <c r="FE356" s="142"/>
      <c r="FF356" s="142"/>
      <c r="FG356" s="142"/>
      <c r="FH356" s="142"/>
    </row>
    <row r="357" spans="1:164" s="67" customFormat="1">
      <c r="A357" s="176" t="str">
        <f>Validation!B357</f>
        <v>Pass</v>
      </c>
      <c r="B357" s="247"/>
      <c r="C357" s="247"/>
      <c r="D357" s="247"/>
      <c r="E357" s="248"/>
      <c r="F357" s="249"/>
      <c r="G357" s="247"/>
      <c r="H357" s="243"/>
      <c r="I357" s="127"/>
      <c r="J357" s="243"/>
      <c r="K357" s="136"/>
      <c r="L357" s="177"/>
      <c r="M357" s="191"/>
      <c r="N357" s="218"/>
      <c r="O357" s="218"/>
      <c r="P357" s="179"/>
      <c r="Q357" s="128"/>
      <c r="R357" s="216"/>
      <c r="S357" s="244"/>
      <c r="T357" s="177"/>
      <c r="U357" s="177"/>
      <c r="V357" s="216"/>
      <c r="W357" s="131"/>
      <c r="X357" s="132"/>
      <c r="Y357" s="132"/>
      <c r="Z357" s="132"/>
      <c r="AA357" s="133"/>
      <c r="AB357" s="127"/>
      <c r="AC357" s="127"/>
      <c r="AD357" s="245"/>
      <c r="AE357" s="246"/>
      <c r="AF357" s="127"/>
      <c r="AG357" s="127"/>
      <c r="AH357" s="128"/>
      <c r="AI357" s="128"/>
      <c r="AJ357" s="134"/>
      <c r="AK357" s="214"/>
      <c r="AL357" s="210"/>
      <c r="AM357" s="177"/>
      <c r="AN357" s="127"/>
      <c r="AO357" s="177"/>
      <c r="AP357" s="177"/>
      <c r="AQ357" s="177"/>
      <c r="AR357" s="177"/>
      <c r="AS357" s="177"/>
      <c r="AT357" s="177"/>
      <c r="AU357" s="135"/>
      <c r="AV357" s="216"/>
      <c r="AW357" s="133"/>
      <c r="AX357" s="127"/>
      <c r="AY357" s="127"/>
      <c r="AZ357" s="127"/>
      <c r="BA357" s="127"/>
      <c r="BB357" s="127"/>
      <c r="BC357" s="127"/>
      <c r="BD357" s="127"/>
      <c r="BE357" s="134"/>
      <c r="BF357" s="127"/>
      <c r="BG357" s="127"/>
      <c r="BH357" s="127"/>
      <c r="BI357" s="127"/>
      <c r="BJ357" s="127"/>
      <c r="BK357" s="127"/>
      <c r="BL357" s="127"/>
      <c r="BM357" s="127"/>
      <c r="BN357" s="134"/>
      <c r="BO357" s="133"/>
      <c r="BP357" s="127"/>
      <c r="BQ357" s="127"/>
      <c r="BR357" s="127"/>
      <c r="BS357" s="127"/>
      <c r="BT357" s="127"/>
      <c r="BU357" s="127"/>
      <c r="BV357" s="127"/>
      <c r="BW357" s="127"/>
      <c r="BX357" s="127"/>
      <c r="BY357" s="127"/>
      <c r="BZ357" s="127"/>
      <c r="CA357" s="127"/>
      <c r="CB357" s="127"/>
      <c r="CC357" s="127"/>
      <c r="CD357" s="127"/>
      <c r="CE357" s="127"/>
      <c r="CF357" s="127"/>
      <c r="CG357" s="127"/>
      <c r="CH357" s="136"/>
      <c r="CI357" s="137"/>
      <c r="CJ357" s="127"/>
      <c r="CK357" s="127"/>
      <c r="CL357" s="127"/>
      <c r="CM357" s="127"/>
      <c r="CN357" s="127"/>
      <c r="CO357" s="127"/>
      <c r="CP357" s="127"/>
      <c r="CQ357" s="127"/>
      <c r="CR357" s="127"/>
      <c r="CS357" s="127"/>
      <c r="CT357" s="127"/>
      <c r="CU357" s="127"/>
      <c r="CV357" s="127"/>
      <c r="CW357" s="127"/>
      <c r="CX357" s="127"/>
      <c r="CY357" s="127"/>
      <c r="CZ357" s="127"/>
      <c r="DA357" s="127"/>
      <c r="DB357" s="127"/>
      <c r="DC357" s="127"/>
      <c r="DD357" s="128"/>
      <c r="DE357" s="134"/>
      <c r="DF357" s="138"/>
      <c r="DG357" s="139"/>
      <c r="DH357" s="139"/>
      <c r="DI357" s="139"/>
      <c r="DJ357" s="139"/>
      <c r="DK357" s="139"/>
      <c r="DL357" s="139"/>
      <c r="DM357" s="137"/>
      <c r="DN357" s="138"/>
      <c r="DO357" s="139"/>
      <c r="DP357" s="139"/>
      <c r="DQ357" s="139"/>
      <c r="DR357" s="139"/>
      <c r="DS357" s="139"/>
      <c r="DT357" s="139"/>
      <c r="DU357" s="128"/>
      <c r="DV357" s="216"/>
      <c r="DW357" s="140"/>
      <c r="DX357" s="141"/>
      <c r="DY357" s="141"/>
      <c r="DZ357" s="134"/>
      <c r="EA357" s="133"/>
      <c r="EB357" s="177"/>
      <c r="EC357" s="177"/>
      <c r="ED357" s="163"/>
      <c r="EE357" s="133"/>
      <c r="EF357" s="127"/>
      <c r="EG357" s="127"/>
      <c r="EH357" s="127"/>
      <c r="EI357" s="127"/>
      <c r="EJ357" s="127"/>
      <c r="EK357" s="127"/>
      <c r="EL357" s="134"/>
      <c r="EM357" s="133"/>
      <c r="EN357" s="127"/>
      <c r="EO357" s="127"/>
      <c r="EP357" s="127"/>
      <c r="EQ357" s="127"/>
      <c r="ER357" s="127"/>
      <c r="ES357" s="127"/>
      <c r="ET357" s="134"/>
      <c r="EU357" s="142"/>
      <c r="EV357" s="142"/>
      <c r="EW357" s="142"/>
      <c r="EX357" s="142"/>
      <c r="EY357" s="142"/>
      <c r="EZ357" s="142"/>
      <c r="FA357" s="142"/>
      <c r="FB357" s="142"/>
      <c r="FC357" s="142"/>
      <c r="FD357" s="142"/>
      <c r="FE357" s="142"/>
      <c r="FF357" s="142"/>
      <c r="FG357" s="142"/>
      <c r="FH357" s="142"/>
    </row>
    <row r="358" spans="1:164" s="67" customFormat="1">
      <c r="A358" s="176" t="str">
        <f>Validation!B358</f>
        <v>Pass</v>
      </c>
      <c r="B358" s="247"/>
      <c r="C358" s="247"/>
      <c r="D358" s="247"/>
      <c r="E358" s="248"/>
      <c r="F358" s="249"/>
      <c r="G358" s="247"/>
      <c r="H358" s="243"/>
      <c r="I358" s="127"/>
      <c r="J358" s="243"/>
      <c r="K358" s="136"/>
      <c r="L358" s="177"/>
      <c r="M358" s="191"/>
      <c r="N358" s="218"/>
      <c r="O358" s="218"/>
      <c r="P358" s="179"/>
      <c r="Q358" s="128"/>
      <c r="R358" s="216"/>
      <c r="S358" s="244"/>
      <c r="T358" s="177"/>
      <c r="U358" s="177"/>
      <c r="V358" s="216"/>
      <c r="W358" s="131"/>
      <c r="X358" s="132"/>
      <c r="Y358" s="132"/>
      <c r="Z358" s="132"/>
      <c r="AA358" s="133"/>
      <c r="AB358" s="127"/>
      <c r="AC358" s="127"/>
      <c r="AD358" s="245"/>
      <c r="AE358" s="246"/>
      <c r="AF358" s="127"/>
      <c r="AG358" s="127"/>
      <c r="AH358" s="128"/>
      <c r="AI358" s="128"/>
      <c r="AJ358" s="134"/>
      <c r="AK358" s="214"/>
      <c r="AL358" s="210"/>
      <c r="AM358" s="177"/>
      <c r="AN358" s="127"/>
      <c r="AO358" s="177"/>
      <c r="AP358" s="177"/>
      <c r="AQ358" s="177"/>
      <c r="AR358" s="177"/>
      <c r="AS358" s="177"/>
      <c r="AT358" s="177"/>
      <c r="AU358" s="135"/>
      <c r="AV358" s="216"/>
      <c r="AW358" s="133"/>
      <c r="AX358" s="127"/>
      <c r="AY358" s="127"/>
      <c r="AZ358" s="127"/>
      <c r="BA358" s="127"/>
      <c r="BB358" s="127"/>
      <c r="BC358" s="127"/>
      <c r="BD358" s="127"/>
      <c r="BE358" s="134"/>
      <c r="BF358" s="127"/>
      <c r="BG358" s="127"/>
      <c r="BH358" s="127"/>
      <c r="BI358" s="127"/>
      <c r="BJ358" s="127"/>
      <c r="BK358" s="127"/>
      <c r="BL358" s="127"/>
      <c r="BM358" s="127"/>
      <c r="BN358" s="134"/>
      <c r="BO358" s="133"/>
      <c r="BP358" s="127"/>
      <c r="BQ358" s="127"/>
      <c r="BR358" s="127"/>
      <c r="BS358" s="127"/>
      <c r="BT358" s="127"/>
      <c r="BU358" s="127"/>
      <c r="BV358" s="127"/>
      <c r="BW358" s="127"/>
      <c r="BX358" s="127"/>
      <c r="BY358" s="127"/>
      <c r="BZ358" s="127"/>
      <c r="CA358" s="127"/>
      <c r="CB358" s="127"/>
      <c r="CC358" s="127"/>
      <c r="CD358" s="127"/>
      <c r="CE358" s="127"/>
      <c r="CF358" s="127"/>
      <c r="CG358" s="127"/>
      <c r="CH358" s="136"/>
      <c r="CI358" s="137"/>
      <c r="CJ358" s="127"/>
      <c r="CK358" s="127"/>
      <c r="CL358" s="127"/>
      <c r="CM358" s="127"/>
      <c r="CN358" s="127"/>
      <c r="CO358" s="127"/>
      <c r="CP358" s="127"/>
      <c r="CQ358" s="127"/>
      <c r="CR358" s="127"/>
      <c r="CS358" s="127"/>
      <c r="CT358" s="127"/>
      <c r="CU358" s="127"/>
      <c r="CV358" s="127"/>
      <c r="CW358" s="127"/>
      <c r="CX358" s="127"/>
      <c r="CY358" s="127"/>
      <c r="CZ358" s="127"/>
      <c r="DA358" s="127"/>
      <c r="DB358" s="127"/>
      <c r="DC358" s="127"/>
      <c r="DD358" s="128"/>
      <c r="DE358" s="134"/>
      <c r="DF358" s="138"/>
      <c r="DG358" s="139"/>
      <c r="DH358" s="139"/>
      <c r="DI358" s="139"/>
      <c r="DJ358" s="139"/>
      <c r="DK358" s="139"/>
      <c r="DL358" s="139"/>
      <c r="DM358" s="137"/>
      <c r="DN358" s="138"/>
      <c r="DO358" s="139"/>
      <c r="DP358" s="139"/>
      <c r="DQ358" s="139"/>
      <c r="DR358" s="139"/>
      <c r="DS358" s="139"/>
      <c r="DT358" s="139"/>
      <c r="DU358" s="128"/>
      <c r="DV358" s="216"/>
      <c r="DW358" s="140"/>
      <c r="DX358" s="141"/>
      <c r="DY358" s="141"/>
      <c r="DZ358" s="134"/>
      <c r="EA358" s="133"/>
      <c r="EB358" s="177"/>
      <c r="EC358" s="177"/>
      <c r="ED358" s="163"/>
      <c r="EE358" s="133"/>
      <c r="EF358" s="127"/>
      <c r="EG358" s="127"/>
      <c r="EH358" s="127"/>
      <c r="EI358" s="127"/>
      <c r="EJ358" s="127"/>
      <c r="EK358" s="127"/>
      <c r="EL358" s="134"/>
      <c r="EM358" s="133"/>
      <c r="EN358" s="127"/>
      <c r="EO358" s="127"/>
      <c r="EP358" s="127"/>
      <c r="EQ358" s="127"/>
      <c r="ER358" s="127"/>
      <c r="ES358" s="127"/>
      <c r="ET358" s="134"/>
      <c r="EU358" s="142"/>
      <c r="EV358" s="142"/>
      <c r="EW358" s="142"/>
      <c r="EX358" s="142"/>
      <c r="EY358" s="142"/>
      <c r="EZ358" s="142"/>
      <c r="FA358" s="142"/>
      <c r="FB358" s="142"/>
      <c r="FC358" s="142"/>
      <c r="FD358" s="142"/>
      <c r="FE358" s="142"/>
      <c r="FF358" s="142"/>
      <c r="FG358" s="142"/>
      <c r="FH358" s="142"/>
    </row>
    <row r="359" spans="1:164" s="67" customFormat="1">
      <c r="A359" s="176" t="str">
        <f>Validation!B359</f>
        <v>Pass</v>
      </c>
      <c r="B359" s="247"/>
      <c r="C359" s="247"/>
      <c r="D359" s="247"/>
      <c r="E359" s="248"/>
      <c r="F359" s="249"/>
      <c r="G359" s="247"/>
      <c r="H359" s="243"/>
      <c r="I359" s="127"/>
      <c r="J359" s="243"/>
      <c r="K359" s="136"/>
      <c r="L359" s="177"/>
      <c r="M359" s="191"/>
      <c r="N359" s="218"/>
      <c r="O359" s="218"/>
      <c r="P359" s="179"/>
      <c r="Q359" s="128"/>
      <c r="R359" s="216"/>
      <c r="S359" s="244"/>
      <c r="T359" s="177"/>
      <c r="U359" s="177"/>
      <c r="V359" s="216"/>
      <c r="W359" s="131"/>
      <c r="X359" s="132"/>
      <c r="Y359" s="132"/>
      <c r="Z359" s="132"/>
      <c r="AA359" s="133"/>
      <c r="AB359" s="127"/>
      <c r="AC359" s="127"/>
      <c r="AD359" s="245"/>
      <c r="AE359" s="246"/>
      <c r="AF359" s="127"/>
      <c r="AG359" s="127"/>
      <c r="AH359" s="128"/>
      <c r="AI359" s="128"/>
      <c r="AJ359" s="134"/>
      <c r="AK359" s="214"/>
      <c r="AL359" s="210"/>
      <c r="AM359" s="177"/>
      <c r="AN359" s="127"/>
      <c r="AO359" s="177"/>
      <c r="AP359" s="177"/>
      <c r="AQ359" s="177"/>
      <c r="AR359" s="177"/>
      <c r="AS359" s="177"/>
      <c r="AT359" s="177"/>
      <c r="AU359" s="135"/>
      <c r="AV359" s="216"/>
      <c r="AW359" s="133"/>
      <c r="AX359" s="127"/>
      <c r="AY359" s="127"/>
      <c r="AZ359" s="127"/>
      <c r="BA359" s="127"/>
      <c r="BB359" s="127"/>
      <c r="BC359" s="127"/>
      <c r="BD359" s="127"/>
      <c r="BE359" s="134"/>
      <c r="BF359" s="127"/>
      <c r="BG359" s="127"/>
      <c r="BH359" s="127"/>
      <c r="BI359" s="127"/>
      <c r="BJ359" s="127"/>
      <c r="BK359" s="127"/>
      <c r="BL359" s="127"/>
      <c r="BM359" s="127"/>
      <c r="BN359" s="134"/>
      <c r="BO359" s="133"/>
      <c r="BP359" s="127"/>
      <c r="BQ359" s="127"/>
      <c r="BR359" s="127"/>
      <c r="BS359" s="127"/>
      <c r="BT359" s="127"/>
      <c r="BU359" s="127"/>
      <c r="BV359" s="127"/>
      <c r="BW359" s="127"/>
      <c r="BX359" s="127"/>
      <c r="BY359" s="127"/>
      <c r="BZ359" s="127"/>
      <c r="CA359" s="127"/>
      <c r="CB359" s="127"/>
      <c r="CC359" s="127"/>
      <c r="CD359" s="127"/>
      <c r="CE359" s="127"/>
      <c r="CF359" s="127"/>
      <c r="CG359" s="127"/>
      <c r="CH359" s="136"/>
      <c r="CI359" s="137"/>
      <c r="CJ359" s="127"/>
      <c r="CK359" s="127"/>
      <c r="CL359" s="127"/>
      <c r="CM359" s="127"/>
      <c r="CN359" s="127"/>
      <c r="CO359" s="127"/>
      <c r="CP359" s="127"/>
      <c r="CQ359" s="127"/>
      <c r="CR359" s="127"/>
      <c r="CS359" s="127"/>
      <c r="CT359" s="127"/>
      <c r="CU359" s="127"/>
      <c r="CV359" s="127"/>
      <c r="CW359" s="127"/>
      <c r="CX359" s="127"/>
      <c r="CY359" s="127"/>
      <c r="CZ359" s="127"/>
      <c r="DA359" s="127"/>
      <c r="DB359" s="127"/>
      <c r="DC359" s="127"/>
      <c r="DD359" s="128"/>
      <c r="DE359" s="134"/>
      <c r="DF359" s="138"/>
      <c r="DG359" s="139"/>
      <c r="DH359" s="139"/>
      <c r="DI359" s="139"/>
      <c r="DJ359" s="139"/>
      <c r="DK359" s="139"/>
      <c r="DL359" s="139"/>
      <c r="DM359" s="137"/>
      <c r="DN359" s="138"/>
      <c r="DO359" s="139"/>
      <c r="DP359" s="139"/>
      <c r="DQ359" s="139"/>
      <c r="DR359" s="139"/>
      <c r="DS359" s="139"/>
      <c r="DT359" s="139"/>
      <c r="DU359" s="128"/>
      <c r="DV359" s="216"/>
      <c r="DW359" s="140"/>
      <c r="DX359" s="141"/>
      <c r="DY359" s="141"/>
      <c r="DZ359" s="134"/>
      <c r="EA359" s="133"/>
      <c r="EB359" s="177"/>
      <c r="EC359" s="177"/>
      <c r="ED359" s="163"/>
      <c r="EE359" s="133"/>
      <c r="EF359" s="127"/>
      <c r="EG359" s="127"/>
      <c r="EH359" s="127"/>
      <c r="EI359" s="127"/>
      <c r="EJ359" s="127"/>
      <c r="EK359" s="127"/>
      <c r="EL359" s="134"/>
      <c r="EM359" s="133"/>
      <c r="EN359" s="127"/>
      <c r="EO359" s="127"/>
      <c r="EP359" s="127"/>
      <c r="EQ359" s="127"/>
      <c r="ER359" s="127"/>
      <c r="ES359" s="127"/>
      <c r="ET359" s="134"/>
      <c r="EU359" s="142"/>
      <c r="EV359" s="142"/>
      <c r="EW359" s="142"/>
      <c r="EX359" s="142"/>
      <c r="EY359" s="142"/>
      <c r="EZ359" s="142"/>
      <c r="FA359" s="142"/>
      <c r="FB359" s="142"/>
      <c r="FC359" s="142"/>
      <c r="FD359" s="142"/>
      <c r="FE359" s="142"/>
      <c r="FF359" s="142"/>
      <c r="FG359" s="142"/>
      <c r="FH359" s="142"/>
    </row>
    <row r="360" spans="1:164" s="67" customFormat="1">
      <c r="A360" s="176" t="str">
        <f>Validation!B360</f>
        <v>Pass</v>
      </c>
      <c r="B360" s="247"/>
      <c r="C360" s="247"/>
      <c r="D360" s="247"/>
      <c r="E360" s="248"/>
      <c r="F360" s="249"/>
      <c r="G360" s="247"/>
      <c r="H360" s="243"/>
      <c r="I360" s="127"/>
      <c r="J360" s="243"/>
      <c r="K360" s="136"/>
      <c r="L360" s="177"/>
      <c r="M360" s="191"/>
      <c r="N360" s="218"/>
      <c r="O360" s="218"/>
      <c r="P360" s="179"/>
      <c r="Q360" s="128"/>
      <c r="R360" s="216"/>
      <c r="S360" s="244"/>
      <c r="T360" s="177"/>
      <c r="U360" s="177"/>
      <c r="V360" s="216"/>
      <c r="W360" s="131"/>
      <c r="X360" s="132"/>
      <c r="Y360" s="132"/>
      <c r="Z360" s="132"/>
      <c r="AA360" s="133"/>
      <c r="AB360" s="127"/>
      <c r="AC360" s="127"/>
      <c r="AD360" s="245"/>
      <c r="AE360" s="246"/>
      <c r="AF360" s="127"/>
      <c r="AG360" s="127"/>
      <c r="AH360" s="128"/>
      <c r="AI360" s="128"/>
      <c r="AJ360" s="134"/>
      <c r="AK360" s="214"/>
      <c r="AL360" s="210"/>
      <c r="AM360" s="177"/>
      <c r="AN360" s="127"/>
      <c r="AO360" s="177"/>
      <c r="AP360" s="177"/>
      <c r="AQ360" s="177"/>
      <c r="AR360" s="177"/>
      <c r="AS360" s="177"/>
      <c r="AT360" s="177"/>
      <c r="AU360" s="135"/>
      <c r="AV360" s="216"/>
      <c r="AW360" s="133"/>
      <c r="AX360" s="127"/>
      <c r="AY360" s="127"/>
      <c r="AZ360" s="127"/>
      <c r="BA360" s="127"/>
      <c r="BB360" s="127"/>
      <c r="BC360" s="127"/>
      <c r="BD360" s="127"/>
      <c r="BE360" s="134"/>
      <c r="BF360" s="127"/>
      <c r="BG360" s="127"/>
      <c r="BH360" s="127"/>
      <c r="BI360" s="127"/>
      <c r="BJ360" s="127"/>
      <c r="BK360" s="127"/>
      <c r="BL360" s="127"/>
      <c r="BM360" s="127"/>
      <c r="BN360" s="134"/>
      <c r="BO360" s="133"/>
      <c r="BP360" s="127"/>
      <c r="BQ360" s="127"/>
      <c r="BR360" s="127"/>
      <c r="BS360" s="127"/>
      <c r="BT360" s="127"/>
      <c r="BU360" s="127"/>
      <c r="BV360" s="127"/>
      <c r="BW360" s="127"/>
      <c r="BX360" s="127"/>
      <c r="BY360" s="127"/>
      <c r="BZ360" s="127"/>
      <c r="CA360" s="127"/>
      <c r="CB360" s="127"/>
      <c r="CC360" s="127"/>
      <c r="CD360" s="127"/>
      <c r="CE360" s="127"/>
      <c r="CF360" s="127"/>
      <c r="CG360" s="127"/>
      <c r="CH360" s="136"/>
      <c r="CI360" s="137"/>
      <c r="CJ360" s="127"/>
      <c r="CK360" s="127"/>
      <c r="CL360" s="127"/>
      <c r="CM360" s="127"/>
      <c r="CN360" s="127"/>
      <c r="CO360" s="127"/>
      <c r="CP360" s="127"/>
      <c r="CQ360" s="127"/>
      <c r="CR360" s="127"/>
      <c r="CS360" s="127"/>
      <c r="CT360" s="127"/>
      <c r="CU360" s="127"/>
      <c r="CV360" s="127"/>
      <c r="CW360" s="127"/>
      <c r="CX360" s="127"/>
      <c r="CY360" s="127"/>
      <c r="CZ360" s="127"/>
      <c r="DA360" s="127"/>
      <c r="DB360" s="127"/>
      <c r="DC360" s="127"/>
      <c r="DD360" s="128"/>
      <c r="DE360" s="134"/>
      <c r="DF360" s="138"/>
      <c r="DG360" s="139"/>
      <c r="DH360" s="139"/>
      <c r="DI360" s="139"/>
      <c r="DJ360" s="139"/>
      <c r="DK360" s="139"/>
      <c r="DL360" s="139"/>
      <c r="DM360" s="137"/>
      <c r="DN360" s="138"/>
      <c r="DO360" s="139"/>
      <c r="DP360" s="139"/>
      <c r="DQ360" s="139"/>
      <c r="DR360" s="139"/>
      <c r="DS360" s="139"/>
      <c r="DT360" s="139"/>
      <c r="DU360" s="128"/>
      <c r="DV360" s="216"/>
      <c r="DW360" s="140"/>
      <c r="DX360" s="141"/>
      <c r="DY360" s="141"/>
      <c r="DZ360" s="134"/>
      <c r="EA360" s="133"/>
      <c r="EB360" s="177"/>
      <c r="EC360" s="177"/>
      <c r="ED360" s="163"/>
      <c r="EE360" s="133"/>
      <c r="EF360" s="127"/>
      <c r="EG360" s="127"/>
      <c r="EH360" s="127"/>
      <c r="EI360" s="127"/>
      <c r="EJ360" s="127"/>
      <c r="EK360" s="127"/>
      <c r="EL360" s="134"/>
      <c r="EM360" s="133"/>
      <c r="EN360" s="127"/>
      <c r="EO360" s="127"/>
      <c r="EP360" s="127"/>
      <c r="EQ360" s="127"/>
      <c r="ER360" s="127"/>
      <c r="ES360" s="127"/>
      <c r="ET360" s="134"/>
      <c r="EU360" s="142"/>
      <c r="EV360" s="142"/>
      <c r="EW360" s="142"/>
      <c r="EX360" s="142"/>
      <c r="EY360" s="142"/>
      <c r="EZ360" s="142"/>
      <c r="FA360" s="142"/>
      <c r="FB360" s="142"/>
      <c r="FC360" s="142"/>
      <c r="FD360" s="142"/>
      <c r="FE360" s="142"/>
      <c r="FF360" s="142"/>
      <c r="FG360" s="142"/>
      <c r="FH360" s="142"/>
    </row>
    <row r="361" spans="1:164" s="67" customFormat="1">
      <c r="A361" s="176" t="str">
        <f>Validation!B361</f>
        <v>Pass</v>
      </c>
      <c r="B361" s="247"/>
      <c r="C361" s="247"/>
      <c r="D361" s="247"/>
      <c r="E361" s="248"/>
      <c r="F361" s="249"/>
      <c r="G361" s="247"/>
      <c r="H361" s="243"/>
      <c r="I361" s="127"/>
      <c r="J361" s="243"/>
      <c r="K361" s="136"/>
      <c r="L361" s="177"/>
      <c r="M361" s="191"/>
      <c r="N361" s="218"/>
      <c r="O361" s="218"/>
      <c r="P361" s="179"/>
      <c r="Q361" s="128"/>
      <c r="R361" s="216"/>
      <c r="S361" s="244"/>
      <c r="T361" s="177"/>
      <c r="U361" s="177"/>
      <c r="V361" s="216"/>
      <c r="W361" s="131"/>
      <c r="X361" s="132"/>
      <c r="Y361" s="132"/>
      <c r="Z361" s="132"/>
      <c r="AA361" s="133"/>
      <c r="AB361" s="127"/>
      <c r="AC361" s="127"/>
      <c r="AD361" s="245"/>
      <c r="AE361" s="246"/>
      <c r="AF361" s="127"/>
      <c r="AG361" s="127"/>
      <c r="AH361" s="128"/>
      <c r="AI361" s="128"/>
      <c r="AJ361" s="134"/>
      <c r="AK361" s="214"/>
      <c r="AL361" s="210"/>
      <c r="AM361" s="177"/>
      <c r="AN361" s="127"/>
      <c r="AO361" s="177"/>
      <c r="AP361" s="177"/>
      <c r="AQ361" s="177"/>
      <c r="AR361" s="177"/>
      <c r="AS361" s="177"/>
      <c r="AT361" s="177"/>
      <c r="AU361" s="135"/>
      <c r="AV361" s="216"/>
      <c r="AW361" s="133"/>
      <c r="AX361" s="127"/>
      <c r="AY361" s="127"/>
      <c r="AZ361" s="127"/>
      <c r="BA361" s="127"/>
      <c r="BB361" s="127"/>
      <c r="BC361" s="127"/>
      <c r="BD361" s="127"/>
      <c r="BE361" s="134"/>
      <c r="BF361" s="127"/>
      <c r="BG361" s="127"/>
      <c r="BH361" s="127"/>
      <c r="BI361" s="127"/>
      <c r="BJ361" s="127"/>
      <c r="BK361" s="127"/>
      <c r="BL361" s="127"/>
      <c r="BM361" s="127"/>
      <c r="BN361" s="134"/>
      <c r="BO361" s="133"/>
      <c r="BP361" s="127"/>
      <c r="BQ361" s="127"/>
      <c r="BR361" s="127"/>
      <c r="BS361" s="127"/>
      <c r="BT361" s="127"/>
      <c r="BU361" s="127"/>
      <c r="BV361" s="127"/>
      <c r="BW361" s="127"/>
      <c r="BX361" s="127"/>
      <c r="BY361" s="127"/>
      <c r="BZ361" s="127"/>
      <c r="CA361" s="127"/>
      <c r="CB361" s="127"/>
      <c r="CC361" s="127"/>
      <c r="CD361" s="127"/>
      <c r="CE361" s="127"/>
      <c r="CF361" s="127"/>
      <c r="CG361" s="127"/>
      <c r="CH361" s="136"/>
      <c r="CI361" s="137"/>
      <c r="CJ361" s="127"/>
      <c r="CK361" s="127"/>
      <c r="CL361" s="127"/>
      <c r="CM361" s="127"/>
      <c r="CN361" s="127"/>
      <c r="CO361" s="127"/>
      <c r="CP361" s="127"/>
      <c r="CQ361" s="127"/>
      <c r="CR361" s="127"/>
      <c r="CS361" s="127"/>
      <c r="CT361" s="127"/>
      <c r="CU361" s="127"/>
      <c r="CV361" s="127"/>
      <c r="CW361" s="127"/>
      <c r="CX361" s="127"/>
      <c r="CY361" s="127"/>
      <c r="CZ361" s="127"/>
      <c r="DA361" s="127"/>
      <c r="DB361" s="127"/>
      <c r="DC361" s="127"/>
      <c r="DD361" s="128"/>
      <c r="DE361" s="134"/>
      <c r="DF361" s="138"/>
      <c r="DG361" s="139"/>
      <c r="DH361" s="139"/>
      <c r="DI361" s="139"/>
      <c r="DJ361" s="139"/>
      <c r="DK361" s="139"/>
      <c r="DL361" s="139"/>
      <c r="DM361" s="137"/>
      <c r="DN361" s="138"/>
      <c r="DO361" s="139"/>
      <c r="DP361" s="139"/>
      <c r="DQ361" s="139"/>
      <c r="DR361" s="139"/>
      <c r="DS361" s="139"/>
      <c r="DT361" s="139"/>
      <c r="DU361" s="128"/>
      <c r="DV361" s="216"/>
      <c r="DW361" s="140"/>
      <c r="DX361" s="141"/>
      <c r="DY361" s="141"/>
      <c r="DZ361" s="134"/>
      <c r="EA361" s="133"/>
      <c r="EB361" s="177"/>
      <c r="EC361" s="177"/>
      <c r="ED361" s="163"/>
      <c r="EE361" s="133"/>
      <c r="EF361" s="127"/>
      <c r="EG361" s="127"/>
      <c r="EH361" s="127"/>
      <c r="EI361" s="127"/>
      <c r="EJ361" s="127"/>
      <c r="EK361" s="127"/>
      <c r="EL361" s="134"/>
      <c r="EM361" s="133"/>
      <c r="EN361" s="127"/>
      <c r="EO361" s="127"/>
      <c r="EP361" s="127"/>
      <c r="EQ361" s="127"/>
      <c r="ER361" s="127"/>
      <c r="ES361" s="127"/>
      <c r="ET361" s="134"/>
      <c r="EU361" s="142"/>
      <c r="EV361" s="142"/>
      <c r="EW361" s="142"/>
      <c r="EX361" s="142"/>
      <c r="EY361" s="142"/>
      <c r="EZ361" s="142"/>
      <c r="FA361" s="142"/>
      <c r="FB361" s="142"/>
      <c r="FC361" s="142"/>
      <c r="FD361" s="142"/>
      <c r="FE361" s="142"/>
      <c r="FF361" s="142"/>
      <c r="FG361" s="142"/>
      <c r="FH361" s="142"/>
    </row>
    <row r="362" spans="1:164" s="67" customFormat="1">
      <c r="A362" s="176" t="str">
        <f>Validation!B362</f>
        <v>Pass</v>
      </c>
      <c r="B362" s="247"/>
      <c r="C362" s="247"/>
      <c r="D362" s="247"/>
      <c r="E362" s="248"/>
      <c r="F362" s="249"/>
      <c r="G362" s="247"/>
      <c r="H362" s="243"/>
      <c r="I362" s="127"/>
      <c r="J362" s="243"/>
      <c r="K362" s="136"/>
      <c r="L362" s="177"/>
      <c r="M362" s="191"/>
      <c r="N362" s="218"/>
      <c r="O362" s="218"/>
      <c r="P362" s="179"/>
      <c r="Q362" s="128"/>
      <c r="R362" s="216"/>
      <c r="S362" s="244"/>
      <c r="T362" s="177"/>
      <c r="U362" s="177"/>
      <c r="V362" s="216"/>
      <c r="W362" s="131"/>
      <c r="X362" s="132"/>
      <c r="Y362" s="132"/>
      <c r="Z362" s="132"/>
      <c r="AA362" s="133"/>
      <c r="AB362" s="127"/>
      <c r="AC362" s="127"/>
      <c r="AD362" s="245"/>
      <c r="AE362" s="246"/>
      <c r="AF362" s="127"/>
      <c r="AG362" s="127"/>
      <c r="AH362" s="128"/>
      <c r="AI362" s="128"/>
      <c r="AJ362" s="134"/>
      <c r="AK362" s="214"/>
      <c r="AL362" s="210"/>
      <c r="AM362" s="177"/>
      <c r="AN362" s="127"/>
      <c r="AO362" s="177"/>
      <c r="AP362" s="177"/>
      <c r="AQ362" s="177"/>
      <c r="AR362" s="177"/>
      <c r="AS362" s="177"/>
      <c r="AT362" s="177"/>
      <c r="AU362" s="135"/>
      <c r="AV362" s="216"/>
      <c r="AW362" s="133"/>
      <c r="AX362" s="127"/>
      <c r="AY362" s="127"/>
      <c r="AZ362" s="127"/>
      <c r="BA362" s="127"/>
      <c r="BB362" s="127"/>
      <c r="BC362" s="127"/>
      <c r="BD362" s="127"/>
      <c r="BE362" s="134"/>
      <c r="BF362" s="127"/>
      <c r="BG362" s="127"/>
      <c r="BH362" s="127"/>
      <c r="BI362" s="127"/>
      <c r="BJ362" s="127"/>
      <c r="BK362" s="127"/>
      <c r="BL362" s="127"/>
      <c r="BM362" s="127"/>
      <c r="BN362" s="134"/>
      <c r="BO362" s="133"/>
      <c r="BP362" s="127"/>
      <c r="BQ362" s="127"/>
      <c r="BR362" s="127"/>
      <c r="BS362" s="127"/>
      <c r="BT362" s="127"/>
      <c r="BU362" s="127"/>
      <c r="BV362" s="127"/>
      <c r="BW362" s="127"/>
      <c r="BX362" s="127"/>
      <c r="BY362" s="127"/>
      <c r="BZ362" s="127"/>
      <c r="CA362" s="127"/>
      <c r="CB362" s="127"/>
      <c r="CC362" s="127"/>
      <c r="CD362" s="127"/>
      <c r="CE362" s="127"/>
      <c r="CF362" s="127"/>
      <c r="CG362" s="127"/>
      <c r="CH362" s="136"/>
      <c r="CI362" s="137"/>
      <c r="CJ362" s="127"/>
      <c r="CK362" s="127"/>
      <c r="CL362" s="127"/>
      <c r="CM362" s="127"/>
      <c r="CN362" s="127"/>
      <c r="CO362" s="127"/>
      <c r="CP362" s="127"/>
      <c r="CQ362" s="127"/>
      <c r="CR362" s="127"/>
      <c r="CS362" s="127"/>
      <c r="CT362" s="127"/>
      <c r="CU362" s="127"/>
      <c r="CV362" s="127"/>
      <c r="CW362" s="127"/>
      <c r="CX362" s="127"/>
      <c r="CY362" s="127"/>
      <c r="CZ362" s="127"/>
      <c r="DA362" s="127"/>
      <c r="DB362" s="127"/>
      <c r="DC362" s="127"/>
      <c r="DD362" s="128"/>
      <c r="DE362" s="134"/>
      <c r="DF362" s="138"/>
      <c r="DG362" s="139"/>
      <c r="DH362" s="139"/>
      <c r="DI362" s="139"/>
      <c r="DJ362" s="139"/>
      <c r="DK362" s="139"/>
      <c r="DL362" s="139"/>
      <c r="DM362" s="137"/>
      <c r="DN362" s="138"/>
      <c r="DO362" s="139"/>
      <c r="DP362" s="139"/>
      <c r="DQ362" s="139"/>
      <c r="DR362" s="139"/>
      <c r="DS362" s="139"/>
      <c r="DT362" s="139"/>
      <c r="DU362" s="128"/>
      <c r="DV362" s="216"/>
      <c r="DW362" s="140"/>
      <c r="DX362" s="141"/>
      <c r="DY362" s="141"/>
      <c r="DZ362" s="134"/>
      <c r="EA362" s="133"/>
      <c r="EB362" s="177"/>
      <c r="EC362" s="177"/>
      <c r="ED362" s="163"/>
      <c r="EE362" s="133"/>
      <c r="EF362" s="127"/>
      <c r="EG362" s="127"/>
      <c r="EH362" s="127"/>
      <c r="EI362" s="127"/>
      <c r="EJ362" s="127"/>
      <c r="EK362" s="127"/>
      <c r="EL362" s="134"/>
      <c r="EM362" s="133"/>
      <c r="EN362" s="127"/>
      <c r="EO362" s="127"/>
      <c r="EP362" s="127"/>
      <c r="EQ362" s="127"/>
      <c r="ER362" s="127"/>
      <c r="ES362" s="127"/>
      <c r="ET362" s="134"/>
      <c r="EU362" s="142"/>
      <c r="EV362" s="142"/>
      <c r="EW362" s="142"/>
      <c r="EX362" s="142"/>
      <c r="EY362" s="142"/>
      <c r="EZ362" s="142"/>
      <c r="FA362" s="142"/>
      <c r="FB362" s="142"/>
      <c r="FC362" s="142"/>
      <c r="FD362" s="142"/>
      <c r="FE362" s="142"/>
      <c r="FF362" s="142"/>
      <c r="FG362" s="142"/>
      <c r="FH362" s="142"/>
    </row>
    <row r="363" spans="1:164" s="67" customFormat="1">
      <c r="A363" s="176" t="str">
        <f>Validation!B363</f>
        <v>Pass</v>
      </c>
      <c r="B363" s="247"/>
      <c r="C363" s="247"/>
      <c r="D363" s="247"/>
      <c r="E363" s="248"/>
      <c r="F363" s="249"/>
      <c r="G363" s="247"/>
      <c r="H363" s="243"/>
      <c r="I363" s="127"/>
      <c r="J363" s="243"/>
      <c r="K363" s="136"/>
      <c r="L363" s="177"/>
      <c r="M363" s="191"/>
      <c r="N363" s="218"/>
      <c r="O363" s="218"/>
      <c r="P363" s="179"/>
      <c r="Q363" s="128"/>
      <c r="R363" s="216"/>
      <c r="S363" s="244"/>
      <c r="T363" s="177"/>
      <c r="U363" s="177"/>
      <c r="V363" s="216"/>
      <c r="W363" s="131"/>
      <c r="X363" s="132"/>
      <c r="Y363" s="132"/>
      <c r="Z363" s="132"/>
      <c r="AA363" s="133"/>
      <c r="AB363" s="127"/>
      <c r="AC363" s="127"/>
      <c r="AD363" s="245"/>
      <c r="AE363" s="246"/>
      <c r="AF363" s="127"/>
      <c r="AG363" s="127"/>
      <c r="AH363" s="128"/>
      <c r="AI363" s="128"/>
      <c r="AJ363" s="134"/>
      <c r="AK363" s="214"/>
      <c r="AL363" s="210"/>
      <c r="AM363" s="177"/>
      <c r="AN363" s="127"/>
      <c r="AO363" s="177"/>
      <c r="AP363" s="177"/>
      <c r="AQ363" s="177"/>
      <c r="AR363" s="177"/>
      <c r="AS363" s="177"/>
      <c r="AT363" s="177"/>
      <c r="AU363" s="135"/>
      <c r="AV363" s="216"/>
      <c r="AW363" s="133"/>
      <c r="AX363" s="127"/>
      <c r="AY363" s="127"/>
      <c r="AZ363" s="127"/>
      <c r="BA363" s="127"/>
      <c r="BB363" s="127"/>
      <c r="BC363" s="127"/>
      <c r="BD363" s="127"/>
      <c r="BE363" s="134"/>
      <c r="BF363" s="127"/>
      <c r="BG363" s="127"/>
      <c r="BH363" s="127"/>
      <c r="BI363" s="127"/>
      <c r="BJ363" s="127"/>
      <c r="BK363" s="127"/>
      <c r="BL363" s="127"/>
      <c r="BM363" s="127"/>
      <c r="BN363" s="134"/>
      <c r="BO363" s="133"/>
      <c r="BP363" s="127"/>
      <c r="BQ363" s="127"/>
      <c r="BR363" s="127"/>
      <c r="BS363" s="127"/>
      <c r="BT363" s="127"/>
      <c r="BU363" s="127"/>
      <c r="BV363" s="127"/>
      <c r="BW363" s="127"/>
      <c r="BX363" s="127"/>
      <c r="BY363" s="127"/>
      <c r="BZ363" s="127"/>
      <c r="CA363" s="127"/>
      <c r="CB363" s="127"/>
      <c r="CC363" s="127"/>
      <c r="CD363" s="127"/>
      <c r="CE363" s="127"/>
      <c r="CF363" s="127"/>
      <c r="CG363" s="127"/>
      <c r="CH363" s="136"/>
      <c r="CI363" s="137"/>
      <c r="CJ363" s="127"/>
      <c r="CK363" s="127"/>
      <c r="CL363" s="127"/>
      <c r="CM363" s="127"/>
      <c r="CN363" s="127"/>
      <c r="CO363" s="127"/>
      <c r="CP363" s="127"/>
      <c r="CQ363" s="127"/>
      <c r="CR363" s="127"/>
      <c r="CS363" s="127"/>
      <c r="CT363" s="127"/>
      <c r="CU363" s="127"/>
      <c r="CV363" s="127"/>
      <c r="CW363" s="127"/>
      <c r="CX363" s="127"/>
      <c r="CY363" s="127"/>
      <c r="CZ363" s="127"/>
      <c r="DA363" s="127"/>
      <c r="DB363" s="127"/>
      <c r="DC363" s="127"/>
      <c r="DD363" s="128"/>
      <c r="DE363" s="134"/>
      <c r="DF363" s="138"/>
      <c r="DG363" s="139"/>
      <c r="DH363" s="139"/>
      <c r="DI363" s="139"/>
      <c r="DJ363" s="139"/>
      <c r="DK363" s="139"/>
      <c r="DL363" s="139"/>
      <c r="DM363" s="137"/>
      <c r="DN363" s="138"/>
      <c r="DO363" s="139"/>
      <c r="DP363" s="139"/>
      <c r="DQ363" s="139"/>
      <c r="DR363" s="139"/>
      <c r="DS363" s="139"/>
      <c r="DT363" s="139"/>
      <c r="DU363" s="128"/>
      <c r="DV363" s="216"/>
      <c r="DW363" s="140"/>
      <c r="DX363" s="141"/>
      <c r="DY363" s="141"/>
      <c r="DZ363" s="134"/>
      <c r="EA363" s="133"/>
      <c r="EB363" s="177"/>
      <c r="EC363" s="177"/>
      <c r="ED363" s="163"/>
      <c r="EE363" s="133"/>
      <c r="EF363" s="127"/>
      <c r="EG363" s="127"/>
      <c r="EH363" s="127"/>
      <c r="EI363" s="127"/>
      <c r="EJ363" s="127"/>
      <c r="EK363" s="127"/>
      <c r="EL363" s="134"/>
      <c r="EM363" s="133"/>
      <c r="EN363" s="127"/>
      <c r="EO363" s="127"/>
      <c r="EP363" s="127"/>
      <c r="EQ363" s="127"/>
      <c r="ER363" s="127"/>
      <c r="ES363" s="127"/>
      <c r="ET363" s="134"/>
      <c r="EU363" s="142"/>
      <c r="EV363" s="142"/>
      <c r="EW363" s="142"/>
      <c r="EX363" s="142"/>
      <c r="EY363" s="142"/>
      <c r="EZ363" s="142"/>
      <c r="FA363" s="142"/>
      <c r="FB363" s="142"/>
      <c r="FC363" s="142"/>
      <c r="FD363" s="142"/>
      <c r="FE363" s="142"/>
      <c r="FF363" s="142"/>
      <c r="FG363" s="142"/>
      <c r="FH363" s="142"/>
    </row>
    <row r="364" spans="1:164" s="67" customFormat="1">
      <c r="A364" s="176" t="str">
        <f>Validation!B364</f>
        <v>Pass</v>
      </c>
      <c r="B364" s="247"/>
      <c r="C364" s="247"/>
      <c r="D364" s="247"/>
      <c r="E364" s="248"/>
      <c r="F364" s="249"/>
      <c r="G364" s="247"/>
      <c r="H364" s="243"/>
      <c r="I364" s="127"/>
      <c r="J364" s="243"/>
      <c r="K364" s="136"/>
      <c r="L364" s="177"/>
      <c r="M364" s="191"/>
      <c r="N364" s="218"/>
      <c r="O364" s="218"/>
      <c r="P364" s="179"/>
      <c r="Q364" s="128"/>
      <c r="R364" s="216"/>
      <c r="S364" s="244"/>
      <c r="T364" s="177"/>
      <c r="U364" s="177"/>
      <c r="V364" s="216"/>
      <c r="W364" s="131"/>
      <c r="X364" s="132"/>
      <c r="Y364" s="132"/>
      <c r="Z364" s="132"/>
      <c r="AA364" s="133"/>
      <c r="AB364" s="127"/>
      <c r="AC364" s="127"/>
      <c r="AD364" s="245"/>
      <c r="AE364" s="246"/>
      <c r="AF364" s="127"/>
      <c r="AG364" s="127"/>
      <c r="AH364" s="128"/>
      <c r="AI364" s="128"/>
      <c r="AJ364" s="134"/>
      <c r="AK364" s="214"/>
      <c r="AL364" s="210"/>
      <c r="AM364" s="177"/>
      <c r="AN364" s="127"/>
      <c r="AO364" s="177"/>
      <c r="AP364" s="177"/>
      <c r="AQ364" s="177"/>
      <c r="AR364" s="177"/>
      <c r="AS364" s="177"/>
      <c r="AT364" s="177"/>
      <c r="AU364" s="135"/>
      <c r="AV364" s="216"/>
      <c r="AW364" s="133"/>
      <c r="AX364" s="127"/>
      <c r="AY364" s="127"/>
      <c r="AZ364" s="127"/>
      <c r="BA364" s="127"/>
      <c r="BB364" s="127"/>
      <c r="BC364" s="127"/>
      <c r="BD364" s="127"/>
      <c r="BE364" s="134"/>
      <c r="BF364" s="127"/>
      <c r="BG364" s="127"/>
      <c r="BH364" s="127"/>
      <c r="BI364" s="127"/>
      <c r="BJ364" s="127"/>
      <c r="BK364" s="127"/>
      <c r="BL364" s="127"/>
      <c r="BM364" s="127"/>
      <c r="BN364" s="134"/>
      <c r="BO364" s="133"/>
      <c r="BP364" s="127"/>
      <c r="BQ364" s="127"/>
      <c r="BR364" s="127"/>
      <c r="BS364" s="127"/>
      <c r="BT364" s="127"/>
      <c r="BU364" s="127"/>
      <c r="BV364" s="127"/>
      <c r="BW364" s="127"/>
      <c r="BX364" s="127"/>
      <c r="BY364" s="127"/>
      <c r="BZ364" s="127"/>
      <c r="CA364" s="127"/>
      <c r="CB364" s="127"/>
      <c r="CC364" s="127"/>
      <c r="CD364" s="127"/>
      <c r="CE364" s="127"/>
      <c r="CF364" s="127"/>
      <c r="CG364" s="127"/>
      <c r="CH364" s="136"/>
      <c r="CI364" s="137"/>
      <c r="CJ364" s="127"/>
      <c r="CK364" s="127"/>
      <c r="CL364" s="127"/>
      <c r="CM364" s="127"/>
      <c r="CN364" s="127"/>
      <c r="CO364" s="127"/>
      <c r="CP364" s="127"/>
      <c r="CQ364" s="127"/>
      <c r="CR364" s="127"/>
      <c r="CS364" s="127"/>
      <c r="CT364" s="127"/>
      <c r="CU364" s="127"/>
      <c r="CV364" s="127"/>
      <c r="CW364" s="127"/>
      <c r="CX364" s="127"/>
      <c r="CY364" s="127"/>
      <c r="CZ364" s="127"/>
      <c r="DA364" s="127"/>
      <c r="DB364" s="127"/>
      <c r="DC364" s="127"/>
      <c r="DD364" s="128"/>
      <c r="DE364" s="134"/>
      <c r="DF364" s="138"/>
      <c r="DG364" s="139"/>
      <c r="DH364" s="139"/>
      <c r="DI364" s="139"/>
      <c r="DJ364" s="139"/>
      <c r="DK364" s="139"/>
      <c r="DL364" s="139"/>
      <c r="DM364" s="137"/>
      <c r="DN364" s="138"/>
      <c r="DO364" s="139"/>
      <c r="DP364" s="139"/>
      <c r="DQ364" s="139"/>
      <c r="DR364" s="139"/>
      <c r="DS364" s="139"/>
      <c r="DT364" s="139"/>
      <c r="DU364" s="128"/>
      <c r="DV364" s="216"/>
      <c r="DW364" s="140"/>
      <c r="DX364" s="141"/>
      <c r="DY364" s="141"/>
      <c r="DZ364" s="134"/>
      <c r="EA364" s="133"/>
      <c r="EB364" s="177"/>
      <c r="EC364" s="177"/>
      <c r="ED364" s="163"/>
      <c r="EE364" s="133"/>
      <c r="EF364" s="127"/>
      <c r="EG364" s="127"/>
      <c r="EH364" s="127"/>
      <c r="EI364" s="127"/>
      <c r="EJ364" s="127"/>
      <c r="EK364" s="127"/>
      <c r="EL364" s="134"/>
      <c r="EM364" s="133"/>
      <c r="EN364" s="127"/>
      <c r="EO364" s="127"/>
      <c r="EP364" s="127"/>
      <c r="EQ364" s="127"/>
      <c r="ER364" s="127"/>
      <c r="ES364" s="127"/>
      <c r="ET364" s="134"/>
      <c r="EU364" s="142"/>
      <c r="EV364" s="142"/>
      <c r="EW364" s="142"/>
      <c r="EX364" s="142"/>
      <c r="EY364" s="142"/>
      <c r="EZ364" s="142"/>
      <c r="FA364" s="142"/>
      <c r="FB364" s="142"/>
      <c r="FC364" s="142"/>
      <c r="FD364" s="142"/>
      <c r="FE364" s="142"/>
      <c r="FF364" s="142"/>
      <c r="FG364" s="142"/>
      <c r="FH364" s="142"/>
    </row>
    <row r="365" spans="1:164" s="67" customFormat="1">
      <c r="A365" s="176" t="str">
        <f>Validation!B365</f>
        <v>Pass</v>
      </c>
      <c r="B365" s="247"/>
      <c r="C365" s="247"/>
      <c r="D365" s="247"/>
      <c r="E365" s="248"/>
      <c r="F365" s="249"/>
      <c r="G365" s="247"/>
      <c r="H365" s="243"/>
      <c r="I365" s="127"/>
      <c r="J365" s="243"/>
      <c r="K365" s="136"/>
      <c r="L365" s="177"/>
      <c r="M365" s="191"/>
      <c r="N365" s="218"/>
      <c r="O365" s="218"/>
      <c r="P365" s="179"/>
      <c r="Q365" s="128"/>
      <c r="R365" s="216"/>
      <c r="S365" s="244"/>
      <c r="T365" s="177"/>
      <c r="U365" s="177"/>
      <c r="V365" s="216"/>
      <c r="W365" s="131"/>
      <c r="X365" s="132"/>
      <c r="Y365" s="132"/>
      <c r="Z365" s="132"/>
      <c r="AA365" s="133"/>
      <c r="AB365" s="127"/>
      <c r="AC365" s="127"/>
      <c r="AD365" s="245"/>
      <c r="AE365" s="246"/>
      <c r="AF365" s="127"/>
      <c r="AG365" s="127"/>
      <c r="AH365" s="128"/>
      <c r="AI365" s="128"/>
      <c r="AJ365" s="134"/>
      <c r="AK365" s="214"/>
      <c r="AL365" s="210"/>
      <c r="AM365" s="177"/>
      <c r="AN365" s="127"/>
      <c r="AO365" s="177"/>
      <c r="AP365" s="177"/>
      <c r="AQ365" s="177"/>
      <c r="AR365" s="177"/>
      <c r="AS365" s="177"/>
      <c r="AT365" s="177"/>
      <c r="AU365" s="135"/>
      <c r="AV365" s="216"/>
      <c r="AW365" s="133"/>
      <c r="AX365" s="127"/>
      <c r="AY365" s="127"/>
      <c r="AZ365" s="127"/>
      <c r="BA365" s="127"/>
      <c r="BB365" s="127"/>
      <c r="BC365" s="127"/>
      <c r="BD365" s="127"/>
      <c r="BE365" s="134"/>
      <c r="BF365" s="127"/>
      <c r="BG365" s="127"/>
      <c r="BH365" s="127"/>
      <c r="BI365" s="127"/>
      <c r="BJ365" s="127"/>
      <c r="BK365" s="127"/>
      <c r="BL365" s="127"/>
      <c r="BM365" s="127"/>
      <c r="BN365" s="134"/>
      <c r="BO365" s="133"/>
      <c r="BP365" s="127"/>
      <c r="BQ365" s="127"/>
      <c r="BR365" s="127"/>
      <c r="BS365" s="127"/>
      <c r="BT365" s="127"/>
      <c r="BU365" s="127"/>
      <c r="BV365" s="127"/>
      <c r="BW365" s="127"/>
      <c r="BX365" s="127"/>
      <c r="BY365" s="127"/>
      <c r="BZ365" s="127"/>
      <c r="CA365" s="127"/>
      <c r="CB365" s="127"/>
      <c r="CC365" s="127"/>
      <c r="CD365" s="127"/>
      <c r="CE365" s="127"/>
      <c r="CF365" s="127"/>
      <c r="CG365" s="127"/>
      <c r="CH365" s="136"/>
      <c r="CI365" s="137"/>
      <c r="CJ365" s="127"/>
      <c r="CK365" s="127"/>
      <c r="CL365" s="127"/>
      <c r="CM365" s="127"/>
      <c r="CN365" s="127"/>
      <c r="CO365" s="127"/>
      <c r="CP365" s="127"/>
      <c r="CQ365" s="127"/>
      <c r="CR365" s="127"/>
      <c r="CS365" s="127"/>
      <c r="CT365" s="127"/>
      <c r="CU365" s="127"/>
      <c r="CV365" s="127"/>
      <c r="CW365" s="127"/>
      <c r="CX365" s="127"/>
      <c r="CY365" s="127"/>
      <c r="CZ365" s="127"/>
      <c r="DA365" s="127"/>
      <c r="DB365" s="127"/>
      <c r="DC365" s="127"/>
      <c r="DD365" s="128"/>
      <c r="DE365" s="134"/>
      <c r="DF365" s="138"/>
      <c r="DG365" s="139"/>
      <c r="DH365" s="139"/>
      <c r="DI365" s="139"/>
      <c r="DJ365" s="139"/>
      <c r="DK365" s="139"/>
      <c r="DL365" s="139"/>
      <c r="DM365" s="137"/>
      <c r="DN365" s="138"/>
      <c r="DO365" s="139"/>
      <c r="DP365" s="139"/>
      <c r="DQ365" s="139"/>
      <c r="DR365" s="139"/>
      <c r="DS365" s="139"/>
      <c r="DT365" s="139"/>
      <c r="DU365" s="128"/>
      <c r="DV365" s="216"/>
      <c r="DW365" s="140"/>
      <c r="DX365" s="141"/>
      <c r="DY365" s="141"/>
      <c r="DZ365" s="134"/>
      <c r="EA365" s="133"/>
      <c r="EB365" s="177"/>
      <c r="EC365" s="177"/>
      <c r="ED365" s="163"/>
      <c r="EE365" s="133"/>
      <c r="EF365" s="127"/>
      <c r="EG365" s="127"/>
      <c r="EH365" s="127"/>
      <c r="EI365" s="127"/>
      <c r="EJ365" s="127"/>
      <c r="EK365" s="127"/>
      <c r="EL365" s="134"/>
      <c r="EM365" s="133"/>
      <c r="EN365" s="127"/>
      <c r="EO365" s="127"/>
      <c r="EP365" s="127"/>
      <c r="EQ365" s="127"/>
      <c r="ER365" s="127"/>
      <c r="ES365" s="127"/>
      <c r="ET365" s="134"/>
      <c r="EU365" s="142"/>
      <c r="EV365" s="142"/>
      <c r="EW365" s="142"/>
      <c r="EX365" s="142"/>
      <c r="EY365" s="142"/>
      <c r="EZ365" s="142"/>
      <c r="FA365" s="142"/>
      <c r="FB365" s="142"/>
      <c r="FC365" s="142"/>
      <c r="FD365" s="142"/>
      <c r="FE365" s="142"/>
      <c r="FF365" s="142"/>
      <c r="FG365" s="142"/>
      <c r="FH365" s="142"/>
    </row>
    <row r="366" spans="1:164" s="67" customFormat="1">
      <c r="A366" s="176" t="str">
        <f>Validation!B366</f>
        <v>Pass</v>
      </c>
      <c r="B366" s="247"/>
      <c r="C366" s="247"/>
      <c r="D366" s="247"/>
      <c r="E366" s="248"/>
      <c r="F366" s="249"/>
      <c r="G366" s="247"/>
      <c r="H366" s="243"/>
      <c r="I366" s="127"/>
      <c r="J366" s="243"/>
      <c r="K366" s="136"/>
      <c r="L366" s="177"/>
      <c r="M366" s="191"/>
      <c r="N366" s="218"/>
      <c r="O366" s="218"/>
      <c r="P366" s="179"/>
      <c r="Q366" s="128"/>
      <c r="R366" s="216"/>
      <c r="S366" s="244"/>
      <c r="T366" s="177"/>
      <c r="U366" s="177"/>
      <c r="V366" s="216"/>
      <c r="W366" s="131"/>
      <c r="X366" s="132"/>
      <c r="Y366" s="132"/>
      <c r="Z366" s="132"/>
      <c r="AA366" s="133"/>
      <c r="AB366" s="127"/>
      <c r="AC366" s="127"/>
      <c r="AD366" s="245"/>
      <c r="AE366" s="246"/>
      <c r="AF366" s="127"/>
      <c r="AG366" s="127"/>
      <c r="AH366" s="128"/>
      <c r="AI366" s="128"/>
      <c r="AJ366" s="134"/>
      <c r="AK366" s="214"/>
      <c r="AL366" s="210"/>
      <c r="AM366" s="177"/>
      <c r="AN366" s="127"/>
      <c r="AO366" s="177"/>
      <c r="AP366" s="177"/>
      <c r="AQ366" s="177"/>
      <c r="AR366" s="177"/>
      <c r="AS366" s="177"/>
      <c r="AT366" s="177"/>
      <c r="AU366" s="135"/>
      <c r="AV366" s="216"/>
      <c r="AW366" s="133"/>
      <c r="AX366" s="127"/>
      <c r="AY366" s="127"/>
      <c r="AZ366" s="127"/>
      <c r="BA366" s="127"/>
      <c r="BB366" s="127"/>
      <c r="BC366" s="127"/>
      <c r="BD366" s="127"/>
      <c r="BE366" s="134"/>
      <c r="BF366" s="127"/>
      <c r="BG366" s="127"/>
      <c r="BH366" s="127"/>
      <c r="BI366" s="127"/>
      <c r="BJ366" s="127"/>
      <c r="BK366" s="127"/>
      <c r="BL366" s="127"/>
      <c r="BM366" s="127"/>
      <c r="BN366" s="134"/>
      <c r="BO366" s="133"/>
      <c r="BP366" s="127"/>
      <c r="BQ366" s="127"/>
      <c r="BR366" s="127"/>
      <c r="BS366" s="127"/>
      <c r="BT366" s="127"/>
      <c r="BU366" s="127"/>
      <c r="BV366" s="127"/>
      <c r="BW366" s="127"/>
      <c r="BX366" s="127"/>
      <c r="BY366" s="127"/>
      <c r="BZ366" s="127"/>
      <c r="CA366" s="127"/>
      <c r="CB366" s="127"/>
      <c r="CC366" s="127"/>
      <c r="CD366" s="127"/>
      <c r="CE366" s="127"/>
      <c r="CF366" s="127"/>
      <c r="CG366" s="127"/>
      <c r="CH366" s="136"/>
      <c r="CI366" s="137"/>
      <c r="CJ366" s="127"/>
      <c r="CK366" s="127"/>
      <c r="CL366" s="127"/>
      <c r="CM366" s="127"/>
      <c r="CN366" s="127"/>
      <c r="CO366" s="127"/>
      <c r="CP366" s="127"/>
      <c r="CQ366" s="127"/>
      <c r="CR366" s="127"/>
      <c r="CS366" s="127"/>
      <c r="CT366" s="127"/>
      <c r="CU366" s="127"/>
      <c r="CV366" s="127"/>
      <c r="CW366" s="127"/>
      <c r="CX366" s="127"/>
      <c r="CY366" s="127"/>
      <c r="CZ366" s="127"/>
      <c r="DA366" s="127"/>
      <c r="DB366" s="127"/>
      <c r="DC366" s="127"/>
      <c r="DD366" s="128"/>
      <c r="DE366" s="134"/>
      <c r="DF366" s="138"/>
      <c r="DG366" s="139"/>
      <c r="DH366" s="139"/>
      <c r="DI366" s="139"/>
      <c r="DJ366" s="139"/>
      <c r="DK366" s="139"/>
      <c r="DL366" s="139"/>
      <c r="DM366" s="137"/>
      <c r="DN366" s="138"/>
      <c r="DO366" s="139"/>
      <c r="DP366" s="139"/>
      <c r="DQ366" s="139"/>
      <c r="DR366" s="139"/>
      <c r="DS366" s="139"/>
      <c r="DT366" s="139"/>
      <c r="DU366" s="128"/>
      <c r="DV366" s="216"/>
      <c r="DW366" s="140"/>
      <c r="DX366" s="141"/>
      <c r="DY366" s="141"/>
      <c r="DZ366" s="134"/>
      <c r="EA366" s="133"/>
      <c r="EB366" s="177"/>
      <c r="EC366" s="177"/>
      <c r="ED366" s="163"/>
      <c r="EE366" s="133"/>
      <c r="EF366" s="127"/>
      <c r="EG366" s="127"/>
      <c r="EH366" s="127"/>
      <c r="EI366" s="127"/>
      <c r="EJ366" s="127"/>
      <c r="EK366" s="127"/>
      <c r="EL366" s="134"/>
      <c r="EM366" s="133"/>
      <c r="EN366" s="127"/>
      <c r="EO366" s="127"/>
      <c r="EP366" s="127"/>
      <c r="EQ366" s="127"/>
      <c r="ER366" s="127"/>
      <c r="ES366" s="127"/>
      <c r="ET366" s="134"/>
      <c r="EU366" s="142"/>
      <c r="EV366" s="142"/>
      <c r="EW366" s="142"/>
      <c r="EX366" s="142"/>
      <c r="EY366" s="142"/>
      <c r="EZ366" s="142"/>
      <c r="FA366" s="142"/>
      <c r="FB366" s="142"/>
      <c r="FC366" s="142"/>
      <c r="FD366" s="142"/>
      <c r="FE366" s="142"/>
      <c r="FF366" s="142"/>
      <c r="FG366" s="142"/>
      <c r="FH366" s="142"/>
    </row>
    <row r="367" spans="1:164" s="67" customFormat="1">
      <c r="A367" s="176" t="str">
        <f>Validation!B367</f>
        <v>Pass</v>
      </c>
      <c r="B367" s="247"/>
      <c r="C367" s="247"/>
      <c r="D367" s="247"/>
      <c r="E367" s="248"/>
      <c r="F367" s="249"/>
      <c r="G367" s="247"/>
      <c r="H367" s="243"/>
      <c r="I367" s="127"/>
      <c r="J367" s="243"/>
      <c r="K367" s="136"/>
      <c r="L367" s="177"/>
      <c r="M367" s="191"/>
      <c r="N367" s="218"/>
      <c r="O367" s="218"/>
      <c r="P367" s="179"/>
      <c r="Q367" s="128"/>
      <c r="R367" s="216"/>
      <c r="S367" s="244"/>
      <c r="T367" s="177"/>
      <c r="U367" s="177"/>
      <c r="V367" s="216"/>
      <c r="W367" s="131"/>
      <c r="X367" s="132"/>
      <c r="Y367" s="132"/>
      <c r="Z367" s="132"/>
      <c r="AA367" s="133"/>
      <c r="AB367" s="127"/>
      <c r="AC367" s="127"/>
      <c r="AD367" s="245"/>
      <c r="AE367" s="246"/>
      <c r="AF367" s="127"/>
      <c r="AG367" s="127"/>
      <c r="AH367" s="128"/>
      <c r="AI367" s="128"/>
      <c r="AJ367" s="134"/>
      <c r="AK367" s="214"/>
      <c r="AL367" s="210"/>
      <c r="AM367" s="177"/>
      <c r="AN367" s="127"/>
      <c r="AO367" s="177"/>
      <c r="AP367" s="177"/>
      <c r="AQ367" s="177"/>
      <c r="AR367" s="177"/>
      <c r="AS367" s="177"/>
      <c r="AT367" s="177"/>
      <c r="AU367" s="135"/>
      <c r="AV367" s="216"/>
      <c r="AW367" s="133"/>
      <c r="AX367" s="127"/>
      <c r="AY367" s="127"/>
      <c r="AZ367" s="127"/>
      <c r="BA367" s="127"/>
      <c r="BB367" s="127"/>
      <c r="BC367" s="127"/>
      <c r="BD367" s="127"/>
      <c r="BE367" s="134"/>
      <c r="BF367" s="127"/>
      <c r="BG367" s="127"/>
      <c r="BH367" s="127"/>
      <c r="BI367" s="127"/>
      <c r="BJ367" s="127"/>
      <c r="BK367" s="127"/>
      <c r="BL367" s="127"/>
      <c r="BM367" s="127"/>
      <c r="BN367" s="134"/>
      <c r="BO367" s="133"/>
      <c r="BP367" s="127"/>
      <c r="BQ367" s="127"/>
      <c r="BR367" s="127"/>
      <c r="BS367" s="127"/>
      <c r="BT367" s="127"/>
      <c r="BU367" s="127"/>
      <c r="BV367" s="127"/>
      <c r="BW367" s="127"/>
      <c r="BX367" s="127"/>
      <c r="BY367" s="127"/>
      <c r="BZ367" s="127"/>
      <c r="CA367" s="127"/>
      <c r="CB367" s="127"/>
      <c r="CC367" s="127"/>
      <c r="CD367" s="127"/>
      <c r="CE367" s="127"/>
      <c r="CF367" s="127"/>
      <c r="CG367" s="127"/>
      <c r="CH367" s="136"/>
      <c r="CI367" s="137"/>
      <c r="CJ367" s="127"/>
      <c r="CK367" s="127"/>
      <c r="CL367" s="127"/>
      <c r="CM367" s="127"/>
      <c r="CN367" s="127"/>
      <c r="CO367" s="127"/>
      <c r="CP367" s="127"/>
      <c r="CQ367" s="127"/>
      <c r="CR367" s="127"/>
      <c r="CS367" s="127"/>
      <c r="CT367" s="127"/>
      <c r="CU367" s="127"/>
      <c r="CV367" s="127"/>
      <c r="CW367" s="127"/>
      <c r="CX367" s="127"/>
      <c r="CY367" s="127"/>
      <c r="CZ367" s="127"/>
      <c r="DA367" s="127"/>
      <c r="DB367" s="127"/>
      <c r="DC367" s="127"/>
      <c r="DD367" s="128"/>
      <c r="DE367" s="134"/>
      <c r="DF367" s="138"/>
      <c r="DG367" s="139"/>
      <c r="DH367" s="139"/>
      <c r="DI367" s="139"/>
      <c r="DJ367" s="139"/>
      <c r="DK367" s="139"/>
      <c r="DL367" s="139"/>
      <c r="DM367" s="137"/>
      <c r="DN367" s="138"/>
      <c r="DO367" s="139"/>
      <c r="DP367" s="139"/>
      <c r="DQ367" s="139"/>
      <c r="DR367" s="139"/>
      <c r="DS367" s="139"/>
      <c r="DT367" s="139"/>
      <c r="DU367" s="128"/>
      <c r="DV367" s="216"/>
      <c r="DW367" s="140"/>
      <c r="DX367" s="141"/>
      <c r="DY367" s="141"/>
      <c r="DZ367" s="134"/>
      <c r="EA367" s="133"/>
      <c r="EB367" s="177"/>
      <c r="EC367" s="177"/>
      <c r="ED367" s="163"/>
      <c r="EE367" s="133"/>
      <c r="EF367" s="127"/>
      <c r="EG367" s="127"/>
      <c r="EH367" s="127"/>
      <c r="EI367" s="127"/>
      <c r="EJ367" s="127"/>
      <c r="EK367" s="127"/>
      <c r="EL367" s="134"/>
      <c r="EM367" s="133"/>
      <c r="EN367" s="127"/>
      <c r="EO367" s="127"/>
      <c r="EP367" s="127"/>
      <c r="EQ367" s="127"/>
      <c r="ER367" s="127"/>
      <c r="ES367" s="127"/>
      <c r="ET367" s="134"/>
      <c r="EU367" s="142"/>
      <c r="EV367" s="142"/>
      <c r="EW367" s="142"/>
      <c r="EX367" s="142"/>
      <c r="EY367" s="142"/>
      <c r="EZ367" s="142"/>
      <c r="FA367" s="142"/>
      <c r="FB367" s="142"/>
      <c r="FC367" s="142"/>
      <c r="FD367" s="142"/>
      <c r="FE367" s="142"/>
      <c r="FF367" s="142"/>
      <c r="FG367" s="142"/>
      <c r="FH367" s="142"/>
    </row>
    <row r="368" spans="1:164" s="67" customFormat="1">
      <c r="A368" s="176" t="str">
        <f>Validation!B368</f>
        <v>Pass</v>
      </c>
      <c r="B368" s="247"/>
      <c r="C368" s="247"/>
      <c r="D368" s="247"/>
      <c r="E368" s="248"/>
      <c r="F368" s="249"/>
      <c r="G368" s="247"/>
      <c r="H368" s="243"/>
      <c r="I368" s="127"/>
      <c r="J368" s="243"/>
      <c r="K368" s="136"/>
      <c r="L368" s="177"/>
      <c r="M368" s="191"/>
      <c r="N368" s="218"/>
      <c r="O368" s="218"/>
      <c r="P368" s="179"/>
      <c r="Q368" s="128"/>
      <c r="R368" s="216"/>
      <c r="S368" s="244"/>
      <c r="T368" s="177"/>
      <c r="U368" s="177"/>
      <c r="V368" s="216"/>
      <c r="W368" s="131"/>
      <c r="X368" s="132"/>
      <c r="Y368" s="132"/>
      <c r="Z368" s="132"/>
      <c r="AA368" s="133"/>
      <c r="AB368" s="127"/>
      <c r="AC368" s="127"/>
      <c r="AD368" s="245"/>
      <c r="AE368" s="246"/>
      <c r="AF368" s="127"/>
      <c r="AG368" s="127"/>
      <c r="AH368" s="128"/>
      <c r="AI368" s="128"/>
      <c r="AJ368" s="134"/>
      <c r="AK368" s="214"/>
      <c r="AL368" s="210"/>
      <c r="AM368" s="177"/>
      <c r="AN368" s="127"/>
      <c r="AO368" s="177"/>
      <c r="AP368" s="177"/>
      <c r="AQ368" s="177"/>
      <c r="AR368" s="177"/>
      <c r="AS368" s="177"/>
      <c r="AT368" s="177"/>
      <c r="AU368" s="135"/>
      <c r="AV368" s="216"/>
      <c r="AW368" s="133"/>
      <c r="AX368" s="127"/>
      <c r="AY368" s="127"/>
      <c r="AZ368" s="127"/>
      <c r="BA368" s="127"/>
      <c r="BB368" s="127"/>
      <c r="BC368" s="127"/>
      <c r="BD368" s="127"/>
      <c r="BE368" s="134"/>
      <c r="BF368" s="127"/>
      <c r="BG368" s="127"/>
      <c r="BH368" s="127"/>
      <c r="BI368" s="127"/>
      <c r="BJ368" s="127"/>
      <c r="BK368" s="127"/>
      <c r="BL368" s="127"/>
      <c r="BM368" s="127"/>
      <c r="BN368" s="134"/>
      <c r="BO368" s="133"/>
      <c r="BP368" s="127"/>
      <c r="BQ368" s="127"/>
      <c r="BR368" s="127"/>
      <c r="BS368" s="127"/>
      <c r="BT368" s="127"/>
      <c r="BU368" s="127"/>
      <c r="BV368" s="127"/>
      <c r="BW368" s="127"/>
      <c r="BX368" s="127"/>
      <c r="BY368" s="127"/>
      <c r="BZ368" s="127"/>
      <c r="CA368" s="127"/>
      <c r="CB368" s="127"/>
      <c r="CC368" s="127"/>
      <c r="CD368" s="127"/>
      <c r="CE368" s="127"/>
      <c r="CF368" s="127"/>
      <c r="CG368" s="127"/>
      <c r="CH368" s="136"/>
      <c r="CI368" s="137"/>
      <c r="CJ368" s="127"/>
      <c r="CK368" s="127"/>
      <c r="CL368" s="127"/>
      <c r="CM368" s="127"/>
      <c r="CN368" s="127"/>
      <c r="CO368" s="127"/>
      <c r="CP368" s="127"/>
      <c r="CQ368" s="127"/>
      <c r="CR368" s="127"/>
      <c r="CS368" s="127"/>
      <c r="CT368" s="127"/>
      <c r="CU368" s="127"/>
      <c r="CV368" s="127"/>
      <c r="CW368" s="127"/>
      <c r="CX368" s="127"/>
      <c r="CY368" s="127"/>
      <c r="CZ368" s="127"/>
      <c r="DA368" s="127"/>
      <c r="DB368" s="127"/>
      <c r="DC368" s="127"/>
      <c r="DD368" s="128"/>
      <c r="DE368" s="134"/>
      <c r="DF368" s="138"/>
      <c r="DG368" s="139"/>
      <c r="DH368" s="139"/>
      <c r="DI368" s="139"/>
      <c r="DJ368" s="139"/>
      <c r="DK368" s="139"/>
      <c r="DL368" s="139"/>
      <c r="DM368" s="137"/>
      <c r="DN368" s="138"/>
      <c r="DO368" s="139"/>
      <c r="DP368" s="139"/>
      <c r="DQ368" s="139"/>
      <c r="DR368" s="139"/>
      <c r="DS368" s="139"/>
      <c r="DT368" s="139"/>
      <c r="DU368" s="128"/>
      <c r="DV368" s="216"/>
      <c r="DW368" s="140"/>
      <c r="DX368" s="141"/>
      <c r="DY368" s="141"/>
      <c r="DZ368" s="134"/>
      <c r="EA368" s="133"/>
      <c r="EB368" s="177"/>
      <c r="EC368" s="177"/>
      <c r="ED368" s="163"/>
      <c r="EE368" s="133"/>
      <c r="EF368" s="127"/>
      <c r="EG368" s="127"/>
      <c r="EH368" s="127"/>
      <c r="EI368" s="127"/>
      <c r="EJ368" s="127"/>
      <c r="EK368" s="127"/>
      <c r="EL368" s="134"/>
      <c r="EM368" s="133"/>
      <c r="EN368" s="127"/>
      <c r="EO368" s="127"/>
      <c r="EP368" s="127"/>
      <c r="EQ368" s="127"/>
      <c r="ER368" s="127"/>
      <c r="ES368" s="127"/>
      <c r="ET368" s="134"/>
      <c r="EU368" s="142"/>
      <c r="EV368" s="142"/>
      <c r="EW368" s="142"/>
      <c r="EX368" s="142"/>
      <c r="EY368" s="142"/>
      <c r="EZ368" s="142"/>
      <c r="FA368" s="142"/>
      <c r="FB368" s="142"/>
      <c r="FC368" s="142"/>
      <c r="FD368" s="142"/>
      <c r="FE368" s="142"/>
      <c r="FF368" s="142"/>
      <c r="FG368" s="142"/>
      <c r="FH368" s="142"/>
    </row>
    <row r="369" spans="1:164" s="67" customFormat="1">
      <c r="A369" s="176" t="str">
        <f>Validation!B369</f>
        <v>Pass</v>
      </c>
      <c r="B369" s="247"/>
      <c r="C369" s="247"/>
      <c r="D369" s="247"/>
      <c r="E369" s="248"/>
      <c r="F369" s="249"/>
      <c r="G369" s="247"/>
      <c r="H369" s="243"/>
      <c r="I369" s="127"/>
      <c r="J369" s="243"/>
      <c r="K369" s="136"/>
      <c r="L369" s="177"/>
      <c r="M369" s="191"/>
      <c r="N369" s="218"/>
      <c r="O369" s="218"/>
      <c r="P369" s="179"/>
      <c r="Q369" s="128"/>
      <c r="R369" s="216"/>
      <c r="S369" s="244"/>
      <c r="T369" s="177"/>
      <c r="U369" s="177"/>
      <c r="V369" s="216"/>
      <c r="W369" s="131"/>
      <c r="X369" s="132"/>
      <c r="Y369" s="132"/>
      <c r="Z369" s="132"/>
      <c r="AA369" s="133"/>
      <c r="AB369" s="127"/>
      <c r="AC369" s="127"/>
      <c r="AD369" s="245"/>
      <c r="AE369" s="246"/>
      <c r="AF369" s="127"/>
      <c r="AG369" s="127"/>
      <c r="AH369" s="128"/>
      <c r="AI369" s="128"/>
      <c r="AJ369" s="134"/>
      <c r="AK369" s="214"/>
      <c r="AL369" s="210"/>
      <c r="AM369" s="177"/>
      <c r="AN369" s="127"/>
      <c r="AO369" s="177"/>
      <c r="AP369" s="177"/>
      <c r="AQ369" s="177"/>
      <c r="AR369" s="177"/>
      <c r="AS369" s="177"/>
      <c r="AT369" s="177"/>
      <c r="AU369" s="135"/>
      <c r="AV369" s="216"/>
      <c r="AW369" s="133"/>
      <c r="AX369" s="127"/>
      <c r="AY369" s="127"/>
      <c r="AZ369" s="127"/>
      <c r="BA369" s="127"/>
      <c r="BB369" s="127"/>
      <c r="BC369" s="127"/>
      <c r="BD369" s="127"/>
      <c r="BE369" s="134"/>
      <c r="BF369" s="127"/>
      <c r="BG369" s="127"/>
      <c r="BH369" s="127"/>
      <c r="BI369" s="127"/>
      <c r="BJ369" s="127"/>
      <c r="BK369" s="127"/>
      <c r="BL369" s="127"/>
      <c r="BM369" s="127"/>
      <c r="BN369" s="134"/>
      <c r="BO369" s="133"/>
      <c r="BP369" s="127"/>
      <c r="BQ369" s="127"/>
      <c r="BR369" s="127"/>
      <c r="BS369" s="127"/>
      <c r="BT369" s="127"/>
      <c r="BU369" s="127"/>
      <c r="BV369" s="127"/>
      <c r="BW369" s="127"/>
      <c r="BX369" s="127"/>
      <c r="BY369" s="127"/>
      <c r="BZ369" s="127"/>
      <c r="CA369" s="127"/>
      <c r="CB369" s="127"/>
      <c r="CC369" s="127"/>
      <c r="CD369" s="127"/>
      <c r="CE369" s="127"/>
      <c r="CF369" s="127"/>
      <c r="CG369" s="127"/>
      <c r="CH369" s="136"/>
      <c r="CI369" s="137"/>
      <c r="CJ369" s="127"/>
      <c r="CK369" s="127"/>
      <c r="CL369" s="127"/>
      <c r="CM369" s="127"/>
      <c r="CN369" s="127"/>
      <c r="CO369" s="127"/>
      <c r="CP369" s="127"/>
      <c r="CQ369" s="127"/>
      <c r="CR369" s="127"/>
      <c r="CS369" s="127"/>
      <c r="CT369" s="127"/>
      <c r="CU369" s="127"/>
      <c r="CV369" s="127"/>
      <c r="CW369" s="127"/>
      <c r="CX369" s="127"/>
      <c r="CY369" s="127"/>
      <c r="CZ369" s="127"/>
      <c r="DA369" s="127"/>
      <c r="DB369" s="127"/>
      <c r="DC369" s="127"/>
      <c r="DD369" s="128"/>
      <c r="DE369" s="134"/>
      <c r="DF369" s="138"/>
      <c r="DG369" s="139"/>
      <c r="DH369" s="139"/>
      <c r="DI369" s="139"/>
      <c r="DJ369" s="139"/>
      <c r="DK369" s="139"/>
      <c r="DL369" s="139"/>
      <c r="DM369" s="137"/>
      <c r="DN369" s="138"/>
      <c r="DO369" s="139"/>
      <c r="DP369" s="139"/>
      <c r="DQ369" s="139"/>
      <c r="DR369" s="139"/>
      <c r="DS369" s="139"/>
      <c r="DT369" s="139"/>
      <c r="DU369" s="128"/>
      <c r="DV369" s="216"/>
      <c r="DW369" s="140"/>
      <c r="DX369" s="141"/>
      <c r="DY369" s="141"/>
      <c r="DZ369" s="134"/>
      <c r="EA369" s="133"/>
      <c r="EB369" s="177"/>
      <c r="EC369" s="177"/>
      <c r="ED369" s="163"/>
      <c r="EE369" s="133"/>
      <c r="EF369" s="127"/>
      <c r="EG369" s="127"/>
      <c r="EH369" s="127"/>
      <c r="EI369" s="127"/>
      <c r="EJ369" s="127"/>
      <c r="EK369" s="127"/>
      <c r="EL369" s="134"/>
      <c r="EM369" s="133"/>
      <c r="EN369" s="127"/>
      <c r="EO369" s="127"/>
      <c r="EP369" s="127"/>
      <c r="EQ369" s="127"/>
      <c r="ER369" s="127"/>
      <c r="ES369" s="127"/>
      <c r="ET369" s="134"/>
      <c r="EU369" s="142"/>
      <c r="EV369" s="142"/>
      <c r="EW369" s="142"/>
      <c r="EX369" s="142"/>
      <c r="EY369" s="142"/>
      <c r="EZ369" s="142"/>
      <c r="FA369" s="142"/>
      <c r="FB369" s="142"/>
      <c r="FC369" s="142"/>
      <c r="FD369" s="142"/>
      <c r="FE369" s="142"/>
      <c r="FF369" s="142"/>
      <c r="FG369" s="142"/>
      <c r="FH369" s="142"/>
    </row>
    <row r="370" spans="1:164" s="67" customFormat="1">
      <c r="A370" s="176" t="str">
        <f>Validation!B370</f>
        <v>Pass</v>
      </c>
      <c r="B370" s="247"/>
      <c r="C370" s="247"/>
      <c r="D370" s="247"/>
      <c r="E370" s="248"/>
      <c r="F370" s="249"/>
      <c r="G370" s="247"/>
      <c r="H370" s="243"/>
      <c r="I370" s="127"/>
      <c r="J370" s="243"/>
      <c r="K370" s="136"/>
      <c r="L370" s="177"/>
      <c r="M370" s="191"/>
      <c r="N370" s="218"/>
      <c r="O370" s="218"/>
      <c r="P370" s="179"/>
      <c r="Q370" s="128"/>
      <c r="R370" s="216"/>
      <c r="S370" s="244"/>
      <c r="T370" s="177"/>
      <c r="U370" s="177"/>
      <c r="V370" s="216"/>
      <c r="W370" s="131"/>
      <c r="X370" s="132"/>
      <c r="Y370" s="132"/>
      <c r="Z370" s="132"/>
      <c r="AA370" s="133"/>
      <c r="AB370" s="127"/>
      <c r="AC370" s="127"/>
      <c r="AD370" s="245"/>
      <c r="AE370" s="246"/>
      <c r="AF370" s="127"/>
      <c r="AG370" s="127"/>
      <c r="AH370" s="128"/>
      <c r="AI370" s="128"/>
      <c r="AJ370" s="134"/>
      <c r="AK370" s="214"/>
      <c r="AL370" s="210"/>
      <c r="AM370" s="177"/>
      <c r="AN370" s="127"/>
      <c r="AO370" s="177"/>
      <c r="AP370" s="177"/>
      <c r="AQ370" s="177"/>
      <c r="AR370" s="177"/>
      <c r="AS370" s="177"/>
      <c r="AT370" s="177"/>
      <c r="AU370" s="135"/>
      <c r="AV370" s="216"/>
      <c r="AW370" s="133"/>
      <c r="AX370" s="127"/>
      <c r="AY370" s="127"/>
      <c r="AZ370" s="127"/>
      <c r="BA370" s="127"/>
      <c r="BB370" s="127"/>
      <c r="BC370" s="127"/>
      <c r="BD370" s="127"/>
      <c r="BE370" s="134"/>
      <c r="BF370" s="127"/>
      <c r="BG370" s="127"/>
      <c r="BH370" s="127"/>
      <c r="BI370" s="127"/>
      <c r="BJ370" s="127"/>
      <c r="BK370" s="127"/>
      <c r="BL370" s="127"/>
      <c r="BM370" s="127"/>
      <c r="BN370" s="134"/>
      <c r="BO370" s="133"/>
      <c r="BP370" s="127"/>
      <c r="BQ370" s="127"/>
      <c r="BR370" s="127"/>
      <c r="BS370" s="127"/>
      <c r="BT370" s="127"/>
      <c r="BU370" s="127"/>
      <c r="BV370" s="127"/>
      <c r="BW370" s="127"/>
      <c r="BX370" s="127"/>
      <c r="BY370" s="127"/>
      <c r="BZ370" s="127"/>
      <c r="CA370" s="127"/>
      <c r="CB370" s="127"/>
      <c r="CC370" s="127"/>
      <c r="CD370" s="127"/>
      <c r="CE370" s="127"/>
      <c r="CF370" s="127"/>
      <c r="CG370" s="127"/>
      <c r="CH370" s="136"/>
      <c r="CI370" s="137"/>
      <c r="CJ370" s="127"/>
      <c r="CK370" s="127"/>
      <c r="CL370" s="127"/>
      <c r="CM370" s="127"/>
      <c r="CN370" s="127"/>
      <c r="CO370" s="127"/>
      <c r="CP370" s="127"/>
      <c r="CQ370" s="127"/>
      <c r="CR370" s="127"/>
      <c r="CS370" s="127"/>
      <c r="CT370" s="127"/>
      <c r="CU370" s="127"/>
      <c r="CV370" s="127"/>
      <c r="CW370" s="127"/>
      <c r="CX370" s="127"/>
      <c r="CY370" s="127"/>
      <c r="CZ370" s="127"/>
      <c r="DA370" s="127"/>
      <c r="DB370" s="127"/>
      <c r="DC370" s="127"/>
      <c r="DD370" s="128"/>
      <c r="DE370" s="134"/>
      <c r="DF370" s="138"/>
      <c r="DG370" s="139"/>
      <c r="DH370" s="139"/>
      <c r="DI370" s="139"/>
      <c r="DJ370" s="139"/>
      <c r="DK370" s="139"/>
      <c r="DL370" s="139"/>
      <c r="DM370" s="137"/>
      <c r="DN370" s="138"/>
      <c r="DO370" s="139"/>
      <c r="DP370" s="139"/>
      <c r="DQ370" s="139"/>
      <c r="DR370" s="139"/>
      <c r="DS370" s="139"/>
      <c r="DT370" s="139"/>
      <c r="DU370" s="128"/>
      <c r="DV370" s="216"/>
      <c r="DW370" s="140"/>
      <c r="DX370" s="141"/>
      <c r="DY370" s="141"/>
      <c r="DZ370" s="134"/>
      <c r="EA370" s="133"/>
      <c r="EB370" s="177"/>
      <c r="EC370" s="177"/>
      <c r="ED370" s="163"/>
      <c r="EE370" s="133"/>
      <c r="EF370" s="127"/>
      <c r="EG370" s="127"/>
      <c r="EH370" s="127"/>
      <c r="EI370" s="127"/>
      <c r="EJ370" s="127"/>
      <c r="EK370" s="127"/>
      <c r="EL370" s="134"/>
      <c r="EM370" s="133"/>
      <c r="EN370" s="127"/>
      <c r="EO370" s="127"/>
      <c r="EP370" s="127"/>
      <c r="EQ370" s="127"/>
      <c r="ER370" s="127"/>
      <c r="ES370" s="127"/>
      <c r="ET370" s="134"/>
      <c r="EU370" s="142"/>
      <c r="EV370" s="142"/>
      <c r="EW370" s="142"/>
      <c r="EX370" s="142"/>
      <c r="EY370" s="142"/>
      <c r="EZ370" s="142"/>
      <c r="FA370" s="142"/>
      <c r="FB370" s="142"/>
      <c r="FC370" s="142"/>
      <c r="FD370" s="142"/>
      <c r="FE370" s="142"/>
      <c r="FF370" s="142"/>
      <c r="FG370" s="142"/>
      <c r="FH370" s="142"/>
    </row>
    <row r="371" spans="1:164" s="67" customFormat="1">
      <c r="A371" s="176" t="str">
        <f>Validation!B371</f>
        <v>Pass</v>
      </c>
      <c r="B371" s="247"/>
      <c r="C371" s="247"/>
      <c r="D371" s="247"/>
      <c r="E371" s="248"/>
      <c r="F371" s="249"/>
      <c r="G371" s="247"/>
      <c r="H371" s="243"/>
      <c r="I371" s="127"/>
      <c r="J371" s="243"/>
      <c r="K371" s="136"/>
      <c r="L371" s="177"/>
      <c r="M371" s="191"/>
      <c r="N371" s="218"/>
      <c r="O371" s="218"/>
      <c r="P371" s="179"/>
      <c r="Q371" s="128"/>
      <c r="R371" s="216"/>
      <c r="S371" s="244"/>
      <c r="T371" s="177"/>
      <c r="U371" s="177"/>
      <c r="V371" s="216"/>
      <c r="W371" s="131"/>
      <c r="X371" s="132"/>
      <c r="Y371" s="132"/>
      <c r="Z371" s="132"/>
      <c r="AA371" s="133"/>
      <c r="AB371" s="127"/>
      <c r="AC371" s="127"/>
      <c r="AD371" s="245"/>
      <c r="AE371" s="246"/>
      <c r="AF371" s="127"/>
      <c r="AG371" s="127"/>
      <c r="AH371" s="128"/>
      <c r="AI371" s="128"/>
      <c r="AJ371" s="134"/>
      <c r="AK371" s="214"/>
      <c r="AL371" s="210"/>
      <c r="AM371" s="177"/>
      <c r="AN371" s="127"/>
      <c r="AO371" s="177"/>
      <c r="AP371" s="177"/>
      <c r="AQ371" s="177"/>
      <c r="AR371" s="177"/>
      <c r="AS371" s="177"/>
      <c r="AT371" s="177"/>
      <c r="AU371" s="135"/>
      <c r="AV371" s="216"/>
      <c r="AW371" s="133"/>
      <c r="AX371" s="127"/>
      <c r="AY371" s="127"/>
      <c r="AZ371" s="127"/>
      <c r="BA371" s="127"/>
      <c r="BB371" s="127"/>
      <c r="BC371" s="127"/>
      <c r="BD371" s="127"/>
      <c r="BE371" s="134"/>
      <c r="BF371" s="127"/>
      <c r="BG371" s="127"/>
      <c r="BH371" s="127"/>
      <c r="BI371" s="127"/>
      <c r="BJ371" s="127"/>
      <c r="BK371" s="127"/>
      <c r="BL371" s="127"/>
      <c r="BM371" s="127"/>
      <c r="BN371" s="134"/>
      <c r="BO371" s="133"/>
      <c r="BP371" s="127"/>
      <c r="BQ371" s="127"/>
      <c r="BR371" s="127"/>
      <c r="BS371" s="127"/>
      <c r="BT371" s="127"/>
      <c r="BU371" s="127"/>
      <c r="BV371" s="127"/>
      <c r="BW371" s="127"/>
      <c r="BX371" s="127"/>
      <c r="BY371" s="127"/>
      <c r="BZ371" s="127"/>
      <c r="CA371" s="127"/>
      <c r="CB371" s="127"/>
      <c r="CC371" s="127"/>
      <c r="CD371" s="127"/>
      <c r="CE371" s="127"/>
      <c r="CF371" s="127"/>
      <c r="CG371" s="127"/>
      <c r="CH371" s="136"/>
      <c r="CI371" s="137"/>
      <c r="CJ371" s="127"/>
      <c r="CK371" s="127"/>
      <c r="CL371" s="127"/>
      <c r="CM371" s="127"/>
      <c r="CN371" s="127"/>
      <c r="CO371" s="127"/>
      <c r="CP371" s="127"/>
      <c r="CQ371" s="127"/>
      <c r="CR371" s="127"/>
      <c r="CS371" s="127"/>
      <c r="CT371" s="127"/>
      <c r="CU371" s="127"/>
      <c r="CV371" s="127"/>
      <c r="CW371" s="127"/>
      <c r="CX371" s="127"/>
      <c r="CY371" s="127"/>
      <c r="CZ371" s="127"/>
      <c r="DA371" s="127"/>
      <c r="DB371" s="127"/>
      <c r="DC371" s="127"/>
      <c r="DD371" s="128"/>
      <c r="DE371" s="134"/>
      <c r="DF371" s="138"/>
      <c r="DG371" s="139"/>
      <c r="DH371" s="139"/>
      <c r="DI371" s="139"/>
      <c r="DJ371" s="139"/>
      <c r="DK371" s="139"/>
      <c r="DL371" s="139"/>
      <c r="DM371" s="137"/>
      <c r="DN371" s="138"/>
      <c r="DO371" s="139"/>
      <c r="DP371" s="139"/>
      <c r="DQ371" s="139"/>
      <c r="DR371" s="139"/>
      <c r="DS371" s="139"/>
      <c r="DT371" s="139"/>
      <c r="DU371" s="128"/>
      <c r="DV371" s="216"/>
      <c r="DW371" s="140"/>
      <c r="DX371" s="141"/>
      <c r="DY371" s="141"/>
      <c r="DZ371" s="134"/>
      <c r="EA371" s="133"/>
      <c r="EB371" s="177"/>
      <c r="EC371" s="177"/>
      <c r="ED371" s="163"/>
      <c r="EE371" s="133"/>
      <c r="EF371" s="127"/>
      <c r="EG371" s="127"/>
      <c r="EH371" s="127"/>
      <c r="EI371" s="127"/>
      <c r="EJ371" s="127"/>
      <c r="EK371" s="127"/>
      <c r="EL371" s="134"/>
      <c r="EM371" s="133"/>
      <c r="EN371" s="127"/>
      <c r="EO371" s="127"/>
      <c r="EP371" s="127"/>
      <c r="EQ371" s="127"/>
      <c r="ER371" s="127"/>
      <c r="ES371" s="127"/>
      <c r="ET371" s="134"/>
      <c r="EU371" s="142"/>
      <c r="EV371" s="142"/>
      <c r="EW371" s="142"/>
      <c r="EX371" s="142"/>
      <c r="EY371" s="142"/>
      <c r="EZ371" s="142"/>
      <c r="FA371" s="142"/>
      <c r="FB371" s="142"/>
      <c r="FC371" s="142"/>
      <c r="FD371" s="142"/>
      <c r="FE371" s="142"/>
      <c r="FF371" s="142"/>
      <c r="FG371" s="142"/>
      <c r="FH371" s="142"/>
    </row>
    <row r="372" spans="1:164" s="67" customFormat="1">
      <c r="A372" s="176" t="str">
        <f>Validation!B372</f>
        <v>Pass</v>
      </c>
      <c r="B372" s="247"/>
      <c r="C372" s="247"/>
      <c r="D372" s="247"/>
      <c r="E372" s="248"/>
      <c r="F372" s="249"/>
      <c r="G372" s="247"/>
      <c r="H372" s="243"/>
      <c r="I372" s="127"/>
      <c r="J372" s="243"/>
      <c r="K372" s="136"/>
      <c r="L372" s="177"/>
      <c r="M372" s="191"/>
      <c r="N372" s="218"/>
      <c r="O372" s="218"/>
      <c r="P372" s="179"/>
      <c r="Q372" s="128"/>
      <c r="R372" s="216"/>
      <c r="S372" s="244"/>
      <c r="T372" s="177"/>
      <c r="U372" s="177"/>
      <c r="V372" s="216"/>
      <c r="W372" s="131"/>
      <c r="X372" s="132"/>
      <c r="Y372" s="132"/>
      <c r="Z372" s="132"/>
      <c r="AA372" s="133"/>
      <c r="AB372" s="127"/>
      <c r="AC372" s="127"/>
      <c r="AD372" s="245"/>
      <c r="AE372" s="246"/>
      <c r="AF372" s="127"/>
      <c r="AG372" s="127"/>
      <c r="AH372" s="128"/>
      <c r="AI372" s="128"/>
      <c r="AJ372" s="134"/>
      <c r="AK372" s="214"/>
      <c r="AL372" s="210"/>
      <c r="AM372" s="177"/>
      <c r="AN372" s="127"/>
      <c r="AO372" s="177"/>
      <c r="AP372" s="177"/>
      <c r="AQ372" s="177"/>
      <c r="AR372" s="177"/>
      <c r="AS372" s="177"/>
      <c r="AT372" s="177"/>
      <c r="AU372" s="135"/>
      <c r="AV372" s="216"/>
      <c r="AW372" s="133"/>
      <c r="AX372" s="127"/>
      <c r="AY372" s="127"/>
      <c r="AZ372" s="127"/>
      <c r="BA372" s="127"/>
      <c r="BB372" s="127"/>
      <c r="BC372" s="127"/>
      <c r="BD372" s="127"/>
      <c r="BE372" s="134"/>
      <c r="BF372" s="127"/>
      <c r="BG372" s="127"/>
      <c r="BH372" s="127"/>
      <c r="BI372" s="127"/>
      <c r="BJ372" s="127"/>
      <c r="BK372" s="127"/>
      <c r="BL372" s="127"/>
      <c r="BM372" s="127"/>
      <c r="BN372" s="134"/>
      <c r="BO372" s="133"/>
      <c r="BP372" s="127"/>
      <c r="BQ372" s="127"/>
      <c r="BR372" s="127"/>
      <c r="BS372" s="127"/>
      <c r="BT372" s="127"/>
      <c r="BU372" s="127"/>
      <c r="BV372" s="127"/>
      <c r="BW372" s="127"/>
      <c r="BX372" s="127"/>
      <c r="BY372" s="127"/>
      <c r="BZ372" s="127"/>
      <c r="CA372" s="127"/>
      <c r="CB372" s="127"/>
      <c r="CC372" s="127"/>
      <c r="CD372" s="127"/>
      <c r="CE372" s="127"/>
      <c r="CF372" s="127"/>
      <c r="CG372" s="127"/>
      <c r="CH372" s="136"/>
      <c r="CI372" s="137"/>
      <c r="CJ372" s="127"/>
      <c r="CK372" s="127"/>
      <c r="CL372" s="127"/>
      <c r="CM372" s="127"/>
      <c r="CN372" s="127"/>
      <c r="CO372" s="127"/>
      <c r="CP372" s="127"/>
      <c r="CQ372" s="127"/>
      <c r="CR372" s="127"/>
      <c r="CS372" s="127"/>
      <c r="CT372" s="127"/>
      <c r="CU372" s="127"/>
      <c r="CV372" s="127"/>
      <c r="CW372" s="127"/>
      <c r="CX372" s="127"/>
      <c r="CY372" s="127"/>
      <c r="CZ372" s="127"/>
      <c r="DA372" s="127"/>
      <c r="DB372" s="127"/>
      <c r="DC372" s="127"/>
      <c r="DD372" s="128"/>
      <c r="DE372" s="134"/>
      <c r="DF372" s="138"/>
      <c r="DG372" s="139"/>
      <c r="DH372" s="139"/>
      <c r="DI372" s="139"/>
      <c r="DJ372" s="139"/>
      <c r="DK372" s="139"/>
      <c r="DL372" s="139"/>
      <c r="DM372" s="137"/>
      <c r="DN372" s="138"/>
      <c r="DO372" s="139"/>
      <c r="DP372" s="139"/>
      <c r="DQ372" s="139"/>
      <c r="DR372" s="139"/>
      <c r="DS372" s="139"/>
      <c r="DT372" s="139"/>
      <c r="DU372" s="128"/>
      <c r="DV372" s="216"/>
      <c r="DW372" s="140"/>
      <c r="DX372" s="141"/>
      <c r="DY372" s="141"/>
      <c r="DZ372" s="134"/>
      <c r="EA372" s="133"/>
      <c r="EB372" s="177"/>
      <c r="EC372" s="177"/>
      <c r="ED372" s="163"/>
      <c r="EE372" s="133"/>
      <c r="EF372" s="127"/>
      <c r="EG372" s="127"/>
      <c r="EH372" s="127"/>
      <c r="EI372" s="127"/>
      <c r="EJ372" s="127"/>
      <c r="EK372" s="127"/>
      <c r="EL372" s="134"/>
      <c r="EM372" s="133"/>
      <c r="EN372" s="127"/>
      <c r="EO372" s="127"/>
      <c r="EP372" s="127"/>
      <c r="EQ372" s="127"/>
      <c r="ER372" s="127"/>
      <c r="ES372" s="127"/>
      <c r="ET372" s="134"/>
      <c r="EU372" s="142"/>
      <c r="EV372" s="142"/>
      <c r="EW372" s="142"/>
      <c r="EX372" s="142"/>
      <c r="EY372" s="142"/>
      <c r="EZ372" s="142"/>
      <c r="FA372" s="142"/>
      <c r="FB372" s="142"/>
      <c r="FC372" s="142"/>
      <c r="FD372" s="142"/>
      <c r="FE372" s="142"/>
      <c r="FF372" s="142"/>
      <c r="FG372" s="142"/>
      <c r="FH372" s="142"/>
    </row>
    <row r="373" spans="1:164" s="67" customFormat="1">
      <c r="A373" s="176" t="str">
        <f>Validation!B373</f>
        <v>Pass</v>
      </c>
      <c r="B373" s="247"/>
      <c r="C373" s="247"/>
      <c r="D373" s="247"/>
      <c r="E373" s="248"/>
      <c r="F373" s="249"/>
      <c r="G373" s="247"/>
      <c r="H373" s="243"/>
      <c r="I373" s="127"/>
      <c r="J373" s="243"/>
      <c r="K373" s="136"/>
      <c r="L373" s="177"/>
      <c r="M373" s="191"/>
      <c r="N373" s="218"/>
      <c r="O373" s="218"/>
      <c r="P373" s="179"/>
      <c r="Q373" s="128"/>
      <c r="R373" s="216"/>
      <c r="S373" s="244"/>
      <c r="T373" s="177"/>
      <c r="U373" s="177"/>
      <c r="V373" s="216"/>
      <c r="W373" s="131"/>
      <c r="X373" s="132"/>
      <c r="Y373" s="132"/>
      <c r="Z373" s="132"/>
      <c r="AA373" s="133"/>
      <c r="AB373" s="127"/>
      <c r="AC373" s="127"/>
      <c r="AD373" s="245"/>
      <c r="AE373" s="246"/>
      <c r="AF373" s="127"/>
      <c r="AG373" s="127"/>
      <c r="AH373" s="128"/>
      <c r="AI373" s="128"/>
      <c r="AJ373" s="134"/>
      <c r="AK373" s="214"/>
      <c r="AL373" s="210"/>
      <c r="AM373" s="177"/>
      <c r="AN373" s="127"/>
      <c r="AO373" s="177"/>
      <c r="AP373" s="177"/>
      <c r="AQ373" s="177"/>
      <c r="AR373" s="177"/>
      <c r="AS373" s="177"/>
      <c r="AT373" s="177"/>
      <c r="AU373" s="135"/>
      <c r="AV373" s="216"/>
      <c r="AW373" s="133"/>
      <c r="AX373" s="127"/>
      <c r="AY373" s="127"/>
      <c r="AZ373" s="127"/>
      <c r="BA373" s="127"/>
      <c r="BB373" s="127"/>
      <c r="BC373" s="127"/>
      <c r="BD373" s="127"/>
      <c r="BE373" s="134"/>
      <c r="BF373" s="127"/>
      <c r="BG373" s="127"/>
      <c r="BH373" s="127"/>
      <c r="BI373" s="127"/>
      <c r="BJ373" s="127"/>
      <c r="BK373" s="127"/>
      <c r="BL373" s="127"/>
      <c r="BM373" s="127"/>
      <c r="BN373" s="134"/>
      <c r="BO373" s="133"/>
      <c r="BP373" s="127"/>
      <c r="BQ373" s="127"/>
      <c r="BR373" s="127"/>
      <c r="BS373" s="127"/>
      <c r="BT373" s="127"/>
      <c r="BU373" s="127"/>
      <c r="BV373" s="127"/>
      <c r="BW373" s="127"/>
      <c r="BX373" s="127"/>
      <c r="BY373" s="127"/>
      <c r="BZ373" s="127"/>
      <c r="CA373" s="127"/>
      <c r="CB373" s="127"/>
      <c r="CC373" s="127"/>
      <c r="CD373" s="127"/>
      <c r="CE373" s="127"/>
      <c r="CF373" s="127"/>
      <c r="CG373" s="127"/>
      <c r="CH373" s="136"/>
      <c r="CI373" s="137"/>
      <c r="CJ373" s="127"/>
      <c r="CK373" s="127"/>
      <c r="CL373" s="127"/>
      <c r="CM373" s="127"/>
      <c r="CN373" s="127"/>
      <c r="CO373" s="127"/>
      <c r="CP373" s="127"/>
      <c r="CQ373" s="127"/>
      <c r="CR373" s="127"/>
      <c r="CS373" s="127"/>
      <c r="CT373" s="127"/>
      <c r="CU373" s="127"/>
      <c r="CV373" s="127"/>
      <c r="CW373" s="127"/>
      <c r="CX373" s="127"/>
      <c r="CY373" s="127"/>
      <c r="CZ373" s="127"/>
      <c r="DA373" s="127"/>
      <c r="DB373" s="127"/>
      <c r="DC373" s="127"/>
      <c r="DD373" s="128"/>
      <c r="DE373" s="134"/>
      <c r="DF373" s="138"/>
      <c r="DG373" s="139"/>
      <c r="DH373" s="139"/>
      <c r="DI373" s="139"/>
      <c r="DJ373" s="139"/>
      <c r="DK373" s="139"/>
      <c r="DL373" s="139"/>
      <c r="DM373" s="137"/>
      <c r="DN373" s="138"/>
      <c r="DO373" s="139"/>
      <c r="DP373" s="139"/>
      <c r="DQ373" s="139"/>
      <c r="DR373" s="139"/>
      <c r="DS373" s="139"/>
      <c r="DT373" s="139"/>
      <c r="DU373" s="128"/>
      <c r="DV373" s="216"/>
      <c r="DW373" s="140"/>
      <c r="DX373" s="141"/>
      <c r="DY373" s="141"/>
      <c r="DZ373" s="134"/>
      <c r="EA373" s="133"/>
      <c r="EB373" s="177"/>
      <c r="EC373" s="177"/>
      <c r="ED373" s="163"/>
      <c r="EE373" s="133"/>
      <c r="EF373" s="127"/>
      <c r="EG373" s="127"/>
      <c r="EH373" s="127"/>
      <c r="EI373" s="127"/>
      <c r="EJ373" s="127"/>
      <c r="EK373" s="127"/>
      <c r="EL373" s="134"/>
      <c r="EM373" s="133"/>
      <c r="EN373" s="127"/>
      <c r="EO373" s="127"/>
      <c r="EP373" s="127"/>
      <c r="EQ373" s="127"/>
      <c r="ER373" s="127"/>
      <c r="ES373" s="127"/>
      <c r="ET373" s="134"/>
      <c r="EU373" s="142"/>
      <c r="EV373" s="142"/>
      <c r="EW373" s="142"/>
      <c r="EX373" s="142"/>
      <c r="EY373" s="142"/>
      <c r="EZ373" s="142"/>
      <c r="FA373" s="142"/>
      <c r="FB373" s="142"/>
      <c r="FC373" s="142"/>
      <c r="FD373" s="142"/>
      <c r="FE373" s="142"/>
      <c r="FF373" s="142"/>
      <c r="FG373" s="142"/>
      <c r="FH373" s="142"/>
    </row>
    <row r="374" spans="1:164" s="67" customFormat="1">
      <c r="A374" s="176" t="str">
        <f>Validation!B374</f>
        <v>Pass</v>
      </c>
      <c r="B374" s="247"/>
      <c r="C374" s="247"/>
      <c r="D374" s="247"/>
      <c r="E374" s="248"/>
      <c r="F374" s="249"/>
      <c r="G374" s="247"/>
      <c r="H374" s="243"/>
      <c r="I374" s="127"/>
      <c r="J374" s="243"/>
      <c r="K374" s="136"/>
      <c r="L374" s="177"/>
      <c r="M374" s="191"/>
      <c r="N374" s="218"/>
      <c r="O374" s="218"/>
      <c r="P374" s="179"/>
      <c r="Q374" s="128"/>
      <c r="R374" s="216"/>
      <c r="S374" s="244"/>
      <c r="T374" s="177"/>
      <c r="U374" s="177"/>
      <c r="V374" s="216"/>
      <c r="W374" s="131"/>
      <c r="X374" s="132"/>
      <c r="Y374" s="132"/>
      <c r="Z374" s="132"/>
      <c r="AA374" s="133"/>
      <c r="AB374" s="127"/>
      <c r="AC374" s="127"/>
      <c r="AD374" s="245"/>
      <c r="AE374" s="246"/>
      <c r="AF374" s="127"/>
      <c r="AG374" s="127"/>
      <c r="AH374" s="128"/>
      <c r="AI374" s="128"/>
      <c r="AJ374" s="134"/>
      <c r="AK374" s="214"/>
      <c r="AL374" s="210"/>
      <c r="AM374" s="177"/>
      <c r="AN374" s="127"/>
      <c r="AO374" s="177"/>
      <c r="AP374" s="177"/>
      <c r="AQ374" s="177"/>
      <c r="AR374" s="177"/>
      <c r="AS374" s="177"/>
      <c r="AT374" s="177"/>
      <c r="AU374" s="135"/>
      <c r="AV374" s="216"/>
      <c r="AW374" s="133"/>
      <c r="AX374" s="127"/>
      <c r="AY374" s="127"/>
      <c r="AZ374" s="127"/>
      <c r="BA374" s="127"/>
      <c r="BB374" s="127"/>
      <c r="BC374" s="127"/>
      <c r="BD374" s="127"/>
      <c r="BE374" s="134"/>
      <c r="BF374" s="127"/>
      <c r="BG374" s="127"/>
      <c r="BH374" s="127"/>
      <c r="BI374" s="127"/>
      <c r="BJ374" s="127"/>
      <c r="BK374" s="127"/>
      <c r="BL374" s="127"/>
      <c r="BM374" s="127"/>
      <c r="BN374" s="134"/>
      <c r="BO374" s="133"/>
      <c r="BP374" s="127"/>
      <c r="BQ374" s="127"/>
      <c r="BR374" s="127"/>
      <c r="BS374" s="127"/>
      <c r="BT374" s="127"/>
      <c r="BU374" s="127"/>
      <c r="BV374" s="127"/>
      <c r="BW374" s="127"/>
      <c r="BX374" s="127"/>
      <c r="BY374" s="127"/>
      <c r="BZ374" s="127"/>
      <c r="CA374" s="127"/>
      <c r="CB374" s="127"/>
      <c r="CC374" s="127"/>
      <c r="CD374" s="127"/>
      <c r="CE374" s="127"/>
      <c r="CF374" s="127"/>
      <c r="CG374" s="127"/>
      <c r="CH374" s="136"/>
      <c r="CI374" s="137"/>
      <c r="CJ374" s="127"/>
      <c r="CK374" s="127"/>
      <c r="CL374" s="127"/>
      <c r="CM374" s="127"/>
      <c r="CN374" s="127"/>
      <c r="CO374" s="127"/>
      <c r="CP374" s="127"/>
      <c r="CQ374" s="127"/>
      <c r="CR374" s="127"/>
      <c r="CS374" s="127"/>
      <c r="CT374" s="127"/>
      <c r="CU374" s="127"/>
      <c r="CV374" s="127"/>
      <c r="CW374" s="127"/>
      <c r="CX374" s="127"/>
      <c r="CY374" s="127"/>
      <c r="CZ374" s="127"/>
      <c r="DA374" s="127"/>
      <c r="DB374" s="127"/>
      <c r="DC374" s="127"/>
      <c r="DD374" s="128"/>
      <c r="DE374" s="134"/>
      <c r="DF374" s="138"/>
      <c r="DG374" s="139"/>
      <c r="DH374" s="139"/>
      <c r="DI374" s="139"/>
      <c r="DJ374" s="139"/>
      <c r="DK374" s="139"/>
      <c r="DL374" s="139"/>
      <c r="DM374" s="137"/>
      <c r="DN374" s="138"/>
      <c r="DO374" s="139"/>
      <c r="DP374" s="139"/>
      <c r="DQ374" s="139"/>
      <c r="DR374" s="139"/>
      <c r="DS374" s="139"/>
      <c r="DT374" s="139"/>
      <c r="DU374" s="128"/>
      <c r="DV374" s="216"/>
      <c r="DW374" s="140"/>
      <c r="DX374" s="141"/>
      <c r="DY374" s="141"/>
      <c r="DZ374" s="134"/>
      <c r="EA374" s="133"/>
      <c r="EB374" s="177"/>
      <c r="EC374" s="177"/>
      <c r="ED374" s="163"/>
      <c r="EE374" s="133"/>
      <c r="EF374" s="127"/>
      <c r="EG374" s="127"/>
      <c r="EH374" s="127"/>
      <c r="EI374" s="127"/>
      <c r="EJ374" s="127"/>
      <c r="EK374" s="127"/>
      <c r="EL374" s="134"/>
      <c r="EM374" s="133"/>
      <c r="EN374" s="127"/>
      <c r="EO374" s="127"/>
      <c r="EP374" s="127"/>
      <c r="EQ374" s="127"/>
      <c r="ER374" s="127"/>
      <c r="ES374" s="127"/>
      <c r="ET374" s="134"/>
      <c r="EU374" s="142"/>
      <c r="EV374" s="142"/>
      <c r="EW374" s="142"/>
      <c r="EX374" s="142"/>
      <c r="EY374" s="142"/>
      <c r="EZ374" s="142"/>
      <c r="FA374" s="142"/>
      <c r="FB374" s="142"/>
      <c r="FC374" s="142"/>
      <c r="FD374" s="142"/>
      <c r="FE374" s="142"/>
      <c r="FF374" s="142"/>
      <c r="FG374" s="142"/>
      <c r="FH374" s="142"/>
    </row>
    <row r="375" spans="1:164" s="67" customFormat="1">
      <c r="A375" s="176" t="str">
        <f>Validation!B375</f>
        <v>Pass</v>
      </c>
      <c r="B375" s="247"/>
      <c r="C375" s="247"/>
      <c r="D375" s="247"/>
      <c r="E375" s="248"/>
      <c r="F375" s="249"/>
      <c r="G375" s="247"/>
      <c r="H375" s="243"/>
      <c r="I375" s="127"/>
      <c r="J375" s="243"/>
      <c r="K375" s="136"/>
      <c r="L375" s="177"/>
      <c r="M375" s="191"/>
      <c r="N375" s="218"/>
      <c r="O375" s="218"/>
      <c r="P375" s="179"/>
      <c r="Q375" s="128"/>
      <c r="R375" s="216"/>
      <c r="S375" s="244"/>
      <c r="T375" s="177"/>
      <c r="U375" s="177"/>
      <c r="V375" s="216"/>
      <c r="W375" s="131"/>
      <c r="X375" s="132"/>
      <c r="Y375" s="132"/>
      <c r="Z375" s="132"/>
      <c r="AA375" s="133"/>
      <c r="AB375" s="127"/>
      <c r="AC375" s="127"/>
      <c r="AD375" s="245"/>
      <c r="AE375" s="246"/>
      <c r="AF375" s="127"/>
      <c r="AG375" s="127"/>
      <c r="AH375" s="128"/>
      <c r="AI375" s="128"/>
      <c r="AJ375" s="134"/>
      <c r="AK375" s="214"/>
      <c r="AL375" s="210"/>
      <c r="AM375" s="177"/>
      <c r="AN375" s="127"/>
      <c r="AO375" s="177"/>
      <c r="AP375" s="177"/>
      <c r="AQ375" s="177"/>
      <c r="AR375" s="177"/>
      <c r="AS375" s="177"/>
      <c r="AT375" s="177"/>
      <c r="AU375" s="135"/>
      <c r="AV375" s="216"/>
      <c r="AW375" s="133"/>
      <c r="AX375" s="127"/>
      <c r="AY375" s="127"/>
      <c r="AZ375" s="127"/>
      <c r="BA375" s="127"/>
      <c r="BB375" s="127"/>
      <c r="BC375" s="127"/>
      <c r="BD375" s="127"/>
      <c r="BE375" s="134"/>
      <c r="BF375" s="127"/>
      <c r="BG375" s="127"/>
      <c r="BH375" s="127"/>
      <c r="BI375" s="127"/>
      <c r="BJ375" s="127"/>
      <c r="BK375" s="127"/>
      <c r="BL375" s="127"/>
      <c r="BM375" s="127"/>
      <c r="BN375" s="134"/>
      <c r="BO375" s="133"/>
      <c r="BP375" s="127"/>
      <c r="BQ375" s="127"/>
      <c r="BR375" s="127"/>
      <c r="BS375" s="127"/>
      <c r="BT375" s="127"/>
      <c r="BU375" s="127"/>
      <c r="BV375" s="127"/>
      <c r="BW375" s="127"/>
      <c r="BX375" s="127"/>
      <c r="BY375" s="127"/>
      <c r="BZ375" s="127"/>
      <c r="CA375" s="127"/>
      <c r="CB375" s="127"/>
      <c r="CC375" s="127"/>
      <c r="CD375" s="127"/>
      <c r="CE375" s="127"/>
      <c r="CF375" s="127"/>
      <c r="CG375" s="127"/>
      <c r="CH375" s="136"/>
      <c r="CI375" s="137"/>
      <c r="CJ375" s="127"/>
      <c r="CK375" s="127"/>
      <c r="CL375" s="127"/>
      <c r="CM375" s="127"/>
      <c r="CN375" s="127"/>
      <c r="CO375" s="127"/>
      <c r="CP375" s="127"/>
      <c r="CQ375" s="127"/>
      <c r="CR375" s="127"/>
      <c r="CS375" s="127"/>
      <c r="CT375" s="127"/>
      <c r="CU375" s="127"/>
      <c r="CV375" s="127"/>
      <c r="CW375" s="127"/>
      <c r="CX375" s="127"/>
      <c r="CY375" s="127"/>
      <c r="CZ375" s="127"/>
      <c r="DA375" s="127"/>
      <c r="DB375" s="127"/>
      <c r="DC375" s="127"/>
      <c r="DD375" s="128"/>
      <c r="DE375" s="134"/>
      <c r="DF375" s="138"/>
      <c r="DG375" s="139"/>
      <c r="DH375" s="139"/>
      <c r="DI375" s="139"/>
      <c r="DJ375" s="139"/>
      <c r="DK375" s="139"/>
      <c r="DL375" s="139"/>
      <c r="DM375" s="137"/>
      <c r="DN375" s="138"/>
      <c r="DO375" s="139"/>
      <c r="DP375" s="139"/>
      <c r="DQ375" s="139"/>
      <c r="DR375" s="139"/>
      <c r="DS375" s="139"/>
      <c r="DT375" s="139"/>
      <c r="DU375" s="128"/>
      <c r="DV375" s="216"/>
      <c r="DW375" s="140"/>
      <c r="DX375" s="141"/>
      <c r="DY375" s="141"/>
      <c r="DZ375" s="134"/>
      <c r="EA375" s="133"/>
      <c r="EB375" s="177"/>
      <c r="EC375" s="177"/>
      <c r="ED375" s="163"/>
      <c r="EE375" s="133"/>
      <c r="EF375" s="127"/>
      <c r="EG375" s="127"/>
      <c r="EH375" s="127"/>
      <c r="EI375" s="127"/>
      <c r="EJ375" s="127"/>
      <c r="EK375" s="127"/>
      <c r="EL375" s="134"/>
      <c r="EM375" s="133"/>
      <c r="EN375" s="127"/>
      <c r="EO375" s="127"/>
      <c r="EP375" s="127"/>
      <c r="EQ375" s="127"/>
      <c r="ER375" s="127"/>
      <c r="ES375" s="127"/>
      <c r="ET375" s="134"/>
      <c r="EU375" s="142"/>
      <c r="EV375" s="142"/>
      <c r="EW375" s="142"/>
      <c r="EX375" s="142"/>
      <c r="EY375" s="142"/>
      <c r="EZ375" s="142"/>
      <c r="FA375" s="142"/>
      <c r="FB375" s="142"/>
      <c r="FC375" s="142"/>
      <c r="FD375" s="142"/>
      <c r="FE375" s="142"/>
      <c r="FF375" s="142"/>
      <c r="FG375" s="142"/>
      <c r="FH375" s="142"/>
    </row>
    <row r="376" spans="1:164" s="67" customFormat="1">
      <c r="A376" s="176" t="str">
        <f>Validation!B376</f>
        <v>Pass</v>
      </c>
      <c r="B376" s="247"/>
      <c r="C376" s="247"/>
      <c r="D376" s="247"/>
      <c r="E376" s="248"/>
      <c r="F376" s="249"/>
      <c r="G376" s="247"/>
      <c r="H376" s="243"/>
      <c r="I376" s="127"/>
      <c r="J376" s="243"/>
      <c r="K376" s="136"/>
      <c r="L376" s="177"/>
      <c r="M376" s="191"/>
      <c r="N376" s="218"/>
      <c r="O376" s="218"/>
      <c r="P376" s="179"/>
      <c r="Q376" s="128"/>
      <c r="R376" s="216"/>
      <c r="S376" s="244"/>
      <c r="T376" s="177"/>
      <c r="U376" s="177"/>
      <c r="V376" s="216"/>
      <c r="W376" s="131"/>
      <c r="X376" s="132"/>
      <c r="Y376" s="132"/>
      <c r="Z376" s="132"/>
      <c r="AA376" s="133"/>
      <c r="AB376" s="127"/>
      <c r="AC376" s="127"/>
      <c r="AD376" s="245"/>
      <c r="AE376" s="246"/>
      <c r="AF376" s="127"/>
      <c r="AG376" s="127"/>
      <c r="AH376" s="128"/>
      <c r="AI376" s="128"/>
      <c r="AJ376" s="134"/>
      <c r="AK376" s="214"/>
      <c r="AL376" s="210"/>
      <c r="AM376" s="177"/>
      <c r="AN376" s="127"/>
      <c r="AO376" s="177"/>
      <c r="AP376" s="177"/>
      <c r="AQ376" s="177"/>
      <c r="AR376" s="177"/>
      <c r="AS376" s="177"/>
      <c r="AT376" s="177"/>
      <c r="AU376" s="135"/>
      <c r="AV376" s="216"/>
      <c r="AW376" s="133"/>
      <c r="AX376" s="127"/>
      <c r="AY376" s="127"/>
      <c r="AZ376" s="127"/>
      <c r="BA376" s="127"/>
      <c r="BB376" s="127"/>
      <c r="BC376" s="127"/>
      <c r="BD376" s="127"/>
      <c r="BE376" s="134"/>
      <c r="BF376" s="127"/>
      <c r="BG376" s="127"/>
      <c r="BH376" s="127"/>
      <c r="BI376" s="127"/>
      <c r="BJ376" s="127"/>
      <c r="BK376" s="127"/>
      <c r="BL376" s="127"/>
      <c r="BM376" s="127"/>
      <c r="BN376" s="134"/>
      <c r="BO376" s="133"/>
      <c r="BP376" s="127"/>
      <c r="BQ376" s="127"/>
      <c r="BR376" s="127"/>
      <c r="BS376" s="127"/>
      <c r="BT376" s="127"/>
      <c r="BU376" s="127"/>
      <c r="BV376" s="127"/>
      <c r="BW376" s="127"/>
      <c r="BX376" s="127"/>
      <c r="BY376" s="127"/>
      <c r="BZ376" s="127"/>
      <c r="CA376" s="127"/>
      <c r="CB376" s="127"/>
      <c r="CC376" s="127"/>
      <c r="CD376" s="127"/>
      <c r="CE376" s="127"/>
      <c r="CF376" s="127"/>
      <c r="CG376" s="127"/>
      <c r="CH376" s="136"/>
      <c r="CI376" s="137"/>
      <c r="CJ376" s="127"/>
      <c r="CK376" s="127"/>
      <c r="CL376" s="127"/>
      <c r="CM376" s="127"/>
      <c r="CN376" s="127"/>
      <c r="CO376" s="127"/>
      <c r="CP376" s="127"/>
      <c r="CQ376" s="127"/>
      <c r="CR376" s="127"/>
      <c r="CS376" s="127"/>
      <c r="CT376" s="127"/>
      <c r="CU376" s="127"/>
      <c r="CV376" s="127"/>
      <c r="CW376" s="127"/>
      <c r="CX376" s="127"/>
      <c r="CY376" s="127"/>
      <c r="CZ376" s="127"/>
      <c r="DA376" s="127"/>
      <c r="DB376" s="127"/>
      <c r="DC376" s="127"/>
      <c r="DD376" s="128"/>
      <c r="DE376" s="134"/>
      <c r="DF376" s="138"/>
      <c r="DG376" s="139"/>
      <c r="DH376" s="139"/>
      <c r="DI376" s="139"/>
      <c r="DJ376" s="139"/>
      <c r="DK376" s="139"/>
      <c r="DL376" s="139"/>
      <c r="DM376" s="137"/>
      <c r="DN376" s="138"/>
      <c r="DO376" s="139"/>
      <c r="DP376" s="139"/>
      <c r="DQ376" s="139"/>
      <c r="DR376" s="139"/>
      <c r="DS376" s="139"/>
      <c r="DT376" s="139"/>
      <c r="DU376" s="128"/>
      <c r="DV376" s="216"/>
      <c r="DW376" s="140"/>
      <c r="DX376" s="141"/>
      <c r="DY376" s="141"/>
      <c r="DZ376" s="134"/>
      <c r="EA376" s="133"/>
      <c r="EB376" s="177"/>
      <c r="EC376" s="177"/>
      <c r="ED376" s="163"/>
      <c r="EE376" s="133"/>
      <c r="EF376" s="127"/>
      <c r="EG376" s="127"/>
      <c r="EH376" s="127"/>
      <c r="EI376" s="127"/>
      <c r="EJ376" s="127"/>
      <c r="EK376" s="127"/>
      <c r="EL376" s="134"/>
      <c r="EM376" s="133"/>
      <c r="EN376" s="127"/>
      <c r="EO376" s="127"/>
      <c r="EP376" s="127"/>
      <c r="EQ376" s="127"/>
      <c r="ER376" s="127"/>
      <c r="ES376" s="127"/>
      <c r="ET376" s="134"/>
      <c r="EU376" s="142"/>
      <c r="EV376" s="142"/>
      <c r="EW376" s="142"/>
      <c r="EX376" s="142"/>
      <c r="EY376" s="142"/>
      <c r="EZ376" s="142"/>
      <c r="FA376" s="142"/>
      <c r="FB376" s="142"/>
      <c r="FC376" s="142"/>
      <c r="FD376" s="142"/>
      <c r="FE376" s="142"/>
      <c r="FF376" s="142"/>
      <c r="FG376" s="142"/>
      <c r="FH376" s="142"/>
    </row>
    <row r="377" spans="1:164" s="67" customFormat="1">
      <c r="A377" s="176" t="str">
        <f>Validation!B377</f>
        <v>Pass</v>
      </c>
      <c r="B377" s="247"/>
      <c r="C377" s="247"/>
      <c r="D377" s="247"/>
      <c r="E377" s="248"/>
      <c r="F377" s="249"/>
      <c r="G377" s="247"/>
      <c r="H377" s="243"/>
      <c r="I377" s="127"/>
      <c r="J377" s="243"/>
      <c r="K377" s="136"/>
      <c r="L377" s="177"/>
      <c r="M377" s="191"/>
      <c r="N377" s="218"/>
      <c r="O377" s="218"/>
      <c r="P377" s="179"/>
      <c r="Q377" s="128"/>
      <c r="R377" s="216"/>
      <c r="S377" s="244"/>
      <c r="T377" s="177"/>
      <c r="U377" s="177"/>
      <c r="V377" s="216"/>
      <c r="W377" s="131"/>
      <c r="X377" s="132"/>
      <c r="Y377" s="132"/>
      <c r="Z377" s="132"/>
      <c r="AA377" s="133"/>
      <c r="AB377" s="127"/>
      <c r="AC377" s="127"/>
      <c r="AD377" s="245"/>
      <c r="AE377" s="246"/>
      <c r="AF377" s="127"/>
      <c r="AG377" s="127"/>
      <c r="AH377" s="128"/>
      <c r="AI377" s="128"/>
      <c r="AJ377" s="134"/>
      <c r="AK377" s="214"/>
      <c r="AL377" s="210"/>
      <c r="AM377" s="177"/>
      <c r="AN377" s="127"/>
      <c r="AO377" s="177"/>
      <c r="AP377" s="177"/>
      <c r="AQ377" s="177"/>
      <c r="AR377" s="177"/>
      <c r="AS377" s="177"/>
      <c r="AT377" s="177"/>
      <c r="AU377" s="135"/>
      <c r="AV377" s="216"/>
      <c r="AW377" s="133"/>
      <c r="AX377" s="127"/>
      <c r="AY377" s="127"/>
      <c r="AZ377" s="127"/>
      <c r="BA377" s="127"/>
      <c r="BB377" s="127"/>
      <c r="BC377" s="127"/>
      <c r="BD377" s="127"/>
      <c r="BE377" s="134"/>
      <c r="BF377" s="127"/>
      <c r="BG377" s="127"/>
      <c r="BH377" s="127"/>
      <c r="BI377" s="127"/>
      <c r="BJ377" s="127"/>
      <c r="BK377" s="127"/>
      <c r="BL377" s="127"/>
      <c r="BM377" s="127"/>
      <c r="BN377" s="134"/>
      <c r="BO377" s="133"/>
      <c r="BP377" s="127"/>
      <c r="BQ377" s="127"/>
      <c r="BR377" s="127"/>
      <c r="BS377" s="127"/>
      <c r="BT377" s="127"/>
      <c r="BU377" s="127"/>
      <c r="BV377" s="127"/>
      <c r="BW377" s="127"/>
      <c r="BX377" s="127"/>
      <c r="BY377" s="127"/>
      <c r="BZ377" s="127"/>
      <c r="CA377" s="127"/>
      <c r="CB377" s="127"/>
      <c r="CC377" s="127"/>
      <c r="CD377" s="127"/>
      <c r="CE377" s="127"/>
      <c r="CF377" s="127"/>
      <c r="CG377" s="127"/>
      <c r="CH377" s="136"/>
      <c r="CI377" s="137"/>
      <c r="CJ377" s="127"/>
      <c r="CK377" s="127"/>
      <c r="CL377" s="127"/>
      <c r="CM377" s="127"/>
      <c r="CN377" s="127"/>
      <c r="CO377" s="127"/>
      <c r="CP377" s="127"/>
      <c r="CQ377" s="127"/>
      <c r="CR377" s="127"/>
      <c r="CS377" s="127"/>
      <c r="CT377" s="127"/>
      <c r="CU377" s="127"/>
      <c r="CV377" s="127"/>
      <c r="CW377" s="127"/>
      <c r="CX377" s="127"/>
      <c r="CY377" s="127"/>
      <c r="CZ377" s="127"/>
      <c r="DA377" s="127"/>
      <c r="DB377" s="127"/>
      <c r="DC377" s="127"/>
      <c r="DD377" s="128"/>
      <c r="DE377" s="134"/>
      <c r="DF377" s="138"/>
      <c r="DG377" s="139"/>
      <c r="DH377" s="139"/>
      <c r="DI377" s="139"/>
      <c r="DJ377" s="139"/>
      <c r="DK377" s="139"/>
      <c r="DL377" s="139"/>
      <c r="DM377" s="137"/>
      <c r="DN377" s="138"/>
      <c r="DO377" s="139"/>
      <c r="DP377" s="139"/>
      <c r="DQ377" s="139"/>
      <c r="DR377" s="139"/>
      <c r="DS377" s="139"/>
      <c r="DT377" s="139"/>
      <c r="DU377" s="128"/>
      <c r="DV377" s="216"/>
      <c r="DW377" s="140"/>
      <c r="DX377" s="141"/>
      <c r="DY377" s="141"/>
      <c r="DZ377" s="134"/>
      <c r="EA377" s="133"/>
      <c r="EB377" s="177"/>
      <c r="EC377" s="177"/>
      <c r="ED377" s="163"/>
      <c r="EE377" s="133"/>
      <c r="EF377" s="127"/>
      <c r="EG377" s="127"/>
      <c r="EH377" s="127"/>
      <c r="EI377" s="127"/>
      <c r="EJ377" s="127"/>
      <c r="EK377" s="127"/>
      <c r="EL377" s="134"/>
      <c r="EM377" s="133"/>
      <c r="EN377" s="127"/>
      <c r="EO377" s="127"/>
      <c r="EP377" s="127"/>
      <c r="EQ377" s="127"/>
      <c r="ER377" s="127"/>
      <c r="ES377" s="127"/>
      <c r="ET377" s="134"/>
      <c r="EU377" s="142"/>
      <c r="EV377" s="142"/>
      <c r="EW377" s="142"/>
      <c r="EX377" s="142"/>
      <c r="EY377" s="142"/>
      <c r="EZ377" s="142"/>
      <c r="FA377" s="142"/>
      <c r="FB377" s="142"/>
      <c r="FC377" s="142"/>
      <c r="FD377" s="142"/>
      <c r="FE377" s="142"/>
      <c r="FF377" s="142"/>
      <c r="FG377" s="142"/>
      <c r="FH377" s="142"/>
    </row>
    <row r="378" spans="1:164" s="67" customFormat="1">
      <c r="A378" s="176" t="str">
        <f>Validation!B378</f>
        <v>Pass</v>
      </c>
      <c r="B378" s="247"/>
      <c r="C378" s="247"/>
      <c r="D378" s="247"/>
      <c r="E378" s="248"/>
      <c r="F378" s="249"/>
      <c r="G378" s="247"/>
      <c r="H378" s="243"/>
      <c r="I378" s="127"/>
      <c r="J378" s="243"/>
      <c r="K378" s="136"/>
      <c r="L378" s="177"/>
      <c r="M378" s="191"/>
      <c r="N378" s="218"/>
      <c r="O378" s="218"/>
      <c r="P378" s="179"/>
      <c r="Q378" s="128"/>
      <c r="R378" s="216"/>
      <c r="S378" s="244"/>
      <c r="T378" s="177"/>
      <c r="U378" s="177"/>
      <c r="V378" s="216"/>
      <c r="W378" s="131"/>
      <c r="X378" s="132"/>
      <c r="Y378" s="132"/>
      <c r="Z378" s="132"/>
      <c r="AA378" s="133"/>
      <c r="AB378" s="127"/>
      <c r="AC378" s="127"/>
      <c r="AD378" s="245"/>
      <c r="AE378" s="246"/>
      <c r="AF378" s="127"/>
      <c r="AG378" s="127"/>
      <c r="AH378" s="128"/>
      <c r="AI378" s="128"/>
      <c r="AJ378" s="134"/>
      <c r="AK378" s="214"/>
      <c r="AL378" s="210"/>
      <c r="AM378" s="177"/>
      <c r="AN378" s="127"/>
      <c r="AO378" s="177"/>
      <c r="AP378" s="177"/>
      <c r="AQ378" s="177"/>
      <c r="AR378" s="177"/>
      <c r="AS378" s="177"/>
      <c r="AT378" s="177"/>
      <c r="AU378" s="135"/>
      <c r="AV378" s="216"/>
      <c r="AW378" s="133"/>
      <c r="AX378" s="127"/>
      <c r="AY378" s="127"/>
      <c r="AZ378" s="127"/>
      <c r="BA378" s="127"/>
      <c r="BB378" s="127"/>
      <c r="BC378" s="127"/>
      <c r="BD378" s="127"/>
      <c r="BE378" s="134"/>
      <c r="BF378" s="127"/>
      <c r="BG378" s="127"/>
      <c r="BH378" s="127"/>
      <c r="BI378" s="127"/>
      <c r="BJ378" s="127"/>
      <c r="BK378" s="127"/>
      <c r="BL378" s="127"/>
      <c r="BM378" s="127"/>
      <c r="BN378" s="134"/>
      <c r="BO378" s="133"/>
      <c r="BP378" s="127"/>
      <c r="BQ378" s="127"/>
      <c r="BR378" s="127"/>
      <c r="BS378" s="127"/>
      <c r="BT378" s="127"/>
      <c r="BU378" s="127"/>
      <c r="BV378" s="127"/>
      <c r="BW378" s="127"/>
      <c r="BX378" s="127"/>
      <c r="BY378" s="127"/>
      <c r="BZ378" s="127"/>
      <c r="CA378" s="127"/>
      <c r="CB378" s="127"/>
      <c r="CC378" s="127"/>
      <c r="CD378" s="127"/>
      <c r="CE378" s="127"/>
      <c r="CF378" s="127"/>
      <c r="CG378" s="127"/>
      <c r="CH378" s="136"/>
      <c r="CI378" s="137"/>
      <c r="CJ378" s="127"/>
      <c r="CK378" s="127"/>
      <c r="CL378" s="127"/>
      <c r="CM378" s="127"/>
      <c r="CN378" s="127"/>
      <c r="CO378" s="127"/>
      <c r="CP378" s="127"/>
      <c r="CQ378" s="127"/>
      <c r="CR378" s="127"/>
      <c r="CS378" s="127"/>
      <c r="CT378" s="127"/>
      <c r="CU378" s="127"/>
      <c r="CV378" s="127"/>
      <c r="CW378" s="127"/>
      <c r="CX378" s="127"/>
      <c r="CY378" s="127"/>
      <c r="CZ378" s="127"/>
      <c r="DA378" s="127"/>
      <c r="DB378" s="127"/>
      <c r="DC378" s="127"/>
      <c r="DD378" s="128"/>
      <c r="DE378" s="134"/>
      <c r="DF378" s="138"/>
      <c r="DG378" s="139"/>
      <c r="DH378" s="139"/>
      <c r="DI378" s="139"/>
      <c r="DJ378" s="139"/>
      <c r="DK378" s="139"/>
      <c r="DL378" s="139"/>
      <c r="DM378" s="137"/>
      <c r="DN378" s="138"/>
      <c r="DO378" s="139"/>
      <c r="DP378" s="139"/>
      <c r="DQ378" s="139"/>
      <c r="DR378" s="139"/>
      <c r="DS378" s="139"/>
      <c r="DT378" s="139"/>
      <c r="DU378" s="128"/>
      <c r="DV378" s="216"/>
      <c r="DW378" s="140"/>
      <c r="DX378" s="141"/>
      <c r="DY378" s="141"/>
      <c r="DZ378" s="134"/>
      <c r="EA378" s="133"/>
      <c r="EB378" s="177"/>
      <c r="EC378" s="177"/>
      <c r="ED378" s="163"/>
      <c r="EE378" s="133"/>
      <c r="EF378" s="127"/>
      <c r="EG378" s="127"/>
      <c r="EH378" s="127"/>
      <c r="EI378" s="127"/>
      <c r="EJ378" s="127"/>
      <c r="EK378" s="127"/>
      <c r="EL378" s="134"/>
      <c r="EM378" s="133"/>
      <c r="EN378" s="127"/>
      <c r="EO378" s="127"/>
      <c r="EP378" s="127"/>
      <c r="EQ378" s="127"/>
      <c r="ER378" s="127"/>
      <c r="ES378" s="127"/>
      <c r="ET378" s="134"/>
      <c r="EU378" s="142"/>
      <c r="EV378" s="142"/>
      <c r="EW378" s="142"/>
      <c r="EX378" s="142"/>
      <c r="EY378" s="142"/>
      <c r="EZ378" s="142"/>
      <c r="FA378" s="142"/>
      <c r="FB378" s="142"/>
      <c r="FC378" s="142"/>
      <c r="FD378" s="142"/>
      <c r="FE378" s="142"/>
      <c r="FF378" s="142"/>
      <c r="FG378" s="142"/>
      <c r="FH378" s="142"/>
    </row>
    <row r="379" spans="1:164" s="67" customFormat="1">
      <c r="A379" s="176" t="str">
        <f>Validation!B379</f>
        <v>Pass</v>
      </c>
      <c r="B379" s="247"/>
      <c r="C379" s="247"/>
      <c r="D379" s="247"/>
      <c r="E379" s="248"/>
      <c r="F379" s="249"/>
      <c r="G379" s="247"/>
      <c r="H379" s="243"/>
      <c r="I379" s="127"/>
      <c r="J379" s="243"/>
      <c r="K379" s="136"/>
      <c r="L379" s="177"/>
      <c r="M379" s="191"/>
      <c r="N379" s="218"/>
      <c r="O379" s="218"/>
      <c r="P379" s="179"/>
      <c r="Q379" s="128"/>
      <c r="R379" s="216"/>
      <c r="S379" s="244"/>
      <c r="T379" s="177"/>
      <c r="U379" s="177"/>
      <c r="V379" s="216"/>
      <c r="W379" s="131"/>
      <c r="X379" s="132"/>
      <c r="Y379" s="132"/>
      <c r="Z379" s="132"/>
      <c r="AA379" s="133"/>
      <c r="AB379" s="127"/>
      <c r="AC379" s="127"/>
      <c r="AD379" s="245"/>
      <c r="AE379" s="246"/>
      <c r="AF379" s="127"/>
      <c r="AG379" s="127"/>
      <c r="AH379" s="128"/>
      <c r="AI379" s="128"/>
      <c r="AJ379" s="134"/>
      <c r="AK379" s="214"/>
      <c r="AL379" s="210"/>
      <c r="AM379" s="177"/>
      <c r="AN379" s="127"/>
      <c r="AO379" s="177"/>
      <c r="AP379" s="177"/>
      <c r="AQ379" s="177"/>
      <c r="AR379" s="177"/>
      <c r="AS379" s="177"/>
      <c r="AT379" s="177"/>
      <c r="AU379" s="135"/>
      <c r="AV379" s="216"/>
      <c r="AW379" s="133"/>
      <c r="AX379" s="127"/>
      <c r="AY379" s="127"/>
      <c r="AZ379" s="127"/>
      <c r="BA379" s="127"/>
      <c r="BB379" s="127"/>
      <c r="BC379" s="127"/>
      <c r="BD379" s="127"/>
      <c r="BE379" s="134"/>
      <c r="BF379" s="127"/>
      <c r="BG379" s="127"/>
      <c r="BH379" s="127"/>
      <c r="BI379" s="127"/>
      <c r="BJ379" s="127"/>
      <c r="BK379" s="127"/>
      <c r="BL379" s="127"/>
      <c r="BM379" s="127"/>
      <c r="BN379" s="134"/>
      <c r="BO379" s="133"/>
      <c r="BP379" s="127"/>
      <c r="BQ379" s="127"/>
      <c r="BR379" s="127"/>
      <c r="BS379" s="127"/>
      <c r="BT379" s="127"/>
      <c r="BU379" s="127"/>
      <c r="BV379" s="127"/>
      <c r="BW379" s="127"/>
      <c r="BX379" s="127"/>
      <c r="BY379" s="127"/>
      <c r="BZ379" s="127"/>
      <c r="CA379" s="127"/>
      <c r="CB379" s="127"/>
      <c r="CC379" s="127"/>
      <c r="CD379" s="127"/>
      <c r="CE379" s="127"/>
      <c r="CF379" s="127"/>
      <c r="CG379" s="127"/>
      <c r="CH379" s="136"/>
      <c r="CI379" s="137"/>
      <c r="CJ379" s="127"/>
      <c r="CK379" s="127"/>
      <c r="CL379" s="127"/>
      <c r="CM379" s="127"/>
      <c r="CN379" s="127"/>
      <c r="CO379" s="127"/>
      <c r="CP379" s="127"/>
      <c r="CQ379" s="127"/>
      <c r="CR379" s="127"/>
      <c r="CS379" s="127"/>
      <c r="CT379" s="127"/>
      <c r="CU379" s="127"/>
      <c r="CV379" s="127"/>
      <c r="CW379" s="127"/>
      <c r="CX379" s="127"/>
      <c r="CY379" s="127"/>
      <c r="CZ379" s="127"/>
      <c r="DA379" s="127"/>
      <c r="DB379" s="127"/>
      <c r="DC379" s="127"/>
      <c r="DD379" s="128"/>
      <c r="DE379" s="134"/>
      <c r="DF379" s="138"/>
      <c r="DG379" s="139"/>
      <c r="DH379" s="139"/>
      <c r="DI379" s="139"/>
      <c r="DJ379" s="139"/>
      <c r="DK379" s="139"/>
      <c r="DL379" s="139"/>
      <c r="DM379" s="137"/>
      <c r="DN379" s="138"/>
      <c r="DO379" s="139"/>
      <c r="DP379" s="139"/>
      <c r="DQ379" s="139"/>
      <c r="DR379" s="139"/>
      <c r="DS379" s="139"/>
      <c r="DT379" s="139"/>
      <c r="DU379" s="128"/>
      <c r="DV379" s="216"/>
      <c r="DW379" s="140"/>
      <c r="DX379" s="141"/>
      <c r="DY379" s="141"/>
      <c r="DZ379" s="134"/>
      <c r="EA379" s="133"/>
      <c r="EB379" s="177"/>
      <c r="EC379" s="177"/>
      <c r="ED379" s="163"/>
      <c r="EE379" s="133"/>
      <c r="EF379" s="127"/>
      <c r="EG379" s="127"/>
      <c r="EH379" s="127"/>
      <c r="EI379" s="127"/>
      <c r="EJ379" s="127"/>
      <c r="EK379" s="127"/>
      <c r="EL379" s="134"/>
      <c r="EM379" s="133"/>
      <c r="EN379" s="127"/>
      <c r="EO379" s="127"/>
      <c r="EP379" s="127"/>
      <c r="EQ379" s="127"/>
      <c r="ER379" s="127"/>
      <c r="ES379" s="127"/>
      <c r="ET379" s="134"/>
      <c r="EU379" s="142"/>
      <c r="EV379" s="142"/>
      <c r="EW379" s="142"/>
      <c r="EX379" s="142"/>
      <c r="EY379" s="142"/>
      <c r="EZ379" s="142"/>
      <c r="FA379" s="142"/>
      <c r="FB379" s="142"/>
      <c r="FC379" s="142"/>
      <c r="FD379" s="142"/>
      <c r="FE379" s="142"/>
      <c r="FF379" s="142"/>
      <c r="FG379" s="142"/>
      <c r="FH379" s="142"/>
    </row>
    <row r="380" spans="1:164" s="67" customFormat="1">
      <c r="A380" s="176" t="str">
        <f>Validation!B380</f>
        <v>Pass</v>
      </c>
      <c r="B380" s="247"/>
      <c r="C380" s="247"/>
      <c r="D380" s="247"/>
      <c r="E380" s="248"/>
      <c r="F380" s="249"/>
      <c r="G380" s="247"/>
      <c r="H380" s="243"/>
      <c r="I380" s="127"/>
      <c r="J380" s="243"/>
      <c r="K380" s="136"/>
      <c r="L380" s="177"/>
      <c r="M380" s="191"/>
      <c r="N380" s="218"/>
      <c r="O380" s="218"/>
      <c r="P380" s="179"/>
      <c r="Q380" s="128"/>
      <c r="R380" s="216"/>
      <c r="S380" s="244"/>
      <c r="T380" s="177"/>
      <c r="U380" s="177"/>
      <c r="V380" s="216"/>
      <c r="W380" s="131"/>
      <c r="X380" s="132"/>
      <c r="Y380" s="132"/>
      <c r="Z380" s="132"/>
      <c r="AA380" s="133"/>
      <c r="AB380" s="127"/>
      <c r="AC380" s="127"/>
      <c r="AD380" s="245"/>
      <c r="AE380" s="246"/>
      <c r="AF380" s="127"/>
      <c r="AG380" s="127"/>
      <c r="AH380" s="128"/>
      <c r="AI380" s="128"/>
      <c r="AJ380" s="134"/>
      <c r="AK380" s="214"/>
      <c r="AL380" s="210"/>
      <c r="AM380" s="177"/>
      <c r="AN380" s="127"/>
      <c r="AO380" s="177"/>
      <c r="AP380" s="177"/>
      <c r="AQ380" s="177"/>
      <c r="AR380" s="177"/>
      <c r="AS380" s="177"/>
      <c r="AT380" s="177"/>
      <c r="AU380" s="135"/>
      <c r="AV380" s="216"/>
      <c r="AW380" s="133"/>
      <c r="AX380" s="127"/>
      <c r="AY380" s="127"/>
      <c r="AZ380" s="127"/>
      <c r="BA380" s="127"/>
      <c r="BB380" s="127"/>
      <c r="BC380" s="127"/>
      <c r="BD380" s="127"/>
      <c r="BE380" s="134"/>
      <c r="BF380" s="127"/>
      <c r="BG380" s="127"/>
      <c r="BH380" s="127"/>
      <c r="BI380" s="127"/>
      <c r="BJ380" s="127"/>
      <c r="BK380" s="127"/>
      <c r="BL380" s="127"/>
      <c r="BM380" s="127"/>
      <c r="BN380" s="134"/>
      <c r="BO380" s="133"/>
      <c r="BP380" s="127"/>
      <c r="BQ380" s="127"/>
      <c r="BR380" s="127"/>
      <c r="BS380" s="127"/>
      <c r="BT380" s="127"/>
      <c r="BU380" s="127"/>
      <c r="BV380" s="127"/>
      <c r="BW380" s="127"/>
      <c r="BX380" s="127"/>
      <c r="BY380" s="127"/>
      <c r="BZ380" s="127"/>
      <c r="CA380" s="127"/>
      <c r="CB380" s="127"/>
      <c r="CC380" s="127"/>
      <c r="CD380" s="127"/>
      <c r="CE380" s="127"/>
      <c r="CF380" s="127"/>
      <c r="CG380" s="127"/>
      <c r="CH380" s="136"/>
      <c r="CI380" s="137"/>
      <c r="CJ380" s="127"/>
      <c r="CK380" s="127"/>
      <c r="CL380" s="127"/>
      <c r="CM380" s="127"/>
      <c r="CN380" s="127"/>
      <c r="CO380" s="127"/>
      <c r="CP380" s="127"/>
      <c r="CQ380" s="127"/>
      <c r="CR380" s="127"/>
      <c r="CS380" s="127"/>
      <c r="CT380" s="127"/>
      <c r="CU380" s="127"/>
      <c r="CV380" s="127"/>
      <c r="CW380" s="127"/>
      <c r="CX380" s="127"/>
      <c r="CY380" s="127"/>
      <c r="CZ380" s="127"/>
      <c r="DA380" s="127"/>
      <c r="DB380" s="127"/>
      <c r="DC380" s="127"/>
      <c r="DD380" s="128"/>
      <c r="DE380" s="134"/>
      <c r="DF380" s="138"/>
      <c r="DG380" s="139"/>
      <c r="DH380" s="139"/>
      <c r="DI380" s="139"/>
      <c r="DJ380" s="139"/>
      <c r="DK380" s="139"/>
      <c r="DL380" s="139"/>
      <c r="DM380" s="137"/>
      <c r="DN380" s="138"/>
      <c r="DO380" s="139"/>
      <c r="DP380" s="139"/>
      <c r="DQ380" s="139"/>
      <c r="DR380" s="139"/>
      <c r="DS380" s="139"/>
      <c r="DT380" s="139"/>
      <c r="DU380" s="128"/>
      <c r="DV380" s="216"/>
      <c r="DW380" s="140"/>
      <c r="DX380" s="141"/>
      <c r="DY380" s="141"/>
      <c r="DZ380" s="134"/>
      <c r="EA380" s="133"/>
      <c r="EB380" s="177"/>
      <c r="EC380" s="177"/>
      <c r="ED380" s="163"/>
      <c r="EE380" s="133"/>
      <c r="EF380" s="127"/>
      <c r="EG380" s="127"/>
      <c r="EH380" s="127"/>
      <c r="EI380" s="127"/>
      <c r="EJ380" s="127"/>
      <c r="EK380" s="127"/>
      <c r="EL380" s="134"/>
      <c r="EM380" s="133"/>
      <c r="EN380" s="127"/>
      <c r="EO380" s="127"/>
      <c r="EP380" s="127"/>
      <c r="EQ380" s="127"/>
      <c r="ER380" s="127"/>
      <c r="ES380" s="127"/>
      <c r="ET380" s="134"/>
      <c r="EU380" s="142"/>
      <c r="EV380" s="142"/>
      <c r="EW380" s="142"/>
      <c r="EX380" s="142"/>
      <c r="EY380" s="142"/>
      <c r="EZ380" s="142"/>
      <c r="FA380" s="142"/>
      <c r="FB380" s="142"/>
      <c r="FC380" s="142"/>
      <c r="FD380" s="142"/>
      <c r="FE380" s="142"/>
      <c r="FF380" s="142"/>
      <c r="FG380" s="142"/>
      <c r="FH380" s="142"/>
    </row>
    <row r="381" spans="1:164" s="67" customFormat="1">
      <c r="A381" s="176" t="str">
        <f>Validation!B381</f>
        <v>Pass</v>
      </c>
      <c r="B381" s="247"/>
      <c r="C381" s="247"/>
      <c r="D381" s="247"/>
      <c r="E381" s="248"/>
      <c r="F381" s="249"/>
      <c r="G381" s="247"/>
      <c r="H381" s="243"/>
      <c r="I381" s="127"/>
      <c r="J381" s="243"/>
      <c r="K381" s="136"/>
      <c r="L381" s="177"/>
      <c r="M381" s="191"/>
      <c r="N381" s="218"/>
      <c r="O381" s="218"/>
      <c r="P381" s="179"/>
      <c r="Q381" s="128"/>
      <c r="R381" s="216"/>
      <c r="S381" s="244"/>
      <c r="T381" s="177"/>
      <c r="U381" s="177"/>
      <c r="V381" s="216"/>
      <c r="W381" s="131"/>
      <c r="X381" s="132"/>
      <c r="Y381" s="132"/>
      <c r="Z381" s="132"/>
      <c r="AA381" s="133"/>
      <c r="AB381" s="127"/>
      <c r="AC381" s="127"/>
      <c r="AD381" s="245"/>
      <c r="AE381" s="246"/>
      <c r="AF381" s="127"/>
      <c r="AG381" s="127"/>
      <c r="AH381" s="128"/>
      <c r="AI381" s="128"/>
      <c r="AJ381" s="134"/>
      <c r="AK381" s="214"/>
      <c r="AL381" s="210"/>
      <c r="AM381" s="177"/>
      <c r="AN381" s="127"/>
      <c r="AO381" s="177"/>
      <c r="AP381" s="177"/>
      <c r="AQ381" s="177"/>
      <c r="AR381" s="177"/>
      <c r="AS381" s="177"/>
      <c r="AT381" s="177"/>
      <c r="AU381" s="135"/>
      <c r="AV381" s="216"/>
      <c r="AW381" s="133"/>
      <c r="AX381" s="127"/>
      <c r="AY381" s="127"/>
      <c r="AZ381" s="127"/>
      <c r="BA381" s="127"/>
      <c r="BB381" s="127"/>
      <c r="BC381" s="127"/>
      <c r="BD381" s="127"/>
      <c r="BE381" s="134"/>
      <c r="BF381" s="127"/>
      <c r="BG381" s="127"/>
      <c r="BH381" s="127"/>
      <c r="BI381" s="127"/>
      <c r="BJ381" s="127"/>
      <c r="BK381" s="127"/>
      <c r="BL381" s="127"/>
      <c r="BM381" s="127"/>
      <c r="BN381" s="134"/>
      <c r="BO381" s="133"/>
      <c r="BP381" s="127"/>
      <c r="BQ381" s="127"/>
      <c r="BR381" s="127"/>
      <c r="BS381" s="127"/>
      <c r="BT381" s="127"/>
      <c r="BU381" s="127"/>
      <c r="BV381" s="127"/>
      <c r="BW381" s="127"/>
      <c r="BX381" s="127"/>
      <c r="BY381" s="127"/>
      <c r="BZ381" s="127"/>
      <c r="CA381" s="127"/>
      <c r="CB381" s="127"/>
      <c r="CC381" s="127"/>
      <c r="CD381" s="127"/>
      <c r="CE381" s="127"/>
      <c r="CF381" s="127"/>
      <c r="CG381" s="127"/>
      <c r="CH381" s="136"/>
      <c r="CI381" s="137"/>
      <c r="CJ381" s="127"/>
      <c r="CK381" s="127"/>
      <c r="CL381" s="127"/>
      <c r="CM381" s="127"/>
      <c r="CN381" s="127"/>
      <c r="CO381" s="127"/>
      <c r="CP381" s="127"/>
      <c r="CQ381" s="127"/>
      <c r="CR381" s="127"/>
      <c r="CS381" s="127"/>
      <c r="CT381" s="127"/>
      <c r="CU381" s="127"/>
      <c r="CV381" s="127"/>
      <c r="CW381" s="127"/>
      <c r="CX381" s="127"/>
      <c r="CY381" s="127"/>
      <c r="CZ381" s="127"/>
      <c r="DA381" s="127"/>
      <c r="DB381" s="127"/>
      <c r="DC381" s="127"/>
      <c r="DD381" s="128"/>
      <c r="DE381" s="134"/>
      <c r="DF381" s="138"/>
      <c r="DG381" s="139"/>
      <c r="DH381" s="139"/>
      <c r="DI381" s="139"/>
      <c r="DJ381" s="139"/>
      <c r="DK381" s="139"/>
      <c r="DL381" s="139"/>
      <c r="DM381" s="137"/>
      <c r="DN381" s="138"/>
      <c r="DO381" s="139"/>
      <c r="DP381" s="139"/>
      <c r="DQ381" s="139"/>
      <c r="DR381" s="139"/>
      <c r="DS381" s="139"/>
      <c r="DT381" s="139"/>
      <c r="DU381" s="128"/>
      <c r="DV381" s="216"/>
      <c r="DW381" s="140"/>
      <c r="DX381" s="141"/>
      <c r="DY381" s="141"/>
      <c r="DZ381" s="134"/>
      <c r="EA381" s="133"/>
      <c r="EB381" s="177"/>
      <c r="EC381" s="177"/>
      <c r="ED381" s="163"/>
      <c r="EE381" s="133"/>
      <c r="EF381" s="127"/>
      <c r="EG381" s="127"/>
      <c r="EH381" s="127"/>
      <c r="EI381" s="127"/>
      <c r="EJ381" s="127"/>
      <c r="EK381" s="127"/>
      <c r="EL381" s="134"/>
      <c r="EM381" s="133"/>
      <c r="EN381" s="127"/>
      <c r="EO381" s="127"/>
      <c r="EP381" s="127"/>
      <c r="EQ381" s="127"/>
      <c r="ER381" s="127"/>
      <c r="ES381" s="127"/>
      <c r="ET381" s="134"/>
      <c r="EU381" s="142"/>
      <c r="EV381" s="142"/>
      <c r="EW381" s="142"/>
      <c r="EX381" s="142"/>
      <c r="EY381" s="142"/>
      <c r="EZ381" s="142"/>
      <c r="FA381" s="142"/>
      <c r="FB381" s="142"/>
      <c r="FC381" s="142"/>
      <c r="FD381" s="142"/>
      <c r="FE381" s="142"/>
      <c r="FF381" s="142"/>
      <c r="FG381" s="142"/>
      <c r="FH381" s="142"/>
    </row>
    <row r="382" spans="1:164" s="67" customFormat="1">
      <c r="A382" s="176" t="str">
        <f>Validation!B382</f>
        <v>Pass</v>
      </c>
      <c r="B382" s="247"/>
      <c r="C382" s="247"/>
      <c r="D382" s="247"/>
      <c r="E382" s="248"/>
      <c r="F382" s="249"/>
      <c r="G382" s="247"/>
      <c r="H382" s="243"/>
      <c r="I382" s="127"/>
      <c r="J382" s="243"/>
      <c r="K382" s="136"/>
      <c r="L382" s="177"/>
      <c r="M382" s="191"/>
      <c r="N382" s="218"/>
      <c r="O382" s="218"/>
      <c r="P382" s="179"/>
      <c r="Q382" s="128"/>
      <c r="R382" s="216"/>
      <c r="S382" s="244"/>
      <c r="T382" s="177"/>
      <c r="U382" s="177"/>
      <c r="V382" s="216"/>
      <c r="W382" s="131"/>
      <c r="X382" s="132"/>
      <c r="Y382" s="132"/>
      <c r="Z382" s="132"/>
      <c r="AA382" s="133"/>
      <c r="AB382" s="127"/>
      <c r="AC382" s="127"/>
      <c r="AD382" s="245"/>
      <c r="AE382" s="246"/>
      <c r="AF382" s="127"/>
      <c r="AG382" s="127"/>
      <c r="AH382" s="128"/>
      <c r="AI382" s="128"/>
      <c r="AJ382" s="134"/>
      <c r="AK382" s="214"/>
      <c r="AL382" s="210"/>
      <c r="AM382" s="177"/>
      <c r="AN382" s="127"/>
      <c r="AO382" s="177"/>
      <c r="AP382" s="177"/>
      <c r="AQ382" s="177"/>
      <c r="AR382" s="177"/>
      <c r="AS382" s="177"/>
      <c r="AT382" s="177"/>
      <c r="AU382" s="135"/>
      <c r="AV382" s="216"/>
      <c r="AW382" s="133"/>
      <c r="AX382" s="127"/>
      <c r="AY382" s="127"/>
      <c r="AZ382" s="127"/>
      <c r="BA382" s="127"/>
      <c r="BB382" s="127"/>
      <c r="BC382" s="127"/>
      <c r="BD382" s="127"/>
      <c r="BE382" s="134"/>
      <c r="BF382" s="127"/>
      <c r="BG382" s="127"/>
      <c r="BH382" s="127"/>
      <c r="BI382" s="127"/>
      <c r="BJ382" s="127"/>
      <c r="BK382" s="127"/>
      <c r="BL382" s="127"/>
      <c r="BM382" s="127"/>
      <c r="BN382" s="134"/>
      <c r="BO382" s="133"/>
      <c r="BP382" s="127"/>
      <c r="BQ382" s="127"/>
      <c r="BR382" s="127"/>
      <c r="BS382" s="127"/>
      <c r="BT382" s="127"/>
      <c r="BU382" s="127"/>
      <c r="BV382" s="127"/>
      <c r="BW382" s="127"/>
      <c r="BX382" s="127"/>
      <c r="BY382" s="127"/>
      <c r="BZ382" s="127"/>
      <c r="CA382" s="127"/>
      <c r="CB382" s="127"/>
      <c r="CC382" s="127"/>
      <c r="CD382" s="127"/>
      <c r="CE382" s="127"/>
      <c r="CF382" s="127"/>
      <c r="CG382" s="127"/>
      <c r="CH382" s="136"/>
      <c r="CI382" s="137"/>
      <c r="CJ382" s="127"/>
      <c r="CK382" s="127"/>
      <c r="CL382" s="127"/>
      <c r="CM382" s="127"/>
      <c r="CN382" s="127"/>
      <c r="CO382" s="127"/>
      <c r="CP382" s="127"/>
      <c r="CQ382" s="127"/>
      <c r="CR382" s="127"/>
      <c r="CS382" s="127"/>
      <c r="CT382" s="127"/>
      <c r="CU382" s="127"/>
      <c r="CV382" s="127"/>
      <c r="CW382" s="127"/>
      <c r="CX382" s="127"/>
      <c r="CY382" s="127"/>
      <c r="CZ382" s="127"/>
      <c r="DA382" s="127"/>
      <c r="DB382" s="127"/>
      <c r="DC382" s="127"/>
      <c r="DD382" s="128"/>
      <c r="DE382" s="134"/>
      <c r="DF382" s="138"/>
      <c r="DG382" s="139"/>
      <c r="DH382" s="139"/>
      <c r="DI382" s="139"/>
      <c r="DJ382" s="139"/>
      <c r="DK382" s="139"/>
      <c r="DL382" s="139"/>
      <c r="DM382" s="137"/>
      <c r="DN382" s="138"/>
      <c r="DO382" s="139"/>
      <c r="DP382" s="139"/>
      <c r="DQ382" s="139"/>
      <c r="DR382" s="139"/>
      <c r="DS382" s="139"/>
      <c r="DT382" s="139"/>
      <c r="DU382" s="128"/>
      <c r="DV382" s="216"/>
      <c r="DW382" s="140"/>
      <c r="DX382" s="141"/>
      <c r="DY382" s="141"/>
      <c r="DZ382" s="134"/>
      <c r="EA382" s="133"/>
      <c r="EB382" s="177"/>
      <c r="EC382" s="177"/>
      <c r="ED382" s="163"/>
      <c r="EE382" s="133"/>
      <c r="EF382" s="127"/>
      <c r="EG382" s="127"/>
      <c r="EH382" s="127"/>
      <c r="EI382" s="127"/>
      <c r="EJ382" s="127"/>
      <c r="EK382" s="127"/>
      <c r="EL382" s="134"/>
      <c r="EM382" s="133"/>
      <c r="EN382" s="127"/>
      <c r="EO382" s="127"/>
      <c r="EP382" s="127"/>
      <c r="EQ382" s="127"/>
      <c r="ER382" s="127"/>
      <c r="ES382" s="127"/>
      <c r="ET382" s="134"/>
      <c r="EU382" s="142"/>
      <c r="EV382" s="142"/>
      <c r="EW382" s="142"/>
      <c r="EX382" s="142"/>
      <c r="EY382" s="142"/>
      <c r="EZ382" s="142"/>
      <c r="FA382" s="142"/>
      <c r="FB382" s="142"/>
      <c r="FC382" s="142"/>
      <c r="FD382" s="142"/>
      <c r="FE382" s="142"/>
      <c r="FF382" s="142"/>
      <c r="FG382" s="142"/>
      <c r="FH382" s="142"/>
    </row>
    <row r="383" spans="1:164" s="67" customFormat="1">
      <c r="A383" s="176" t="str">
        <f>Validation!B383</f>
        <v>Pass</v>
      </c>
      <c r="B383" s="247"/>
      <c r="C383" s="247"/>
      <c r="D383" s="247"/>
      <c r="E383" s="248"/>
      <c r="F383" s="249"/>
      <c r="G383" s="247"/>
      <c r="H383" s="243"/>
      <c r="I383" s="127"/>
      <c r="J383" s="243"/>
      <c r="K383" s="136"/>
      <c r="L383" s="177"/>
      <c r="M383" s="191"/>
      <c r="N383" s="218"/>
      <c r="O383" s="218"/>
      <c r="P383" s="179"/>
      <c r="Q383" s="128"/>
      <c r="R383" s="216"/>
      <c r="S383" s="244"/>
      <c r="T383" s="177"/>
      <c r="U383" s="177"/>
      <c r="V383" s="216"/>
      <c r="W383" s="131"/>
      <c r="X383" s="132"/>
      <c r="Y383" s="132"/>
      <c r="Z383" s="132"/>
      <c r="AA383" s="133"/>
      <c r="AB383" s="127"/>
      <c r="AC383" s="127"/>
      <c r="AD383" s="245"/>
      <c r="AE383" s="246"/>
      <c r="AF383" s="127"/>
      <c r="AG383" s="127"/>
      <c r="AH383" s="128"/>
      <c r="AI383" s="128"/>
      <c r="AJ383" s="134"/>
      <c r="AK383" s="214"/>
      <c r="AL383" s="210"/>
      <c r="AM383" s="177"/>
      <c r="AN383" s="127"/>
      <c r="AO383" s="177"/>
      <c r="AP383" s="177"/>
      <c r="AQ383" s="177"/>
      <c r="AR383" s="177"/>
      <c r="AS383" s="177"/>
      <c r="AT383" s="177"/>
      <c r="AU383" s="135"/>
      <c r="AV383" s="216"/>
      <c r="AW383" s="133"/>
      <c r="AX383" s="127"/>
      <c r="AY383" s="127"/>
      <c r="AZ383" s="127"/>
      <c r="BA383" s="127"/>
      <c r="BB383" s="127"/>
      <c r="BC383" s="127"/>
      <c r="BD383" s="127"/>
      <c r="BE383" s="134"/>
      <c r="BF383" s="127"/>
      <c r="BG383" s="127"/>
      <c r="BH383" s="127"/>
      <c r="BI383" s="127"/>
      <c r="BJ383" s="127"/>
      <c r="BK383" s="127"/>
      <c r="BL383" s="127"/>
      <c r="BM383" s="127"/>
      <c r="BN383" s="134"/>
      <c r="BO383" s="133"/>
      <c r="BP383" s="127"/>
      <c r="BQ383" s="127"/>
      <c r="BR383" s="127"/>
      <c r="BS383" s="127"/>
      <c r="BT383" s="127"/>
      <c r="BU383" s="127"/>
      <c r="BV383" s="127"/>
      <c r="BW383" s="127"/>
      <c r="BX383" s="127"/>
      <c r="BY383" s="127"/>
      <c r="BZ383" s="127"/>
      <c r="CA383" s="127"/>
      <c r="CB383" s="127"/>
      <c r="CC383" s="127"/>
      <c r="CD383" s="127"/>
      <c r="CE383" s="127"/>
      <c r="CF383" s="127"/>
      <c r="CG383" s="127"/>
      <c r="CH383" s="136"/>
      <c r="CI383" s="137"/>
      <c r="CJ383" s="127"/>
      <c r="CK383" s="127"/>
      <c r="CL383" s="127"/>
      <c r="CM383" s="127"/>
      <c r="CN383" s="127"/>
      <c r="CO383" s="127"/>
      <c r="CP383" s="127"/>
      <c r="CQ383" s="127"/>
      <c r="CR383" s="127"/>
      <c r="CS383" s="127"/>
      <c r="CT383" s="127"/>
      <c r="CU383" s="127"/>
      <c r="CV383" s="127"/>
      <c r="CW383" s="127"/>
      <c r="CX383" s="127"/>
      <c r="CY383" s="127"/>
      <c r="CZ383" s="127"/>
      <c r="DA383" s="127"/>
      <c r="DB383" s="127"/>
      <c r="DC383" s="127"/>
      <c r="DD383" s="128"/>
      <c r="DE383" s="134"/>
      <c r="DF383" s="138"/>
      <c r="DG383" s="139"/>
      <c r="DH383" s="139"/>
      <c r="DI383" s="139"/>
      <c r="DJ383" s="139"/>
      <c r="DK383" s="139"/>
      <c r="DL383" s="139"/>
      <c r="DM383" s="137"/>
      <c r="DN383" s="138"/>
      <c r="DO383" s="139"/>
      <c r="DP383" s="139"/>
      <c r="DQ383" s="139"/>
      <c r="DR383" s="139"/>
      <c r="DS383" s="139"/>
      <c r="DT383" s="139"/>
      <c r="DU383" s="128"/>
      <c r="DV383" s="216"/>
      <c r="DW383" s="140"/>
      <c r="DX383" s="141"/>
      <c r="DY383" s="141"/>
      <c r="DZ383" s="134"/>
      <c r="EA383" s="133"/>
      <c r="EB383" s="177"/>
      <c r="EC383" s="177"/>
      <c r="ED383" s="163"/>
      <c r="EE383" s="133"/>
      <c r="EF383" s="127"/>
      <c r="EG383" s="127"/>
      <c r="EH383" s="127"/>
      <c r="EI383" s="127"/>
      <c r="EJ383" s="127"/>
      <c r="EK383" s="127"/>
      <c r="EL383" s="134"/>
      <c r="EM383" s="133"/>
      <c r="EN383" s="127"/>
      <c r="EO383" s="127"/>
      <c r="EP383" s="127"/>
      <c r="EQ383" s="127"/>
      <c r="ER383" s="127"/>
      <c r="ES383" s="127"/>
      <c r="ET383" s="134"/>
      <c r="EU383" s="142"/>
      <c r="EV383" s="142"/>
      <c r="EW383" s="142"/>
      <c r="EX383" s="142"/>
      <c r="EY383" s="142"/>
      <c r="EZ383" s="142"/>
      <c r="FA383" s="142"/>
      <c r="FB383" s="142"/>
      <c r="FC383" s="142"/>
      <c r="FD383" s="142"/>
      <c r="FE383" s="142"/>
      <c r="FF383" s="142"/>
      <c r="FG383" s="142"/>
      <c r="FH383" s="142"/>
    </row>
    <row r="384" spans="1:164" s="67" customFormat="1">
      <c r="A384" s="176" t="str">
        <f>Validation!B384</f>
        <v>Pass</v>
      </c>
      <c r="B384" s="247"/>
      <c r="C384" s="247"/>
      <c r="D384" s="247"/>
      <c r="E384" s="248"/>
      <c r="F384" s="249"/>
      <c r="G384" s="247"/>
      <c r="H384" s="243"/>
      <c r="I384" s="127"/>
      <c r="J384" s="243"/>
      <c r="K384" s="136"/>
      <c r="L384" s="177"/>
      <c r="M384" s="191"/>
      <c r="N384" s="218"/>
      <c r="O384" s="218"/>
      <c r="P384" s="179"/>
      <c r="Q384" s="128"/>
      <c r="R384" s="216"/>
      <c r="S384" s="244"/>
      <c r="T384" s="177"/>
      <c r="U384" s="177"/>
      <c r="V384" s="216"/>
      <c r="W384" s="131"/>
      <c r="X384" s="132"/>
      <c r="Y384" s="132"/>
      <c r="Z384" s="132"/>
      <c r="AA384" s="133"/>
      <c r="AB384" s="127"/>
      <c r="AC384" s="127"/>
      <c r="AD384" s="245"/>
      <c r="AE384" s="246"/>
      <c r="AF384" s="127"/>
      <c r="AG384" s="127"/>
      <c r="AH384" s="128"/>
      <c r="AI384" s="128"/>
      <c r="AJ384" s="134"/>
      <c r="AK384" s="214"/>
      <c r="AL384" s="210"/>
      <c r="AM384" s="177"/>
      <c r="AN384" s="127"/>
      <c r="AO384" s="177"/>
      <c r="AP384" s="177"/>
      <c r="AQ384" s="177"/>
      <c r="AR384" s="177"/>
      <c r="AS384" s="177"/>
      <c r="AT384" s="177"/>
      <c r="AU384" s="135"/>
      <c r="AV384" s="216"/>
      <c r="AW384" s="133"/>
      <c r="AX384" s="127"/>
      <c r="AY384" s="127"/>
      <c r="AZ384" s="127"/>
      <c r="BA384" s="127"/>
      <c r="BB384" s="127"/>
      <c r="BC384" s="127"/>
      <c r="BD384" s="127"/>
      <c r="BE384" s="134"/>
      <c r="BF384" s="127"/>
      <c r="BG384" s="127"/>
      <c r="BH384" s="127"/>
      <c r="BI384" s="127"/>
      <c r="BJ384" s="127"/>
      <c r="BK384" s="127"/>
      <c r="BL384" s="127"/>
      <c r="BM384" s="127"/>
      <c r="BN384" s="134"/>
      <c r="BO384" s="133"/>
      <c r="BP384" s="127"/>
      <c r="BQ384" s="127"/>
      <c r="BR384" s="127"/>
      <c r="BS384" s="127"/>
      <c r="BT384" s="127"/>
      <c r="BU384" s="127"/>
      <c r="BV384" s="127"/>
      <c r="BW384" s="127"/>
      <c r="BX384" s="127"/>
      <c r="BY384" s="127"/>
      <c r="BZ384" s="127"/>
      <c r="CA384" s="127"/>
      <c r="CB384" s="127"/>
      <c r="CC384" s="127"/>
      <c r="CD384" s="127"/>
      <c r="CE384" s="127"/>
      <c r="CF384" s="127"/>
      <c r="CG384" s="127"/>
      <c r="CH384" s="136"/>
      <c r="CI384" s="137"/>
      <c r="CJ384" s="127"/>
      <c r="CK384" s="127"/>
      <c r="CL384" s="127"/>
      <c r="CM384" s="127"/>
      <c r="CN384" s="127"/>
      <c r="CO384" s="127"/>
      <c r="CP384" s="127"/>
      <c r="CQ384" s="127"/>
      <c r="CR384" s="127"/>
      <c r="CS384" s="127"/>
      <c r="CT384" s="127"/>
      <c r="CU384" s="127"/>
      <c r="CV384" s="127"/>
      <c r="CW384" s="127"/>
      <c r="CX384" s="127"/>
      <c r="CY384" s="127"/>
      <c r="CZ384" s="127"/>
      <c r="DA384" s="127"/>
      <c r="DB384" s="127"/>
      <c r="DC384" s="127"/>
      <c r="DD384" s="128"/>
      <c r="DE384" s="134"/>
      <c r="DF384" s="138"/>
      <c r="DG384" s="139"/>
      <c r="DH384" s="139"/>
      <c r="DI384" s="139"/>
      <c r="DJ384" s="139"/>
      <c r="DK384" s="139"/>
      <c r="DL384" s="139"/>
      <c r="DM384" s="137"/>
      <c r="DN384" s="138"/>
      <c r="DO384" s="139"/>
      <c r="DP384" s="139"/>
      <c r="DQ384" s="139"/>
      <c r="DR384" s="139"/>
      <c r="DS384" s="139"/>
      <c r="DT384" s="139"/>
      <c r="DU384" s="128"/>
      <c r="DV384" s="216"/>
      <c r="DW384" s="140"/>
      <c r="DX384" s="141"/>
      <c r="DY384" s="141"/>
      <c r="DZ384" s="134"/>
      <c r="EA384" s="133"/>
      <c r="EB384" s="177"/>
      <c r="EC384" s="177"/>
      <c r="ED384" s="163"/>
      <c r="EE384" s="133"/>
      <c r="EF384" s="127"/>
      <c r="EG384" s="127"/>
      <c r="EH384" s="127"/>
      <c r="EI384" s="127"/>
      <c r="EJ384" s="127"/>
      <c r="EK384" s="127"/>
      <c r="EL384" s="134"/>
      <c r="EM384" s="133"/>
      <c r="EN384" s="127"/>
      <c r="EO384" s="127"/>
      <c r="EP384" s="127"/>
      <c r="EQ384" s="127"/>
      <c r="ER384" s="127"/>
      <c r="ES384" s="127"/>
      <c r="ET384" s="134"/>
      <c r="EU384" s="142"/>
      <c r="EV384" s="142"/>
      <c r="EW384" s="142"/>
      <c r="EX384" s="142"/>
      <c r="EY384" s="142"/>
      <c r="EZ384" s="142"/>
      <c r="FA384" s="142"/>
      <c r="FB384" s="142"/>
      <c r="FC384" s="142"/>
      <c r="FD384" s="142"/>
      <c r="FE384" s="142"/>
      <c r="FF384" s="142"/>
      <c r="FG384" s="142"/>
      <c r="FH384" s="142"/>
    </row>
    <row r="385" spans="1:164" s="67" customFormat="1">
      <c r="A385" s="176" t="str">
        <f>Validation!B385</f>
        <v>Pass</v>
      </c>
      <c r="B385" s="247"/>
      <c r="C385" s="247"/>
      <c r="D385" s="247"/>
      <c r="E385" s="248"/>
      <c r="F385" s="249"/>
      <c r="G385" s="247"/>
      <c r="H385" s="243"/>
      <c r="I385" s="127"/>
      <c r="J385" s="243"/>
      <c r="K385" s="136"/>
      <c r="L385" s="177"/>
      <c r="M385" s="191"/>
      <c r="N385" s="218"/>
      <c r="O385" s="218"/>
      <c r="P385" s="179"/>
      <c r="Q385" s="128"/>
      <c r="R385" s="216"/>
      <c r="S385" s="244"/>
      <c r="T385" s="177"/>
      <c r="U385" s="177"/>
      <c r="V385" s="216"/>
      <c r="W385" s="131"/>
      <c r="X385" s="132"/>
      <c r="Y385" s="132"/>
      <c r="Z385" s="132"/>
      <c r="AA385" s="133"/>
      <c r="AB385" s="127"/>
      <c r="AC385" s="127"/>
      <c r="AD385" s="245"/>
      <c r="AE385" s="246"/>
      <c r="AF385" s="127"/>
      <c r="AG385" s="127"/>
      <c r="AH385" s="128"/>
      <c r="AI385" s="128"/>
      <c r="AJ385" s="134"/>
      <c r="AK385" s="214"/>
      <c r="AL385" s="210"/>
      <c r="AM385" s="177"/>
      <c r="AN385" s="127"/>
      <c r="AO385" s="177"/>
      <c r="AP385" s="177"/>
      <c r="AQ385" s="177"/>
      <c r="AR385" s="177"/>
      <c r="AS385" s="177"/>
      <c r="AT385" s="177"/>
      <c r="AU385" s="135"/>
      <c r="AV385" s="216"/>
      <c r="AW385" s="133"/>
      <c r="AX385" s="127"/>
      <c r="AY385" s="127"/>
      <c r="AZ385" s="127"/>
      <c r="BA385" s="127"/>
      <c r="BB385" s="127"/>
      <c r="BC385" s="127"/>
      <c r="BD385" s="127"/>
      <c r="BE385" s="134"/>
      <c r="BF385" s="127"/>
      <c r="BG385" s="127"/>
      <c r="BH385" s="127"/>
      <c r="BI385" s="127"/>
      <c r="BJ385" s="127"/>
      <c r="BK385" s="127"/>
      <c r="BL385" s="127"/>
      <c r="BM385" s="127"/>
      <c r="BN385" s="134"/>
      <c r="BO385" s="133"/>
      <c r="BP385" s="127"/>
      <c r="BQ385" s="127"/>
      <c r="BR385" s="127"/>
      <c r="BS385" s="127"/>
      <c r="BT385" s="127"/>
      <c r="BU385" s="127"/>
      <c r="BV385" s="127"/>
      <c r="BW385" s="127"/>
      <c r="BX385" s="127"/>
      <c r="BY385" s="127"/>
      <c r="BZ385" s="127"/>
      <c r="CA385" s="127"/>
      <c r="CB385" s="127"/>
      <c r="CC385" s="127"/>
      <c r="CD385" s="127"/>
      <c r="CE385" s="127"/>
      <c r="CF385" s="127"/>
      <c r="CG385" s="127"/>
      <c r="CH385" s="136"/>
      <c r="CI385" s="137"/>
      <c r="CJ385" s="127"/>
      <c r="CK385" s="127"/>
      <c r="CL385" s="127"/>
      <c r="CM385" s="127"/>
      <c r="CN385" s="127"/>
      <c r="CO385" s="127"/>
      <c r="CP385" s="127"/>
      <c r="CQ385" s="127"/>
      <c r="CR385" s="127"/>
      <c r="CS385" s="127"/>
      <c r="CT385" s="127"/>
      <c r="CU385" s="127"/>
      <c r="CV385" s="127"/>
      <c r="CW385" s="127"/>
      <c r="CX385" s="127"/>
      <c r="CY385" s="127"/>
      <c r="CZ385" s="127"/>
      <c r="DA385" s="127"/>
      <c r="DB385" s="127"/>
      <c r="DC385" s="127"/>
      <c r="DD385" s="128"/>
      <c r="DE385" s="134"/>
      <c r="DF385" s="138"/>
      <c r="DG385" s="139"/>
      <c r="DH385" s="139"/>
      <c r="DI385" s="139"/>
      <c r="DJ385" s="139"/>
      <c r="DK385" s="139"/>
      <c r="DL385" s="139"/>
      <c r="DM385" s="137"/>
      <c r="DN385" s="138"/>
      <c r="DO385" s="139"/>
      <c r="DP385" s="139"/>
      <c r="DQ385" s="139"/>
      <c r="DR385" s="139"/>
      <c r="DS385" s="139"/>
      <c r="DT385" s="139"/>
      <c r="DU385" s="128"/>
      <c r="DV385" s="216"/>
      <c r="DW385" s="140"/>
      <c r="DX385" s="141"/>
      <c r="DY385" s="141"/>
      <c r="DZ385" s="134"/>
      <c r="EA385" s="133"/>
      <c r="EB385" s="177"/>
      <c r="EC385" s="177"/>
      <c r="ED385" s="163"/>
      <c r="EE385" s="133"/>
      <c r="EF385" s="127"/>
      <c r="EG385" s="127"/>
      <c r="EH385" s="127"/>
      <c r="EI385" s="127"/>
      <c r="EJ385" s="127"/>
      <c r="EK385" s="127"/>
      <c r="EL385" s="134"/>
      <c r="EM385" s="133"/>
      <c r="EN385" s="127"/>
      <c r="EO385" s="127"/>
      <c r="EP385" s="127"/>
      <c r="EQ385" s="127"/>
      <c r="ER385" s="127"/>
      <c r="ES385" s="127"/>
      <c r="ET385" s="134"/>
      <c r="EU385" s="142"/>
      <c r="EV385" s="142"/>
      <c r="EW385" s="142"/>
      <c r="EX385" s="142"/>
      <c r="EY385" s="142"/>
      <c r="EZ385" s="142"/>
      <c r="FA385" s="142"/>
      <c r="FB385" s="142"/>
      <c r="FC385" s="142"/>
      <c r="FD385" s="142"/>
      <c r="FE385" s="142"/>
      <c r="FF385" s="142"/>
      <c r="FG385" s="142"/>
      <c r="FH385" s="142"/>
    </row>
    <row r="386" spans="1:164" s="67" customFormat="1">
      <c r="A386" s="176" t="str">
        <f>Validation!B386</f>
        <v>Pass</v>
      </c>
      <c r="B386" s="247"/>
      <c r="C386" s="247"/>
      <c r="D386" s="247"/>
      <c r="E386" s="248"/>
      <c r="F386" s="249"/>
      <c r="G386" s="247"/>
      <c r="H386" s="243"/>
      <c r="I386" s="127"/>
      <c r="J386" s="243"/>
      <c r="K386" s="136"/>
      <c r="L386" s="177"/>
      <c r="M386" s="191"/>
      <c r="N386" s="218"/>
      <c r="O386" s="218"/>
      <c r="P386" s="179"/>
      <c r="Q386" s="128"/>
      <c r="R386" s="216"/>
      <c r="S386" s="244"/>
      <c r="T386" s="177"/>
      <c r="U386" s="177"/>
      <c r="V386" s="216"/>
      <c r="W386" s="131"/>
      <c r="X386" s="132"/>
      <c r="Y386" s="132"/>
      <c r="Z386" s="132"/>
      <c r="AA386" s="133"/>
      <c r="AB386" s="127"/>
      <c r="AC386" s="127"/>
      <c r="AD386" s="245"/>
      <c r="AE386" s="246"/>
      <c r="AF386" s="127"/>
      <c r="AG386" s="127"/>
      <c r="AH386" s="128"/>
      <c r="AI386" s="128"/>
      <c r="AJ386" s="134"/>
      <c r="AK386" s="214"/>
      <c r="AL386" s="210"/>
      <c r="AM386" s="177"/>
      <c r="AN386" s="127"/>
      <c r="AO386" s="177"/>
      <c r="AP386" s="177"/>
      <c r="AQ386" s="177"/>
      <c r="AR386" s="177"/>
      <c r="AS386" s="177"/>
      <c r="AT386" s="177"/>
      <c r="AU386" s="135"/>
      <c r="AV386" s="216"/>
      <c r="AW386" s="133"/>
      <c r="AX386" s="127"/>
      <c r="AY386" s="127"/>
      <c r="AZ386" s="127"/>
      <c r="BA386" s="127"/>
      <c r="BB386" s="127"/>
      <c r="BC386" s="127"/>
      <c r="BD386" s="127"/>
      <c r="BE386" s="134"/>
      <c r="BF386" s="127"/>
      <c r="BG386" s="127"/>
      <c r="BH386" s="127"/>
      <c r="BI386" s="127"/>
      <c r="BJ386" s="127"/>
      <c r="BK386" s="127"/>
      <c r="BL386" s="127"/>
      <c r="BM386" s="127"/>
      <c r="BN386" s="134"/>
      <c r="BO386" s="133"/>
      <c r="BP386" s="127"/>
      <c r="BQ386" s="127"/>
      <c r="BR386" s="127"/>
      <c r="BS386" s="127"/>
      <c r="BT386" s="127"/>
      <c r="BU386" s="127"/>
      <c r="BV386" s="127"/>
      <c r="BW386" s="127"/>
      <c r="BX386" s="127"/>
      <c r="BY386" s="127"/>
      <c r="BZ386" s="127"/>
      <c r="CA386" s="127"/>
      <c r="CB386" s="127"/>
      <c r="CC386" s="127"/>
      <c r="CD386" s="127"/>
      <c r="CE386" s="127"/>
      <c r="CF386" s="127"/>
      <c r="CG386" s="127"/>
      <c r="CH386" s="136"/>
      <c r="CI386" s="137"/>
      <c r="CJ386" s="127"/>
      <c r="CK386" s="127"/>
      <c r="CL386" s="127"/>
      <c r="CM386" s="127"/>
      <c r="CN386" s="127"/>
      <c r="CO386" s="127"/>
      <c r="CP386" s="127"/>
      <c r="CQ386" s="127"/>
      <c r="CR386" s="127"/>
      <c r="CS386" s="127"/>
      <c r="CT386" s="127"/>
      <c r="CU386" s="127"/>
      <c r="CV386" s="127"/>
      <c r="CW386" s="127"/>
      <c r="CX386" s="127"/>
      <c r="CY386" s="127"/>
      <c r="CZ386" s="127"/>
      <c r="DA386" s="127"/>
      <c r="DB386" s="127"/>
      <c r="DC386" s="127"/>
      <c r="DD386" s="128"/>
      <c r="DE386" s="134"/>
      <c r="DF386" s="138"/>
      <c r="DG386" s="139"/>
      <c r="DH386" s="139"/>
      <c r="DI386" s="139"/>
      <c r="DJ386" s="139"/>
      <c r="DK386" s="139"/>
      <c r="DL386" s="139"/>
      <c r="DM386" s="137"/>
      <c r="DN386" s="138"/>
      <c r="DO386" s="139"/>
      <c r="DP386" s="139"/>
      <c r="DQ386" s="139"/>
      <c r="DR386" s="139"/>
      <c r="DS386" s="139"/>
      <c r="DT386" s="139"/>
      <c r="DU386" s="128"/>
      <c r="DV386" s="216"/>
      <c r="DW386" s="140"/>
      <c r="DX386" s="141"/>
      <c r="DY386" s="141"/>
      <c r="DZ386" s="134"/>
      <c r="EA386" s="133"/>
      <c r="EB386" s="177"/>
      <c r="EC386" s="177"/>
      <c r="ED386" s="163"/>
      <c r="EE386" s="133"/>
      <c r="EF386" s="127"/>
      <c r="EG386" s="127"/>
      <c r="EH386" s="127"/>
      <c r="EI386" s="127"/>
      <c r="EJ386" s="127"/>
      <c r="EK386" s="127"/>
      <c r="EL386" s="134"/>
      <c r="EM386" s="133"/>
      <c r="EN386" s="127"/>
      <c r="EO386" s="127"/>
      <c r="EP386" s="127"/>
      <c r="EQ386" s="127"/>
      <c r="ER386" s="127"/>
      <c r="ES386" s="127"/>
      <c r="ET386" s="134"/>
      <c r="EU386" s="142"/>
      <c r="EV386" s="142"/>
      <c r="EW386" s="142"/>
      <c r="EX386" s="142"/>
      <c r="EY386" s="142"/>
      <c r="EZ386" s="142"/>
      <c r="FA386" s="142"/>
      <c r="FB386" s="142"/>
      <c r="FC386" s="142"/>
      <c r="FD386" s="142"/>
      <c r="FE386" s="142"/>
      <c r="FF386" s="142"/>
      <c r="FG386" s="142"/>
      <c r="FH386" s="142"/>
    </row>
    <row r="387" spans="1:164" s="67" customFormat="1">
      <c r="A387" s="176" t="str">
        <f>Validation!B387</f>
        <v>Pass</v>
      </c>
      <c r="B387" s="247"/>
      <c r="C387" s="247"/>
      <c r="D387" s="247"/>
      <c r="E387" s="248"/>
      <c r="F387" s="249"/>
      <c r="G387" s="247"/>
      <c r="H387" s="243"/>
      <c r="I387" s="127"/>
      <c r="J387" s="243"/>
      <c r="K387" s="136"/>
      <c r="L387" s="177"/>
      <c r="M387" s="191"/>
      <c r="N387" s="218"/>
      <c r="O387" s="218"/>
      <c r="P387" s="179"/>
      <c r="Q387" s="128"/>
      <c r="R387" s="216"/>
      <c r="S387" s="244"/>
      <c r="T387" s="177"/>
      <c r="U387" s="177"/>
      <c r="V387" s="216"/>
      <c r="W387" s="131"/>
      <c r="X387" s="132"/>
      <c r="Y387" s="132"/>
      <c r="Z387" s="132"/>
      <c r="AA387" s="133"/>
      <c r="AB387" s="127"/>
      <c r="AC387" s="127"/>
      <c r="AD387" s="245"/>
      <c r="AE387" s="246"/>
      <c r="AF387" s="127"/>
      <c r="AG387" s="127"/>
      <c r="AH387" s="128"/>
      <c r="AI387" s="128"/>
      <c r="AJ387" s="134"/>
      <c r="AK387" s="214"/>
      <c r="AL387" s="210"/>
      <c r="AM387" s="177"/>
      <c r="AN387" s="127"/>
      <c r="AO387" s="177"/>
      <c r="AP387" s="177"/>
      <c r="AQ387" s="177"/>
      <c r="AR387" s="177"/>
      <c r="AS387" s="177"/>
      <c r="AT387" s="177"/>
      <c r="AU387" s="135"/>
      <c r="AV387" s="216"/>
      <c r="AW387" s="133"/>
      <c r="AX387" s="127"/>
      <c r="AY387" s="127"/>
      <c r="AZ387" s="127"/>
      <c r="BA387" s="127"/>
      <c r="BB387" s="127"/>
      <c r="BC387" s="127"/>
      <c r="BD387" s="127"/>
      <c r="BE387" s="134"/>
      <c r="BF387" s="127"/>
      <c r="BG387" s="127"/>
      <c r="BH387" s="127"/>
      <c r="BI387" s="127"/>
      <c r="BJ387" s="127"/>
      <c r="BK387" s="127"/>
      <c r="BL387" s="127"/>
      <c r="BM387" s="127"/>
      <c r="BN387" s="134"/>
      <c r="BO387" s="133"/>
      <c r="BP387" s="127"/>
      <c r="BQ387" s="127"/>
      <c r="BR387" s="127"/>
      <c r="BS387" s="127"/>
      <c r="BT387" s="127"/>
      <c r="BU387" s="127"/>
      <c r="BV387" s="127"/>
      <c r="BW387" s="127"/>
      <c r="BX387" s="127"/>
      <c r="BY387" s="127"/>
      <c r="BZ387" s="127"/>
      <c r="CA387" s="127"/>
      <c r="CB387" s="127"/>
      <c r="CC387" s="127"/>
      <c r="CD387" s="127"/>
      <c r="CE387" s="127"/>
      <c r="CF387" s="127"/>
      <c r="CG387" s="127"/>
      <c r="CH387" s="136"/>
      <c r="CI387" s="137"/>
      <c r="CJ387" s="127"/>
      <c r="CK387" s="127"/>
      <c r="CL387" s="127"/>
      <c r="CM387" s="127"/>
      <c r="CN387" s="127"/>
      <c r="CO387" s="127"/>
      <c r="CP387" s="127"/>
      <c r="CQ387" s="127"/>
      <c r="CR387" s="127"/>
      <c r="CS387" s="127"/>
      <c r="CT387" s="127"/>
      <c r="CU387" s="127"/>
      <c r="CV387" s="127"/>
      <c r="CW387" s="127"/>
      <c r="CX387" s="127"/>
      <c r="CY387" s="127"/>
      <c r="CZ387" s="127"/>
      <c r="DA387" s="127"/>
      <c r="DB387" s="127"/>
      <c r="DC387" s="127"/>
      <c r="DD387" s="128"/>
      <c r="DE387" s="134"/>
      <c r="DF387" s="138"/>
      <c r="DG387" s="139"/>
      <c r="DH387" s="139"/>
      <c r="DI387" s="139"/>
      <c r="DJ387" s="139"/>
      <c r="DK387" s="139"/>
      <c r="DL387" s="139"/>
      <c r="DM387" s="137"/>
      <c r="DN387" s="138"/>
      <c r="DO387" s="139"/>
      <c r="DP387" s="139"/>
      <c r="DQ387" s="139"/>
      <c r="DR387" s="139"/>
      <c r="DS387" s="139"/>
      <c r="DT387" s="139"/>
      <c r="DU387" s="128"/>
      <c r="DV387" s="216"/>
      <c r="DW387" s="140"/>
      <c r="DX387" s="141"/>
      <c r="DY387" s="141"/>
      <c r="DZ387" s="134"/>
      <c r="EA387" s="133"/>
      <c r="EB387" s="177"/>
      <c r="EC387" s="177"/>
      <c r="ED387" s="163"/>
      <c r="EE387" s="133"/>
      <c r="EF387" s="127"/>
      <c r="EG387" s="127"/>
      <c r="EH387" s="127"/>
      <c r="EI387" s="127"/>
      <c r="EJ387" s="127"/>
      <c r="EK387" s="127"/>
      <c r="EL387" s="134"/>
      <c r="EM387" s="133"/>
      <c r="EN387" s="127"/>
      <c r="EO387" s="127"/>
      <c r="EP387" s="127"/>
      <c r="EQ387" s="127"/>
      <c r="ER387" s="127"/>
      <c r="ES387" s="127"/>
      <c r="ET387" s="134"/>
      <c r="EU387" s="142"/>
      <c r="EV387" s="142"/>
      <c r="EW387" s="142"/>
      <c r="EX387" s="142"/>
      <c r="EY387" s="142"/>
      <c r="EZ387" s="142"/>
      <c r="FA387" s="142"/>
      <c r="FB387" s="142"/>
      <c r="FC387" s="142"/>
      <c r="FD387" s="142"/>
      <c r="FE387" s="142"/>
      <c r="FF387" s="142"/>
      <c r="FG387" s="142"/>
      <c r="FH387" s="142"/>
    </row>
    <row r="388" spans="1:164" s="67" customFormat="1">
      <c r="A388" s="176" t="str">
        <f>Validation!B388</f>
        <v>Pass</v>
      </c>
      <c r="B388" s="247"/>
      <c r="C388" s="247"/>
      <c r="D388" s="247"/>
      <c r="E388" s="248"/>
      <c r="F388" s="249"/>
      <c r="G388" s="247"/>
      <c r="H388" s="243"/>
      <c r="I388" s="127"/>
      <c r="J388" s="243"/>
      <c r="K388" s="136"/>
      <c r="L388" s="177"/>
      <c r="M388" s="191"/>
      <c r="N388" s="218"/>
      <c r="O388" s="218"/>
      <c r="P388" s="179"/>
      <c r="Q388" s="128"/>
      <c r="R388" s="216"/>
      <c r="S388" s="244"/>
      <c r="T388" s="177"/>
      <c r="U388" s="177"/>
      <c r="V388" s="216"/>
      <c r="W388" s="131"/>
      <c r="X388" s="132"/>
      <c r="Y388" s="132"/>
      <c r="Z388" s="132"/>
      <c r="AA388" s="133"/>
      <c r="AB388" s="127"/>
      <c r="AC388" s="127"/>
      <c r="AD388" s="245"/>
      <c r="AE388" s="246"/>
      <c r="AF388" s="127"/>
      <c r="AG388" s="127"/>
      <c r="AH388" s="128"/>
      <c r="AI388" s="128"/>
      <c r="AJ388" s="134"/>
      <c r="AK388" s="214"/>
      <c r="AL388" s="210"/>
      <c r="AM388" s="177"/>
      <c r="AN388" s="127"/>
      <c r="AO388" s="177"/>
      <c r="AP388" s="177"/>
      <c r="AQ388" s="177"/>
      <c r="AR388" s="177"/>
      <c r="AS388" s="177"/>
      <c r="AT388" s="177"/>
      <c r="AU388" s="135"/>
      <c r="AV388" s="216"/>
      <c r="AW388" s="133"/>
      <c r="AX388" s="127"/>
      <c r="AY388" s="127"/>
      <c r="AZ388" s="127"/>
      <c r="BA388" s="127"/>
      <c r="BB388" s="127"/>
      <c r="BC388" s="127"/>
      <c r="BD388" s="127"/>
      <c r="BE388" s="134"/>
      <c r="BF388" s="127"/>
      <c r="BG388" s="127"/>
      <c r="BH388" s="127"/>
      <c r="BI388" s="127"/>
      <c r="BJ388" s="127"/>
      <c r="BK388" s="127"/>
      <c r="BL388" s="127"/>
      <c r="BM388" s="127"/>
      <c r="BN388" s="134"/>
      <c r="BO388" s="133"/>
      <c r="BP388" s="127"/>
      <c r="BQ388" s="127"/>
      <c r="BR388" s="127"/>
      <c r="BS388" s="127"/>
      <c r="BT388" s="127"/>
      <c r="BU388" s="127"/>
      <c r="BV388" s="127"/>
      <c r="BW388" s="127"/>
      <c r="BX388" s="127"/>
      <c r="BY388" s="127"/>
      <c r="BZ388" s="127"/>
      <c r="CA388" s="127"/>
      <c r="CB388" s="127"/>
      <c r="CC388" s="127"/>
      <c r="CD388" s="127"/>
      <c r="CE388" s="127"/>
      <c r="CF388" s="127"/>
      <c r="CG388" s="127"/>
      <c r="CH388" s="136"/>
      <c r="CI388" s="137"/>
      <c r="CJ388" s="127"/>
      <c r="CK388" s="127"/>
      <c r="CL388" s="127"/>
      <c r="CM388" s="127"/>
      <c r="CN388" s="127"/>
      <c r="CO388" s="127"/>
      <c r="CP388" s="127"/>
      <c r="CQ388" s="127"/>
      <c r="CR388" s="127"/>
      <c r="CS388" s="127"/>
      <c r="CT388" s="127"/>
      <c r="CU388" s="127"/>
      <c r="CV388" s="127"/>
      <c r="CW388" s="127"/>
      <c r="CX388" s="127"/>
      <c r="CY388" s="127"/>
      <c r="CZ388" s="127"/>
      <c r="DA388" s="127"/>
      <c r="DB388" s="127"/>
      <c r="DC388" s="127"/>
      <c r="DD388" s="128"/>
      <c r="DE388" s="134"/>
      <c r="DF388" s="138"/>
      <c r="DG388" s="139"/>
      <c r="DH388" s="139"/>
      <c r="DI388" s="139"/>
      <c r="DJ388" s="139"/>
      <c r="DK388" s="139"/>
      <c r="DL388" s="139"/>
      <c r="DM388" s="137"/>
      <c r="DN388" s="138"/>
      <c r="DO388" s="139"/>
      <c r="DP388" s="139"/>
      <c r="DQ388" s="139"/>
      <c r="DR388" s="139"/>
      <c r="DS388" s="139"/>
      <c r="DT388" s="139"/>
      <c r="DU388" s="128"/>
      <c r="DV388" s="216"/>
      <c r="DW388" s="140"/>
      <c r="DX388" s="141"/>
      <c r="DY388" s="141"/>
      <c r="DZ388" s="134"/>
      <c r="EA388" s="133"/>
      <c r="EB388" s="177"/>
      <c r="EC388" s="177"/>
      <c r="ED388" s="163"/>
      <c r="EE388" s="133"/>
      <c r="EF388" s="127"/>
      <c r="EG388" s="127"/>
      <c r="EH388" s="127"/>
      <c r="EI388" s="127"/>
      <c r="EJ388" s="127"/>
      <c r="EK388" s="127"/>
      <c r="EL388" s="134"/>
      <c r="EM388" s="133"/>
      <c r="EN388" s="127"/>
      <c r="EO388" s="127"/>
      <c r="EP388" s="127"/>
      <c r="EQ388" s="127"/>
      <c r="ER388" s="127"/>
      <c r="ES388" s="127"/>
      <c r="ET388" s="134"/>
      <c r="EU388" s="142"/>
      <c r="EV388" s="142"/>
      <c r="EW388" s="142"/>
      <c r="EX388" s="142"/>
      <c r="EY388" s="142"/>
      <c r="EZ388" s="142"/>
      <c r="FA388" s="142"/>
      <c r="FB388" s="142"/>
      <c r="FC388" s="142"/>
      <c r="FD388" s="142"/>
      <c r="FE388" s="142"/>
      <c r="FF388" s="142"/>
      <c r="FG388" s="142"/>
      <c r="FH388" s="142"/>
    </row>
    <row r="389" spans="1:164" s="67" customFormat="1">
      <c r="A389" s="176" t="str">
        <f>Validation!B389</f>
        <v>Pass</v>
      </c>
      <c r="B389" s="247"/>
      <c r="C389" s="247"/>
      <c r="D389" s="247"/>
      <c r="E389" s="248"/>
      <c r="F389" s="249"/>
      <c r="G389" s="247"/>
      <c r="H389" s="243"/>
      <c r="I389" s="127"/>
      <c r="J389" s="243"/>
      <c r="K389" s="136"/>
      <c r="L389" s="177"/>
      <c r="M389" s="191"/>
      <c r="N389" s="218"/>
      <c r="O389" s="218"/>
      <c r="P389" s="179"/>
      <c r="Q389" s="128"/>
      <c r="R389" s="216"/>
      <c r="S389" s="244"/>
      <c r="T389" s="177"/>
      <c r="U389" s="177"/>
      <c r="V389" s="216"/>
      <c r="W389" s="131"/>
      <c r="X389" s="132"/>
      <c r="Y389" s="132"/>
      <c r="Z389" s="132"/>
      <c r="AA389" s="133"/>
      <c r="AB389" s="127"/>
      <c r="AC389" s="127"/>
      <c r="AD389" s="245"/>
      <c r="AE389" s="246"/>
      <c r="AF389" s="127"/>
      <c r="AG389" s="127"/>
      <c r="AH389" s="128"/>
      <c r="AI389" s="128"/>
      <c r="AJ389" s="134"/>
      <c r="AK389" s="214"/>
      <c r="AL389" s="210"/>
      <c r="AM389" s="177"/>
      <c r="AN389" s="127"/>
      <c r="AO389" s="177"/>
      <c r="AP389" s="177"/>
      <c r="AQ389" s="177"/>
      <c r="AR389" s="177"/>
      <c r="AS389" s="177"/>
      <c r="AT389" s="177"/>
      <c r="AU389" s="135"/>
      <c r="AV389" s="216"/>
      <c r="AW389" s="133"/>
      <c r="AX389" s="127"/>
      <c r="AY389" s="127"/>
      <c r="AZ389" s="127"/>
      <c r="BA389" s="127"/>
      <c r="BB389" s="127"/>
      <c r="BC389" s="127"/>
      <c r="BD389" s="127"/>
      <c r="BE389" s="134"/>
      <c r="BF389" s="127"/>
      <c r="BG389" s="127"/>
      <c r="BH389" s="127"/>
      <c r="BI389" s="127"/>
      <c r="BJ389" s="127"/>
      <c r="BK389" s="127"/>
      <c r="BL389" s="127"/>
      <c r="BM389" s="127"/>
      <c r="BN389" s="134"/>
      <c r="BO389" s="133"/>
      <c r="BP389" s="127"/>
      <c r="BQ389" s="127"/>
      <c r="BR389" s="127"/>
      <c r="BS389" s="127"/>
      <c r="BT389" s="127"/>
      <c r="BU389" s="127"/>
      <c r="BV389" s="127"/>
      <c r="BW389" s="127"/>
      <c r="BX389" s="127"/>
      <c r="BY389" s="127"/>
      <c r="BZ389" s="127"/>
      <c r="CA389" s="127"/>
      <c r="CB389" s="127"/>
      <c r="CC389" s="127"/>
      <c r="CD389" s="127"/>
      <c r="CE389" s="127"/>
      <c r="CF389" s="127"/>
      <c r="CG389" s="127"/>
      <c r="CH389" s="136"/>
      <c r="CI389" s="137"/>
      <c r="CJ389" s="127"/>
      <c r="CK389" s="127"/>
      <c r="CL389" s="127"/>
      <c r="CM389" s="127"/>
      <c r="CN389" s="127"/>
      <c r="CO389" s="127"/>
      <c r="CP389" s="127"/>
      <c r="CQ389" s="127"/>
      <c r="CR389" s="127"/>
      <c r="CS389" s="127"/>
      <c r="CT389" s="127"/>
      <c r="CU389" s="127"/>
      <c r="CV389" s="127"/>
      <c r="CW389" s="127"/>
      <c r="CX389" s="127"/>
      <c r="CY389" s="127"/>
      <c r="CZ389" s="127"/>
      <c r="DA389" s="127"/>
      <c r="DB389" s="127"/>
      <c r="DC389" s="127"/>
      <c r="DD389" s="128"/>
      <c r="DE389" s="134"/>
      <c r="DF389" s="138"/>
      <c r="DG389" s="139"/>
      <c r="DH389" s="139"/>
      <c r="DI389" s="139"/>
      <c r="DJ389" s="139"/>
      <c r="DK389" s="139"/>
      <c r="DL389" s="139"/>
      <c r="DM389" s="137"/>
      <c r="DN389" s="138"/>
      <c r="DO389" s="139"/>
      <c r="DP389" s="139"/>
      <c r="DQ389" s="139"/>
      <c r="DR389" s="139"/>
      <c r="DS389" s="139"/>
      <c r="DT389" s="139"/>
      <c r="DU389" s="128"/>
      <c r="DV389" s="216"/>
      <c r="DW389" s="140"/>
      <c r="DX389" s="141"/>
      <c r="DY389" s="141"/>
      <c r="DZ389" s="134"/>
      <c r="EA389" s="133"/>
      <c r="EB389" s="177"/>
      <c r="EC389" s="177"/>
      <c r="ED389" s="163"/>
      <c r="EE389" s="133"/>
      <c r="EF389" s="127"/>
      <c r="EG389" s="127"/>
      <c r="EH389" s="127"/>
      <c r="EI389" s="127"/>
      <c r="EJ389" s="127"/>
      <c r="EK389" s="127"/>
      <c r="EL389" s="134"/>
      <c r="EM389" s="133"/>
      <c r="EN389" s="127"/>
      <c r="EO389" s="127"/>
      <c r="EP389" s="127"/>
      <c r="EQ389" s="127"/>
      <c r="ER389" s="127"/>
      <c r="ES389" s="127"/>
      <c r="ET389" s="134"/>
      <c r="EU389" s="142"/>
      <c r="EV389" s="142"/>
      <c r="EW389" s="142"/>
      <c r="EX389" s="142"/>
      <c r="EY389" s="142"/>
      <c r="EZ389" s="142"/>
      <c r="FA389" s="142"/>
      <c r="FB389" s="142"/>
      <c r="FC389" s="142"/>
      <c r="FD389" s="142"/>
      <c r="FE389" s="142"/>
      <c r="FF389" s="142"/>
      <c r="FG389" s="142"/>
      <c r="FH389" s="142"/>
    </row>
    <row r="390" spans="1:164" s="67" customFormat="1">
      <c r="A390" s="176" t="str">
        <f>Validation!B390</f>
        <v>Pass</v>
      </c>
      <c r="B390" s="247"/>
      <c r="C390" s="247"/>
      <c r="D390" s="247"/>
      <c r="E390" s="248"/>
      <c r="F390" s="249"/>
      <c r="G390" s="247"/>
      <c r="H390" s="243"/>
      <c r="I390" s="127"/>
      <c r="J390" s="243"/>
      <c r="K390" s="136"/>
      <c r="L390" s="177"/>
      <c r="M390" s="191"/>
      <c r="N390" s="218"/>
      <c r="O390" s="218"/>
      <c r="P390" s="179"/>
      <c r="Q390" s="128"/>
      <c r="R390" s="216"/>
      <c r="S390" s="244"/>
      <c r="T390" s="177"/>
      <c r="U390" s="177"/>
      <c r="V390" s="216"/>
      <c r="W390" s="131"/>
      <c r="X390" s="132"/>
      <c r="Y390" s="132"/>
      <c r="Z390" s="132"/>
      <c r="AA390" s="133"/>
      <c r="AB390" s="127"/>
      <c r="AC390" s="127"/>
      <c r="AD390" s="245"/>
      <c r="AE390" s="246"/>
      <c r="AF390" s="127"/>
      <c r="AG390" s="127"/>
      <c r="AH390" s="128"/>
      <c r="AI390" s="128"/>
      <c r="AJ390" s="134"/>
      <c r="AK390" s="214"/>
      <c r="AL390" s="210"/>
      <c r="AM390" s="177"/>
      <c r="AN390" s="127"/>
      <c r="AO390" s="177"/>
      <c r="AP390" s="177"/>
      <c r="AQ390" s="177"/>
      <c r="AR390" s="177"/>
      <c r="AS390" s="177"/>
      <c r="AT390" s="177"/>
      <c r="AU390" s="135"/>
      <c r="AV390" s="216"/>
      <c r="AW390" s="133"/>
      <c r="AX390" s="127"/>
      <c r="AY390" s="127"/>
      <c r="AZ390" s="127"/>
      <c r="BA390" s="127"/>
      <c r="BB390" s="127"/>
      <c r="BC390" s="127"/>
      <c r="BD390" s="127"/>
      <c r="BE390" s="134"/>
      <c r="BF390" s="127"/>
      <c r="BG390" s="127"/>
      <c r="BH390" s="127"/>
      <c r="BI390" s="127"/>
      <c r="BJ390" s="127"/>
      <c r="BK390" s="127"/>
      <c r="BL390" s="127"/>
      <c r="BM390" s="127"/>
      <c r="BN390" s="134"/>
      <c r="BO390" s="133"/>
      <c r="BP390" s="127"/>
      <c r="BQ390" s="127"/>
      <c r="BR390" s="127"/>
      <c r="BS390" s="127"/>
      <c r="BT390" s="127"/>
      <c r="BU390" s="127"/>
      <c r="BV390" s="127"/>
      <c r="BW390" s="127"/>
      <c r="BX390" s="127"/>
      <c r="BY390" s="127"/>
      <c r="BZ390" s="127"/>
      <c r="CA390" s="127"/>
      <c r="CB390" s="127"/>
      <c r="CC390" s="127"/>
      <c r="CD390" s="127"/>
      <c r="CE390" s="127"/>
      <c r="CF390" s="127"/>
      <c r="CG390" s="127"/>
      <c r="CH390" s="136"/>
      <c r="CI390" s="137"/>
      <c r="CJ390" s="127"/>
      <c r="CK390" s="127"/>
      <c r="CL390" s="127"/>
      <c r="CM390" s="127"/>
      <c r="CN390" s="127"/>
      <c r="CO390" s="127"/>
      <c r="CP390" s="127"/>
      <c r="CQ390" s="127"/>
      <c r="CR390" s="127"/>
      <c r="CS390" s="127"/>
      <c r="CT390" s="127"/>
      <c r="CU390" s="127"/>
      <c r="CV390" s="127"/>
      <c r="CW390" s="127"/>
      <c r="CX390" s="127"/>
      <c r="CY390" s="127"/>
      <c r="CZ390" s="127"/>
      <c r="DA390" s="127"/>
      <c r="DB390" s="127"/>
      <c r="DC390" s="127"/>
      <c r="DD390" s="128"/>
      <c r="DE390" s="134"/>
      <c r="DF390" s="138"/>
      <c r="DG390" s="139"/>
      <c r="DH390" s="139"/>
      <c r="DI390" s="139"/>
      <c r="DJ390" s="139"/>
      <c r="DK390" s="139"/>
      <c r="DL390" s="139"/>
      <c r="DM390" s="137"/>
      <c r="DN390" s="138"/>
      <c r="DO390" s="139"/>
      <c r="DP390" s="139"/>
      <c r="DQ390" s="139"/>
      <c r="DR390" s="139"/>
      <c r="DS390" s="139"/>
      <c r="DT390" s="139"/>
      <c r="DU390" s="128"/>
      <c r="DV390" s="216"/>
      <c r="DW390" s="140"/>
      <c r="DX390" s="141"/>
      <c r="DY390" s="141"/>
      <c r="DZ390" s="134"/>
      <c r="EA390" s="133"/>
      <c r="EB390" s="177"/>
      <c r="EC390" s="177"/>
      <c r="ED390" s="163"/>
      <c r="EE390" s="133"/>
      <c r="EF390" s="127"/>
      <c r="EG390" s="127"/>
      <c r="EH390" s="127"/>
      <c r="EI390" s="127"/>
      <c r="EJ390" s="127"/>
      <c r="EK390" s="127"/>
      <c r="EL390" s="134"/>
      <c r="EM390" s="133"/>
      <c r="EN390" s="127"/>
      <c r="EO390" s="127"/>
      <c r="EP390" s="127"/>
      <c r="EQ390" s="127"/>
      <c r="ER390" s="127"/>
      <c r="ES390" s="127"/>
      <c r="ET390" s="134"/>
      <c r="EU390" s="142"/>
      <c r="EV390" s="142"/>
      <c r="EW390" s="142"/>
      <c r="EX390" s="142"/>
      <c r="EY390" s="142"/>
      <c r="EZ390" s="142"/>
      <c r="FA390" s="142"/>
      <c r="FB390" s="142"/>
      <c r="FC390" s="142"/>
      <c r="FD390" s="142"/>
      <c r="FE390" s="142"/>
      <c r="FF390" s="142"/>
      <c r="FG390" s="142"/>
      <c r="FH390" s="142"/>
    </row>
    <row r="391" spans="1:164" s="67" customFormat="1">
      <c r="A391" s="176" t="str">
        <f>Validation!B391</f>
        <v>Pass</v>
      </c>
      <c r="B391" s="247"/>
      <c r="C391" s="247"/>
      <c r="D391" s="247"/>
      <c r="E391" s="248"/>
      <c r="F391" s="249"/>
      <c r="G391" s="247"/>
      <c r="H391" s="243"/>
      <c r="I391" s="127"/>
      <c r="J391" s="243"/>
      <c r="K391" s="136"/>
      <c r="L391" s="177"/>
      <c r="M391" s="191"/>
      <c r="N391" s="218"/>
      <c r="O391" s="218"/>
      <c r="P391" s="179"/>
      <c r="Q391" s="128"/>
      <c r="R391" s="216"/>
      <c r="S391" s="244"/>
      <c r="T391" s="177"/>
      <c r="U391" s="177"/>
      <c r="V391" s="216"/>
      <c r="W391" s="131"/>
      <c r="X391" s="132"/>
      <c r="Y391" s="132"/>
      <c r="Z391" s="132"/>
      <c r="AA391" s="133"/>
      <c r="AB391" s="127"/>
      <c r="AC391" s="127"/>
      <c r="AD391" s="245"/>
      <c r="AE391" s="246"/>
      <c r="AF391" s="127"/>
      <c r="AG391" s="127"/>
      <c r="AH391" s="128"/>
      <c r="AI391" s="128"/>
      <c r="AJ391" s="134"/>
      <c r="AK391" s="214"/>
      <c r="AL391" s="210"/>
      <c r="AM391" s="177"/>
      <c r="AN391" s="127"/>
      <c r="AO391" s="177"/>
      <c r="AP391" s="177"/>
      <c r="AQ391" s="177"/>
      <c r="AR391" s="177"/>
      <c r="AS391" s="177"/>
      <c r="AT391" s="177"/>
      <c r="AU391" s="135"/>
      <c r="AV391" s="216"/>
      <c r="AW391" s="133"/>
      <c r="AX391" s="127"/>
      <c r="AY391" s="127"/>
      <c r="AZ391" s="127"/>
      <c r="BA391" s="127"/>
      <c r="BB391" s="127"/>
      <c r="BC391" s="127"/>
      <c r="BD391" s="127"/>
      <c r="BE391" s="134"/>
      <c r="BF391" s="127"/>
      <c r="BG391" s="127"/>
      <c r="BH391" s="127"/>
      <c r="BI391" s="127"/>
      <c r="BJ391" s="127"/>
      <c r="BK391" s="127"/>
      <c r="BL391" s="127"/>
      <c r="BM391" s="127"/>
      <c r="BN391" s="134"/>
      <c r="BO391" s="133"/>
      <c r="BP391" s="127"/>
      <c r="BQ391" s="127"/>
      <c r="BR391" s="127"/>
      <c r="BS391" s="127"/>
      <c r="BT391" s="127"/>
      <c r="BU391" s="127"/>
      <c r="BV391" s="127"/>
      <c r="BW391" s="127"/>
      <c r="BX391" s="127"/>
      <c r="BY391" s="127"/>
      <c r="BZ391" s="127"/>
      <c r="CA391" s="127"/>
      <c r="CB391" s="127"/>
      <c r="CC391" s="127"/>
      <c r="CD391" s="127"/>
      <c r="CE391" s="127"/>
      <c r="CF391" s="127"/>
      <c r="CG391" s="127"/>
      <c r="CH391" s="136"/>
      <c r="CI391" s="137"/>
      <c r="CJ391" s="127"/>
      <c r="CK391" s="127"/>
      <c r="CL391" s="127"/>
      <c r="CM391" s="127"/>
      <c r="CN391" s="127"/>
      <c r="CO391" s="127"/>
      <c r="CP391" s="127"/>
      <c r="CQ391" s="127"/>
      <c r="CR391" s="127"/>
      <c r="CS391" s="127"/>
      <c r="CT391" s="127"/>
      <c r="CU391" s="127"/>
      <c r="CV391" s="127"/>
      <c r="CW391" s="127"/>
      <c r="CX391" s="127"/>
      <c r="CY391" s="127"/>
      <c r="CZ391" s="127"/>
      <c r="DA391" s="127"/>
      <c r="DB391" s="127"/>
      <c r="DC391" s="127"/>
      <c r="DD391" s="128"/>
      <c r="DE391" s="134"/>
      <c r="DF391" s="138"/>
      <c r="DG391" s="139"/>
      <c r="DH391" s="139"/>
      <c r="DI391" s="139"/>
      <c r="DJ391" s="139"/>
      <c r="DK391" s="139"/>
      <c r="DL391" s="139"/>
      <c r="DM391" s="137"/>
      <c r="DN391" s="138"/>
      <c r="DO391" s="139"/>
      <c r="DP391" s="139"/>
      <c r="DQ391" s="139"/>
      <c r="DR391" s="139"/>
      <c r="DS391" s="139"/>
      <c r="DT391" s="139"/>
      <c r="DU391" s="128"/>
      <c r="DV391" s="216"/>
      <c r="DW391" s="140"/>
      <c r="DX391" s="141"/>
      <c r="DY391" s="141"/>
      <c r="DZ391" s="134"/>
      <c r="EA391" s="133"/>
      <c r="EB391" s="177"/>
      <c r="EC391" s="177"/>
      <c r="ED391" s="163"/>
      <c r="EE391" s="133"/>
      <c r="EF391" s="127"/>
      <c r="EG391" s="127"/>
      <c r="EH391" s="127"/>
      <c r="EI391" s="127"/>
      <c r="EJ391" s="127"/>
      <c r="EK391" s="127"/>
      <c r="EL391" s="134"/>
      <c r="EM391" s="133"/>
      <c r="EN391" s="127"/>
      <c r="EO391" s="127"/>
      <c r="EP391" s="127"/>
      <c r="EQ391" s="127"/>
      <c r="ER391" s="127"/>
      <c r="ES391" s="127"/>
      <c r="ET391" s="134"/>
      <c r="EU391" s="142"/>
      <c r="EV391" s="142"/>
      <c r="EW391" s="142"/>
      <c r="EX391" s="142"/>
      <c r="EY391" s="142"/>
      <c r="EZ391" s="142"/>
      <c r="FA391" s="142"/>
      <c r="FB391" s="142"/>
      <c r="FC391" s="142"/>
      <c r="FD391" s="142"/>
      <c r="FE391" s="142"/>
      <c r="FF391" s="142"/>
      <c r="FG391" s="142"/>
      <c r="FH391" s="142"/>
    </row>
    <row r="392" spans="1:164" s="67" customFormat="1">
      <c r="A392" s="176" t="str">
        <f>Validation!B392</f>
        <v>Pass</v>
      </c>
      <c r="B392" s="247"/>
      <c r="C392" s="247"/>
      <c r="D392" s="247"/>
      <c r="E392" s="248"/>
      <c r="F392" s="249"/>
      <c r="G392" s="247"/>
      <c r="H392" s="243"/>
      <c r="I392" s="127"/>
      <c r="J392" s="243"/>
      <c r="K392" s="136"/>
      <c r="L392" s="177"/>
      <c r="M392" s="191"/>
      <c r="N392" s="218"/>
      <c r="O392" s="218"/>
      <c r="P392" s="179"/>
      <c r="Q392" s="128"/>
      <c r="R392" s="216"/>
      <c r="S392" s="244"/>
      <c r="T392" s="177"/>
      <c r="U392" s="177"/>
      <c r="V392" s="216"/>
      <c r="W392" s="131"/>
      <c r="X392" s="132"/>
      <c r="Y392" s="132"/>
      <c r="Z392" s="132"/>
      <c r="AA392" s="133"/>
      <c r="AB392" s="127"/>
      <c r="AC392" s="127"/>
      <c r="AD392" s="245"/>
      <c r="AE392" s="246"/>
      <c r="AF392" s="127"/>
      <c r="AG392" s="127"/>
      <c r="AH392" s="128"/>
      <c r="AI392" s="128"/>
      <c r="AJ392" s="134"/>
      <c r="AK392" s="214"/>
      <c r="AL392" s="210"/>
      <c r="AM392" s="177"/>
      <c r="AN392" s="127"/>
      <c r="AO392" s="177"/>
      <c r="AP392" s="177"/>
      <c r="AQ392" s="177"/>
      <c r="AR392" s="177"/>
      <c r="AS392" s="177"/>
      <c r="AT392" s="177"/>
      <c r="AU392" s="135"/>
      <c r="AV392" s="216"/>
      <c r="AW392" s="133"/>
      <c r="AX392" s="127"/>
      <c r="AY392" s="127"/>
      <c r="AZ392" s="127"/>
      <c r="BA392" s="127"/>
      <c r="BB392" s="127"/>
      <c r="BC392" s="127"/>
      <c r="BD392" s="127"/>
      <c r="BE392" s="134"/>
      <c r="BF392" s="127"/>
      <c r="BG392" s="127"/>
      <c r="BH392" s="127"/>
      <c r="BI392" s="127"/>
      <c r="BJ392" s="127"/>
      <c r="BK392" s="127"/>
      <c r="BL392" s="127"/>
      <c r="BM392" s="127"/>
      <c r="BN392" s="134"/>
      <c r="BO392" s="133"/>
      <c r="BP392" s="127"/>
      <c r="BQ392" s="127"/>
      <c r="BR392" s="127"/>
      <c r="BS392" s="127"/>
      <c r="BT392" s="127"/>
      <c r="BU392" s="127"/>
      <c r="BV392" s="127"/>
      <c r="BW392" s="127"/>
      <c r="BX392" s="127"/>
      <c r="BY392" s="127"/>
      <c r="BZ392" s="127"/>
      <c r="CA392" s="127"/>
      <c r="CB392" s="127"/>
      <c r="CC392" s="127"/>
      <c r="CD392" s="127"/>
      <c r="CE392" s="127"/>
      <c r="CF392" s="127"/>
      <c r="CG392" s="127"/>
      <c r="CH392" s="136"/>
      <c r="CI392" s="137"/>
      <c r="CJ392" s="127"/>
      <c r="CK392" s="127"/>
      <c r="CL392" s="127"/>
      <c r="CM392" s="127"/>
      <c r="CN392" s="127"/>
      <c r="CO392" s="127"/>
      <c r="CP392" s="127"/>
      <c r="CQ392" s="127"/>
      <c r="CR392" s="127"/>
      <c r="CS392" s="127"/>
      <c r="CT392" s="127"/>
      <c r="CU392" s="127"/>
      <c r="CV392" s="127"/>
      <c r="CW392" s="127"/>
      <c r="CX392" s="127"/>
      <c r="CY392" s="127"/>
      <c r="CZ392" s="127"/>
      <c r="DA392" s="127"/>
      <c r="DB392" s="127"/>
      <c r="DC392" s="127"/>
      <c r="DD392" s="128"/>
      <c r="DE392" s="134"/>
      <c r="DF392" s="138"/>
      <c r="DG392" s="139"/>
      <c r="DH392" s="139"/>
      <c r="DI392" s="139"/>
      <c r="DJ392" s="139"/>
      <c r="DK392" s="139"/>
      <c r="DL392" s="139"/>
      <c r="DM392" s="137"/>
      <c r="DN392" s="138"/>
      <c r="DO392" s="139"/>
      <c r="DP392" s="139"/>
      <c r="DQ392" s="139"/>
      <c r="DR392" s="139"/>
      <c r="DS392" s="139"/>
      <c r="DT392" s="139"/>
      <c r="DU392" s="128"/>
      <c r="DV392" s="216"/>
      <c r="DW392" s="140"/>
      <c r="DX392" s="141"/>
      <c r="DY392" s="141"/>
      <c r="DZ392" s="134"/>
      <c r="EA392" s="133"/>
      <c r="EB392" s="177"/>
      <c r="EC392" s="177"/>
      <c r="ED392" s="163"/>
      <c r="EE392" s="133"/>
      <c r="EF392" s="127"/>
      <c r="EG392" s="127"/>
      <c r="EH392" s="127"/>
      <c r="EI392" s="127"/>
      <c r="EJ392" s="127"/>
      <c r="EK392" s="127"/>
      <c r="EL392" s="134"/>
      <c r="EM392" s="133"/>
      <c r="EN392" s="127"/>
      <c r="EO392" s="127"/>
      <c r="EP392" s="127"/>
      <c r="EQ392" s="127"/>
      <c r="ER392" s="127"/>
      <c r="ES392" s="127"/>
      <c r="ET392" s="134"/>
      <c r="EU392" s="142"/>
      <c r="EV392" s="142"/>
      <c r="EW392" s="142"/>
      <c r="EX392" s="142"/>
      <c r="EY392" s="142"/>
      <c r="EZ392" s="142"/>
      <c r="FA392" s="142"/>
      <c r="FB392" s="142"/>
      <c r="FC392" s="142"/>
      <c r="FD392" s="142"/>
      <c r="FE392" s="142"/>
      <c r="FF392" s="142"/>
      <c r="FG392" s="142"/>
      <c r="FH392" s="142"/>
    </row>
    <row r="393" spans="1:164" s="67" customFormat="1">
      <c r="A393" s="176" t="str">
        <f>Validation!B393</f>
        <v>Pass</v>
      </c>
      <c r="B393" s="247"/>
      <c r="C393" s="247"/>
      <c r="D393" s="247"/>
      <c r="E393" s="248"/>
      <c r="F393" s="249"/>
      <c r="G393" s="247"/>
      <c r="H393" s="243"/>
      <c r="I393" s="127"/>
      <c r="J393" s="243"/>
      <c r="K393" s="136"/>
      <c r="L393" s="177"/>
      <c r="M393" s="191"/>
      <c r="N393" s="218"/>
      <c r="O393" s="218"/>
      <c r="P393" s="179"/>
      <c r="Q393" s="128"/>
      <c r="R393" s="216"/>
      <c r="S393" s="244"/>
      <c r="T393" s="177"/>
      <c r="U393" s="177"/>
      <c r="V393" s="216"/>
      <c r="W393" s="131"/>
      <c r="X393" s="132"/>
      <c r="Y393" s="132"/>
      <c r="Z393" s="132"/>
      <c r="AA393" s="133"/>
      <c r="AB393" s="127"/>
      <c r="AC393" s="127"/>
      <c r="AD393" s="245"/>
      <c r="AE393" s="246"/>
      <c r="AF393" s="127"/>
      <c r="AG393" s="127"/>
      <c r="AH393" s="128"/>
      <c r="AI393" s="128"/>
      <c r="AJ393" s="134"/>
      <c r="AK393" s="214"/>
      <c r="AL393" s="210"/>
      <c r="AM393" s="177"/>
      <c r="AN393" s="127"/>
      <c r="AO393" s="177"/>
      <c r="AP393" s="177"/>
      <c r="AQ393" s="177"/>
      <c r="AR393" s="177"/>
      <c r="AS393" s="177"/>
      <c r="AT393" s="177"/>
      <c r="AU393" s="135"/>
      <c r="AV393" s="216"/>
      <c r="AW393" s="133"/>
      <c r="AX393" s="127"/>
      <c r="AY393" s="127"/>
      <c r="AZ393" s="127"/>
      <c r="BA393" s="127"/>
      <c r="BB393" s="127"/>
      <c r="BC393" s="127"/>
      <c r="BD393" s="127"/>
      <c r="BE393" s="134"/>
      <c r="BF393" s="127"/>
      <c r="BG393" s="127"/>
      <c r="BH393" s="127"/>
      <c r="BI393" s="127"/>
      <c r="BJ393" s="127"/>
      <c r="BK393" s="127"/>
      <c r="BL393" s="127"/>
      <c r="BM393" s="127"/>
      <c r="BN393" s="134"/>
      <c r="BO393" s="133"/>
      <c r="BP393" s="127"/>
      <c r="BQ393" s="127"/>
      <c r="BR393" s="127"/>
      <c r="BS393" s="127"/>
      <c r="BT393" s="127"/>
      <c r="BU393" s="127"/>
      <c r="BV393" s="127"/>
      <c r="BW393" s="127"/>
      <c r="BX393" s="127"/>
      <c r="BY393" s="127"/>
      <c r="BZ393" s="127"/>
      <c r="CA393" s="127"/>
      <c r="CB393" s="127"/>
      <c r="CC393" s="127"/>
      <c r="CD393" s="127"/>
      <c r="CE393" s="127"/>
      <c r="CF393" s="127"/>
      <c r="CG393" s="127"/>
      <c r="CH393" s="136"/>
      <c r="CI393" s="137"/>
      <c r="CJ393" s="127"/>
      <c r="CK393" s="127"/>
      <c r="CL393" s="127"/>
      <c r="CM393" s="127"/>
      <c r="CN393" s="127"/>
      <c r="CO393" s="127"/>
      <c r="CP393" s="127"/>
      <c r="CQ393" s="127"/>
      <c r="CR393" s="127"/>
      <c r="CS393" s="127"/>
      <c r="CT393" s="127"/>
      <c r="CU393" s="127"/>
      <c r="CV393" s="127"/>
      <c r="CW393" s="127"/>
      <c r="CX393" s="127"/>
      <c r="CY393" s="127"/>
      <c r="CZ393" s="127"/>
      <c r="DA393" s="127"/>
      <c r="DB393" s="127"/>
      <c r="DC393" s="127"/>
      <c r="DD393" s="128"/>
      <c r="DE393" s="134"/>
      <c r="DF393" s="138"/>
      <c r="DG393" s="139"/>
      <c r="DH393" s="139"/>
      <c r="DI393" s="139"/>
      <c r="DJ393" s="139"/>
      <c r="DK393" s="139"/>
      <c r="DL393" s="139"/>
      <c r="DM393" s="137"/>
      <c r="DN393" s="138"/>
      <c r="DO393" s="139"/>
      <c r="DP393" s="139"/>
      <c r="DQ393" s="139"/>
      <c r="DR393" s="139"/>
      <c r="DS393" s="139"/>
      <c r="DT393" s="139"/>
      <c r="DU393" s="128"/>
      <c r="DV393" s="216"/>
      <c r="DW393" s="140"/>
      <c r="DX393" s="141"/>
      <c r="DY393" s="141"/>
      <c r="DZ393" s="134"/>
      <c r="EA393" s="133"/>
      <c r="EB393" s="177"/>
      <c r="EC393" s="177"/>
      <c r="ED393" s="163"/>
      <c r="EE393" s="133"/>
      <c r="EF393" s="127"/>
      <c r="EG393" s="127"/>
      <c r="EH393" s="127"/>
      <c r="EI393" s="127"/>
      <c r="EJ393" s="127"/>
      <c r="EK393" s="127"/>
      <c r="EL393" s="134"/>
      <c r="EM393" s="133"/>
      <c r="EN393" s="127"/>
      <c r="EO393" s="127"/>
      <c r="EP393" s="127"/>
      <c r="EQ393" s="127"/>
      <c r="ER393" s="127"/>
      <c r="ES393" s="127"/>
      <c r="ET393" s="134"/>
      <c r="EU393" s="142"/>
      <c r="EV393" s="142"/>
      <c r="EW393" s="142"/>
      <c r="EX393" s="142"/>
      <c r="EY393" s="142"/>
      <c r="EZ393" s="142"/>
      <c r="FA393" s="142"/>
      <c r="FB393" s="142"/>
      <c r="FC393" s="142"/>
      <c r="FD393" s="142"/>
      <c r="FE393" s="142"/>
      <c r="FF393" s="142"/>
      <c r="FG393" s="142"/>
      <c r="FH393" s="142"/>
    </row>
    <row r="394" spans="1:164" s="67" customFormat="1">
      <c r="A394" s="176" t="str">
        <f>Validation!B394</f>
        <v>Pass</v>
      </c>
      <c r="B394" s="247"/>
      <c r="C394" s="247"/>
      <c r="D394" s="247"/>
      <c r="E394" s="248"/>
      <c r="F394" s="249"/>
      <c r="G394" s="247"/>
      <c r="H394" s="243"/>
      <c r="I394" s="127"/>
      <c r="J394" s="243"/>
      <c r="K394" s="136"/>
      <c r="L394" s="177"/>
      <c r="M394" s="191"/>
      <c r="N394" s="218"/>
      <c r="O394" s="218"/>
      <c r="P394" s="179"/>
      <c r="Q394" s="128"/>
      <c r="R394" s="216"/>
      <c r="S394" s="244"/>
      <c r="T394" s="177"/>
      <c r="U394" s="177"/>
      <c r="V394" s="216"/>
      <c r="W394" s="131"/>
      <c r="X394" s="132"/>
      <c r="Y394" s="132"/>
      <c r="Z394" s="132"/>
      <c r="AA394" s="133"/>
      <c r="AB394" s="127"/>
      <c r="AC394" s="127"/>
      <c r="AD394" s="245"/>
      <c r="AE394" s="246"/>
      <c r="AF394" s="127"/>
      <c r="AG394" s="127"/>
      <c r="AH394" s="128"/>
      <c r="AI394" s="128"/>
      <c r="AJ394" s="134"/>
      <c r="AK394" s="214"/>
      <c r="AL394" s="210"/>
      <c r="AM394" s="177"/>
      <c r="AN394" s="127"/>
      <c r="AO394" s="177"/>
      <c r="AP394" s="177"/>
      <c r="AQ394" s="177"/>
      <c r="AR394" s="177"/>
      <c r="AS394" s="177"/>
      <c r="AT394" s="177"/>
      <c r="AU394" s="135"/>
      <c r="AV394" s="216"/>
      <c r="AW394" s="133"/>
      <c r="AX394" s="127"/>
      <c r="AY394" s="127"/>
      <c r="AZ394" s="127"/>
      <c r="BA394" s="127"/>
      <c r="BB394" s="127"/>
      <c r="BC394" s="127"/>
      <c r="BD394" s="127"/>
      <c r="BE394" s="134"/>
      <c r="BF394" s="127"/>
      <c r="BG394" s="127"/>
      <c r="BH394" s="127"/>
      <c r="BI394" s="127"/>
      <c r="BJ394" s="127"/>
      <c r="BK394" s="127"/>
      <c r="BL394" s="127"/>
      <c r="BM394" s="127"/>
      <c r="BN394" s="134"/>
      <c r="BO394" s="133"/>
      <c r="BP394" s="127"/>
      <c r="BQ394" s="127"/>
      <c r="BR394" s="127"/>
      <c r="BS394" s="127"/>
      <c r="BT394" s="127"/>
      <c r="BU394" s="127"/>
      <c r="BV394" s="127"/>
      <c r="BW394" s="127"/>
      <c r="BX394" s="127"/>
      <c r="BY394" s="127"/>
      <c r="BZ394" s="127"/>
      <c r="CA394" s="127"/>
      <c r="CB394" s="127"/>
      <c r="CC394" s="127"/>
      <c r="CD394" s="127"/>
      <c r="CE394" s="127"/>
      <c r="CF394" s="127"/>
      <c r="CG394" s="127"/>
      <c r="CH394" s="136"/>
      <c r="CI394" s="137"/>
      <c r="CJ394" s="127"/>
      <c r="CK394" s="127"/>
      <c r="CL394" s="127"/>
      <c r="CM394" s="127"/>
      <c r="CN394" s="127"/>
      <c r="CO394" s="127"/>
      <c r="CP394" s="127"/>
      <c r="CQ394" s="127"/>
      <c r="CR394" s="127"/>
      <c r="CS394" s="127"/>
      <c r="CT394" s="127"/>
      <c r="CU394" s="127"/>
      <c r="CV394" s="127"/>
      <c r="CW394" s="127"/>
      <c r="CX394" s="127"/>
      <c r="CY394" s="127"/>
      <c r="CZ394" s="127"/>
      <c r="DA394" s="127"/>
      <c r="DB394" s="127"/>
      <c r="DC394" s="127"/>
      <c r="DD394" s="128"/>
      <c r="DE394" s="134"/>
      <c r="DF394" s="138"/>
      <c r="DG394" s="139"/>
      <c r="DH394" s="139"/>
      <c r="DI394" s="139"/>
      <c r="DJ394" s="139"/>
      <c r="DK394" s="139"/>
      <c r="DL394" s="139"/>
      <c r="DM394" s="137"/>
      <c r="DN394" s="138"/>
      <c r="DO394" s="139"/>
      <c r="DP394" s="139"/>
      <c r="DQ394" s="139"/>
      <c r="DR394" s="139"/>
      <c r="DS394" s="139"/>
      <c r="DT394" s="139"/>
      <c r="DU394" s="128"/>
      <c r="DV394" s="216"/>
      <c r="DW394" s="140"/>
      <c r="DX394" s="141"/>
      <c r="DY394" s="141"/>
      <c r="DZ394" s="134"/>
      <c r="EA394" s="133"/>
      <c r="EB394" s="177"/>
      <c r="EC394" s="177"/>
      <c r="ED394" s="163"/>
      <c r="EE394" s="133"/>
      <c r="EF394" s="127"/>
      <c r="EG394" s="127"/>
      <c r="EH394" s="127"/>
      <c r="EI394" s="127"/>
      <c r="EJ394" s="127"/>
      <c r="EK394" s="127"/>
      <c r="EL394" s="134"/>
      <c r="EM394" s="133"/>
      <c r="EN394" s="127"/>
      <c r="EO394" s="127"/>
      <c r="EP394" s="127"/>
      <c r="EQ394" s="127"/>
      <c r="ER394" s="127"/>
      <c r="ES394" s="127"/>
      <c r="ET394" s="134"/>
      <c r="EU394" s="142"/>
      <c r="EV394" s="142"/>
      <c r="EW394" s="142"/>
      <c r="EX394" s="142"/>
      <c r="EY394" s="142"/>
      <c r="EZ394" s="142"/>
      <c r="FA394" s="142"/>
      <c r="FB394" s="142"/>
      <c r="FC394" s="142"/>
      <c r="FD394" s="142"/>
      <c r="FE394" s="142"/>
      <c r="FF394" s="142"/>
      <c r="FG394" s="142"/>
      <c r="FH394" s="142"/>
    </row>
    <row r="395" spans="1:164" s="67" customFormat="1">
      <c r="A395" s="176" t="str">
        <f>Validation!B395</f>
        <v>Pass</v>
      </c>
      <c r="B395" s="247"/>
      <c r="C395" s="247"/>
      <c r="D395" s="247"/>
      <c r="E395" s="248"/>
      <c r="F395" s="249"/>
      <c r="G395" s="247"/>
      <c r="H395" s="243"/>
      <c r="I395" s="127"/>
      <c r="J395" s="243"/>
      <c r="K395" s="136"/>
      <c r="L395" s="177"/>
      <c r="M395" s="191"/>
      <c r="N395" s="218"/>
      <c r="O395" s="218"/>
      <c r="P395" s="179"/>
      <c r="Q395" s="128"/>
      <c r="R395" s="216"/>
      <c r="S395" s="244"/>
      <c r="T395" s="177"/>
      <c r="U395" s="177"/>
      <c r="V395" s="216"/>
      <c r="W395" s="131"/>
      <c r="X395" s="132"/>
      <c r="Y395" s="132"/>
      <c r="Z395" s="132"/>
      <c r="AA395" s="133"/>
      <c r="AB395" s="127"/>
      <c r="AC395" s="127"/>
      <c r="AD395" s="245"/>
      <c r="AE395" s="246"/>
      <c r="AF395" s="127"/>
      <c r="AG395" s="127"/>
      <c r="AH395" s="128"/>
      <c r="AI395" s="128"/>
      <c r="AJ395" s="134"/>
      <c r="AK395" s="214"/>
      <c r="AL395" s="210"/>
      <c r="AM395" s="177"/>
      <c r="AN395" s="127"/>
      <c r="AO395" s="177"/>
      <c r="AP395" s="177"/>
      <c r="AQ395" s="177"/>
      <c r="AR395" s="177"/>
      <c r="AS395" s="177"/>
      <c r="AT395" s="177"/>
      <c r="AU395" s="135"/>
      <c r="AV395" s="216"/>
      <c r="AW395" s="133"/>
      <c r="AX395" s="127"/>
      <c r="AY395" s="127"/>
      <c r="AZ395" s="127"/>
      <c r="BA395" s="127"/>
      <c r="BB395" s="127"/>
      <c r="BC395" s="127"/>
      <c r="BD395" s="127"/>
      <c r="BE395" s="134"/>
      <c r="BF395" s="127"/>
      <c r="BG395" s="127"/>
      <c r="BH395" s="127"/>
      <c r="BI395" s="127"/>
      <c r="BJ395" s="127"/>
      <c r="BK395" s="127"/>
      <c r="BL395" s="127"/>
      <c r="BM395" s="127"/>
      <c r="BN395" s="134"/>
      <c r="BO395" s="133"/>
      <c r="BP395" s="127"/>
      <c r="BQ395" s="127"/>
      <c r="BR395" s="127"/>
      <c r="BS395" s="127"/>
      <c r="BT395" s="127"/>
      <c r="BU395" s="127"/>
      <c r="BV395" s="127"/>
      <c r="BW395" s="127"/>
      <c r="BX395" s="127"/>
      <c r="BY395" s="127"/>
      <c r="BZ395" s="127"/>
      <c r="CA395" s="127"/>
      <c r="CB395" s="127"/>
      <c r="CC395" s="127"/>
      <c r="CD395" s="127"/>
      <c r="CE395" s="127"/>
      <c r="CF395" s="127"/>
      <c r="CG395" s="127"/>
      <c r="CH395" s="136"/>
      <c r="CI395" s="137"/>
      <c r="CJ395" s="127"/>
      <c r="CK395" s="127"/>
      <c r="CL395" s="127"/>
      <c r="CM395" s="127"/>
      <c r="CN395" s="127"/>
      <c r="CO395" s="127"/>
      <c r="CP395" s="127"/>
      <c r="CQ395" s="127"/>
      <c r="CR395" s="127"/>
      <c r="CS395" s="127"/>
      <c r="CT395" s="127"/>
      <c r="CU395" s="127"/>
      <c r="CV395" s="127"/>
      <c r="CW395" s="127"/>
      <c r="CX395" s="127"/>
      <c r="CY395" s="127"/>
      <c r="CZ395" s="127"/>
      <c r="DA395" s="127"/>
      <c r="DB395" s="127"/>
      <c r="DC395" s="127"/>
      <c r="DD395" s="128"/>
      <c r="DE395" s="134"/>
      <c r="DF395" s="138"/>
      <c r="DG395" s="139"/>
      <c r="DH395" s="139"/>
      <c r="DI395" s="139"/>
      <c r="DJ395" s="139"/>
      <c r="DK395" s="139"/>
      <c r="DL395" s="139"/>
      <c r="DM395" s="137"/>
      <c r="DN395" s="138"/>
      <c r="DO395" s="139"/>
      <c r="DP395" s="139"/>
      <c r="DQ395" s="139"/>
      <c r="DR395" s="139"/>
      <c r="DS395" s="139"/>
      <c r="DT395" s="139"/>
      <c r="DU395" s="128"/>
      <c r="DV395" s="216"/>
      <c r="DW395" s="140"/>
      <c r="DX395" s="141"/>
      <c r="DY395" s="141"/>
      <c r="DZ395" s="134"/>
      <c r="EA395" s="133"/>
      <c r="EB395" s="177"/>
      <c r="EC395" s="177"/>
      <c r="ED395" s="163"/>
      <c r="EE395" s="133"/>
      <c r="EF395" s="127"/>
      <c r="EG395" s="127"/>
      <c r="EH395" s="127"/>
      <c r="EI395" s="127"/>
      <c r="EJ395" s="127"/>
      <c r="EK395" s="127"/>
      <c r="EL395" s="134"/>
      <c r="EM395" s="133"/>
      <c r="EN395" s="127"/>
      <c r="EO395" s="127"/>
      <c r="EP395" s="127"/>
      <c r="EQ395" s="127"/>
      <c r="ER395" s="127"/>
      <c r="ES395" s="127"/>
      <c r="ET395" s="134"/>
      <c r="EU395" s="142"/>
      <c r="EV395" s="142"/>
      <c r="EW395" s="142"/>
      <c r="EX395" s="142"/>
      <c r="EY395" s="142"/>
      <c r="EZ395" s="142"/>
      <c r="FA395" s="142"/>
      <c r="FB395" s="142"/>
      <c r="FC395" s="142"/>
      <c r="FD395" s="142"/>
      <c r="FE395" s="142"/>
      <c r="FF395" s="142"/>
      <c r="FG395" s="142"/>
      <c r="FH395" s="142"/>
    </row>
    <row r="396" spans="1:164" s="67" customFormat="1">
      <c r="A396" s="176" t="str">
        <f>Validation!B396</f>
        <v>Pass</v>
      </c>
      <c r="B396" s="247"/>
      <c r="C396" s="247"/>
      <c r="D396" s="247"/>
      <c r="E396" s="248"/>
      <c r="F396" s="249"/>
      <c r="G396" s="247"/>
      <c r="H396" s="243"/>
      <c r="I396" s="127"/>
      <c r="J396" s="243"/>
      <c r="K396" s="136"/>
      <c r="L396" s="177"/>
      <c r="M396" s="191"/>
      <c r="N396" s="218"/>
      <c r="O396" s="218"/>
      <c r="P396" s="179"/>
      <c r="Q396" s="128"/>
      <c r="R396" s="216"/>
      <c r="S396" s="244"/>
      <c r="T396" s="177"/>
      <c r="U396" s="177"/>
      <c r="V396" s="216"/>
      <c r="W396" s="131"/>
      <c r="X396" s="132"/>
      <c r="Y396" s="132"/>
      <c r="Z396" s="132"/>
      <c r="AA396" s="133"/>
      <c r="AB396" s="127"/>
      <c r="AC396" s="127"/>
      <c r="AD396" s="245"/>
      <c r="AE396" s="246"/>
      <c r="AF396" s="127"/>
      <c r="AG396" s="127"/>
      <c r="AH396" s="128"/>
      <c r="AI396" s="128"/>
      <c r="AJ396" s="134"/>
      <c r="AK396" s="214"/>
      <c r="AL396" s="210"/>
      <c r="AM396" s="177"/>
      <c r="AN396" s="127"/>
      <c r="AO396" s="177"/>
      <c r="AP396" s="177"/>
      <c r="AQ396" s="177"/>
      <c r="AR396" s="177"/>
      <c r="AS396" s="177"/>
      <c r="AT396" s="177"/>
      <c r="AU396" s="135"/>
      <c r="AV396" s="216"/>
      <c r="AW396" s="133"/>
      <c r="AX396" s="127"/>
      <c r="AY396" s="127"/>
      <c r="AZ396" s="127"/>
      <c r="BA396" s="127"/>
      <c r="BB396" s="127"/>
      <c r="BC396" s="127"/>
      <c r="BD396" s="127"/>
      <c r="BE396" s="134"/>
      <c r="BF396" s="127"/>
      <c r="BG396" s="127"/>
      <c r="BH396" s="127"/>
      <c r="BI396" s="127"/>
      <c r="BJ396" s="127"/>
      <c r="BK396" s="127"/>
      <c r="BL396" s="127"/>
      <c r="BM396" s="127"/>
      <c r="BN396" s="134"/>
      <c r="BO396" s="133"/>
      <c r="BP396" s="127"/>
      <c r="BQ396" s="127"/>
      <c r="BR396" s="127"/>
      <c r="BS396" s="127"/>
      <c r="BT396" s="127"/>
      <c r="BU396" s="127"/>
      <c r="BV396" s="127"/>
      <c r="BW396" s="127"/>
      <c r="BX396" s="127"/>
      <c r="BY396" s="127"/>
      <c r="BZ396" s="127"/>
      <c r="CA396" s="127"/>
      <c r="CB396" s="127"/>
      <c r="CC396" s="127"/>
      <c r="CD396" s="127"/>
      <c r="CE396" s="127"/>
      <c r="CF396" s="127"/>
      <c r="CG396" s="127"/>
      <c r="CH396" s="136"/>
      <c r="CI396" s="137"/>
      <c r="CJ396" s="127"/>
      <c r="CK396" s="127"/>
      <c r="CL396" s="127"/>
      <c r="CM396" s="127"/>
      <c r="CN396" s="127"/>
      <c r="CO396" s="127"/>
      <c r="CP396" s="127"/>
      <c r="CQ396" s="127"/>
      <c r="CR396" s="127"/>
      <c r="CS396" s="127"/>
      <c r="CT396" s="127"/>
      <c r="CU396" s="127"/>
      <c r="CV396" s="127"/>
      <c r="CW396" s="127"/>
      <c r="CX396" s="127"/>
      <c r="CY396" s="127"/>
      <c r="CZ396" s="127"/>
      <c r="DA396" s="127"/>
      <c r="DB396" s="127"/>
      <c r="DC396" s="127"/>
      <c r="DD396" s="128"/>
      <c r="DE396" s="134"/>
      <c r="DF396" s="138"/>
      <c r="DG396" s="139"/>
      <c r="DH396" s="139"/>
      <c r="DI396" s="139"/>
      <c r="DJ396" s="139"/>
      <c r="DK396" s="139"/>
      <c r="DL396" s="139"/>
      <c r="DM396" s="137"/>
      <c r="DN396" s="138"/>
      <c r="DO396" s="139"/>
      <c r="DP396" s="139"/>
      <c r="DQ396" s="139"/>
      <c r="DR396" s="139"/>
      <c r="DS396" s="139"/>
      <c r="DT396" s="139"/>
      <c r="DU396" s="128"/>
      <c r="DV396" s="216"/>
      <c r="DW396" s="140"/>
      <c r="DX396" s="141"/>
      <c r="DY396" s="141"/>
      <c r="DZ396" s="134"/>
      <c r="EA396" s="133"/>
      <c r="EB396" s="177"/>
      <c r="EC396" s="177"/>
      <c r="ED396" s="163"/>
      <c r="EE396" s="133"/>
      <c r="EF396" s="127"/>
      <c r="EG396" s="127"/>
      <c r="EH396" s="127"/>
      <c r="EI396" s="127"/>
      <c r="EJ396" s="127"/>
      <c r="EK396" s="127"/>
      <c r="EL396" s="134"/>
      <c r="EM396" s="133"/>
      <c r="EN396" s="127"/>
      <c r="EO396" s="127"/>
      <c r="EP396" s="127"/>
      <c r="EQ396" s="127"/>
      <c r="ER396" s="127"/>
      <c r="ES396" s="127"/>
      <c r="ET396" s="134"/>
      <c r="EU396" s="142"/>
      <c r="EV396" s="142"/>
      <c r="EW396" s="142"/>
      <c r="EX396" s="142"/>
      <c r="EY396" s="142"/>
      <c r="EZ396" s="142"/>
      <c r="FA396" s="142"/>
      <c r="FB396" s="142"/>
      <c r="FC396" s="142"/>
      <c r="FD396" s="142"/>
      <c r="FE396" s="142"/>
      <c r="FF396" s="142"/>
      <c r="FG396" s="142"/>
      <c r="FH396" s="142"/>
    </row>
    <row r="397" spans="1:164" s="67" customFormat="1">
      <c r="A397" s="176" t="str">
        <f>Validation!B397</f>
        <v>Pass</v>
      </c>
      <c r="B397" s="247"/>
      <c r="C397" s="247"/>
      <c r="D397" s="247"/>
      <c r="E397" s="248"/>
      <c r="F397" s="249"/>
      <c r="G397" s="247"/>
      <c r="H397" s="243"/>
      <c r="I397" s="127"/>
      <c r="J397" s="243"/>
      <c r="K397" s="136"/>
      <c r="L397" s="177"/>
      <c r="M397" s="191"/>
      <c r="N397" s="218"/>
      <c r="O397" s="218"/>
      <c r="P397" s="179"/>
      <c r="Q397" s="128"/>
      <c r="R397" s="216"/>
      <c r="S397" s="244"/>
      <c r="T397" s="177"/>
      <c r="U397" s="177"/>
      <c r="V397" s="216"/>
      <c r="W397" s="131"/>
      <c r="X397" s="132"/>
      <c r="Y397" s="132"/>
      <c r="Z397" s="132"/>
      <c r="AA397" s="133"/>
      <c r="AB397" s="127"/>
      <c r="AC397" s="127"/>
      <c r="AD397" s="245"/>
      <c r="AE397" s="246"/>
      <c r="AF397" s="127"/>
      <c r="AG397" s="127"/>
      <c r="AH397" s="128"/>
      <c r="AI397" s="128"/>
      <c r="AJ397" s="134"/>
      <c r="AK397" s="214"/>
      <c r="AL397" s="210"/>
      <c r="AM397" s="177"/>
      <c r="AN397" s="127"/>
      <c r="AO397" s="177"/>
      <c r="AP397" s="177"/>
      <c r="AQ397" s="177"/>
      <c r="AR397" s="177"/>
      <c r="AS397" s="177"/>
      <c r="AT397" s="177"/>
      <c r="AU397" s="135"/>
      <c r="AV397" s="216"/>
      <c r="AW397" s="133"/>
      <c r="AX397" s="127"/>
      <c r="AY397" s="127"/>
      <c r="AZ397" s="127"/>
      <c r="BA397" s="127"/>
      <c r="BB397" s="127"/>
      <c r="BC397" s="127"/>
      <c r="BD397" s="127"/>
      <c r="BE397" s="134"/>
      <c r="BF397" s="127"/>
      <c r="BG397" s="127"/>
      <c r="BH397" s="127"/>
      <c r="BI397" s="127"/>
      <c r="BJ397" s="127"/>
      <c r="BK397" s="127"/>
      <c r="BL397" s="127"/>
      <c r="BM397" s="127"/>
      <c r="BN397" s="134"/>
      <c r="BO397" s="133"/>
      <c r="BP397" s="127"/>
      <c r="BQ397" s="127"/>
      <c r="BR397" s="127"/>
      <c r="BS397" s="127"/>
      <c r="BT397" s="127"/>
      <c r="BU397" s="127"/>
      <c r="BV397" s="127"/>
      <c r="BW397" s="127"/>
      <c r="BX397" s="127"/>
      <c r="BY397" s="127"/>
      <c r="BZ397" s="127"/>
      <c r="CA397" s="127"/>
      <c r="CB397" s="127"/>
      <c r="CC397" s="127"/>
      <c r="CD397" s="127"/>
      <c r="CE397" s="127"/>
      <c r="CF397" s="127"/>
      <c r="CG397" s="127"/>
      <c r="CH397" s="136"/>
      <c r="CI397" s="137"/>
      <c r="CJ397" s="127"/>
      <c r="CK397" s="127"/>
      <c r="CL397" s="127"/>
      <c r="CM397" s="127"/>
      <c r="CN397" s="127"/>
      <c r="CO397" s="127"/>
      <c r="CP397" s="127"/>
      <c r="CQ397" s="127"/>
      <c r="CR397" s="127"/>
      <c r="CS397" s="127"/>
      <c r="CT397" s="127"/>
      <c r="CU397" s="127"/>
      <c r="CV397" s="127"/>
      <c r="CW397" s="127"/>
      <c r="CX397" s="127"/>
      <c r="CY397" s="127"/>
      <c r="CZ397" s="127"/>
      <c r="DA397" s="127"/>
      <c r="DB397" s="127"/>
      <c r="DC397" s="127"/>
      <c r="DD397" s="128"/>
      <c r="DE397" s="134"/>
      <c r="DF397" s="138"/>
      <c r="DG397" s="139"/>
      <c r="DH397" s="139"/>
      <c r="DI397" s="139"/>
      <c r="DJ397" s="139"/>
      <c r="DK397" s="139"/>
      <c r="DL397" s="139"/>
      <c r="DM397" s="137"/>
      <c r="DN397" s="138"/>
      <c r="DO397" s="139"/>
      <c r="DP397" s="139"/>
      <c r="DQ397" s="139"/>
      <c r="DR397" s="139"/>
      <c r="DS397" s="139"/>
      <c r="DT397" s="139"/>
      <c r="DU397" s="128"/>
      <c r="DV397" s="216"/>
      <c r="DW397" s="140"/>
      <c r="DX397" s="141"/>
      <c r="DY397" s="141"/>
      <c r="DZ397" s="134"/>
      <c r="EA397" s="133"/>
      <c r="EB397" s="177"/>
      <c r="EC397" s="177"/>
      <c r="ED397" s="163"/>
      <c r="EE397" s="133"/>
      <c r="EF397" s="127"/>
      <c r="EG397" s="127"/>
      <c r="EH397" s="127"/>
      <c r="EI397" s="127"/>
      <c r="EJ397" s="127"/>
      <c r="EK397" s="127"/>
      <c r="EL397" s="134"/>
      <c r="EM397" s="133"/>
      <c r="EN397" s="127"/>
      <c r="EO397" s="127"/>
      <c r="EP397" s="127"/>
      <c r="EQ397" s="127"/>
      <c r="ER397" s="127"/>
      <c r="ES397" s="127"/>
      <c r="ET397" s="134"/>
      <c r="EU397" s="142"/>
      <c r="EV397" s="142"/>
      <c r="EW397" s="142"/>
      <c r="EX397" s="142"/>
      <c r="EY397" s="142"/>
      <c r="EZ397" s="142"/>
      <c r="FA397" s="142"/>
      <c r="FB397" s="142"/>
      <c r="FC397" s="142"/>
      <c r="FD397" s="142"/>
      <c r="FE397" s="142"/>
      <c r="FF397" s="142"/>
      <c r="FG397" s="142"/>
      <c r="FH397" s="142"/>
    </row>
    <row r="398" spans="1:164" s="67" customFormat="1">
      <c r="A398" s="176" t="str">
        <f>Validation!B398</f>
        <v>Pass</v>
      </c>
      <c r="B398" s="247"/>
      <c r="C398" s="247"/>
      <c r="D398" s="247"/>
      <c r="E398" s="248"/>
      <c r="F398" s="249"/>
      <c r="G398" s="247"/>
      <c r="H398" s="243"/>
      <c r="I398" s="127"/>
      <c r="J398" s="243"/>
      <c r="K398" s="136"/>
      <c r="L398" s="177"/>
      <c r="M398" s="191"/>
      <c r="N398" s="218"/>
      <c r="O398" s="218"/>
      <c r="P398" s="179"/>
      <c r="Q398" s="128"/>
      <c r="R398" s="216"/>
      <c r="S398" s="244"/>
      <c r="T398" s="177"/>
      <c r="U398" s="177"/>
      <c r="V398" s="216"/>
      <c r="W398" s="131"/>
      <c r="X398" s="132"/>
      <c r="Y398" s="132"/>
      <c r="Z398" s="132"/>
      <c r="AA398" s="133"/>
      <c r="AB398" s="127"/>
      <c r="AC398" s="127"/>
      <c r="AD398" s="245"/>
      <c r="AE398" s="246"/>
      <c r="AF398" s="127"/>
      <c r="AG398" s="127"/>
      <c r="AH398" s="128"/>
      <c r="AI398" s="128"/>
      <c r="AJ398" s="134"/>
      <c r="AK398" s="214"/>
      <c r="AL398" s="210"/>
      <c r="AM398" s="177"/>
      <c r="AN398" s="127"/>
      <c r="AO398" s="177"/>
      <c r="AP398" s="177"/>
      <c r="AQ398" s="177"/>
      <c r="AR398" s="177"/>
      <c r="AS398" s="177"/>
      <c r="AT398" s="177"/>
      <c r="AU398" s="135"/>
      <c r="AV398" s="216"/>
      <c r="AW398" s="133"/>
      <c r="AX398" s="127"/>
      <c r="AY398" s="127"/>
      <c r="AZ398" s="127"/>
      <c r="BA398" s="127"/>
      <c r="BB398" s="127"/>
      <c r="BC398" s="127"/>
      <c r="BD398" s="127"/>
      <c r="BE398" s="134"/>
      <c r="BF398" s="127"/>
      <c r="BG398" s="127"/>
      <c r="BH398" s="127"/>
      <c r="BI398" s="127"/>
      <c r="BJ398" s="127"/>
      <c r="BK398" s="127"/>
      <c r="BL398" s="127"/>
      <c r="BM398" s="127"/>
      <c r="BN398" s="134"/>
      <c r="BO398" s="133"/>
      <c r="BP398" s="127"/>
      <c r="BQ398" s="127"/>
      <c r="BR398" s="127"/>
      <c r="BS398" s="127"/>
      <c r="BT398" s="127"/>
      <c r="BU398" s="127"/>
      <c r="BV398" s="127"/>
      <c r="BW398" s="127"/>
      <c r="BX398" s="127"/>
      <c r="BY398" s="127"/>
      <c r="BZ398" s="127"/>
      <c r="CA398" s="127"/>
      <c r="CB398" s="127"/>
      <c r="CC398" s="127"/>
      <c r="CD398" s="127"/>
      <c r="CE398" s="127"/>
      <c r="CF398" s="127"/>
      <c r="CG398" s="127"/>
      <c r="CH398" s="136"/>
      <c r="CI398" s="137"/>
      <c r="CJ398" s="127"/>
      <c r="CK398" s="127"/>
      <c r="CL398" s="127"/>
      <c r="CM398" s="127"/>
      <c r="CN398" s="127"/>
      <c r="CO398" s="127"/>
      <c r="CP398" s="127"/>
      <c r="CQ398" s="127"/>
      <c r="CR398" s="127"/>
      <c r="CS398" s="127"/>
      <c r="CT398" s="127"/>
      <c r="CU398" s="127"/>
      <c r="CV398" s="127"/>
      <c r="CW398" s="127"/>
      <c r="CX398" s="127"/>
      <c r="CY398" s="127"/>
      <c r="CZ398" s="127"/>
      <c r="DA398" s="127"/>
      <c r="DB398" s="127"/>
      <c r="DC398" s="127"/>
      <c r="DD398" s="128"/>
      <c r="DE398" s="134"/>
      <c r="DF398" s="138"/>
      <c r="DG398" s="139"/>
      <c r="DH398" s="139"/>
      <c r="DI398" s="139"/>
      <c r="DJ398" s="139"/>
      <c r="DK398" s="139"/>
      <c r="DL398" s="139"/>
      <c r="DM398" s="137"/>
      <c r="DN398" s="138"/>
      <c r="DO398" s="139"/>
      <c r="DP398" s="139"/>
      <c r="DQ398" s="139"/>
      <c r="DR398" s="139"/>
      <c r="DS398" s="139"/>
      <c r="DT398" s="139"/>
      <c r="DU398" s="128"/>
      <c r="DV398" s="216"/>
      <c r="DW398" s="140"/>
      <c r="DX398" s="141"/>
      <c r="DY398" s="141"/>
      <c r="DZ398" s="134"/>
      <c r="EA398" s="133"/>
      <c r="EB398" s="177"/>
      <c r="EC398" s="177"/>
      <c r="ED398" s="163"/>
      <c r="EE398" s="133"/>
      <c r="EF398" s="127"/>
      <c r="EG398" s="127"/>
      <c r="EH398" s="127"/>
      <c r="EI398" s="127"/>
      <c r="EJ398" s="127"/>
      <c r="EK398" s="127"/>
      <c r="EL398" s="134"/>
      <c r="EM398" s="133"/>
      <c r="EN398" s="127"/>
      <c r="EO398" s="127"/>
      <c r="EP398" s="127"/>
      <c r="EQ398" s="127"/>
      <c r="ER398" s="127"/>
      <c r="ES398" s="127"/>
      <c r="ET398" s="134"/>
      <c r="EU398" s="142"/>
      <c r="EV398" s="142"/>
      <c r="EW398" s="142"/>
      <c r="EX398" s="142"/>
      <c r="EY398" s="142"/>
      <c r="EZ398" s="142"/>
      <c r="FA398" s="142"/>
      <c r="FB398" s="142"/>
      <c r="FC398" s="142"/>
      <c r="FD398" s="142"/>
      <c r="FE398" s="142"/>
      <c r="FF398" s="142"/>
      <c r="FG398" s="142"/>
      <c r="FH398" s="142"/>
    </row>
    <row r="399" spans="1:164" s="67" customFormat="1">
      <c r="A399" s="176" t="str">
        <f>Validation!B399</f>
        <v>Pass</v>
      </c>
      <c r="B399" s="247"/>
      <c r="C399" s="247"/>
      <c r="D399" s="247"/>
      <c r="E399" s="248"/>
      <c r="F399" s="249"/>
      <c r="G399" s="247"/>
      <c r="H399" s="243"/>
      <c r="I399" s="127"/>
      <c r="J399" s="243"/>
      <c r="K399" s="136"/>
      <c r="L399" s="177"/>
      <c r="M399" s="191"/>
      <c r="N399" s="218"/>
      <c r="O399" s="218"/>
      <c r="P399" s="179"/>
      <c r="Q399" s="128"/>
      <c r="R399" s="216"/>
      <c r="S399" s="244"/>
      <c r="T399" s="177"/>
      <c r="U399" s="177"/>
      <c r="V399" s="216"/>
      <c r="W399" s="131"/>
      <c r="X399" s="132"/>
      <c r="Y399" s="132"/>
      <c r="Z399" s="132"/>
      <c r="AA399" s="133"/>
      <c r="AB399" s="127"/>
      <c r="AC399" s="127"/>
      <c r="AD399" s="245"/>
      <c r="AE399" s="246"/>
      <c r="AF399" s="127"/>
      <c r="AG399" s="127"/>
      <c r="AH399" s="128"/>
      <c r="AI399" s="128"/>
      <c r="AJ399" s="134"/>
      <c r="AK399" s="214"/>
      <c r="AL399" s="210"/>
      <c r="AM399" s="177"/>
      <c r="AN399" s="127"/>
      <c r="AO399" s="177"/>
      <c r="AP399" s="177"/>
      <c r="AQ399" s="177"/>
      <c r="AR399" s="177"/>
      <c r="AS399" s="177"/>
      <c r="AT399" s="177"/>
      <c r="AU399" s="135"/>
      <c r="AV399" s="216"/>
      <c r="AW399" s="133"/>
      <c r="AX399" s="127"/>
      <c r="AY399" s="127"/>
      <c r="AZ399" s="127"/>
      <c r="BA399" s="127"/>
      <c r="BB399" s="127"/>
      <c r="BC399" s="127"/>
      <c r="BD399" s="127"/>
      <c r="BE399" s="134"/>
      <c r="BF399" s="127"/>
      <c r="BG399" s="127"/>
      <c r="BH399" s="127"/>
      <c r="BI399" s="127"/>
      <c r="BJ399" s="127"/>
      <c r="BK399" s="127"/>
      <c r="BL399" s="127"/>
      <c r="BM399" s="127"/>
      <c r="BN399" s="134"/>
      <c r="BO399" s="133"/>
      <c r="BP399" s="127"/>
      <c r="BQ399" s="127"/>
      <c r="BR399" s="127"/>
      <c r="BS399" s="127"/>
      <c r="BT399" s="127"/>
      <c r="BU399" s="127"/>
      <c r="BV399" s="127"/>
      <c r="BW399" s="127"/>
      <c r="BX399" s="127"/>
      <c r="BY399" s="127"/>
      <c r="BZ399" s="127"/>
      <c r="CA399" s="127"/>
      <c r="CB399" s="127"/>
      <c r="CC399" s="127"/>
      <c r="CD399" s="127"/>
      <c r="CE399" s="127"/>
      <c r="CF399" s="127"/>
      <c r="CG399" s="127"/>
      <c r="CH399" s="136"/>
      <c r="CI399" s="137"/>
      <c r="CJ399" s="127"/>
      <c r="CK399" s="127"/>
      <c r="CL399" s="127"/>
      <c r="CM399" s="127"/>
      <c r="CN399" s="127"/>
      <c r="CO399" s="127"/>
      <c r="CP399" s="127"/>
      <c r="CQ399" s="127"/>
      <c r="CR399" s="127"/>
      <c r="CS399" s="127"/>
      <c r="CT399" s="127"/>
      <c r="CU399" s="127"/>
      <c r="CV399" s="127"/>
      <c r="CW399" s="127"/>
      <c r="CX399" s="127"/>
      <c r="CY399" s="127"/>
      <c r="CZ399" s="127"/>
      <c r="DA399" s="127"/>
      <c r="DB399" s="127"/>
      <c r="DC399" s="127"/>
      <c r="DD399" s="128"/>
      <c r="DE399" s="134"/>
      <c r="DF399" s="138"/>
      <c r="DG399" s="139"/>
      <c r="DH399" s="139"/>
      <c r="DI399" s="139"/>
      <c r="DJ399" s="139"/>
      <c r="DK399" s="139"/>
      <c r="DL399" s="139"/>
      <c r="DM399" s="137"/>
      <c r="DN399" s="138"/>
      <c r="DO399" s="139"/>
      <c r="DP399" s="139"/>
      <c r="DQ399" s="139"/>
      <c r="DR399" s="139"/>
      <c r="DS399" s="139"/>
      <c r="DT399" s="139"/>
      <c r="DU399" s="128"/>
      <c r="DV399" s="216"/>
      <c r="DW399" s="140"/>
      <c r="DX399" s="141"/>
      <c r="DY399" s="141"/>
      <c r="DZ399" s="134"/>
      <c r="EA399" s="133"/>
      <c r="EB399" s="177"/>
      <c r="EC399" s="177"/>
      <c r="ED399" s="163"/>
      <c r="EE399" s="133"/>
      <c r="EF399" s="127"/>
      <c r="EG399" s="127"/>
      <c r="EH399" s="127"/>
      <c r="EI399" s="127"/>
      <c r="EJ399" s="127"/>
      <c r="EK399" s="127"/>
      <c r="EL399" s="134"/>
      <c r="EM399" s="133"/>
      <c r="EN399" s="127"/>
      <c r="EO399" s="127"/>
      <c r="EP399" s="127"/>
      <c r="EQ399" s="127"/>
      <c r="ER399" s="127"/>
      <c r="ES399" s="127"/>
      <c r="ET399" s="134"/>
      <c r="EU399" s="142"/>
      <c r="EV399" s="142"/>
      <c r="EW399" s="142"/>
      <c r="EX399" s="142"/>
      <c r="EY399" s="142"/>
      <c r="EZ399" s="142"/>
      <c r="FA399" s="142"/>
      <c r="FB399" s="142"/>
      <c r="FC399" s="142"/>
      <c r="FD399" s="142"/>
      <c r="FE399" s="142"/>
      <c r="FF399" s="142"/>
      <c r="FG399" s="142"/>
      <c r="FH399" s="142"/>
    </row>
    <row r="400" spans="1:164" s="67" customFormat="1">
      <c r="A400" s="176" t="str">
        <f>Validation!B400</f>
        <v>Pass</v>
      </c>
      <c r="B400" s="247"/>
      <c r="C400" s="247"/>
      <c r="D400" s="247"/>
      <c r="E400" s="248"/>
      <c r="F400" s="249"/>
      <c r="G400" s="247"/>
      <c r="H400" s="243"/>
      <c r="I400" s="127"/>
      <c r="J400" s="243"/>
      <c r="K400" s="136"/>
      <c r="L400" s="177"/>
      <c r="M400" s="191"/>
      <c r="N400" s="218"/>
      <c r="O400" s="218"/>
      <c r="P400" s="179"/>
      <c r="Q400" s="128"/>
      <c r="R400" s="216"/>
      <c r="S400" s="244"/>
      <c r="T400" s="177"/>
      <c r="U400" s="177"/>
      <c r="V400" s="216"/>
      <c r="W400" s="131"/>
      <c r="X400" s="132"/>
      <c r="Y400" s="132"/>
      <c r="Z400" s="132"/>
      <c r="AA400" s="133"/>
      <c r="AB400" s="127"/>
      <c r="AC400" s="127"/>
      <c r="AD400" s="245"/>
      <c r="AE400" s="246"/>
      <c r="AF400" s="127"/>
      <c r="AG400" s="127"/>
      <c r="AH400" s="128"/>
      <c r="AI400" s="128"/>
      <c r="AJ400" s="134"/>
      <c r="AK400" s="214"/>
      <c r="AL400" s="210"/>
      <c r="AM400" s="177"/>
      <c r="AN400" s="127"/>
      <c r="AO400" s="177"/>
      <c r="AP400" s="177"/>
      <c r="AQ400" s="177"/>
      <c r="AR400" s="177"/>
      <c r="AS400" s="177"/>
      <c r="AT400" s="177"/>
      <c r="AU400" s="135"/>
      <c r="AV400" s="216"/>
      <c r="AW400" s="133"/>
      <c r="AX400" s="127"/>
      <c r="AY400" s="127"/>
      <c r="AZ400" s="127"/>
      <c r="BA400" s="127"/>
      <c r="BB400" s="127"/>
      <c r="BC400" s="127"/>
      <c r="BD400" s="127"/>
      <c r="BE400" s="134"/>
      <c r="BF400" s="127"/>
      <c r="BG400" s="127"/>
      <c r="BH400" s="127"/>
      <c r="BI400" s="127"/>
      <c r="BJ400" s="127"/>
      <c r="BK400" s="127"/>
      <c r="BL400" s="127"/>
      <c r="BM400" s="127"/>
      <c r="BN400" s="134"/>
      <c r="BO400" s="133"/>
      <c r="BP400" s="127"/>
      <c r="BQ400" s="127"/>
      <c r="BR400" s="127"/>
      <c r="BS400" s="127"/>
      <c r="BT400" s="127"/>
      <c r="BU400" s="127"/>
      <c r="BV400" s="127"/>
      <c r="BW400" s="127"/>
      <c r="BX400" s="127"/>
      <c r="BY400" s="127"/>
      <c r="BZ400" s="127"/>
      <c r="CA400" s="127"/>
      <c r="CB400" s="127"/>
      <c r="CC400" s="127"/>
      <c r="CD400" s="127"/>
      <c r="CE400" s="127"/>
      <c r="CF400" s="127"/>
      <c r="CG400" s="127"/>
      <c r="CH400" s="136"/>
      <c r="CI400" s="137"/>
      <c r="CJ400" s="127"/>
      <c r="CK400" s="127"/>
      <c r="CL400" s="127"/>
      <c r="CM400" s="127"/>
      <c r="CN400" s="127"/>
      <c r="CO400" s="127"/>
      <c r="CP400" s="127"/>
      <c r="CQ400" s="127"/>
      <c r="CR400" s="127"/>
      <c r="CS400" s="127"/>
      <c r="CT400" s="127"/>
      <c r="CU400" s="127"/>
      <c r="CV400" s="127"/>
      <c r="CW400" s="127"/>
      <c r="CX400" s="127"/>
      <c r="CY400" s="127"/>
      <c r="CZ400" s="127"/>
      <c r="DA400" s="127"/>
      <c r="DB400" s="127"/>
      <c r="DC400" s="127"/>
      <c r="DD400" s="128"/>
      <c r="DE400" s="134"/>
      <c r="DF400" s="138"/>
      <c r="DG400" s="139"/>
      <c r="DH400" s="139"/>
      <c r="DI400" s="139"/>
      <c r="DJ400" s="139"/>
      <c r="DK400" s="139"/>
      <c r="DL400" s="139"/>
      <c r="DM400" s="137"/>
      <c r="DN400" s="138"/>
      <c r="DO400" s="139"/>
      <c r="DP400" s="139"/>
      <c r="DQ400" s="139"/>
      <c r="DR400" s="139"/>
      <c r="DS400" s="139"/>
      <c r="DT400" s="139"/>
      <c r="DU400" s="128"/>
      <c r="DV400" s="216"/>
      <c r="DW400" s="140"/>
      <c r="DX400" s="141"/>
      <c r="DY400" s="141"/>
      <c r="DZ400" s="134"/>
      <c r="EA400" s="133"/>
      <c r="EB400" s="177"/>
      <c r="EC400" s="177"/>
      <c r="ED400" s="163"/>
      <c r="EE400" s="133"/>
      <c r="EF400" s="127"/>
      <c r="EG400" s="127"/>
      <c r="EH400" s="127"/>
      <c r="EI400" s="127"/>
      <c r="EJ400" s="127"/>
      <c r="EK400" s="127"/>
      <c r="EL400" s="134"/>
      <c r="EM400" s="133"/>
      <c r="EN400" s="127"/>
      <c r="EO400" s="127"/>
      <c r="EP400" s="127"/>
      <c r="EQ400" s="127"/>
      <c r="ER400" s="127"/>
      <c r="ES400" s="127"/>
      <c r="ET400" s="134"/>
      <c r="EU400" s="142"/>
      <c r="EV400" s="142"/>
      <c r="EW400" s="142"/>
      <c r="EX400" s="142"/>
      <c r="EY400" s="142"/>
      <c r="EZ400" s="142"/>
      <c r="FA400" s="142"/>
      <c r="FB400" s="142"/>
      <c r="FC400" s="142"/>
      <c r="FD400" s="142"/>
      <c r="FE400" s="142"/>
      <c r="FF400" s="142"/>
      <c r="FG400" s="142"/>
      <c r="FH400" s="142"/>
    </row>
    <row r="401" spans="1:164" s="67" customFormat="1">
      <c r="A401" s="176" t="str">
        <f>Validation!B401</f>
        <v>Pass</v>
      </c>
      <c r="B401" s="247"/>
      <c r="C401" s="247"/>
      <c r="D401" s="247"/>
      <c r="E401" s="248"/>
      <c r="F401" s="249"/>
      <c r="G401" s="247"/>
      <c r="H401" s="243"/>
      <c r="I401" s="127"/>
      <c r="J401" s="243"/>
      <c r="K401" s="136"/>
      <c r="L401" s="177"/>
      <c r="M401" s="191"/>
      <c r="N401" s="218"/>
      <c r="O401" s="218"/>
      <c r="P401" s="179"/>
      <c r="Q401" s="128"/>
      <c r="R401" s="216"/>
      <c r="S401" s="244"/>
      <c r="T401" s="177"/>
      <c r="U401" s="177"/>
      <c r="V401" s="216"/>
      <c r="W401" s="131"/>
      <c r="X401" s="132"/>
      <c r="Y401" s="132"/>
      <c r="Z401" s="132"/>
      <c r="AA401" s="133"/>
      <c r="AB401" s="127"/>
      <c r="AC401" s="127"/>
      <c r="AD401" s="245"/>
      <c r="AE401" s="246"/>
      <c r="AF401" s="127"/>
      <c r="AG401" s="127"/>
      <c r="AH401" s="128"/>
      <c r="AI401" s="128"/>
      <c r="AJ401" s="134"/>
      <c r="AK401" s="214"/>
      <c r="AL401" s="210"/>
      <c r="AM401" s="177"/>
      <c r="AN401" s="127"/>
      <c r="AO401" s="177"/>
      <c r="AP401" s="177"/>
      <c r="AQ401" s="177"/>
      <c r="AR401" s="177"/>
      <c r="AS401" s="177"/>
      <c r="AT401" s="177"/>
      <c r="AU401" s="135"/>
      <c r="AV401" s="216"/>
      <c r="AW401" s="133"/>
      <c r="AX401" s="127"/>
      <c r="AY401" s="127"/>
      <c r="AZ401" s="127"/>
      <c r="BA401" s="127"/>
      <c r="BB401" s="127"/>
      <c r="BC401" s="127"/>
      <c r="BD401" s="127"/>
      <c r="BE401" s="134"/>
      <c r="BF401" s="127"/>
      <c r="BG401" s="127"/>
      <c r="BH401" s="127"/>
      <c r="BI401" s="127"/>
      <c r="BJ401" s="127"/>
      <c r="BK401" s="127"/>
      <c r="BL401" s="127"/>
      <c r="BM401" s="127"/>
      <c r="BN401" s="134"/>
      <c r="BO401" s="133"/>
      <c r="BP401" s="127"/>
      <c r="BQ401" s="127"/>
      <c r="BR401" s="127"/>
      <c r="BS401" s="127"/>
      <c r="BT401" s="127"/>
      <c r="BU401" s="127"/>
      <c r="BV401" s="127"/>
      <c r="BW401" s="127"/>
      <c r="BX401" s="127"/>
      <c r="BY401" s="127"/>
      <c r="BZ401" s="127"/>
      <c r="CA401" s="127"/>
      <c r="CB401" s="127"/>
      <c r="CC401" s="127"/>
      <c r="CD401" s="127"/>
      <c r="CE401" s="127"/>
      <c r="CF401" s="127"/>
      <c r="CG401" s="127"/>
      <c r="CH401" s="136"/>
      <c r="CI401" s="137"/>
      <c r="CJ401" s="127"/>
      <c r="CK401" s="127"/>
      <c r="CL401" s="127"/>
      <c r="CM401" s="127"/>
      <c r="CN401" s="127"/>
      <c r="CO401" s="127"/>
      <c r="CP401" s="127"/>
      <c r="CQ401" s="127"/>
      <c r="CR401" s="127"/>
      <c r="CS401" s="127"/>
      <c r="CT401" s="127"/>
      <c r="CU401" s="127"/>
      <c r="CV401" s="127"/>
      <c r="CW401" s="127"/>
      <c r="CX401" s="127"/>
      <c r="CY401" s="127"/>
      <c r="CZ401" s="127"/>
      <c r="DA401" s="127"/>
      <c r="DB401" s="127"/>
      <c r="DC401" s="127"/>
      <c r="DD401" s="128"/>
      <c r="DE401" s="134"/>
      <c r="DF401" s="138"/>
      <c r="DG401" s="139"/>
      <c r="DH401" s="139"/>
      <c r="DI401" s="139"/>
      <c r="DJ401" s="139"/>
      <c r="DK401" s="139"/>
      <c r="DL401" s="139"/>
      <c r="DM401" s="137"/>
      <c r="DN401" s="138"/>
      <c r="DO401" s="139"/>
      <c r="DP401" s="139"/>
      <c r="DQ401" s="139"/>
      <c r="DR401" s="139"/>
      <c r="DS401" s="139"/>
      <c r="DT401" s="139"/>
      <c r="DU401" s="128"/>
      <c r="DV401" s="216"/>
      <c r="DW401" s="140"/>
      <c r="DX401" s="141"/>
      <c r="DY401" s="141"/>
      <c r="DZ401" s="134"/>
      <c r="EA401" s="133"/>
      <c r="EB401" s="177"/>
      <c r="EC401" s="177"/>
      <c r="ED401" s="163"/>
      <c r="EE401" s="133"/>
      <c r="EF401" s="127"/>
      <c r="EG401" s="127"/>
      <c r="EH401" s="127"/>
      <c r="EI401" s="127"/>
      <c r="EJ401" s="127"/>
      <c r="EK401" s="127"/>
      <c r="EL401" s="134"/>
      <c r="EM401" s="133"/>
      <c r="EN401" s="127"/>
      <c r="EO401" s="127"/>
      <c r="EP401" s="127"/>
      <c r="EQ401" s="127"/>
      <c r="ER401" s="127"/>
      <c r="ES401" s="127"/>
      <c r="ET401" s="134"/>
      <c r="EU401" s="142"/>
      <c r="EV401" s="142"/>
      <c r="EW401" s="142"/>
      <c r="EX401" s="142"/>
      <c r="EY401" s="142"/>
      <c r="EZ401" s="142"/>
      <c r="FA401" s="142"/>
      <c r="FB401" s="142"/>
      <c r="FC401" s="142"/>
      <c r="FD401" s="142"/>
      <c r="FE401" s="142"/>
      <c r="FF401" s="142"/>
      <c r="FG401" s="142"/>
      <c r="FH401" s="142"/>
    </row>
    <row r="402" spans="1:164" s="67" customFormat="1">
      <c r="A402" s="176" t="str">
        <f>Validation!B402</f>
        <v>Pass</v>
      </c>
      <c r="B402" s="247"/>
      <c r="C402" s="247"/>
      <c r="D402" s="247"/>
      <c r="E402" s="248"/>
      <c r="F402" s="249"/>
      <c r="G402" s="247"/>
      <c r="H402" s="243"/>
      <c r="I402" s="127"/>
      <c r="J402" s="243"/>
      <c r="K402" s="136"/>
      <c r="L402" s="177"/>
      <c r="M402" s="191"/>
      <c r="N402" s="218"/>
      <c r="O402" s="218"/>
      <c r="P402" s="179"/>
      <c r="Q402" s="128"/>
      <c r="R402" s="216"/>
      <c r="S402" s="244"/>
      <c r="T402" s="177"/>
      <c r="U402" s="177"/>
      <c r="V402" s="216"/>
      <c r="W402" s="131"/>
      <c r="X402" s="132"/>
      <c r="Y402" s="132"/>
      <c r="Z402" s="132"/>
      <c r="AA402" s="133"/>
      <c r="AB402" s="127"/>
      <c r="AC402" s="127"/>
      <c r="AD402" s="245"/>
      <c r="AE402" s="246"/>
      <c r="AF402" s="127"/>
      <c r="AG402" s="127"/>
      <c r="AH402" s="128"/>
      <c r="AI402" s="128"/>
      <c r="AJ402" s="134"/>
      <c r="AK402" s="214"/>
      <c r="AL402" s="210"/>
      <c r="AM402" s="177"/>
      <c r="AN402" s="127"/>
      <c r="AO402" s="177"/>
      <c r="AP402" s="177"/>
      <c r="AQ402" s="177"/>
      <c r="AR402" s="177"/>
      <c r="AS402" s="177"/>
      <c r="AT402" s="177"/>
      <c r="AU402" s="135"/>
      <c r="AV402" s="216"/>
      <c r="AW402" s="133"/>
      <c r="AX402" s="127"/>
      <c r="AY402" s="127"/>
      <c r="AZ402" s="127"/>
      <c r="BA402" s="127"/>
      <c r="BB402" s="127"/>
      <c r="BC402" s="127"/>
      <c r="BD402" s="127"/>
      <c r="BE402" s="134"/>
      <c r="BF402" s="127"/>
      <c r="BG402" s="127"/>
      <c r="BH402" s="127"/>
      <c r="BI402" s="127"/>
      <c r="BJ402" s="127"/>
      <c r="BK402" s="127"/>
      <c r="BL402" s="127"/>
      <c r="BM402" s="127"/>
      <c r="BN402" s="134"/>
      <c r="BO402" s="133"/>
      <c r="BP402" s="127"/>
      <c r="BQ402" s="127"/>
      <c r="BR402" s="127"/>
      <c r="BS402" s="127"/>
      <c r="BT402" s="127"/>
      <c r="BU402" s="127"/>
      <c r="BV402" s="127"/>
      <c r="BW402" s="127"/>
      <c r="BX402" s="127"/>
      <c r="BY402" s="127"/>
      <c r="BZ402" s="127"/>
      <c r="CA402" s="127"/>
      <c r="CB402" s="127"/>
      <c r="CC402" s="127"/>
      <c r="CD402" s="127"/>
      <c r="CE402" s="127"/>
      <c r="CF402" s="127"/>
      <c r="CG402" s="127"/>
      <c r="CH402" s="136"/>
      <c r="CI402" s="137"/>
      <c r="CJ402" s="127"/>
      <c r="CK402" s="127"/>
      <c r="CL402" s="127"/>
      <c r="CM402" s="127"/>
      <c r="CN402" s="127"/>
      <c r="CO402" s="127"/>
      <c r="CP402" s="127"/>
      <c r="CQ402" s="127"/>
      <c r="CR402" s="127"/>
      <c r="CS402" s="127"/>
      <c r="CT402" s="127"/>
      <c r="CU402" s="127"/>
      <c r="CV402" s="127"/>
      <c r="CW402" s="127"/>
      <c r="CX402" s="127"/>
      <c r="CY402" s="127"/>
      <c r="CZ402" s="127"/>
      <c r="DA402" s="127"/>
      <c r="DB402" s="127"/>
      <c r="DC402" s="127"/>
      <c r="DD402" s="128"/>
      <c r="DE402" s="134"/>
      <c r="DF402" s="138"/>
      <c r="DG402" s="139"/>
      <c r="DH402" s="139"/>
      <c r="DI402" s="139"/>
      <c r="DJ402" s="139"/>
      <c r="DK402" s="139"/>
      <c r="DL402" s="139"/>
      <c r="DM402" s="137"/>
      <c r="DN402" s="138"/>
      <c r="DO402" s="139"/>
      <c r="DP402" s="139"/>
      <c r="DQ402" s="139"/>
      <c r="DR402" s="139"/>
      <c r="DS402" s="139"/>
      <c r="DT402" s="139"/>
      <c r="DU402" s="128"/>
      <c r="DV402" s="216"/>
      <c r="DW402" s="140"/>
      <c r="DX402" s="141"/>
      <c r="DY402" s="141"/>
      <c r="DZ402" s="134"/>
      <c r="EA402" s="133"/>
      <c r="EB402" s="177"/>
      <c r="EC402" s="177"/>
      <c r="ED402" s="163"/>
      <c r="EE402" s="133"/>
      <c r="EF402" s="127"/>
      <c r="EG402" s="127"/>
      <c r="EH402" s="127"/>
      <c r="EI402" s="127"/>
      <c r="EJ402" s="127"/>
      <c r="EK402" s="127"/>
      <c r="EL402" s="134"/>
      <c r="EM402" s="133"/>
      <c r="EN402" s="127"/>
      <c r="EO402" s="127"/>
      <c r="EP402" s="127"/>
      <c r="EQ402" s="127"/>
      <c r="ER402" s="127"/>
      <c r="ES402" s="127"/>
      <c r="ET402" s="134"/>
      <c r="EU402" s="142"/>
      <c r="EV402" s="142"/>
      <c r="EW402" s="142"/>
      <c r="EX402" s="142"/>
      <c r="EY402" s="142"/>
      <c r="EZ402" s="142"/>
      <c r="FA402" s="142"/>
      <c r="FB402" s="142"/>
      <c r="FC402" s="142"/>
      <c r="FD402" s="142"/>
      <c r="FE402" s="142"/>
      <c r="FF402" s="142"/>
      <c r="FG402" s="142"/>
      <c r="FH402" s="142"/>
    </row>
    <row r="403" spans="1:164" s="67" customFormat="1">
      <c r="A403" s="176" t="str">
        <f>Validation!B403</f>
        <v>Pass</v>
      </c>
      <c r="B403" s="247"/>
      <c r="C403" s="247"/>
      <c r="D403" s="247"/>
      <c r="E403" s="248"/>
      <c r="F403" s="249"/>
      <c r="G403" s="247"/>
      <c r="H403" s="243"/>
      <c r="I403" s="127"/>
      <c r="J403" s="243"/>
      <c r="K403" s="136"/>
      <c r="L403" s="177"/>
      <c r="M403" s="191"/>
      <c r="N403" s="218"/>
      <c r="O403" s="218"/>
      <c r="P403" s="179"/>
      <c r="Q403" s="128"/>
      <c r="R403" s="216"/>
      <c r="S403" s="244"/>
      <c r="T403" s="177"/>
      <c r="U403" s="177"/>
      <c r="V403" s="216"/>
      <c r="W403" s="131"/>
      <c r="X403" s="132"/>
      <c r="Y403" s="132"/>
      <c r="Z403" s="132"/>
      <c r="AA403" s="133"/>
      <c r="AB403" s="127"/>
      <c r="AC403" s="127"/>
      <c r="AD403" s="245"/>
      <c r="AE403" s="246"/>
      <c r="AF403" s="127"/>
      <c r="AG403" s="127"/>
      <c r="AH403" s="128"/>
      <c r="AI403" s="128"/>
      <c r="AJ403" s="134"/>
      <c r="AK403" s="214"/>
      <c r="AL403" s="210"/>
      <c r="AM403" s="177"/>
      <c r="AN403" s="127"/>
      <c r="AO403" s="177"/>
      <c r="AP403" s="177"/>
      <c r="AQ403" s="177"/>
      <c r="AR403" s="177"/>
      <c r="AS403" s="177"/>
      <c r="AT403" s="177"/>
      <c r="AU403" s="135"/>
      <c r="AV403" s="216"/>
      <c r="AW403" s="133"/>
      <c r="AX403" s="127"/>
      <c r="AY403" s="127"/>
      <c r="AZ403" s="127"/>
      <c r="BA403" s="127"/>
      <c r="BB403" s="127"/>
      <c r="BC403" s="127"/>
      <c r="BD403" s="127"/>
      <c r="BE403" s="134"/>
      <c r="BF403" s="127"/>
      <c r="BG403" s="127"/>
      <c r="BH403" s="127"/>
      <c r="BI403" s="127"/>
      <c r="BJ403" s="127"/>
      <c r="BK403" s="127"/>
      <c r="BL403" s="127"/>
      <c r="BM403" s="127"/>
      <c r="BN403" s="134"/>
      <c r="BO403" s="133"/>
      <c r="BP403" s="127"/>
      <c r="BQ403" s="127"/>
      <c r="BR403" s="127"/>
      <c r="BS403" s="127"/>
      <c r="BT403" s="127"/>
      <c r="BU403" s="127"/>
      <c r="BV403" s="127"/>
      <c r="BW403" s="127"/>
      <c r="BX403" s="127"/>
      <c r="BY403" s="127"/>
      <c r="BZ403" s="127"/>
      <c r="CA403" s="127"/>
      <c r="CB403" s="127"/>
      <c r="CC403" s="127"/>
      <c r="CD403" s="127"/>
      <c r="CE403" s="127"/>
      <c r="CF403" s="127"/>
      <c r="CG403" s="127"/>
      <c r="CH403" s="136"/>
      <c r="CI403" s="137"/>
      <c r="CJ403" s="127"/>
      <c r="CK403" s="127"/>
      <c r="CL403" s="127"/>
      <c r="CM403" s="127"/>
      <c r="CN403" s="127"/>
      <c r="CO403" s="127"/>
      <c r="CP403" s="127"/>
      <c r="CQ403" s="127"/>
      <c r="CR403" s="127"/>
      <c r="CS403" s="127"/>
      <c r="CT403" s="127"/>
      <c r="CU403" s="127"/>
      <c r="CV403" s="127"/>
      <c r="CW403" s="127"/>
      <c r="CX403" s="127"/>
      <c r="CY403" s="127"/>
      <c r="CZ403" s="127"/>
      <c r="DA403" s="127"/>
      <c r="DB403" s="127"/>
      <c r="DC403" s="127"/>
      <c r="DD403" s="128"/>
      <c r="DE403" s="134"/>
      <c r="DF403" s="138"/>
      <c r="DG403" s="139"/>
      <c r="DH403" s="139"/>
      <c r="DI403" s="139"/>
      <c r="DJ403" s="139"/>
      <c r="DK403" s="139"/>
      <c r="DL403" s="139"/>
      <c r="DM403" s="137"/>
      <c r="DN403" s="138"/>
      <c r="DO403" s="139"/>
      <c r="DP403" s="139"/>
      <c r="DQ403" s="139"/>
      <c r="DR403" s="139"/>
      <c r="DS403" s="139"/>
      <c r="DT403" s="139"/>
      <c r="DU403" s="128"/>
      <c r="DV403" s="216"/>
      <c r="DW403" s="140"/>
      <c r="DX403" s="141"/>
      <c r="DY403" s="141"/>
      <c r="DZ403" s="134"/>
      <c r="EA403" s="133"/>
      <c r="EB403" s="177"/>
      <c r="EC403" s="177"/>
      <c r="ED403" s="163"/>
      <c r="EE403" s="133"/>
      <c r="EF403" s="127"/>
      <c r="EG403" s="127"/>
      <c r="EH403" s="127"/>
      <c r="EI403" s="127"/>
      <c r="EJ403" s="127"/>
      <c r="EK403" s="127"/>
      <c r="EL403" s="134"/>
      <c r="EM403" s="133"/>
      <c r="EN403" s="127"/>
      <c r="EO403" s="127"/>
      <c r="EP403" s="127"/>
      <c r="EQ403" s="127"/>
      <c r="ER403" s="127"/>
      <c r="ES403" s="127"/>
      <c r="ET403" s="134"/>
      <c r="EU403" s="142"/>
      <c r="EV403" s="142"/>
      <c r="EW403" s="142"/>
      <c r="EX403" s="142"/>
      <c r="EY403" s="142"/>
      <c r="EZ403" s="142"/>
      <c r="FA403" s="142"/>
      <c r="FB403" s="142"/>
      <c r="FC403" s="142"/>
      <c r="FD403" s="142"/>
      <c r="FE403" s="142"/>
      <c r="FF403" s="142"/>
      <c r="FG403" s="142"/>
      <c r="FH403" s="142"/>
    </row>
    <row r="404" spans="1:164" s="67" customFormat="1">
      <c r="A404" s="176" t="str">
        <f>Validation!B404</f>
        <v>Pass</v>
      </c>
      <c r="B404" s="247"/>
      <c r="C404" s="247"/>
      <c r="D404" s="247"/>
      <c r="E404" s="248"/>
      <c r="F404" s="249"/>
      <c r="G404" s="247"/>
      <c r="H404" s="243"/>
      <c r="I404" s="127"/>
      <c r="J404" s="243"/>
      <c r="K404" s="136"/>
      <c r="L404" s="177"/>
      <c r="M404" s="191"/>
      <c r="N404" s="218"/>
      <c r="O404" s="218"/>
      <c r="P404" s="179"/>
      <c r="Q404" s="128"/>
      <c r="R404" s="216"/>
      <c r="S404" s="244"/>
      <c r="T404" s="177"/>
      <c r="U404" s="177"/>
      <c r="V404" s="216"/>
      <c r="W404" s="131"/>
      <c r="X404" s="132"/>
      <c r="Y404" s="132"/>
      <c r="Z404" s="132"/>
      <c r="AA404" s="133"/>
      <c r="AB404" s="127"/>
      <c r="AC404" s="127"/>
      <c r="AD404" s="245"/>
      <c r="AE404" s="246"/>
      <c r="AF404" s="127"/>
      <c r="AG404" s="127"/>
      <c r="AH404" s="128"/>
      <c r="AI404" s="128"/>
      <c r="AJ404" s="134"/>
      <c r="AK404" s="214"/>
      <c r="AL404" s="210"/>
      <c r="AM404" s="177"/>
      <c r="AN404" s="127"/>
      <c r="AO404" s="177"/>
      <c r="AP404" s="177"/>
      <c r="AQ404" s="177"/>
      <c r="AR404" s="177"/>
      <c r="AS404" s="177"/>
      <c r="AT404" s="177"/>
      <c r="AU404" s="135"/>
      <c r="AV404" s="216"/>
      <c r="AW404" s="133"/>
      <c r="AX404" s="127"/>
      <c r="AY404" s="127"/>
      <c r="AZ404" s="127"/>
      <c r="BA404" s="127"/>
      <c r="BB404" s="127"/>
      <c r="BC404" s="127"/>
      <c r="BD404" s="127"/>
      <c r="BE404" s="134"/>
      <c r="BF404" s="127"/>
      <c r="BG404" s="127"/>
      <c r="BH404" s="127"/>
      <c r="BI404" s="127"/>
      <c r="BJ404" s="127"/>
      <c r="BK404" s="127"/>
      <c r="BL404" s="127"/>
      <c r="BM404" s="127"/>
      <c r="BN404" s="134"/>
      <c r="BO404" s="133"/>
      <c r="BP404" s="127"/>
      <c r="BQ404" s="127"/>
      <c r="BR404" s="127"/>
      <c r="BS404" s="127"/>
      <c r="BT404" s="127"/>
      <c r="BU404" s="127"/>
      <c r="BV404" s="127"/>
      <c r="BW404" s="127"/>
      <c r="BX404" s="127"/>
      <c r="BY404" s="127"/>
      <c r="BZ404" s="127"/>
      <c r="CA404" s="127"/>
      <c r="CB404" s="127"/>
      <c r="CC404" s="127"/>
      <c r="CD404" s="127"/>
      <c r="CE404" s="127"/>
      <c r="CF404" s="127"/>
      <c r="CG404" s="127"/>
      <c r="CH404" s="136"/>
      <c r="CI404" s="137"/>
      <c r="CJ404" s="127"/>
      <c r="CK404" s="127"/>
      <c r="CL404" s="127"/>
      <c r="CM404" s="127"/>
      <c r="CN404" s="127"/>
      <c r="CO404" s="127"/>
      <c r="CP404" s="127"/>
      <c r="CQ404" s="127"/>
      <c r="CR404" s="127"/>
      <c r="CS404" s="127"/>
      <c r="CT404" s="127"/>
      <c r="CU404" s="127"/>
      <c r="CV404" s="127"/>
      <c r="CW404" s="127"/>
      <c r="CX404" s="127"/>
      <c r="CY404" s="127"/>
      <c r="CZ404" s="127"/>
      <c r="DA404" s="127"/>
      <c r="DB404" s="127"/>
      <c r="DC404" s="127"/>
      <c r="DD404" s="128"/>
      <c r="DE404" s="134"/>
      <c r="DF404" s="138"/>
      <c r="DG404" s="139"/>
      <c r="DH404" s="139"/>
      <c r="DI404" s="139"/>
      <c r="DJ404" s="139"/>
      <c r="DK404" s="139"/>
      <c r="DL404" s="139"/>
      <c r="DM404" s="137"/>
      <c r="DN404" s="138"/>
      <c r="DO404" s="139"/>
      <c r="DP404" s="139"/>
      <c r="DQ404" s="139"/>
      <c r="DR404" s="139"/>
      <c r="DS404" s="139"/>
      <c r="DT404" s="139"/>
      <c r="DU404" s="128"/>
      <c r="DV404" s="216"/>
      <c r="DW404" s="140"/>
      <c r="DX404" s="141"/>
      <c r="DY404" s="141"/>
      <c r="DZ404" s="134"/>
      <c r="EA404" s="133"/>
      <c r="EB404" s="177"/>
      <c r="EC404" s="177"/>
      <c r="ED404" s="163"/>
      <c r="EE404" s="133"/>
      <c r="EF404" s="127"/>
      <c r="EG404" s="127"/>
      <c r="EH404" s="127"/>
      <c r="EI404" s="127"/>
      <c r="EJ404" s="127"/>
      <c r="EK404" s="127"/>
      <c r="EL404" s="134"/>
      <c r="EM404" s="133"/>
      <c r="EN404" s="127"/>
      <c r="EO404" s="127"/>
      <c r="EP404" s="127"/>
      <c r="EQ404" s="127"/>
      <c r="ER404" s="127"/>
      <c r="ES404" s="127"/>
      <c r="ET404" s="134"/>
      <c r="EU404" s="142"/>
      <c r="EV404" s="142"/>
      <c r="EW404" s="142"/>
      <c r="EX404" s="142"/>
      <c r="EY404" s="142"/>
      <c r="EZ404" s="142"/>
      <c r="FA404" s="142"/>
      <c r="FB404" s="142"/>
      <c r="FC404" s="142"/>
      <c r="FD404" s="142"/>
      <c r="FE404" s="142"/>
      <c r="FF404" s="142"/>
      <c r="FG404" s="142"/>
      <c r="FH404" s="142"/>
    </row>
    <row r="405" spans="1:164" s="67" customFormat="1">
      <c r="A405" s="176" t="str">
        <f>Validation!B405</f>
        <v>Pass</v>
      </c>
      <c r="B405" s="247"/>
      <c r="C405" s="247"/>
      <c r="D405" s="247"/>
      <c r="E405" s="248"/>
      <c r="F405" s="249"/>
      <c r="G405" s="247"/>
      <c r="H405" s="243"/>
      <c r="I405" s="127"/>
      <c r="J405" s="243"/>
      <c r="K405" s="136"/>
      <c r="L405" s="177"/>
      <c r="M405" s="191"/>
      <c r="N405" s="218"/>
      <c r="O405" s="218"/>
      <c r="P405" s="179"/>
      <c r="Q405" s="128"/>
      <c r="R405" s="216"/>
      <c r="S405" s="244"/>
      <c r="T405" s="177"/>
      <c r="U405" s="177"/>
      <c r="V405" s="216"/>
      <c r="W405" s="131"/>
      <c r="X405" s="132"/>
      <c r="Y405" s="132"/>
      <c r="Z405" s="132"/>
      <c r="AA405" s="133"/>
      <c r="AB405" s="127"/>
      <c r="AC405" s="127"/>
      <c r="AD405" s="245"/>
      <c r="AE405" s="246"/>
      <c r="AF405" s="127"/>
      <c r="AG405" s="127"/>
      <c r="AH405" s="128"/>
      <c r="AI405" s="128"/>
      <c r="AJ405" s="134"/>
      <c r="AK405" s="214"/>
      <c r="AL405" s="210"/>
      <c r="AM405" s="177"/>
      <c r="AN405" s="127"/>
      <c r="AO405" s="177"/>
      <c r="AP405" s="177"/>
      <c r="AQ405" s="177"/>
      <c r="AR405" s="177"/>
      <c r="AS405" s="177"/>
      <c r="AT405" s="177"/>
      <c r="AU405" s="135"/>
      <c r="AV405" s="216"/>
      <c r="AW405" s="133"/>
      <c r="AX405" s="127"/>
      <c r="AY405" s="127"/>
      <c r="AZ405" s="127"/>
      <c r="BA405" s="127"/>
      <c r="BB405" s="127"/>
      <c r="BC405" s="127"/>
      <c r="BD405" s="127"/>
      <c r="BE405" s="134"/>
      <c r="BF405" s="127"/>
      <c r="BG405" s="127"/>
      <c r="BH405" s="127"/>
      <c r="BI405" s="127"/>
      <c r="BJ405" s="127"/>
      <c r="BK405" s="127"/>
      <c r="BL405" s="127"/>
      <c r="BM405" s="127"/>
      <c r="BN405" s="134"/>
      <c r="BO405" s="133"/>
      <c r="BP405" s="127"/>
      <c r="BQ405" s="127"/>
      <c r="BR405" s="127"/>
      <c r="BS405" s="127"/>
      <c r="BT405" s="127"/>
      <c r="BU405" s="127"/>
      <c r="BV405" s="127"/>
      <c r="BW405" s="127"/>
      <c r="BX405" s="127"/>
      <c r="BY405" s="127"/>
      <c r="BZ405" s="127"/>
      <c r="CA405" s="127"/>
      <c r="CB405" s="127"/>
      <c r="CC405" s="127"/>
      <c r="CD405" s="127"/>
      <c r="CE405" s="127"/>
      <c r="CF405" s="127"/>
      <c r="CG405" s="127"/>
      <c r="CH405" s="136"/>
      <c r="CI405" s="137"/>
      <c r="CJ405" s="127"/>
      <c r="CK405" s="127"/>
      <c r="CL405" s="127"/>
      <c r="CM405" s="127"/>
      <c r="CN405" s="127"/>
      <c r="CO405" s="127"/>
      <c r="CP405" s="127"/>
      <c r="CQ405" s="127"/>
      <c r="CR405" s="127"/>
      <c r="CS405" s="127"/>
      <c r="CT405" s="127"/>
      <c r="CU405" s="127"/>
      <c r="CV405" s="127"/>
      <c r="CW405" s="127"/>
      <c r="CX405" s="127"/>
      <c r="CY405" s="127"/>
      <c r="CZ405" s="127"/>
      <c r="DA405" s="127"/>
      <c r="DB405" s="127"/>
      <c r="DC405" s="127"/>
      <c r="DD405" s="128"/>
      <c r="DE405" s="134"/>
      <c r="DF405" s="138"/>
      <c r="DG405" s="139"/>
      <c r="DH405" s="139"/>
      <c r="DI405" s="139"/>
      <c r="DJ405" s="139"/>
      <c r="DK405" s="139"/>
      <c r="DL405" s="139"/>
      <c r="DM405" s="137"/>
      <c r="DN405" s="138"/>
      <c r="DO405" s="139"/>
      <c r="DP405" s="139"/>
      <c r="DQ405" s="139"/>
      <c r="DR405" s="139"/>
      <c r="DS405" s="139"/>
      <c r="DT405" s="139"/>
      <c r="DU405" s="128"/>
      <c r="DV405" s="216"/>
      <c r="DW405" s="140"/>
      <c r="DX405" s="141"/>
      <c r="DY405" s="141"/>
      <c r="DZ405" s="134"/>
      <c r="EA405" s="133"/>
      <c r="EB405" s="177"/>
      <c r="EC405" s="177"/>
      <c r="ED405" s="163"/>
      <c r="EE405" s="133"/>
      <c r="EF405" s="127"/>
      <c r="EG405" s="127"/>
      <c r="EH405" s="127"/>
      <c r="EI405" s="127"/>
      <c r="EJ405" s="127"/>
      <c r="EK405" s="127"/>
      <c r="EL405" s="134"/>
      <c r="EM405" s="133"/>
      <c r="EN405" s="127"/>
      <c r="EO405" s="127"/>
      <c r="EP405" s="127"/>
      <c r="EQ405" s="127"/>
      <c r="ER405" s="127"/>
      <c r="ES405" s="127"/>
      <c r="ET405" s="134"/>
      <c r="EU405" s="142"/>
      <c r="EV405" s="142"/>
      <c r="EW405" s="142"/>
      <c r="EX405" s="142"/>
      <c r="EY405" s="142"/>
      <c r="EZ405" s="142"/>
      <c r="FA405" s="142"/>
      <c r="FB405" s="142"/>
      <c r="FC405" s="142"/>
      <c r="FD405" s="142"/>
      <c r="FE405" s="142"/>
      <c r="FF405" s="142"/>
      <c r="FG405" s="142"/>
      <c r="FH405" s="142"/>
    </row>
    <row r="406" spans="1:164" s="67" customFormat="1">
      <c r="A406" s="176" t="str">
        <f>Validation!B406</f>
        <v>Pass</v>
      </c>
      <c r="B406" s="247"/>
      <c r="C406" s="247"/>
      <c r="D406" s="247"/>
      <c r="E406" s="248"/>
      <c r="F406" s="249"/>
      <c r="G406" s="247"/>
      <c r="H406" s="243"/>
      <c r="I406" s="127"/>
      <c r="J406" s="243"/>
      <c r="K406" s="136"/>
      <c r="L406" s="177"/>
      <c r="M406" s="191"/>
      <c r="N406" s="218"/>
      <c r="O406" s="218"/>
      <c r="P406" s="179"/>
      <c r="Q406" s="128"/>
      <c r="R406" s="216"/>
      <c r="S406" s="244"/>
      <c r="T406" s="177"/>
      <c r="U406" s="177"/>
      <c r="V406" s="216"/>
      <c r="W406" s="131"/>
      <c r="X406" s="132"/>
      <c r="Y406" s="132"/>
      <c r="Z406" s="132"/>
      <c r="AA406" s="133"/>
      <c r="AB406" s="127"/>
      <c r="AC406" s="127"/>
      <c r="AD406" s="245"/>
      <c r="AE406" s="246"/>
      <c r="AF406" s="127"/>
      <c r="AG406" s="127"/>
      <c r="AH406" s="128"/>
      <c r="AI406" s="128"/>
      <c r="AJ406" s="134"/>
      <c r="AK406" s="214"/>
      <c r="AL406" s="210"/>
      <c r="AM406" s="177"/>
      <c r="AN406" s="127"/>
      <c r="AO406" s="177"/>
      <c r="AP406" s="177"/>
      <c r="AQ406" s="177"/>
      <c r="AR406" s="177"/>
      <c r="AS406" s="177"/>
      <c r="AT406" s="177"/>
      <c r="AU406" s="135"/>
      <c r="AV406" s="216"/>
      <c r="AW406" s="133"/>
      <c r="AX406" s="127"/>
      <c r="AY406" s="127"/>
      <c r="AZ406" s="127"/>
      <c r="BA406" s="127"/>
      <c r="BB406" s="127"/>
      <c r="BC406" s="127"/>
      <c r="BD406" s="127"/>
      <c r="BE406" s="134"/>
      <c r="BF406" s="127"/>
      <c r="BG406" s="127"/>
      <c r="BH406" s="127"/>
      <c r="BI406" s="127"/>
      <c r="BJ406" s="127"/>
      <c r="BK406" s="127"/>
      <c r="BL406" s="127"/>
      <c r="BM406" s="127"/>
      <c r="BN406" s="134"/>
      <c r="BO406" s="133"/>
      <c r="BP406" s="127"/>
      <c r="BQ406" s="127"/>
      <c r="BR406" s="127"/>
      <c r="BS406" s="127"/>
      <c r="BT406" s="127"/>
      <c r="BU406" s="127"/>
      <c r="BV406" s="127"/>
      <c r="BW406" s="127"/>
      <c r="BX406" s="127"/>
      <c r="BY406" s="127"/>
      <c r="BZ406" s="127"/>
      <c r="CA406" s="127"/>
      <c r="CB406" s="127"/>
      <c r="CC406" s="127"/>
      <c r="CD406" s="127"/>
      <c r="CE406" s="127"/>
      <c r="CF406" s="127"/>
      <c r="CG406" s="127"/>
      <c r="CH406" s="136"/>
      <c r="CI406" s="137"/>
      <c r="CJ406" s="127"/>
      <c r="CK406" s="127"/>
      <c r="CL406" s="127"/>
      <c r="CM406" s="127"/>
      <c r="CN406" s="127"/>
      <c r="CO406" s="127"/>
      <c r="CP406" s="127"/>
      <c r="CQ406" s="127"/>
      <c r="CR406" s="127"/>
      <c r="CS406" s="127"/>
      <c r="CT406" s="127"/>
      <c r="CU406" s="127"/>
      <c r="CV406" s="127"/>
      <c r="CW406" s="127"/>
      <c r="CX406" s="127"/>
      <c r="CY406" s="127"/>
      <c r="CZ406" s="127"/>
      <c r="DA406" s="127"/>
      <c r="DB406" s="127"/>
      <c r="DC406" s="127"/>
      <c r="DD406" s="128"/>
      <c r="DE406" s="134"/>
      <c r="DF406" s="138"/>
      <c r="DG406" s="139"/>
      <c r="DH406" s="139"/>
      <c r="DI406" s="139"/>
      <c r="DJ406" s="139"/>
      <c r="DK406" s="139"/>
      <c r="DL406" s="139"/>
      <c r="DM406" s="137"/>
      <c r="DN406" s="138"/>
      <c r="DO406" s="139"/>
      <c r="DP406" s="139"/>
      <c r="DQ406" s="139"/>
      <c r="DR406" s="139"/>
      <c r="DS406" s="139"/>
      <c r="DT406" s="139"/>
      <c r="DU406" s="128"/>
      <c r="DV406" s="216"/>
      <c r="DW406" s="140"/>
      <c r="DX406" s="141"/>
      <c r="DY406" s="141"/>
      <c r="DZ406" s="134"/>
      <c r="EA406" s="133"/>
      <c r="EB406" s="177"/>
      <c r="EC406" s="177"/>
      <c r="ED406" s="163"/>
      <c r="EE406" s="133"/>
      <c r="EF406" s="127"/>
      <c r="EG406" s="127"/>
      <c r="EH406" s="127"/>
      <c r="EI406" s="127"/>
      <c r="EJ406" s="127"/>
      <c r="EK406" s="127"/>
      <c r="EL406" s="134"/>
      <c r="EM406" s="133"/>
      <c r="EN406" s="127"/>
      <c r="EO406" s="127"/>
      <c r="EP406" s="127"/>
      <c r="EQ406" s="127"/>
      <c r="ER406" s="127"/>
      <c r="ES406" s="127"/>
      <c r="ET406" s="134"/>
      <c r="EU406" s="142"/>
      <c r="EV406" s="142"/>
      <c r="EW406" s="142"/>
      <c r="EX406" s="142"/>
      <c r="EY406" s="142"/>
      <c r="EZ406" s="142"/>
      <c r="FA406" s="142"/>
      <c r="FB406" s="142"/>
      <c r="FC406" s="142"/>
      <c r="FD406" s="142"/>
      <c r="FE406" s="142"/>
      <c r="FF406" s="142"/>
      <c r="FG406" s="142"/>
      <c r="FH406" s="142"/>
    </row>
    <row r="407" spans="1:164" s="67" customFormat="1">
      <c r="A407" s="176" t="str">
        <f>Validation!B407</f>
        <v>Pass</v>
      </c>
      <c r="B407" s="247"/>
      <c r="C407" s="247"/>
      <c r="D407" s="247"/>
      <c r="E407" s="248"/>
      <c r="F407" s="249"/>
      <c r="G407" s="247"/>
      <c r="H407" s="243"/>
      <c r="I407" s="127"/>
      <c r="J407" s="243"/>
      <c r="K407" s="136"/>
      <c r="L407" s="177"/>
      <c r="M407" s="191"/>
      <c r="N407" s="218"/>
      <c r="O407" s="218"/>
      <c r="P407" s="179"/>
      <c r="Q407" s="128"/>
      <c r="R407" s="216"/>
      <c r="S407" s="244"/>
      <c r="T407" s="177"/>
      <c r="U407" s="177"/>
      <c r="V407" s="216"/>
      <c r="W407" s="131"/>
      <c r="X407" s="132"/>
      <c r="Y407" s="132"/>
      <c r="Z407" s="132"/>
      <c r="AA407" s="133"/>
      <c r="AB407" s="127"/>
      <c r="AC407" s="127"/>
      <c r="AD407" s="245"/>
      <c r="AE407" s="246"/>
      <c r="AF407" s="127"/>
      <c r="AG407" s="127"/>
      <c r="AH407" s="128"/>
      <c r="AI407" s="128"/>
      <c r="AJ407" s="134"/>
      <c r="AK407" s="214"/>
      <c r="AL407" s="210"/>
      <c r="AM407" s="177"/>
      <c r="AN407" s="127"/>
      <c r="AO407" s="177"/>
      <c r="AP407" s="177"/>
      <c r="AQ407" s="177"/>
      <c r="AR407" s="177"/>
      <c r="AS407" s="177"/>
      <c r="AT407" s="177"/>
      <c r="AU407" s="135"/>
      <c r="AV407" s="216"/>
      <c r="AW407" s="133"/>
      <c r="AX407" s="127"/>
      <c r="AY407" s="127"/>
      <c r="AZ407" s="127"/>
      <c r="BA407" s="127"/>
      <c r="BB407" s="127"/>
      <c r="BC407" s="127"/>
      <c r="BD407" s="127"/>
      <c r="BE407" s="134"/>
      <c r="BF407" s="127"/>
      <c r="BG407" s="127"/>
      <c r="BH407" s="127"/>
      <c r="BI407" s="127"/>
      <c r="BJ407" s="127"/>
      <c r="BK407" s="127"/>
      <c r="BL407" s="127"/>
      <c r="BM407" s="127"/>
      <c r="BN407" s="134"/>
      <c r="BO407" s="133"/>
      <c r="BP407" s="127"/>
      <c r="BQ407" s="127"/>
      <c r="BR407" s="127"/>
      <c r="BS407" s="127"/>
      <c r="BT407" s="127"/>
      <c r="BU407" s="127"/>
      <c r="BV407" s="127"/>
      <c r="BW407" s="127"/>
      <c r="BX407" s="127"/>
      <c r="BY407" s="127"/>
      <c r="BZ407" s="127"/>
      <c r="CA407" s="127"/>
      <c r="CB407" s="127"/>
      <c r="CC407" s="127"/>
      <c r="CD407" s="127"/>
      <c r="CE407" s="127"/>
      <c r="CF407" s="127"/>
      <c r="CG407" s="127"/>
      <c r="CH407" s="136"/>
      <c r="CI407" s="137"/>
      <c r="CJ407" s="127"/>
      <c r="CK407" s="127"/>
      <c r="CL407" s="127"/>
      <c r="CM407" s="127"/>
      <c r="CN407" s="127"/>
      <c r="CO407" s="127"/>
      <c r="CP407" s="127"/>
      <c r="CQ407" s="127"/>
      <c r="CR407" s="127"/>
      <c r="CS407" s="127"/>
      <c r="CT407" s="127"/>
      <c r="CU407" s="127"/>
      <c r="CV407" s="127"/>
      <c r="CW407" s="127"/>
      <c r="CX407" s="127"/>
      <c r="CY407" s="127"/>
      <c r="CZ407" s="127"/>
      <c r="DA407" s="127"/>
      <c r="DB407" s="127"/>
      <c r="DC407" s="127"/>
      <c r="DD407" s="128"/>
      <c r="DE407" s="134"/>
      <c r="DF407" s="138"/>
      <c r="DG407" s="139"/>
      <c r="DH407" s="139"/>
      <c r="DI407" s="139"/>
      <c r="DJ407" s="139"/>
      <c r="DK407" s="139"/>
      <c r="DL407" s="139"/>
      <c r="DM407" s="137"/>
      <c r="DN407" s="138"/>
      <c r="DO407" s="139"/>
      <c r="DP407" s="139"/>
      <c r="DQ407" s="139"/>
      <c r="DR407" s="139"/>
      <c r="DS407" s="139"/>
      <c r="DT407" s="139"/>
      <c r="DU407" s="128"/>
      <c r="DV407" s="216"/>
      <c r="DW407" s="140"/>
      <c r="DX407" s="141"/>
      <c r="DY407" s="141"/>
      <c r="DZ407" s="134"/>
      <c r="EA407" s="133"/>
      <c r="EB407" s="177"/>
      <c r="EC407" s="177"/>
      <c r="ED407" s="163"/>
      <c r="EE407" s="133"/>
      <c r="EF407" s="127"/>
      <c r="EG407" s="127"/>
      <c r="EH407" s="127"/>
      <c r="EI407" s="127"/>
      <c r="EJ407" s="127"/>
      <c r="EK407" s="127"/>
      <c r="EL407" s="134"/>
      <c r="EM407" s="133"/>
      <c r="EN407" s="127"/>
      <c r="EO407" s="127"/>
      <c r="EP407" s="127"/>
      <c r="EQ407" s="127"/>
      <c r="ER407" s="127"/>
      <c r="ES407" s="127"/>
      <c r="ET407" s="134"/>
      <c r="EU407" s="142"/>
      <c r="EV407" s="142"/>
      <c r="EW407" s="142"/>
      <c r="EX407" s="142"/>
      <c r="EY407" s="142"/>
      <c r="EZ407" s="142"/>
      <c r="FA407" s="142"/>
      <c r="FB407" s="142"/>
      <c r="FC407" s="142"/>
      <c r="FD407" s="142"/>
      <c r="FE407" s="142"/>
      <c r="FF407" s="142"/>
      <c r="FG407" s="142"/>
      <c r="FH407" s="142"/>
    </row>
    <row r="408" spans="1:164" s="67" customFormat="1">
      <c r="A408" s="176" t="str">
        <f>Validation!B408</f>
        <v>Pass</v>
      </c>
      <c r="B408" s="247"/>
      <c r="C408" s="247"/>
      <c r="D408" s="247"/>
      <c r="E408" s="248"/>
      <c r="F408" s="249"/>
      <c r="G408" s="247"/>
      <c r="H408" s="243"/>
      <c r="I408" s="127"/>
      <c r="J408" s="243"/>
      <c r="K408" s="136"/>
      <c r="L408" s="177"/>
      <c r="M408" s="191"/>
      <c r="N408" s="218"/>
      <c r="O408" s="218"/>
      <c r="P408" s="179"/>
      <c r="Q408" s="128"/>
      <c r="R408" s="216"/>
      <c r="S408" s="244"/>
      <c r="T408" s="177"/>
      <c r="U408" s="177"/>
      <c r="V408" s="216"/>
      <c r="W408" s="131"/>
      <c r="X408" s="132"/>
      <c r="Y408" s="132"/>
      <c r="Z408" s="132"/>
      <c r="AA408" s="133"/>
      <c r="AB408" s="127"/>
      <c r="AC408" s="127"/>
      <c r="AD408" s="245"/>
      <c r="AE408" s="246"/>
      <c r="AF408" s="127"/>
      <c r="AG408" s="127"/>
      <c r="AH408" s="128"/>
      <c r="AI408" s="128"/>
      <c r="AJ408" s="134"/>
      <c r="AK408" s="214"/>
      <c r="AL408" s="210"/>
      <c r="AM408" s="177"/>
      <c r="AN408" s="127"/>
      <c r="AO408" s="177"/>
      <c r="AP408" s="177"/>
      <c r="AQ408" s="177"/>
      <c r="AR408" s="177"/>
      <c r="AS408" s="177"/>
      <c r="AT408" s="177"/>
      <c r="AU408" s="135"/>
      <c r="AV408" s="216"/>
      <c r="AW408" s="133"/>
      <c r="AX408" s="127"/>
      <c r="AY408" s="127"/>
      <c r="AZ408" s="127"/>
      <c r="BA408" s="127"/>
      <c r="BB408" s="127"/>
      <c r="BC408" s="127"/>
      <c r="BD408" s="127"/>
      <c r="BE408" s="134"/>
      <c r="BF408" s="127"/>
      <c r="BG408" s="127"/>
      <c r="BH408" s="127"/>
      <c r="BI408" s="127"/>
      <c r="BJ408" s="127"/>
      <c r="BK408" s="127"/>
      <c r="BL408" s="127"/>
      <c r="BM408" s="127"/>
      <c r="BN408" s="134"/>
      <c r="BO408" s="133"/>
      <c r="BP408" s="127"/>
      <c r="BQ408" s="127"/>
      <c r="BR408" s="127"/>
      <c r="BS408" s="127"/>
      <c r="BT408" s="127"/>
      <c r="BU408" s="127"/>
      <c r="BV408" s="127"/>
      <c r="BW408" s="127"/>
      <c r="BX408" s="127"/>
      <c r="BY408" s="127"/>
      <c r="BZ408" s="127"/>
      <c r="CA408" s="127"/>
      <c r="CB408" s="127"/>
      <c r="CC408" s="127"/>
      <c r="CD408" s="127"/>
      <c r="CE408" s="127"/>
      <c r="CF408" s="127"/>
      <c r="CG408" s="127"/>
      <c r="CH408" s="136"/>
      <c r="CI408" s="137"/>
      <c r="CJ408" s="127"/>
      <c r="CK408" s="127"/>
      <c r="CL408" s="127"/>
      <c r="CM408" s="127"/>
      <c r="CN408" s="127"/>
      <c r="CO408" s="127"/>
      <c r="CP408" s="127"/>
      <c r="CQ408" s="127"/>
      <c r="CR408" s="127"/>
      <c r="CS408" s="127"/>
      <c r="CT408" s="127"/>
      <c r="CU408" s="127"/>
      <c r="CV408" s="127"/>
      <c r="CW408" s="127"/>
      <c r="CX408" s="127"/>
      <c r="CY408" s="127"/>
      <c r="CZ408" s="127"/>
      <c r="DA408" s="127"/>
      <c r="DB408" s="127"/>
      <c r="DC408" s="127"/>
      <c r="DD408" s="128"/>
      <c r="DE408" s="134"/>
      <c r="DF408" s="138"/>
      <c r="DG408" s="139"/>
      <c r="DH408" s="139"/>
      <c r="DI408" s="139"/>
      <c r="DJ408" s="139"/>
      <c r="DK408" s="139"/>
      <c r="DL408" s="139"/>
      <c r="DM408" s="137"/>
      <c r="DN408" s="138"/>
      <c r="DO408" s="139"/>
      <c r="DP408" s="139"/>
      <c r="DQ408" s="139"/>
      <c r="DR408" s="139"/>
      <c r="DS408" s="139"/>
      <c r="DT408" s="139"/>
      <c r="DU408" s="128"/>
      <c r="DV408" s="216"/>
      <c r="DW408" s="140"/>
      <c r="DX408" s="141"/>
      <c r="DY408" s="141"/>
      <c r="DZ408" s="134"/>
      <c r="EA408" s="133"/>
      <c r="EB408" s="177"/>
      <c r="EC408" s="177"/>
      <c r="ED408" s="163"/>
      <c r="EE408" s="133"/>
      <c r="EF408" s="127"/>
      <c r="EG408" s="127"/>
      <c r="EH408" s="127"/>
      <c r="EI408" s="127"/>
      <c r="EJ408" s="127"/>
      <c r="EK408" s="127"/>
      <c r="EL408" s="134"/>
      <c r="EM408" s="133"/>
      <c r="EN408" s="127"/>
      <c r="EO408" s="127"/>
      <c r="EP408" s="127"/>
      <c r="EQ408" s="127"/>
      <c r="ER408" s="127"/>
      <c r="ES408" s="127"/>
      <c r="ET408" s="134"/>
      <c r="EU408" s="142"/>
      <c r="EV408" s="142"/>
      <c r="EW408" s="142"/>
      <c r="EX408" s="142"/>
      <c r="EY408" s="142"/>
      <c r="EZ408" s="142"/>
      <c r="FA408" s="142"/>
      <c r="FB408" s="142"/>
      <c r="FC408" s="142"/>
      <c r="FD408" s="142"/>
      <c r="FE408" s="142"/>
      <c r="FF408" s="142"/>
      <c r="FG408" s="142"/>
      <c r="FH408" s="142"/>
    </row>
    <row r="409" spans="1:164" s="67" customFormat="1">
      <c r="A409" s="176" t="str">
        <f>Validation!B409</f>
        <v>Pass</v>
      </c>
      <c r="B409" s="247"/>
      <c r="C409" s="247"/>
      <c r="D409" s="247"/>
      <c r="E409" s="248"/>
      <c r="F409" s="249"/>
      <c r="G409" s="247"/>
      <c r="H409" s="243"/>
      <c r="I409" s="127"/>
      <c r="J409" s="243"/>
      <c r="K409" s="136"/>
      <c r="L409" s="177"/>
      <c r="M409" s="191"/>
      <c r="N409" s="218"/>
      <c r="O409" s="218"/>
      <c r="P409" s="179"/>
      <c r="Q409" s="128"/>
      <c r="R409" s="216"/>
      <c r="S409" s="244"/>
      <c r="T409" s="177"/>
      <c r="U409" s="177"/>
      <c r="V409" s="216"/>
      <c r="W409" s="131"/>
      <c r="X409" s="132"/>
      <c r="Y409" s="132"/>
      <c r="Z409" s="132"/>
      <c r="AA409" s="133"/>
      <c r="AB409" s="127"/>
      <c r="AC409" s="127"/>
      <c r="AD409" s="245"/>
      <c r="AE409" s="246"/>
      <c r="AF409" s="127"/>
      <c r="AG409" s="127"/>
      <c r="AH409" s="128"/>
      <c r="AI409" s="128"/>
      <c r="AJ409" s="134"/>
      <c r="AK409" s="214"/>
      <c r="AL409" s="210"/>
      <c r="AM409" s="177"/>
      <c r="AN409" s="127"/>
      <c r="AO409" s="177"/>
      <c r="AP409" s="177"/>
      <c r="AQ409" s="177"/>
      <c r="AR409" s="177"/>
      <c r="AS409" s="177"/>
      <c r="AT409" s="177"/>
      <c r="AU409" s="135"/>
      <c r="AV409" s="216"/>
      <c r="AW409" s="133"/>
      <c r="AX409" s="127"/>
      <c r="AY409" s="127"/>
      <c r="AZ409" s="127"/>
      <c r="BA409" s="127"/>
      <c r="BB409" s="127"/>
      <c r="BC409" s="127"/>
      <c r="BD409" s="127"/>
      <c r="BE409" s="134"/>
      <c r="BF409" s="127"/>
      <c r="BG409" s="127"/>
      <c r="BH409" s="127"/>
      <c r="BI409" s="127"/>
      <c r="BJ409" s="127"/>
      <c r="BK409" s="127"/>
      <c r="BL409" s="127"/>
      <c r="BM409" s="127"/>
      <c r="BN409" s="134"/>
      <c r="BO409" s="133"/>
      <c r="BP409" s="127"/>
      <c r="BQ409" s="127"/>
      <c r="BR409" s="127"/>
      <c r="BS409" s="127"/>
      <c r="BT409" s="127"/>
      <c r="BU409" s="127"/>
      <c r="BV409" s="127"/>
      <c r="BW409" s="127"/>
      <c r="BX409" s="127"/>
      <c r="BY409" s="127"/>
      <c r="BZ409" s="127"/>
      <c r="CA409" s="127"/>
      <c r="CB409" s="127"/>
      <c r="CC409" s="127"/>
      <c r="CD409" s="127"/>
      <c r="CE409" s="127"/>
      <c r="CF409" s="127"/>
      <c r="CG409" s="127"/>
      <c r="CH409" s="136"/>
      <c r="CI409" s="137"/>
      <c r="CJ409" s="127"/>
      <c r="CK409" s="127"/>
      <c r="CL409" s="127"/>
      <c r="CM409" s="127"/>
      <c r="CN409" s="127"/>
      <c r="CO409" s="127"/>
      <c r="CP409" s="127"/>
      <c r="CQ409" s="127"/>
      <c r="CR409" s="127"/>
      <c r="CS409" s="127"/>
      <c r="CT409" s="127"/>
      <c r="CU409" s="127"/>
      <c r="CV409" s="127"/>
      <c r="CW409" s="127"/>
      <c r="CX409" s="127"/>
      <c r="CY409" s="127"/>
      <c r="CZ409" s="127"/>
      <c r="DA409" s="127"/>
      <c r="DB409" s="127"/>
      <c r="DC409" s="127"/>
      <c r="DD409" s="128"/>
      <c r="DE409" s="134"/>
      <c r="DF409" s="138"/>
      <c r="DG409" s="139"/>
      <c r="DH409" s="139"/>
      <c r="DI409" s="139"/>
      <c r="DJ409" s="139"/>
      <c r="DK409" s="139"/>
      <c r="DL409" s="139"/>
      <c r="DM409" s="137"/>
      <c r="DN409" s="138"/>
      <c r="DO409" s="139"/>
      <c r="DP409" s="139"/>
      <c r="DQ409" s="139"/>
      <c r="DR409" s="139"/>
      <c r="DS409" s="139"/>
      <c r="DT409" s="139"/>
      <c r="DU409" s="128"/>
      <c r="DV409" s="216"/>
      <c r="DW409" s="140"/>
      <c r="DX409" s="141"/>
      <c r="DY409" s="141"/>
      <c r="DZ409" s="134"/>
      <c r="EA409" s="133"/>
      <c r="EB409" s="177"/>
      <c r="EC409" s="177"/>
      <c r="ED409" s="163"/>
      <c r="EE409" s="133"/>
      <c r="EF409" s="127"/>
      <c r="EG409" s="127"/>
      <c r="EH409" s="127"/>
      <c r="EI409" s="127"/>
      <c r="EJ409" s="127"/>
      <c r="EK409" s="127"/>
      <c r="EL409" s="134"/>
      <c r="EM409" s="133"/>
      <c r="EN409" s="127"/>
      <c r="EO409" s="127"/>
      <c r="EP409" s="127"/>
      <c r="EQ409" s="127"/>
      <c r="ER409" s="127"/>
      <c r="ES409" s="127"/>
      <c r="ET409" s="134"/>
      <c r="EU409" s="142"/>
      <c r="EV409" s="142"/>
      <c r="EW409" s="142"/>
      <c r="EX409" s="142"/>
      <c r="EY409" s="142"/>
      <c r="EZ409" s="142"/>
      <c r="FA409" s="142"/>
      <c r="FB409" s="142"/>
      <c r="FC409" s="142"/>
      <c r="FD409" s="142"/>
      <c r="FE409" s="142"/>
      <c r="FF409" s="142"/>
      <c r="FG409" s="142"/>
      <c r="FH409" s="142"/>
    </row>
    <row r="410" spans="1:164" s="67" customFormat="1">
      <c r="A410" s="176" t="str">
        <f>Validation!B410</f>
        <v>Pass</v>
      </c>
      <c r="B410" s="247"/>
      <c r="C410" s="247"/>
      <c r="D410" s="247"/>
      <c r="E410" s="248"/>
      <c r="F410" s="249"/>
      <c r="G410" s="247"/>
      <c r="H410" s="243"/>
      <c r="I410" s="127"/>
      <c r="J410" s="243"/>
      <c r="K410" s="136"/>
      <c r="L410" s="177"/>
      <c r="M410" s="191"/>
      <c r="N410" s="218"/>
      <c r="O410" s="218"/>
      <c r="P410" s="179"/>
      <c r="Q410" s="128"/>
      <c r="R410" s="216"/>
      <c r="S410" s="244"/>
      <c r="T410" s="177"/>
      <c r="U410" s="177"/>
      <c r="V410" s="216"/>
      <c r="W410" s="131"/>
      <c r="X410" s="132"/>
      <c r="Y410" s="132"/>
      <c r="Z410" s="132"/>
      <c r="AA410" s="133"/>
      <c r="AB410" s="127"/>
      <c r="AC410" s="127"/>
      <c r="AD410" s="245"/>
      <c r="AE410" s="246"/>
      <c r="AF410" s="127"/>
      <c r="AG410" s="127"/>
      <c r="AH410" s="128"/>
      <c r="AI410" s="128"/>
      <c r="AJ410" s="134"/>
      <c r="AK410" s="214"/>
      <c r="AL410" s="210"/>
      <c r="AM410" s="177"/>
      <c r="AN410" s="127"/>
      <c r="AO410" s="177"/>
      <c r="AP410" s="177"/>
      <c r="AQ410" s="177"/>
      <c r="AR410" s="177"/>
      <c r="AS410" s="177"/>
      <c r="AT410" s="177"/>
      <c r="AU410" s="135"/>
      <c r="AV410" s="216"/>
      <c r="AW410" s="133"/>
      <c r="AX410" s="127"/>
      <c r="AY410" s="127"/>
      <c r="AZ410" s="127"/>
      <c r="BA410" s="127"/>
      <c r="BB410" s="127"/>
      <c r="BC410" s="127"/>
      <c r="BD410" s="127"/>
      <c r="BE410" s="134"/>
      <c r="BF410" s="127"/>
      <c r="BG410" s="127"/>
      <c r="BH410" s="127"/>
      <c r="BI410" s="127"/>
      <c r="BJ410" s="127"/>
      <c r="BK410" s="127"/>
      <c r="BL410" s="127"/>
      <c r="BM410" s="127"/>
      <c r="BN410" s="134"/>
      <c r="BO410" s="133"/>
      <c r="BP410" s="127"/>
      <c r="BQ410" s="127"/>
      <c r="BR410" s="127"/>
      <c r="BS410" s="127"/>
      <c r="BT410" s="127"/>
      <c r="BU410" s="127"/>
      <c r="BV410" s="127"/>
      <c r="BW410" s="127"/>
      <c r="BX410" s="127"/>
      <c r="BY410" s="127"/>
      <c r="BZ410" s="127"/>
      <c r="CA410" s="127"/>
      <c r="CB410" s="127"/>
      <c r="CC410" s="127"/>
      <c r="CD410" s="127"/>
      <c r="CE410" s="127"/>
      <c r="CF410" s="127"/>
      <c r="CG410" s="127"/>
      <c r="CH410" s="136"/>
      <c r="CI410" s="137"/>
      <c r="CJ410" s="127"/>
      <c r="CK410" s="127"/>
      <c r="CL410" s="127"/>
      <c r="CM410" s="127"/>
      <c r="CN410" s="127"/>
      <c r="CO410" s="127"/>
      <c r="CP410" s="127"/>
      <c r="CQ410" s="127"/>
      <c r="CR410" s="127"/>
      <c r="CS410" s="127"/>
      <c r="CT410" s="127"/>
      <c r="CU410" s="127"/>
      <c r="CV410" s="127"/>
      <c r="CW410" s="127"/>
      <c r="CX410" s="127"/>
      <c r="CY410" s="127"/>
      <c r="CZ410" s="127"/>
      <c r="DA410" s="127"/>
      <c r="DB410" s="127"/>
      <c r="DC410" s="127"/>
      <c r="DD410" s="128"/>
      <c r="DE410" s="134"/>
      <c r="DF410" s="138"/>
      <c r="DG410" s="139"/>
      <c r="DH410" s="139"/>
      <c r="DI410" s="139"/>
      <c r="DJ410" s="139"/>
      <c r="DK410" s="139"/>
      <c r="DL410" s="139"/>
      <c r="DM410" s="137"/>
      <c r="DN410" s="138"/>
      <c r="DO410" s="139"/>
      <c r="DP410" s="139"/>
      <c r="DQ410" s="139"/>
      <c r="DR410" s="139"/>
      <c r="DS410" s="139"/>
      <c r="DT410" s="139"/>
      <c r="DU410" s="128"/>
      <c r="DV410" s="216"/>
      <c r="DW410" s="140"/>
      <c r="DX410" s="141"/>
      <c r="DY410" s="141"/>
      <c r="DZ410" s="134"/>
      <c r="EA410" s="133"/>
      <c r="EB410" s="177"/>
      <c r="EC410" s="177"/>
      <c r="ED410" s="163"/>
      <c r="EE410" s="133"/>
      <c r="EF410" s="127"/>
      <c r="EG410" s="127"/>
      <c r="EH410" s="127"/>
      <c r="EI410" s="127"/>
      <c r="EJ410" s="127"/>
      <c r="EK410" s="127"/>
      <c r="EL410" s="134"/>
      <c r="EM410" s="133"/>
      <c r="EN410" s="127"/>
      <c r="EO410" s="127"/>
      <c r="EP410" s="127"/>
      <c r="EQ410" s="127"/>
      <c r="ER410" s="127"/>
      <c r="ES410" s="127"/>
      <c r="ET410" s="134"/>
      <c r="EU410" s="142"/>
      <c r="EV410" s="142"/>
      <c r="EW410" s="142"/>
      <c r="EX410" s="142"/>
      <c r="EY410" s="142"/>
      <c r="EZ410" s="142"/>
      <c r="FA410" s="142"/>
      <c r="FB410" s="142"/>
      <c r="FC410" s="142"/>
      <c r="FD410" s="142"/>
      <c r="FE410" s="142"/>
      <c r="FF410" s="142"/>
      <c r="FG410" s="142"/>
      <c r="FH410" s="142"/>
    </row>
    <row r="411" spans="1:164" s="67" customFormat="1">
      <c r="A411" s="176" t="str">
        <f>Validation!B411</f>
        <v>Pass</v>
      </c>
      <c r="B411" s="247"/>
      <c r="C411" s="247"/>
      <c r="D411" s="247"/>
      <c r="E411" s="248"/>
      <c r="F411" s="249"/>
      <c r="G411" s="247"/>
      <c r="H411" s="243"/>
      <c r="I411" s="127"/>
      <c r="J411" s="243"/>
      <c r="K411" s="136"/>
      <c r="L411" s="177"/>
      <c r="M411" s="191"/>
      <c r="N411" s="218"/>
      <c r="O411" s="218"/>
      <c r="P411" s="179"/>
      <c r="Q411" s="128"/>
      <c r="R411" s="216"/>
      <c r="S411" s="244"/>
      <c r="T411" s="177"/>
      <c r="U411" s="177"/>
      <c r="V411" s="216"/>
      <c r="W411" s="131"/>
      <c r="X411" s="132"/>
      <c r="Y411" s="132"/>
      <c r="Z411" s="132"/>
      <c r="AA411" s="133"/>
      <c r="AB411" s="127"/>
      <c r="AC411" s="127"/>
      <c r="AD411" s="245"/>
      <c r="AE411" s="246"/>
      <c r="AF411" s="127"/>
      <c r="AG411" s="127"/>
      <c r="AH411" s="128"/>
      <c r="AI411" s="128"/>
      <c r="AJ411" s="134"/>
      <c r="AK411" s="214"/>
      <c r="AL411" s="210"/>
      <c r="AM411" s="177"/>
      <c r="AN411" s="127"/>
      <c r="AO411" s="177"/>
      <c r="AP411" s="177"/>
      <c r="AQ411" s="177"/>
      <c r="AR411" s="177"/>
      <c r="AS411" s="177"/>
      <c r="AT411" s="177"/>
      <c r="AU411" s="135"/>
      <c r="AV411" s="216"/>
      <c r="AW411" s="133"/>
      <c r="AX411" s="127"/>
      <c r="AY411" s="127"/>
      <c r="AZ411" s="127"/>
      <c r="BA411" s="127"/>
      <c r="BB411" s="127"/>
      <c r="BC411" s="127"/>
      <c r="BD411" s="127"/>
      <c r="BE411" s="134"/>
      <c r="BF411" s="127"/>
      <c r="BG411" s="127"/>
      <c r="BH411" s="127"/>
      <c r="BI411" s="127"/>
      <c r="BJ411" s="127"/>
      <c r="BK411" s="127"/>
      <c r="BL411" s="127"/>
      <c r="BM411" s="127"/>
      <c r="BN411" s="134"/>
      <c r="BO411" s="133"/>
      <c r="BP411" s="127"/>
      <c r="BQ411" s="127"/>
      <c r="BR411" s="127"/>
      <c r="BS411" s="127"/>
      <c r="BT411" s="127"/>
      <c r="BU411" s="127"/>
      <c r="BV411" s="127"/>
      <c r="BW411" s="127"/>
      <c r="BX411" s="127"/>
      <c r="BY411" s="127"/>
      <c r="BZ411" s="127"/>
      <c r="CA411" s="127"/>
      <c r="CB411" s="127"/>
      <c r="CC411" s="127"/>
      <c r="CD411" s="127"/>
      <c r="CE411" s="127"/>
      <c r="CF411" s="127"/>
      <c r="CG411" s="127"/>
      <c r="CH411" s="136"/>
      <c r="CI411" s="137"/>
      <c r="CJ411" s="127"/>
      <c r="CK411" s="127"/>
      <c r="CL411" s="127"/>
      <c r="CM411" s="127"/>
      <c r="CN411" s="127"/>
      <c r="CO411" s="127"/>
      <c r="CP411" s="127"/>
      <c r="CQ411" s="127"/>
      <c r="CR411" s="127"/>
      <c r="CS411" s="127"/>
      <c r="CT411" s="127"/>
      <c r="CU411" s="127"/>
      <c r="CV411" s="127"/>
      <c r="CW411" s="127"/>
      <c r="CX411" s="127"/>
      <c r="CY411" s="127"/>
      <c r="CZ411" s="127"/>
      <c r="DA411" s="127"/>
      <c r="DB411" s="127"/>
      <c r="DC411" s="127"/>
      <c r="DD411" s="128"/>
      <c r="DE411" s="134"/>
      <c r="DF411" s="138"/>
      <c r="DG411" s="139"/>
      <c r="DH411" s="139"/>
      <c r="DI411" s="139"/>
      <c r="DJ411" s="139"/>
      <c r="DK411" s="139"/>
      <c r="DL411" s="139"/>
      <c r="DM411" s="137"/>
      <c r="DN411" s="138"/>
      <c r="DO411" s="139"/>
      <c r="DP411" s="139"/>
      <c r="DQ411" s="139"/>
      <c r="DR411" s="139"/>
      <c r="DS411" s="139"/>
      <c r="DT411" s="139"/>
      <c r="DU411" s="128"/>
      <c r="DV411" s="216"/>
      <c r="DW411" s="140"/>
      <c r="DX411" s="141"/>
      <c r="DY411" s="141"/>
      <c r="DZ411" s="134"/>
      <c r="EA411" s="133"/>
      <c r="EB411" s="177"/>
      <c r="EC411" s="177"/>
      <c r="ED411" s="163"/>
      <c r="EE411" s="133"/>
      <c r="EF411" s="127"/>
      <c r="EG411" s="127"/>
      <c r="EH411" s="127"/>
      <c r="EI411" s="127"/>
      <c r="EJ411" s="127"/>
      <c r="EK411" s="127"/>
      <c r="EL411" s="134"/>
      <c r="EM411" s="133"/>
      <c r="EN411" s="127"/>
      <c r="EO411" s="127"/>
      <c r="EP411" s="127"/>
      <c r="EQ411" s="127"/>
      <c r="ER411" s="127"/>
      <c r="ES411" s="127"/>
      <c r="ET411" s="134"/>
      <c r="EU411" s="142"/>
      <c r="EV411" s="142"/>
      <c r="EW411" s="142"/>
      <c r="EX411" s="142"/>
      <c r="EY411" s="142"/>
      <c r="EZ411" s="142"/>
      <c r="FA411" s="142"/>
      <c r="FB411" s="142"/>
      <c r="FC411" s="142"/>
      <c r="FD411" s="142"/>
      <c r="FE411" s="142"/>
      <c r="FF411" s="142"/>
      <c r="FG411" s="142"/>
      <c r="FH411" s="142"/>
    </row>
    <row r="412" spans="1:164" s="67" customFormat="1">
      <c r="A412" s="176" t="str">
        <f>Validation!B412</f>
        <v>Pass</v>
      </c>
      <c r="B412" s="247"/>
      <c r="C412" s="247"/>
      <c r="D412" s="247"/>
      <c r="E412" s="248"/>
      <c r="F412" s="249"/>
      <c r="G412" s="247"/>
      <c r="H412" s="243"/>
      <c r="I412" s="127"/>
      <c r="J412" s="243"/>
      <c r="K412" s="136"/>
      <c r="L412" s="177"/>
      <c r="M412" s="191"/>
      <c r="N412" s="218"/>
      <c r="O412" s="218"/>
      <c r="P412" s="179"/>
      <c r="Q412" s="128"/>
      <c r="R412" s="216"/>
      <c r="S412" s="244"/>
      <c r="T412" s="177"/>
      <c r="U412" s="177"/>
      <c r="V412" s="216"/>
      <c r="W412" s="131"/>
      <c r="X412" s="132"/>
      <c r="Y412" s="132"/>
      <c r="Z412" s="132"/>
      <c r="AA412" s="133"/>
      <c r="AB412" s="127"/>
      <c r="AC412" s="127"/>
      <c r="AD412" s="245"/>
      <c r="AE412" s="246"/>
      <c r="AF412" s="127"/>
      <c r="AG412" s="127"/>
      <c r="AH412" s="128"/>
      <c r="AI412" s="128"/>
      <c r="AJ412" s="134"/>
      <c r="AK412" s="214"/>
      <c r="AL412" s="210"/>
      <c r="AM412" s="177"/>
      <c r="AN412" s="127"/>
      <c r="AO412" s="177"/>
      <c r="AP412" s="177"/>
      <c r="AQ412" s="177"/>
      <c r="AR412" s="177"/>
      <c r="AS412" s="177"/>
      <c r="AT412" s="177"/>
      <c r="AU412" s="135"/>
      <c r="AV412" s="216"/>
      <c r="AW412" s="133"/>
      <c r="AX412" s="127"/>
      <c r="AY412" s="127"/>
      <c r="AZ412" s="127"/>
      <c r="BA412" s="127"/>
      <c r="BB412" s="127"/>
      <c r="BC412" s="127"/>
      <c r="BD412" s="127"/>
      <c r="BE412" s="134"/>
      <c r="BF412" s="127"/>
      <c r="BG412" s="127"/>
      <c r="BH412" s="127"/>
      <c r="BI412" s="127"/>
      <c r="BJ412" s="127"/>
      <c r="BK412" s="127"/>
      <c r="BL412" s="127"/>
      <c r="BM412" s="127"/>
      <c r="BN412" s="134"/>
      <c r="BO412" s="133"/>
      <c r="BP412" s="127"/>
      <c r="BQ412" s="127"/>
      <c r="BR412" s="127"/>
      <c r="BS412" s="127"/>
      <c r="BT412" s="127"/>
      <c r="BU412" s="127"/>
      <c r="BV412" s="127"/>
      <c r="BW412" s="127"/>
      <c r="BX412" s="127"/>
      <c r="BY412" s="127"/>
      <c r="BZ412" s="127"/>
      <c r="CA412" s="127"/>
      <c r="CB412" s="127"/>
      <c r="CC412" s="127"/>
      <c r="CD412" s="127"/>
      <c r="CE412" s="127"/>
      <c r="CF412" s="127"/>
      <c r="CG412" s="127"/>
      <c r="CH412" s="136"/>
      <c r="CI412" s="137"/>
      <c r="CJ412" s="127"/>
      <c r="CK412" s="127"/>
      <c r="CL412" s="127"/>
      <c r="CM412" s="127"/>
      <c r="CN412" s="127"/>
      <c r="CO412" s="127"/>
      <c r="CP412" s="127"/>
      <c r="CQ412" s="127"/>
      <c r="CR412" s="127"/>
      <c r="CS412" s="127"/>
      <c r="CT412" s="127"/>
      <c r="CU412" s="127"/>
      <c r="CV412" s="127"/>
      <c r="CW412" s="127"/>
      <c r="CX412" s="127"/>
      <c r="CY412" s="127"/>
      <c r="CZ412" s="127"/>
      <c r="DA412" s="127"/>
      <c r="DB412" s="127"/>
      <c r="DC412" s="127"/>
      <c r="DD412" s="128"/>
      <c r="DE412" s="134"/>
      <c r="DF412" s="138"/>
      <c r="DG412" s="139"/>
      <c r="DH412" s="139"/>
      <c r="DI412" s="139"/>
      <c r="DJ412" s="139"/>
      <c r="DK412" s="139"/>
      <c r="DL412" s="139"/>
      <c r="DM412" s="137"/>
      <c r="DN412" s="138"/>
      <c r="DO412" s="139"/>
      <c r="DP412" s="139"/>
      <c r="DQ412" s="139"/>
      <c r="DR412" s="139"/>
      <c r="DS412" s="139"/>
      <c r="DT412" s="139"/>
      <c r="DU412" s="128"/>
      <c r="DV412" s="216"/>
      <c r="DW412" s="140"/>
      <c r="DX412" s="141"/>
      <c r="DY412" s="141"/>
      <c r="DZ412" s="134"/>
      <c r="EA412" s="133"/>
      <c r="EB412" s="177"/>
      <c r="EC412" s="177"/>
      <c r="ED412" s="163"/>
      <c r="EE412" s="133"/>
      <c r="EF412" s="127"/>
      <c r="EG412" s="127"/>
      <c r="EH412" s="127"/>
      <c r="EI412" s="127"/>
      <c r="EJ412" s="127"/>
      <c r="EK412" s="127"/>
      <c r="EL412" s="134"/>
      <c r="EM412" s="133"/>
      <c r="EN412" s="127"/>
      <c r="EO412" s="127"/>
      <c r="EP412" s="127"/>
      <c r="EQ412" s="127"/>
      <c r="ER412" s="127"/>
      <c r="ES412" s="127"/>
      <c r="ET412" s="134"/>
      <c r="EU412" s="142"/>
      <c r="EV412" s="142"/>
      <c r="EW412" s="142"/>
      <c r="EX412" s="142"/>
      <c r="EY412" s="142"/>
      <c r="EZ412" s="142"/>
      <c r="FA412" s="142"/>
      <c r="FB412" s="142"/>
      <c r="FC412" s="142"/>
      <c r="FD412" s="142"/>
      <c r="FE412" s="142"/>
      <c r="FF412" s="142"/>
      <c r="FG412" s="142"/>
      <c r="FH412" s="142"/>
    </row>
    <row r="413" spans="1:164" s="67" customFormat="1">
      <c r="A413" s="176" t="str">
        <f>Validation!B413</f>
        <v>Pass</v>
      </c>
      <c r="B413" s="247"/>
      <c r="C413" s="247"/>
      <c r="D413" s="247"/>
      <c r="E413" s="248"/>
      <c r="F413" s="249"/>
      <c r="G413" s="247"/>
      <c r="H413" s="243"/>
      <c r="I413" s="127"/>
      <c r="J413" s="243"/>
      <c r="K413" s="136"/>
      <c r="L413" s="177"/>
      <c r="M413" s="191"/>
      <c r="N413" s="218"/>
      <c r="O413" s="218"/>
      <c r="P413" s="179"/>
      <c r="Q413" s="128"/>
      <c r="R413" s="216"/>
      <c r="S413" s="244"/>
      <c r="T413" s="177"/>
      <c r="U413" s="177"/>
      <c r="V413" s="216"/>
      <c r="W413" s="131"/>
      <c r="X413" s="132"/>
      <c r="Y413" s="132"/>
      <c r="Z413" s="132"/>
      <c r="AA413" s="133"/>
      <c r="AB413" s="127"/>
      <c r="AC413" s="127"/>
      <c r="AD413" s="245"/>
      <c r="AE413" s="246"/>
      <c r="AF413" s="127"/>
      <c r="AG413" s="127"/>
      <c r="AH413" s="128"/>
      <c r="AI413" s="128"/>
      <c r="AJ413" s="134"/>
      <c r="AK413" s="214"/>
      <c r="AL413" s="210"/>
      <c r="AM413" s="177"/>
      <c r="AN413" s="127"/>
      <c r="AO413" s="177"/>
      <c r="AP413" s="177"/>
      <c r="AQ413" s="177"/>
      <c r="AR413" s="177"/>
      <c r="AS413" s="177"/>
      <c r="AT413" s="177"/>
      <c r="AU413" s="135"/>
      <c r="AV413" s="216"/>
      <c r="AW413" s="133"/>
      <c r="AX413" s="127"/>
      <c r="AY413" s="127"/>
      <c r="AZ413" s="127"/>
      <c r="BA413" s="127"/>
      <c r="BB413" s="127"/>
      <c r="BC413" s="127"/>
      <c r="BD413" s="127"/>
      <c r="BE413" s="134"/>
      <c r="BF413" s="127"/>
      <c r="BG413" s="127"/>
      <c r="BH413" s="127"/>
      <c r="BI413" s="127"/>
      <c r="BJ413" s="127"/>
      <c r="BK413" s="127"/>
      <c r="BL413" s="127"/>
      <c r="BM413" s="127"/>
      <c r="BN413" s="134"/>
      <c r="BO413" s="133"/>
      <c r="BP413" s="127"/>
      <c r="BQ413" s="127"/>
      <c r="BR413" s="127"/>
      <c r="BS413" s="127"/>
      <c r="BT413" s="127"/>
      <c r="BU413" s="127"/>
      <c r="BV413" s="127"/>
      <c r="BW413" s="127"/>
      <c r="BX413" s="127"/>
      <c r="BY413" s="127"/>
      <c r="BZ413" s="127"/>
      <c r="CA413" s="127"/>
      <c r="CB413" s="127"/>
      <c r="CC413" s="127"/>
      <c r="CD413" s="127"/>
      <c r="CE413" s="127"/>
      <c r="CF413" s="127"/>
      <c r="CG413" s="127"/>
      <c r="CH413" s="136"/>
      <c r="CI413" s="137"/>
      <c r="CJ413" s="127"/>
      <c r="CK413" s="127"/>
      <c r="CL413" s="127"/>
      <c r="CM413" s="127"/>
      <c r="CN413" s="127"/>
      <c r="CO413" s="127"/>
      <c r="CP413" s="127"/>
      <c r="CQ413" s="127"/>
      <c r="CR413" s="127"/>
      <c r="CS413" s="127"/>
      <c r="CT413" s="127"/>
      <c r="CU413" s="127"/>
      <c r="CV413" s="127"/>
      <c r="CW413" s="127"/>
      <c r="CX413" s="127"/>
      <c r="CY413" s="127"/>
      <c r="CZ413" s="127"/>
      <c r="DA413" s="127"/>
      <c r="DB413" s="127"/>
      <c r="DC413" s="127"/>
      <c r="DD413" s="128"/>
      <c r="DE413" s="134"/>
      <c r="DF413" s="138"/>
      <c r="DG413" s="139"/>
      <c r="DH413" s="139"/>
      <c r="DI413" s="139"/>
      <c r="DJ413" s="139"/>
      <c r="DK413" s="139"/>
      <c r="DL413" s="139"/>
      <c r="DM413" s="137"/>
      <c r="DN413" s="138"/>
      <c r="DO413" s="139"/>
      <c r="DP413" s="139"/>
      <c r="DQ413" s="139"/>
      <c r="DR413" s="139"/>
      <c r="DS413" s="139"/>
      <c r="DT413" s="139"/>
      <c r="DU413" s="128"/>
      <c r="DV413" s="216"/>
      <c r="DW413" s="140"/>
      <c r="DX413" s="141"/>
      <c r="DY413" s="141"/>
      <c r="DZ413" s="134"/>
      <c r="EA413" s="133"/>
      <c r="EB413" s="177"/>
      <c r="EC413" s="177"/>
      <c r="ED413" s="163"/>
      <c r="EE413" s="133"/>
      <c r="EF413" s="127"/>
      <c r="EG413" s="127"/>
      <c r="EH413" s="127"/>
      <c r="EI413" s="127"/>
      <c r="EJ413" s="127"/>
      <c r="EK413" s="127"/>
      <c r="EL413" s="134"/>
      <c r="EM413" s="133"/>
      <c r="EN413" s="127"/>
      <c r="EO413" s="127"/>
      <c r="EP413" s="127"/>
      <c r="EQ413" s="127"/>
      <c r="ER413" s="127"/>
      <c r="ES413" s="127"/>
      <c r="ET413" s="134"/>
      <c r="EU413" s="142"/>
      <c r="EV413" s="142"/>
      <c r="EW413" s="142"/>
      <c r="EX413" s="142"/>
      <c r="EY413" s="142"/>
      <c r="EZ413" s="142"/>
      <c r="FA413" s="142"/>
      <c r="FB413" s="142"/>
      <c r="FC413" s="142"/>
      <c r="FD413" s="142"/>
      <c r="FE413" s="142"/>
      <c r="FF413" s="142"/>
      <c r="FG413" s="142"/>
      <c r="FH413" s="142"/>
    </row>
    <row r="414" spans="1:164" s="67" customFormat="1">
      <c r="A414" s="176" t="str">
        <f>Validation!B414</f>
        <v>Pass</v>
      </c>
      <c r="B414" s="247"/>
      <c r="C414" s="247"/>
      <c r="D414" s="247"/>
      <c r="E414" s="248"/>
      <c r="F414" s="249"/>
      <c r="G414" s="247"/>
      <c r="H414" s="243"/>
      <c r="I414" s="127"/>
      <c r="J414" s="243"/>
      <c r="K414" s="136"/>
      <c r="L414" s="177"/>
      <c r="M414" s="191"/>
      <c r="N414" s="218"/>
      <c r="O414" s="218"/>
      <c r="P414" s="179"/>
      <c r="Q414" s="128"/>
      <c r="R414" s="216"/>
      <c r="S414" s="244"/>
      <c r="T414" s="177"/>
      <c r="U414" s="177"/>
      <c r="V414" s="216"/>
      <c r="W414" s="131"/>
      <c r="X414" s="132"/>
      <c r="Y414" s="132"/>
      <c r="Z414" s="132"/>
      <c r="AA414" s="133"/>
      <c r="AB414" s="127"/>
      <c r="AC414" s="127"/>
      <c r="AD414" s="245"/>
      <c r="AE414" s="246"/>
      <c r="AF414" s="127"/>
      <c r="AG414" s="127"/>
      <c r="AH414" s="128"/>
      <c r="AI414" s="128"/>
      <c r="AJ414" s="134"/>
      <c r="AK414" s="214"/>
      <c r="AL414" s="210"/>
      <c r="AM414" s="177"/>
      <c r="AN414" s="127"/>
      <c r="AO414" s="177"/>
      <c r="AP414" s="177"/>
      <c r="AQ414" s="177"/>
      <c r="AR414" s="177"/>
      <c r="AS414" s="177"/>
      <c r="AT414" s="177"/>
      <c r="AU414" s="135"/>
      <c r="AV414" s="216"/>
      <c r="AW414" s="133"/>
      <c r="AX414" s="127"/>
      <c r="AY414" s="127"/>
      <c r="AZ414" s="127"/>
      <c r="BA414" s="127"/>
      <c r="BB414" s="127"/>
      <c r="BC414" s="127"/>
      <c r="BD414" s="127"/>
      <c r="BE414" s="134"/>
      <c r="BF414" s="127"/>
      <c r="BG414" s="127"/>
      <c r="BH414" s="127"/>
      <c r="BI414" s="127"/>
      <c r="BJ414" s="127"/>
      <c r="BK414" s="127"/>
      <c r="BL414" s="127"/>
      <c r="BM414" s="127"/>
      <c r="BN414" s="134"/>
      <c r="BO414" s="133"/>
      <c r="BP414" s="127"/>
      <c r="BQ414" s="127"/>
      <c r="BR414" s="127"/>
      <c r="BS414" s="127"/>
      <c r="BT414" s="127"/>
      <c r="BU414" s="127"/>
      <c r="BV414" s="127"/>
      <c r="BW414" s="127"/>
      <c r="BX414" s="127"/>
      <c r="BY414" s="127"/>
      <c r="BZ414" s="127"/>
      <c r="CA414" s="127"/>
      <c r="CB414" s="127"/>
      <c r="CC414" s="127"/>
      <c r="CD414" s="127"/>
      <c r="CE414" s="127"/>
      <c r="CF414" s="127"/>
      <c r="CG414" s="127"/>
      <c r="CH414" s="136"/>
      <c r="CI414" s="137"/>
      <c r="CJ414" s="127"/>
      <c r="CK414" s="127"/>
      <c r="CL414" s="127"/>
      <c r="CM414" s="127"/>
      <c r="CN414" s="127"/>
      <c r="CO414" s="127"/>
      <c r="CP414" s="127"/>
      <c r="CQ414" s="127"/>
      <c r="CR414" s="127"/>
      <c r="CS414" s="127"/>
      <c r="CT414" s="127"/>
      <c r="CU414" s="127"/>
      <c r="CV414" s="127"/>
      <c r="CW414" s="127"/>
      <c r="CX414" s="127"/>
      <c r="CY414" s="127"/>
      <c r="CZ414" s="127"/>
      <c r="DA414" s="127"/>
      <c r="DB414" s="127"/>
      <c r="DC414" s="127"/>
      <c r="DD414" s="128"/>
      <c r="DE414" s="134"/>
      <c r="DF414" s="138"/>
      <c r="DG414" s="139"/>
      <c r="DH414" s="139"/>
      <c r="DI414" s="139"/>
      <c r="DJ414" s="139"/>
      <c r="DK414" s="139"/>
      <c r="DL414" s="139"/>
      <c r="DM414" s="137"/>
      <c r="DN414" s="138"/>
      <c r="DO414" s="139"/>
      <c r="DP414" s="139"/>
      <c r="DQ414" s="139"/>
      <c r="DR414" s="139"/>
      <c r="DS414" s="139"/>
      <c r="DT414" s="139"/>
      <c r="DU414" s="128"/>
      <c r="DV414" s="216"/>
      <c r="DW414" s="140"/>
      <c r="DX414" s="141"/>
      <c r="DY414" s="141"/>
      <c r="DZ414" s="134"/>
      <c r="EA414" s="133"/>
      <c r="EB414" s="177"/>
      <c r="EC414" s="177"/>
      <c r="ED414" s="163"/>
      <c r="EE414" s="133"/>
      <c r="EF414" s="127"/>
      <c r="EG414" s="127"/>
      <c r="EH414" s="127"/>
      <c r="EI414" s="127"/>
      <c r="EJ414" s="127"/>
      <c r="EK414" s="127"/>
      <c r="EL414" s="134"/>
      <c r="EM414" s="133"/>
      <c r="EN414" s="127"/>
      <c r="EO414" s="127"/>
      <c r="EP414" s="127"/>
      <c r="EQ414" s="127"/>
      <c r="ER414" s="127"/>
      <c r="ES414" s="127"/>
      <c r="ET414" s="134"/>
      <c r="EU414" s="142"/>
      <c r="EV414" s="142"/>
      <c r="EW414" s="142"/>
      <c r="EX414" s="142"/>
      <c r="EY414" s="142"/>
      <c r="EZ414" s="142"/>
      <c r="FA414" s="142"/>
      <c r="FB414" s="142"/>
      <c r="FC414" s="142"/>
      <c r="FD414" s="142"/>
      <c r="FE414" s="142"/>
      <c r="FF414" s="142"/>
      <c r="FG414" s="142"/>
      <c r="FH414" s="142"/>
    </row>
    <row r="415" spans="1:164" s="67" customFormat="1">
      <c r="A415" s="176" t="str">
        <f>Validation!B415</f>
        <v>Pass</v>
      </c>
      <c r="B415" s="247"/>
      <c r="C415" s="247"/>
      <c r="D415" s="247"/>
      <c r="E415" s="248"/>
      <c r="F415" s="249"/>
      <c r="G415" s="247"/>
      <c r="H415" s="243"/>
      <c r="I415" s="127"/>
      <c r="J415" s="243"/>
      <c r="K415" s="136"/>
      <c r="L415" s="177"/>
      <c r="M415" s="191"/>
      <c r="N415" s="218"/>
      <c r="O415" s="218"/>
      <c r="P415" s="179"/>
      <c r="Q415" s="128"/>
      <c r="R415" s="216"/>
      <c r="S415" s="244"/>
      <c r="T415" s="177"/>
      <c r="U415" s="177"/>
      <c r="V415" s="216"/>
      <c r="W415" s="131"/>
      <c r="X415" s="132"/>
      <c r="Y415" s="132"/>
      <c r="Z415" s="132"/>
      <c r="AA415" s="133"/>
      <c r="AB415" s="127"/>
      <c r="AC415" s="127"/>
      <c r="AD415" s="245"/>
      <c r="AE415" s="246"/>
      <c r="AF415" s="127"/>
      <c r="AG415" s="127"/>
      <c r="AH415" s="128"/>
      <c r="AI415" s="128"/>
      <c r="AJ415" s="134"/>
      <c r="AK415" s="214"/>
      <c r="AL415" s="210"/>
      <c r="AM415" s="177"/>
      <c r="AN415" s="127"/>
      <c r="AO415" s="177"/>
      <c r="AP415" s="177"/>
      <c r="AQ415" s="177"/>
      <c r="AR415" s="177"/>
      <c r="AS415" s="177"/>
      <c r="AT415" s="177"/>
      <c r="AU415" s="135"/>
      <c r="AV415" s="216"/>
      <c r="AW415" s="133"/>
      <c r="AX415" s="127"/>
      <c r="AY415" s="127"/>
      <c r="AZ415" s="127"/>
      <c r="BA415" s="127"/>
      <c r="BB415" s="127"/>
      <c r="BC415" s="127"/>
      <c r="BD415" s="127"/>
      <c r="BE415" s="134"/>
      <c r="BF415" s="127"/>
      <c r="BG415" s="127"/>
      <c r="BH415" s="127"/>
      <c r="BI415" s="127"/>
      <c r="BJ415" s="127"/>
      <c r="BK415" s="127"/>
      <c r="BL415" s="127"/>
      <c r="BM415" s="127"/>
      <c r="BN415" s="134"/>
      <c r="BO415" s="133"/>
      <c r="BP415" s="127"/>
      <c r="BQ415" s="127"/>
      <c r="BR415" s="127"/>
      <c r="BS415" s="127"/>
      <c r="BT415" s="127"/>
      <c r="BU415" s="127"/>
      <c r="BV415" s="127"/>
      <c r="BW415" s="127"/>
      <c r="BX415" s="127"/>
      <c r="BY415" s="127"/>
      <c r="BZ415" s="127"/>
      <c r="CA415" s="127"/>
      <c r="CB415" s="127"/>
      <c r="CC415" s="127"/>
      <c r="CD415" s="127"/>
      <c r="CE415" s="127"/>
      <c r="CF415" s="127"/>
      <c r="CG415" s="127"/>
      <c r="CH415" s="136"/>
      <c r="CI415" s="137"/>
      <c r="CJ415" s="127"/>
      <c r="CK415" s="127"/>
      <c r="CL415" s="127"/>
      <c r="CM415" s="127"/>
      <c r="CN415" s="127"/>
      <c r="CO415" s="127"/>
      <c r="CP415" s="127"/>
      <c r="CQ415" s="127"/>
      <c r="CR415" s="127"/>
      <c r="CS415" s="127"/>
      <c r="CT415" s="127"/>
      <c r="CU415" s="127"/>
      <c r="CV415" s="127"/>
      <c r="CW415" s="127"/>
      <c r="CX415" s="127"/>
      <c r="CY415" s="127"/>
      <c r="CZ415" s="127"/>
      <c r="DA415" s="127"/>
      <c r="DB415" s="127"/>
      <c r="DC415" s="127"/>
      <c r="DD415" s="128"/>
      <c r="DE415" s="134"/>
      <c r="DF415" s="138"/>
      <c r="DG415" s="139"/>
      <c r="DH415" s="139"/>
      <c r="DI415" s="139"/>
      <c r="DJ415" s="139"/>
      <c r="DK415" s="139"/>
      <c r="DL415" s="139"/>
      <c r="DM415" s="137"/>
      <c r="DN415" s="138"/>
      <c r="DO415" s="139"/>
      <c r="DP415" s="139"/>
      <c r="DQ415" s="139"/>
      <c r="DR415" s="139"/>
      <c r="DS415" s="139"/>
      <c r="DT415" s="139"/>
      <c r="DU415" s="128"/>
      <c r="DV415" s="216"/>
      <c r="DW415" s="140"/>
      <c r="DX415" s="141"/>
      <c r="DY415" s="141"/>
      <c r="DZ415" s="134"/>
      <c r="EA415" s="133"/>
      <c r="EB415" s="177"/>
      <c r="EC415" s="177"/>
      <c r="ED415" s="163"/>
      <c r="EE415" s="133"/>
      <c r="EF415" s="127"/>
      <c r="EG415" s="127"/>
      <c r="EH415" s="127"/>
      <c r="EI415" s="127"/>
      <c r="EJ415" s="127"/>
      <c r="EK415" s="127"/>
      <c r="EL415" s="134"/>
      <c r="EM415" s="133"/>
      <c r="EN415" s="127"/>
      <c r="EO415" s="127"/>
      <c r="EP415" s="127"/>
      <c r="EQ415" s="127"/>
      <c r="ER415" s="127"/>
      <c r="ES415" s="127"/>
      <c r="ET415" s="134"/>
      <c r="EU415" s="142"/>
      <c r="EV415" s="142"/>
      <c r="EW415" s="142"/>
      <c r="EX415" s="142"/>
      <c r="EY415" s="142"/>
      <c r="EZ415" s="142"/>
      <c r="FA415" s="142"/>
      <c r="FB415" s="142"/>
      <c r="FC415" s="142"/>
      <c r="FD415" s="142"/>
      <c r="FE415" s="142"/>
      <c r="FF415" s="142"/>
      <c r="FG415" s="142"/>
      <c r="FH415" s="142"/>
    </row>
    <row r="416" spans="1:164" s="67" customFormat="1">
      <c r="A416" s="176" t="str">
        <f>Validation!B416</f>
        <v>Pass</v>
      </c>
      <c r="B416" s="247"/>
      <c r="C416" s="247"/>
      <c r="D416" s="247"/>
      <c r="E416" s="248"/>
      <c r="F416" s="249"/>
      <c r="G416" s="247"/>
      <c r="H416" s="243"/>
      <c r="I416" s="127"/>
      <c r="J416" s="243"/>
      <c r="K416" s="136"/>
      <c r="L416" s="177"/>
      <c r="M416" s="191"/>
      <c r="N416" s="218"/>
      <c r="O416" s="218"/>
      <c r="P416" s="179"/>
      <c r="Q416" s="128"/>
      <c r="R416" s="216"/>
      <c r="S416" s="244"/>
      <c r="T416" s="177"/>
      <c r="U416" s="177"/>
      <c r="V416" s="216"/>
      <c r="W416" s="131"/>
      <c r="X416" s="132"/>
      <c r="Y416" s="132"/>
      <c r="Z416" s="132"/>
      <c r="AA416" s="133"/>
      <c r="AB416" s="127"/>
      <c r="AC416" s="127"/>
      <c r="AD416" s="245"/>
      <c r="AE416" s="246"/>
      <c r="AF416" s="127"/>
      <c r="AG416" s="127"/>
      <c r="AH416" s="128"/>
      <c r="AI416" s="128"/>
      <c r="AJ416" s="134"/>
      <c r="AK416" s="214"/>
      <c r="AL416" s="210"/>
      <c r="AM416" s="177"/>
      <c r="AN416" s="127"/>
      <c r="AO416" s="177"/>
      <c r="AP416" s="177"/>
      <c r="AQ416" s="177"/>
      <c r="AR416" s="177"/>
      <c r="AS416" s="177"/>
      <c r="AT416" s="177"/>
      <c r="AU416" s="135"/>
      <c r="AV416" s="216"/>
      <c r="AW416" s="133"/>
      <c r="AX416" s="127"/>
      <c r="AY416" s="127"/>
      <c r="AZ416" s="127"/>
      <c r="BA416" s="127"/>
      <c r="BB416" s="127"/>
      <c r="BC416" s="127"/>
      <c r="BD416" s="127"/>
      <c r="BE416" s="134"/>
      <c r="BF416" s="127"/>
      <c r="BG416" s="127"/>
      <c r="BH416" s="127"/>
      <c r="BI416" s="127"/>
      <c r="BJ416" s="127"/>
      <c r="BK416" s="127"/>
      <c r="BL416" s="127"/>
      <c r="BM416" s="127"/>
      <c r="BN416" s="134"/>
      <c r="BO416" s="133"/>
      <c r="BP416" s="127"/>
      <c r="BQ416" s="127"/>
      <c r="BR416" s="127"/>
      <c r="BS416" s="127"/>
      <c r="BT416" s="127"/>
      <c r="BU416" s="127"/>
      <c r="BV416" s="127"/>
      <c r="BW416" s="127"/>
      <c r="BX416" s="127"/>
      <c r="BY416" s="127"/>
      <c r="BZ416" s="127"/>
      <c r="CA416" s="127"/>
      <c r="CB416" s="127"/>
      <c r="CC416" s="127"/>
      <c r="CD416" s="127"/>
      <c r="CE416" s="127"/>
      <c r="CF416" s="127"/>
      <c r="CG416" s="127"/>
      <c r="CH416" s="136"/>
      <c r="CI416" s="137"/>
      <c r="CJ416" s="127"/>
      <c r="CK416" s="127"/>
      <c r="CL416" s="127"/>
      <c r="CM416" s="127"/>
      <c r="CN416" s="127"/>
      <c r="CO416" s="127"/>
      <c r="CP416" s="127"/>
      <c r="CQ416" s="127"/>
      <c r="CR416" s="127"/>
      <c r="CS416" s="127"/>
      <c r="CT416" s="127"/>
      <c r="CU416" s="127"/>
      <c r="CV416" s="127"/>
      <c r="CW416" s="127"/>
      <c r="CX416" s="127"/>
      <c r="CY416" s="127"/>
      <c r="CZ416" s="127"/>
      <c r="DA416" s="127"/>
      <c r="DB416" s="127"/>
      <c r="DC416" s="127"/>
      <c r="DD416" s="128"/>
      <c r="DE416" s="134"/>
      <c r="DF416" s="138"/>
      <c r="DG416" s="139"/>
      <c r="DH416" s="139"/>
      <c r="DI416" s="139"/>
      <c r="DJ416" s="139"/>
      <c r="DK416" s="139"/>
      <c r="DL416" s="139"/>
      <c r="DM416" s="137"/>
      <c r="DN416" s="138"/>
      <c r="DO416" s="139"/>
      <c r="DP416" s="139"/>
      <c r="DQ416" s="139"/>
      <c r="DR416" s="139"/>
      <c r="DS416" s="139"/>
      <c r="DT416" s="139"/>
      <c r="DU416" s="128"/>
      <c r="DV416" s="216"/>
      <c r="DW416" s="140"/>
      <c r="DX416" s="141"/>
      <c r="DY416" s="141"/>
      <c r="DZ416" s="134"/>
      <c r="EA416" s="133"/>
      <c r="EB416" s="177"/>
      <c r="EC416" s="177"/>
      <c r="ED416" s="163"/>
      <c r="EE416" s="133"/>
      <c r="EF416" s="127"/>
      <c r="EG416" s="127"/>
      <c r="EH416" s="127"/>
      <c r="EI416" s="127"/>
      <c r="EJ416" s="127"/>
      <c r="EK416" s="127"/>
      <c r="EL416" s="134"/>
      <c r="EM416" s="133"/>
      <c r="EN416" s="127"/>
      <c r="EO416" s="127"/>
      <c r="EP416" s="127"/>
      <c r="EQ416" s="127"/>
      <c r="ER416" s="127"/>
      <c r="ES416" s="127"/>
      <c r="ET416" s="134"/>
      <c r="EU416" s="142"/>
      <c r="EV416" s="142"/>
      <c r="EW416" s="142"/>
      <c r="EX416" s="142"/>
      <c r="EY416" s="142"/>
      <c r="EZ416" s="142"/>
      <c r="FA416" s="142"/>
      <c r="FB416" s="142"/>
      <c r="FC416" s="142"/>
      <c r="FD416" s="142"/>
      <c r="FE416" s="142"/>
      <c r="FF416" s="142"/>
      <c r="FG416" s="142"/>
      <c r="FH416" s="142"/>
    </row>
    <row r="417" spans="1:164" s="67" customFormat="1">
      <c r="A417" s="176" t="str">
        <f>Validation!B417</f>
        <v>Pass</v>
      </c>
      <c r="B417" s="247"/>
      <c r="C417" s="247"/>
      <c r="D417" s="247"/>
      <c r="E417" s="248"/>
      <c r="F417" s="249"/>
      <c r="G417" s="247"/>
      <c r="H417" s="243"/>
      <c r="I417" s="127"/>
      <c r="J417" s="243"/>
      <c r="K417" s="136"/>
      <c r="L417" s="177"/>
      <c r="M417" s="191"/>
      <c r="N417" s="218"/>
      <c r="O417" s="218"/>
      <c r="P417" s="179"/>
      <c r="Q417" s="128"/>
      <c r="R417" s="216"/>
      <c r="S417" s="244"/>
      <c r="T417" s="177"/>
      <c r="U417" s="177"/>
      <c r="V417" s="216"/>
      <c r="W417" s="131"/>
      <c r="X417" s="132"/>
      <c r="Y417" s="132"/>
      <c r="Z417" s="132"/>
      <c r="AA417" s="133"/>
      <c r="AB417" s="127"/>
      <c r="AC417" s="127"/>
      <c r="AD417" s="245"/>
      <c r="AE417" s="246"/>
      <c r="AF417" s="127"/>
      <c r="AG417" s="127"/>
      <c r="AH417" s="128"/>
      <c r="AI417" s="128"/>
      <c r="AJ417" s="134"/>
      <c r="AK417" s="214"/>
      <c r="AL417" s="210"/>
      <c r="AM417" s="177"/>
      <c r="AN417" s="127"/>
      <c r="AO417" s="177"/>
      <c r="AP417" s="177"/>
      <c r="AQ417" s="177"/>
      <c r="AR417" s="177"/>
      <c r="AS417" s="177"/>
      <c r="AT417" s="177"/>
      <c r="AU417" s="135"/>
      <c r="AV417" s="216"/>
      <c r="AW417" s="133"/>
      <c r="AX417" s="127"/>
      <c r="AY417" s="127"/>
      <c r="AZ417" s="127"/>
      <c r="BA417" s="127"/>
      <c r="BB417" s="127"/>
      <c r="BC417" s="127"/>
      <c r="BD417" s="127"/>
      <c r="BE417" s="134"/>
      <c r="BF417" s="127"/>
      <c r="BG417" s="127"/>
      <c r="BH417" s="127"/>
      <c r="BI417" s="127"/>
      <c r="BJ417" s="127"/>
      <c r="BK417" s="127"/>
      <c r="BL417" s="127"/>
      <c r="BM417" s="127"/>
      <c r="BN417" s="134"/>
      <c r="BO417" s="133"/>
      <c r="BP417" s="127"/>
      <c r="BQ417" s="127"/>
      <c r="BR417" s="127"/>
      <c r="BS417" s="127"/>
      <c r="BT417" s="127"/>
      <c r="BU417" s="127"/>
      <c r="BV417" s="127"/>
      <c r="BW417" s="127"/>
      <c r="BX417" s="127"/>
      <c r="BY417" s="127"/>
      <c r="BZ417" s="127"/>
      <c r="CA417" s="127"/>
      <c r="CB417" s="127"/>
      <c r="CC417" s="127"/>
      <c r="CD417" s="127"/>
      <c r="CE417" s="127"/>
      <c r="CF417" s="127"/>
      <c r="CG417" s="127"/>
      <c r="CH417" s="136"/>
      <c r="CI417" s="137"/>
      <c r="CJ417" s="127"/>
      <c r="CK417" s="127"/>
      <c r="CL417" s="127"/>
      <c r="CM417" s="127"/>
      <c r="CN417" s="127"/>
      <c r="CO417" s="127"/>
      <c r="CP417" s="127"/>
      <c r="CQ417" s="127"/>
      <c r="CR417" s="127"/>
      <c r="CS417" s="127"/>
      <c r="CT417" s="127"/>
      <c r="CU417" s="127"/>
      <c r="CV417" s="127"/>
      <c r="CW417" s="127"/>
      <c r="CX417" s="127"/>
      <c r="CY417" s="127"/>
      <c r="CZ417" s="127"/>
      <c r="DA417" s="127"/>
      <c r="DB417" s="127"/>
      <c r="DC417" s="127"/>
      <c r="DD417" s="128"/>
      <c r="DE417" s="134"/>
      <c r="DF417" s="138"/>
      <c r="DG417" s="139"/>
      <c r="DH417" s="139"/>
      <c r="DI417" s="139"/>
      <c r="DJ417" s="139"/>
      <c r="DK417" s="139"/>
      <c r="DL417" s="139"/>
      <c r="DM417" s="137"/>
      <c r="DN417" s="138"/>
      <c r="DO417" s="139"/>
      <c r="DP417" s="139"/>
      <c r="DQ417" s="139"/>
      <c r="DR417" s="139"/>
      <c r="DS417" s="139"/>
      <c r="DT417" s="139"/>
      <c r="DU417" s="128"/>
      <c r="DV417" s="216"/>
      <c r="DW417" s="140"/>
      <c r="DX417" s="141"/>
      <c r="DY417" s="141"/>
      <c r="DZ417" s="134"/>
      <c r="EA417" s="133"/>
      <c r="EB417" s="177"/>
      <c r="EC417" s="177"/>
      <c r="ED417" s="163"/>
      <c r="EE417" s="133"/>
      <c r="EF417" s="127"/>
      <c r="EG417" s="127"/>
      <c r="EH417" s="127"/>
      <c r="EI417" s="127"/>
      <c r="EJ417" s="127"/>
      <c r="EK417" s="127"/>
      <c r="EL417" s="134"/>
      <c r="EM417" s="133"/>
      <c r="EN417" s="127"/>
      <c r="EO417" s="127"/>
      <c r="EP417" s="127"/>
      <c r="EQ417" s="127"/>
      <c r="ER417" s="127"/>
      <c r="ES417" s="127"/>
      <c r="ET417" s="134"/>
      <c r="EU417" s="142"/>
      <c r="EV417" s="142"/>
      <c r="EW417" s="142"/>
      <c r="EX417" s="142"/>
      <c r="EY417" s="142"/>
      <c r="EZ417" s="142"/>
      <c r="FA417" s="142"/>
      <c r="FB417" s="142"/>
      <c r="FC417" s="142"/>
      <c r="FD417" s="142"/>
      <c r="FE417" s="142"/>
      <c r="FF417" s="142"/>
      <c r="FG417" s="142"/>
      <c r="FH417" s="142"/>
    </row>
    <row r="418" spans="1:164" s="67" customFormat="1">
      <c r="A418" s="176" t="str">
        <f>Validation!B418</f>
        <v>Pass</v>
      </c>
      <c r="B418" s="247"/>
      <c r="C418" s="247"/>
      <c r="D418" s="247"/>
      <c r="E418" s="248"/>
      <c r="F418" s="249"/>
      <c r="G418" s="247"/>
      <c r="H418" s="243"/>
      <c r="I418" s="127"/>
      <c r="J418" s="243"/>
      <c r="K418" s="136"/>
      <c r="L418" s="177"/>
      <c r="M418" s="191"/>
      <c r="N418" s="218"/>
      <c r="O418" s="218"/>
      <c r="P418" s="179"/>
      <c r="Q418" s="128"/>
      <c r="R418" s="216"/>
      <c r="S418" s="244"/>
      <c r="T418" s="177"/>
      <c r="U418" s="177"/>
      <c r="V418" s="216"/>
      <c r="W418" s="131"/>
      <c r="X418" s="132"/>
      <c r="Y418" s="132"/>
      <c r="Z418" s="132"/>
      <c r="AA418" s="133"/>
      <c r="AB418" s="127"/>
      <c r="AC418" s="127"/>
      <c r="AD418" s="245"/>
      <c r="AE418" s="246"/>
      <c r="AF418" s="127"/>
      <c r="AG418" s="127"/>
      <c r="AH418" s="128"/>
      <c r="AI418" s="128"/>
      <c r="AJ418" s="134"/>
      <c r="AK418" s="214"/>
      <c r="AL418" s="210"/>
      <c r="AM418" s="177"/>
      <c r="AN418" s="127"/>
      <c r="AO418" s="177"/>
      <c r="AP418" s="177"/>
      <c r="AQ418" s="177"/>
      <c r="AR418" s="177"/>
      <c r="AS418" s="177"/>
      <c r="AT418" s="177"/>
      <c r="AU418" s="135"/>
      <c r="AV418" s="216"/>
      <c r="AW418" s="133"/>
      <c r="AX418" s="127"/>
      <c r="AY418" s="127"/>
      <c r="AZ418" s="127"/>
      <c r="BA418" s="127"/>
      <c r="BB418" s="127"/>
      <c r="BC418" s="127"/>
      <c r="BD418" s="127"/>
      <c r="BE418" s="134"/>
      <c r="BF418" s="127"/>
      <c r="BG418" s="127"/>
      <c r="BH418" s="127"/>
      <c r="BI418" s="127"/>
      <c r="BJ418" s="127"/>
      <c r="BK418" s="127"/>
      <c r="BL418" s="127"/>
      <c r="BM418" s="127"/>
      <c r="BN418" s="134"/>
      <c r="BO418" s="133"/>
      <c r="BP418" s="127"/>
      <c r="BQ418" s="127"/>
      <c r="BR418" s="127"/>
      <c r="BS418" s="127"/>
      <c r="BT418" s="127"/>
      <c r="BU418" s="127"/>
      <c r="BV418" s="127"/>
      <c r="BW418" s="127"/>
      <c r="BX418" s="127"/>
      <c r="BY418" s="127"/>
      <c r="BZ418" s="127"/>
      <c r="CA418" s="127"/>
      <c r="CB418" s="127"/>
      <c r="CC418" s="127"/>
      <c r="CD418" s="127"/>
      <c r="CE418" s="127"/>
      <c r="CF418" s="127"/>
      <c r="CG418" s="127"/>
      <c r="CH418" s="136"/>
      <c r="CI418" s="137"/>
      <c r="CJ418" s="127"/>
      <c r="CK418" s="127"/>
      <c r="CL418" s="127"/>
      <c r="CM418" s="127"/>
      <c r="CN418" s="127"/>
      <c r="CO418" s="127"/>
      <c r="CP418" s="127"/>
      <c r="CQ418" s="127"/>
      <c r="CR418" s="127"/>
      <c r="CS418" s="127"/>
      <c r="CT418" s="127"/>
      <c r="CU418" s="127"/>
      <c r="CV418" s="127"/>
      <c r="CW418" s="127"/>
      <c r="CX418" s="127"/>
      <c r="CY418" s="127"/>
      <c r="CZ418" s="127"/>
      <c r="DA418" s="127"/>
      <c r="DB418" s="127"/>
      <c r="DC418" s="127"/>
      <c r="DD418" s="128"/>
      <c r="DE418" s="134"/>
      <c r="DF418" s="138"/>
      <c r="DG418" s="139"/>
      <c r="DH418" s="139"/>
      <c r="DI418" s="139"/>
      <c r="DJ418" s="139"/>
      <c r="DK418" s="139"/>
      <c r="DL418" s="139"/>
      <c r="DM418" s="137"/>
      <c r="DN418" s="138"/>
      <c r="DO418" s="139"/>
      <c r="DP418" s="139"/>
      <c r="DQ418" s="139"/>
      <c r="DR418" s="139"/>
      <c r="DS418" s="139"/>
      <c r="DT418" s="139"/>
      <c r="DU418" s="128"/>
      <c r="DV418" s="216"/>
      <c r="DW418" s="140"/>
      <c r="DX418" s="141"/>
      <c r="DY418" s="141"/>
      <c r="DZ418" s="134"/>
      <c r="EA418" s="133"/>
      <c r="EB418" s="177"/>
      <c r="EC418" s="177"/>
      <c r="ED418" s="163"/>
      <c r="EE418" s="133"/>
      <c r="EF418" s="127"/>
      <c r="EG418" s="127"/>
      <c r="EH418" s="127"/>
      <c r="EI418" s="127"/>
      <c r="EJ418" s="127"/>
      <c r="EK418" s="127"/>
      <c r="EL418" s="134"/>
      <c r="EM418" s="133"/>
      <c r="EN418" s="127"/>
      <c r="EO418" s="127"/>
      <c r="EP418" s="127"/>
      <c r="EQ418" s="127"/>
      <c r="ER418" s="127"/>
      <c r="ES418" s="127"/>
      <c r="ET418" s="134"/>
      <c r="EU418" s="142"/>
      <c r="EV418" s="142"/>
      <c r="EW418" s="142"/>
      <c r="EX418" s="142"/>
      <c r="EY418" s="142"/>
      <c r="EZ418" s="142"/>
      <c r="FA418" s="142"/>
      <c r="FB418" s="142"/>
      <c r="FC418" s="142"/>
      <c r="FD418" s="142"/>
      <c r="FE418" s="142"/>
      <c r="FF418" s="142"/>
      <c r="FG418" s="142"/>
      <c r="FH418" s="142"/>
    </row>
    <row r="419" spans="1:164" s="67" customFormat="1">
      <c r="A419" s="176" t="str">
        <f>Validation!B419</f>
        <v>Pass</v>
      </c>
      <c r="B419" s="247"/>
      <c r="C419" s="247"/>
      <c r="D419" s="247"/>
      <c r="E419" s="248"/>
      <c r="F419" s="249"/>
      <c r="G419" s="247"/>
      <c r="H419" s="243"/>
      <c r="I419" s="127"/>
      <c r="J419" s="243"/>
      <c r="K419" s="136"/>
      <c r="L419" s="177"/>
      <c r="M419" s="191"/>
      <c r="N419" s="218"/>
      <c r="O419" s="218"/>
      <c r="P419" s="179"/>
      <c r="Q419" s="128"/>
      <c r="R419" s="216"/>
      <c r="S419" s="244"/>
      <c r="T419" s="177"/>
      <c r="U419" s="177"/>
      <c r="V419" s="216"/>
      <c r="W419" s="131"/>
      <c r="X419" s="132"/>
      <c r="Y419" s="132"/>
      <c r="Z419" s="132"/>
      <c r="AA419" s="133"/>
      <c r="AB419" s="127"/>
      <c r="AC419" s="127"/>
      <c r="AD419" s="245"/>
      <c r="AE419" s="246"/>
      <c r="AF419" s="127"/>
      <c r="AG419" s="127"/>
      <c r="AH419" s="128"/>
      <c r="AI419" s="128"/>
      <c r="AJ419" s="134"/>
      <c r="AK419" s="214"/>
      <c r="AL419" s="210"/>
      <c r="AM419" s="177"/>
      <c r="AN419" s="127"/>
      <c r="AO419" s="177"/>
      <c r="AP419" s="177"/>
      <c r="AQ419" s="177"/>
      <c r="AR419" s="177"/>
      <c r="AS419" s="177"/>
      <c r="AT419" s="177"/>
      <c r="AU419" s="135"/>
      <c r="AV419" s="216"/>
      <c r="AW419" s="133"/>
      <c r="AX419" s="127"/>
      <c r="AY419" s="127"/>
      <c r="AZ419" s="127"/>
      <c r="BA419" s="127"/>
      <c r="BB419" s="127"/>
      <c r="BC419" s="127"/>
      <c r="BD419" s="127"/>
      <c r="BE419" s="134"/>
      <c r="BF419" s="127"/>
      <c r="BG419" s="127"/>
      <c r="BH419" s="127"/>
      <c r="BI419" s="127"/>
      <c r="BJ419" s="127"/>
      <c r="BK419" s="127"/>
      <c r="BL419" s="127"/>
      <c r="BM419" s="127"/>
      <c r="BN419" s="134"/>
      <c r="BO419" s="133"/>
      <c r="BP419" s="127"/>
      <c r="BQ419" s="127"/>
      <c r="BR419" s="127"/>
      <c r="BS419" s="127"/>
      <c r="BT419" s="127"/>
      <c r="BU419" s="127"/>
      <c r="BV419" s="127"/>
      <c r="BW419" s="127"/>
      <c r="BX419" s="127"/>
      <c r="BY419" s="127"/>
      <c r="BZ419" s="127"/>
      <c r="CA419" s="127"/>
      <c r="CB419" s="127"/>
      <c r="CC419" s="127"/>
      <c r="CD419" s="127"/>
      <c r="CE419" s="127"/>
      <c r="CF419" s="127"/>
      <c r="CG419" s="127"/>
      <c r="CH419" s="136"/>
      <c r="CI419" s="137"/>
      <c r="CJ419" s="127"/>
      <c r="CK419" s="127"/>
      <c r="CL419" s="127"/>
      <c r="CM419" s="127"/>
      <c r="CN419" s="127"/>
      <c r="CO419" s="127"/>
      <c r="CP419" s="127"/>
      <c r="CQ419" s="127"/>
      <c r="CR419" s="127"/>
      <c r="CS419" s="127"/>
      <c r="CT419" s="127"/>
      <c r="CU419" s="127"/>
      <c r="CV419" s="127"/>
      <c r="CW419" s="127"/>
      <c r="CX419" s="127"/>
      <c r="CY419" s="127"/>
      <c r="CZ419" s="127"/>
      <c r="DA419" s="127"/>
      <c r="DB419" s="127"/>
      <c r="DC419" s="127"/>
      <c r="DD419" s="128"/>
      <c r="DE419" s="134"/>
      <c r="DF419" s="138"/>
      <c r="DG419" s="139"/>
      <c r="DH419" s="139"/>
      <c r="DI419" s="139"/>
      <c r="DJ419" s="139"/>
      <c r="DK419" s="139"/>
      <c r="DL419" s="139"/>
      <c r="DM419" s="137"/>
      <c r="DN419" s="138"/>
      <c r="DO419" s="139"/>
      <c r="DP419" s="139"/>
      <c r="DQ419" s="139"/>
      <c r="DR419" s="139"/>
      <c r="DS419" s="139"/>
      <c r="DT419" s="139"/>
      <c r="DU419" s="128"/>
      <c r="DV419" s="216"/>
      <c r="DW419" s="140"/>
      <c r="DX419" s="141"/>
      <c r="DY419" s="141"/>
      <c r="DZ419" s="134"/>
      <c r="EA419" s="133"/>
      <c r="EB419" s="177"/>
      <c r="EC419" s="177"/>
      <c r="ED419" s="163"/>
      <c r="EE419" s="133"/>
      <c r="EF419" s="127"/>
      <c r="EG419" s="127"/>
      <c r="EH419" s="127"/>
      <c r="EI419" s="127"/>
      <c r="EJ419" s="127"/>
      <c r="EK419" s="127"/>
      <c r="EL419" s="134"/>
      <c r="EM419" s="133"/>
      <c r="EN419" s="127"/>
      <c r="EO419" s="127"/>
      <c r="EP419" s="127"/>
      <c r="EQ419" s="127"/>
      <c r="ER419" s="127"/>
      <c r="ES419" s="127"/>
      <c r="ET419" s="134"/>
      <c r="EU419" s="142"/>
      <c r="EV419" s="142"/>
      <c r="EW419" s="142"/>
      <c r="EX419" s="142"/>
      <c r="EY419" s="142"/>
      <c r="EZ419" s="142"/>
      <c r="FA419" s="142"/>
      <c r="FB419" s="142"/>
      <c r="FC419" s="142"/>
      <c r="FD419" s="142"/>
      <c r="FE419" s="142"/>
      <c r="FF419" s="142"/>
      <c r="FG419" s="142"/>
      <c r="FH419" s="142"/>
    </row>
    <row r="420" spans="1:164" s="67" customFormat="1">
      <c r="A420" s="176" t="str">
        <f>Validation!B420</f>
        <v>Pass</v>
      </c>
      <c r="B420" s="247"/>
      <c r="C420" s="247"/>
      <c r="D420" s="247"/>
      <c r="E420" s="248"/>
      <c r="F420" s="249"/>
      <c r="G420" s="247"/>
      <c r="H420" s="243"/>
      <c r="I420" s="127"/>
      <c r="J420" s="243"/>
      <c r="K420" s="136"/>
      <c r="L420" s="177"/>
      <c r="M420" s="191"/>
      <c r="N420" s="218"/>
      <c r="O420" s="218"/>
      <c r="P420" s="179"/>
      <c r="Q420" s="128"/>
      <c r="R420" s="216"/>
      <c r="S420" s="244"/>
      <c r="T420" s="177"/>
      <c r="U420" s="177"/>
      <c r="V420" s="216"/>
      <c r="W420" s="131"/>
      <c r="X420" s="132"/>
      <c r="Y420" s="132"/>
      <c r="Z420" s="132"/>
      <c r="AA420" s="133"/>
      <c r="AB420" s="127"/>
      <c r="AC420" s="127"/>
      <c r="AD420" s="245"/>
      <c r="AE420" s="246"/>
      <c r="AF420" s="127"/>
      <c r="AG420" s="127"/>
      <c r="AH420" s="128"/>
      <c r="AI420" s="128"/>
      <c r="AJ420" s="134"/>
      <c r="AK420" s="214"/>
      <c r="AL420" s="210"/>
      <c r="AM420" s="177"/>
      <c r="AN420" s="127"/>
      <c r="AO420" s="177"/>
      <c r="AP420" s="177"/>
      <c r="AQ420" s="177"/>
      <c r="AR420" s="177"/>
      <c r="AS420" s="177"/>
      <c r="AT420" s="177"/>
      <c r="AU420" s="135"/>
      <c r="AV420" s="216"/>
      <c r="AW420" s="133"/>
      <c r="AX420" s="127"/>
      <c r="AY420" s="127"/>
      <c r="AZ420" s="127"/>
      <c r="BA420" s="127"/>
      <c r="BB420" s="127"/>
      <c r="BC420" s="127"/>
      <c r="BD420" s="127"/>
      <c r="BE420" s="134"/>
      <c r="BF420" s="127"/>
      <c r="BG420" s="127"/>
      <c r="BH420" s="127"/>
      <c r="BI420" s="127"/>
      <c r="BJ420" s="127"/>
      <c r="BK420" s="127"/>
      <c r="BL420" s="127"/>
      <c r="BM420" s="127"/>
      <c r="BN420" s="134"/>
      <c r="BO420" s="133"/>
      <c r="BP420" s="127"/>
      <c r="BQ420" s="127"/>
      <c r="BR420" s="127"/>
      <c r="BS420" s="127"/>
      <c r="BT420" s="127"/>
      <c r="BU420" s="127"/>
      <c r="BV420" s="127"/>
      <c r="BW420" s="127"/>
      <c r="BX420" s="127"/>
      <c r="BY420" s="127"/>
      <c r="BZ420" s="127"/>
      <c r="CA420" s="127"/>
      <c r="CB420" s="127"/>
      <c r="CC420" s="127"/>
      <c r="CD420" s="127"/>
      <c r="CE420" s="127"/>
      <c r="CF420" s="127"/>
      <c r="CG420" s="127"/>
      <c r="CH420" s="136"/>
      <c r="CI420" s="137"/>
      <c r="CJ420" s="127"/>
      <c r="CK420" s="127"/>
      <c r="CL420" s="127"/>
      <c r="CM420" s="127"/>
      <c r="CN420" s="127"/>
      <c r="CO420" s="127"/>
      <c r="CP420" s="127"/>
      <c r="CQ420" s="127"/>
      <c r="CR420" s="127"/>
      <c r="CS420" s="127"/>
      <c r="CT420" s="127"/>
      <c r="CU420" s="127"/>
      <c r="CV420" s="127"/>
      <c r="CW420" s="127"/>
      <c r="CX420" s="127"/>
      <c r="CY420" s="127"/>
      <c r="CZ420" s="127"/>
      <c r="DA420" s="127"/>
      <c r="DB420" s="127"/>
      <c r="DC420" s="127"/>
      <c r="DD420" s="128"/>
      <c r="DE420" s="134"/>
      <c r="DF420" s="138"/>
      <c r="DG420" s="139"/>
      <c r="DH420" s="139"/>
      <c r="DI420" s="139"/>
      <c r="DJ420" s="139"/>
      <c r="DK420" s="139"/>
      <c r="DL420" s="139"/>
      <c r="DM420" s="137"/>
      <c r="DN420" s="138"/>
      <c r="DO420" s="139"/>
      <c r="DP420" s="139"/>
      <c r="DQ420" s="139"/>
      <c r="DR420" s="139"/>
      <c r="DS420" s="139"/>
      <c r="DT420" s="139"/>
      <c r="DU420" s="128"/>
      <c r="DV420" s="216"/>
      <c r="DW420" s="140"/>
      <c r="DX420" s="141"/>
      <c r="DY420" s="141"/>
      <c r="DZ420" s="134"/>
      <c r="EA420" s="133"/>
      <c r="EB420" s="177"/>
      <c r="EC420" s="177"/>
      <c r="ED420" s="163"/>
      <c r="EE420" s="133"/>
      <c r="EF420" s="127"/>
      <c r="EG420" s="127"/>
      <c r="EH420" s="127"/>
      <c r="EI420" s="127"/>
      <c r="EJ420" s="127"/>
      <c r="EK420" s="127"/>
      <c r="EL420" s="134"/>
      <c r="EM420" s="133"/>
      <c r="EN420" s="127"/>
      <c r="EO420" s="127"/>
      <c r="EP420" s="127"/>
      <c r="EQ420" s="127"/>
      <c r="ER420" s="127"/>
      <c r="ES420" s="127"/>
      <c r="ET420" s="134"/>
      <c r="EU420" s="142"/>
      <c r="EV420" s="142"/>
      <c r="EW420" s="142"/>
      <c r="EX420" s="142"/>
      <c r="EY420" s="142"/>
      <c r="EZ420" s="142"/>
      <c r="FA420" s="142"/>
      <c r="FB420" s="142"/>
      <c r="FC420" s="142"/>
      <c r="FD420" s="142"/>
      <c r="FE420" s="142"/>
      <c r="FF420" s="142"/>
      <c r="FG420" s="142"/>
      <c r="FH420" s="142"/>
    </row>
    <row r="421" spans="1:164" s="67" customFormat="1">
      <c r="A421" s="176" t="str">
        <f>Validation!B421</f>
        <v>Pass</v>
      </c>
      <c r="B421" s="247"/>
      <c r="C421" s="247"/>
      <c r="D421" s="247"/>
      <c r="E421" s="248"/>
      <c r="F421" s="249"/>
      <c r="G421" s="247"/>
      <c r="H421" s="243"/>
      <c r="I421" s="127"/>
      <c r="J421" s="243"/>
      <c r="K421" s="136"/>
      <c r="L421" s="177"/>
      <c r="M421" s="191"/>
      <c r="N421" s="218"/>
      <c r="O421" s="218"/>
      <c r="P421" s="179"/>
      <c r="Q421" s="128"/>
      <c r="R421" s="216"/>
      <c r="S421" s="244"/>
      <c r="T421" s="177"/>
      <c r="U421" s="177"/>
      <c r="V421" s="216"/>
      <c r="W421" s="131"/>
      <c r="X421" s="132"/>
      <c r="Y421" s="132"/>
      <c r="Z421" s="132"/>
      <c r="AA421" s="133"/>
      <c r="AB421" s="127"/>
      <c r="AC421" s="127"/>
      <c r="AD421" s="245"/>
      <c r="AE421" s="246"/>
      <c r="AF421" s="127"/>
      <c r="AG421" s="127"/>
      <c r="AH421" s="128"/>
      <c r="AI421" s="128"/>
      <c r="AJ421" s="134"/>
      <c r="AK421" s="214"/>
      <c r="AL421" s="210"/>
      <c r="AM421" s="177"/>
      <c r="AN421" s="127"/>
      <c r="AO421" s="177"/>
      <c r="AP421" s="177"/>
      <c r="AQ421" s="177"/>
      <c r="AR421" s="177"/>
      <c r="AS421" s="177"/>
      <c r="AT421" s="177"/>
      <c r="AU421" s="135"/>
      <c r="AV421" s="216"/>
      <c r="AW421" s="133"/>
      <c r="AX421" s="127"/>
      <c r="AY421" s="127"/>
      <c r="AZ421" s="127"/>
      <c r="BA421" s="127"/>
      <c r="BB421" s="127"/>
      <c r="BC421" s="127"/>
      <c r="BD421" s="127"/>
      <c r="BE421" s="134"/>
      <c r="BF421" s="127"/>
      <c r="BG421" s="127"/>
      <c r="BH421" s="127"/>
      <c r="BI421" s="127"/>
      <c r="BJ421" s="127"/>
      <c r="BK421" s="127"/>
      <c r="BL421" s="127"/>
      <c r="BM421" s="127"/>
      <c r="BN421" s="134"/>
      <c r="BO421" s="133"/>
      <c r="BP421" s="127"/>
      <c r="BQ421" s="127"/>
      <c r="BR421" s="127"/>
      <c r="BS421" s="127"/>
      <c r="BT421" s="127"/>
      <c r="BU421" s="127"/>
      <c r="BV421" s="127"/>
      <c r="BW421" s="127"/>
      <c r="BX421" s="127"/>
      <c r="BY421" s="127"/>
      <c r="BZ421" s="127"/>
      <c r="CA421" s="127"/>
      <c r="CB421" s="127"/>
      <c r="CC421" s="127"/>
      <c r="CD421" s="127"/>
      <c r="CE421" s="127"/>
      <c r="CF421" s="127"/>
      <c r="CG421" s="127"/>
      <c r="CH421" s="136"/>
      <c r="CI421" s="137"/>
      <c r="CJ421" s="127"/>
      <c r="CK421" s="127"/>
      <c r="CL421" s="127"/>
      <c r="CM421" s="127"/>
      <c r="CN421" s="127"/>
      <c r="CO421" s="127"/>
      <c r="CP421" s="127"/>
      <c r="CQ421" s="127"/>
      <c r="CR421" s="127"/>
      <c r="CS421" s="127"/>
      <c r="CT421" s="127"/>
      <c r="CU421" s="127"/>
      <c r="CV421" s="127"/>
      <c r="CW421" s="127"/>
      <c r="CX421" s="127"/>
      <c r="CY421" s="127"/>
      <c r="CZ421" s="127"/>
      <c r="DA421" s="127"/>
      <c r="DB421" s="127"/>
      <c r="DC421" s="127"/>
      <c r="DD421" s="128"/>
      <c r="DE421" s="134"/>
      <c r="DF421" s="138"/>
      <c r="DG421" s="139"/>
      <c r="DH421" s="139"/>
      <c r="DI421" s="139"/>
      <c r="DJ421" s="139"/>
      <c r="DK421" s="139"/>
      <c r="DL421" s="139"/>
      <c r="DM421" s="137"/>
      <c r="DN421" s="138"/>
      <c r="DO421" s="139"/>
      <c r="DP421" s="139"/>
      <c r="DQ421" s="139"/>
      <c r="DR421" s="139"/>
      <c r="DS421" s="139"/>
      <c r="DT421" s="139"/>
      <c r="DU421" s="128"/>
      <c r="DV421" s="216"/>
      <c r="DW421" s="140"/>
      <c r="DX421" s="141"/>
      <c r="DY421" s="141"/>
      <c r="DZ421" s="134"/>
      <c r="EA421" s="133"/>
      <c r="EB421" s="177"/>
      <c r="EC421" s="177"/>
      <c r="ED421" s="163"/>
      <c r="EE421" s="133"/>
      <c r="EF421" s="127"/>
      <c r="EG421" s="127"/>
      <c r="EH421" s="127"/>
      <c r="EI421" s="127"/>
      <c r="EJ421" s="127"/>
      <c r="EK421" s="127"/>
      <c r="EL421" s="134"/>
      <c r="EM421" s="133"/>
      <c r="EN421" s="127"/>
      <c r="EO421" s="127"/>
      <c r="EP421" s="127"/>
      <c r="EQ421" s="127"/>
      <c r="ER421" s="127"/>
      <c r="ES421" s="127"/>
      <c r="ET421" s="134"/>
      <c r="EU421" s="142"/>
      <c r="EV421" s="142"/>
      <c r="EW421" s="142"/>
      <c r="EX421" s="142"/>
      <c r="EY421" s="142"/>
      <c r="EZ421" s="142"/>
      <c r="FA421" s="142"/>
      <c r="FB421" s="142"/>
      <c r="FC421" s="142"/>
      <c r="FD421" s="142"/>
      <c r="FE421" s="142"/>
      <c r="FF421" s="142"/>
      <c r="FG421" s="142"/>
      <c r="FH421" s="142"/>
    </row>
    <row r="422" spans="1:164" s="67" customFormat="1">
      <c r="A422" s="176" t="str">
        <f>Validation!B422</f>
        <v>Pass</v>
      </c>
      <c r="B422" s="247"/>
      <c r="C422" s="247"/>
      <c r="D422" s="247"/>
      <c r="E422" s="248"/>
      <c r="F422" s="249"/>
      <c r="G422" s="247"/>
      <c r="H422" s="243"/>
      <c r="I422" s="127"/>
      <c r="J422" s="243"/>
      <c r="K422" s="136"/>
      <c r="L422" s="177"/>
      <c r="M422" s="191"/>
      <c r="N422" s="218"/>
      <c r="O422" s="218"/>
      <c r="P422" s="179"/>
      <c r="Q422" s="128"/>
      <c r="R422" s="216"/>
      <c r="S422" s="244"/>
      <c r="T422" s="177"/>
      <c r="U422" s="177"/>
      <c r="V422" s="216"/>
      <c r="W422" s="131"/>
      <c r="X422" s="132"/>
      <c r="Y422" s="132"/>
      <c r="Z422" s="132"/>
      <c r="AA422" s="133"/>
      <c r="AB422" s="127"/>
      <c r="AC422" s="127"/>
      <c r="AD422" s="245"/>
      <c r="AE422" s="246"/>
      <c r="AF422" s="127"/>
      <c r="AG422" s="127"/>
      <c r="AH422" s="128"/>
      <c r="AI422" s="128"/>
      <c r="AJ422" s="134"/>
      <c r="AK422" s="214"/>
      <c r="AL422" s="210"/>
      <c r="AM422" s="177"/>
      <c r="AN422" s="127"/>
      <c r="AO422" s="177"/>
      <c r="AP422" s="177"/>
      <c r="AQ422" s="177"/>
      <c r="AR422" s="177"/>
      <c r="AS422" s="177"/>
      <c r="AT422" s="177"/>
      <c r="AU422" s="135"/>
      <c r="AV422" s="216"/>
      <c r="AW422" s="133"/>
      <c r="AX422" s="127"/>
      <c r="AY422" s="127"/>
      <c r="AZ422" s="127"/>
      <c r="BA422" s="127"/>
      <c r="BB422" s="127"/>
      <c r="BC422" s="127"/>
      <c r="BD422" s="127"/>
      <c r="BE422" s="134"/>
      <c r="BF422" s="127"/>
      <c r="BG422" s="127"/>
      <c r="BH422" s="127"/>
      <c r="BI422" s="127"/>
      <c r="BJ422" s="127"/>
      <c r="BK422" s="127"/>
      <c r="BL422" s="127"/>
      <c r="BM422" s="127"/>
      <c r="BN422" s="134"/>
      <c r="BO422" s="133"/>
      <c r="BP422" s="127"/>
      <c r="BQ422" s="127"/>
      <c r="BR422" s="127"/>
      <c r="BS422" s="127"/>
      <c r="BT422" s="127"/>
      <c r="BU422" s="127"/>
      <c r="BV422" s="127"/>
      <c r="BW422" s="127"/>
      <c r="BX422" s="127"/>
      <c r="BY422" s="127"/>
      <c r="BZ422" s="127"/>
      <c r="CA422" s="127"/>
      <c r="CB422" s="127"/>
      <c r="CC422" s="127"/>
      <c r="CD422" s="127"/>
      <c r="CE422" s="127"/>
      <c r="CF422" s="127"/>
      <c r="CG422" s="127"/>
      <c r="CH422" s="136"/>
      <c r="CI422" s="137"/>
      <c r="CJ422" s="127"/>
      <c r="CK422" s="127"/>
      <c r="CL422" s="127"/>
      <c r="CM422" s="127"/>
      <c r="CN422" s="127"/>
      <c r="CO422" s="127"/>
      <c r="CP422" s="127"/>
      <c r="CQ422" s="127"/>
      <c r="CR422" s="127"/>
      <c r="CS422" s="127"/>
      <c r="CT422" s="127"/>
      <c r="CU422" s="127"/>
      <c r="CV422" s="127"/>
      <c r="CW422" s="127"/>
      <c r="CX422" s="127"/>
      <c r="CY422" s="127"/>
      <c r="CZ422" s="127"/>
      <c r="DA422" s="127"/>
      <c r="DB422" s="127"/>
      <c r="DC422" s="127"/>
      <c r="DD422" s="128"/>
      <c r="DE422" s="134"/>
      <c r="DF422" s="138"/>
      <c r="DG422" s="139"/>
      <c r="DH422" s="139"/>
      <c r="DI422" s="139"/>
      <c r="DJ422" s="139"/>
      <c r="DK422" s="139"/>
      <c r="DL422" s="139"/>
      <c r="DM422" s="137"/>
      <c r="DN422" s="138"/>
      <c r="DO422" s="139"/>
      <c r="DP422" s="139"/>
      <c r="DQ422" s="139"/>
      <c r="DR422" s="139"/>
      <c r="DS422" s="139"/>
      <c r="DT422" s="139"/>
      <c r="DU422" s="128"/>
      <c r="DV422" s="216"/>
      <c r="DW422" s="140"/>
      <c r="DX422" s="141"/>
      <c r="DY422" s="141"/>
      <c r="DZ422" s="134"/>
      <c r="EA422" s="133"/>
      <c r="EB422" s="177"/>
      <c r="EC422" s="177"/>
      <c r="ED422" s="163"/>
      <c r="EE422" s="133"/>
      <c r="EF422" s="127"/>
      <c r="EG422" s="127"/>
      <c r="EH422" s="127"/>
      <c r="EI422" s="127"/>
      <c r="EJ422" s="127"/>
      <c r="EK422" s="127"/>
      <c r="EL422" s="134"/>
      <c r="EM422" s="133"/>
      <c r="EN422" s="127"/>
      <c r="EO422" s="127"/>
      <c r="EP422" s="127"/>
      <c r="EQ422" s="127"/>
      <c r="ER422" s="127"/>
      <c r="ES422" s="127"/>
      <c r="ET422" s="134"/>
      <c r="EU422" s="142"/>
      <c r="EV422" s="142"/>
      <c r="EW422" s="142"/>
      <c r="EX422" s="142"/>
      <c r="EY422" s="142"/>
      <c r="EZ422" s="142"/>
      <c r="FA422" s="142"/>
      <c r="FB422" s="142"/>
      <c r="FC422" s="142"/>
      <c r="FD422" s="142"/>
      <c r="FE422" s="142"/>
      <c r="FF422" s="142"/>
      <c r="FG422" s="142"/>
      <c r="FH422" s="142"/>
    </row>
    <row r="423" spans="1:164" s="67" customFormat="1">
      <c r="A423" s="176" t="str">
        <f>Validation!B423</f>
        <v>Pass</v>
      </c>
      <c r="B423" s="247"/>
      <c r="C423" s="247"/>
      <c r="D423" s="247"/>
      <c r="E423" s="248"/>
      <c r="F423" s="249"/>
      <c r="G423" s="247"/>
      <c r="H423" s="243"/>
      <c r="I423" s="127"/>
      <c r="J423" s="243"/>
      <c r="K423" s="136"/>
      <c r="L423" s="177"/>
      <c r="M423" s="191"/>
      <c r="N423" s="218"/>
      <c r="O423" s="218"/>
      <c r="P423" s="179"/>
      <c r="Q423" s="128"/>
      <c r="R423" s="216"/>
      <c r="S423" s="244"/>
      <c r="T423" s="177"/>
      <c r="U423" s="177"/>
      <c r="V423" s="216"/>
      <c r="W423" s="131"/>
      <c r="X423" s="132"/>
      <c r="Y423" s="132"/>
      <c r="Z423" s="132"/>
      <c r="AA423" s="133"/>
      <c r="AB423" s="127"/>
      <c r="AC423" s="127"/>
      <c r="AD423" s="245"/>
      <c r="AE423" s="246"/>
      <c r="AF423" s="127"/>
      <c r="AG423" s="127"/>
      <c r="AH423" s="128"/>
      <c r="AI423" s="128"/>
      <c r="AJ423" s="134"/>
      <c r="AK423" s="214"/>
      <c r="AL423" s="210"/>
      <c r="AM423" s="177"/>
      <c r="AN423" s="127"/>
      <c r="AO423" s="177"/>
      <c r="AP423" s="177"/>
      <c r="AQ423" s="177"/>
      <c r="AR423" s="177"/>
      <c r="AS423" s="177"/>
      <c r="AT423" s="177"/>
      <c r="AU423" s="135"/>
      <c r="AV423" s="216"/>
      <c r="AW423" s="133"/>
      <c r="AX423" s="127"/>
      <c r="AY423" s="127"/>
      <c r="AZ423" s="127"/>
      <c r="BA423" s="127"/>
      <c r="BB423" s="127"/>
      <c r="BC423" s="127"/>
      <c r="BD423" s="127"/>
      <c r="BE423" s="134"/>
      <c r="BF423" s="127"/>
      <c r="BG423" s="127"/>
      <c r="BH423" s="127"/>
      <c r="BI423" s="127"/>
      <c r="BJ423" s="127"/>
      <c r="BK423" s="127"/>
      <c r="BL423" s="127"/>
      <c r="BM423" s="127"/>
      <c r="BN423" s="134"/>
      <c r="BO423" s="133"/>
      <c r="BP423" s="127"/>
      <c r="BQ423" s="127"/>
      <c r="BR423" s="127"/>
      <c r="BS423" s="127"/>
      <c r="BT423" s="127"/>
      <c r="BU423" s="127"/>
      <c r="BV423" s="127"/>
      <c r="BW423" s="127"/>
      <c r="BX423" s="127"/>
      <c r="BY423" s="127"/>
      <c r="BZ423" s="127"/>
      <c r="CA423" s="127"/>
      <c r="CB423" s="127"/>
      <c r="CC423" s="127"/>
      <c r="CD423" s="127"/>
      <c r="CE423" s="127"/>
      <c r="CF423" s="127"/>
      <c r="CG423" s="127"/>
      <c r="CH423" s="136"/>
      <c r="CI423" s="137"/>
      <c r="CJ423" s="127"/>
      <c r="CK423" s="127"/>
      <c r="CL423" s="127"/>
      <c r="CM423" s="127"/>
      <c r="CN423" s="127"/>
      <c r="CO423" s="127"/>
      <c r="CP423" s="127"/>
      <c r="CQ423" s="127"/>
      <c r="CR423" s="127"/>
      <c r="CS423" s="127"/>
      <c r="CT423" s="127"/>
      <c r="CU423" s="127"/>
      <c r="CV423" s="127"/>
      <c r="CW423" s="127"/>
      <c r="CX423" s="127"/>
      <c r="CY423" s="127"/>
      <c r="CZ423" s="127"/>
      <c r="DA423" s="127"/>
      <c r="DB423" s="127"/>
      <c r="DC423" s="127"/>
      <c r="DD423" s="128"/>
      <c r="DE423" s="134"/>
      <c r="DF423" s="138"/>
      <c r="DG423" s="139"/>
      <c r="DH423" s="139"/>
      <c r="DI423" s="139"/>
      <c r="DJ423" s="139"/>
      <c r="DK423" s="139"/>
      <c r="DL423" s="139"/>
      <c r="DM423" s="137"/>
      <c r="DN423" s="138"/>
      <c r="DO423" s="139"/>
      <c r="DP423" s="139"/>
      <c r="DQ423" s="139"/>
      <c r="DR423" s="139"/>
      <c r="DS423" s="139"/>
      <c r="DT423" s="139"/>
      <c r="DU423" s="128"/>
      <c r="DV423" s="216"/>
      <c r="DW423" s="140"/>
      <c r="DX423" s="141"/>
      <c r="DY423" s="141"/>
      <c r="DZ423" s="134"/>
      <c r="EA423" s="133"/>
      <c r="EB423" s="177"/>
      <c r="EC423" s="177"/>
      <c r="ED423" s="163"/>
      <c r="EE423" s="133"/>
      <c r="EF423" s="127"/>
      <c r="EG423" s="127"/>
      <c r="EH423" s="127"/>
      <c r="EI423" s="127"/>
      <c r="EJ423" s="127"/>
      <c r="EK423" s="127"/>
      <c r="EL423" s="134"/>
      <c r="EM423" s="133"/>
      <c r="EN423" s="127"/>
      <c r="EO423" s="127"/>
      <c r="EP423" s="127"/>
      <c r="EQ423" s="127"/>
      <c r="ER423" s="127"/>
      <c r="ES423" s="127"/>
      <c r="ET423" s="134"/>
      <c r="EU423" s="142"/>
      <c r="EV423" s="142"/>
      <c r="EW423" s="142"/>
      <c r="EX423" s="142"/>
      <c r="EY423" s="142"/>
      <c r="EZ423" s="142"/>
      <c r="FA423" s="142"/>
      <c r="FB423" s="142"/>
      <c r="FC423" s="142"/>
      <c r="FD423" s="142"/>
      <c r="FE423" s="142"/>
      <c r="FF423" s="142"/>
      <c r="FG423" s="142"/>
      <c r="FH423" s="142"/>
    </row>
    <row r="424" spans="1:164" s="67" customFormat="1">
      <c r="A424" s="176" t="str">
        <f>Validation!B424</f>
        <v>Pass</v>
      </c>
      <c r="B424" s="247"/>
      <c r="C424" s="247"/>
      <c r="D424" s="247"/>
      <c r="E424" s="248"/>
      <c r="F424" s="249"/>
      <c r="G424" s="247"/>
      <c r="H424" s="243"/>
      <c r="I424" s="127"/>
      <c r="J424" s="243"/>
      <c r="K424" s="136"/>
      <c r="L424" s="177"/>
      <c r="M424" s="191"/>
      <c r="N424" s="218"/>
      <c r="O424" s="218"/>
      <c r="P424" s="179"/>
      <c r="Q424" s="128"/>
      <c r="R424" s="216"/>
      <c r="S424" s="244"/>
      <c r="T424" s="177"/>
      <c r="U424" s="177"/>
      <c r="V424" s="216"/>
      <c r="W424" s="131"/>
      <c r="X424" s="132"/>
      <c r="Y424" s="132"/>
      <c r="Z424" s="132"/>
      <c r="AA424" s="133"/>
      <c r="AB424" s="127"/>
      <c r="AC424" s="127"/>
      <c r="AD424" s="245"/>
      <c r="AE424" s="246"/>
      <c r="AF424" s="127"/>
      <c r="AG424" s="127"/>
      <c r="AH424" s="128"/>
      <c r="AI424" s="128"/>
      <c r="AJ424" s="134"/>
      <c r="AK424" s="214"/>
      <c r="AL424" s="210"/>
      <c r="AM424" s="177"/>
      <c r="AN424" s="127"/>
      <c r="AO424" s="177"/>
      <c r="AP424" s="177"/>
      <c r="AQ424" s="177"/>
      <c r="AR424" s="177"/>
      <c r="AS424" s="177"/>
      <c r="AT424" s="177"/>
      <c r="AU424" s="135"/>
      <c r="AV424" s="216"/>
      <c r="AW424" s="133"/>
      <c r="AX424" s="127"/>
      <c r="AY424" s="127"/>
      <c r="AZ424" s="127"/>
      <c r="BA424" s="127"/>
      <c r="BB424" s="127"/>
      <c r="BC424" s="127"/>
      <c r="BD424" s="127"/>
      <c r="BE424" s="134"/>
      <c r="BF424" s="127"/>
      <c r="BG424" s="127"/>
      <c r="BH424" s="127"/>
      <c r="BI424" s="127"/>
      <c r="BJ424" s="127"/>
      <c r="BK424" s="127"/>
      <c r="BL424" s="127"/>
      <c r="BM424" s="127"/>
      <c r="BN424" s="134"/>
      <c r="BO424" s="133"/>
      <c r="BP424" s="127"/>
      <c r="BQ424" s="127"/>
      <c r="BR424" s="127"/>
      <c r="BS424" s="127"/>
      <c r="BT424" s="127"/>
      <c r="BU424" s="127"/>
      <c r="BV424" s="127"/>
      <c r="BW424" s="127"/>
      <c r="BX424" s="127"/>
      <c r="BY424" s="127"/>
      <c r="BZ424" s="127"/>
      <c r="CA424" s="127"/>
      <c r="CB424" s="127"/>
      <c r="CC424" s="127"/>
      <c r="CD424" s="127"/>
      <c r="CE424" s="127"/>
      <c r="CF424" s="127"/>
      <c r="CG424" s="127"/>
      <c r="CH424" s="136"/>
      <c r="CI424" s="137"/>
      <c r="CJ424" s="127"/>
      <c r="CK424" s="127"/>
      <c r="CL424" s="127"/>
      <c r="CM424" s="127"/>
      <c r="CN424" s="127"/>
      <c r="CO424" s="127"/>
      <c r="CP424" s="127"/>
      <c r="CQ424" s="127"/>
      <c r="CR424" s="127"/>
      <c r="CS424" s="127"/>
      <c r="CT424" s="127"/>
      <c r="CU424" s="127"/>
      <c r="CV424" s="127"/>
      <c r="CW424" s="127"/>
      <c r="CX424" s="127"/>
      <c r="CY424" s="127"/>
      <c r="CZ424" s="127"/>
      <c r="DA424" s="127"/>
      <c r="DB424" s="127"/>
      <c r="DC424" s="127"/>
      <c r="DD424" s="128"/>
      <c r="DE424" s="134"/>
      <c r="DF424" s="138"/>
      <c r="DG424" s="139"/>
      <c r="DH424" s="139"/>
      <c r="DI424" s="139"/>
      <c r="DJ424" s="139"/>
      <c r="DK424" s="139"/>
      <c r="DL424" s="139"/>
      <c r="DM424" s="137"/>
      <c r="DN424" s="138"/>
      <c r="DO424" s="139"/>
      <c r="DP424" s="139"/>
      <c r="DQ424" s="139"/>
      <c r="DR424" s="139"/>
      <c r="DS424" s="139"/>
      <c r="DT424" s="139"/>
      <c r="DU424" s="128"/>
      <c r="DV424" s="216"/>
      <c r="DW424" s="140"/>
      <c r="DX424" s="141"/>
      <c r="DY424" s="141"/>
      <c r="DZ424" s="134"/>
      <c r="EA424" s="133"/>
      <c r="EB424" s="177"/>
      <c r="EC424" s="177"/>
      <c r="ED424" s="163"/>
      <c r="EE424" s="133"/>
      <c r="EF424" s="127"/>
      <c r="EG424" s="127"/>
      <c r="EH424" s="127"/>
      <c r="EI424" s="127"/>
      <c r="EJ424" s="127"/>
      <c r="EK424" s="127"/>
      <c r="EL424" s="134"/>
      <c r="EM424" s="133"/>
      <c r="EN424" s="127"/>
      <c r="EO424" s="127"/>
      <c r="EP424" s="127"/>
      <c r="EQ424" s="127"/>
      <c r="ER424" s="127"/>
      <c r="ES424" s="127"/>
      <c r="ET424" s="134"/>
      <c r="EU424" s="142"/>
      <c r="EV424" s="142"/>
      <c r="EW424" s="142"/>
      <c r="EX424" s="142"/>
      <c r="EY424" s="142"/>
      <c r="EZ424" s="142"/>
      <c r="FA424" s="142"/>
      <c r="FB424" s="142"/>
      <c r="FC424" s="142"/>
      <c r="FD424" s="142"/>
      <c r="FE424" s="142"/>
      <c r="FF424" s="142"/>
      <c r="FG424" s="142"/>
      <c r="FH424" s="142"/>
    </row>
    <row r="425" spans="1:164" s="67" customFormat="1">
      <c r="A425" s="176" t="str">
        <f>Validation!B425</f>
        <v>Pass</v>
      </c>
      <c r="B425" s="247"/>
      <c r="C425" s="247"/>
      <c r="D425" s="247"/>
      <c r="E425" s="248"/>
      <c r="F425" s="249"/>
      <c r="G425" s="247"/>
      <c r="H425" s="243"/>
      <c r="I425" s="127"/>
      <c r="J425" s="243"/>
      <c r="K425" s="136"/>
      <c r="L425" s="177"/>
      <c r="M425" s="191"/>
      <c r="N425" s="218"/>
      <c r="O425" s="218"/>
      <c r="P425" s="179"/>
      <c r="Q425" s="128"/>
      <c r="R425" s="216"/>
      <c r="S425" s="244"/>
      <c r="T425" s="177"/>
      <c r="U425" s="177"/>
      <c r="V425" s="216"/>
      <c r="W425" s="131"/>
      <c r="X425" s="132"/>
      <c r="Y425" s="132"/>
      <c r="Z425" s="132"/>
      <c r="AA425" s="133"/>
      <c r="AB425" s="127"/>
      <c r="AC425" s="127"/>
      <c r="AD425" s="245"/>
      <c r="AE425" s="246"/>
      <c r="AF425" s="127"/>
      <c r="AG425" s="127"/>
      <c r="AH425" s="128"/>
      <c r="AI425" s="128"/>
      <c r="AJ425" s="134"/>
      <c r="AK425" s="214"/>
      <c r="AL425" s="210"/>
      <c r="AM425" s="177"/>
      <c r="AN425" s="127"/>
      <c r="AO425" s="177"/>
      <c r="AP425" s="177"/>
      <c r="AQ425" s="177"/>
      <c r="AR425" s="177"/>
      <c r="AS425" s="177"/>
      <c r="AT425" s="177"/>
      <c r="AU425" s="135"/>
      <c r="AV425" s="216"/>
      <c r="AW425" s="133"/>
      <c r="AX425" s="127"/>
      <c r="AY425" s="127"/>
      <c r="AZ425" s="127"/>
      <c r="BA425" s="127"/>
      <c r="BB425" s="127"/>
      <c r="BC425" s="127"/>
      <c r="BD425" s="127"/>
      <c r="BE425" s="134"/>
      <c r="BF425" s="127"/>
      <c r="BG425" s="127"/>
      <c r="BH425" s="127"/>
      <c r="BI425" s="127"/>
      <c r="BJ425" s="127"/>
      <c r="BK425" s="127"/>
      <c r="BL425" s="127"/>
      <c r="BM425" s="127"/>
      <c r="BN425" s="134"/>
      <c r="BO425" s="133"/>
      <c r="BP425" s="127"/>
      <c r="BQ425" s="127"/>
      <c r="BR425" s="127"/>
      <c r="BS425" s="127"/>
      <c r="BT425" s="127"/>
      <c r="BU425" s="127"/>
      <c r="BV425" s="127"/>
      <c r="BW425" s="127"/>
      <c r="BX425" s="127"/>
      <c r="BY425" s="127"/>
      <c r="BZ425" s="127"/>
      <c r="CA425" s="127"/>
      <c r="CB425" s="127"/>
      <c r="CC425" s="127"/>
      <c r="CD425" s="127"/>
      <c r="CE425" s="127"/>
      <c r="CF425" s="127"/>
      <c r="CG425" s="127"/>
      <c r="CH425" s="136"/>
      <c r="CI425" s="137"/>
      <c r="CJ425" s="127"/>
      <c r="CK425" s="127"/>
      <c r="CL425" s="127"/>
      <c r="CM425" s="127"/>
      <c r="CN425" s="127"/>
      <c r="CO425" s="127"/>
      <c r="CP425" s="127"/>
      <c r="CQ425" s="127"/>
      <c r="CR425" s="127"/>
      <c r="CS425" s="127"/>
      <c r="CT425" s="127"/>
      <c r="CU425" s="127"/>
      <c r="CV425" s="127"/>
      <c r="CW425" s="127"/>
      <c r="CX425" s="127"/>
      <c r="CY425" s="127"/>
      <c r="CZ425" s="127"/>
      <c r="DA425" s="127"/>
      <c r="DB425" s="127"/>
      <c r="DC425" s="127"/>
      <c r="DD425" s="128"/>
      <c r="DE425" s="134"/>
      <c r="DF425" s="138"/>
      <c r="DG425" s="139"/>
      <c r="DH425" s="139"/>
      <c r="DI425" s="139"/>
      <c r="DJ425" s="139"/>
      <c r="DK425" s="139"/>
      <c r="DL425" s="139"/>
      <c r="DM425" s="137"/>
      <c r="DN425" s="138"/>
      <c r="DO425" s="139"/>
      <c r="DP425" s="139"/>
      <c r="DQ425" s="139"/>
      <c r="DR425" s="139"/>
      <c r="DS425" s="139"/>
      <c r="DT425" s="139"/>
      <c r="DU425" s="128"/>
      <c r="DV425" s="216"/>
      <c r="DW425" s="140"/>
      <c r="DX425" s="141"/>
      <c r="DY425" s="141"/>
      <c r="DZ425" s="134"/>
      <c r="EA425" s="133"/>
      <c r="EB425" s="177"/>
      <c r="EC425" s="177"/>
      <c r="ED425" s="163"/>
      <c r="EE425" s="133"/>
      <c r="EF425" s="127"/>
      <c r="EG425" s="127"/>
      <c r="EH425" s="127"/>
      <c r="EI425" s="127"/>
      <c r="EJ425" s="127"/>
      <c r="EK425" s="127"/>
      <c r="EL425" s="134"/>
      <c r="EM425" s="133"/>
      <c r="EN425" s="127"/>
      <c r="EO425" s="127"/>
      <c r="EP425" s="127"/>
      <c r="EQ425" s="127"/>
      <c r="ER425" s="127"/>
      <c r="ES425" s="127"/>
      <c r="ET425" s="134"/>
      <c r="EU425" s="142"/>
      <c r="EV425" s="142"/>
      <c r="EW425" s="142"/>
      <c r="EX425" s="142"/>
      <c r="EY425" s="142"/>
      <c r="EZ425" s="142"/>
      <c r="FA425" s="142"/>
      <c r="FB425" s="142"/>
      <c r="FC425" s="142"/>
      <c r="FD425" s="142"/>
      <c r="FE425" s="142"/>
      <c r="FF425" s="142"/>
      <c r="FG425" s="142"/>
      <c r="FH425" s="142"/>
    </row>
    <row r="426" spans="1:164" s="67" customFormat="1">
      <c r="A426" s="176" t="str">
        <f>Validation!B426</f>
        <v>Pass</v>
      </c>
      <c r="B426" s="247"/>
      <c r="C426" s="247"/>
      <c r="D426" s="247"/>
      <c r="E426" s="248"/>
      <c r="F426" s="249"/>
      <c r="G426" s="247"/>
      <c r="H426" s="243"/>
      <c r="I426" s="127"/>
      <c r="J426" s="243"/>
      <c r="K426" s="136"/>
      <c r="L426" s="177"/>
      <c r="M426" s="191"/>
      <c r="N426" s="218"/>
      <c r="O426" s="218"/>
      <c r="P426" s="179"/>
      <c r="Q426" s="128"/>
      <c r="R426" s="216"/>
      <c r="S426" s="244"/>
      <c r="T426" s="177"/>
      <c r="U426" s="177"/>
      <c r="V426" s="216"/>
      <c r="W426" s="131"/>
      <c r="X426" s="132"/>
      <c r="Y426" s="132"/>
      <c r="Z426" s="132"/>
      <c r="AA426" s="133"/>
      <c r="AB426" s="127"/>
      <c r="AC426" s="127"/>
      <c r="AD426" s="245"/>
      <c r="AE426" s="246"/>
      <c r="AF426" s="127"/>
      <c r="AG426" s="127"/>
      <c r="AH426" s="128"/>
      <c r="AI426" s="128"/>
      <c r="AJ426" s="134"/>
      <c r="AK426" s="214"/>
      <c r="AL426" s="210"/>
      <c r="AM426" s="177"/>
      <c r="AN426" s="127"/>
      <c r="AO426" s="177"/>
      <c r="AP426" s="177"/>
      <c r="AQ426" s="177"/>
      <c r="AR426" s="177"/>
      <c r="AS426" s="177"/>
      <c r="AT426" s="177"/>
      <c r="AU426" s="135"/>
      <c r="AV426" s="216"/>
      <c r="AW426" s="133"/>
      <c r="AX426" s="127"/>
      <c r="AY426" s="127"/>
      <c r="AZ426" s="127"/>
      <c r="BA426" s="127"/>
      <c r="BB426" s="127"/>
      <c r="BC426" s="127"/>
      <c r="BD426" s="127"/>
      <c r="BE426" s="134"/>
      <c r="BF426" s="127"/>
      <c r="BG426" s="127"/>
      <c r="BH426" s="127"/>
      <c r="BI426" s="127"/>
      <c r="BJ426" s="127"/>
      <c r="BK426" s="127"/>
      <c r="BL426" s="127"/>
      <c r="BM426" s="127"/>
      <c r="BN426" s="134"/>
      <c r="BO426" s="133"/>
      <c r="BP426" s="127"/>
      <c r="BQ426" s="127"/>
      <c r="BR426" s="127"/>
      <c r="BS426" s="127"/>
      <c r="BT426" s="127"/>
      <c r="BU426" s="127"/>
      <c r="BV426" s="127"/>
      <c r="BW426" s="127"/>
      <c r="BX426" s="127"/>
      <c r="BY426" s="127"/>
      <c r="BZ426" s="127"/>
      <c r="CA426" s="127"/>
      <c r="CB426" s="127"/>
      <c r="CC426" s="127"/>
      <c r="CD426" s="127"/>
      <c r="CE426" s="127"/>
      <c r="CF426" s="127"/>
      <c r="CG426" s="127"/>
      <c r="CH426" s="136"/>
      <c r="CI426" s="137"/>
      <c r="CJ426" s="127"/>
      <c r="CK426" s="127"/>
      <c r="CL426" s="127"/>
      <c r="CM426" s="127"/>
      <c r="CN426" s="127"/>
      <c r="CO426" s="127"/>
      <c r="CP426" s="127"/>
      <c r="CQ426" s="127"/>
      <c r="CR426" s="127"/>
      <c r="CS426" s="127"/>
      <c r="CT426" s="127"/>
      <c r="CU426" s="127"/>
      <c r="CV426" s="127"/>
      <c r="CW426" s="127"/>
      <c r="CX426" s="127"/>
      <c r="CY426" s="127"/>
      <c r="CZ426" s="127"/>
      <c r="DA426" s="127"/>
      <c r="DB426" s="127"/>
      <c r="DC426" s="127"/>
      <c r="DD426" s="128"/>
      <c r="DE426" s="134"/>
      <c r="DF426" s="138"/>
      <c r="DG426" s="139"/>
      <c r="DH426" s="139"/>
      <c r="DI426" s="139"/>
      <c r="DJ426" s="139"/>
      <c r="DK426" s="139"/>
      <c r="DL426" s="139"/>
      <c r="DM426" s="137"/>
      <c r="DN426" s="138"/>
      <c r="DO426" s="139"/>
      <c r="DP426" s="139"/>
      <c r="DQ426" s="139"/>
      <c r="DR426" s="139"/>
      <c r="DS426" s="139"/>
      <c r="DT426" s="139"/>
      <c r="DU426" s="128"/>
      <c r="DV426" s="216"/>
      <c r="DW426" s="140"/>
      <c r="DX426" s="141"/>
      <c r="DY426" s="141"/>
      <c r="DZ426" s="134"/>
      <c r="EA426" s="133"/>
      <c r="EB426" s="177"/>
      <c r="EC426" s="177"/>
      <c r="ED426" s="163"/>
      <c r="EE426" s="133"/>
      <c r="EF426" s="127"/>
      <c r="EG426" s="127"/>
      <c r="EH426" s="127"/>
      <c r="EI426" s="127"/>
      <c r="EJ426" s="127"/>
      <c r="EK426" s="127"/>
      <c r="EL426" s="134"/>
      <c r="EM426" s="133"/>
      <c r="EN426" s="127"/>
      <c r="EO426" s="127"/>
      <c r="EP426" s="127"/>
      <c r="EQ426" s="127"/>
      <c r="ER426" s="127"/>
      <c r="ES426" s="127"/>
      <c r="ET426" s="134"/>
      <c r="EU426" s="142"/>
      <c r="EV426" s="142"/>
      <c r="EW426" s="142"/>
      <c r="EX426" s="142"/>
      <c r="EY426" s="142"/>
      <c r="EZ426" s="142"/>
      <c r="FA426" s="142"/>
      <c r="FB426" s="142"/>
      <c r="FC426" s="142"/>
      <c r="FD426" s="142"/>
      <c r="FE426" s="142"/>
      <c r="FF426" s="142"/>
      <c r="FG426" s="142"/>
      <c r="FH426" s="142"/>
    </row>
    <row r="427" spans="1:164" s="67" customFormat="1">
      <c r="A427" s="176" t="str">
        <f>Validation!B427</f>
        <v>Pass</v>
      </c>
      <c r="B427" s="247"/>
      <c r="C427" s="247"/>
      <c r="D427" s="247"/>
      <c r="E427" s="248"/>
      <c r="F427" s="249"/>
      <c r="G427" s="247"/>
      <c r="H427" s="243"/>
      <c r="I427" s="127"/>
      <c r="J427" s="243"/>
      <c r="K427" s="136"/>
      <c r="L427" s="177"/>
      <c r="M427" s="191"/>
      <c r="N427" s="218"/>
      <c r="O427" s="218"/>
      <c r="P427" s="179"/>
      <c r="Q427" s="128"/>
      <c r="R427" s="216"/>
      <c r="S427" s="244"/>
      <c r="T427" s="177"/>
      <c r="U427" s="177"/>
      <c r="V427" s="216"/>
      <c r="W427" s="131"/>
      <c r="X427" s="132"/>
      <c r="Y427" s="132"/>
      <c r="Z427" s="132"/>
      <c r="AA427" s="133"/>
      <c r="AB427" s="127"/>
      <c r="AC427" s="127"/>
      <c r="AD427" s="245"/>
      <c r="AE427" s="246"/>
      <c r="AF427" s="127"/>
      <c r="AG427" s="127"/>
      <c r="AH427" s="128"/>
      <c r="AI427" s="128"/>
      <c r="AJ427" s="134"/>
      <c r="AK427" s="214"/>
      <c r="AL427" s="210"/>
      <c r="AM427" s="177"/>
      <c r="AN427" s="127"/>
      <c r="AO427" s="177"/>
      <c r="AP427" s="177"/>
      <c r="AQ427" s="177"/>
      <c r="AR427" s="177"/>
      <c r="AS427" s="177"/>
      <c r="AT427" s="177"/>
      <c r="AU427" s="135"/>
      <c r="AV427" s="216"/>
      <c r="AW427" s="133"/>
      <c r="AX427" s="127"/>
      <c r="AY427" s="127"/>
      <c r="AZ427" s="127"/>
      <c r="BA427" s="127"/>
      <c r="BB427" s="127"/>
      <c r="BC427" s="127"/>
      <c r="BD427" s="127"/>
      <c r="BE427" s="134"/>
      <c r="BF427" s="127"/>
      <c r="BG427" s="127"/>
      <c r="BH427" s="127"/>
      <c r="BI427" s="127"/>
      <c r="BJ427" s="127"/>
      <c r="BK427" s="127"/>
      <c r="BL427" s="127"/>
      <c r="BM427" s="127"/>
      <c r="BN427" s="134"/>
      <c r="BO427" s="133"/>
      <c r="BP427" s="127"/>
      <c r="BQ427" s="127"/>
      <c r="BR427" s="127"/>
      <c r="BS427" s="127"/>
      <c r="BT427" s="127"/>
      <c r="BU427" s="127"/>
      <c r="BV427" s="127"/>
      <c r="BW427" s="127"/>
      <c r="BX427" s="127"/>
      <c r="BY427" s="127"/>
      <c r="BZ427" s="127"/>
      <c r="CA427" s="127"/>
      <c r="CB427" s="127"/>
      <c r="CC427" s="127"/>
      <c r="CD427" s="127"/>
      <c r="CE427" s="127"/>
      <c r="CF427" s="127"/>
      <c r="CG427" s="127"/>
      <c r="CH427" s="136"/>
      <c r="CI427" s="137"/>
      <c r="CJ427" s="127"/>
      <c r="CK427" s="127"/>
      <c r="CL427" s="127"/>
      <c r="CM427" s="127"/>
      <c r="CN427" s="127"/>
      <c r="CO427" s="127"/>
      <c r="CP427" s="127"/>
      <c r="CQ427" s="127"/>
      <c r="CR427" s="127"/>
      <c r="CS427" s="127"/>
      <c r="CT427" s="127"/>
      <c r="CU427" s="127"/>
      <c r="CV427" s="127"/>
      <c r="CW427" s="127"/>
      <c r="CX427" s="127"/>
      <c r="CY427" s="127"/>
      <c r="CZ427" s="127"/>
      <c r="DA427" s="127"/>
      <c r="DB427" s="127"/>
      <c r="DC427" s="127"/>
      <c r="DD427" s="128"/>
      <c r="DE427" s="134"/>
      <c r="DF427" s="138"/>
      <c r="DG427" s="139"/>
      <c r="DH427" s="139"/>
      <c r="DI427" s="139"/>
      <c r="DJ427" s="139"/>
      <c r="DK427" s="139"/>
      <c r="DL427" s="139"/>
      <c r="DM427" s="137"/>
      <c r="DN427" s="138"/>
      <c r="DO427" s="139"/>
      <c r="DP427" s="139"/>
      <c r="DQ427" s="139"/>
      <c r="DR427" s="139"/>
      <c r="DS427" s="139"/>
      <c r="DT427" s="139"/>
      <c r="DU427" s="128"/>
      <c r="DV427" s="216"/>
      <c r="DW427" s="140"/>
      <c r="DX427" s="141"/>
      <c r="DY427" s="141"/>
      <c r="DZ427" s="134"/>
      <c r="EA427" s="133"/>
      <c r="EB427" s="177"/>
      <c r="EC427" s="177"/>
      <c r="ED427" s="163"/>
      <c r="EE427" s="133"/>
      <c r="EF427" s="127"/>
      <c r="EG427" s="127"/>
      <c r="EH427" s="127"/>
      <c r="EI427" s="127"/>
      <c r="EJ427" s="127"/>
      <c r="EK427" s="127"/>
      <c r="EL427" s="134"/>
      <c r="EM427" s="133"/>
      <c r="EN427" s="127"/>
      <c r="EO427" s="127"/>
      <c r="EP427" s="127"/>
      <c r="EQ427" s="127"/>
      <c r="ER427" s="127"/>
      <c r="ES427" s="127"/>
      <c r="ET427" s="134"/>
      <c r="EU427" s="142"/>
      <c r="EV427" s="142"/>
      <c r="EW427" s="142"/>
      <c r="EX427" s="142"/>
      <c r="EY427" s="142"/>
      <c r="EZ427" s="142"/>
      <c r="FA427" s="142"/>
      <c r="FB427" s="142"/>
      <c r="FC427" s="142"/>
      <c r="FD427" s="142"/>
      <c r="FE427" s="142"/>
      <c r="FF427" s="142"/>
      <c r="FG427" s="142"/>
      <c r="FH427" s="142"/>
    </row>
    <row r="428" spans="1:164" s="67" customFormat="1">
      <c r="A428" s="176" t="str">
        <f>Validation!B428</f>
        <v>Pass</v>
      </c>
      <c r="B428" s="247"/>
      <c r="C428" s="247"/>
      <c r="D428" s="247"/>
      <c r="E428" s="248"/>
      <c r="F428" s="249"/>
      <c r="G428" s="247"/>
      <c r="H428" s="243"/>
      <c r="I428" s="127"/>
      <c r="J428" s="243"/>
      <c r="K428" s="136"/>
      <c r="L428" s="177"/>
      <c r="M428" s="191"/>
      <c r="N428" s="218"/>
      <c r="O428" s="218"/>
      <c r="P428" s="179"/>
      <c r="Q428" s="128"/>
      <c r="R428" s="216"/>
      <c r="S428" s="244"/>
      <c r="T428" s="177"/>
      <c r="U428" s="177"/>
      <c r="V428" s="216"/>
      <c r="W428" s="131"/>
      <c r="X428" s="132"/>
      <c r="Y428" s="132"/>
      <c r="Z428" s="132"/>
      <c r="AA428" s="133"/>
      <c r="AB428" s="127"/>
      <c r="AC428" s="127"/>
      <c r="AD428" s="245"/>
      <c r="AE428" s="246"/>
      <c r="AF428" s="127"/>
      <c r="AG428" s="127"/>
      <c r="AH428" s="128"/>
      <c r="AI428" s="128"/>
      <c r="AJ428" s="134"/>
      <c r="AK428" s="214"/>
      <c r="AL428" s="210"/>
      <c r="AM428" s="177"/>
      <c r="AN428" s="127"/>
      <c r="AO428" s="177"/>
      <c r="AP428" s="177"/>
      <c r="AQ428" s="177"/>
      <c r="AR428" s="177"/>
      <c r="AS428" s="177"/>
      <c r="AT428" s="177"/>
      <c r="AU428" s="135"/>
      <c r="AV428" s="216"/>
      <c r="AW428" s="133"/>
      <c r="AX428" s="127"/>
      <c r="AY428" s="127"/>
      <c r="AZ428" s="127"/>
      <c r="BA428" s="127"/>
      <c r="BB428" s="127"/>
      <c r="BC428" s="127"/>
      <c r="BD428" s="127"/>
      <c r="BE428" s="134"/>
      <c r="BF428" s="127"/>
      <c r="BG428" s="127"/>
      <c r="BH428" s="127"/>
      <c r="BI428" s="127"/>
      <c r="BJ428" s="127"/>
      <c r="BK428" s="127"/>
      <c r="BL428" s="127"/>
      <c r="BM428" s="127"/>
      <c r="BN428" s="134"/>
      <c r="BO428" s="133"/>
      <c r="BP428" s="127"/>
      <c r="BQ428" s="127"/>
      <c r="BR428" s="127"/>
      <c r="BS428" s="127"/>
      <c r="BT428" s="127"/>
      <c r="BU428" s="127"/>
      <c r="BV428" s="127"/>
      <c r="BW428" s="127"/>
      <c r="BX428" s="127"/>
      <c r="BY428" s="127"/>
      <c r="BZ428" s="127"/>
      <c r="CA428" s="127"/>
      <c r="CB428" s="127"/>
      <c r="CC428" s="127"/>
      <c r="CD428" s="127"/>
      <c r="CE428" s="127"/>
      <c r="CF428" s="127"/>
      <c r="CG428" s="127"/>
      <c r="CH428" s="136"/>
      <c r="CI428" s="137"/>
      <c r="CJ428" s="127"/>
      <c r="CK428" s="127"/>
      <c r="CL428" s="127"/>
      <c r="CM428" s="127"/>
      <c r="CN428" s="127"/>
      <c r="CO428" s="127"/>
      <c r="CP428" s="127"/>
      <c r="CQ428" s="127"/>
      <c r="CR428" s="127"/>
      <c r="CS428" s="127"/>
      <c r="CT428" s="127"/>
      <c r="CU428" s="127"/>
      <c r="CV428" s="127"/>
      <c r="CW428" s="127"/>
      <c r="CX428" s="127"/>
      <c r="CY428" s="127"/>
      <c r="CZ428" s="127"/>
      <c r="DA428" s="127"/>
      <c r="DB428" s="127"/>
      <c r="DC428" s="127"/>
      <c r="DD428" s="128"/>
      <c r="DE428" s="134"/>
      <c r="DF428" s="138"/>
      <c r="DG428" s="139"/>
      <c r="DH428" s="139"/>
      <c r="DI428" s="139"/>
      <c r="DJ428" s="139"/>
      <c r="DK428" s="139"/>
      <c r="DL428" s="139"/>
      <c r="DM428" s="137"/>
      <c r="DN428" s="138"/>
      <c r="DO428" s="139"/>
      <c r="DP428" s="139"/>
      <c r="DQ428" s="139"/>
      <c r="DR428" s="139"/>
      <c r="DS428" s="139"/>
      <c r="DT428" s="139"/>
      <c r="DU428" s="128"/>
      <c r="DV428" s="216"/>
      <c r="DW428" s="140"/>
      <c r="DX428" s="141"/>
      <c r="DY428" s="141"/>
      <c r="DZ428" s="134"/>
      <c r="EA428" s="133"/>
      <c r="EB428" s="177"/>
      <c r="EC428" s="177"/>
      <c r="ED428" s="163"/>
      <c r="EE428" s="133"/>
      <c r="EF428" s="127"/>
      <c r="EG428" s="127"/>
      <c r="EH428" s="127"/>
      <c r="EI428" s="127"/>
      <c r="EJ428" s="127"/>
      <c r="EK428" s="127"/>
      <c r="EL428" s="134"/>
      <c r="EM428" s="133"/>
      <c r="EN428" s="127"/>
      <c r="EO428" s="127"/>
      <c r="EP428" s="127"/>
      <c r="EQ428" s="127"/>
      <c r="ER428" s="127"/>
      <c r="ES428" s="127"/>
      <c r="ET428" s="134"/>
      <c r="EU428" s="142"/>
      <c r="EV428" s="142"/>
      <c r="EW428" s="142"/>
      <c r="EX428" s="142"/>
      <c r="EY428" s="142"/>
      <c r="EZ428" s="142"/>
      <c r="FA428" s="142"/>
      <c r="FB428" s="142"/>
      <c r="FC428" s="142"/>
      <c r="FD428" s="142"/>
      <c r="FE428" s="142"/>
      <c r="FF428" s="142"/>
      <c r="FG428" s="142"/>
      <c r="FH428" s="142"/>
    </row>
    <row r="429" spans="1:164" s="67" customFormat="1">
      <c r="A429" s="176" t="str">
        <f>Validation!B429</f>
        <v>Pass</v>
      </c>
      <c r="B429" s="247"/>
      <c r="C429" s="247"/>
      <c r="D429" s="247"/>
      <c r="E429" s="248"/>
      <c r="F429" s="249"/>
      <c r="G429" s="247"/>
      <c r="H429" s="243"/>
      <c r="I429" s="127"/>
      <c r="J429" s="243"/>
      <c r="K429" s="136"/>
      <c r="L429" s="177"/>
      <c r="M429" s="191"/>
      <c r="N429" s="218"/>
      <c r="O429" s="218"/>
      <c r="P429" s="179"/>
      <c r="Q429" s="128"/>
      <c r="R429" s="216"/>
      <c r="S429" s="244"/>
      <c r="T429" s="177"/>
      <c r="U429" s="177"/>
      <c r="V429" s="216"/>
      <c r="W429" s="131"/>
      <c r="X429" s="132"/>
      <c r="Y429" s="132"/>
      <c r="Z429" s="132"/>
      <c r="AA429" s="133"/>
      <c r="AB429" s="127"/>
      <c r="AC429" s="127"/>
      <c r="AD429" s="245"/>
      <c r="AE429" s="246"/>
      <c r="AF429" s="127"/>
      <c r="AG429" s="127"/>
      <c r="AH429" s="128"/>
      <c r="AI429" s="128"/>
      <c r="AJ429" s="134"/>
      <c r="AK429" s="214"/>
      <c r="AL429" s="210"/>
      <c r="AM429" s="177"/>
      <c r="AN429" s="127"/>
      <c r="AO429" s="177"/>
      <c r="AP429" s="177"/>
      <c r="AQ429" s="177"/>
      <c r="AR429" s="177"/>
      <c r="AS429" s="177"/>
      <c r="AT429" s="177"/>
      <c r="AU429" s="135"/>
      <c r="AV429" s="216"/>
      <c r="AW429" s="133"/>
      <c r="AX429" s="127"/>
      <c r="AY429" s="127"/>
      <c r="AZ429" s="127"/>
      <c r="BA429" s="127"/>
      <c r="BB429" s="127"/>
      <c r="BC429" s="127"/>
      <c r="BD429" s="127"/>
      <c r="BE429" s="134"/>
      <c r="BF429" s="127"/>
      <c r="BG429" s="127"/>
      <c r="BH429" s="127"/>
      <c r="BI429" s="127"/>
      <c r="BJ429" s="127"/>
      <c r="BK429" s="127"/>
      <c r="BL429" s="127"/>
      <c r="BM429" s="127"/>
      <c r="BN429" s="134"/>
      <c r="BO429" s="133"/>
      <c r="BP429" s="127"/>
      <c r="BQ429" s="127"/>
      <c r="BR429" s="127"/>
      <c r="BS429" s="127"/>
      <c r="BT429" s="127"/>
      <c r="BU429" s="127"/>
      <c r="BV429" s="127"/>
      <c r="BW429" s="127"/>
      <c r="BX429" s="127"/>
      <c r="BY429" s="127"/>
      <c r="BZ429" s="127"/>
      <c r="CA429" s="127"/>
      <c r="CB429" s="127"/>
      <c r="CC429" s="127"/>
      <c r="CD429" s="127"/>
      <c r="CE429" s="127"/>
      <c r="CF429" s="127"/>
      <c r="CG429" s="127"/>
      <c r="CH429" s="136"/>
      <c r="CI429" s="137"/>
      <c r="CJ429" s="127"/>
      <c r="CK429" s="127"/>
      <c r="CL429" s="127"/>
      <c r="CM429" s="127"/>
      <c r="CN429" s="127"/>
      <c r="CO429" s="127"/>
      <c r="CP429" s="127"/>
      <c r="CQ429" s="127"/>
      <c r="CR429" s="127"/>
      <c r="CS429" s="127"/>
      <c r="CT429" s="127"/>
      <c r="CU429" s="127"/>
      <c r="CV429" s="127"/>
      <c r="CW429" s="127"/>
      <c r="CX429" s="127"/>
      <c r="CY429" s="127"/>
      <c r="CZ429" s="127"/>
      <c r="DA429" s="127"/>
      <c r="DB429" s="127"/>
      <c r="DC429" s="127"/>
      <c r="DD429" s="128"/>
      <c r="DE429" s="134"/>
      <c r="DF429" s="138"/>
      <c r="DG429" s="139"/>
      <c r="DH429" s="139"/>
      <c r="DI429" s="139"/>
      <c r="DJ429" s="139"/>
      <c r="DK429" s="139"/>
      <c r="DL429" s="139"/>
      <c r="DM429" s="137"/>
      <c r="DN429" s="138"/>
      <c r="DO429" s="139"/>
      <c r="DP429" s="139"/>
      <c r="DQ429" s="139"/>
      <c r="DR429" s="139"/>
      <c r="DS429" s="139"/>
      <c r="DT429" s="139"/>
      <c r="DU429" s="128"/>
      <c r="DV429" s="216"/>
      <c r="DW429" s="140"/>
      <c r="DX429" s="141"/>
      <c r="DY429" s="141"/>
      <c r="DZ429" s="134"/>
      <c r="EA429" s="133"/>
      <c r="EB429" s="177"/>
      <c r="EC429" s="177"/>
      <c r="ED429" s="163"/>
      <c r="EE429" s="133"/>
      <c r="EF429" s="127"/>
      <c r="EG429" s="127"/>
      <c r="EH429" s="127"/>
      <c r="EI429" s="127"/>
      <c r="EJ429" s="127"/>
      <c r="EK429" s="127"/>
      <c r="EL429" s="134"/>
      <c r="EM429" s="133"/>
      <c r="EN429" s="127"/>
      <c r="EO429" s="127"/>
      <c r="EP429" s="127"/>
      <c r="EQ429" s="127"/>
      <c r="ER429" s="127"/>
      <c r="ES429" s="127"/>
      <c r="ET429" s="134"/>
      <c r="EU429" s="142"/>
      <c r="EV429" s="142"/>
      <c r="EW429" s="142"/>
      <c r="EX429" s="142"/>
      <c r="EY429" s="142"/>
      <c r="EZ429" s="142"/>
      <c r="FA429" s="142"/>
      <c r="FB429" s="142"/>
      <c r="FC429" s="142"/>
      <c r="FD429" s="142"/>
      <c r="FE429" s="142"/>
      <c r="FF429" s="142"/>
      <c r="FG429" s="142"/>
      <c r="FH429" s="142"/>
    </row>
    <row r="430" spans="1:164" s="67" customFormat="1">
      <c r="A430" s="176" t="str">
        <f>Validation!B430</f>
        <v>Pass</v>
      </c>
      <c r="B430" s="247"/>
      <c r="C430" s="247"/>
      <c r="D430" s="247"/>
      <c r="E430" s="248"/>
      <c r="F430" s="249"/>
      <c r="G430" s="247"/>
      <c r="H430" s="243"/>
      <c r="I430" s="127"/>
      <c r="J430" s="243"/>
      <c r="K430" s="136"/>
      <c r="L430" s="177"/>
      <c r="M430" s="191"/>
      <c r="N430" s="218"/>
      <c r="O430" s="218"/>
      <c r="P430" s="179"/>
      <c r="Q430" s="128"/>
      <c r="R430" s="216"/>
      <c r="S430" s="244"/>
      <c r="T430" s="177"/>
      <c r="U430" s="177"/>
      <c r="V430" s="216"/>
      <c r="W430" s="131"/>
      <c r="X430" s="132"/>
      <c r="Y430" s="132"/>
      <c r="Z430" s="132"/>
      <c r="AA430" s="133"/>
      <c r="AB430" s="127"/>
      <c r="AC430" s="127"/>
      <c r="AD430" s="245"/>
      <c r="AE430" s="246"/>
      <c r="AF430" s="127"/>
      <c r="AG430" s="127"/>
      <c r="AH430" s="128"/>
      <c r="AI430" s="128"/>
      <c r="AJ430" s="134"/>
      <c r="AK430" s="214"/>
      <c r="AL430" s="210"/>
      <c r="AM430" s="177"/>
      <c r="AN430" s="127"/>
      <c r="AO430" s="177"/>
      <c r="AP430" s="177"/>
      <c r="AQ430" s="177"/>
      <c r="AR430" s="177"/>
      <c r="AS430" s="177"/>
      <c r="AT430" s="177"/>
      <c r="AU430" s="135"/>
      <c r="AV430" s="216"/>
      <c r="AW430" s="133"/>
      <c r="AX430" s="127"/>
      <c r="AY430" s="127"/>
      <c r="AZ430" s="127"/>
      <c r="BA430" s="127"/>
      <c r="BB430" s="127"/>
      <c r="BC430" s="127"/>
      <c r="BD430" s="127"/>
      <c r="BE430" s="134"/>
      <c r="BF430" s="127"/>
      <c r="BG430" s="127"/>
      <c r="BH430" s="127"/>
      <c r="BI430" s="127"/>
      <c r="BJ430" s="127"/>
      <c r="BK430" s="127"/>
      <c r="BL430" s="127"/>
      <c r="BM430" s="127"/>
      <c r="BN430" s="134"/>
      <c r="BO430" s="133"/>
      <c r="BP430" s="127"/>
      <c r="BQ430" s="127"/>
      <c r="BR430" s="127"/>
      <c r="BS430" s="127"/>
      <c r="BT430" s="127"/>
      <c r="BU430" s="127"/>
      <c r="BV430" s="127"/>
      <c r="BW430" s="127"/>
      <c r="BX430" s="127"/>
      <c r="BY430" s="127"/>
      <c r="BZ430" s="127"/>
      <c r="CA430" s="127"/>
      <c r="CB430" s="127"/>
      <c r="CC430" s="127"/>
      <c r="CD430" s="127"/>
      <c r="CE430" s="127"/>
      <c r="CF430" s="127"/>
      <c r="CG430" s="127"/>
      <c r="CH430" s="136"/>
      <c r="CI430" s="137"/>
      <c r="CJ430" s="127"/>
      <c r="CK430" s="127"/>
      <c r="CL430" s="127"/>
      <c r="CM430" s="127"/>
      <c r="CN430" s="127"/>
      <c r="CO430" s="127"/>
      <c r="CP430" s="127"/>
      <c r="CQ430" s="127"/>
      <c r="CR430" s="127"/>
      <c r="CS430" s="127"/>
      <c r="CT430" s="127"/>
      <c r="CU430" s="127"/>
      <c r="CV430" s="127"/>
      <c r="CW430" s="127"/>
      <c r="CX430" s="127"/>
      <c r="CY430" s="127"/>
      <c r="CZ430" s="127"/>
      <c r="DA430" s="127"/>
      <c r="DB430" s="127"/>
      <c r="DC430" s="127"/>
      <c r="DD430" s="128"/>
      <c r="DE430" s="134"/>
      <c r="DF430" s="138"/>
      <c r="DG430" s="139"/>
      <c r="DH430" s="139"/>
      <c r="DI430" s="139"/>
      <c r="DJ430" s="139"/>
      <c r="DK430" s="139"/>
      <c r="DL430" s="139"/>
      <c r="DM430" s="137"/>
      <c r="DN430" s="138"/>
      <c r="DO430" s="139"/>
      <c r="DP430" s="139"/>
      <c r="DQ430" s="139"/>
      <c r="DR430" s="139"/>
      <c r="DS430" s="139"/>
      <c r="DT430" s="139"/>
      <c r="DU430" s="128"/>
      <c r="DV430" s="216"/>
      <c r="DW430" s="140"/>
      <c r="DX430" s="141"/>
      <c r="DY430" s="141"/>
      <c r="DZ430" s="134"/>
      <c r="EA430" s="133"/>
      <c r="EB430" s="177"/>
      <c r="EC430" s="177"/>
      <c r="ED430" s="163"/>
      <c r="EE430" s="133"/>
      <c r="EF430" s="127"/>
      <c r="EG430" s="127"/>
      <c r="EH430" s="127"/>
      <c r="EI430" s="127"/>
      <c r="EJ430" s="127"/>
      <c r="EK430" s="127"/>
      <c r="EL430" s="134"/>
      <c r="EM430" s="133"/>
      <c r="EN430" s="127"/>
      <c r="EO430" s="127"/>
      <c r="EP430" s="127"/>
      <c r="EQ430" s="127"/>
      <c r="ER430" s="127"/>
      <c r="ES430" s="127"/>
      <c r="ET430" s="134"/>
      <c r="EU430" s="142"/>
      <c r="EV430" s="142"/>
      <c r="EW430" s="142"/>
      <c r="EX430" s="142"/>
      <c r="EY430" s="142"/>
      <c r="EZ430" s="142"/>
      <c r="FA430" s="142"/>
      <c r="FB430" s="142"/>
      <c r="FC430" s="142"/>
      <c r="FD430" s="142"/>
      <c r="FE430" s="142"/>
      <c r="FF430" s="142"/>
      <c r="FG430" s="142"/>
      <c r="FH430" s="142"/>
    </row>
    <row r="431" spans="1:164" s="67" customFormat="1">
      <c r="A431" s="176" t="str">
        <f>Validation!B431</f>
        <v>Pass</v>
      </c>
      <c r="B431" s="247"/>
      <c r="C431" s="247"/>
      <c r="D431" s="247"/>
      <c r="E431" s="248"/>
      <c r="F431" s="249"/>
      <c r="G431" s="247"/>
      <c r="H431" s="243"/>
      <c r="I431" s="127"/>
      <c r="J431" s="243"/>
      <c r="K431" s="136"/>
      <c r="L431" s="177"/>
      <c r="M431" s="191"/>
      <c r="N431" s="218"/>
      <c r="O431" s="218"/>
      <c r="P431" s="179"/>
      <c r="Q431" s="128"/>
      <c r="R431" s="216"/>
      <c r="S431" s="244"/>
      <c r="T431" s="177"/>
      <c r="U431" s="177"/>
      <c r="V431" s="216"/>
      <c r="W431" s="131"/>
      <c r="X431" s="132"/>
      <c r="Y431" s="132"/>
      <c r="Z431" s="132"/>
      <c r="AA431" s="133"/>
      <c r="AB431" s="127"/>
      <c r="AC431" s="127"/>
      <c r="AD431" s="245"/>
      <c r="AE431" s="246"/>
      <c r="AF431" s="127"/>
      <c r="AG431" s="127"/>
      <c r="AH431" s="128"/>
      <c r="AI431" s="128"/>
      <c r="AJ431" s="134"/>
      <c r="AK431" s="214"/>
      <c r="AL431" s="210"/>
      <c r="AM431" s="177"/>
      <c r="AN431" s="127"/>
      <c r="AO431" s="177"/>
      <c r="AP431" s="177"/>
      <c r="AQ431" s="177"/>
      <c r="AR431" s="177"/>
      <c r="AS431" s="177"/>
      <c r="AT431" s="177"/>
      <c r="AU431" s="135"/>
      <c r="AV431" s="216"/>
      <c r="AW431" s="133"/>
      <c r="AX431" s="127"/>
      <c r="AY431" s="127"/>
      <c r="AZ431" s="127"/>
      <c r="BA431" s="127"/>
      <c r="BB431" s="127"/>
      <c r="BC431" s="127"/>
      <c r="BD431" s="127"/>
      <c r="BE431" s="134"/>
      <c r="BF431" s="127"/>
      <c r="BG431" s="127"/>
      <c r="BH431" s="127"/>
      <c r="BI431" s="127"/>
      <c r="BJ431" s="127"/>
      <c r="BK431" s="127"/>
      <c r="BL431" s="127"/>
      <c r="BM431" s="127"/>
      <c r="BN431" s="134"/>
      <c r="BO431" s="133"/>
      <c r="BP431" s="127"/>
      <c r="BQ431" s="127"/>
      <c r="BR431" s="127"/>
      <c r="BS431" s="127"/>
      <c r="BT431" s="127"/>
      <c r="BU431" s="127"/>
      <c r="BV431" s="127"/>
      <c r="BW431" s="127"/>
      <c r="BX431" s="127"/>
      <c r="BY431" s="127"/>
      <c r="BZ431" s="127"/>
      <c r="CA431" s="127"/>
      <c r="CB431" s="127"/>
      <c r="CC431" s="127"/>
      <c r="CD431" s="127"/>
      <c r="CE431" s="127"/>
      <c r="CF431" s="127"/>
      <c r="CG431" s="127"/>
      <c r="CH431" s="136"/>
      <c r="CI431" s="137"/>
      <c r="CJ431" s="127"/>
      <c r="CK431" s="127"/>
      <c r="CL431" s="127"/>
      <c r="CM431" s="127"/>
      <c r="CN431" s="127"/>
      <c r="CO431" s="127"/>
      <c r="CP431" s="127"/>
      <c r="CQ431" s="127"/>
      <c r="CR431" s="127"/>
      <c r="CS431" s="127"/>
      <c r="CT431" s="127"/>
      <c r="CU431" s="127"/>
      <c r="CV431" s="127"/>
      <c r="CW431" s="127"/>
      <c r="CX431" s="127"/>
      <c r="CY431" s="127"/>
      <c r="CZ431" s="127"/>
      <c r="DA431" s="127"/>
      <c r="DB431" s="127"/>
      <c r="DC431" s="127"/>
      <c r="DD431" s="128"/>
      <c r="DE431" s="134"/>
      <c r="DF431" s="138"/>
      <c r="DG431" s="139"/>
      <c r="DH431" s="139"/>
      <c r="DI431" s="139"/>
      <c r="DJ431" s="139"/>
      <c r="DK431" s="139"/>
      <c r="DL431" s="139"/>
      <c r="DM431" s="137"/>
      <c r="DN431" s="138"/>
      <c r="DO431" s="139"/>
      <c r="DP431" s="139"/>
      <c r="DQ431" s="139"/>
      <c r="DR431" s="139"/>
      <c r="DS431" s="139"/>
      <c r="DT431" s="139"/>
      <c r="DU431" s="128"/>
      <c r="DV431" s="216"/>
      <c r="DW431" s="140"/>
      <c r="DX431" s="141"/>
      <c r="DY431" s="141"/>
      <c r="DZ431" s="134"/>
      <c r="EA431" s="133"/>
      <c r="EB431" s="177"/>
      <c r="EC431" s="177"/>
      <c r="ED431" s="163"/>
      <c r="EE431" s="133"/>
      <c r="EF431" s="127"/>
      <c r="EG431" s="127"/>
      <c r="EH431" s="127"/>
      <c r="EI431" s="127"/>
      <c r="EJ431" s="127"/>
      <c r="EK431" s="127"/>
      <c r="EL431" s="134"/>
      <c r="EM431" s="133"/>
      <c r="EN431" s="127"/>
      <c r="EO431" s="127"/>
      <c r="EP431" s="127"/>
      <c r="EQ431" s="127"/>
      <c r="ER431" s="127"/>
      <c r="ES431" s="127"/>
      <c r="ET431" s="134"/>
      <c r="EU431" s="142"/>
      <c r="EV431" s="142"/>
      <c r="EW431" s="142"/>
      <c r="EX431" s="142"/>
      <c r="EY431" s="142"/>
      <c r="EZ431" s="142"/>
      <c r="FA431" s="142"/>
      <c r="FB431" s="142"/>
      <c r="FC431" s="142"/>
      <c r="FD431" s="142"/>
      <c r="FE431" s="142"/>
      <c r="FF431" s="142"/>
      <c r="FG431" s="142"/>
      <c r="FH431" s="142"/>
    </row>
    <row r="432" spans="1:164" s="67" customFormat="1">
      <c r="A432" s="176" t="str">
        <f>Validation!B432</f>
        <v>Pass</v>
      </c>
      <c r="B432" s="247"/>
      <c r="C432" s="247"/>
      <c r="D432" s="247"/>
      <c r="E432" s="248"/>
      <c r="F432" s="249"/>
      <c r="G432" s="247"/>
      <c r="H432" s="243"/>
      <c r="I432" s="127"/>
      <c r="J432" s="243"/>
      <c r="K432" s="136"/>
      <c r="L432" s="177"/>
      <c r="M432" s="191"/>
      <c r="N432" s="218"/>
      <c r="O432" s="218"/>
      <c r="P432" s="179"/>
      <c r="Q432" s="128"/>
      <c r="R432" s="216"/>
      <c r="S432" s="244"/>
      <c r="T432" s="177"/>
      <c r="U432" s="177"/>
      <c r="V432" s="216"/>
      <c r="W432" s="131"/>
      <c r="X432" s="132"/>
      <c r="Y432" s="132"/>
      <c r="Z432" s="132"/>
      <c r="AA432" s="133"/>
      <c r="AB432" s="127"/>
      <c r="AC432" s="127"/>
      <c r="AD432" s="245"/>
      <c r="AE432" s="246"/>
      <c r="AF432" s="127"/>
      <c r="AG432" s="127"/>
      <c r="AH432" s="128"/>
      <c r="AI432" s="128"/>
      <c r="AJ432" s="134"/>
      <c r="AK432" s="214"/>
      <c r="AL432" s="210"/>
      <c r="AM432" s="177"/>
      <c r="AN432" s="127"/>
      <c r="AO432" s="177"/>
      <c r="AP432" s="177"/>
      <c r="AQ432" s="177"/>
      <c r="AR432" s="177"/>
      <c r="AS432" s="177"/>
      <c r="AT432" s="177"/>
      <c r="AU432" s="135"/>
      <c r="AV432" s="216"/>
      <c r="AW432" s="133"/>
      <c r="AX432" s="127"/>
      <c r="AY432" s="127"/>
      <c r="AZ432" s="127"/>
      <c r="BA432" s="127"/>
      <c r="BB432" s="127"/>
      <c r="BC432" s="127"/>
      <c r="BD432" s="127"/>
      <c r="BE432" s="134"/>
      <c r="BF432" s="127"/>
      <c r="BG432" s="127"/>
      <c r="BH432" s="127"/>
      <c r="BI432" s="127"/>
      <c r="BJ432" s="127"/>
      <c r="BK432" s="127"/>
      <c r="BL432" s="127"/>
      <c r="BM432" s="127"/>
      <c r="BN432" s="134"/>
      <c r="BO432" s="133"/>
      <c r="BP432" s="127"/>
      <c r="BQ432" s="127"/>
      <c r="BR432" s="127"/>
      <c r="BS432" s="127"/>
      <c r="BT432" s="127"/>
      <c r="BU432" s="127"/>
      <c r="BV432" s="127"/>
      <c r="BW432" s="127"/>
      <c r="BX432" s="127"/>
      <c r="BY432" s="127"/>
      <c r="BZ432" s="127"/>
      <c r="CA432" s="127"/>
      <c r="CB432" s="127"/>
      <c r="CC432" s="127"/>
      <c r="CD432" s="127"/>
      <c r="CE432" s="127"/>
      <c r="CF432" s="127"/>
      <c r="CG432" s="127"/>
      <c r="CH432" s="136"/>
      <c r="CI432" s="137"/>
      <c r="CJ432" s="127"/>
      <c r="CK432" s="127"/>
      <c r="CL432" s="127"/>
      <c r="CM432" s="127"/>
      <c r="CN432" s="127"/>
      <c r="CO432" s="127"/>
      <c r="CP432" s="127"/>
      <c r="CQ432" s="127"/>
      <c r="CR432" s="127"/>
      <c r="CS432" s="127"/>
      <c r="CT432" s="127"/>
      <c r="CU432" s="127"/>
      <c r="CV432" s="127"/>
      <c r="CW432" s="127"/>
      <c r="CX432" s="127"/>
      <c r="CY432" s="127"/>
      <c r="CZ432" s="127"/>
      <c r="DA432" s="127"/>
      <c r="DB432" s="127"/>
      <c r="DC432" s="127"/>
      <c r="DD432" s="128"/>
      <c r="DE432" s="134"/>
      <c r="DF432" s="138"/>
      <c r="DG432" s="139"/>
      <c r="DH432" s="139"/>
      <c r="DI432" s="139"/>
      <c r="DJ432" s="139"/>
      <c r="DK432" s="139"/>
      <c r="DL432" s="139"/>
      <c r="DM432" s="137"/>
      <c r="DN432" s="138"/>
      <c r="DO432" s="139"/>
      <c r="DP432" s="139"/>
      <c r="DQ432" s="139"/>
      <c r="DR432" s="139"/>
      <c r="DS432" s="139"/>
      <c r="DT432" s="139"/>
      <c r="DU432" s="128"/>
      <c r="DV432" s="216"/>
      <c r="DW432" s="140"/>
      <c r="DX432" s="141"/>
      <c r="DY432" s="141"/>
      <c r="DZ432" s="134"/>
      <c r="EA432" s="133"/>
      <c r="EB432" s="177"/>
      <c r="EC432" s="177"/>
      <c r="ED432" s="163"/>
      <c r="EE432" s="133"/>
      <c r="EF432" s="127"/>
      <c r="EG432" s="127"/>
      <c r="EH432" s="127"/>
      <c r="EI432" s="127"/>
      <c r="EJ432" s="127"/>
      <c r="EK432" s="127"/>
      <c r="EL432" s="134"/>
      <c r="EM432" s="133"/>
      <c r="EN432" s="127"/>
      <c r="EO432" s="127"/>
      <c r="EP432" s="127"/>
      <c r="EQ432" s="127"/>
      <c r="ER432" s="127"/>
      <c r="ES432" s="127"/>
      <c r="ET432" s="134"/>
      <c r="EU432" s="142"/>
      <c r="EV432" s="142"/>
      <c r="EW432" s="142"/>
      <c r="EX432" s="142"/>
      <c r="EY432" s="142"/>
      <c r="EZ432" s="142"/>
      <c r="FA432" s="142"/>
      <c r="FB432" s="142"/>
      <c r="FC432" s="142"/>
      <c r="FD432" s="142"/>
      <c r="FE432" s="142"/>
      <c r="FF432" s="142"/>
      <c r="FG432" s="142"/>
      <c r="FH432" s="142"/>
    </row>
    <row r="433" spans="1:164" s="67" customFormat="1">
      <c r="A433" s="176" t="str">
        <f>Validation!B433</f>
        <v>Pass</v>
      </c>
      <c r="B433" s="247"/>
      <c r="C433" s="247"/>
      <c r="D433" s="247"/>
      <c r="E433" s="248"/>
      <c r="F433" s="249"/>
      <c r="G433" s="247"/>
      <c r="H433" s="243"/>
      <c r="I433" s="127"/>
      <c r="J433" s="243"/>
      <c r="K433" s="136"/>
      <c r="L433" s="177"/>
      <c r="M433" s="191"/>
      <c r="N433" s="218"/>
      <c r="O433" s="218"/>
      <c r="P433" s="179"/>
      <c r="Q433" s="128"/>
      <c r="R433" s="216"/>
      <c r="S433" s="244"/>
      <c r="T433" s="177"/>
      <c r="U433" s="177"/>
      <c r="V433" s="216"/>
      <c r="W433" s="131"/>
      <c r="X433" s="132"/>
      <c r="Y433" s="132"/>
      <c r="Z433" s="132"/>
      <c r="AA433" s="133"/>
      <c r="AB433" s="127"/>
      <c r="AC433" s="127"/>
      <c r="AD433" s="245"/>
      <c r="AE433" s="246"/>
      <c r="AF433" s="127"/>
      <c r="AG433" s="127"/>
      <c r="AH433" s="128"/>
      <c r="AI433" s="128"/>
      <c r="AJ433" s="134"/>
      <c r="AK433" s="214"/>
      <c r="AL433" s="210"/>
      <c r="AM433" s="177"/>
      <c r="AN433" s="127"/>
      <c r="AO433" s="177"/>
      <c r="AP433" s="177"/>
      <c r="AQ433" s="177"/>
      <c r="AR433" s="177"/>
      <c r="AS433" s="177"/>
      <c r="AT433" s="177"/>
      <c r="AU433" s="135"/>
      <c r="AV433" s="216"/>
      <c r="AW433" s="133"/>
      <c r="AX433" s="127"/>
      <c r="AY433" s="127"/>
      <c r="AZ433" s="127"/>
      <c r="BA433" s="127"/>
      <c r="BB433" s="127"/>
      <c r="BC433" s="127"/>
      <c r="BD433" s="127"/>
      <c r="BE433" s="134"/>
      <c r="BF433" s="127"/>
      <c r="BG433" s="127"/>
      <c r="BH433" s="127"/>
      <c r="BI433" s="127"/>
      <c r="BJ433" s="127"/>
      <c r="BK433" s="127"/>
      <c r="BL433" s="127"/>
      <c r="BM433" s="127"/>
      <c r="BN433" s="134"/>
      <c r="BO433" s="133"/>
      <c r="BP433" s="127"/>
      <c r="BQ433" s="127"/>
      <c r="BR433" s="127"/>
      <c r="BS433" s="127"/>
      <c r="BT433" s="127"/>
      <c r="BU433" s="127"/>
      <c r="BV433" s="127"/>
      <c r="BW433" s="127"/>
      <c r="BX433" s="127"/>
      <c r="BY433" s="127"/>
      <c r="BZ433" s="127"/>
      <c r="CA433" s="127"/>
      <c r="CB433" s="127"/>
      <c r="CC433" s="127"/>
      <c r="CD433" s="127"/>
      <c r="CE433" s="127"/>
      <c r="CF433" s="127"/>
      <c r="CG433" s="127"/>
      <c r="CH433" s="136"/>
      <c r="CI433" s="137"/>
      <c r="CJ433" s="127"/>
      <c r="CK433" s="127"/>
      <c r="CL433" s="127"/>
      <c r="CM433" s="127"/>
      <c r="CN433" s="127"/>
      <c r="CO433" s="127"/>
      <c r="CP433" s="127"/>
      <c r="CQ433" s="127"/>
      <c r="CR433" s="127"/>
      <c r="CS433" s="127"/>
      <c r="CT433" s="127"/>
      <c r="CU433" s="127"/>
      <c r="CV433" s="127"/>
      <c r="CW433" s="127"/>
      <c r="CX433" s="127"/>
      <c r="CY433" s="127"/>
      <c r="CZ433" s="127"/>
      <c r="DA433" s="127"/>
      <c r="DB433" s="127"/>
      <c r="DC433" s="127"/>
      <c r="DD433" s="128"/>
      <c r="DE433" s="134"/>
      <c r="DF433" s="138"/>
      <c r="DG433" s="139"/>
      <c r="DH433" s="139"/>
      <c r="DI433" s="139"/>
      <c r="DJ433" s="139"/>
      <c r="DK433" s="139"/>
      <c r="DL433" s="139"/>
      <c r="DM433" s="137"/>
      <c r="DN433" s="138"/>
      <c r="DO433" s="139"/>
      <c r="DP433" s="139"/>
      <c r="DQ433" s="139"/>
      <c r="DR433" s="139"/>
      <c r="DS433" s="139"/>
      <c r="DT433" s="139"/>
      <c r="DU433" s="128"/>
      <c r="DV433" s="216"/>
      <c r="DW433" s="140"/>
      <c r="DX433" s="141"/>
      <c r="DY433" s="141"/>
      <c r="DZ433" s="134"/>
      <c r="EA433" s="133"/>
      <c r="EB433" s="177"/>
      <c r="EC433" s="177"/>
      <c r="ED433" s="163"/>
      <c r="EE433" s="133"/>
      <c r="EF433" s="127"/>
      <c r="EG433" s="127"/>
      <c r="EH433" s="127"/>
      <c r="EI433" s="127"/>
      <c r="EJ433" s="127"/>
      <c r="EK433" s="127"/>
      <c r="EL433" s="134"/>
      <c r="EM433" s="133"/>
      <c r="EN433" s="127"/>
      <c r="EO433" s="127"/>
      <c r="EP433" s="127"/>
      <c r="EQ433" s="127"/>
      <c r="ER433" s="127"/>
      <c r="ES433" s="127"/>
      <c r="ET433" s="134"/>
      <c r="EU433" s="142"/>
      <c r="EV433" s="142"/>
      <c r="EW433" s="142"/>
      <c r="EX433" s="142"/>
      <c r="EY433" s="142"/>
      <c r="EZ433" s="142"/>
      <c r="FA433" s="142"/>
      <c r="FB433" s="142"/>
      <c r="FC433" s="142"/>
      <c r="FD433" s="142"/>
      <c r="FE433" s="142"/>
      <c r="FF433" s="142"/>
      <c r="FG433" s="142"/>
      <c r="FH433" s="142"/>
    </row>
    <row r="434" spans="1:164" s="67" customFormat="1">
      <c r="A434" s="176" t="str">
        <f>Validation!B434</f>
        <v>Pass</v>
      </c>
      <c r="B434" s="247"/>
      <c r="C434" s="247"/>
      <c r="D434" s="247"/>
      <c r="E434" s="248"/>
      <c r="F434" s="249"/>
      <c r="G434" s="247"/>
      <c r="H434" s="243"/>
      <c r="I434" s="127"/>
      <c r="J434" s="243"/>
      <c r="K434" s="136"/>
      <c r="L434" s="177"/>
      <c r="M434" s="191"/>
      <c r="N434" s="218"/>
      <c r="O434" s="218"/>
      <c r="P434" s="179"/>
      <c r="Q434" s="128"/>
      <c r="R434" s="216"/>
      <c r="S434" s="244"/>
      <c r="T434" s="177"/>
      <c r="U434" s="177"/>
      <c r="V434" s="216"/>
      <c r="W434" s="131"/>
      <c r="X434" s="132"/>
      <c r="Y434" s="132"/>
      <c r="Z434" s="132"/>
      <c r="AA434" s="133"/>
      <c r="AB434" s="127"/>
      <c r="AC434" s="127"/>
      <c r="AD434" s="245"/>
      <c r="AE434" s="246"/>
      <c r="AF434" s="127"/>
      <c r="AG434" s="127"/>
      <c r="AH434" s="128"/>
      <c r="AI434" s="128"/>
      <c r="AJ434" s="134"/>
      <c r="AK434" s="214"/>
      <c r="AL434" s="210"/>
      <c r="AM434" s="177"/>
      <c r="AN434" s="127"/>
      <c r="AO434" s="177"/>
      <c r="AP434" s="177"/>
      <c r="AQ434" s="177"/>
      <c r="AR434" s="177"/>
      <c r="AS434" s="177"/>
      <c r="AT434" s="177"/>
      <c r="AU434" s="135"/>
      <c r="AV434" s="216"/>
      <c r="AW434" s="133"/>
      <c r="AX434" s="127"/>
      <c r="AY434" s="127"/>
      <c r="AZ434" s="127"/>
      <c r="BA434" s="127"/>
      <c r="BB434" s="127"/>
      <c r="BC434" s="127"/>
      <c r="BD434" s="127"/>
      <c r="BE434" s="134"/>
      <c r="BF434" s="127"/>
      <c r="BG434" s="127"/>
      <c r="BH434" s="127"/>
      <c r="BI434" s="127"/>
      <c r="BJ434" s="127"/>
      <c r="BK434" s="127"/>
      <c r="BL434" s="127"/>
      <c r="BM434" s="127"/>
      <c r="BN434" s="134"/>
      <c r="BO434" s="133"/>
      <c r="BP434" s="127"/>
      <c r="BQ434" s="127"/>
      <c r="BR434" s="127"/>
      <c r="BS434" s="127"/>
      <c r="BT434" s="127"/>
      <c r="BU434" s="127"/>
      <c r="BV434" s="127"/>
      <c r="BW434" s="127"/>
      <c r="BX434" s="127"/>
      <c r="BY434" s="127"/>
      <c r="BZ434" s="127"/>
      <c r="CA434" s="127"/>
      <c r="CB434" s="127"/>
      <c r="CC434" s="127"/>
      <c r="CD434" s="127"/>
      <c r="CE434" s="127"/>
      <c r="CF434" s="127"/>
      <c r="CG434" s="127"/>
      <c r="CH434" s="136"/>
      <c r="CI434" s="137"/>
      <c r="CJ434" s="127"/>
      <c r="CK434" s="127"/>
      <c r="CL434" s="127"/>
      <c r="CM434" s="127"/>
      <c r="CN434" s="127"/>
      <c r="CO434" s="127"/>
      <c r="CP434" s="127"/>
      <c r="CQ434" s="127"/>
      <c r="CR434" s="127"/>
      <c r="CS434" s="127"/>
      <c r="CT434" s="127"/>
      <c r="CU434" s="127"/>
      <c r="CV434" s="127"/>
      <c r="CW434" s="127"/>
      <c r="CX434" s="127"/>
      <c r="CY434" s="127"/>
      <c r="CZ434" s="127"/>
      <c r="DA434" s="127"/>
      <c r="DB434" s="127"/>
      <c r="DC434" s="127"/>
      <c r="DD434" s="128"/>
      <c r="DE434" s="134"/>
      <c r="DF434" s="138"/>
      <c r="DG434" s="139"/>
      <c r="DH434" s="139"/>
      <c r="DI434" s="139"/>
      <c r="DJ434" s="139"/>
      <c r="DK434" s="139"/>
      <c r="DL434" s="139"/>
      <c r="DM434" s="137"/>
      <c r="DN434" s="138"/>
      <c r="DO434" s="139"/>
      <c r="DP434" s="139"/>
      <c r="DQ434" s="139"/>
      <c r="DR434" s="139"/>
      <c r="DS434" s="139"/>
      <c r="DT434" s="139"/>
      <c r="DU434" s="128"/>
      <c r="DV434" s="216"/>
      <c r="DW434" s="140"/>
      <c r="DX434" s="141"/>
      <c r="DY434" s="141"/>
      <c r="DZ434" s="134"/>
      <c r="EA434" s="133"/>
      <c r="EB434" s="177"/>
      <c r="EC434" s="177"/>
      <c r="ED434" s="163"/>
      <c r="EE434" s="133"/>
      <c r="EF434" s="127"/>
      <c r="EG434" s="127"/>
      <c r="EH434" s="127"/>
      <c r="EI434" s="127"/>
      <c r="EJ434" s="127"/>
      <c r="EK434" s="127"/>
      <c r="EL434" s="134"/>
      <c r="EM434" s="133"/>
      <c r="EN434" s="127"/>
      <c r="EO434" s="127"/>
      <c r="EP434" s="127"/>
      <c r="EQ434" s="127"/>
      <c r="ER434" s="127"/>
      <c r="ES434" s="127"/>
      <c r="ET434" s="134"/>
      <c r="EU434" s="142"/>
      <c r="EV434" s="142"/>
      <c r="EW434" s="142"/>
      <c r="EX434" s="142"/>
      <c r="EY434" s="142"/>
      <c r="EZ434" s="142"/>
      <c r="FA434" s="142"/>
      <c r="FB434" s="142"/>
      <c r="FC434" s="142"/>
      <c r="FD434" s="142"/>
      <c r="FE434" s="142"/>
      <c r="FF434" s="142"/>
      <c r="FG434" s="142"/>
      <c r="FH434" s="142"/>
    </row>
    <row r="435" spans="1:164" s="67" customFormat="1">
      <c r="A435" s="176" t="str">
        <f>Validation!B435</f>
        <v>Pass</v>
      </c>
      <c r="B435" s="247"/>
      <c r="C435" s="247"/>
      <c r="D435" s="247"/>
      <c r="E435" s="248"/>
      <c r="F435" s="249"/>
      <c r="G435" s="247"/>
      <c r="H435" s="243"/>
      <c r="I435" s="127"/>
      <c r="J435" s="243"/>
      <c r="K435" s="136"/>
      <c r="L435" s="177"/>
      <c r="M435" s="191"/>
      <c r="N435" s="218"/>
      <c r="O435" s="218"/>
      <c r="P435" s="179"/>
      <c r="Q435" s="128"/>
      <c r="R435" s="216"/>
      <c r="S435" s="244"/>
      <c r="T435" s="177"/>
      <c r="U435" s="177"/>
      <c r="V435" s="216"/>
      <c r="W435" s="131"/>
      <c r="X435" s="132"/>
      <c r="Y435" s="132"/>
      <c r="Z435" s="132"/>
      <c r="AA435" s="133"/>
      <c r="AB435" s="127"/>
      <c r="AC435" s="127"/>
      <c r="AD435" s="245"/>
      <c r="AE435" s="246"/>
      <c r="AF435" s="127"/>
      <c r="AG435" s="127"/>
      <c r="AH435" s="128"/>
      <c r="AI435" s="128"/>
      <c r="AJ435" s="134"/>
      <c r="AK435" s="214"/>
      <c r="AL435" s="210"/>
      <c r="AM435" s="177"/>
      <c r="AN435" s="127"/>
      <c r="AO435" s="177"/>
      <c r="AP435" s="177"/>
      <c r="AQ435" s="177"/>
      <c r="AR435" s="177"/>
      <c r="AS435" s="177"/>
      <c r="AT435" s="177"/>
      <c r="AU435" s="135"/>
      <c r="AV435" s="216"/>
      <c r="AW435" s="133"/>
      <c r="AX435" s="127"/>
      <c r="AY435" s="127"/>
      <c r="AZ435" s="127"/>
      <c r="BA435" s="127"/>
      <c r="BB435" s="127"/>
      <c r="BC435" s="127"/>
      <c r="BD435" s="127"/>
      <c r="BE435" s="134"/>
      <c r="BF435" s="127"/>
      <c r="BG435" s="127"/>
      <c r="BH435" s="127"/>
      <c r="BI435" s="127"/>
      <c r="BJ435" s="127"/>
      <c r="BK435" s="127"/>
      <c r="BL435" s="127"/>
      <c r="BM435" s="127"/>
      <c r="BN435" s="134"/>
      <c r="BO435" s="133"/>
      <c r="BP435" s="127"/>
      <c r="BQ435" s="127"/>
      <c r="BR435" s="127"/>
      <c r="BS435" s="127"/>
      <c r="BT435" s="127"/>
      <c r="BU435" s="127"/>
      <c r="BV435" s="127"/>
      <c r="BW435" s="127"/>
      <c r="BX435" s="127"/>
      <c r="BY435" s="127"/>
      <c r="BZ435" s="127"/>
      <c r="CA435" s="127"/>
      <c r="CB435" s="127"/>
      <c r="CC435" s="127"/>
      <c r="CD435" s="127"/>
      <c r="CE435" s="127"/>
      <c r="CF435" s="127"/>
      <c r="CG435" s="127"/>
      <c r="CH435" s="136"/>
      <c r="CI435" s="137"/>
      <c r="CJ435" s="127"/>
      <c r="CK435" s="127"/>
      <c r="CL435" s="127"/>
      <c r="CM435" s="127"/>
      <c r="CN435" s="127"/>
      <c r="CO435" s="127"/>
      <c r="CP435" s="127"/>
      <c r="CQ435" s="127"/>
      <c r="CR435" s="127"/>
      <c r="CS435" s="127"/>
      <c r="CT435" s="127"/>
      <c r="CU435" s="127"/>
      <c r="CV435" s="127"/>
      <c r="CW435" s="127"/>
      <c r="CX435" s="127"/>
      <c r="CY435" s="127"/>
      <c r="CZ435" s="127"/>
      <c r="DA435" s="127"/>
      <c r="DB435" s="127"/>
      <c r="DC435" s="127"/>
      <c r="DD435" s="128"/>
      <c r="DE435" s="134"/>
      <c r="DF435" s="138"/>
      <c r="DG435" s="139"/>
      <c r="DH435" s="139"/>
      <c r="DI435" s="139"/>
      <c r="DJ435" s="139"/>
      <c r="DK435" s="139"/>
      <c r="DL435" s="139"/>
      <c r="DM435" s="137"/>
      <c r="DN435" s="138"/>
      <c r="DO435" s="139"/>
      <c r="DP435" s="139"/>
      <c r="DQ435" s="139"/>
      <c r="DR435" s="139"/>
      <c r="DS435" s="139"/>
      <c r="DT435" s="139"/>
      <c r="DU435" s="128"/>
      <c r="DV435" s="216"/>
      <c r="DW435" s="140"/>
      <c r="DX435" s="141"/>
      <c r="DY435" s="141"/>
      <c r="DZ435" s="134"/>
      <c r="EA435" s="133"/>
      <c r="EB435" s="177"/>
      <c r="EC435" s="177"/>
      <c r="ED435" s="163"/>
      <c r="EE435" s="133"/>
      <c r="EF435" s="127"/>
      <c r="EG435" s="127"/>
      <c r="EH435" s="127"/>
      <c r="EI435" s="127"/>
      <c r="EJ435" s="127"/>
      <c r="EK435" s="127"/>
      <c r="EL435" s="134"/>
      <c r="EM435" s="133"/>
      <c r="EN435" s="127"/>
      <c r="EO435" s="127"/>
      <c r="EP435" s="127"/>
      <c r="EQ435" s="127"/>
      <c r="ER435" s="127"/>
      <c r="ES435" s="127"/>
      <c r="ET435" s="134"/>
      <c r="EU435" s="142"/>
      <c r="EV435" s="142"/>
      <c r="EW435" s="142"/>
      <c r="EX435" s="142"/>
      <c r="EY435" s="142"/>
      <c r="EZ435" s="142"/>
      <c r="FA435" s="142"/>
      <c r="FB435" s="142"/>
      <c r="FC435" s="142"/>
      <c r="FD435" s="142"/>
      <c r="FE435" s="142"/>
      <c r="FF435" s="142"/>
      <c r="FG435" s="142"/>
      <c r="FH435" s="142"/>
    </row>
    <row r="436" spans="1:164" s="67" customFormat="1">
      <c r="A436" s="176" t="str">
        <f>Validation!B436</f>
        <v>Pass</v>
      </c>
      <c r="B436" s="247"/>
      <c r="C436" s="247"/>
      <c r="D436" s="247"/>
      <c r="E436" s="248"/>
      <c r="F436" s="249"/>
      <c r="G436" s="247"/>
      <c r="H436" s="243"/>
      <c r="I436" s="127"/>
      <c r="J436" s="243"/>
      <c r="K436" s="136"/>
      <c r="L436" s="177"/>
      <c r="M436" s="191"/>
      <c r="N436" s="218"/>
      <c r="O436" s="218"/>
      <c r="P436" s="179"/>
      <c r="Q436" s="128"/>
      <c r="R436" s="216"/>
      <c r="S436" s="244"/>
      <c r="T436" s="177"/>
      <c r="U436" s="177"/>
      <c r="V436" s="216"/>
      <c r="W436" s="131"/>
      <c r="X436" s="132"/>
      <c r="Y436" s="132"/>
      <c r="Z436" s="132"/>
      <c r="AA436" s="133"/>
      <c r="AB436" s="127"/>
      <c r="AC436" s="127"/>
      <c r="AD436" s="245"/>
      <c r="AE436" s="246"/>
      <c r="AF436" s="127"/>
      <c r="AG436" s="127"/>
      <c r="AH436" s="128"/>
      <c r="AI436" s="128"/>
      <c r="AJ436" s="134"/>
      <c r="AK436" s="214"/>
      <c r="AL436" s="210"/>
      <c r="AM436" s="177"/>
      <c r="AN436" s="127"/>
      <c r="AO436" s="177"/>
      <c r="AP436" s="177"/>
      <c r="AQ436" s="177"/>
      <c r="AR436" s="177"/>
      <c r="AS436" s="177"/>
      <c r="AT436" s="177"/>
      <c r="AU436" s="135"/>
      <c r="AV436" s="216"/>
      <c r="AW436" s="133"/>
      <c r="AX436" s="127"/>
      <c r="AY436" s="127"/>
      <c r="AZ436" s="127"/>
      <c r="BA436" s="127"/>
      <c r="BB436" s="127"/>
      <c r="BC436" s="127"/>
      <c r="BD436" s="127"/>
      <c r="BE436" s="134"/>
      <c r="BF436" s="127"/>
      <c r="BG436" s="127"/>
      <c r="BH436" s="127"/>
      <c r="BI436" s="127"/>
      <c r="BJ436" s="127"/>
      <c r="BK436" s="127"/>
      <c r="BL436" s="127"/>
      <c r="BM436" s="127"/>
      <c r="BN436" s="134"/>
      <c r="BO436" s="133"/>
      <c r="BP436" s="127"/>
      <c r="BQ436" s="127"/>
      <c r="BR436" s="127"/>
      <c r="BS436" s="127"/>
      <c r="BT436" s="127"/>
      <c r="BU436" s="127"/>
      <c r="BV436" s="127"/>
      <c r="BW436" s="127"/>
      <c r="BX436" s="127"/>
      <c r="BY436" s="127"/>
      <c r="BZ436" s="127"/>
      <c r="CA436" s="127"/>
      <c r="CB436" s="127"/>
      <c r="CC436" s="127"/>
      <c r="CD436" s="127"/>
      <c r="CE436" s="127"/>
      <c r="CF436" s="127"/>
      <c r="CG436" s="127"/>
      <c r="CH436" s="136"/>
      <c r="CI436" s="137"/>
      <c r="CJ436" s="127"/>
      <c r="CK436" s="127"/>
      <c r="CL436" s="127"/>
      <c r="CM436" s="127"/>
      <c r="CN436" s="127"/>
      <c r="CO436" s="127"/>
      <c r="CP436" s="127"/>
      <c r="CQ436" s="127"/>
      <c r="CR436" s="127"/>
      <c r="CS436" s="127"/>
      <c r="CT436" s="127"/>
      <c r="CU436" s="127"/>
      <c r="CV436" s="127"/>
      <c r="CW436" s="127"/>
      <c r="CX436" s="127"/>
      <c r="CY436" s="127"/>
      <c r="CZ436" s="127"/>
      <c r="DA436" s="127"/>
      <c r="DB436" s="127"/>
      <c r="DC436" s="127"/>
      <c r="DD436" s="128"/>
      <c r="DE436" s="134"/>
      <c r="DF436" s="138"/>
      <c r="DG436" s="139"/>
      <c r="DH436" s="139"/>
      <c r="DI436" s="139"/>
      <c r="DJ436" s="139"/>
      <c r="DK436" s="139"/>
      <c r="DL436" s="139"/>
      <c r="DM436" s="137"/>
      <c r="DN436" s="138"/>
      <c r="DO436" s="139"/>
      <c r="DP436" s="139"/>
      <c r="DQ436" s="139"/>
      <c r="DR436" s="139"/>
      <c r="DS436" s="139"/>
      <c r="DT436" s="139"/>
      <c r="DU436" s="128"/>
      <c r="DV436" s="216"/>
      <c r="DW436" s="140"/>
      <c r="DX436" s="141"/>
      <c r="DY436" s="141"/>
      <c r="DZ436" s="134"/>
      <c r="EA436" s="133"/>
      <c r="EB436" s="177"/>
      <c r="EC436" s="177"/>
      <c r="ED436" s="163"/>
      <c r="EE436" s="133"/>
      <c r="EF436" s="127"/>
      <c r="EG436" s="127"/>
      <c r="EH436" s="127"/>
      <c r="EI436" s="127"/>
      <c r="EJ436" s="127"/>
      <c r="EK436" s="127"/>
      <c r="EL436" s="134"/>
      <c r="EM436" s="133"/>
      <c r="EN436" s="127"/>
      <c r="EO436" s="127"/>
      <c r="EP436" s="127"/>
      <c r="EQ436" s="127"/>
      <c r="ER436" s="127"/>
      <c r="ES436" s="127"/>
      <c r="ET436" s="134"/>
      <c r="EU436" s="142"/>
      <c r="EV436" s="142"/>
      <c r="EW436" s="142"/>
      <c r="EX436" s="142"/>
      <c r="EY436" s="142"/>
      <c r="EZ436" s="142"/>
      <c r="FA436" s="142"/>
      <c r="FB436" s="142"/>
      <c r="FC436" s="142"/>
      <c r="FD436" s="142"/>
      <c r="FE436" s="142"/>
      <c r="FF436" s="142"/>
      <c r="FG436" s="142"/>
      <c r="FH436" s="142"/>
    </row>
    <row r="437" spans="1:164" s="67" customFormat="1">
      <c r="A437" s="176" t="str">
        <f>Validation!B437</f>
        <v>Pass</v>
      </c>
      <c r="B437" s="247"/>
      <c r="C437" s="247"/>
      <c r="D437" s="247"/>
      <c r="E437" s="248"/>
      <c r="F437" s="249"/>
      <c r="G437" s="247"/>
      <c r="H437" s="243"/>
      <c r="I437" s="127"/>
      <c r="J437" s="243"/>
      <c r="K437" s="136"/>
      <c r="L437" s="177"/>
      <c r="M437" s="191"/>
      <c r="N437" s="218"/>
      <c r="O437" s="218"/>
      <c r="P437" s="179"/>
      <c r="Q437" s="128"/>
      <c r="R437" s="216"/>
      <c r="S437" s="244"/>
      <c r="T437" s="177"/>
      <c r="U437" s="177"/>
      <c r="V437" s="216"/>
      <c r="W437" s="131"/>
      <c r="X437" s="132"/>
      <c r="Y437" s="132"/>
      <c r="Z437" s="132"/>
      <c r="AA437" s="133"/>
      <c r="AB437" s="127"/>
      <c r="AC437" s="127"/>
      <c r="AD437" s="245"/>
      <c r="AE437" s="246"/>
      <c r="AF437" s="127"/>
      <c r="AG437" s="127"/>
      <c r="AH437" s="128"/>
      <c r="AI437" s="128"/>
      <c r="AJ437" s="134"/>
      <c r="AK437" s="214"/>
      <c r="AL437" s="210"/>
      <c r="AM437" s="177"/>
      <c r="AN437" s="127"/>
      <c r="AO437" s="177"/>
      <c r="AP437" s="177"/>
      <c r="AQ437" s="177"/>
      <c r="AR437" s="177"/>
      <c r="AS437" s="177"/>
      <c r="AT437" s="177"/>
      <c r="AU437" s="135"/>
      <c r="AV437" s="216"/>
      <c r="AW437" s="133"/>
      <c r="AX437" s="127"/>
      <c r="AY437" s="127"/>
      <c r="AZ437" s="127"/>
      <c r="BA437" s="127"/>
      <c r="BB437" s="127"/>
      <c r="BC437" s="127"/>
      <c r="BD437" s="127"/>
      <c r="BE437" s="134"/>
      <c r="BF437" s="127"/>
      <c r="BG437" s="127"/>
      <c r="BH437" s="127"/>
      <c r="BI437" s="127"/>
      <c r="BJ437" s="127"/>
      <c r="BK437" s="127"/>
      <c r="BL437" s="127"/>
      <c r="BM437" s="127"/>
      <c r="BN437" s="134"/>
      <c r="BO437" s="133"/>
      <c r="BP437" s="127"/>
      <c r="BQ437" s="127"/>
      <c r="BR437" s="127"/>
      <c r="BS437" s="127"/>
      <c r="BT437" s="127"/>
      <c r="BU437" s="127"/>
      <c r="BV437" s="127"/>
      <c r="BW437" s="127"/>
      <c r="BX437" s="127"/>
      <c r="BY437" s="127"/>
      <c r="BZ437" s="127"/>
      <c r="CA437" s="127"/>
      <c r="CB437" s="127"/>
      <c r="CC437" s="127"/>
      <c r="CD437" s="127"/>
      <c r="CE437" s="127"/>
      <c r="CF437" s="127"/>
      <c r="CG437" s="127"/>
      <c r="CH437" s="136"/>
      <c r="CI437" s="137"/>
      <c r="CJ437" s="127"/>
      <c r="CK437" s="127"/>
      <c r="CL437" s="127"/>
      <c r="CM437" s="127"/>
      <c r="CN437" s="127"/>
      <c r="CO437" s="127"/>
      <c r="CP437" s="127"/>
      <c r="CQ437" s="127"/>
      <c r="CR437" s="127"/>
      <c r="CS437" s="127"/>
      <c r="CT437" s="127"/>
      <c r="CU437" s="127"/>
      <c r="CV437" s="127"/>
      <c r="CW437" s="127"/>
      <c r="CX437" s="127"/>
      <c r="CY437" s="127"/>
      <c r="CZ437" s="127"/>
      <c r="DA437" s="127"/>
      <c r="DB437" s="127"/>
      <c r="DC437" s="127"/>
      <c r="DD437" s="128"/>
      <c r="DE437" s="134"/>
      <c r="DF437" s="138"/>
      <c r="DG437" s="139"/>
      <c r="DH437" s="139"/>
      <c r="DI437" s="139"/>
      <c r="DJ437" s="139"/>
      <c r="DK437" s="139"/>
      <c r="DL437" s="139"/>
      <c r="DM437" s="137"/>
      <c r="DN437" s="138"/>
      <c r="DO437" s="139"/>
      <c r="DP437" s="139"/>
      <c r="DQ437" s="139"/>
      <c r="DR437" s="139"/>
      <c r="DS437" s="139"/>
      <c r="DT437" s="139"/>
      <c r="DU437" s="128"/>
      <c r="DV437" s="216"/>
      <c r="DW437" s="140"/>
      <c r="DX437" s="141"/>
      <c r="DY437" s="141"/>
      <c r="DZ437" s="134"/>
      <c r="EA437" s="133"/>
      <c r="EB437" s="177"/>
      <c r="EC437" s="177"/>
      <c r="ED437" s="163"/>
      <c r="EE437" s="133"/>
      <c r="EF437" s="127"/>
      <c r="EG437" s="127"/>
      <c r="EH437" s="127"/>
      <c r="EI437" s="127"/>
      <c r="EJ437" s="127"/>
      <c r="EK437" s="127"/>
      <c r="EL437" s="134"/>
      <c r="EM437" s="133"/>
      <c r="EN437" s="127"/>
      <c r="EO437" s="127"/>
      <c r="EP437" s="127"/>
      <c r="EQ437" s="127"/>
      <c r="ER437" s="127"/>
      <c r="ES437" s="127"/>
      <c r="ET437" s="134"/>
      <c r="EU437" s="142"/>
      <c r="EV437" s="142"/>
      <c r="EW437" s="142"/>
      <c r="EX437" s="142"/>
      <c r="EY437" s="142"/>
      <c r="EZ437" s="142"/>
      <c r="FA437" s="142"/>
      <c r="FB437" s="142"/>
      <c r="FC437" s="142"/>
      <c r="FD437" s="142"/>
      <c r="FE437" s="142"/>
      <c r="FF437" s="142"/>
      <c r="FG437" s="142"/>
      <c r="FH437" s="142"/>
    </row>
    <row r="438" spans="1:164" s="67" customFormat="1">
      <c r="A438" s="176" t="str">
        <f>Validation!B438</f>
        <v>Pass</v>
      </c>
      <c r="B438" s="247"/>
      <c r="C438" s="247"/>
      <c r="D438" s="247"/>
      <c r="E438" s="248"/>
      <c r="F438" s="249"/>
      <c r="G438" s="247"/>
      <c r="H438" s="243"/>
      <c r="I438" s="127"/>
      <c r="J438" s="243"/>
      <c r="K438" s="136"/>
      <c r="L438" s="177"/>
      <c r="M438" s="191"/>
      <c r="N438" s="218"/>
      <c r="O438" s="218"/>
      <c r="P438" s="179"/>
      <c r="Q438" s="128"/>
      <c r="R438" s="216"/>
      <c r="S438" s="244"/>
      <c r="T438" s="177"/>
      <c r="U438" s="177"/>
      <c r="V438" s="216"/>
      <c r="W438" s="131"/>
      <c r="X438" s="132"/>
      <c r="Y438" s="132"/>
      <c r="Z438" s="132"/>
      <c r="AA438" s="133"/>
      <c r="AB438" s="127"/>
      <c r="AC438" s="127"/>
      <c r="AD438" s="245"/>
      <c r="AE438" s="246"/>
      <c r="AF438" s="127"/>
      <c r="AG438" s="127"/>
      <c r="AH438" s="128"/>
      <c r="AI438" s="128"/>
      <c r="AJ438" s="134"/>
      <c r="AK438" s="214"/>
      <c r="AL438" s="210"/>
      <c r="AM438" s="177"/>
      <c r="AN438" s="127"/>
      <c r="AO438" s="177"/>
      <c r="AP438" s="177"/>
      <c r="AQ438" s="177"/>
      <c r="AR438" s="177"/>
      <c r="AS438" s="177"/>
      <c r="AT438" s="177"/>
      <c r="AU438" s="135"/>
      <c r="AV438" s="216"/>
      <c r="AW438" s="133"/>
      <c r="AX438" s="127"/>
      <c r="AY438" s="127"/>
      <c r="AZ438" s="127"/>
      <c r="BA438" s="127"/>
      <c r="BB438" s="127"/>
      <c r="BC438" s="127"/>
      <c r="BD438" s="127"/>
      <c r="BE438" s="134"/>
      <c r="BF438" s="127"/>
      <c r="BG438" s="127"/>
      <c r="BH438" s="127"/>
      <c r="BI438" s="127"/>
      <c r="BJ438" s="127"/>
      <c r="BK438" s="127"/>
      <c r="BL438" s="127"/>
      <c r="BM438" s="127"/>
      <c r="BN438" s="134"/>
      <c r="BO438" s="133"/>
      <c r="BP438" s="127"/>
      <c r="BQ438" s="127"/>
      <c r="BR438" s="127"/>
      <c r="BS438" s="127"/>
      <c r="BT438" s="127"/>
      <c r="BU438" s="127"/>
      <c r="BV438" s="127"/>
      <c r="BW438" s="127"/>
      <c r="BX438" s="127"/>
      <c r="BY438" s="127"/>
      <c r="BZ438" s="127"/>
      <c r="CA438" s="127"/>
      <c r="CB438" s="127"/>
      <c r="CC438" s="127"/>
      <c r="CD438" s="127"/>
      <c r="CE438" s="127"/>
      <c r="CF438" s="127"/>
      <c r="CG438" s="127"/>
      <c r="CH438" s="136"/>
      <c r="CI438" s="137"/>
      <c r="CJ438" s="127"/>
      <c r="CK438" s="127"/>
      <c r="CL438" s="127"/>
      <c r="CM438" s="127"/>
      <c r="CN438" s="127"/>
      <c r="CO438" s="127"/>
      <c r="CP438" s="127"/>
      <c r="CQ438" s="127"/>
      <c r="CR438" s="127"/>
      <c r="CS438" s="127"/>
      <c r="CT438" s="127"/>
      <c r="CU438" s="127"/>
      <c r="CV438" s="127"/>
      <c r="CW438" s="127"/>
      <c r="CX438" s="127"/>
      <c r="CY438" s="127"/>
      <c r="CZ438" s="127"/>
      <c r="DA438" s="127"/>
      <c r="DB438" s="127"/>
      <c r="DC438" s="127"/>
      <c r="DD438" s="128"/>
      <c r="DE438" s="134"/>
      <c r="DF438" s="138"/>
      <c r="DG438" s="139"/>
      <c r="DH438" s="139"/>
      <c r="DI438" s="139"/>
      <c r="DJ438" s="139"/>
      <c r="DK438" s="139"/>
      <c r="DL438" s="139"/>
      <c r="DM438" s="137"/>
      <c r="DN438" s="138"/>
      <c r="DO438" s="139"/>
      <c r="DP438" s="139"/>
      <c r="DQ438" s="139"/>
      <c r="DR438" s="139"/>
      <c r="DS438" s="139"/>
      <c r="DT438" s="139"/>
      <c r="DU438" s="128"/>
      <c r="DV438" s="216"/>
      <c r="DW438" s="140"/>
      <c r="DX438" s="141"/>
      <c r="DY438" s="141"/>
      <c r="DZ438" s="134"/>
      <c r="EA438" s="133"/>
      <c r="EB438" s="177"/>
      <c r="EC438" s="177"/>
      <c r="ED438" s="163"/>
      <c r="EE438" s="133"/>
      <c r="EF438" s="127"/>
      <c r="EG438" s="127"/>
      <c r="EH438" s="127"/>
      <c r="EI438" s="127"/>
      <c r="EJ438" s="127"/>
      <c r="EK438" s="127"/>
      <c r="EL438" s="134"/>
      <c r="EM438" s="133"/>
      <c r="EN438" s="127"/>
      <c r="EO438" s="127"/>
      <c r="EP438" s="127"/>
      <c r="EQ438" s="127"/>
      <c r="ER438" s="127"/>
      <c r="ES438" s="127"/>
      <c r="ET438" s="134"/>
      <c r="EU438" s="142"/>
      <c r="EV438" s="142"/>
      <c r="EW438" s="142"/>
      <c r="EX438" s="142"/>
      <c r="EY438" s="142"/>
      <c r="EZ438" s="142"/>
      <c r="FA438" s="142"/>
      <c r="FB438" s="142"/>
      <c r="FC438" s="142"/>
      <c r="FD438" s="142"/>
      <c r="FE438" s="142"/>
      <c r="FF438" s="142"/>
      <c r="FG438" s="142"/>
      <c r="FH438" s="142"/>
    </row>
    <row r="439" spans="1:164" s="67" customFormat="1">
      <c r="A439" s="176" t="str">
        <f>Validation!B439</f>
        <v>Pass</v>
      </c>
      <c r="B439" s="247"/>
      <c r="C439" s="247"/>
      <c r="D439" s="247"/>
      <c r="E439" s="248"/>
      <c r="F439" s="249"/>
      <c r="G439" s="247"/>
      <c r="H439" s="243"/>
      <c r="I439" s="127"/>
      <c r="J439" s="243"/>
      <c r="K439" s="136"/>
      <c r="L439" s="177"/>
      <c r="M439" s="191"/>
      <c r="N439" s="218"/>
      <c r="O439" s="218"/>
      <c r="P439" s="179"/>
      <c r="Q439" s="128"/>
      <c r="R439" s="216"/>
      <c r="S439" s="244"/>
      <c r="T439" s="177"/>
      <c r="U439" s="177"/>
      <c r="V439" s="216"/>
      <c r="W439" s="131"/>
      <c r="X439" s="132"/>
      <c r="Y439" s="132"/>
      <c r="Z439" s="132"/>
      <c r="AA439" s="133"/>
      <c r="AB439" s="127"/>
      <c r="AC439" s="127"/>
      <c r="AD439" s="245"/>
      <c r="AE439" s="246"/>
      <c r="AF439" s="127"/>
      <c r="AG439" s="127"/>
      <c r="AH439" s="128"/>
      <c r="AI439" s="128"/>
      <c r="AJ439" s="134"/>
      <c r="AK439" s="214"/>
      <c r="AL439" s="210"/>
      <c r="AM439" s="177"/>
      <c r="AN439" s="127"/>
      <c r="AO439" s="177"/>
      <c r="AP439" s="177"/>
      <c r="AQ439" s="177"/>
      <c r="AR439" s="177"/>
      <c r="AS439" s="177"/>
      <c r="AT439" s="177"/>
      <c r="AU439" s="135"/>
      <c r="AV439" s="216"/>
      <c r="AW439" s="133"/>
      <c r="AX439" s="127"/>
      <c r="AY439" s="127"/>
      <c r="AZ439" s="127"/>
      <c r="BA439" s="127"/>
      <c r="BB439" s="127"/>
      <c r="BC439" s="127"/>
      <c r="BD439" s="127"/>
      <c r="BE439" s="134"/>
      <c r="BF439" s="127"/>
      <c r="BG439" s="127"/>
      <c r="BH439" s="127"/>
      <c r="BI439" s="127"/>
      <c r="BJ439" s="127"/>
      <c r="BK439" s="127"/>
      <c r="BL439" s="127"/>
      <c r="BM439" s="127"/>
      <c r="BN439" s="134"/>
      <c r="BO439" s="133"/>
      <c r="BP439" s="127"/>
      <c r="BQ439" s="127"/>
      <c r="BR439" s="127"/>
      <c r="BS439" s="127"/>
      <c r="BT439" s="127"/>
      <c r="BU439" s="127"/>
      <c r="BV439" s="127"/>
      <c r="BW439" s="127"/>
      <c r="BX439" s="127"/>
      <c r="BY439" s="127"/>
      <c r="BZ439" s="127"/>
      <c r="CA439" s="127"/>
      <c r="CB439" s="127"/>
      <c r="CC439" s="127"/>
      <c r="CD439" s="127"/>
      <c r="CE439" s="127"/>
      <c r="CF439" s="127"/>
      <c r="CG439" s="127"/>
      <c r="CH439" s="136"/>
      <c r="CI439" s="137"/>
      <c r="CJ439" s="127"/>
      <c r="CK439" s="127"/>
      <c r="CL439" s="127"/>
      <c r="CM439" s="127"/>
      <c r="CN439" s="127"/>
      <c r="CO439" s="127"/>
      <c r="CP439" s="127"/>
      <c r="CQ439" s="127"/>
      <c r="CR439" s="127"/>
      <c r="CS439" s="127"/>
      <c r="CT439" s="127"/>
      <c r="CU439" s="127"/>
      <c r="CV439" s="127"/>
      <c r="CW439" s="127"/>
      <c r="CX439" s="127"/>
      <c r="CY439" s="127"/>
      <c r="CZ439" s="127"/>
      <c r="DA439" s="127"/>
      <c r="DB439" s="127"/>
      <c r="DC439" s="127"/>
      <c r="DD439" s="128"/>
      <c r="DE439" s="134"/>
      <c r="DF439" s="138"/>
      <c r="DG439" s="139"/>
      <c r="DH439" s="139"/>
      <c r="DI439" s="139"/>
      <c r="DJ439" s="139"/>
      <c r="DK439" s="139"/>
      <c r="DL439" s="139"/>
      <c r="DM439" s="137"/>
      <c r="DN439" s="138"/>
      <c r="DO439" s="139"/>
      <c r="DP439" s="139"/>
      <c r="DQ439" s="139"/>
      <c r="DR439" s="139"/>
      <c r="DS439" s="139"/>
      <c r="DT439" s="139"/>
      <c r="DU439" s="128"/>
      <c r="DV439" s="216"/>
      <c r="DW439" s="140"/>
      <c r="DX439" s="141"/>
      <c r="DY439" s="141"/>
      <c r="DZ439" s="134"/>
      <c r="EA439" s="133"/>
      <c r="EB439" s="177"/>
      <c r="EC439" s="177"/>
      <c r="ED439" s="163"/>
      <c r="EE439" s="133"/>
      <c r="EF439" s="127"/>
      <c r="EG439" s="127"/>
      <c r="EH439" s="127"/>
      <c r="EI439" s="127"/>
      <c r="EJ439" s="127"/>
      <c r="EK439" s="127"/>
      <c r="EL439" s="134"/>
      <c r="EM439" s="133"/>
      <c r="EN439" s="127"/>
      <c r="EO439" s="127"/>
      <c r="EP439" s="127"/>
      <c r="EQ439" s="127"/>
      <c r="ER439" s="127"/>
      <c r="ES439" s="127"/>
      <c r="ET439" s="134"/>
      <c r="EU439" s="142"/>
      <c r="EV439" s="142"/>
      <c r="EW439" s="142"/>
      <c r="EX439" s="142"/>
      <c r="EY439" s="142"/>
      <c r="EZ439" s="142"/>
      <c r="FA439" s="142"/>
      <c r="FB439" s="142"/>
      <c r="FC439" s="142"/>
      <c r="FD439" s="142"/>
      <c r="FE439" s="142"/>
      <c r="FF439" s="142"/>
      <c r="FG439" s="142"/>
      <c r="FH439" s="142"/>
    </row>
    <row r="440" spans="1:164" s="67" customFormat="1">
      <c r="A440" s="176" t="str">
        <f>Validation!B440</f>
        <v>Pass</v>
      </c>
      <c r="B440" s="247"/>
      <c r="C440" s="247"/>
      <c r="D440" s="247"/>
      <c r="E440" s="248"/>
      <c r="F440" s="249"/>
      <c r="G440" s="247"/>
      <c r="H440" s="243"/>
      <c r="I440" s="127"/>
      <c r="J440" s="243"/>
      <c r="K440" s="136"/>
      <c r="L440" s="177"/>
      <c r="M440" s="191"/>
      <c r="N440" s="218"/>
      <c r="O440" s="218"/>
      <c r="P440" s="179"/>
      <c r="Q440" s="128"/>
      <c r="R440" s="216"/>
      <c r="S440" s="244"/>
      <c r="T440" s="177"/>
      <c r="U440" s="177"/>
      <c r="V440" s="216"/>
      <c r="W440" s="131"/>
      <c r="X440" s="132"/>
      <c r="Y440" s="132"/>
      <c r="Z440" s="132"/>
      <c r="AA440" s="133"/>
      <c r="AB440" s="127"/>
      <c r="AC440" s="127"/>
      <c r="AD440" s="245"/>
      <c r="AE440" s="246"/>
      <c r="AF440" s="127"/>
      <c r="AG440" s="127"/>
      <c r="AH440" s="128"/>
      <c r="AI440" s="128"/>
      <c r="AJ440" s="134"/>
      <c r="AK440" s="214"/>
      <c r="AL440" s="210"/>
      <c r="AM440" s="177"/>
      <c r="AN440" s="127"/>
      <c r="AO440" s="177"/>
      <c r="AP440" s="177"/>
      <c r="AQ440" s="177"/>
      <c r="AR440" s="177"/>
      <c r="AS440" s="177"/>
      <c r="AT440" s="177"/>
      <c r="AU440" s="135"/>
      <c r="AV440" s="216"/>
      <c r="AW440" s="133"/>
      <c r="AX440" s="127"/>
      <c r="AY440" s="127"/>
      <c r="AZ440" s="127"/>
      <c r="BA440" s="127"/>
      <c r="BB440" s="127"/>
      <c r="BC440" s="127"/>
      <c r="BD440" s="127"/>
      <c r="BE440" s="134"/>
      <c r="BF440" s="127"/>
      <c r="BG440" s="127"/>
      <c r="BH440" s="127"/>
      <c r="BI440" s="127"/>
      <c r="BJ440" s="127"/>
      <c r="BK440" s="127"/>
      <c r="BL440" s="127"/>
      <c r="BM440" s="127"/>
      <c r="BN440" s="134"/>
      <c r="BO440" s="133"/>
      <c r="BP440" s="127"/>
      <c r="BQ440" s="127"/>
      <c r="BR440" s="127"/>
      <c r="BS440" s="127"/>
      <c r="BT440" s="127"/>
      <c r="BU440" s="127"/>
      <c r="BV440" s="127"/>
      <c r="BW440" s="127"/>
      <c r="BX440" s="127"/>
      <c r="BY440" s="127"/>
      <c r="BZ440" s="127"/>
      <c r="CA440" s="127"/>
      <c r="CB440" s="127"/>
      <c r="CC440" s="127"/>
      <c r="CD440" s="127"/>
      <c r="CE440" s="127"/>
      <c r="CF440" s="127"/>
      <c r="CG440" s="127"/>
      <c r="CH440" s="136"/>
      <c r="CI440" s="137"/>
      <c r="CJ440" s="127"/>
      <c r="CK440" s="127"/>
      <c r="CL440" s="127"/>
      <c r="CM440" s="127"/>
      <c r="CN440" s="127"/>
      <c r="CO440" s="127"/>
      <c r="CP440" s="127"/>
      <c r="CQ440" s="127"/>
      <c r="CR440" s="127"/>
      <c r="CS440" s="127"/>
      <c r="CT440" s="127"/>
      <c r="CU440" s="127"/>
      <c r="CV440" s="127"/>
      <c r="CW440" s="127"/>
      <c r="CX440" s="127"/>
      <c r="CY440" s="127"/>
      <c r="CZ440" s="127"/>
      <c r="DA440" s="127"/>
      <c r="DB440" s="127"/>
      <c r="DC440" s="127"/>
      <c r="DD440" s="128"/>
      <c r="DE440" s="134"/>
      <c r="DF440" s="138"/>
      <c r="DG440" s="139"/>
      <c r="DH440" s="139"/>
      <c r="DI440" s="139"/>
      <c r="DJ440" s="139"/>
      <c r="DK440" s="139"/>
      <c r="DL440" s="139"/>
      <c r="DM440" s="137"/>
      <c r="DN440" s="138"/>
      <c r="DO440" s="139"/>
      <c r="DP440" s="139"/>
      <c r="DQ440" s="139"/>
      <c r="DR440" s="139"/>
      <c r="DS440" s="139"/>
      <c r="DT440" s="139"/>
      <c r="DU440" s="128"/>
      <c r="DV440" s="216"/>
      <c r="DW440" s="140"/>
      <c r="DX440" s="141"/>
      <c r="DY440" s="141"/>
      <c r="DZ440" s="134"/>
      <c r="EA440" s="133"/>
      <c r="EB440" s="177"/>
      <c r="EC440" s="177"/>
      <c r="ED440" s="163"/>
      <c r="EE440" s="133"/>
      <c r="EF440" s="127"/>
      <c r="EG440" s="127"/>
      <c r="EH440" s="127"/>
      <c r="EI440" s="127"/>
      <c r="EJ440" s="127"/>
      <c r="EK440" s="127"/>
      <c r="EL440" s="134"/>
      <c r="EM440" s="133"/>
      <c r="EN440" s="127"/>
      <c r="EO440" s="127"/>
      <c r="EP440" s="127"/>
      <c r="EQ440" s="127"/>
      <c r="ER440" s="127"/>
      <c r="ES440" s="127"/>
      <c r="ET440" s="134"/>
      <c r="EU440" s="142"/>
      <c r="EV440" s="142"/>
      <c r="EW440" s="142"/>
      <c r="EX440" s="142"/>
      <c r="EY440" s="142"/>
      <c r="EZ440" s="142"/>
      <c r="FA440" s="142"/>
      <c r="FB440" s="142"/>
      <c r="FC440" s="142"/>
      <c r="FD440" s="142"/>
      <c r="FE440" s="142"/>
      <c r="FF440" s="142"/>
      <c r="FG440" s="142"/>
      <c r="FH440" s="142"/>
    </row>
    <row r="441" spans="1:164" s="67" customFormat="1">
      <c r="A441" s="176" t="str">
        <f>Validation!B441</f>
        <v>Pass</v>
      </c>
      <c r="B441" s="247"/>
      <c r="C441" s="247"/>
      <c r="D441" s="247"/>
      <c r="E441" s="248"/>
      <c r="F441" s="249"/>
      <c r="G441" s="247"/>
      <c r="H441" s="243"/>
      <c r="I441" s="127"/>
      <c r="J441" s="243"/>
      <c r="K441" s="136"/>
      <c r="L441" s="177"/>
      <c r="M441" s="191"/>
      <c r="N441" s="218"/>
      <c r="O441" s="218"/>
      <c r="P441" s="179"/>
      <c r="Q441" s="128"/>
      <c r="R441" s="216"/>
      <c r="S441" s="244"/>
      <c r="T441" s="177"/>
      <c r="U441" s="177"/>
      <c r="V441" s="216"/>
      <c r="W441" s="131"/>
      <c r="X441" s="132"/>
      <c r="Y441" s="132"/>
      <c r="Z441" s="132"/>
      <c r="AA441" s="133"/>
      <c r="AB441" s="127"/>
      <c r="AC441" s="127"/>
      <c r="AD441" s="245"/>
      <c r="AE441" s="246"/>
      <c r="AF441" s="127"/>
      <c r="AG441" s="127"/>
      <c r="AH441" s="128"/>
      <c r="AI441" s="128"/>
      <c r="AJ441" s="134"/>
      <c r="AK441" s="214"/>
      <c r="AL441" s="210"/>
      <c r="AM441" s="177"/>
      <c r="AN441" s="127"/>
      <c r="AO441" s="177"/>
      <c r="AP441" s="177"/>
      <c r="AQ441" s="177"/>
      <c r="AR441" s="177"/>
      <c r="AS441" s="177"/>
      <c r="AT441" s="177"/>
      <c r="AU441" s="135"/>
      <c r="AV441" s="216"/>
      <c r="AW441" s="133"/>
      <c r="AX441" s="127"/>
      <c r="AY441" s="127"/>
      <c r="AZ441" s="127"/>
      <c r="BA441" s="127"/>
      <c r="BB441" s="127"/>
      <c r="BC441" s="127"/>
      <c r="BD441" s="127"/>
      <c r="BE441" s="134"/>
      <c r="BF441" s="127"/>
      <c r="BG441" s="127"/>
      <c r="BH441" s="127"/>
      <c r="BI441" s="127"/>
      <c r="BJ441" s="127"/>
      <c r="BK441" s="127"/>
      <c r="BL441" s="127"/>
      <c r="BM441" s="127"/>
      <c r="BN441" s="134"/>
      <c r="BO441" s="133"/>
      <c r="BP441" s="127"/>
      <c r="BQ441" s="127"/>
      <c r="BR441" s="127"/>
      <c r="BS441" s="127"/>
      <c r="BT441" s="127"/>
      <c r="BU441" s="127"/>
      <c r="BV441" s="127"/>
      <c r="BW441" s="127"/>
      <c r="BX441" s="127"/>
      <c r="BY441" s="127"/>
      <c r="BZ441" s="127"/>
      <c r="CA441" s="127"/>
      <c r="CB441" s="127"/>
      <c r="CC441" s="127"/>
      <c r="CD441" s="127"/>
      <c r="CE441" s="127"/>
      <c r="CF441" s="127"/>
      <c r="CG441" s="127"/>
      <c r="CH441" s="136"/>
      <c r="CI441" s="137"/>
      <c r="CJ441" s="127"/>
      <c r="CK441" s="127"/>
      <c r="CL441" s="127"/>
      <c r="CM441" s="127"/>
      <c r="CN441" s="127"/>
      <c r="CO441" s="127"/>
      <c r="CP441" s="127"/>
      <c r="CQ441" s="127"/>
      <c r="CR441" s="127"/>
      <c r="CS441" s="127"/>
      <c r="CT441" s="127"/>
      <c r="CU441" s="127"/>
      <c r="CV441" s="127"/>
      <c r="CW441" s="127"/>
      <c r="CX441" s="127"/>
      <c r="CY441" s="127"/>
      <c r="CZ441" s="127"/>
      <c r="DA441" s="127"/>
      <c r="DB441" s="127"/>
      <c r="DC441" s="127"/>
      <c r="DD441" s="128"/>
      <c r="DE441" s="134"/>
      <c r="DF441" s="138"/>
      <c r="DG441" s="139"/>
      <c r="DH441" s="139"/>
      <c r="DI441" s="139"/>
      <c r="DJ441" s="139"/>
      <c r="DK441" s="139"/>
      <c r="DL441" s="139"/>
      <c r="DM441" s="137"/>
      <c r="DN441" s="138"/>
      <c r="DO441" s="139"/>
      <c r="DP441" s="139"/>
      <c r="DQ441" s="139"/>
      <c r="DR441" s="139"/>
      <c r="DS441" s="139"/>
      <c r="DT441" s="139"/>
      <c r="DU441" s="128"/>
      <c r="DV441" s="216"/>
      <c r="DW441" s="140"/>
      <c r="DX441" s="141"/>
      <c r="DY441" s="141"/>
      <c r="DZ441" s="134"/>
      <c r="EA441" s="133"/>
      <c r="EB441" s="177"/>
      <c r="EC441" s="177"/>
      <c r="ED441" s="163"/>
      <c r="EE441" s="133"/>
      <c r="EF441" s="127"/>
      <c r="EG441" s="127"/>
      <c r="EH441" s="127"/>
      <c r="EI441" s="127"/>
      <c r="EJ441" s="127"/>
      <c r="EK441" s="127"/>
      <c r="EL441" s="134"/>
      <c r="EM441" s="133"/>
      <c r="EN441" s="127"/>
      <c r="EO441" s="127"/>
      <c r="EP441" s="127"/>
      <c r="EQ441" s="127"/>
      <c r="ER441" s="127"/>
      <c r="ES441" s="127"/>
      <c r="ET441" s="134"/>
      <c r="EU441" s="142"/>
      <c r="EV441" s="142"/>
      <c r="EW441" s="142"/>
      <c r="EX441" s="142"/>
      <c r="EY441" s="142"/>
      <c r="EZ441" s="142"/>
      <c r="FA441" s="142"/>
      <c r="FB441" s="142"/>
      <c r="FC441" s="142"/>
      <c r="FD441" s="142"/>
      <c r="FE441" s="142"/>
      <c r="FF441" s="142"/>
      <c r="FG441" s="142"/>
      <c r="FH441" s="142"/>
    </row>
    <row r="442" spans="1:164" s="67" customFormat="1">
      <c r="A442" s="176" t="str">
        <f>Validation!B442</f>
        <v>Pass</v>
      </c>
      <c r="B442" s="247"/>
      <c r="C442" s="247"/>
      <c r="D442" s="247"/>
      <c r="E442" s="248"/>
      <c r="F442" s="249"/>
      <c r="G442" s="247"/>
      <c r="H442" s="243"/>
      <c r="I442" s="127"/>
      <c r="J442" s="243"/>
      <c r="K442" s="136"/>
      <c r="L442" s="177"/>
      <c r="M442" s="191"/>
      <c r="N442" s="218"/>
      <c r="O442" s="218"/>
      <c r="P442" s="179"/>
      <c r="Q442" s="128"/>
      <c r="R442" s="216"/>
      <c r="S442" s="244"/>
      <c r="T442" s="177"/>
      <c r="U442" s="177"/>
      <c r="V442" s="216"/>
      <c r="W442" s="131"/>
      <c r="X442" s="132"/>
      <c r="Y442" s="132"/>
      <c r="Z442" s="132"/>
      <c r="AA442" s="133"/>
      <c r="AB442" s="127"/>
      <c r="AC442" s="127"/>
      <c r="AD442" s="245"/>
      <c r="AE442" s="246"/>
      <c r="AF442" s="127"/>
      <c r="AG442" s="127"/>
      <c r="AH442" s="128"/>
      <c r="AI442" s="128"/>
      <c r="AJ442" s="134"/>
      <c r="AK442" s="214"/>
      <c r="AL442" s="210"/>
      <c r="AM442" s="177"/>
      <c r="AN442" s="127"/>
      <c r="AO442" s="177"/>
      <c r="AP442" s="177"/>
      <c r="AQ442" s="177"/>
      <c r="AR442" s="177"/>
      <c r="AS442" s="177"/>
      <c r="AT442" s="177"/>
      <c r="AU442" s="135"/>
      <c r="AV442" s="216"/>
      <c r="AW442" s="133"/>
      <c r="AX442" s="127"/>
      <c r="AY442" s="127"/>
      <c r="AZ442" s="127"/>
      <c r="BA442" s="127"/>
      <c r="BB442" s="127"/>
      <c r="BC442" s="127"/>
      <c r="BD442" s="127"/>
      <c r="BE442" s="134"/>
      <c r="BF442" s="127"/>
      <c r="BG442" s="127"/>
      <c r="BH442" s="127"/>
      <c r="BI442" s="127"/>
      <c r="BJ442" s="127"/>
      <c r="BK442" s="127"/>
      <c r="BL442" s="127"/>
      <c r="BM442" s="127"/>
      <c r="BN442" s="134"/>
      <c r="BO442" s="133"/>
      <c r="BP442" s="127"/>
      <c r="BQ442" s="127"/>
      <c r="BR442" s="127"/>
      <c r="BS442" s="127"/>
      <c r="BT442" s="127"/>
      <c r="BU442" s="127"/>
      <c r="BV442" s="127"/>
      <c r="BW442" s="127"/>
      <c r="BX442" s="127"/>
      <c r="BY442" s="127"/>
      <c r="BZ442" s="127"/>
      <c r="CA442" s="127"/>
      <c r="CB442" s="127"/>
      <c r="CC442" s="127"/>
      <c r="CD442" s="127"/>
      <c r="CE442" s="127"/>
      <c r="CF442" s="127"/>
      <c r="CG442" s="127"/>
      <c r="CH442" s="136"/>
      <c r="CI442" s="137"/>
      <c r="CJ442" s="127"/>
      <c r="CK442" s="127"/>
      <c r="CL442" s="127"/>
      <c r="CM442" s="127"/>
      <c r="CN442" s="127"/>
      <c r="CO442" s="127"/>
      <c r="CP442" s="127"/>
      <c r="CQ442" s="127"/>
      <c r="CR442" s="127"/>
      <c r="CS442" s="127"/>
      <c r="CT442" s="127"/>
      <c r="CU442" s="127"/>
      <c r="CV442" s="127"/>
      <c r="CW442" s="127"/>
      <c r="CX442" s="127"/>
      <c r="CY442" s="127"/>
      <c r="CZ442" s="127"/>
      <c r="DA442" s="127"/>
      <c r="DB442" s="127"/>
      <c r="DC442" s="127"/>
      <c r="DD442" s="128"/>
      <c r="DE442" s="134"/>
      <c r="DF442" s="138"/>
      <c r="DG442" s="139"/>
      <c r="DH442" s="139"/>
      <c r="DI442" s="139"/>
      <c r="DJ442" s="139"/>
      <c r="DK442" s="139"/>
      <c r="DL442" s="139"/>
      <c r="DM442" s="137"/>
      <c r="DN442" s="138"/>
      <c r="DO442" s="139"/>
      <c r="DP442" s="139"/>
      <c r="DQ442" s="139"/>
      <c r="DR442" s="139"/>
      <c r="DS442" s="139"/>
      <c r="DT442" s="139"/>
      <c r="DU442" s="128"/>
      <c r="DV442" s="216"/>
      <c r="DW442" s="140"/>
      <c r="DX442" s="141"/>
      <c r="DY442" s="141"/>
      <c r="DZ442" s="134"/>
      <c r="EA442" s="133"/>
      <c r="EB442" s="177"/>
      <c r="EC442" s="177"/>
      <c r="ED442" s="163"/>
      <c r="EE442" s="133"/>
      <c r="EF442" s="127"/>
      <c r="EG442" s="127"/>
      <c r="EH442" s="127"/>
      <c r="EI442" s="127"/>
      <c r="EJ442" s="127"/>
      <c r="EK442" s="127"/>
      <c r="EL442" s="134"/>
      <c r="EM442" s="133"/>
      <c r="EN442" s="127"/>
      <c r="EO442" s="127"/>
      <c r="EP442" s="127"/>
      <c r="EQ442" s="127"/>
      <c r="ER442" s="127"/>
      <c r="ES442" s="127"/>
      <c r="ET442" s="134"/>
      <c r="EU442" s="142"/>
      <c r="EV442" s="142"/>
      <c r="EW442" s="142"/>
      <c r="EX442" s="142"/>
      <c r="EY442" s="142"/>
      <c r="EZ442" s="142"/>
      <c r="FA442" s="142"/>
      <c r="FB442" s="142"/>
      <c r="FC442" s="142"/>
      <c r="FD442" s="142"/>
      <c r="FE442" s="142"/>
      <c r="FF442" s="142"/>
      <c r="FG442" s="142"/>
      <c r="FH442" s="142"/>
    </row>
    <row r="443" spans="1:164" s="67" customFormat="1">
      <c r="A443" s="176" t="str">
        <f>Validation!B443</f>
        <v>Pass</v>
      </c>
      <c r="B443" s="247"/>
      <c r="C443" s="247"/>
      <c r="D443" s="247"/>
      <c r="E443" s="248"/>
      <c r="F443" s="249"/>
      <c r="G443" s="247"/>
      <c r="H443" s="243"/>
      <c r="I443" s="127"/>
      <c r="J443" s="243"/>
      <c r="K443" s="136"/>
      <c r="L443" s="177"/>
      <c r="M443" s="191"/>
      <c r="N443" s="218"/>
      <c r="O443" s="218"/>
      <c r="P443" s="179"/>
      <c r="Q443" s="128"/>
      <c r="R443" s="216"/>
      <c r="S443" s="244"/>
      <c r="T443" s="177"/>
      <c r="U443" s="177"/>
      <c r="V443" s="216"/>
      <c r="W443" s="131"/>
      <c r="X443" s="132"/>
      <c r="Y443" s="132"/>
      <c r="Z443" s="132"/>
      <c r="AA443" s="133"/>
      <c r="AB443" s="127"/>
      <c r="AC443" s="127"/>
      <c r="AD443" s="245"/>
      <c r="AE443" s="246"/>
      <c r="AF443" s="127"/>
      <c r="AG443" s="127"/>
      <c r="AH443" s="128"/>
      <c r="AI443" s="128"/>
      <c r="AJ443" s="134"/>
      <c r="AK443" s="214"/>
      <c r="AL443" s="210"/>
      <c r="AM443" s="177"/>
      <c r="AN443" s="127"/>
      <c r="AO443" s="177"/>
      <c r="AP443" s="177"/>
      <c r="AQ443" s="177"/>
      <c r="AR443" s="177"/>
      <c r="AS443" s="177"/>
      <c r="AT443" s="177"/>
      <c r="AU443" s="135"/>
      <c r="AV443" s="216"/>
      <c r="AW443" s="133"/>
      <c r="AX443" s="127"/>
      <c r="AY443" s="127"/>
      <c r="AZ443" s="127"/>
      <c r="BA443" s="127"/>
      <c r="BB443" s="127"/>
      <c r="BC443" s="127"/>
      <c r="BD443" s="127"/>
      <c r="BE443" s="134"/>
      <c r="BF443" s="127"/>
      <c r="BG443" s="127"/>
      <c r="BH443" s="127"/>
      <c r="BI443" s="127"/>
      <c r="BJ443" s="127"/>
      <c r="BK443" s="127"/>
      <c r="BL443" s="127"/>
      <c r="BM443" s="127"/>
      <c r="BN443" s="134"/>
      <c r="BO443" s="133"/>
      <c r="BP443" s="127"/>
      <c r="BQ443" s="127"/>
      <c r="BR443" s="127"/>
      <c r="BS443" s="127"/>
      <c r="BT443" s="127"/>
      <c r="BU443" s="127"/>
      <c r="BV443" s="127"/>
      <c r="BW443" s="127"/>
      <c r="BX443" s="127"/>
      <c r="BY443" s="127"/>
      <c r="BZ443" s="127"/>
      <c r="CA443" s="127"/>
      <c r="CB443" s="127"/>
      <c r="CC443" s="127"/>
      <c r="CD443" s="127"/>
      <c r="CE443" s="127"/>
      <c r="CF443" s="127"/>
      <c r="CG443" s="127"/>
      <c r="CH443" s="136"/>
      <c r="CI443" s="137"/>
      <c r="CJ443" s="127"/>
      <c r="CK443" s="127"/>
      <c r="CL443" s="127"/>
      <c r="CM443" s="127"/>
      <c r="CN443" s="127"/>
      <c r="CO443" s="127"/>
      <c r="CP443" s="127"/>
      <c r="CQ443" s="127"/>
      <c r="CR443" s="127"/>
      <c r="CS443" s="127"/>
      <c r="CT443" s="127"/>
      <c r="CU443" s="127"/>
      <c r="CV443" s="127"/>
      <c r="CW443" s="127"/>
      <c r="CX443" s="127"/>
      <c r="CY443" s="127"/>
      <c r="CZ443" s="127"/>
      <c r="DA443" s="127"/>
      <c r="DB443" s="127"/>
      <c r="DC443" s="127"/>
      <c r="DD443" s="128"/>
      <c r="DE443" s="134"/>
      <c r="DF443" s="138"/>
      <c r="DG443" s="139"/>
      <c r="DH443" s="139"/>
      <c r="DI443" s="139"/>
      <c r="DJ443" s="139"/>
      <c r="DK443" s="139"/>
      <c r="DL443" s="139"/>
      <c r="DM443" s="137"/>
      <c r="DN443" s="138"/>
      <c r="DO443" s="139"/>
      <c r="DP443" s="139"/>
      <c r="DQ443" s="139"/>
      <c r="DR443" s="139"/>
      <c r="DS443" s="139"/>
      <c r="DT443" s="139"/>
      <c r="DU443" s="128"/>
      <c r="DV443" s="216"/>
      <c r="DW443" s="140"/>
      <c r="DX443" s="141"/>
      <c r="DY443" s="141"/>
      <c r="DZ443" s="134"/>
      <c r="EA443" s="133"/>
      <c r="EB443" s="177"/>
      <c r="EC443" s="177"/>
      <c r="ED443" s="163"/>
      <c r="EE443" s="133"/>
      <c r="EF443" s="127"/>
      <c r="EG443" s="127"/>
      <c r="EH443" s="127"/>
      <c r="EI443" s="127"/>
      <c r="EJ443" s="127"/>
      <c r="EK443" s="127"/>
      <c r="EL443" s="134"/>
      <c r="EM443" s="133"/>
      <c r="EN443" s="127"/>
      <c r="EO443" s="127"/>
      <c r="EP443" s="127"/>
      <c r="EQ443" s="127"/>
      <c r="ER443" s="127"/>
      <c r="ES443" s="127"/>
      <c r="ET443" s="134"/>
      <c r="EU443" s="142"/>
      <c r="EV443" s="142"/>
      <c r="EW443" s="142"/>
      <c r="EX443" s="142"/>
      <c r="EY443" s="142"/>
      <c r="EZ443" s="142"/>
      <c r="FA443" s="142"/>
      <c r="FB443" s="142"/>
      <c r="FC443" s="142"/>
      <c r="FD443" s="142"/>
      <c r="FE443" s="142"/>
      <c r="FF443" s="142"/>
      <c r="FG443" s="142"/>
      <c r="FH443" s="142"/>
    </row>
    <row r="444" spans="1:164" s="67" customFormat="1">
      <c r="A444" s="176" t="str">
        <f>Validation!B444</f>
        <v>Pass</v>
      </c>
      <c r="B444" s="247"/>
      <c r="C444" s="247"/>
      <c r="D444" s="247"/>
      <c r="E444" s="248"/>
      <c r="F444" s="249"/>
      <c r="G444" s="247"/>
      <c r="H444" s="243"/>
      <c r="I444" s="127"/>
      <c r="J444" s="243"/>
      <c r="K444" s="136"/>
      <c r="L444" s="177"/>
      <c r="M444" s="191"/>
      <c r="N444" s="218"/>
      <c r="O444" s="218"/>
      <c r="P444" s="179"/>
      <c r="Q444" s="128"/>
      <c r="R444" s="216"/>
      <c r="S444" s="244"/>
      <c r="T444" s="177"/>
      <c r="U444" s="177"/>
      <c r="V444" s="216"/>
      <c r="W444" s="131"/>
      <c r="X444" s="132"/>
      <c r="Y444" s="132"/>
      <c r="Z444" s="132"/>
      <c r="AA444" s="133"/>
      <c r="AB444" s="127"/>
      <c r="AC444" s="127"/>
      <c r="AD444" s="245"/>
      <c r="AE444" s="246"/>
      <c r="AF444" s="127"/>
      <c r="AG444" s="127"/>
      <c r="AH444" s="128"/>
      <c r="AI444" s="128"/>
      <c r="AJ444" s="134"/>
      <c r="AK444" s="214"/>
      <c r="AL444" s="210"/>
      <c r="AM444" s="177"/>
      <c r="AN444" s="127"/>
      <c r="AO444" s="177"/>
      <c r="AP444" s="177"/>
      <c r="AQ444" s="177"/>
      <c r="AR444" s="177"/>
      <c r="AS444" s="177"/>
      <c r="AT444" s="177"/>
      <c r="AU444" s="135"/>
      <c r="AV444" s="216"/>
      <c r="AW444" s="133"/>
      <c r="AX444" s="127"/>
      <c r="AY444" s="127"/>
      <c r="AZ444" s="127"/>
      <c r="BA444" s="127"/>
      <c r="BB444" s="127"/>
      <c r="BC444" s="127"/>
      <c r="BD444" s="127"/>
      <c r="BE444" s="134"/>
      <c r="BF444" s="127"/>
      <c r="BG444" s="127"/>
      <c r="BH444" s="127"/>
      <c r="BI444" s="127"/>
      <c r="BJ444" s="127"/>
      <c r="BK444" s="127"/>
      <c r="BL444" s="127"/>
      <c r="BM444" s="127"/>
      <c r="BN444" s="134"/>
      <c r="BO444" s="133"/>
      <c r="BP444" s="127"/>
      <c r="BQ444" s="127"/>
      <c r="BR444" s="127"/>
      <c r="BS444" s="127"/>
      <c r="BT444" s="127"/>
      <c r="BU444" s="127"/>
      <c r="BV444" s="127"/>
      <c r="BW444" s="127"/>
      <c r="BX444" s="127"/>
      <c r="BY444" s="127"/>
      <c r="BZ444" s="127"/>
      <c r="CA444" s="127"/>
      <c r="CB444" s="127"/>
      <c r="CC444" s="127"/>
      <c r="CD444" s="127"/>
      <c r="CE444" s="127"/>
      <c r="CF444" s="127"/>
      <c r="CG444" s="127"/>
      <c r="CH444" s="136"/>
      <c r="CI444" s="137"/>
      <c r="CJ444" s="127"/>
      <c r="CK444" s="127"/>
      <c r="CL444" s="127"/>
      <c r="CM444" s="127"/>
      <c r="CN444" s="127"/>
      <c r="CO444" s="127"/>
      <c r="CP444" s="127"/>
      <c r="CQ444" s="127"/>
      <c r="CR444" s="127"/>
      <c r="CS444" s="127"/>
      <c r="CT444" s="127"/>
      <c r="CU444" s="127"/>
      <c r="CV444" s="127"/>
      <c r="CW444" s="127"/>
      <c r="CX444" s="127"/>
      <c r="CY444" s="127"/>
      <c r="CZ444" s="127"/>
      <c r="DA444" s="127"/>
      <c r="DB444" s="127"/>
      <c r="DC444" s="127"/>
      <c r="DD444" s="128"/>
      <c r="DE444" s="134"/>
      <c r="DF444" s="138"/>
      <c r="DG444" s="139"/>
      <c r="DH444" s="139"/>
      <c r="DI444" s="139"/>
      <c r="DJ444" s="139"/>
      <c r="DK444" s="139"/>
      <c r="DL444" s="139"/>
      <c r="DM444" s="137"/>
      <c r="DN444" s="138"/>
      <c r="DO444" s="139"/>
      <c r="DP444" s="139"/>
      <c r="DQ444" s="139"/>
      <c r="DR444" s="139"/>
      <c r="DS444" s="139"/>
      <c r="DT444" s="139"/>
      <c r="DU444" s="128"/>
      <c r="DV444" s="216"/>
      <c r="DW444" s="140"/>
      <c r="DX444" s="141"/>
      <c r="DY444" s="141"/>
      <c r="DZ444" s="134"/>
      <c r="EA444" s="133"/>
      <c r="EB444" s="177"/>
      <c r="EC444" s="177"/>
      <c r="ED444" s="163"/>
      <c r="EE444" s="133"/>
      <c r="EF444" s="127"/>
      <c r="EG444" s="127"/>
      <c r="EH444" s="127"/>
      <c r="EI444" s="127"/>
      <c r="EJ444" s="127"/>
      <c r="EK444" s="127"/>
      <c r="EL444" s="134"/>
      <c r="EM444" s="133"/>
      <c r="EN444" s="127"/>
      <c r="EO444" s="127"/>
      <c r="EP444" s="127"/>
      <c r="EQ444" s="127"/>
      <c r="ER444" s="127"/>
      <c r="ES444" s="127"/>
      <c r="ET444" s="134"/>
      <c r="EU444" s="142"/>
      <c r="EV444" s="142"/>
      <c r="EW444" s="142"/>
      <c r="EX444" s="142"/>
      <c r="EY444" s="142"/>
      <c r="EZ444" s="142"/>
      <c r="FA444" s="142"/>
      <c r="FB444" s="142"/>
      <c r="FC444" s="142"/>
      <c r="FD444" s="142"/>
      <c r="FE444" s="142"/>
      <c r="FF444" s="142"/>
      <c r="FG444" s="142"/>
      <c r="FH444" s="142"/>
    </row>
    <row r="445" spans="1:164" s="67" customFormat="1">
      <c r="A445" s="176" t="str">
        <f>Validation!B445</f>
        <v>Pass</v>
      </c>
      <c r="B445" s="247"/>
      <c r="C445" s="247"/>
      <c r="D445" s="247"/>
      <c r="E445" s="248"/>
      <c r="F445" s="249"/>
      <c r="G445" s="247"/>
      <c r="H445" s="243"/>
      <c r="I445" s="127"/>
      <c r="J445" s="243"/>
      <c r="K445" s="136"/>
      <c r="L445" s="177"/>
      <c r="M445" s="191"/>
      <c r="N445" s="218"/>
      <c r="O445" s="218"/>
      <c r="P445" s="179"/>
      <c r="Q445" s="128"/>
      <c r="R445" s="216"/>
      <c r="S445" s="244"/>
      <c r="T445" s="177"/>
      <c r="U445" s="177"/>
      <c r="V445" s="216"/>
      <c r="W445" s="131"/>
      <c r="X445" s="132"/>
      <c r="Y445" s="132"/>
      <c r="Z445" s="132"/>
      <c r="AA445" s="133"/>
      <c r="AB445" s="127"/>
      <c r="AC445" s="127"/>
      <c r="AD445" s="245"/>
      <c r="AE445" s="246"/>
      <c r="AF445" s="127"/>
      <c r="AG445" s="127"/>
      <c r="AH445" s="128"/>
      <c r="AI445" s="128"/>
      <c r="AJ445" s="134"/>
      <c r="AK445" s="214"/>
      <c r="AL445" s="210"/>
      <c r="AM445" s="177"/>
      <c r="AN445" s="127"/>
      <c r="AO445" s="177"/>
      <c r="AP445" s="177"/>
      <c r="AQ445" s="177"/>
      <c r="AR445" s="177"/>
      <c r="AS445" s="177"/>
      <c r="AT445" s="177"/>
      <c r="AU445" s="135"/>
      <c r="AV445" s="216"/>
      <c r="AW445" s="133"/>
      <c r="AX445" s="127"/>
      <c r="AY445" s="127"/>
      <c r="AZ445" s="127"/>
      <c r="BA445" s="127"/>
      <c r="BB445" s="127"/>
      <c r="BC445" s="127"/>
      <c r="BD445" s="127"/>
      <c r="BE445" s="134"/>
      <c r="BF445" s="127"/>
      <c r="BG445" s="127"/>
      <c r="BH445" s="127"/>
      <c r="BI445" s="127"/>
      <c r="BJ445" s="127"/>
      <c r="BK445" s="127"/>
      <c r="BL445" s="127"/>
      <c r="BM445" s="127"/>
      <c r="BN445" s="134"/>
      <c r="BO445" s="133"/>
      <c r="BP445" s="127"/>
      <c r="BQ445" s="127"/>
      <c r="BR445" s="127"/>
      <c r="BS445" s="127"/>
      <c r="BT445" s="127"/>
      <c r="BU445" s="127"/>
      <c r="BV445" s="127"/>
      <c r="BW445" s="127"/>
      <c r="BX445" s="127"/>
      <c r="BY445" s="127"/>
      <c r="BZ445" s="127"/>
      <c r="CA445" s="127"/>
      <c r="CB445" s="127"/>
      <c r="CC445" s="127"/>
      <c r="CD445" s="127"/>
      <c r="CE445" s="127"/>
      <c r="CF445" s="127"/>
      <c r="CG445" s="127"/>
      <c r="CH445" s="136"/>
      <c r="CI445" s="137"/>
      <c r="CJ445" s="127"/>
      <c r="CK445" s="127"/>
      <c r="CL445" s="127"/>
      <c r="CM445" s="127"/>
      <c r="CN445" s="127"/>
      <c r="CO445" s="127"/>
      <c r="CP445" s="127"/>
      <c r="CQ445" s="127"/>
      <c r="CR445" s="127"/>
      <c r="CS445" s="127"/>
      <c r="CT445" s="127"/>
      <c r="CU445" s="127"/>
      <c r="CV445" s="127"/>
      <c r="CW445" s="127"/>
      <c r="CX445" s="127"/>
      <c r="CY445" s="127"/>
      <c r="CZ445" s="127"/>
      <c r="DA445" s="127"/>
      <c r="DB445" s="127"/>
      <c r="DC445" s="127"/>
      <c r="DD445" s="128"/>
      <c r="DE445" s="134"/>
      <c r="DF445" s="138"/>
      <c r="DG445" s="139"/>
      <c r="DH445" s="139"/>
      <c r="DI445" s="139"/>
      <c r="DJ445" s="139"/>
      <c r="DK445" s="139"/>
      <c r="DL445" s="139"/>
      <c r="DM445" s="137"/>
      <c r="DN445" s="138"/>
      <c r="DO445" s="139"/>
      <c r="DP445" s="139"/>
      <c r="DQ445" s="139"/>
      <c r="DR445" s="139"/>
      <c r="DS445" s="139"/>
      <c r="DT445" s="139"/>
      <c r="DU445" s="128"/>
      <c r="DV445" s="216"/>
      <c r="DW445" s="140"/>
      <c r="DX445" s="141"/>
      <c r="DY445" s="141"/>
      <c r="DZ445" s="134"/>
      <c r="EA445" s="133"/>
      <c r="EB445" s="177"/>
      <c r="EC445" s="177"/>
      <c r="ED445" s="163"/>
      <c r="EE445" s="133"/>
      <c r="EF445" s="127"/>
      <c r="EG445" s="127"/>
      <c r="EH445" s="127"/>
      <c r="EI445" s="127"/>
      <c r="EJ445" s="127"/>
      <c r="EK445" s="127"/>
      <c r="EL445" s="134"/>
      <c r="EM445" s="133"/>
      <c r="EN445" s="127"/>
      <c r="EO445" s="127"/>
      <c r="EP445" s="127"/>
      <c r="EQ445" s="127"/>
      <c r="ER445" s="127"/>
      <c r="ES445" s="127"/>
      <c r="ET445" s="134"/>
      <c r="EU445" s="142"/>
      <c r="EV445" s="142"/>
      <c r="EW445" s="142"/>
      <c r="EX445" s="142"/>
      <c r="EY445" s="142"/>
      <c r="EZ445" s="142"/>
      <c r="FA445" s="142"/>
      <c r="FB445" s="142"/>
      <c r="FC445" s="142"/>
      <c r="FD445" s="142"/>
      <c r="FE445" s="142"/>
      <c r="FF445" s="142"/>
      <c r="FG445" s="142"/>
      <c r="FH445" s="142"/>
    </row>
    <row r="446" spans="1:164" s="67" customFormat="1">
      <c r="A446" s="176" t="str">
        <f>Validation!B446</f>
        <v>Pass</v>
      </c>
      <c r="B446" s="247"/>
      <c r="C446" s="247"/>
      <c r="D446" s="247"/>
      <c r="E446" s="248"/>
      <c r="F446" s="249"/>
      <c r="G446" s="247"/>
      <c r="H446" s="243"/>
      <c r="I446" s="127"/>
      <c r="J446" s="243"/>
      <c r="K446" s="136"/>
      <c r="L446" s="177"/>
      <c r="M446" s="191"/>
      <c r="N446" s="218"/>
      <c r="O446" s="218"/>
      <c r="P446" s="179"/>
      <c r="Q446" s="128"/>
      <c r="R446" s="216"/>
      <c r="S446" s="244"/>
      <c r="T446" s="177"/>
      <c r="U446" s="177"/>
      <c r="V446" s="216"/>
      <c r="W446" s="131"/>
      <c r="X446" s="132"/>
      <c r="Y446" s="132"/>
      <c r="Z446" s="132"/>
      <c r="AA446" s="133"/>
      <c r="AB446" s="127"/>
      <c r="AC446" s="127"/>
      <c r="AD446" s="245"/>
      <c r="AE446" s="246"/>
      <c r="AF446" s="127"/>
      <c r="AG446" s="127"/>
      <c r="AH446" s="128"/>
      <c r="AI446" s="128"/>
      <c r="AJ446" s="134"/>
      <c r="AK446" s="214"/>
      <c r="AL446" s="210"/>
      <c r="AM446" s="177"/>
      <c r="AN446" s="127"/>
      <c r="AO446" s="177"/>
      <c r="AP446" s="177"/>
      <c r="AQ446" s="177"/>
      <c r="AR446" s="177"/>
      <c r="AS446" s="177"/>
      <c r="AT446" s="177"/>
      <c r="AU446" s="135"/>
      <c r="AV446" s="216"/>
      <c r="AW446" s="133"/>
      <c r="AX446" s="127"/>
      <c r="AY446" s="127"/>
      <c r="AZ446" s="127"/>
      <c r="BA446" s="127"/>
      <c r="BB446" s="127"/>
      <c r="BC446" s="127"/>
      <c r="BD446" s="127"/>
      <c r="BE446" s="134"/>
      <c r="BF446" s="127"/>
      <c r="BG446" s="127"/>
      <c r="BH446" s="127"/>
      <c r="BI446" s="127"/>
      <c r="BJ446" s="127"/>
      <c r="BK446" s="127"/>
      <c r="BL446" s="127"/>
      <c r="BM446" s="127"/>
      <c r="BN446" s="134"/>
      <c r="BO446" s="133"/>
      <c r="BP446" s="127"/>
      <c r="BQ446" s="127"/>
      <c r="BR446" s="127"/>
      <c r="BS446" s="127"/>
      <c r="BT446" s="127"/>
      <c r="BU446" s="127"/>
      <c r="BV446" s="127"/>
      <c r="BW446" s="127"/>
      <c r="BX446" s="127"/>
      <c r="BY446" s="127"/>
      <c r="BZ446" s="127"/>
      <c r="CA446" s="127"/>
      <c r="CB446" s="127"/>
      <c r="CC446" s="127"/>
      <c r="CD446" s="127"/>
      <c r="CE446" s="127"/>
      <c r="CF446" s="127"/>
      <c r="CG446" s="127"/>
      <c r="CH446" s="136"/>
      <c r="CI446" s="137"/>
      <c r="CJ446" s="127"/>
      <c r="CK446" s="127"/>
      <c r="CL446" s="127"/>
      <c r="CM446" s="127"/>
      <c r="CN446" s="127"/>
      <c r="CO446" s="127"/>
      <c r="CP446" s="127"/>
      <c r="CQ446" s="127"/>
      <c r="CR446" s="127"/>
      <c r="CS446" s="127"/>
      <c r="CT446" s="127"/>
      <c r="CU446" s="127"/>
      <c r="CV446" s="127"/>
      <c r="CW446" s="127"/>
      <c r="CX446" s="127"/>
      <c r="CY446" s="127"/>
      <c r="CZ446" s="127"/>
      <c r="DA446" s="127"/>
      <c r="DB446" s="127"/>
      <c r="DC446" s="127"/>
      <c r="DD446" s="128"/>
      <c r="DE446" s="134"/>
      <c r="DF446" s="138"/>
      <c r="DG446" s="139"/>
      <c r="DH446" s="139"/>
      <c r="DI446" s="139"/>
      <c r="DJ446" s="139"/>
      <c r="DK446" s="139"/>
      <c r="DL446" s="139"/>
      <c r="DM446" s="137"/>
      <c r="DN446" s="138"/>
      <c r="DO446" s="139"/>
      <c r="DP446" s="139"/>
      <c r="DQ446" s="139"/>
      <c r="DR446" s="139"/>
      <c r="DS446" s="139"/>
      <c r="DT446" s="139"/>
      <c r="DU446" s="128"/>
      <c r="DV446" s="216"/>
      <c r="DW446" s="140"/>
      <c r="DX446" s="141"/>
      <c r="DY446" s="141"/>
      <c r="DZ446" s="134"/>
      <c r="EA446" s="133"/>
      <c r="EB446" s="177"/>
      <c r="EC446" s="177"/>
      <c r="ED446" s="163"/>
      <c r="EE446" s="133"/>
      <c r="EF446" s="127"/>
      <c r="EG446" s="127"/>
      <c r="EH446" s="127"/>
      <c r="EI446" s="127"/>
      <c r="EJ446" s="127"/>
      <c r="EK446" s="127"/>
      <c r="EL446" s="134"/>
      <c r="EM446" s="133"/>
      <c r="EN446" s="127"/>
      <c r="EO446" s="127"/>
      <c r="EP446" s="127"/>
      <c r="EQ446" s="127"/>
      <c r="ER446" s="127"/>
      <c r="ES446" s="127"/>
      <c r="ET446" s="134"/>
      <c r="EU446" s="142"/>
      <c r="EV446" s="142"/>
      <c r="EW446" s="142"/>
      <c r="EX446" s="142"/>
      <c r="EY446" s="142"/>
      <c r="EZ446" s="142"/>
      <c r="FA446" s="142"/>
      <c r="FB446" s="142"/>
      <c r="FC446" s="142"/>
      <c r="FD446" s="142"/>
      <c r="FE446" s="142"/>
      <c r="FF446" s="142"/>
      <c r="FG446" s="142"/>
      <c r="FH446" s="142"/>
    </row>
    <row r="447" spans="1:164" s="67" customFormat="1">
      <c r="A447" s="176" t="str">
        <f>Validation!B447</f>
        <v>Pass</v>
      </c>
      <c r="B447" s="247"/>
      <c r="C447" s="247"/>
      <c r="D447" s="247"/>
      <c r="E447" s="248"/>
      <c r="F447" s="249"/>
      <c r="G447" s="247"/>
      <c r="H447" s="243"/>
      <c r="I447" s="127"/>
      <c r="J447" s="243"/>
      <c r="K447" s="136"/>
      <c r="L447" s="177"/>
      <c r="M447" s="191"/>
      <c r="N447" s="218"/>
      <c r="O447" s="218"/>
      <c r="P447" s="179"/>
      <c r="Q447" s="128"/>
      <c r="R447" s="216"/>
      <c r="S447" s="244"/>
      <c r="T447" s="177"/>
      <c r="U447" s="177"/>
      <c r="V447" s="216"/>
      <c r="W447" s="131"/>
      <c r="X447" s="132"/>
      <c r="Y447" s="132"/>
      <c r="Z447" s="132"/>
      <c r="AA447" s="133"/>
      <c r="AB447" s="127"/>
      <c r="AC447" s="127"/>
      <c r="AD447" s="245"/>
      <c r="AE447" s="246"/>
      <c r="AF447" s="127"/>
      <c r="AG447" s="127"/>
      <c r="AH447" s="128"/>
      <c r="AI447" s="128"/>
      <c r="AJ447" s="134"/>
      <c r="AK447" s="214"/>
      <c r="AL447" s="210"/>
      <c r="AM447" s="177"/>
      <c r="AN447" s="127"/>
      <c r="AO447" s="177"/>
      <c r="AP447" s="177"/>
      <c r="AQ447" s="177"/>
      <c r="AR447" s="177"/>
      <c r="AS447" s="177"/>
      <c r="AT447" s="177"/>
      <c r="AU447" s="135"/>
      <c r="AV447" s="216"/>
      <c r="AW447" s="133"/>
      <c r="AX447" s="127"/>
      <c r="AY447" s="127"/>
      <c r="AZ447" s="127"/>
      <c r="BA447" s="127"/>
      <c r="BB447" s="127"/>
      <c r="BC447" s="127"/>
      <c r="BD447" s="127"/>
      <c r="BE447" s="134"/>
      <c r="BF447" s="127"/>
      <c r="BG447" s="127"/>
      <c r="BH447" s="127"/>
      <c r="BI447" s="127"/>
      <c r="BJ447" s="127"/>
      <c r="BK447" s="127"/>
      <c r="BL447" s="127"/>
      <c r="BM447" s="127"/>
      <c r="BN447" s="134"/>
      <c r="BO447" s="133"/>
      <c r="BP447" s="127"/>
      <c r="BQ447" s="127"/>
      <c r="BR447" s="127"/>
      <c r="BS447" s="127"/>
      <c r="BT447" s="127"/>
      <c r="BU447" s="127"/>
      <c r="BV447" s="127"/>
      <c r="BW447" s="127"/>
      <c r="BX447" s="127"/>
      <c r="BY447" s="127"/>
      <c r="BZ447" s="127"/>
      <c r="CA447" s="127"/>
      <c r="CB447" s="127"/>
      <c r="CC447" s="127"/>
      <c r="CD447" s="127"/>
      <c r="CE447" s="127"/>
      <c r="CF447" s="127"/>
      <c r="CG447" s="127"/>
      <c r="CH447" s="136"/>
      <c r="CI447" s="137"/>
      <c r="CJ447" s="127"/>
      <c r="CK447" s="127"/>
      <c r="CL447" s="127"/>
      <c r="CM447" s="127"/>
      <c r="CN447" s="127"/>
      <c r="CO447" s="127"/>
      <c r="CP447" s="127"/>
      <c r="CQ447" s="127"/>
      <c r="CR447" s="127"/>
      <c r="CS447" s="127"/>
      <c r="CT447" s="127"/>
      <c r="CU447" s="127"/>
      <c r="CV447" s="127"/>
      <c r="CW447" s="127"/>
      <c r="CX447" s="127"/>
      <c r="CY447" s="127"/>
      <c r="CZ447" s="127"/>
      <c r="DA447" s="127"/>
      <c r="DB447" s="127"/>
      <c r="DC447" s="127"/>
      <c r="DD447" s="128"/>
      <c r="DE447" s="134"/>
      <c r="DF447" s="138"/>
      <c r="DG447" s="139"/>
      <c r="DH447" s="139"/>
      <c r="DI447" s="139"/>
      <c r="DJ447" s="139"/>
      <c r="DK447" s="139"/>
      <c r="DL447" s="139"/>
      <c r="DM447" s="137"/>
      <c r="DN447" s="138"/>
      <c r="DO447" s="139"/>
      <c r="DP447" s="139"/>
      <c r="DQ447" s="139"/>
      <c r="DR447" s="139"/>
      <c r="DS447" s="139"/>
      <c r="DT447" s="139"/>
      <c r="DU447" s="128"/>
      <c r="DV447" s="216"/>
      <c r="DW447" s="140"/>
      <c r="DX447" s="141"/>
      <c r="DY447" s="141"/>
      <c r="DZ447" s="134"/>
      <c r="EA447" s="133"/>
      <c r="EB447" s="177"/>
      <c r="EC447" s="177"/>
      <c r="ED447" s="163"/>
      <c r="EE447" s="133"/>
      <c r="EF447" s="127"/>
      <c r="EG447" s="127"/>
      <c r="EH447" s="127"/>
      <c r="EI447" s="127"/>
      <c r="EJ447" s="127"/>
      <c r="EK447" s="127"/>
      <c r="EL447" s="134"/>
      <c r="EM447" s="133"/>
      <c r="EN447" s="127"/>
      <c r="EO447" s="127"/>
      <c r="EP447" s="127"/>
      <c r="EQ447" s="127"/>
      <c r="ER447" s="127"/>
      <c r="ES447" s="127"/>
      <c r="ET447" s="134"/>
      <c r="EU447" s="142"/>
      <c r="EV447" s="142"/>
      <c r="EW447" s="142"/>
      <c r="EX447" s="142"/>
      <c r="EY447" s="142"/>
      <c r="EZ447" s="142"/>
      <c r="FA447" s="142"/>
      <c r="FB447" s="142"/>
      <c r="FC447" s="142"/>
      <c r="FD447" s="142"/>
      <c r="FE447" s="142"/>
      <c r="FF447" s="142"/>
      <c r="FG447" s="142"/>
      <c r="FH447" s="142"/>
    </row>
    <row r="448" spans="1:164" s="67" customFormat="1">
      <c r="A448" s="176" t="str">
        <f>Validation!B448</f>
        <v>Pass</v>
      </c>
      <c r="B448" s="247"/>
      <c r="C448" s="247"/>
      <c r="D448" s="247"/>
      <c r="E448" s="248"/>
      <c r="F448" s="249"/>
      <c r="G448" s="247"/>
      <c r="H448" s="243"/>
      <c r="I448" s="127"/>
      <c r="J448" s="243"/>
      <c r="K448" s="136"/>
      <c r="L448" s="177"/>
      <c r="M448" s="191"/>
      <c r="N448" s="218"/>
      <c r="O448" s="218"/>
      <c r="P448" s="179"/>
      <c r="Q448" s="128"/>
      <c r="R448" s="216"/>
      <c r="S448" s="244"/>
      <c r="T448" s="177"/>
      <c r="U448" s="177"/>
      <c r="V448" s="216"/>
      <c r="W448" s="131"/>
      <c r="X448" s="132"/>
      <c r="Y448" s="132"/>
      <c r="Z448" s="132"/>
      <c r="AA448" s="133"/>
      <c r="AB448" s="127"/>
      <c r="AC448" s="127"/>
      <c r="AD448" s="245"/>
      <c r="AE448" s="246"/>
      <c r="AF448" s="127"/>
      <c r="AG448" s="127"/>
      <c r="AH448" s="128"/>
      <c r="AI448" s="128"/>
      <c r="AJ448" s="134"/>
      <c r="AK448" s="214"/>
      <c r="AL448" s="210"/>
      <c r="AM448" s="177"/>
      <c r="AN448" s="127"/>
      <c r="AO448" s="177"/>
      <c r="AP448" s="177"/>
      <c r="AQ448" s="177"/>
      <c r="AR448" s="177"/>
      <c r="AS448" s="177"/>
      <c r="AT448" s="177"/>
      <c r="AU448" s="135"/>
      <c r="AV448" s="216"/>
      <c r="AW448" s="133"/>
      <c r="AX448" s="127"/>
      <c r="AY448" s="127"/>
      <c r="AZ448" s="127"/>
      <c r="BA448" s="127"/>
      <c r="BB448" s="127"/>
      <c r="BC448" s="127"/>
      <c r="BD448" s="127"/>
      <c r="BE448" s="134"/>
      <c r="BF448" s="127"/>
      <c r="BG448" s="127"/>
      <c r="BH448" s="127"/>
      <c r="BI448" s="127"/>
      <c r="BJ448" s="127"/>
      <c r="BK448" s="127"/>
      <c r="BL448" s="127"/>
      <c r="BM448" s="127"/>
      <c r="BN448" s="134"/>
      <c r="BO448" s="133"/>
      <c r="BP448" s="127"/>
      <c r="BQ448" s="127"/>
      <c r="BR448" s="127"/>
      <c r="BS448" s="127"/>
      <c r="BT448" s="127"/>
      <c r="BU448" s="127"/>
      <c r="BV448" s="127"/>
      <c r="BW448" s="127"/>
      <c r="BX448" s="127"/>
      <c r="BY448" s="127"/>
      <c r="BZ448" s="127"/>
      <c r="CA448" s="127"/>
      <c r="CB448" s="127"/>
      <c r="CC448" s="127"/>
      <c r="CD448" s="127"/>
      <c r="CE448" s="127"/>
      <c r="CF448" s="127"/>
      <c r="CG448" s="127"/>
      <c r="CH448" s="136"/>
      <c r="CI448" s="137"/>
      <c r="CJ448" s="127"/>
      <c r="CK448" s="127"/>
      <c r="CL448" s="127"/>
      <c r="CM448" s="127"/>
      <c r="CN448" s="127"/>
      <c r="CO448" s="127"/>
      <c r="CP448" s="127"/>
      <c r="CQ448" s="127"/>
      <c r="CR448" s="127"/>
      <c r="CS448" s="127"/>
      <c r="CT448" s="127"/>
      <c r="CU448" s="127"/>
      <c r="CV448" s="127"/>
      <c r="CW448" s="127"/>
      <c r="CX448" s="127"/>
      <c r="CY448" s="127"/>
      <c r="CZ448" s="127"/>
      <c r="DA448" s="127"/>
      <c r="DB448" s="127"/>
      <c r="DC448" s="127"/>
      <c r="DD448" s="128"/>
      <c r="DE448" s="134"/>
      <c r="DF448" s="138"/>
      <c r="DG448" s="139"/>
      <c r="DH448" s="139"/>
      <c r="DI448" s="139"/>
      <c r="DJ448" s="139"/>
      <c r="DK448" s="139"/>
      <c r="DL448" s="139"/>
      <c r="DM448" s="137"/>
      <c r="DN448" s="138"/>
      <c r="DO448" s="139"/>
      <c r="DP448" s="139"/>
      <c r="DQ448" s="139"/>
      <c r="DR448" s="139"/>
      <c r="DS448" s="139"/>
      <c r="DT448" s="139"/>
      <c r="DU448" s="128"/>
      <c r="DV448" s="216"/>
      <c r="DW448" s="140"/>
      <c r="DX448" s="141"/>
      <c r="DY448" s="141"/>
      <c r="DZ448" s="134"/>
      <c r="EA448" s="133"/>
      <c r="EB448" s="177"/>
      <c r="EC448" s="177"/>
      <c r="ED448" s="163"/>
      <c r="EE448" s="133"/>
      <c r="EF448" s="127"/>
      <c r="EG448" s="127"/>
      <c r="EH448" s="127"/>
      <c r="EI448" s="127"/>
      <c r="EJ448" s="127"/>
      <c r="EK448" s="127"/>
      <c r="EL448" s="134"/>
      <c r="EM448" s="133"/>
      <c r="EN448" s="127"/>
      <c r="EO448" s="127"/>
      <c r="EP448" s="127"/>
      <c r="EQ448" s="127"/>
      <c r="ER448" s="127"/>
      <c r="ES448" s="127"/>
      <c r="ET448" s="134"/>
      <c r="EU448" s="142"/>
      <c r="EV448" s="142"/>
      <c r="EW448" s="142"/>
      <c r="EX448" s="142"/>
      <c r="EY448" s="142"/>
      <c r="EZ448" s="142"/>
      <c r="FA448" s="142"/>
      <c r="FB448" s="142"/>
      <c r="FC448" s="142"/>
      <c r="FD448" s="142"/>
      <c r="FE448" s="142"/>
      <c r="FF448" s="142"/>
      <c r="FG448" s="142"/>
      <c r="FH448" s="142"/>
    </row>
    <row r="449" spans="1:164" s="67" customFormat="1">
      <c r="A449" s="176" t="str">
        <f>Validation!B449</f>
        <v>Pass</v>
      </c>
      <c r="B449" s="247"/>
      <c r="C449" s="247"/>
      <c r="D449" s="247"/>
      <c r="E449" s="248"/>
      <c r="F449" s="249"/>
      <c r="G449" s="247"/>
      <c r="H449" s="243"/>
      <c r="I449" s="127"/>
      <c r="J449" s="243"/>
      <c r="K449" s="136"/>
      <c r="L449" s="177"/>
      <c r="M449" s="191"/>
      <c r="N449" s="218"/>
      <c r="O449" s="218"/>
      <c r="P449" s="179"/>
      <c r="Q449" s="128"/>
      <c r="R449" s="216"/>
      <c r="S449" s="244"/>
      <c r="T449" s="177"/>
      <c r="U449" s="177"/>
      <c r="V449" s="216"/>
      <c r="W449" s="131"/>
      <c r="X449" s="132"/>
      <c r="Y449" s="132"/>
      <c r="Z449" s="132"/>
      <c r="AA449" s="133"/>
      <c r="AB449" s="127"/>
      <c r="AC449" s="127"/>
      <c r="AD449" s="245"/>
      <c r="AE449" s="246"/>
      <c r="AF449" s="127"/>
      <c r="AG449" s="127"/>
      <c r="AH449" s="128"/>
      <c r="AI449" s="128"/>
      <c r="AJ449" s="134"/>
      <c r="AK449" s="214"/>
      <c r="AL449" s="210"/>
      <c r="AM449" s="177"/>
      <c r="AN449" s="127"/>
      <c r="AO449" s="177"/>
      <c r="AP449" s="177"/>
      <c r="AQ449" s="177"/>
      <c r="AR449" s="177"/>
      <c r="AS449" s="177"/>
      <c r="AT449" s="177"/>
      <c r="AU449" s="135"/>
      <c r="AV449" s="216"/>
      <c r="AW449" s="133"/>
      <c r="AX449" s="127"/>
      <c r="AY449" s="127"/>
      <c r="AZ449" s="127"/>
      <c r="BA449" s="127"/>
      <c r="BB449" s="127"/>
      <c r="BC449" s="127"/>
      <c r="BD449" s="127"/>
      <c r="BE449" s="134"/>
      <c r="BF449" s="127"/>
      <c r="BG449" s="127"/>
      <c r="BH449" s="127"/>
      <c r="BI449" s="127"/>
      <c r="BJ449" s="127"/>
      <c r="BK449" s="127"/>
      <c r="BL449" s="127"/>
      <c r="BM449" s="127"/>
      <c r="BN449" s="134"/>
      <c r="BO449" s="133"/>
      <c r="BP449" s="127"/>
      <c r="BQ449" s="127"/>
      <c r="BR449" s="127"/>
      <c r="BS449" s="127"/>
      <c r="BT449" s="127"/>
      <c r="BU449" s="127"/>
      <c r="BV449" s="127"/>
      <c r="BW449" s="127"/>
      <c r="BX449" s="127"/>
      <c r="BY449" s="127"/>
      <c r="BZ449" s="127"/>
      <c r="CA449" s="127"/>
      <c r="CB449" s="127"/>
      <c r="CC449" s="127"/>
      <c r="CD449" s="127"/>
      <c r="CE449" s="127"/>
      <c r="CF449" s="127"/>
      <c r="CG449" s="127"/>
      <c r="CH449" s="136"/>
      <c r="CI449" s="137"/>
      <c r="CJ449" s="127"/>
      <c r="CK449" s="127"/>
      <c r="CL449" s="127"/>
      <c r="CM449" s="127"/>
      <c r="CN449" s="127"/>
      <c r="CO449" s="127"/>
      <c r="CP449" s="127"/>
      <c r="CQ449" s="127"/>
      <c r="CR449" s="127"/>
      <c r="CS449" s="127"/>
      <c r="CT449" s="127"/>
      <c r="CU449" s="127"/>
      <c r="CV449" s="127"/>
      <c r="CW449" s="127"/>
      <c r="CX449" s="127"/>
      <c r="CY449" s="127"/>
      <c r="CZ449" s="127"/>
      <c r="DA449" s="127"/>
      <c r="DB449" s="127"/>
      <c r="DC449" s="127"/>
      <c r="DD449" s="128"/>
      <c r="DE449" s="134"/>
      <c r="DF449" s="138"/>
      <c r="DG449" s="139"/>
      <c r="DH449" s="139"/>
      <c r="DI449" s="139"/>
      <c r="DJ449" s="139"/>
      <c r="DK449" s="139"/>
      <c r="DL449" s="139"/>
      <c r="DM449" s="137"/>
      <c r="DN449" s="138"/>
      <c r="DO449" s="139"/>
      <c r="DP449" s="139"/>
      <c r="DQ449" s="139"/>
      <c r="DR449" s="139"/>
      <c r="DS449" s="139"/>
      <c r="DT449" s="139"/>
      <c r="DU449" s="128"/>
      <c r="DV449" s="216"/>
      <c r="DW449" s="140"/>
      <c r="DX449" s="141"/>
      <c r="DY449" s="141"/>
      <c r="DZ449" s="134"/>
      <c r="EA449" s="133"/>
      <c r="EB449" s="177"/>
      <c r="EC449" s="177"/>
      <c r="ED449" s="163"/>
      <c r="EE449" s="133"/>
      <c r="EF449" s="127"/>
      <c r="EG449" s="127"/>
      <c r="EH449" s="127"/>
      <c r="EI449" s="127"/>
      <c r="EJ449" s="127"/>
      <c r="EK449" s="127"/>
      <c r="EL449" s="134"/>
      <c r="EM449" s="133"/>
      <c r="EN449" s="127"/>
      <c r="EO449" s="127"/>
      <c r="EP449" s="127"/>
      <c r="EQ449" s="127"/>
      <c r="ER449" s="127"/>
      <c r="ES449" s="127"/>
      <c r="ET449" s="134"/>
      <c r="EU449" s="142"/>
      <c r="EV449" s="142"/>
      <c r="EW449" s="142"/>
      <c r="EX449" s="142"/>
      <c r="EY449" s="142"/>
      <c r="EZ449" s="142"/>
      <c r="FA449" s="142"/>
      <c r="FB449" s="142"/>
      <c r="FC449" s="142"/>
      <c r="FD449" s="142"/>
      <c r="FE449" s="142"/>
      <c r="FF449" s="142"/>
      <c r="FG449" s="142"/>
      <c r="FH449" s="142"/>
    </row>
    <row r="450" spans="1:164" s="67" customFormat="1">
      <c r="A450" s="176" t="str">
        <f>Validation!B450</f>
        <v>Pass</v>
      </c>
      <c r="B450" s="247"/>
      <c r="C450" s="247"/>
      <c r="D450" s="247"/>
      <c r="E450" s="248"/>
      <c r="F450" s="249"/>
      <c r="G450" s="247"/>
      <c r="H450" s="243"/>
      <c r="I450" s="127"/>
      <c r="J450" s="243"/>
      <c r="K450" s="136"/>
      <c r="L450" s="177"/>
      <c r="M450" s="191"/>
      <c r="N450" s="218"/>
      <c r="O450" s="218"/>
      <c r="P450" s="179"/>
      <c r="Q450" s="128"/>
      <c r="R450" s="216"/>
      <c r="S450" s="244"/>
      <c r="T450" s="177"/>
      <c r="U450" s="177"/>
      <c r="V450" s="216"/>
      <c r="W450" s="131"/>
      <c r="X450" s="132"/>
      <c r="Y450" s="132"/>
      <c r="Z450" s="132"/>
      <c r="AA450" s="133"/>
      <c r="AB450" s="127"/>
      <c r="AC450" s="127"/>
      <c r="AD450" s="245"/>
      <c r="AE450" s="246"/>
      <c r="AF450" s="127"/>
      <c r="AG450" s="127"/>
      <c r="AH450" s="128"/>
      <c r="AI450" s="128"/>
      <c r="AJ450" s="134"/>
      <c r="AK450" s="214"/>
      <c r="AL450" s="210"/>
      <c r="AM450" s="177"/>
      <c r="AN450" s="127"/>
      <c r="AO450" s="177"/>
      <c r="AP450" s="177"/>
      <c r="AQ450" s="177"/>
      <c r="AR450" s="177"/>
      <c r="AS450" s="177"/>
      <c r="AT450" s="177"/>
      <c r="AU450" s="135"/>
      <c r="AV450" s="216"/>
      <c r="AW450" s="133"/>
      <c r="AX450" s="127"/>
      <c r="AY450" s="127"/>
      <c r="AZ450" s="127"/>
      <c r="BA450" s="127"/>
      <c r="BB450" s="127"/>
      <c r="BC450" s="127"/>
      <c r="BD450" s="127"/>
      <c r="BE450" s="134"/>
      <c r="BF450" s="127"/>
      <c r="BG450" s="127"/>
      <c r="BH450" s="127"/>
      <c r="BI450" s="127"/>
      <c r="BJ450" s="127"/>
      <c r="BK450" s="127"/>
      <c r="BL450" s="127"/>
      <c r="BM450" s="127"/>
      <c r="BN450" s="134"/>
      <c r="BO450" s="133"/>
      <c r="BP450" s="127"/>
      <c r="BQ450" s="127"/>
      <c r="BR450" s="127"/>
      <c r="BS450" s="127"/>
      <c r="BT450" s="127"/>
      <c r="BU450" s="127"/>
      <c r="BV450" s="127"/>
      <c r="BW450" s="127"/>
      <c r="BX450" s="127"/>
      <c r="BY450" s="127"/>
      <c r="BZ450" s="127"/>
      <c r="CA450" s="127"/>
      <c r="CB450" s="127"/>
      <c r="CC450" s="127"/>
      <c r="CD450" s="127"/>
      <c r="CE450" s="127"/>
      <c r="CF450" s="127"/>
      <c r="CG450" s="127"/>
      <c r="CH450" s="136"/>
      <c r="CI450" s="137"/>
      <c r="CJ450" s="127"/>
      <c r="CK450" s="127"/>
      <c r="CL450" s="127"/>
      <c r="CM450" s="127"/>
      <c r="CN450" s="127"/>
      <c r="CO450" s="127"/>
      <c r="CP450" s="127"/>
      <c r="CQ450" s="127"/>
      <c r="CR450" s="127"/>
      <c r="CS450" s="127"/>
      <c r="CT450" s="127"/>
      <c r="CU450" s="127"/>
      <c r="CV450" s="127"/>
      <c r="CW450" s="127"/>
      <c r="CX450" s="127"/>
      <c r="CY450" s="127"/>
      <c r="CZ450" s="127"/>
      <c r="DA450" s="127"/>
      <c r="DB450" s="127"/>
      <c r="DC450" s="127"/>
      <c r="DD450" s="128"/>
      <c r="DE450" s="134"/>
      <c r="DF450" s="138"/>
      <c r="DG450" s="139"/>
      <c r="DH450" s="139"/>
      <c r="DI450" s="139"/>
      <c r="DJ450" s="139"/>
      <c r="DK450" s="139"/>
      <c r="DL450" s="139"/>
      <c r="DM450" s="137"/>
      <c r="DN450" s="138"/>
      <c r="DO450" s="139"/>
      <c r="DP450" s="139"/>
      <c r="DQ450" s="139"/>
      <c r="DR450" s="139"/>
      <c r="DS450" s="139"/>
      <c r="DT450" s="139"/>
      <c r="DU450" s="128"/>
      <c r="DV450" s="216"/>
      <c r="DW450" s="140"/>
      <c r="DX450" s="141"/>
      <c r="DY450" s="141"/>
      <c r="DZ450" s="134"/>
      <c r="EA450" s="133"/>
      <c r="EB450" s="177"/>
      <c r="EC450" s="177"/>
      <c r="ED450" s="163"/>
      <c r="EE450" s="133"/>
      <c r="EF450" s="127"/>
      <c r="EG450" s="127"/>
      <c r="EH450" s="127"/>
      <c r="EI450" s="127"/>
      <c r="EJ450" s="127"/>
      <c r="EK450" s="127"/>
      <c r="EL450" s="134"/>
      <c r="EM450" s="133"/>
      <c r="EN450" s="127"/>
      <c r="EO450" s="127"/>
      <c r="EP450" s="127"/>
      <c r="EQ450" s="127"/>
      <c r="ER450" s="127"/>
      <c r="ES450" s="127"/>
      <c r="ET450" s="134"/>
      <c r="EU450" s="142"/>
      <c r="EV450" s="142"/>
      <c r="EW450" s="142"/>
      <c r="EX450" s="142"/>
      <c r="EY450" s="142"/>
      <c r="EZ450" s="142"/>
      <c r="FA450" s="142"/>
      <c r="FB450" s="142"/>
      <c r="FC450" s="142"/>
      <c r="FD450" s="142"/>
      <c r="FE450" s="142"/>
      <c r="FF450" s="142"/>
      <c r="FG450" s="142"/>
      <c r="FH450" s="142"/>
    </row>
    <row r="451" spans="1:164" s="67" customFormat="1">
      <c r="B451" s="250"/>
      <c r="C451" s="250"/>
      <c r="D451" s="250"/>
      <c r="E451" s="250"/>
      <c r="F451" s="250"/>
      <c r="G451" s="250"/>
      <c r="H451" s="250"/>
      <c r="EU451" s="142"/>
      <c r="EV451" s="142"/>
      <c r="EW451" s="142"/>
      <c r="EX451" s="142"/>
      <c r="EY451" s="142"/>
      <c r="EZ451" s="142"/>
      <c r="FA451" s="142"/>
      <c r="FB451" s="142"/>
      <c r="FC451" s="142"/>
      <c r="FD451" s="142"/>
      <c r="FE451" s="142"/>
      <c r="FF451" s="142"/>
      <c r="FG451" s="142"/>
      <c r="FH451" s="142"/>
    </row>
    <row r="452" spans="1:164" s="67" customFormat="1">
      <c r="B452" s="141"/>
      <c r="C452" s="142"/>
      <c r="D452" s="141"/>
      <c r="E452" s="141"/>
      <c r="F452" s="143"/>
      <c r="G452" s="142"/>
      <c r="H452" s="142"/>
      <c r="I452" s="142"/>
      <c r="J452" s="142"/>
      <c r="K452" s="141"/>
      <c r="L452" s="141"/>
      <c r="M452" s="141"/>
      <c r="N452" s="141"/>
      <c r="O452" s="141"/>
      <c r="P452" s="141"/>
      <c r="Q452" s="141"/>
      <c r="R452" s="142"/>
      <c r="S452" s="144"/>
      <c r="T452" s="144"/>
      <c r="U452" s="145"/>
      <c r="V452" s="141"/>
      <c r="W452" s="141"/>
      <c r="X452" s="141"/>
      <c r="Y452" s="141"/>
      <c r="Z452" s="141"/>
      <c r="AA452" s="142"/>
      <c r="AB452" s="141"/>
      <c r="AC452" s="141"/>
      <c r="AD452" s="141"/>
      <c r="AE452" s="142"/>
      <c r="AF452" s="142"/>
      <c r="AG452" s="141"/>
      <c r="AH452" s="141"/>
      <c r="AI452" s="141"/>
      <c r="AJ452" s="142"/>
      <c r="AK452" s="142"/>
      <c r="AL452" s="142"/>
      <c r="AM452" s="142"/>
      <c r="AN452" s="142"/>
      <c r="AO452" s="142"/>
      <c r="AP452" s="142"/>
      <c r="AQ452" s="142"/>
      <c r="AR452" s="142"/>
      <c r="AS452" s="142"/>
      <c r="AT452" s="142"/>
      <c r="AU452" s="142"/>
      <c r="AV452" s="142"/>
      <c r="AW452" s="142"/>
      <c r="AX452" s="142"/>
      <c r="AY452" s="142"/>
      <c r="AZ452" s="142"/>
      <c r="BA452" s="142"/>
      <c r="BB452" s="142"/>
      <c r="BC452" s="142"/>
      <c r="BD452" s="142"/>
      <c r="BE452" s="142"/>
      <c r="BF452" s="142"/>
      <c r="BG452" s="142"/>
      <c r="BH452" s="142"/>
      <c r="BI452" s="142"/>
      <c r="BJ452" s="142"/>
      <c r="BK452" s="142"/>
      <c r="BL452" s="142"/>
      <c r="BM452" s="142"/>
      <c r="BN452" s="142"/>
      <c r="BO452" s="142"/>
      <c r="BP452" s="142"/>
      <c r="BQ452" s="142"/>
      <c r="BR452" s="142"/>
      <c r="BS452" s="142"/>
      <c r="BT452" s="142"/>
      <c r="BU452" s="142"/>
      <c r="BV452" s="142"/>
      <c r="BW452" s="142"/>
      <c r="BX452" s="142"/>
      <c r="BY452" s="142"/>
      <c r="BZ452" s="142"/>
      <c r="CA452" s="142"/>
      <c r="CB452" s="142"/>
      <c r="CC452" s="142"/>
      <c r="CD452" s="142"/>
      <c r="CE452" s="142"/>
      <c r="CF452" s="142"/>
      <c r="CG452" s="142"/>
      <c r="CH452" s="142"/>
      <c r="CI452" s="142"/>
      <c r="CJ452" s="142"/>
      <c r="CK452" s="142"/>
      <c r="CL452" s="142"/>
      <c r="CM452" s="142"/>
      <c r="CN452" s="142"/>
      <c r="CO452" s="142"/>
      <c r="CP452" s="142"/>
      <c r="CQ452" s="142"/>
      <c r="CR452" s="142"/>
      <c r="CS452" s="142"/>
      <c r="CT452" s="142"/>
      <c r="CU452" s="142"/>
      <c r="CV452" s="142"/>
      <c r="CW452" s="142"/>
      <c r="CX452" s="142"/>
      <c r="CY452" s="142"/>
      <c r="CZ452" s="142"/>
      <c r="DA452" s="142"/>
      <c r="DB452" s="142"/>
      <c r="DC452" s="142"/>
      <c r="DD452" s="142"/>
      <c r="DE452" s="142"/>
      <c r="DF452" s="142"/>
      <c r="DG452" s="142"/>
      <c r="DH452" s="142"/>
      <c r="DI452" s="142"/>
      <c r="DJ452" s="142"/>
      <c r="DK452" s="142"/>
      <c r="DL452" s="142"/>
      <c r="DM452" s="142"/>
      <c r="DN452" s="142"/>
      <c r="DO452" s="142"/>
      <c r="DP452" s="142"/>
      <c r="DQ452" s="142"/>
      <c r="DR452" s="142"/>
      <c r="DS452" s="142"/>
      <c r="DT452" s="142"/>
      <c r="DU452" s="142"/>
      <c r="DV452" s="142"/>
      <c r="DW452" s="142"/>
      <c r="DX452" s="142"/>
      <c r="DY452" s="142"/>
      <c r="DZ452" s="142"/>
      <c r="EA452" s="142"/>
      <c r="EB452" s="142"/>
      <c r="EC452" s="142"/>
      <c r="ED452" s="141"/>
      <c r="EE452" s="141"/>
      <c r="EF452" s="141"/>
      <c r="EG452" s="141"/>
      <c r="EH452" s="141"/>
      <c r="EI452" s="142"/>
      <c r="EJ452" s="142"/>
      <c r="EK452" s="142"/>
      <c r="EL452" s="142"/>
      <c r="EM452" s="142"/>
      <c r="EN452" s="142"/>
      <c r="EO452" s="142"/>
      <c r="EP452" s="142"/>
      <c r="EQ452" s="142"/>
      <c r="ER452" s="142"/>
      <c r="ES452" s="142"/>
      <c r="ET452" s="142"/>
      <c r="EU452" s="142"/>
      <c r="EV452" s="142"/>
      <c r="EW452" s="142"/>
      <c r="EX452" s="142"/>
      <c r="EY452" s="142"/>
      <c r="EZ452" s="142"/>
      <c r="FA452" s="142"/>
      <c r="FB452" s="142"/>
      <c r="FC452" s="142"/>
      <c r="FD452" s="142"/>
      <c r="FE452" s="142"/>
      <c r="FF452" s="142"/>
      <c r="FG452" s="142"/>
      <c r="FH452" s="142"/>
    </row>
    <row r="453" spans="1:164" s="67" customFormat="1">
      <c r="B453" s="141"/>
      <c r="C453" s="142"/>
      <c r="D453" s="141"/>
      <c r="E453" s="141"/>
      <c r="F453" s="143"/>
      <c r="G453" s="142"/>
      <c r="H453" s="142"/>
      <c r="I453" s="142"/>
      <c r="J453" s="142"/>
      <c r="K453" s="141"/>
      <c r="L453" s="141"/>
      <c r="M453" s="141"/>
      <c r="N453" s="141"/>
      <c r="O453" s="141"/>
      <c r="P453" s="141"/>
      <c r="Q453" s="141"/>
      <c r="R453" s="142"/>
      <c r="S453" s="144"/>
      <c r="T453" s="144"/>
      <c r="U453" s="145"/>
      <c r="V453" s="141"/>
      <c r="W453" s="141"/>
      <c r="X453" s="141"/>
      <c r="Y453" s="141"/>
      <c r="Z453" s="141"/>
      <c r="AA453" s="142"/>
      <c r="AB453" s="141"/>
      <c r="AC453" s="141"/>
      <c r="AD453" s="141"/>
      <c r="AE453" s="142"/>
      <c r="AF453" s="142"/>
      <c r="AG453" s="141"/>
      <c r="AH453" s="141"/>
      <c r="AI453" s="141"/>
      <c r="AJ453" s="142"/>
      <c r="AK453" s="142"/>
      <c r="AL453" s="142"/>
      <c r="AM453" s="142"/>
      <c r="AN453" s="142"/>
      <c r="AO453" s="142"/>
      <c r="AP453" s="142"/>
      <c r="AQ453" s="142"/>
      <c r="AR453" s="142"/>
      <c r="AS453" s="142"/>
      <c r="AT453" s="142"/>
      <c r="AU453" s="142"/>
      <c r="AV453" s="142"/>
      <c r="AW453" s="142"/>
      <c r="AX453" s="142"/>
      <c r="AY453" s="142"/>
      <c r="AZ453" s="142"/>
      <c r="BA453" s="142"/>
      <c r="BB453" s="142"/>
      <c r="BC453" s="142"/>
      <c r="BD453" s="142"/>
      <c r="BE453" s="142"/>
      <c r="BF453" s="142"/>
      <c r="BG453" s="142"/>
      <c r="BH453" s="142"/>
      <c r="BI453" s="142"/>
      <c r="BJ453" s="142"/>
      <c r="BK453" s="142"/>
      <c r="BL453" s="142"/>
      <c r="BM453" s="142"/>
      <c r="BN453" s="142"/>
      <c r="BO453" s="142"/>
      <c r="BP453" s="142"/>
      <c r="BQ453" s="142"/>
      <c r="BR453" s="142"/>
      <c r="BS453" s="142"/>
      <c r="BT453" s="142"/>
      <c r="BU453" s="142"/>
      <c r="BV453" s="142"/>
      <c r="BW453" s="142"/>
      <c r="BX453" s="142"/>
      <c r="BY453" s="142"/>
      <c r="BZ453" s="142"/>
      <c r="CA453" s="142"/>
      <c r="CB453" s="142"/>
      <c r="CC453" s="142"/>
      <c r="CD453" s="142"/>
      <c r="CE453" s="142"/>
      <c r="CF453" s="142"/>
      <c r="CG453" s="142"/>
      <c r="CH453" s="142"/>
      <c r="CI453" s="142"/>
      <c r="CJ453" s="142"/>
      <c r="CK453" s="142"/>
      <c r="CL453" s="142"/>
      <c r="CM453" s="142"/>
      <c r="CN453" s="142"/>
      <c r="CO453" s="142"/>
      <c r="CP453" s="142"/>
      <c r="CQ453" s="142"/>
      <c r="CR453" s="142"/>
      <c r="CS453" s="142"/>
      <c r="CT453" s="142"/>
      <c r="CU453" s="142"/>
      <c r="CV453" s="142"/>
      <c r="CW453" s="142"/>
      <c r="CX453" s="142"/>
      <c r="CY453" s="142"/>
      <c r="CZ453" s="142"/>
      <c r="DA453" s="142"/>
      <c r="DB453" s="142"/>
      <c r="DC453" s="142"/>
      <c r="DD453" s="142"/>
      <c r="DE453" s="142"/>
      <c r="DF453" s="142"/>
      <c r="DG453" s="142"/>
      <c r="DH453" s="142"/>
      <c r="DI453" s="142"/>
      <c r="DJ453" s="142"/>
      <c r="DK453" s="142"/>
      <c r="DL453" s="142"/>
      <c r="DM453" s="142"/>
      <c r="DN453" s="142"/>
      <c r="DO453" s="142"/>
      <c r="DP453" s="142"/>
      <c r="DQ453" s="142"/>
      <c r="DR453" s="142"/>
      <c r="DS453" s="142"/>
      <c r="DT453" s="142"/>
      <c r="DU453" s="142"/>
      <c r="DV453" s="142"/>
      <c r="DW453" s="142"/>
      <c r="DX453" s="142"/>
      <c r="DY453" s="142"/>
      <c r="DZ453" s="142"/>
      <c r="EA453" s="142"/>
      <c r="EB453" s="142"/>
      <c r="EC453" s="142"/>
      <c r="ED453" s="141"/>
      <c r="EE453" s="141"/>
      <c r="EF453" s="141"/>
      <c r="EG453" s="141"/>
      <c r="EH453" s="141"/>
      <c r="EI453" s="142"/>
      <c r="EJ453" s="142"/>
      <c r="EK453" s="142"/>
      <c r="EL453" s="142"/>
      <c r="EM453" s="142"/>
      <c r="EN453" s="142"/>
      <c r="EO453" s="142"/>
      <c r="EP453" s="142"/>
      <c r="EQ453" s="142"/>
      <c r="ER453" s="142"/>
      <c r="ES453" s="142"/>
      <c r="ET453" s="142"/>
      <c r="EU453" s="142"/>
      <c r="EV453" s="142"/>
      <c r="EW453" s="142"/>
      <c r="EX453" s="142"/>
      <c r="EY453" s="142"/>
      <c r="EZ453" s="142"/>
      <c r="FA453" s="142"/>
      <c r="FB453" s="142"/>
      <c r="FC453" s="142"/>
      <c r="FD453" s="142"/>
      <c r="FE453" s="142"/>
      <c r="FF453" s="142"/>
      <c r="FG453" s="142"/>
      <c r="FH453" s="142"/>
    </row>
    <row r="454" spans="1:164" s="67" customFormat="1">
      <c r="B454" s="141"/>
      <c r="C454" s="142"/>
      <c r="D454" s="141"/>
      <c r="E454" s="141"/>
      <c r="F454" s="143"/>
      <c r="G454" s="142"/>
      <c r="H454" s="142"/>
      <c r="I454" s="142"/>
      <c r="J454" s="142"/>
      <c r="K454" s="141"/>
      <c r="L454" s="141"/>
      <c r="M454" s="141"/>
      <c r="N454" s="141"/>
      <c r="O454" s="141"/>
      <c r="P454" s="141"/>
      <c r="Q454" s="141"/>
      <c r="R454" s="142"/>
      <c r="S454" s="144"/>
      <c r="T454" s="144"/>
      <c r="U454" s="145"/>
      <c r="V454" s="141"/>
      <c r="W454" s="141"/>
      <c r="X454" s="141"/>
      <c r="Y454" s="141"/>
      <c r="Z454" s="141"/>
      <c r="AA454" s="142"/>
      <c r="AB454" s="141"/>
      <c r="AC454" s="141"/>
      <c r="AD454" s="141"/>
      <c r="AE454" s="142"/>
      <c r="AF454" s="142"/>
      <c r="AG454" s="141"/>
      <c r="AH454" s="141"/>
      <c r="AI454" s="141"/>
      <c r="AJ454" s="142"/>
      <c r="AK454" s="142"/>
      <c r="AL454" s="142"/>
      <c r="AM454" s="142"/>
      <c r="AN454" s="142"/>
      <c r="AO454" s="142"/>
      <c r="AP454" s="142"/>
      <c r="AQ454" s="142"/>
      <c r="AR454" s="142"/>
      <c r="AS454" s="142"/>
      <c r="AT454" s="142"/>
      <c r="AU454" s="142"/>
      <c r="AV454" s="142"/>
      <c r="AW454" s="142"/>
      <c r="AX454" s="142"/>
      <c r="AY454" s="142"/>
      <c r="AZ454" s="142"/>
      <c r="BA454" s="142"/>
      <c r="BB454" s="142"/>
      <c r="BC454" s="142"/>
      <c r="BD454" s="142"/>
      <c r="BE454" s="142"/>
      <c r="BF454" s="142"/>
      <c r="BG454" s="142"/>
      <c r="BH454" s="142"/>
      <c r="BI454" s="142"/>
      <c r="BJ454" s="142"/>
      <c r="BK454" s="142"/>
      <c r="BL454" s="142"/>
      <c r="BM454" s="142"/>
      <c r="BN454" s="142"/>
      <c r="BO454" s="142"/>
      <c r="BP454" s="142"/>
      <c r="BQ454" s="142"/>
      <c r="BR454" s="142"/>
      <c r="BS454" s="142"/>
      <c r="BT454" s="142"/>
      <c r="BU454" s="142"/>
      <c r="BV454" s="142"/>
      <c r="BW454" s="142"/>
      <c r="BX454" s="142"/>
      <c r="BY454" s="142"/>
      <c r="BZ454" s="142"/>
      <c r="CA454" s="142"/>
      <c r="CB454" s="142"/>
      <c r="CC454" s="142"/>
      <c r="CD454" s="142"/>
      <c r="CE454" s="142"/>
      <c r="CF454" s="142"/>
      <c r="CG454" s="142"/>
      <c r="CH454" s="142"/>
      <c r="CI454" s="142"/>
      <c r="CJ454" s="142"/>
      <c r="CK454" s="142"/>
      <c r="CL454" s="142"/>
      <c r="CM454" s="142"/>
      <c r="CN454" s="142"/>
      <c r="CO454" s="142"/>
      <c r="CP454" s="142"/>
      <c r="CQ454" s="142"/>
      <c r="CR454" s="142"/>
      <c r="CS454" s="142"/>
      <c r="CT454" s="142"/>
      <c r="CU454" s="142"/>
      <c r="CV454" s="142"/>
      <c r="CW454" s="142"/>
      <c r="CX454" s="142"/>
      <c r="CY454" s="142"/>
      <c r="CZ454" s="142"/>
      <c r="DA454" s="142"/>
      <c r="DB454" s="142"/>
      <c r="DC454" s="142"/>
      <c r="DD454" s="142"/>
      <c r="DE454" s="142"/>
      <c r="DF454" s="142"/>
      <c r="DG454" s="142"/>
      <c r="DH454" s="142"/>
      <c r="DI454" s="142"/>
      <c r="DJ454" s="142"/>
      <c r="DK454" s="142"/>
      <c r="DL454" s="142"/>
      <c r="DM454" s="142"/>
      <c r="DN454" s="142"/>
      <c r="DO454" s="142"/>
      <c r="DP454" s="142"/>
      <c r="DQ454" s="142"/>
      <c r="DR454" s="142"/>
      <c r="DS454" s="142"/>
      <c r="DT454" s="142"/>
      <c r="DU454" s="142"/>
      <c r="DV454" s="142"/>
      <c r="DW454" s="142"/>
      <c r="DX454" s="142"/>
      <c r="DY454" s="142"/>
      <c r="DZ454" s="142"/>
      <c r="EA454" s="142"/>
      <c r="EB454" s="142"/>
      <c r="EC454" s="142"/>
      <c r="ED454" s="141"/>
      <c r="EE454" s="141"/>
      <c r="EF454" s="141"/>
      <c r="EG454" s="141"/>
      <c r="EH454" s="141"/>
      <c r="EI454" s="142"/>
      <c r="EJ454" s="142"/>
      <c r="EK454" s="142"/>
      <c r="EL454" s="142"/>
      <c r="EM454" s="142"/>
      <c r="EN454" s="142"/>
      <c r="EO454" s="142"/>
      <c r="EP454" s="142"/>
      <c r="EQ454" s="142"/>
      <c r="ER454" s="142"/>
      <c r="ES454" s="142"/>
      <c r="ET454" s="142"/>
      <c r="EU454" s="142"/>
      <c r="EV454" s="142"/>
      <c r="EW454" s="142"/>
      <c r="EX454" s="142"/>
      <c r="EY454" s="142"/>
      <c r="EZ454" s="142"/>
      <c r="FA454" s="142"/>
      <c r="FB454" s="142"/>
      <c r="FC454" s="142"/>
      <c r="FD454" s="142"/>
      <c r="FE454" s="142"/>
      <c r="FF454" s="142"/>
      <c r="FG454" s="142"/>
      <c r="FH454" s="142"/>
    </row>
    <row r="455" spans="1:164" s="67" customFormat="1">
      <c r="B455" s="141"/>
      <c r="C455" s="142"/>
      <c r="D455" s="141"/>
      <c r="E455" s="141"/>
      <c r="F455" s="143"/>
      <c r="G455" s="142"/>
      <c r="H455" s="142"/>
      <c r="I455" s="142"/>
      <c r="J455" s="142"/>
      <c r="K455" s="141"/>
      <c r="L455" s="141"/>
      <c r="M455" s="141"/>
      <c r="N455" s="141"/>
      <c r="O455" s="141"/>
      <c r="P455" s="141"/>
      <c r="Q455" s="141"/>
      <c r="R455" s="142"/>
      <c r="S455" s="144"/>
      <c r="T455" s="144"/>
      <c r="U455" s="145"/>
      <c r="V455" s="141"/>
      <c r="W455" s="141"/>
      <c r="X455" s="141"/>
      <c r="Y455" s="141"/>
      <c r="Z455" s="141"/>
      <c r="AA455" s="142"/>
      <c r="AB455" s="141"/>
      <c r="AC455" s="141"/>
      <c r="AD455" s="141"/>
      <c r="AE455" s="142"/>
      <c r="AF455" s="142"/>
      <c r="AG455" s="141"/>
      <c r="AH455" s="141"/>
      <c r="AI455" s="141"/>
      <c r="AJ455" s="142"/>
      <c r="AK455" s="142"/>
      <c r="AL455" s="142"/>
      <c r="AM455" s="142"/>
      <c r="AN455" s="142"/>
      <c r="AO455" s="142"/>
      <c r="AP455" s="142"/>
      <c r="AQ455" s="142"/>
      <c r="AR455" s="142"/>
      <c r="AS455" s="142"/>
      <c r="AT455" s="142"/>
      <c r="AU455" s="142"/>
      <c r="AV455" s="142"/>
      <c r="AW455" s="142"/>
      <c r="AX455" s="142"/>
      <c r="AY455" s="142"/>
      <c r="AZ455" s="142"/>
      <c r="BA455" s="142"/>
      <c r="BB455" s="142"/>
      <c r="BC455" s="142"/>
      <c r="BD455" s="142"/>
      <c r="BE455" s="142"/>
      <c r="BF455" s="142"/>
      <c r="BG455" s="142"/>
      <c r="BH455" s="142"/>
      <c r="BI455" s="142"/>
      <c r="BJ455" s="142"/>
      <c r="BK455" s="142"/>
      <c r="BL455" s="142"/>
      <c r="BM455" s="142"/>
      <c r="BN455" s="142"/>
      <c r="BO455" s="142"/>
      <c r="BP455" s="142"/>
      <c r="BQ455" s="142"/>
      <c r="BR455" s="142"/>
      <c r="BS455" s="142"/>
      <c r="BT455" s="142"/>
      <c r="BU455" s="142"/>
      <c r="BV455" s="142"/>
      <c r="BW455" s="142"/>
      <c r="BX455" s="142"/>
      <c r="BY455" s="142"/>
      <c r="BZ455" s="142"/>
      <c r="CA455" s="142"/>
      <c r="CB455" s="142"/>
      <c r="CC455" s="142"/>
      <c r="CD455" s="142"/>
      <c r="CE455" s="142"/>
      <c r="CF455" s="142"/>
      <c r="CG455" s="142"/>
      <c r="CH455" s="142"/>
      <c r="CI455" s="142"/>
      <c r="CJ455" s="142"/>
      <c r="CK455" s="142"/>
      <c r="CL455" s="142"/>
      <c r="CM455" s="142"/>
      <c r="CN455" s="142"/>
      <c r="CO455" s="142"/>
      <c r="CP455" s="142"/>
      <c r="CQ455" s="142"/>
      <c r="CR455" s="142"/>
      <c r="CS455" s="142"/>
      <c r="CT455" s="142"/>
      <c r="CU455" s="142"/>
      <c r="CV455" s="142"/>
      <c r="CW455" s="142"/>
      <c r="CX455" s="142"/>
      <c r="CY455" s="142"/>
      <c r="CZ455" s="142"/>
      <c r="DA455" s="142"/>
      <c r="DB455" s="142"/>
      <c r="DC455" s="142"/>
      <c r="DD455" s="142"/>
      <c r="DE455" s="142"/>
      <c r="DF455" s="142"/>
      <c r="DG455" s="142"/>
      <c r="DH455" s="142"/>
      <c r="DI455" s="142"/>
      <c r="DJ455" s="142"/>
      <c r="DK455" s="142"/>
      <c r="DL455" s="142"/>
      <c r="DM455" s="142"/>
      <c r="DN455" s="142"/>
      <c r="DO455" s="142"/>
      <c r="DP455" s="142"/>
      <c r="DQ455" s="142"/>
      <c r="DR455" s="142"/>
      <c r="DS455" s="142"/>
      <c r="DT455" s="142"/>
      <c r="DU455" s="142"/>
      <c r="DV455" s="142"/>
      <c r="DW455" s="142"/>
      <c r="DX455" s="142"/>
      <c r="DY455" s="142"/>
      <c r="DZ455" s="142"/>
      <c r="EA455" s="142"/>
      <c r="EB455" s="142"/>
      <c r="EC455" s="142"/>
      <c r="ED455" s="141"/>
      <c r="EE455" s="141"/>
      <c r="EF455" s="141"/>
      <c r="EG455" s="141"/>
      <c r="EH455" s="141"/>
      <c r="EI455" s="142"/>
      <c r="EJ455" s="142"/>
      <c r="EK455" s="142"/>
      <c r="EL455" s="142"/>
      <c r="EM455" s="142"/>
      <c r="EN455" s="142"/>
      <c r="EO455" s="142"/>
      <c r="EP455" s="142"/>
      <c r="EQ455" s="142"/>
      <c r="ER455" s="142"/>
      <c r="ES455" s="142"/>
      <c r="ET455" s="142"/>
      <c r="EU455" s="142"/>
      <c r="EV455" s="142"/>
      <c r="EW455" s="142"/>
      <c r="EX455" s="142"/>
      <c r="EY455" s="142"/>
      <c r="EZ455" s="142"/>
      <c r="FA455" s="142"/>
      <c r="FB455" s="142"/>
      <c r="FC455" s="142"/>
      <c r="FD455" s="142"/>
      <c r="FE455" s="142"/>
      <c r="FF455" s="142"/>
      <c r="FG455" s="142"/>
      <c r="FH455" s="142"/>
    </row>
    <row r="456" spans="1:164" s="67" customFormat="1">
      <c r="B456" s="141"/>
      <c r="C456" s="142"/>
      <c r="D456" s="141"/>
      <c r="E456" s="141"/>
      <c r="F456" s="143"/>
      <c r="G456" s="142"/>
      <c r="H456" s="142"/>
      <c r="I456" s="142"/>
      <c r="J456" s="142"/>
      <c r="K456" s="141"/>
      <c r="L456" s="141"/>
      <c r="M456" s="141"/>
      <c r="N456" s="141"/>
      <c r="O456" s="141"/>
      <c r="P456" s="141"/>
      <c r="Q456" s="141"/>
      <c r="R456" s="142"/>
      <c r="S456" s="144"/>
      <c r="T456" s="144"/>
      <c r="U456" s="145"/>
      <c r="V456" s="141"/>
      <c r="W456" s="141"/>
      <c r="X456" s="141"/>
      <c r="Y456" s="141"/>
      <c r="Z456" s="141"/>
      <c r="AA456" s="142"/>
      <c r="AB456" s="141"/>
      <c r="AC456" s="141"/>
      <c r="AD456" s="141"/>
      <c r="AE456" s="142"/>
      <c r="AF456" s="142"/>
      <c r="AG456" s="141"/>
      <c r="AH456" s="141"/>
      <c r="AI456" s="141"/>
      <c r="AJ456" s="142"/>
      <c r="AK456" s="142"/>
      <c r="AL456" s="142"/>
      <c r="AM456" s="142"/>
      <c r="AN456" s="142"/>
      <c r="AO456" s="142"/>
      <c r="AP456" s="142"/>
      <c r="AQ456" s="142"/>
      <c r="AR456" s="142"/>
      <c r="AS456" s="142"/>
      <c r="AT456" s="142"/>
      <c r="AU456" s="142"/>
      <c r="AV456" s="142"/>
      <c r="AW456" s="142"/>
      <c r="AX456" s="142"/>
      <c r="AY456" s="142"/>
      <c r="AZ456" s="142"/>
      <c r="BA456" s="142"/>
      <c r="BB456" s="142"/>
      <c r="BC456" s="142"/>
      <c r="BD456" s="142"/>
      <c r="BE456" s="142"/>
      <c r="BF456" s="142"/>
      <c r="BG456" s="142"/>
      <c r="BH456" s="142"/>
      <c r="BI456" s="142"/>
      <c r="BJ456" s="142"/>
      <c r="BK456" s="142"/>
      <c r="BL456" s="142"/>
      <c r="BM456" s="142"/>
      <c r="BN456" s="142"/>
      <c r="BO456" s="142"/>
      <c r="BP456" s="142"/>
      <c r="BQ456" s="142"/>
      <c r="BR456" s="142"/>
      <c r="BS456" s="142"/>
      <c r="BT456" s="142"/>
      <c r="BU456" s="142"/>
      <c r="BV456" s="142"/>
      <c r="BW456" s="142"/>
      <c r="BX456" s="142"/>
      <c r="BY456" s="142"/>
      <c r="BZ456" s="142"/>
      <c r="CA456" s="142"/>
      <c r="CB456" s="142"/>
      <c r="CC456" s="142"/>
      <c r="CD456" s="142"/>
      <c r="CE456" s="142"/>
      <c r="CF456" s="142"/>
      <c r="CG456" s="142"/>
      <c r="CH456" s="142"/>
      <c r="CI456" s="142"/>
      <c r="CJ456" s="142"/>
      <c r="CK456" s="142"/>
      <c r="CL456" s="142"/>
      <c r="CM456" s="142"/>
      <c r="CN456" s="142"/>
      <c r="CO456" s="142"/>
      <c r="CP456" s="142"/>
      <c r="CQ456" s="142"/>
      <c r="CR456" s="142"/>
      <c r="CS456" s="142"/>
      <c r="CT456" s="142"/>
      <c r="CU456" s="142"/>
      <c r="CV456" s="142"/>
      <c r="CW456" s="142"/>
      <c r="CX456" s="142"/>
      <c r="CY456" s="142"/>
      <c r="CZ456" s="142"/>
      <c r="DA456" s="142"/>
      <c r="DB456" s="142"/>
      <c r="DC456" s="142"/>
      <c r="DD456" s="142"/>
      <c r="DE456" s="142"/>
      <c r="DF456" s="142"/>
      <c r="DG456" s="142"/>
      <c r="DH456" s="142"/>
      <c r="DI456" s="142"/>
      <c r="DJ456" s="142"/>
      <c r="DK456" s="142"/>
      <c r="DL456" s="142"/>
      <c r="DM456" s="142"/>
      <c r="DN456" s="142"/>
      <c r="DO456" s="142"/>
      <c r="DP456" s="142"/>
      <c r="DQ456" s="142"/>
      <c r="DR456" s="142"/>
      <c r="DS456" s="142"/>
      <c r="DT456" s="142"/>
      <c r="DU456" s="142"/>
      <c r="DV456" s="142"/>
      <c r="DW456" s="142"/>
      <c r="DX456" s="142"/>
      <c r="DY456" s="142"/>
      <c r="DZ456" s="142"/>
      <c r="EA456" s="142"/>
      <c r="EB456" s="142"/>
      <c r="EC456" s="142"/>
      <c r="ED456" s="141"/>
      <c r="EE456" s="141"/>
      <c r="EF456" s="141"/>
      <c r="EG456" s="141"/>
      <c r="EH456" s="141"/>
      <c r="EI456" s="142"/>
      <c r="EJ456" s="142"/>
      <c r="EK456" s="142"/>
      <c r="EL456" s="142"/>
      <c r="EM456" s="142"/>
      <c r="EN456" s="142"/>
      <c r="EO456" s="142"/>
      <c r="EP456" s="142"/>
      <c r="EQ456" s="142"/>
      <c r="ER456" s="142"/>
      <c r="ES456" s="142"/>
      <c r="ET456" s="142"/>
      <c r="EU456" s="142"/>
      <c r="EV456" s="142"/>
      <c r="EW456" s="142"/>
      <c r="EX456" s="142"/>
      <c r="EY456" s="142"/>
      <c r="EZ456" s="142"/>
      <c r="FA456" s="142"/>
      <c r="FB456" s="142"/>
      <c r="FC456" s="142"/>
      <c r="FD456" s="142"/>
      <c r="FE456" s="142"/>
      <c r="FF456" s="142"/>
      <c r="FG456" s="142"/>
      <c r="FH456" s="142"/>
    </row>
    <row r="457" spans="1:164" s="67" customFormat="1">
      <c r="B457" s="141"/>
      <c r="C457" s="142"/>
      <c r="D457" s="141"/>
      <c r="E457" s="141"/>
      <c r="F457" s="143"/>
      <c r="G457" s="142"/>
      <c r="H457" s="142"/>
      <c r="I457" s="142"/>
      <c r="J457" s="142"/>
      <c r="K457" s="141"/>
      <c r="L457" s="141"/>
      <c r="M457" s="141"/>
      <c r="N457" s="141"/>
      <c r="O457" s="141"/>
      <c r="P457" s="141"/>
      <c r="Q457" s="141"/>
      <c r="R457" s="142"/>
      <c r="S457" s="144"/>
      <c r="T457" s="144"/>
      <c r="U457" s="145"/>
      <c r="V457" s="141"/>
      <c r="W457" s="141"/>
      <c r="X457" s="141"/>
      <c r="Y457" s="141"/>
      <c r="Z457" s="141"/>
      <c r="AA457" s="142"/>
      <c r="AB457" s="141"/>
      <c r="AC457" s="141"/>
      <c r="AD457" s="141"/>
      <c r="AE457" s="142"/>
      <c r="AF457" s="142"/>
      <c r="AG457" s="141"/>
      <c r="AH457" s="141"/>
      <c r="AI457" s="141"/>
      <c r="AJ457" s="142"/>
      <c r="AK457" s="142"/>
      <c r="AL457" s="142"/>
      <c r="AM457" s="142"/>
      <c r="AN457" s="142"/>
      <c r="AO457" s="142"/>
      <c r="AP457" s="142"/>
      <c r="AQ457" s="142"/>
      <c r="AR457" s="142"/>
      <c r="AS457" s="142"/>
      <c r="AT457" s="142"/>
      <c r="AU457" s="142"/>
      <c r="AV457" s="142"/>
      <c r="AW457" s="142"/>
      <c r="AX457" s="142"/>
      <c r="AY457" s="142"/>
      <c r="AZ457" s="142"/>
      <c r="BA457" s="142"/>
      <c r="BB457" s="142"/>
      <c r="BC457" s="142"/>
      <c r="BD457" s="142"/>
      <c r="BE457" s="142"/>
      <c r="BF457" s="142"/>
      <c r="BG457" s="142"/>
      <c r="BH457" s="142"/>
      <c r="BI457" s="142"/>
      <c r="BJ457" s="142"/>
      <c r="BK457" s="142"/>
      <c r="BL457" s="142"/>
      <c r="BM457" s="142"/>
      <c r="BN457" s="142"/>
      <c r="BO457" s="142"/>
      <c r="BP457" s="142"/>
      <c r="BQ457" s="142"/>
      <c r="BR457" s="142"/>
      <c r="BS457" s="142"/>
      <c r="BT457" s="142"/>
      <c r="BU457" s="142"/>
      <c r="BV457" s="142"/>
      <c r="BW457" s="142"/>
      <c r="BX457" s="142"/>
      <c r="BY457" s="142"/>
      <c r="BZ457" s="142"/>
      <c r="CA457" s="142"/>
      <c r="CB457" s="142"/>
      <c r="CC457" s="142"/>
      <c r="CD457" s="142"/>
      <c r="CE457" s="142"/>
      <c r="CF457" s="142"/>
      <c r="CG457" s="142"/>
      <c r="CH457" s="142"/>
      <c r="CI457" s="142"/>
      <c r="CJ457" s="142"/>
      <c r="CK457" s="142"/>
      <c r="CL457" s="142"/>
      <c r="CM457" s="142"/>
      <c r="CN457" s="142"/>
      <c r="CO457" s="142"/>
      <c r="CP457" s="142"/>
      <c r="CQ457" s="142"/>
      <c r="CR457" s="142"/>
      <c r="CS457" s="142"/>
      <c r="CT457" s="142"/>
      <c r="CU457" s="142"/>
      <c r="CV457" s="142"/>
      <c r="CW457" s="142"/>
      <c r="CX457" s="142"/>
      <c r="CY457" s="142"/>
      <c r="CZ457" s="142"/>
      <c r="DA457" s="142"/>
      <c r="DB457" s="142"/>
      <c r="DC457" s="142"/>
      <c r="DD457" s="142"/>
      <c r="DE457" s="142"/>
      <c r="DF457" s="142"/>
      <c r="DG457" s="142"/>
      <c r="DH457" s="142"/>
      <c r="DI457" s="142"/>
      <c r="DJ457" s="142"/>
      <c r="DK457" s="142"/>
      <c r="DL457" s="142"/>
      <c r="DM457" s="142"/>
      <c r="DN457" s="142"/>
      <c r="DO457" s="142"/>
      <c r="DP457" s="142"/>
      <c r="DQ457" s="142"/>
      <c r="DR457" s="142"/>
      <c r="DS457" s="142"/>
      <c r="DT457" s="142"/>
      <c r="DU457" s="142"/>
      <c r="DV457" s="142"/>
      <c r="DW457" s="142"/>
      <c r="DX457" s="142"/>
      <c r="DY457" s="142"/>
      <c r="DZ457" s="142"/>
      <c r="EA457" s="142"/>
      <c r="EB457" s="142"/>
      <c r="EC457" s="142"/>
      <c r="ED457" s="141"/>
      <c r="EE457" s="141"/>
      <c r="EF457" s="141"/>
      <c r="EG457" s="141"/>
      <c r="EH457" s="141"/>
      <c r="EI457" s="142"/>
      <c r="EJ457" s="142"/>
      <c r="EK457" s="142"/>
      <c r="EL457" s="142"/>
      <c r="EM457" s="142"/>
      <c r="EN457" s="142"/>
      <c r="EO457" s="142"/>
      <c r="EP457" s="142"/>
      <c r="EQ457" s="142"/>
      <c r="ER457" s="142"/>
      <c r="ES457" s="142"/>
      <c r="ET457" s="142"/>
      <c r="EU457" s="142"/>
      <c r="EV457" s="142"/>
      <c r="EW457" s="142"/>
      <c r="EX457" s="142"/>
      <c r="EY457" s="142"/>
      <c r="EZ457" s="142"/>
      <c r="FA457" s="142"/>
      <c r="FB457" s="142"/>
      <c r="FC457" s="142"/>
      <c r="FD457" s="142"/>
      <c r="FE457" s="142"/>
      <c r="FF457" s="142"/>
      <c r="FG457" s="142"/>
      <c r="FH457" s="142"/>
    </row>
    <row r="458" spans="1:164" s="67" customFormat="1">
      <c r="B458" s="141"/>
      <c r="C458" s="142"/>
      <c r="D458" s="141"/>
      <c r="E458" s="141"/>
      <c r="F458" s="143"/>
      <c r="G458" s="142"/>
      <c r="H458" s="142"/>
      <c r="I458" s="142"/>
      <c r="J458" s="142"/>
      <c r="K458" s="141"/>
      <c r="L458" s="141"/>
      <c r="M458" s="141"/>
      <c r="N458" s="141"/>
      <c r="O458" s="141"/>
      <c r="P458" s="141"/>
      <c r="Q458" s="141"/>
      <c r="R458" s="142"/>
      <c r="S458" s="144"/>
      <c r="T458" s="144"/>
      <c r="U458" s="145"/>
      <c r="V458" s="141"/>
      <c r="W458" s="141"/>
      <c r="X458" s="141"/>
      <c r="Y458" s="141"/>
      <c r="Z458" s="141"/>
      <c r="AA458" s="142"/>
      <c r="AB458" s="141"/>
      <c r="AC458" s="141"/>
      <c r="AD458" s="141"/>
      <c r="AE458" s="142"/>
      <c r="AF458" s="142"/>
      <c r="AG458" s="141"/>
      <c r="AH458" s="141"/>
      <c r="AI458" s="141"/>
      <c r="AJ458" s="142"/>
      <c r="AK458" s="142"/>
      <c r="AL458" s="142"/>
      <c r="AM458" s="142"/>
      <c r="AN458" s="142"/>
      <c r="AO458" s="142"/>
      <c r="AP458" s="142"/>
      <c r="AQ458" s="142"/>
      <c r="AR458" s="142"/>
      <c r="AS458" s="142"/>
      <c r="AT458" s="142"/>
      <c r="AU458" s="142"/>
      <c r="AV458" s="142"/>
      <c r="AW458" s="142"/>
      <c r="AX458" s="142"/>
      <c r="AY458" s="142"/>
      <c r="AZ458" s="142"/>
      <c r="BA458" s="142"/>
      <c r="BB458" s="142"/>
      <c r="BC458" s="142"/>
      <c r="BD458" s="142"/>
      <c r="BE458" s="142"/>
      <c r="BF458" s="142"/>
      <c r="BG458" s="142"/>
      <c r="BH458" s="142"/>
      <c r="BI458" s="142"/>
      <c r="BJ458" s="142"/>
      <c r="BK458" s="142"/>
      <c r="BL458" s="142"/>
      <c r="BM458" s="142"/>
      <c r="BN458" s="142"/>
      <c r="BO458" s="142"/>
      <c r="BP458" s="142"/>
      <c r="BQ458" s="142"/>
      <c r="BR458" s="142"/>
      <c r="BS458" s="142"/>
      <c r="BT458" s="142"/>
      <c r="BU458" s="142"/>
      <c r="BV458" s="142"/>
      <c r="BW458" s="142"/>
      <c r="BX458" s="142"/>
      <c r="BY458" s="142"/>
      <c r="BZ458" s="142"/>
      <c r="CA458" s="142"/>
      <c r="CB458" s="142"/>
      <c r="CC458" s="142"/>
      <c r="CD458" s="142"/>
      <c r="CE458" s="142"/>
      <c r="CF458" s="142"/>
      <c r="CG458" s="142"/>
      <c r="CH458" s="142"/>
      <c r="CI458" s="142"/>
      <c r="CJ458" s="142"/>
      <c r="CK458" s="142"/>
      <c r="CL458" s="142"/>
      <c r="CM458" s="142"/>
      <c r="CN458" s="142"/>
      <c r="CO458" s="142"/>
      <c r="CP458" s="142"/>
      <c r="CQ458" s="142"/>
      <c r="CR458" s="142"/>
      <c r="CS458" s="142"/>
      <c r="CT458" s="142"/>
      <c r="CU458" s="142"/>
      <c r="CV458" s="142"/>
      <c r="CW458" s="142"/>
      <c r="CX458" s="142"/>
      <c r="CY458" s="142"/>
      <c r="CZ458" s="142"/>
      <c r="DA458" s="142"/>
      <c r="DB458" s="142"/>
      <c r="DC458" s="142"/>
      <c r="DD458" s="142"/>
      <c r="DE458" s="142"/>
      <c r="DF458" s="142"/>
      <c r="DG458" s="142"/>
      <c r="DH458" s="142"/>
      <c r="DI458" s="142"/>
      <c r="DJ458" s="142"/>
      <c r="DK458" s="142"/>
      <c r="DL458" s="142"/>
      <c r="DM458" s="142"/>
      <c r="DN458" s="142"/>
      <c r="DO458" s="142"/>
      <c r="DP458" s="142"/>
      <c r="DQ458" s="142"/>
      <c r="DR458" s="142"/>
      <c r="DS458" s="142"/>
      <c r="DT458" s="142"/>
      <c r="DU458" s="142"/>
      <c r="DV458" s="142"/>
      <c r="DW458" s="142"/>
      <c r="DX458" s="142"/>
      <c r="DY458" s="142"/>
      <c r="DZ458" s="142"/>
      <c r="EA458" s="142"/>
      <c r="EB458" s="142"/>
      <c r="EC458" s="142"/>
      <c r="ED458" s="141"/>
      <c r="EE458" s="141"/>
      <c r="EF458" s="141"/>
      <c r="EG458" s="141"/>
      <c r="EH458" s="141"/>
      <c r="EI458" s="142"/>
      <c r="EJ458" s="142"/>
      <c r="EK458" s="142"/>
      <c r="EL458" s="142"/>
      <c r="EM458" s="142"/>
      <c r="EN458" s="142"/>
      <c r="EO458" s="142"/>
      <c r="EP458" s="142"/>
      <c r="EQ458" s="142"/>
      <c r="ER458" s="142"/>
      <c r="ES458" s="142"/>
      <c r="ET458" s="142"/>
      <c r="EU458" s="142"/>
      <c r="EV458" s="142"/>
      <c r="EW458" s="142"/>
      <c r="EX458" s="142"/>
      <c r="EY458" s="142"/>
      <c r="EZ458" s="142"/>
      <c r="FA458" s="142"/>
      <c r="FB458" s="142"/>
      <c r="FC458" s="142"/>
      <c r="FD458" s="142"/>
      <c r="FE458" s="142"/>
      <c r="FF458" s="142"/>
      <c r="FG458" s="142"/>
      <c r="FH458" s="142"/>
    </row>
    <row r="459" spans="1:164" s="67" customFormat="1">
      <c r="B459" s="141"/>
      <c r="C459" s="142"/>
      <c r="D459" s="141"/>
      <c r="E459" s="141"/>
      <c r="F459" s="143"/>
      <c r="G459" s="142"/>
      <c r="H459" s="142"/>
      <c r="I459" s="142"/>
      <c r="J459" s="142"/>
      <c r="K459" s="141"/>
      <c r="L459" s="141"/>
      <c r="M459" s="141"/>
      <c r="N459" s="141"/>
      <c r="O459" s="141"/>
      <c r="P459" s="141"/>
      <c r="Q459" s="141"/>
      <c r="R459" s="142"/>
      <c r="S459" s="144"/>
      <c r="T459" s="144"/>
      <c r="U459" s="145"/>
      <c r="V459" s="141"/>
      <c r="W459" s="141"/>
      <c r="X459" s="141"/>
      <c r="Y459" s="141"/>
      <c r="Z459" s="141"/>
      <c r="AA459" s="142"/>
      <c r="AB459" s="141"/>
      <c r="AC459" s="141"/>
      <c r="AD459" s="141"/>
      <c r="AE459" s="142"/>
      <c r="AF459" s="142"/>
      <c r="AG459" s="141"/>
      <c r="AH459" s="141"/>
      <c r="AI459" s="141"/>
      <c r="AJ459" s="142"/>
      <c r="AK459" s="142"/>
      <c r="AL459" s="142"/>
      <c r="AM459" s="142"/>
      <c r="AN459" s="142"/>
      <c r="AO459" s="142"/>
      <c r="AP459" s="142"/>
      <c r="AQ459" s="142"/>
      <c r="AR459" s="142"/>
      <c r="AS459" s="142"/>
      <c r="AT459" s="142"/>
      <c r="AU459" s="142"/>
      <c r="AV459" s="142"/>
      <c r="AW459" s="142"/>
      <c r="AX459" s="142"/>
      <c r="AY459" s="142"/>
      <c r="AZ459" s="142"/>
      <c r="BA459" s="142"/>
      <c r="BB459" s="142"/>
      <c r="BC459" s="142"/>
      <c r="BD459" s="142"/>
      <c r="BE459" s="142"/>
      <c r="BF459" s="142"/>
      <c r="BG459" s="142"/>
      <c r="BH459" s="142"/>
      <c r="BI459" s="142"/>
      <c r="BJ459" s="142"/>
      <c r="BK459" s="142"/>
      <c r="BL459" s="142"/>
      <c r="BM459" s="142"/>
      <c r="BN459" s="142"/>
      <c r="BO459" s="142"/>
      <c r="BP459" s="142"/>
      <c r="BQ459" s="142"/>
      <c r="BR459" s="142"/>
      <c r="BS459" s="142"/>
      <c r="BT459" s="142"/>
      <c r="BU459" s="142"/>
      <c r="BV459" s="142"/>
      <c r="BW459" s="142"/>
      <c r="BX459" s="142"/>
      <c r="BY459" s="142"/>
      <c r="BZ459" s="142"/>
      <c r="CA459" s="142"/>
      <c r="CB459" s="142"/>
      <c r="CC459" s="142"/>
      <c r="CD459" s="142"/>
      <c r="CE459" s="142"/>
      <c r="CF459" s="142"/>
      <c r="CG459" s="142"/>
      <c r="CH459" s="142"/>
      <c r="CI459" s="142"/>
      <c r="CJ459" s="142"/>
      <c r="CK459" s="142"/>
      <c r="CL459" s="142"/>
      <c r="CM459" s="142"/>
      <c r="CN459" s="142"/>
      <c r="CO459" s="142"/>
      <c r="CP459" s="142"/>
      <c r="CQ459" s="142"/>
      <c r="CR459" s="142"/>
      <c r="CS459" s="142"/>
      <c r="CT459" s="142"/>
      <c r="CU459" s="142"/>
      <c r="CV459" s="142"/>
      <c r="CW459" s="142"/>
      <c r="CX459" s="142"/>
      <c r="CY459" s="142"/>
      <c r="CZ459" s="142"/>
      <c r="DA459" s="142"/>
      <c r="DB459" s="142"/>
      <c r="DC459" s="142"/>
      <c r="DD459" s="142"/>
      <c r="DE459" s="142"/>
      <c r="DF459" s="142"/>
      <c r="DG459" s="142"/>
      <c r="DH459" s="142"/>
      <c r="DI459" s="142"/>
      <c r="DJ459" s="142"/>
      <c r="DK459" s="142"/>
      <c r="DL459" s="142"/>
      <c r="DM459" s="142"/>
      <c r="DN459" s="142"/>
      <c r="DO459" s="142"/>
      <c r="DP459" s="142"/>
      <c r="DQ459" s="142"/>
      <c r="DR459" s="142"/>
      <c r="DS459" s="142"/>
      <c r="DT459" s="142"/>
      <c r="DU459" s="142"/>
      <c r="DV459" s="142"/>
      <c r="DW459" s="142"/>
      <c r="DX459" s="142"/>
      <c r="DY459" s="142"/>
      <c r="DZ459" s="142"/>
      <c r="EA459" s="142"/>
      <c r="EB459" s="142"/>
      <c r="EC459" s="142"/>
      <c r="ED459" s="141"/>
      <c r="EE459" s="141"/>
      <c r="EF459" s="141"/>
      <c r="EG459" s="141"/>
      <c r="EH459" s="141"/>
      <c r="EI459" s="142"/>
      <c r="EJ459" s="142"/>
      <c r="EK459" s="142"/>
      <c r="EL459" s="142"/>
      <c r="EM459" s="142"/>
      <c r="EN459" s="142"/>
      <c r="EO459" s="142"/>
      <c r="EP459" s="142"/>
      <c r="EQ459" s="142"/>
      <c r="ER459" s="142"/>
      <c r="ES459" s="142"/>
      <c r="ET459" s="142"/>
      <c r="EU459" s="142"/>
      <c r="EV459" s="142"/>
      <c r="EW459" s="142"/>
      <c r="EX459" s="142"/>
      <c r="EY459" s="142"/>
      <c r="EZ459" s="142"/>
      <c r="FA459" s="142"/>
      <c r="FB459" s="142"/>
      <c r="FC459" s="142"/>
      <c r="FD459" s="142"/>
      <c r="FE459" s="142"/>
      <c r="FF459" s="142"/>
      <c r="FG459" s="142"/>
      <c r="FH459" s="142"/>
    </row>
    <row r="460" spans="1:164" s="67" customFormat="1">
      <c r="B460" s="141"/>
      <c r="C460" s="142"/>
      <c r="D460" s="141"/>
      <c r="E460" s="141"/>
      <c r="F460" s="143"/>
      <c r="G460" s="142"/>
      <c r="H460" s="142"/>
      <c r="I460" s="142"/>
      <c r="J460" s="142"/>
      <c r="K460" s="141"/>
      <c r="L460" s="141"/>
      <c r="M460" s="141"/>
      <c r="N460" s="141"/>
      <c r="O460" s="141"/>
      <c r="P460" s="141"/>
      <c r="Q460" s="141"/>
      <c r="R460" s="142"/>
      <c r="S460" s="144"/>
      <c r="T460" s="144"/>
      <c r="U460" s="145"/>
      <c r="V460" s="141"/>
      <c r="W460" s="141"/>
      <c r="X460" s="141"/>
      <c r="Y460" s="141"/>
      <c r="Z460" s="141"/>
      <c r="AA460" s="142"/>
      <c r="AB460" s="141"/>
      <c r="AC460" s="141"/>
      <c r="AD460" s="141"/>
      <c r="AE460" s="142"/>
      <c r="AF460" s="142"/>
      <c r="AG460" s="141"/>
      <c r="AH460" s="141"/>
      <c r="AI460" s="141"/>
      <c r="AJ460" s="142"/>
      <c r="AK460" s="142"/>
      <c r="AL460" s="142"/>
      <c r="AM460" s="142"/>
      <c r="AN460" s="142"/>
      <c r="AO460" s="142"/>
      <c r="AP460" s="142"/>
      <c r="AQ460" s="142"/>
      <c r="AR460" s="142"/>
      <c r="AS460" s="142"/>
      <c r="AT460" s="142"/>
      <c r="AU460" s="142"/>
      <c r="AV460" s="142"/>
      <c r="AW460" s="142"/>
      <c r="AX460" s="142"/>
      <c r="AY460" s="142"/>
      <c r="AZ460" s="142"/>
      <c r="BA460" s="142"/>
      <c r="BB460" s="142"/>
      <c r="BC460" s="142"/>
      <c r="BD460" s="142"/>
      <c r="BE460" s="142"/>
      <c r="BF460" s="142"/>
      <c r="BG460" s="142"/>
      <c r="BH460" s="142"/>
      <c r="BI460" s="142"/>
      <c r="BJ460" s="142"/>
      <c r="BK460" s="142"/>
      <c r="BL460" s="142"/>
      <c r="BM460" s="142"/>
      <c r="BN460" s="142"/>
      <c r="BO460" s="142"/>
      <c r="BP460" s="142"/>
      <c r="BQ460" s="142"/>
      <c r="BR460" s="142"/>
      <c r="BS460" s="142"/>
      <c r="BT460" s="142"/>
      <c r="BU460" s="142"/>
      <c r="BV460" s="142"/>
      <c r="BW460" s="142"/>
      <c r="BX460" s="142"/>
      <c r="BY460" s="142"/>
      <c r="BZ460" s="142"/>
      <c r="CA460" s="142"/>
      <c r="CB460" s="142"/>
      <c r="CC460" s="142"/>
      <c r="CD460" s="142"/>
      <c r="CE460" s="142"/>
      <c r="CF460" s="142"/>
      <c r="CG460" s="142"/>
      <c r="CH460" s="142"/>
      <c r="CI460" s="142"/>
      <c r="CJ460" s="142"/>
      <c r="CK460" s="142"/>
      <c r="CL460" s="142"/>
      <c r="CM460" s="142"/>
      <c r="CN460" s="142"/>
      <c r="CO460" s="142"/>
      <c r="CP460" s="142"/>
      <c r="CQ460" s="142"/>
      <c r="CR460" s="142"/>
      <c r="CS460" s="142"/>
      <c r="CT460" s="142"/>
      <c r="CU460" s="142"/>
      <c r="CV460" s="142"/>
      <c r="CW460" s="142"/>
      <c r="CX460" s="142"/>
      <c r="CY460" s="142"/>
      <c r="CZ460" s="142"/>
      <c r="DA460" s="142"/>
      <c r="DB460" s="142"/>
      <c r="DC460" s="142"/>
      <c r="DD460" s="142"/>
      <c r="DE460" s="142"/>
      <c r="DF460" s="142"/>
      <c r="DG460" s="142"/>
      <c r="DH460" s="142"/>
      <c r="DI460" s="142"/>
      <c r="DJ460" s="142"/>
      <c r="DK460" s="142"/>
      <c r="DL460" s="142"/>
      <c r="DM460" s="142"/>
      <c r="DN460" s="142"/>
      <c r="DO460" s="142"/>
      <c r="DP460" s="142"/>
      <c r="DQ460" s="142"/>
      <c r="DR460" s="142"/>
      <c r="DS460" s="142"/>
      <c r="DT460" s="142"/>
      <c r="DU460" s="142"/>
      <c r="DV460" s="142"/>
      <c r="DW460" s="142"/>
      <c r="DX460" s="142"/>
      <c r="DY460" s="142"/>
      <c r="DZ460" s="142"/>
      <c r="EA460" s="142"/>
      <c r="EB460" s="142"/>
      <c r="EC460" s="142"/>
      <c r="ED460" s="141"/>
      <c r="EE460" s="141"/>
      <c r="EF460" s="141"/>
      <c r="EG460" s="141"/>
      <c r="EH460" s="141"/>
      <c r="EI460" s="142"/>
      <c r="EJ460" s="142"/>
      <c r="EK460" s="142"/>
      <c r="EL460" s="142"/>
      <c r="EM460" s="142"/>
      <c r="EN460" s="142"/>
      <c r="EO460" s="142"/>
      <c r="EP460" s="142"/>
      <c r="EQ460" s="142"/>
      <c r="ER460" s="142"/>
      <c r="ES460" s="142"/>
      <c r="ET460" s="142"/>
      <c r="EU460" s="142"/>
      <c r="EV460" s="142"/>
      <c r="EW460" s="142"/>
      <c r="EX460" s="142"/>
      <c r="EY460" s="142"/>
      <c r="EZ460" s="142"/>
      <c r="FA460" s="142"/>
      <c r="FB460" s="142"/>
      <c r="FC460" s="142"/>
      <c r="FD460" s="142"/>
      <c r="FE460" s="142"/>
      <c r="FF460" s="142"/>
      <c r="FG460" s="142"/>
      <c r="FH460" s="142"/>
    </row>
    <row r="461" spans="1:164" s="67" customFormat="1">
      <c r="B461" s="141"/>
      <c r="C461" s="142"/>
      <c r="D461" s="141"/>
      <c r="E461" s="141"/>
      <c r="F461" s="143"/>
      <c r="G461" s="142"/>
      <c r="H461" s="142"/>
      <c r="I461" s="142"/>
      <c r="J461" s="142"/>
      <c r="K461" s="141"/>
      <c r="L461" s="141"/>
      <c r="M461" s="141"/>
      <c r="N461" s="141"/>
      <c r="O461" s="141"/>
      <c r="P461" s="141"/>
      <c r="Q461" s="141"/>
      <c r="R461" s="142"/>
      <c r="S461" s="144"/>
      <c r="T461" s="144"/>
      <c r="U461" s="145"/>
      <c r="V461" s="141"/>
      <c r="W461" s="141"/>
      <c r="X461" s="141"/>
      <c r="Y461" s="141"/>
      <c r="Z461" s="141"/>
      <c r="AA461" s="142"/>
      <c r="AB461" s="141"/>
      <c r="AC461" s="141"/>
      <c r="AD461" s="141"/>
      <c r="AE461" s="142"/>
      <c r="AF461" s="142"/>
      <c r="AG461" s="141"/>
      <c r="AH461" s="141"/>
      <c r="AI461" s="141"/>
      <c r="AJ461" s="142"/>
      <c r="AK461" s="142"/>
      <c r="AL461" s="142"/>
      <c r="AM461" s="142"/>
      <c r="AN461" s="142"/>
      <c r="AO461" s="142"/>
      <c r="AP461" s="142"/>
      <c r="AQ461" s="142"/>
      <c r="AR461" s="142"/>
      <c r="AS461" s="142"/>
      <c r="AT461" s="142"/>
      <c r="AU461" s="142"/>
      <c r="AV461" s="142"/>
      <c r="AW461" s="142"/>
      <c r="AX461" s="142"/>
      <c r="AY461" s="142"/>
      <c r="AZ461" s="142"/>
      <c r="BA461" s="142"/>
      <c r="BB461" s="142"/>
      <c r="BC461" s="142"/>
      <c r="BD461" s="142"/>
      <c r="BE461" s="142"/>
      <c r="BF461" s="142"/>
      <c r="BG461" s="142"/>
      <c r="BH461" s="142"/>
      <c r="BI461" s="142"/>
      <c r="BJ461" s="142"/>
      <c r="BK461" s="142"/>
      <c r="BL461" s="142"/>
      <c r="BM461" s="142"/>
      <c r="BN461" s="142"/>
      <c r="BO461" s="142"/>
      <c r="BP461" s="142"/>
      <c r="BQ461" s="142"/>
      <c r="BR461" s="142"/>
      <c r="BS461" s="142"/>
      <c r="BT461" s="142"/>
      <c r="BU461" s="142"/>
      <c r="BV461" s="142"/>
      <c r="BW461" s="142"/>
      <c r="BX461" s="142"/>
      <c r="BY461" s="142"/>
      <c r="BZ461" s="142"/>
      <c r="CA461" s="142"/>
      <c r="CB461" s="142"/>
      <c r="CC461" s="142"/>
      <c r="CD461" s="142"/>
      <c r="CE461" s="142"/>
      <c r="CF461" s="142"/>
      <c r="CG461" s="142"/>
      <c r="CH461" s="142"/>
      <c r="CI461" s="142"/>
      <c r="CJ461" s="142"/>
      <c r="CK461" s="142"/>
      <c r="CL461" s="142"/>
      <c r="CM461" s="142"/>
      <c r="CN461" s="142"/>
      <c r="CO461" s="142"/>
      <c r="CP461" s="142"/>
      <c r="CQ461" s="142"/>
      <c r="CR461" s="142"/>
      <c r="CS461" s="142"/>
      <c r="CT461" s="142"/>
      <c r="CU461" s="142"/>
      <c r="CV461" s="142"/>
      <c r="CW461" s="142"/>
      <c r="CX461" s="142"/>
      <c r="CY461" s="142"/>
      <c r="CZ461" s="142"/>
      <c r="DA461" s="142"/>
      <c r="DB461" s="142"/>
      <c r="DC461" s="142"/>
      <c r="DD461" s="142"/>
      <c r="DE461" s="142"/>
      <c r="DF461" s="142"/>
      <c r="DG461" s="142"/>
      <c r="DH461" s="142"/>
      <c r="DI461" s="142"/>
      <c r="DJ461" s="142"/>
      <c r="DK461" s="142"/>
      <c r="DL461" s="142"/>
      <c r="DM461" s="142"/>
      <c r="DN461" s="142"/>
      <c r="DO461" s="142"/>
      <c r="DP461" s="142"/>
      <c r="DQ461" s="142"/>
      <c r="DR461" s="142"/>
      <c r="DS461" s="142"/>
      <c r="DT461" s="142"/>
      <c r="DU461" s="142"/>
      <c r="DV461" s="142"/>
      <c r="DW461" s="142"/>
      <c r="DX461" s="142"/>
      <c r="DY461" s="142"/>
      <c r="DZ461" s="142"/>
      <c r="EA461" s="142"/>
      <c r="EB461" s="142"/>
      <c r="EC461" s="142"/>
      <c r="ED461" s="141"/>
      <c r="EE461" s="141"/>
      <c r="EF461" s="141"/>
      <c r="EG461" s="141"/>
      <c r="EH461" s="141"/>
      <c r="EI461" s="142"/>
      <c r="EJ461" s="142"/>
      <c r="EK461" s="142"/>
      <c r="EL461" s="142"/>
      <c r="EM461" s="142"/>
      <c r="EN461" s="142"/>
      <c r="EO461" s="142"/>
      <c r="EP461" s="142"/>
      <c r="EQ461" s="142"/>
      <c r="ER461" s="142"/>
      <c r="ES461" s="142"/>
      <c r="ET461" s="142"/>
      <c r="EU461" s="142"/>
      <c r="EV461" s="142"/>
      <c r="EW461" s="142"/>
      <c r="EX461" s="142"/>
      <c r="EY461" s="142"/>
      <c r="EZ461" s="142"/>
      <c r="FA461" s="142"/>
      <c r="FB461" s="142"/>
      <c r="FC461" s="142"/>
      <c r="FD461" s="142"/>
      <c r="FE461" s="142"/>
      <c r="FF461" s="142"/>
      <c r="FG461" s="142"/>
      <c r="FH461" s="142"/>
    </row>
    <row r="462" spans="1:164" s="67" customFormat="1">
      <c r="B462" s="141"/>
      <c r="C462" s="142"/>
      <c r="D462" s="141"/>
      <c r="E462" s="141"/>
      <c r="F462" s="143"/>
      <c r="G462" s="142"/>
      <c r="H462" s="142"/>
      <c r="I462" s="142"/>
      <c r="J462" s="142"/>
      <c r="K462" s="141"/>
      <c r="L462" s="141"/>
      <c r="M462" s="141"/>
      <c r="N462" s="141"/>
      <c r="O462" s="141"/>
      <c r="P462" s="141"/>
      <c r="Q462" s="141"/>
      <c r="R462" s="142"/>
      <c r="S462" s="144"/>
      <c r="T462" s="144"/>
      <c r="U462" s="145"/>
      <c r="V462" s="141"/>
      <c r="W462" s="141"/>
      <c r="X462" s="141"/>
      <c r="Y462" s="141"/>
      <c r="Z462" s="141"/>
      <c r="AA462" s="142"/>
      <c r="AB462" s="141"/>
      <c r="AC462" s="141"/>
      <c r="AD462" s="141"/>
      <c r="AE462" s="142"/>
      <c r="AF462" s="142"/>
      <c r="AG462" s="141"/>
      <c r="AH462" s="141"/>
      <c r="AI462" s="141"/>
      <c r="AJ462" s="142"/>
      <c r="AK462" s="142"/>
      <c r="AL462" s="142"/>
      <c r="AM462" s="142"/>
      <c r="AN462" s="142"/>
      <c r="AO462" s="142"/>
      <c r="AP462" s="142"/>
      <c r="AQ462" s="142"/>
      <c r="AR462" s="142"/>
      <c r="AS462" s="142"/>
      <c r="AT462" s="142"/>
      <c r="AU462" s="142"/>
      <c r="AV462" s="142"/>
      <c r="AW462" s="142"/>
      <c r="AX462" s="142"/>
      <c r="AY462" s="142"/>
      <c r="AZ462" s="142"/>
      <c r="BA462" s="142"/>
      <c r="BB462" s="142"/>
      <c r="BC462" s="142"/>
      <c r="BD462" s="142"/>
      <c r="BE462" s="142"/>
      <c r="BF462" s="142"/>
      <c r="BG462" s="142"/>
      <c r="BH462" s="142"/>
      <c r="BI462" s="142"/>
      <c r="BJ462" s="142"/>
      <c r="BK462" s="142"/>
      <c r="BL462" s="142"/>
      <c r="BM462" s="142"/>
      <c r="BN462" s="142"/>
      <c r="BO462" s="142"/>
      <c r="BP462" s="142"/>
      <c r="BQ462" s="142"/>
      <c r="BR462" s="142"/>
      <c r="BS462" s="142"/>
      <c r="BT462" s="142"/>
      <c r="BU462" s="142"/>
      <c r="BV462" s="142"/>
      <c r="BW462" s="142"/>
      <c r="BX462" s="142"/>
      <c r="BY462" s="142"/>
      <c r="BZ462" s="142"/>
      <c r="CA462" s="142"/>
      <c r="CB462" s="142"/>
      <c r="CC462" s="142"/>
      <c r="CD462" s="142"/>
      <c r="CE462" s="142"/>
      <c r="CF462" s="142"/>
      <c r="CG462" s="142"/>
      <c r="CH462" s="142"/>
      <c r="CI462" s="142"/>
      <c r="CJ462" s="142"/>
      <c r="CK462" s="142"/>
      <c r="CL462" s="142"/>
      <c r="CM462" s="142"/>
      <c r="CN462" s="142"/>
      <c r="CO462" s="142"/>
      <c r="CP462" s="142"/>
      <c r="CQ462" s="142"/>
      <c r="CR462" s="142"/>
      <c r="CS462" s="142"/>
      <c r="CT462" s="142"/>
      <c r="CU462" s="142"/>
      <c r="CV462" s="142"/>
      <c r="CW462" s="142"/>
      <c r="CX462" s="142"/>
      <c r="CY462" s="142"/>
      <c r="CZ462" s="142"/>
      <c r="DA462" s="142"/>
      <c r="DB462" s="142"/>
      <c r="DC462" s="142"/>
      <c r="DD462" s="142"/>
      <c r="DE462" s="142"/>
      <c r="DF462" s="142"/>
      <c r="DG462" s="142"/>
      <c r="DH462" s="142"/>
      <c r="DI462" s="142"/>
      <c r="DJ462" s="142"/>
      <c r="DK462" s="142"/>
      <c r="DL462" s="142"/>
      <c r="DM462" s="142"/>
      <c r="DN462" s="142"/>
      <c r="DO462" s="142"/>
      <c r="DP462" s="142"/>
      <c r="DQ462" s="142"/>
      <c r="DR462" s="142"/>
      <c r="DS462" s="142"/>
      <c r="DT462" s="142"/>
      <c r="DU462" s="142"/>
      <c r="DV462" s="142"/>
      <c r="DW462" s="142"/>
      <c r="DX462" s="142"/>
      <c r="DY462" s="142"/>
      <c r="DZ462" s="142"/>
      <c r="EA462" s="142"/>
      <c r="EB462" s="142"/>
      <c r="EC462" s="142"/>
      <c r="ED462" s="141"/>
      <c r="EE462" s="141"/>
      <c r="EF462" s="141"/>
      <c r="EG462" s="141"/>
      <c r="EH462" s="141"/>
      <c r="EI462" s="142"/>
      <c r="EJ462" s="142"/>
      <c r="EK462" s="142"/>
      <c r="EL462" s="142"/>
      <c r="EM462" s="142"/>
      <c r="EN462" s="142"/>
      <c r="EO462" s="142"/>
      <c r="EP462" s="142"/>
      <c r="EQ462" s="142"/>
      <c r="ER462" s="142"/>
      <c r="ES462" s="142"/>
      <c r="ET462" s="142"/>
      <c r="EU462" s="142"/>
      <c r="EV462" s="142"/>
      <c r="EW462" s="142"/>
      <c r="EX462" s="142"/>
      <c r="EY462" s="142"/>
      <c r="EZ462" s="142"/>
      <c r="FA462" s="142"/>
      <c r="FB462" s="142"/>
      <c r="FC462" s="142"/>
      <c r="FD462" s="142"/>
      <c r="FE462" s="142"/>
      <c r="FF462" s="142"/>
      <c r="FG462" s="142"/>
      <c r="FH462" s="142"/>
    </row>
    <row r="463" spans="1:164" s="67" customFormat="1">
      <c r="B463" s="141"/>
      <c r="C463" s="142"/>
      <c r="D463" s="141"/>
      <c r="E463" s="141"/>
      <c r="F463" s="143"/>
      <c r="G463" s="142"/>
      <c r="H463" s="142"/>
      <c r="I463" s="142"/>
      <c r="J463" s="142"/>
      <c r="K463" s="141"/>
      <c r="L463" s="141"/>
      <c r="M463" s="141"/>
      <c r="N463" s="141"/>
      <c r="O463" s="141"/>
      <c r="P463" s="141"/>
      <c r="Q463" s="141"/>
      <c r="R463" s="142"/>
      <c r="S463" s="144"/>
      <c r="T463" s="144"/>
      <c r="U463" s="145"/>
      <c r="V463" s="141"/>
      <c r="W463" s="141"/>
      <c r="X463" s="141"/>
      <c r="Y463" s="141"/>
      <c r="Z463" s="141"/>
      <c r="AA463" s="142"/>
      <c r="AB463" s="141"/>
      <c r="AC463" s="141"/>
      <c r="AD463" s="141"/>
      <c r="AE463" s="142"/>
      <c r="AF463" s="142"/>
      <c r="AG463" s="141"/>
      <c r="AH463" s="141"/>
      <c r="AI463" s="141"/>
      <c r="AJ463" s="142"/>
      <c r="AK463" s="142"/>
      <c r="AL463" s="142"/>
      <c r="AM463" s="142"/>
      <c r="AN463" s="142"/>
      <c r="AO463" s="142"/>
      <c r="AP463" s="142"/>
      <c r="AQ463" s="142"/>
      <c r="AR463" s="142"/>
      <c r="AS463" s="142"/>
      <c r="AT463" s="142"/>
      <c r="AU463" s="142"/>
      <c r="AV463" s="142"/>
      <c r="AW463" s="142"/>
      <c r="AX463" s="142"/>
      <c r="AY463" s="142"/>
      <c r="AZ463" s="142"/>
      <c r="BA463" s="142"/>
      <c r="BB463" s="142"/>
      <c r="BC463" s="142"/>
      <c r="BD463" s="142"/>
      <c r="BE463" s="142"/>
      <c r="BF463" s="142"/>
      <c r="BG463" s="142"/>
      <c r="BH463" s="142"/>
      <c r="BI463" s="142"/>
      <c r="BJ463" s="142"/>
      <c r="BK463" s="142"/>
      <c r="BL463" s="142"/>
      <c r="BM463" s="142"/>
      <c r="BN463" s="142"/>
      <c r="BO463" s="142"/>
      <c r="BP463" s="142"/>
      <c r="BQ463" s="142"/>
      <c r="BR463" s="142"/>
      <c r="BS463" s="142"/>
      <c r="BT463" s="142"/>
      <c r="BU463" s="142"/>
      <c r="BV463" s="142"/>
      <c r="BW463" s="142"/>
      <c r="BX463" s="142"/>
      <c r="BY463" s="142"/>
      <c r="BZ463" s="142"/>
      <c r="CA463" s="142"/>
      <c r="CB463" s="142"/>
      <c r="CC463" s="142"/>
      <c r="CD463" s="142"/>
      <c r="CE463" s="142"/>
      <c r="CF463" s="142"/>
      <c r="CG463" s="142"/>
      <c r="CH463" s="142"/>
      <c r="CI463" s="142"/>
      <c r="CJ463" s="142"/>
      <c r="CK463" s="142"/>
      <c r="CL463" s="142"/>
      <c r="CM463" s="142"/>
      <c r="CN463" s="142"/>
      <c r="CO463" s="142"/>
      <c r="CP463" s="142"/>
      <c r="CQ463" s="142"/>
      <c r="CR463" s="142"/>
      <c r="CS463" s="142"/>
      <c r="CT463" s="142"/>
      <c r="CU463" s="142"/>
      <c r="CV463" s="142"/>
      <c r="CW463" s="142"/>
      <c r="CX463" s="142"/>
      <c r="CY463" s="142"/>
      <c r="CZ463" s="142"/>
      <c r="DA463" s="142"/>
      <c r="DB463" s="142"/>
      <c r="DC463" s="142"/>
      <c r="DD463" s="142"/>
      <c r="DE463" s="142"/>
      <c r="DF463" s="142"/>
      <c r="DG463" s="142"/>
      <c r="DH463" s="142"/>
      <c r="DI463" s="142"/>
      <c r="DJ463" s="142"/>
      <c r="DK463" s="142"/>
      <c r="DL463" s="142"/>
      <c r="DM463" s="142"/>
      <c r="DN463" s="142"/>
      <c r="DO463" s="142"/>
      <c r="DP463" s="142"/>
      <c r="DQ463" s="142"/>
      <c r="DR463" s="142"/>
      <c r="DS463" s="142"/>
      <c r="DT463" s="142"/>
      <c r="DU463" s="142"/>
      <c r="DV463" s="142"/>
      <c r="DW463" s="142"/>
      <c r="DX463" s="142"/>
      <c r="DY463" s="142"/>
      <c r="DZ463" s="142"/>
      <c r="EA463" s="142"/>
      <c r="EB463" s="142"/>
      <c r="EC463" s="142"/>
      <c r="ED463" s="141"/>
      <c r="EE463" s="141"/>
      <c r="EF463" s="141"/>
      <c r="EG463" s="141"/>
      <c r="EH463" s="141"/>
      <c r="EI463" s="142"/>
      <c r="EJ463" s="142"/>
      <c r="EK463" s="142"/>
      <c r="EL463" s="142"/>
      <c r="EM463" s="142"/>
      <c r="EN463" s="142"/>
      <c r="EO463" s="142"/>
      <c r="EP463" s="142"/>
      <c r="EQ463" s="142"/>
      <c r="ER463" s="142"/>
      <c r="ES463" s="142"/>
      <c r="ET463" s="142"/>
      <c r="EU463" s="142"/>
      <c r="EV463" s="142"/>
      <c r="EW463" s="142"/>
      <c r="EX463" s="142"/>
      <c r="EY463" s="142"/>
      <c r="EZ463" s="142"/>
      <c r="FA463" s="142"/>
      <c r="FB463" s="142"/>
      <c r="FC463" s="142"/>
      <c r="FD463" s="142"/>
      <c r="FE463" s="142"/>
      <c r="FF463" s="142"/>
      <c r="FG463" s="142"/>
      <c r="FH463" s="142"/>
    </row>
    <row r="464" spans="1:164" s="67" customFormat="1">
      <c r="B464" s="141"/>
      <c r="C464" s="142"/>
      <c r="D464" s="141"/>
      <c r="E464" s="141"/>
      <c r="F464" s="143"/>
      <c r="G464" s="142"/>
      <c r="H464" s="142"/>
      <c r="I464" s="142"/>
      <c r="J464" s="142"/>
      <c r="K464" s="141"/>
      <c r="L464" s="141"/>
      <c r="M464" s="141"/>
      <c r="N464" s="141"/>
      <c r="O464" s="141"/>
      <c r="P464" s="141"/>
      <c r="Q464" s="141"/>
      <c r="R464" s="142"/>
      <c r="S464" s="144"/>
      <c r="T464" s="144"/>
      <c r="U464" s="145"/>
      <c r="V464" s="141"/>
      <c r="W464" s="141"/>
      <c r="X464" s="141"/>
      <c r="Y464" s="141"/>
      <c r="Z464" s="141"/>
      <c r="AA464" s="142"/>
      <c r="AB464" s="141"/>
      <c r="AC464" s="141"/>
      <c r="AD464" s="141"/>
      <c r="AE464" s="142"/>
      <c r="AF464" s="142"/>
      <c r="AG464" s="141"/>
      <c r="AH464" s="141"/>
      <c r="AI464" s="141"/>
      <c r="AJ464" s="142"/>
      <c r="AK464" s="142"/>
      <c r="AL464" s="142"/>
      <c r="AM464" s="142"/>
      <c r="AN464" s="142"/>
      <c r="AO464" s="142"/>
      <c r="AP464" s="142"/>
      <c r="AQ464" s="142"/>
      <c r="AR464" s="142"/>
      <c r="AS464" s="142"/>
      <c r="AT464" s="142"/>
      <c r="AU464" s="142"/>
      <c r="AV464" s="142"/>
      <c r="AW464" s="142"/>
      <c r="AX464" s="142"/>
      <c r="AY464" s="142"/>
      <c r="AZ464" s="142"/>
      <c r="BA464" s="142"/>
      <c r="BB464" s="142"/>
      <c r="BC464" s="142"/>
      <c r="BD464" s="142"/>
      <c r="BE464" s="142"/>
      <c r="BF464" s="142"/>
      <c r="BG464" s="142"/>
      <c r="BH464" s="142"/>
      <c r="BI464" s="142"/>
      <c r="BJ464" s="142"/>
      <c r="BK464" s="142"/>
      <c r="BL464" s="142"/>
      <c r="BM464" s="142"/>
      <c r="BN464" s="142"/>
      <c r="BO464" s="142"/>
      <c r="BP464" s="142"/>
      <c r="BQ464" s="142"/>
      <c r="BR464" s="142"/>
      <c r="BS464" s="142"/>
      <c r="BT464" s="142"/>
      <c r="BU464" s="142"/>
      <c r="BV464" s="142"/>
      <c r="BW464" s="142"/>
      <c r="BX464" s="142"/>
      <c r="BY464" s="142"/>
      <c r="BZ464" s="142"/>
      <c r="CA464" s="142"/>
      <c r="CB464" s="142"/>
      <c r="CC464" s="142"/>
      <c r="CD464" s="142"/>
      <c r="CE464" s="142"/>
      <c r="CF464" s="142"/>
      <c r="CG464" s="142"/>
      <c r="CH464" s="142"/>
      <c r="CI464" s="142"/>
      <c r="CJ464" s="142"/>
      <c r="CK464" s="142"/>
      <c r="CL464" s="142"/>
      <c r="CM464" s="142"/>
      <c r="CN464" s="142"/>
      <c r="CO464" s="142"/>
      <c r="CP464" s="142"/>
      <c r="CQ464" s="142"/>
      <c r="CR464" s="142"/>
      <c r="CS464" s="142"/>
      <c r="CT464" s="142"/>
      <c r="CU464" s="142"/>
      <c r="CV464" s="142"/>
      <c r="CW464" s="142"/>
      <c r="CX464" s="142"/>
      <c r="CY464" s="142"/>
      <c r="CZ464" s="142"/>
      <c r="DA464" s="142"/>
      <c r="DB464" s="142"/>
      <c r="DC464" s="142"/>
      <c r="DD464" s="142"/>
      <c r="DE464" s="142"/>
      <c r="DF464" s="142"/>
      <c r="DG464" s="142"/>
      <c r="DH464" s="142"/>
      <c r="DI464" s="142"/>
      <c r="DJ464" s="142"/>
      <c r="DK464" s="142"/>
      <c r="DL464" s="142"/>
      <c r="DM464" s="142"/>
      <c r="DN464" s="142"/>
      <c r="DO464" s="142"/>
      <c r="DP464" s="142"/>
      <c r="DQ464" s="142"/>
      <c r="DR464" s="142"/>
      <c r="DS464" s="142"/>
      <c r="DT464" s="142"/>
      <c r="DU464" s="142"/>
      <c r="DV464" s="142"/>
      <c r="DW464" s="142"/>
      <c r="DX464" s="142"/>
      <c r="DY464" s="142"/>
      <c r="DZ464" s="142"/>
      <c r="EA464" s="142"/>
      <c r="EB464" s="142"/>
      <c r="EC464" s="142"/>
      <c r="ED464" s="141"/>
      <c r="EE464" s="141"/>
      <c r="EF464" s="141"/>
      <c r="EG464" s="141"/>
      <c r="EH464" s="141"/>
      <c r="EI464" s="142"/>
      <c r="EJ464" s="142"/>
      <c r="EK464" s="142"/>
      <c r="EL464" s="142"/>
      <c r="EM464" s="142"/>
      <c r="EN464" s="142"/>
      <c r="EO464" s="142"/>
      <c r="EP464" s="142"/>
      <c r="EQ464" s="142"/>
      <c r="ER464" s="142"/>
      <c r="ES464" s="142"/>
      <c r="ET464" s="142"/>
      <c r="EU464" s="142"/>
      <c r="EV464" s="142"/>
      <c r="EW464" s="142"/>
      <c r="EX464" s="142"/>
      <c r="EY464" s="142"/>
      <c r="EZ464" s="142"/>
      <c r="FA464" s="142"/>
      <c r="FB464" s="142"/>
      <c r="FC464" s="142"/>
      <c r="FD464" s="142"/>
      <c r="FE464" s="142"/>
      <c r="FF464" s="142"/>
      <c r="FG464" s="142"/>
      <c r="FH464" s="142"/>
    </row>
    <row r="465" spans="2:164" s="67" customFormat="1">
      <c r="B465" s="141"/>
      <c r="C465" s="142"/>
      <c r="D465" s="141"/>
      <c r="E465" s="141"/>
      <c r="F465" s="143"/>
      <c r="G465" s="142"/>
      <c r="H465" s="142"/>
      <c r="I465" s="142"/>
      <c r="J465" s="142"/>
      <c r="K465" s="141"/>
      <c r="L465" s="141"/>
      <c r="M465" s="141"/>
      <c r="N465" s="141"/>
      <c r="O465" s="141"/>
      <c r="P465" s="141"/>
      <c r="Q465" s="141"/>
      <c r="R465" s="142"/>
      <c r="S465" s="144"/>
      <c r="T465" s="144"/>
      <c r="U465" s="145"/>
      <c r="V465" s="141"/>
      <c r="W465" s="141"/>
      <c r="X465" s="141"/>
      <c r="Y465" s="141"/>
      <c r="Z465" s="141"/>
      <c r="AA465" s="142"/>
      <c r="AB465" s="141"/>
      <c r="AC465" s="141"/>
      <c r="AD465" s="141"/>
      <c r="AE465" s="142"/>
      <c r="AF465" s="142"/>
      <c r="AG465" s="141"/>
      <c r="AH465" s="141"/>
      <c r="AI465" s="141"/>
      <c r="AJ465" s="142"/>
      <c r="AK465" s="142"/>
      <c r="AL465" s="142"/>
      <c r="AM465" s="142"/>
      <c r="AN465" s="142"/>
      <c r="AO465" s="142"/>
      <c r="AP465" s="142"/>
      <c r="AQ465" s="142"/>
      <c r="AR465" s="142"/>
      <c r="AS465" s="142"/>
      <c r="AT465" s="142"/>
      <c r="AU465" s="142"/>
      <c r="AV465" s="142"/>
      <c r="AW465" s="142"/>
      <c r="AX465" s="142"/>
      <c r="AY465" s="142"/>
      <c r="AZ465" s="142"/>
      <c r="BA465" s="142"/>
      <c r="BB465" s="142"/>
      <c r="BC465" s="142"/>
      <c r="BD465" s="142"/>
      <c r="BE465" s="142"/>
      <c r="BF465" s="142"/>
      <c r="BG465" s="142"/>
      <c r="BH465" s="142"/>
      <c r="BI465" s="142"/>
      <c r="BJ465" s="142"/>
      <c r="BK465" s="142"/>
      <c r="BL465" s="142"/>
      <c r="BM465" s="142"/>
      <c r="BN465" s="142"/>
      <c r="BO465" s="142"/>
      <c r="BP465" s="142"/>
      <c r="BQ465" s="142"/>
      <c r="BR465" s="142"/>
      <c r="BS465" s="142"/>
      <c r="BT465" s="142"/>
      <c r="BU465" s="142"/>
      <c r="BV465" s="142"/>
      <c r="BW465" s="142"/>
      <c r="BX465" s="142"/>
      <c r="BY465" s="142"/>
      <c r="BZ465" s="142"/>
      <c r="CA465" s="142"/>
      <c r="CB465" s="142"/>
      <c r="CC465" s="142"/>
      <c r="CD465" s="142"/>
      <c r="CE465" s="142"/>
      <c r="CF465" s="142"/>
      <c r="CG465" s="142"/>
      <c r="CH465" s="142"/>
      <c r="CI465" s="142"/>
      <c r="CJ465" s="142"/>
      <c r="CK465" s="142"/>
      <c r="CL465" s="142"/>
      <c r="CM465" s="142"/>
      <c r="CN465" s="142"/>
      <c r="CO465" s="142"/>
      <c r="CP465" s="142"/>
      <c r="CQ465" s="142"/>
      <c r="CR465" s="142"/>
      <c r="CS465" s="142"/>
      <c r="CT465" s="142"/>
      <c r="CU465" s="142"/>
      <c r="CV465" s="142"/>
      <c r="CW465" s="142"/>
      <c r="CX465" s="142"/>
      <c r="CY465" s="142"/>
      <c r="CZ465" s="142"/>
      <c r="DA465" s="142"/>
      <c r="DB465" s="142"/>
      <c r="DC465" s="142"/>
      <c r="DD465" s="142"/>
      <c r="DE465" s="142"/>
      <c r="DF465" s="142"/>
      <c r="DG465" s="142"/>
      <c r="DH465" s="142"/>
      <c r="DI465" s="142"/>
      <c r="DJ465" s="142"/>
      <c r="DK465" s="142"/>
      <c r="DL465" s="142"/>
      <c r="DM465" s="142"/>
      <c r="DN465" s="142"/>
      <c r="DO465" s="142"/>
      <c r="DP465" s="142"/>
      <c r="DQ465" s="142"/>
      <c r="DR465" s="142"/>
      <c r="DS465" s="142"/>
      <c r="DT465" s="142"/>
      <c r="DU465" s="142"/>
      <c r="DV465" s="142"/>
      <c r="DW465" s="142"/>
      <c r="DX465" s="142"/>
      <c r="DY465" s="142"/>
      <c r="DZ465" s="142"/>
      <c r="EA465" s="142"/>
      <c r="EB465" s="142"/>
      <c r="EC465" s="142"/>
      <c r="ED465" s="141"/>
      <c r="EE465" s="141"/>
      <c r="EF465" s="141"/>
      <c r="EG465" s="141"/>
      <c r="EH465" s="141"/>
      <c r="EI465" s="142"/>
      <c r="EJ465" s="142"/>
      <c r="EK465" s="142"/>
      <c r="EL465" s="142"/>
      <c r="EM465" s="142"/>
      <c r="EN465" s="142"/>
      <c r="EO465" s="142"/>
      <c r="EP465" s="142"/>
      <c r="EQ465" s="142"/>
      <c r="ER465" s="142"/>
      <c r="ES465" s="142"/>
      <c r="ET465" s="142"/>
      <c r="EU465" s="142"/>
      <c r="EV465" s="142"/>
      <c r="EW465" s="142"/>
      <c r="EX465" s="142"/>
      <c r="EY465" s="142"/>
      <c r="EZ465" s="142"/>
      <c r="FA465" s="142"/>
      <c r="FB465" s="142"/>
      <c r="FC465" s="142"/>
      <c r="FD465" s="142"/>
      <c r="FE465" s="142"/>
      <c r="FF465" s="142"/>
      <c r="FG465" s="142"/>
      <c r="FH465" s="142"/>
    </row>
    <row r="466" spans="2:164" s="67" customFormat="1">
      <c r="B466" s="141"/>
      <c r="C466" s="142"/>
      <c r="D466" s="141"/>
      <c r="E466" s="141"/>
      <c r="F466" s="143"/>
      <c r="G466" s="142"/>
      <c r="H466" s="142"/>
      <c r="I466" s="142"/>
      <c r="J466" s="142"/>
      <c r="K466" s="141"/>
      <c r="L466" s="141"/>
      <c r="M466" s="141"/>
      <c r="N466" s="141"/>
      <c r="O466" s="141"/>
      <c r="P466" s="141"/>
      <c r="Q466" s="141"/>
      <c r="R466" s="142"/>
      <c r="S466" s="144"/>
      <c r="T466" s="144"/>
      <c r="U466" s="145"/>
      <c r="V466" s="141"/>
      <c r="W466" s="141"/>
      <c r="X466" s="141"/>
      <c r="Y466" s="141"/>
      <c r="Z466" s="141"/>
      <c r="AA466" s="142"/>
      <c r="AB466" s="141"/>
      <c r="AC466" s="141"/>
      <c r="AD466" s="141"/>
      <c r="AE466" s="142"/>
      <c r="AF466" s="142"/>
      <c r="AG466" s="141"/>
      <c r="AH466" s="141"/>
      <c r="AI466" s="141"/>
      <c r="AJ466" s="142"/>
      <c r="AK466" s="142"/>
      <c r="AL466" s="142"/>
      <c r="AM466" s="142"/>
      <c r="AN466" s="142"/>
      <c r="AO466" s="142"/>
      <c r="AP466" s="142"/>
      <c r="AQ466" s="142"/>
      <c r="AR466" s="142"/>
      <c r="AS466" s="142"/>
      <c r="AT466" s="142"/>
      <c r="AU466" s="142"/>
      <c r="AV466" s="142"/>
      <c r="AW466" s="142"/>
      <c r="AX466" s="142"/>
      <c r="AY466" s="142"/>
      <c r="AZ466" s="142"/>
      <c r="BA466" s="142"/>
      <c r="BB466" s="142"/>
      <c r="BC466" s="142"/>
      <c r="BD466" s="142"/>
      <c r="BE466" s="142"/>
      <c r="BF466" s="142"/>
      <c r="BG466" s="142"/>
      <c r="BH466" s="142"/>
      <c r="BI466" s="142"/>
      <c r="BJ466" s="142"/>
      <c r="BK466" s="142"/>
      <c r="BL466" s="142"/>
      <c r="BM466" s="142"/>
      <c r="BN466" s="142"/>
      <c r="BO466" s="142"/>
      <c r="BP466" s="142"/>
      <c r="BQ466" s="142"/>
      <c r="BR466" s="142"/>
      <c r="BS466" s="142"/>
      <c r="BT466" s="142"/>
      <c r="BU466" s="142"/>
      <c r="BV466" s="142"/>
      <c r="BW466" s="142"/>
      <c r="BX466" s="142"/>
      <c r="BY466" s="142"/>
      <c r="BZ466" s="142"/>
      <c r="CA466" s="142"/>
      <c r="CB466" s="142"/>
      <c r="CC466" s="142"/>
      <c r="CD466" s="142"/>
      <c r="CE466" s="142"/>
      <c r="CF466" s="142"/>
      <c r="CG466" s="142"/>
      <c r="CH466" s="142"/>
      <c r="CI466" s="142"/>
      <c r="CJ466" s="142"/>
      <c r="CK466" s="142"/>
      <c r="CL466" s="142"/>
      <c r="CM466" s="142"/>
      <c r="CN466" s="142"/>
      <c r="CO466" s="142"/>
      <c r="CP466" s="142"/>
      <c r="CQ466" s="142"/>
      <c r="CR466" s="142"/>
      <c r="CS466" s="142"/>
      <c r="CT466" s="142"/>
      <c r="CU466" s="142"/>
      <c r="CV466" s="142"/>
      <c r="CW466" s="142"/>
      <c r="CX466" s="142"/>
      <c r="CY466" s="142"/>
      <c r="CZ466" s="142"/>
      <c r="DA466" s="142"/>
      <c r="DB466" s="142"/>
      <c r="DC466" s="142"/>
      <c r="DD466" s="142"/>
      <c r="DE466" s="142"/>
      <c r="DF466" s="142"/>
      <c r="DG466" s="142"/>
      <c r="DH466" s="142"/>
      <c r="DI466" s="142"/>
      <c r="DJ466" s="142"/>
      <c r="DK466" s="142"/>
      <c r="DL466" s="142"/>
      <c r="DM466" s="142"/>
      <c r="DN466" s="142"/>
      <c r="DO466" s="142"/>
      <c r="DP466" s="142"/>
      <c r="DQ466" s="142"/>
      <c r="DR466" s="142"/>
      <c r="DS466" s="142"/>
      <c r="DT466" s="142"/>
      <c r="DU466" s="142"/>
      <c r="DV466" s="142"/>
      <c r="DW466" s="142"/>
      <c r="DX466" s="142"/>
      <c r="DY466" s="142"/>
      <c r="DZ466" s="142"/>
      <c r="EA466" s="142"/>
      <c r="EB466" s="142"/>
      <c r="EC466" s="142"/>
      <c r="ED466" s="141"/>
      <c r="EE466" s="141"/>
      <c r="EF466" s="141"/>
      <c r="EG466" s="141"/>
      <c r="EH466" s="141"/>
      <c r="EI466" s="142"/>
      <c r="EJ466" s="142"/>
      <c r="EK466" s="142"/>
      <c r="EL466" s="142"/>
      <c r="EM466" s="142"/>
      <c r="EN466" s="142"/>
      <c r="EO466" s="142"/>
      <c r="EP466" s="142"/>
      <c r="EQ466" s="142"/>
      <c r="ER466" s="142"/>
      <c r="ES466" s="142"/>
      <c r="ET466" s="142"/>
      <c r="EU466" s="142"/>
      <c r="EV466" s="142"/>
      <c r="EW466" s="142"/>
      <c r="EX466" s="142"/>
      <c r="EY466" s="142"/>
      <c r="EZ466" s="142"/>
      <c r="FA466" s="142"/>
      <c r="FB466" s="142"/>
      <c r="FC466" s="142"/>
      <c r="FD466" s="142"/>
      <c r="FE466" s="142"/>
      <c r="FF466" s="142"/>
      <c r="FG466" s="142"/>
      <c r="FH466" s="142"/>
    </row>
    <row r="467" spans="2:164" s="67" customFormat="1">
      <c r="B467" s="141"/>
      <c r="C467" s="142"/>
      <c r="D467" s="141"/>
      <c r="E467" s="141"/>
      <c r="F467" s="143"/>
      <c r="G467" s="142"/>
      <c r="H467" s="142"/>
      <c r="I467" s="142"/>
      <c r="J467" s="142"/>
      <c r="K467" s="141"/>
      <c r="L467" s="141"/>
      <c r="M467" s="141"/>
      <c r="N467" s="141"/>
      <c r="O467" s="141"/>
      <c r="P467" s="141"/>
      <c r="Q467" s="141"/>
      <c r="R467" s="142"/>
      <c r="S467" s="144"/>
      <c r="T467" s="144"/>
      <c r="U467" s="145"/>
      <c r="V467" s="141"/>
      <c r="W467" s="141"/>
      <c r="X467" s="141"/>
      <c r="Y467" s="141"/>
      <c r="Z467" s="141"/>
      <c r="AA467" s="142"/>
      <c r="AB467" s="141"/>
      <c r="AC467" s="141"/>
      <c r="AD467" s="141"/>
      <c r="AE467" s="142"/>
      <c r="AF467" s="142"/>
      <c r="AG467" s="141"/>
      <c r="AH467" s="141"/>
      <c r="AI467" s="141"/>
      <c r="AJ467" s="142"/>
      <c r="AK467" s="142"/>
      <c r="AL467" s="142"/>
      <c r="AM467" s="142"/>
      <c r="AN467" s="142"/>
      <c r="AO467" s="142"/>
      <c r="AP467" s="142"/>
      <c r="AQ467" s="142"/>
      <c r="AR467" s="142"/>
      <c r="AS467" s="142"/>
      <c r="AT467" s="142"/>
      <c r="AU467" s="142"/>
      <c r="AV467" s="142"/>
      <c r="AW467" s="142"/>
      <c r="AX467" s="142"/>
      <c r="AY467" s="142"/>
      <c r="AZ467" s="142"/>
      <c r="BA467" s="142"/>
      <c r="BB467" s="142"/>
      <c r="BC467" s="142"/>
      <c r="BD467" s="142"/>
      <c r="BE467" s="142"/>
      <c r="BF467" s="142"/>
      <c r="BG467" s="142"/>
      <c r="BH467" s="142"/>
      <c r="BI467" s="142"/>
      <c r="BJ467" s="142"/>
      <c r="BK467" s="142"/>
      <c r="BL467" s="142"/>
      <c r="BM467" s="142"/>
      <c r="BN467" s="142"/>
      <c r="BO467" s="142"/>
      <c r="BP467" s="142"/>
      <c r="BQ467" s="142"/>
      <c r="BR467" s="142"/>
      <c r="BS467" s="142"/>
      <c r="BT467" s="142"/>
      <c r="BU467" s="142"/>
      <c r="BV467" s="142"/>
      <c r="BW467" s="142"/>
      <c r="BX467" s="142"/>
      <c r="BY467" s="142"/>
      <c r="BZ467" s="142"/>
      <c r="CA467" s="142"/>
      <c r="CB467" s="142"/>
      <c r="CC467" s="142"/>
      <c r="CD467" s="142"/>
      <c r="CE467" s="142"/>
      <c r="CF467" s="142"/>
      <c r="CG467" s="142"/>
      <c r="CH467" s="142"/>
      <c r="CI467" s="142"/>
      <c r="CJ467" s="142"/>
      <c r="CK467" s="142"/>
      <c r="CL467" s="142"/>
      <c r="CM467" s="142"/>
      <c r="CN467" s="142"/>
      <c r="CO467" s="142"/>
      <c r="CP467" s="142"/>
      <c r="CQ467" s="142"/>
      <c r="CR467" s="142"/>
      <c r="CS467" s="142"/>
      <c r="CT467" s="142"/>
      <c r="CU467" s="142"/>
      <c r="CV467" s="142"/>
      <c r="CW467" s="142"/>
      <c r="CX467" s="142"/>
      <c r="CY467" s="142"/>
      <c r="CZ467" s="142"/>
      <c r="DA467" s="142"/>
      <c r="DB467" s="142"/>
      <c r="DC467" s="142"/>
      <c r="DD467" s="142"/>
      <c r="DE467" s="142"/>
      <c r="DF467" s="142"/>
      <c r="DG467" s="142"/>
      <c r="DH467" s="142"/>
      <c r="DI467" s="142"/>
      <c r="DJ467" s="142"/>
      <c r="DK467" s="142"/>
      <c r="DL467" s="142"/>
      <c r="DM467" s="142"/>
      <c r="DN467" s="142"/>
      <c r="DO467" s="142"/>
      <c r="DP467" s="142"/>
      <c r="DQ467" s="142"/>
      <c r="DR467" s="142"/>
      <c r="DS467" s="142"/>
      <c r="DT467" s="142"/>
      <c r="DU467" s="142"/>
      <c r="DV467" s="142"/>
      <c r="DW467" s="142"/>
      <c r="DX467" s="142"/>
      <c r="DY467" s="142"/>
      <c r="DZ467" s="142"/>
      <c r="EA467" s="142"/>
      <c r="EB467" s="142"/>
      <c r="EC467" s="142"/>
      <c r="ED467" s="141"/>
      <c r="EE467" s="141"/>
      <c r="EF467" s="141"/>
      <c r="EG467" s="141"/>
      <c r="EH467" s="141"/>
      <c r="EI467" s="142"/>
      <c r="EJ467" s="142"/>
      <c r="EK467" s="142"/>
      <c r="EL467" s="142"/>
      <c r="EM467" s="142"/>
      <c r="EN467" s="142"/>
      <c r="EO467" s="142"/>
      <c r="EP467" s="142"/>
      <c r="EQ467" s="142"/>
      <c r="ER467" s="142"/>
      <c r="ES467" s="142"/>
      <c r="ET467" s="142"/>
      <c r="EU467" s="142"/>
      <c r="EV467" s="142"/>
      <c r="EW467" s="142"/>
      <c r="EX467" s="142"/>
      <c r="EY467" s="142"/>
      <c r="EZ467" s="142"/>
      <c r="FA467" s="142"/>
      <c r="FB467" s="142"/>
      <c r="FC467" s="142"/>
      <c r="FD467" s="142"/>
      <c r="FE467" s="142"/>
      <c r="FF467" s="142"/>
      <c r="FG467" s="142"/>
      <c r="FH467" s="142"/>
    </row>
    <row r="468" spans="2:164" s="67" customFormat="1">
      <c r="B468" s="141"/>
      <c r="C468" s="142"/>
      <c r="D468" s="141"/>
      <c r="E468" s="141"/>
      <c r="F468" s="143"/>
      <c r="G468" s="142"/>
      <c r="H468" s="142"/>
      <c r="I468" s="142"/>
      <c r="J468" s="142"/>
      <c r="K468" s="141"/>
      <c r="L468" s="141"/>
      <c r="M468" s="141"/>
      <c r="N468" s="141"/>
      <c r="O468" s="141"/>
      <c r="P468" s="141"/>
      <c r="Q468" s="141"/>
      <c r="R468" s="142"/>
      <c r="S468" s="144"/>
      <c r="T468" s="144"/>
      <c r="U468" s="145"/>
      <c r="V468" s="141"/>
      <c r="W468" s="141"/>
      <c r="X468" s="141"/>
      <c r="Y468" s="141"/>
      <c r="Z468" s="141"/>
      <c r="AA468" s="142"/>
      <c r="AB468" s="141"/>
      <c r="AC468" s="141"/>
      <c r="AD468" s="141"/>
      <c r="AE468" s="142"/>
      <c r="AF468" s="142"/>
      <c r="AG468" s="141"/>
      <c r="AH468" s="141"/>
      <c r="AI468" s="141"/>
      <c r="AJ468" s="142"/>
      <c r="AK468" s="142"/>
      <c r="AL468" s="142"/>
      <c r="AM468" s="142"/>
      <c r="AN468" s="142"/>
      <c r="AO468" s="142"/>
      <c r="AP468" s="142"/>
      <c r="AQ468" s="142"/>
      <c r="AR468" s="142"/>
      <c r="AS468" s="142"/>
      <c r="AT468" s="142"/>
      <c r="AU468" s="142"/>
      <c r="AV468" s="142"/>
      <c r="AW468" s="142"/>
      <c r="AX468" s="142"/>
      <c r="AY468" s="142"/>
      <c r="AZ468" s="142"/>
      <c r="BA468" s="142"/>
      <c r="BB468" s="142"/>
      <c r="BC468" s="142"/>
      <c r="BD468" s="142"/>
      <c r="BE468" s="142"/>
      <c r="BF468" s="142"/>
      <c r="BG468" s="142"/>
      <c r="BH468" s="142"/>
      <c r="BI468" s="142"/>
      <c r="BJ468" s="142"/>
      <c r="BK468" s="142"/>
      <c r="BL468" s="142"/>
      <c r="BM468" s="142"/>
      <c r="BN468" s="142"/>
      <c r="BO468" s="142"/>
      <c r="BP468" s="142"/>
      <c r="BQ468" s="142"/>
      <c r="BR468" s="142"/>
      <c r="BS468" s="142"/>
      <c r="BT468" s="142"/>
      <c r="BU468" s="142"/>
      <c r="BV468" s="142"/>
      <c r="BW468" s="142"/>
      <c r="BX468" s="142"/>
      <c r="BY468" s="142"/>
      <c r="BZ468" s="142"/>
      <c r="CA468" s="142"/>
      <c r="CB468" s="142"/>
      <c r="CC468" s="142"/>
      <c r="CD468" s="142"/>
      <c r="CE468" s="142"/>
      <c r="CF468" s="142"/>
      <c r="CG468" s="142"/>
      <c r="CH468" s="142"/>
      <c r="CI468" s="142"/>
      <c r="CJ468" s="142"/>
      <c r="CK468" s="142"/>
      <c r="CL468" s="142"/>
      <c r="CM468" s="142"/>
      <c r="CN468" s="142"/>
      <c r="CO468" s="142"/>
      <c r="CP468" s="142"/>
      <c r="CQ468" s="142"/>
      <c r="CR468" s="142"/>
      <c r="CS468" s="142"/>
      <c r="CT468" s="142"/>
      <c r="CU468" s="142"/>
      <c r="CV468" s="142"/>
      <c r="CW468" s="142"/>
      <c r="CX468" s="142"/>
      <c r="CY468" s="142"/>
      <c r="CZ468" s="142"/>
      <c r="DA468" s="142"/>
      <c r="DB468" s="142"/>
      <c r="DC468" s="142"/>
      <c r="DD468" s="142"/>
      <c r="DE468" s="142"/>
      <c r="DF468" s="142"/>
      <c r="DG468" s="142"/>
      <c r="DH468" s="142"/>
      <c r="DI468" s="142"/>
      <c r="DJ468" s="142"/>
      <c r="DK468" s="142"/>
      <c r="DL468" s="142"/>
      <c r="DM468" s="142"/>
      <c r="DN468" s="142"/>
      <c r="DO468" s="142"/>
      <c r="DP468" s="142"/>
      <c r="DQ468" s="142"/>
      <c r="DR468" s="142"/>
      <c r="DS468" s="142"/>
      <c r="DT468" s="142"/>
      <c r="DU468" s="142"/>
      <c r="DV468" s="142"/>
      <c r="DW468" s="142"/>
      <c r="DX468" s="142"/>
      <c r="DY468" s="142"/>
      <c r="DZ468" s="142"/>
      <c r="EA468" s="142"/>
      <c r="EB468" s="142"/>
      <c r="EC468" s="142"/>
      <c r="ED468" s="141"/>
      <c r="EE468" s="141"/>
      <c r="EF468" s="141"/>
      <c r="EG468" s="141"/>
      <c r="EH468" s="141"/>
      <c r="EI468" s="142"/>
      <c r="EJ468" s="142"/>
      <c r="EK468" s="142"/>
      <c r="EL468" s="142"/>
      <c r="EM468" s="142"/>
      <c r="EN468" s="142"/>
      <c r="EO468" s="142"/>
      <c r="EP468" s="142"/>
      <c r="EQ468" s="142"/>
      <c r="ER468" s="142"/>
      <c r="ES468" s="142"/>
      <c r="ET468" s="142"/>
      <c r="EU468" s="142"/>
      <c r="EV468" s="142"/>
      <c r="EW468" s="142"/>
      <c r="EX468" s="142"/>
      <c r="EY468" s="142"/>
      <c r="EZ468" s="142"/>
      <c r="FA468" s="142"/>
      <c r="FB468" s="142"/>
      <c r="FC468" s="142"/>
      <c r="FD468" s="142"/>
      <c r="FE468" s="142"/>
      <c r="FF468" s="142"/>
      <c r="FG468" s="142"/>
      <c r="FH468" s="142"/>
    </row>
    <row r="469" spans="2:164" s="67" customFormat="1">
      <c r="B469" s="141"/>
      <c r="C469" s="142"/>
      <c r="D469" s="141"/>
      <c r="E469" s="141"/>
      <c r="F469" s="143"/>
      <c r="G469" s="142"/>
      <c r="H469" s="142"/>
      <c r="I469" s="142"/>
      <c r="J469" s="142"/>
      <c r="K469" s="141"/>
      <c r="L469" s="141"/>
      <c r="M469" s="141"/>
      <c r="N469" s="141"/>
      <c r="O469" s="141"/>
      <c r="P469" s="141"/>
      <c r="Q469" s="141"/>
      <c r="R469" s="142"/>
      <c r="S469" s="144"/>
      <c r="T469" s="144"/>
      <c r="U469" s="145"/>
      <c r="V469" s="141"/>
      <c r="W469" s="141"/>
      <c r="X469" s="141"/>
      <c r="Y469" s="141"/>
      <c r="Z469" s="141"/>
      <c r="AA469" s="142"/>
      <c r="AB469" s="141"/>
      <c r="AC469" s="141"/>
      <c r="AD469" s="141"/>
      <c r="AE469" s="142"/>
      <c r="AF469" s="142"/>
      <c r="AG469" s="141"/>
      <c r="AH469" s="141"/>
      <c r="AI469" s="141"/>
      <c r="AJ469" s="142"/>
      <c r="AK469" s="142"/>
      <c r="AL469" s="142"/>
      <c r="AM469" s="142"/>
      <c r="AN469" s="142"/>
      <c r="AO469" s="142"/>
      <c r="AP469" s="142"/>
      <c r="AQ469" s="142"/>
      <c r="AR469" s="142"/>
      <c r="AS469" s="142"/>
      <c r="AT469" s="142"/>
      <c r="AU469" s="142"/>
      <c r="AV469" s="142"/>
      <c r="AW469" s="142"/>
      <c r="AX469" s="142"/>
      <c r="AY469" s="142"/>
      <c r="AZ469" s="142"/>
      <c r="BA469" s="142"/>
      <c r="BB469" s="142"/>
      <c r="BC469" s="142"/>
      <c r="BD469" s="142"/>
      <c r="BE469" s="142"/>
      <c r="BF469" s="142"/>
      <c r="BG469" s="142"/>
      <c r="BH469" s="142"/>
      <c r="BI469" s="142"/>
      <c r="BJ469" s="142"/>
      <c r="BK469" s="142"/>
      <c r="BL469" s="142"/>
      <c r="BM469" s="142"/>
      <c r="BN469" s="142"/>
      <c r="BO469" s="142"/>
      <c r="BP469" s="142"/>
      <c r="BQ469" s="142"/>
      <c r="BR469" s="142"/>
      <c r="BS469" s="142"/>
      <c r="BT469" s="142"/>
      <c r="BU469" s="142"/>
      <c r="BV469" s="142"/>
      <c r="BW469" s="142"/>
      <c r="BX469" s="142"/>
      <c r="BY469" s="142"/>
      <c r="BZ469" s="142"/>
      <c r="CA469" s="142"/>
      <c r="CB469" s="142"/>
      <c r="CC469" s="142"/>
      <c r="CD469" s="142"/>
      <c r="CE469" s="142"/>
      <c r="CF469" s="142"/>
      <c r="CG469" s="142"/>
      <c r="CH469" s="142"/>
      <c r="CI469" s="142"/>
      <c r="CJ469" s="142"/>
      <c r="CK469" s="142"/>
      <c r="CL469" s="142"/>
      <c r="CM469" s="142"/>
      <c r="CN469" s="142"/>
      <c r="CO469" s="142"/>
      <c r="CP469" s="142"/>
      <c r="CQ469" s="142"/>
      <c r="CR469" s="142"/>
      <c r="CS469" s="142"/>
      <c r="CT469" s="142"/>
      <c r="CU469" s="142"/>
      <c r="CV469" s="142"/>
      <c r="CW469" s="142"/>
      <c r="CX469" s="142"/>
      <c r="CY469" s="142"/>
      <c r="CZ469" s="142"/>
      <c r="DA469" s="142"/>
      <c r="DB469" s="142"/>
      <c r="DC469" s="142"/>
      <c r="DD469" s="142"/>
      <c r="DE469" s="142"/>
      <c r="DF469" s="142"/>
      <c r="DG469" s="142"/>
      <c r="DH469" s="142"/>
      <c r="DI469" s="142"/>
      <c r="DJ469" s="142"/>
      <c r="DK469" s="142"/>
      <c r="DL469" s="142"/>
      <c r="DM469" s="142"/>
      <c r="DN469" s="142"/>
      <c r="DO469" s="142"/>
      <c r="DP469" s="142"/>
      <c r="DQ469" s="142"/>
      <c r="DR469" s="142"/>
      <c r="DS469" s="142"/>
      <c r="DT469" s="142"/>
      <c r="DU469" s="142"/>
      <c r="DV469" s="142"/>
      <c r="DW469" s="142"/>
      <c r="DX469" s="142"/>
      <c r="DY469" s="142"/>
      <c r="DZ469" s="142"/>
      <c r="EA469" s="142"/>
      <c r="EB469" s="142"/>
      <c r="EC469" s="142"/>
      <c r="ED469" s="141"/>
      <c r="EE469" s="141"/>
      <c r="EF469" s="141"/>
      <c r="EG469" s="141"/>
      <c r="EH469" s="141"/>
      <c r="EI469" s="142"/>
      <c r="EJ469" s="142"/>
      <c r="EK469" s="142"/>
      <c r="EL469" s="142"/>
      <c r="EM469" s="142"/>
      <c r="EN469" s="142"/>
      <c r="EO469" s="142"/>
      <c r="EP469" s="142"/>
      <c r="EQ469" s="142"/>
      <c r="ER469" s="142"/>
      <c r="ES469" s="142"/>
      <c r="ET469" s="142"/>
      <c r="EU469" s="142"/>
      <c r="EV469" s="142"/>
      <c r="EW469" s="142"/>
      <c r="EX469" s="142"/>
      <c r="EY469" s="142"/>
      <c r="EZ469" s="142"/>
      <c r="FA469" s="142"/>
      <c r="FB469" s="142"/>
      <c r="FC469" s="142"/>
      <c r="FD469" s="142"/>
      <c r="FE469" s="142"/>
      <c r="FF469" s="142"/>
      <c r="FG469" s="142"/>
      <c r="FH469" s="142"/>
    </row>
    <row r="470" spans="2:164" s="67" customFormat="1">
      <c r="B470" s="141"/>
      <c r="C470" s="142"/>
      <c r="D470" s="141"/>
      <c r="E470" s="141"/>
      <c r="F470" s="143"/>
      <c r="G470" s="142"/>
      <c r="H470" s="142"/>
      <c r="I470" s="142"/>
      <c r="J470" s="142"/>
      <c r="K470" s="141"/>
      <c r="L470" s="141"/>
      <c r="M470" s="141"/>
      <c r="N470" s="141"/>
      <c r="O470" s="141"/>
      <c r="P470" s="141"/>
      <c r="Q470" s="141"/>
      <c r="R470" s="142"/>
      <c r="S470" s="144"/>
      <c r="T470" s="144"/>
      <c r="U470" s="145"/>
      <c r="V470" s="141"/>
      <c r="W470" s="141"/>
      <c r="X470" s="141"/>
      <c r="Y470" s="141"/>
      <c r="Z470" s="141"/>
      <c r="AA470" s="142"/>
      <c r="AB470" s="141"/>
      <c r="AC470" s="141"/>
      <c r="AD470" s="141"/>
      <c r="AE470" s="142"/>
      <c r="AF470" s="142"/>
      <c r="AG470" s="141"/>
      <c r="AH470" s="141"/>
      <c r="AI470" s="141"/>
      <c r="AJ470" s="142"/>
      <c r="AK470" s="142"/>
      <c r="AL470" s="142"/>
      <c r="AM470" s="142"/>
      <c r="AN470" s="142"/>
      <c r="AO470" s="142"/>
      <c r="AP470" s="142"/>
      <c r="AQ470" s="142"/>
      <c r="AR470" s="142"/>
      <c r="AS470" s="142"/>
      <c r="AT470" s="142"/>
      <c r="AU470" s="142"/>
      <c r="AV470" s="142"/>
      <c r="AW470" s="142"/>
      <c r="AX470" s="142"/>
      <c r="AY470" s="142"/>
      <c r="AZ470" s="142"/>
      <c r="BA470" s="142"/>
      <c r="BB470" s="142"/>
      <c r="BC470" s="142"/>
      <c r="BD470" s="142"/>
      <c r="BE470" s="142"/>
      <c r="BF470" s="142"/>
      <c r="BG470" s="142"/>
      <c r="BH470" s="142"/>
      <c r="BI470" s="142"/>
      <c r="BJ470" s="142"/>
      <c r="BK470" s="142"/>
      <c r="BL470" s="142"/>
      <c r="BM470" s="142"/>
      <c r="BN470" s="142"/>
      <c r="BO470" s="142"/>
      <c r="BP470" s="142"/>
      <c r="BQ470" s="142"/>
      <c r="BR470" s="142"/>
      <c r="BS470" s="142"/>
      <c r="BT470" s="142"/>
      <c r="BU470" s="142"/>
      <c r="BV470" s="142"/>
      <c r="BW470" s="142"/>
      <c r="BX470" s="142"/>
      <c r="BY470" s="142"/>
      <c r="BZ470" s="142"/>
      <c r="CA470" s="142"/>
      <c r="CB470" s="142"/>
      <c r="CC470" s="142"/>
      <c r="CD470" s="142"/>
      <c r="CE470" s="142"/>
      <c r="CF470" s="142"/>
      <c r="CG470" s="142"/>
      <c r="CH470" s="142"/>
      <c r="CI470" s="142"/>
      <c r="CJ470" s="142"/>
      <c r="CK470" s="142"/>
      <c r="CL470" s="142"/>
      <c r="CM470" s="142"/>
      <c r="CN470" s="142"/>
      <c r="CO470" s="142"/>
      <c r="CP470" s="142"/>
      <c r="CQ470" s="142"/>
      <c r="CR470" s="142"/>
      <c r="CS470" s="142"/>
      <c r="CT470" s="142"/>
      <c r="CU470" s="142"/>
      <c r="CV470" s="142"/>
      <c r="CW470" s="142"/>
      <c r="CX470" s="142"/>
      <c r="CY470" s="142"/>
      <c r="CZ470" s="142"/>
      <c r="DA470" s="142"/>
      <c r="DB470" s="142"/>
      <c r="DC470" s="142"/>
      <c r="DD470" s="142"/>
      <c r="DE470" s="142"/>
      <c r="DF470" s="142"/>
      <c r="DG470" s="142"/>
      <c r="DH470" s="142"/>
      <c r="DI470" s="142"/>
      <c r="DJ470" s="142"/>
      <c r="DK470" s="142"/>
      <c r="DL470" s="142"/>
      <c r="DM470" s="142"/>
      <c r="DN470" s="142"/>
      <c r="DO470" s="142"/>
      <c r="DP470" s="142"/>
      <c r="DQ470" s="142"/>
      <c r="DR470" s="142"/>
      <c r="DS470" s="142"/>
      <c r="DT470" s="142"/>
      <c r="DU470" s="142"/>
      <c r="DV470" s="142"/>
      <c r="DW470" s="142"/>
      <c r="DX470" s="142"/>
      <c r="DY470" s="142"/>
      <c r="DZ470" s="142"/>
      <c r="EA470" s="142"/>
      <c r="EB470" s="142"/>
      <c r="EC470" s="142"/>
      <c r="ED470" s="141"/>
      <c r="EE470" s="141"/>
      <c r="EF470" s="141"/>
      <c r="EG470" s="141"/>
      <c r="EH470" s="141"/>
      <c r="EI470" s="142"/>
      <c r="EJ470" s="142"/>
      <c r="EK470" s="142"/>
      <c r="EL470" s="142"/>
      <c r="EM470" s="142"/>
      <c r="EN470" s="142"/>
      <c r="EO470" s="142"/>
      <c r="EP470" s="142"/>
      <c r="EQ470" s="142"/>
      <c r="ER470" s="142"/>
      <c r="ES470" s="142"/>
      <c r="ET470" s="142"/>
      <c r="EU470" s="142"/>
      <c r="EV470" s="142"/>
      <c r="EW470" s="142"/>
      <c r="EX470" s="142"/>
      <c r="EY470" s="142"/>
      <c r="EZ470" s="142"/>
      <c r="FA470" s="142"/>
      <c r="FB470" s="142"/>
      <c r="FC470" s="142"/>
      <c r="FD470" s="142"/>
      <c r="FE470" s="142"/>
      <c r="FF470" s="142"/>
      <c r="FG470" s="142"/>
      <c r="FH470" s="142"/>
    </row>
    <row r="471" spans="2:164" s="67" customFormat="1">
      <c r="B471" s="141"/>
      <c r="C471" s="142"/>
      <c r="D471" s="141"/>
      <c r="E471" s="141"/>
      <c r="F471" s="143"/>
      <c r="G471" s="142"/>
      <c r="H471" s="142"/>
      <c r="I471" s="142"/>
      <c r="J471" s="142"/>
      <c r="K471" s="141"/>
      <c r="L471" s="141"/>
      <c r="M471" s="141"/>
      <c r="N471" s="141"/>
      <c r="O471" s="141"/>
      <c r="P471" s="141"/>
      <c r="Q471" s="141"/>
      <c r="R471" s="142"/>
      <c r="S471" s="144"/>
      <c r="T471" s="144"/>
      <c r="U471" s="145"/>
      <c r="V471" s="141"/>
      <c r="W471" s="141"/>
      <c r="X471" s="141"/>
      <c r="Y471" s="141"/>
      <c r="Z471" s="141"/>
      <c r="AA471" s="142"/>
      <c r="AB471" s="141"/>
      <c r="AC471" s="141"/>
      <c r="AD471" s="141"/>
      <c r="AE471" s="142"/>
      <c r="AF471" s="142"/>
      <c r="AG471" s="141"/>
      <c r="AH471" s="141"/>
      <c r="AI471" s="141"/>
      <c r="AJ471" s="142"/>
      <c r="AK471" s="142"/>
      <c r="AL471" s="142"/>
      <c r="AM471" s="142"/>
      <c r="AN471" s="142"/>
      <c r="AO471" s="142"/>
      <c r="AP471" s="142"/>
      <c r="AQ471" s="142"/>
      <c r="AR471" s="142"/>
      <c r="AS471" s="142"/>
      <c r="AT471" s="142"/>
      <c r="AU471" s="142"/>
      <c r="AV471" s="142"/>
      <c r="AW471" s="142"/>
      <c r="AX471" s="142"/>
      <c r="AY471" s="142"/>
      <c r="AZ471" s="142"/>
      <c r="BA471" s="142"/>
      <c r="BB471" s="142"/>
      <c r="BC471" s="142"/>
      <c r="BD471" s="142"/>
      <c r="BE471" s="142"/>
      <c r="BF471" s="142"/>
      <c r="BG471" s="142"/>
      <c r="BH471" s="142"/>
      <c r="BI471" s="142"/>
      <c r="BJ471" s="142"/>
      <c r="BK471" s="142"/>
      <c r="BL471" s="142"/>
      <c r="BM471" s="142"/>
      <c r="BN471" s="142"/>
      <c r="BO471" s="142"/>
      <c r="BP471" s="142"/>
      <c r="BQ471" s="142"/>
      <c r="BR471" s="142"/>
      <c r="BS471" s="142"/>
      <c r="BT471" s="142"/>
      <c r="BU471" s="142"/>
      <c r="BV471" s="142"/>
      <c r="BW471" s="142"/>
      <c r="BX471" s="142"/>
      <c r="BY471" s="142"/>
      <c r="BZ471" s="142"/>
      <c r="CA471" s="142"/>
      <c r="CB471" s="142"/>
      <c r="CC471" s="142"/>
      <c r="CD471" s="142"/>
      <c r="CE471" s="142"/>
      <c r="CF471" s="142"/>
      <c r="CG471" s="142"/>
      <c r="CH471" s="142"/>
      <c r="CI471" s="142"/>
      <c r="CJ471" s="142"/>
      <c r="CK471" s="142"/>
      <c r="CL471" s="142"/>
      <c r="CM471" s="142"/>
      <c r="CN471" s="142"/>
      <c r="CO471" s="142"/>
      <c r="CP471" s="142"/>
      <c r="CQ471" s="142"/>
      <c r="CR471" s="142"/>
      <c r="CS471" s="142"/>
      <c r="CT471" s="142"/>
      <c r="CU471" s="142"/>
      <c r="CV471" s="142"/>
      <c r="CW471" s="142"/>
      <c r="CX471" s="142"/>
      <c r="CY471" s="142"/>
      <c r="CZ471" s="142"/>
      <c r="DA471" s="142"/>
      <c r="DB471" s="142"/>
      <c r="DC471" s="142"/>
      <c r="DD471" s="142"/>
      <c r="DE471" s="142"/>
      <c r="DF471" s="142"/>
      <c r="DG471" s="142"/>
      <c r="DH471" s="142"/>
      <c r="DI471" s="142"/>
      <c r="DJ471" s="142"/>
      <c r="DK471" s="142"/>
      <c r="DL471" s="142"/>
      <c r="DM471" s="142"/>
      <c r="DN471" s="142"/>
      <c r="DO471" s="142"/>
      <c r="DP471" s="142"/>
      <c r="DQ471" s="142"/>
      <c r="DR471" s="142"/>
      <c r="DS471" s="142"/>
      <c r="DT471" s="142"/>
      <c r="DU471" s="142"/>
      <c r="DV471" s="142"/>
      <c r="DW471" s="142"/>
      <c r="DX471" s="142"/>
      <c r="DY471" s="142"/>
      <c r="DZ471" s="142"/>
      <c r="EA471" s="142"/>
      <c r="EB471" s="142"/>
      <c r="EC471" s="142"/>
      <c r="ED471" s="141"/>
      <c r="EE471" s="141"/>
      <c r="EF471" s="141"/>
      <c r="EG471" s="141"/>
      <c r="EH471" s="141"/>
      <c r="EI471" s="142"/>
      <c r="EJ471" s="142"/>
      <c r="EK471" s="142"/>
      <c r="EL471" s="142"/>
      <c r="EM471" s="142"/>
      <c r="EN471" s="142"/>
      <c r="EO471" s="142"/>
      <c r="EP471" s="142"/>
      <c r="EQ471" s="142"/>
      <c r="ER471" s="142"/>
      <c r="ES471" s="142"/>
      <c r="ET471" s="142"/>
      <c r="EU471" s="142"/>
      <c r="EV471" s="142"/>
      <c r="EW471" s="142"/>
      <c r="EX471" s="142"/>
      <c r="EY471" s="142"/>
      <c r="EZ471" s="142"/>
      <c r="FA471" s="142"/>
      <c r="FB471" s="142"/>
      <c r="FC471" s="142"/>
      <c r="FD471" s="142"/>
      <c r="FE471" s="142"/>
      <c r="FF471" s="142"/>
      <c r="FG471" s="142"/>
      <c r="FH471" s="142"/>
    </row>
    <row r="472" spans="2:164" s="67" customFormat="1">
      <c r="B472" s="141"/>
      <c r="C472" s="142"/>
      <c r="D472" s="141"/>
      <c r="E472" s="141"/>
      <c r="F472" s="143"/>
      <c r="G472" s="142"/>
      <c r="H472" s="142"/>
      <c r="I472" s="142"/>
      <c r="J472" s="142"/>
      <c r="K472" s="141"/>
      <c r="L472" s="141"/>
      <c r="M472" s="141"/>
      <c r="N472" s="141"/>
      <c r="O472" s="141"/>
      <c r="P472" s="141"/>
      <c r="Q472" s="141"/>
      <c r="R472" s="142"/>
      <c r="S472" s="144"/>
      <c r="T472" s="144"/>
      <c r="U472" s="145"/>
      <c r="V472" s="141"/>
      <c r="W472" s="141"/>
      <c r="X472" s="141"/>
      <c r="Y472" s="141"/>
      <c r="Z472" s="141"/>
      <c r="AA472" s="142"/>
      <c r="AB472" s="141"/>
      <c r="AC472" s="141"/>
      <c r="AD472" s="141"/>
      <c r="AE472" s="142"/>
      <c r="AF472" s="142"/>
      <c r="AG472" s="141"/>
      <c r="AH472" s="141"/>
      <c r="AI472" s="141"/>
      <c r="AJ472" s="142"/>
      <c r="AK472" s="142"/>
      <c r="AL472" s="142"/>
      <c r="AM472" s="142"/>
      <c r="AN472" s="142"/>
      <c r="AO472" s="142"/>
      <c r="AP472" s="142"/>
      <c r="AQ472" s="142"/>
      <c r="AR472" s="142"/>
      <c r="AS472" s="142"/>
      <c r="AT472" s="142"/>
      <c r="AU472" s="142"/>
      <c r="AV472" s="142"/>
      <c r="AW472" s="142"/>
      <c r="AX472" s="142"/>
      <c r="AY472" s="142"/>
      <c r="AZ472" s="142"/>
      <c r="BA472" s="142"/>
      <c r="BB472" s="142"/>
      <c r="BC472" s="142"/>
      <c r="BD472" s="142"/>
      <c r="BE472" s="142"/>
      <c r="BF472" s="142"/>
      <c r="BG472" s="142"/>
      <c r="BH472" s="142"/>
      <c r="BI472" s="142"/>
      <c r="BJ472" s="142"/>
      <c r="BK472" s="142"/>
      <c r="BL472" s="142"/>
      <c r="BM472" s="142"/>
      <c r="BN472" s="142"/>
      <c r="BO472" s="142"/>
      <c r="BP472" s="142"/>
      <c r="BQ472" s="142"/>
      <c r="BR472" s="142"/>
      <c r="BS472" s="142"/>
      <c r="BT472" s="142"/>
      <c r="BU472" s="142"/>
      <c r="BV472" s="142"/>
      <c r="BW472" s="142"/>
      <c r="BX472" s="142"/>
      <c r="BY472" s="142"/>
      <c r="BZ472" s="142"/>
      <c r="CA472" s="142"/>
      <c r="CB472" s="142"/>
      <c r="CC472" s="142"/>
      <c r="CD472" s="142"/>
      <c r="CE472" s="142"/>
      <c r="CF472" s="142"/>
      <c r="CG472" s="142"/>
      <c r="CH472" s="142"/>
      <c r="CI472" s="142"/>
      <c r="CJ472" s="142"/>
      <c r="CK472" s="142"/>
      <c r="CL472" s="142"/>
      <c r="CM472" s="142"/>
      <c r="CN472" s="142"/>
      <c r="CO472" s="142"/>
      <c r="CP472" s="142"/>
      <c r="CQ472" s="142"/>
      <c r="CR472" s="142"/>
      <c r="CS472" s="142"/>
      <c r="CT472" s="142"/>
      <c r="CU472" s="142"/>
      <c r="CV472" s="142"/>
      <c r="CW472" s="142"/>
      <c r="CX472" s="142"/>
      <c r="CY472" s="142"/>
      <c r="CZ472" s="142"/>
      <c r="DA472" s="142"/>
      <c r="DB472" s="142"/>
      <c r="DC472" s="142"/>
      <c r="DD472" s="142"/>
      <c r="DE472" s="142"/>
      <c r="DF472" s="142"/>
      <c r="DG472" s="142"/>
      <c r="DH472" s="142"/>
      <c r="DI472" s="142"/>
      <c r="DJ472" s="142"/>
      <c r="DK472" s="142"/>
      <c r="DL472" s="142"/>
      <c r="DM472" s="142"/>
      <c r="DN472" s="142"/>
      <c r="DO472" s="142"/>
      <c r="DP472" s="142"/>
      <c r="DQ472" s="142"/>
      <c r="DR472" s="142"/>
      <c r="DS472" s="142"/>
      <c r="DT472" s="142"/>
      <c r="DU472" s="142"/>
      <c r="DV472" s="142"/>
      <c r="DW472" s="142"/>
      <c r="DX472" s="142"/>
      <c r="DY472" s="142"/>
      <c r="DZ472" s="142"/>
      <c r="EA472" s="142"/>
      <c r="EB472" s="142"/>
      <c r="EC472" s="142"/>
      <c r="ED472" s="141"/>
      <c r="EE472" s="141"/>
      <c r="EF472" s="141"/>
      <c r="EG472" s="141"/>
      <c r="EH472" s="141"/>
      <c r="EI472" s="142"/>
      <c r="EJ472" s="142"/>
      <c r="EK472" s="142"/>
      <c r="EL472" s="142"/>
      <c r="EM472" s="142"/>
      <c r="EN472" s="142"/>
      <c r="EO472" s="142"/>
      <c r="EP472" s="142"/>
      <c r="EQ472" s="142"/>
      <c r="ER472" s="142"/>
      <c r="ES472" s="142"/>
      <c r="ET472" s="142"/>
      <c r="EU472" s="142"/>
      <c r="EV472" s="142"/>
      <c r="EW472" s="142"/>
      <c r="EX472" s="142"/>
      <c r="EY472" s="142"/>
      <c r="EZ472" s="142"/>
      <c r="FA472" s="142"/>
      <c r="FB472" s="142"/>
      <c r="FC472" s="142"/>
      <c r="FD472" s="142"/>
      <c r="FE472" s="142"/>
      <c r="FF472" s="142"/>
      <c r="FG472" s="142"/>
      <c r="FH472" s="142"/>
    </row>
    <row r="473" spans="2:164" s="67" customFormat="1">
      <c r="B473" s="141"/>
      <c r="C473" s="142"/>
      <c r="D473" s="141"/>
      <c r="E473" s="141"/>
      <c r="F473" s="143"/>
      <c r="G473" s="142"/>
      <c r="H473" s="142"/>
      <c r="I473" s="142"/>
      <c r="J473" s="142"/>
      <c r="K473" s="141"/>
      <c r="L473" s="141"/>
      <c r="M473" s="141"/>
      <c r="N473" s="141"/>
      <c r="O473" s="141"/>
      <c r="P473" s="141"/>
      <c r="Q473" s="141"/>
      <c r="R473" s="142"/>
      <c r="S473" s="144"/>
      <c r="T473" s="144"/>
      <c r="U473" s="145"/>
      <c r="V473" s="141"/>
      <c r="W473" s="141"/>
      <c r="X473" s="141"/>
      <c r="Y473" s="141"/>
      <c r="Z473" s="141"/>
      <c r="AA473" s="142"/>
      <c r="AB473" s="141"/>
      <c r="AC473" s="141"/>
      <c r="AD473" s="141"/>
      <c r="AE473" s="142"/>
      <c r="AF473" s="142"/>
      <c r="AG473" s="141"/>
      <c r="AH473" s="141"/>
      <c r="AI473" s="141"/>
      <c r="AJ473" s="142"/>
      <c r="AK473" s="142"/>
      <c r="AL473" s="142"/>
      <c r="AM473" s="142"/>
      <c r="AN473" s="142"/>
      <c r="AO473" s="142"/>
      <c r="AP473" s="142"/>
      <c r="AQ473" s="142"/>
      <c r="AR473" s="142"/>
      <c r="AS473" s="142"/>
      <c r="AT473" s="142"/>
      <c r="AU473" s="142"/>
      <c r="AV473" s="142"/>
      <c r="AW473" s="142"/>
      <c r="AX473" s="142"/>
      <c r="AY473" s="142"/>
      <c r="AZ473" s="142"/>
      <c r="BA473" s="142"/>
      <c r="BB473" s="142"/>
      <c r="BC473" s="142"/>
      <c r="BD473" s="142"/>
      <c r="BE473" s="142"/>
      <c r="BF473" s="142"/>
      <c r="BG473" s="142"/>
      <c r="BH473" s="142"/>
      <c r="BI473" s="142"/>
      <c r="BJ473" s="142"/>
      <c r="BK473" s="142"/>
      <c r="BL473" s="142"/>
      <c r="BM473" s="142"/>
      <c r="BN473" s="142"/>
      <c r="BO473" s="142"/>
      <c r="BP473" s="142"/>
      <c r="BQ473" s="142"/>
      <c r="BR473" s="142"/>
      <c r="BS473" s="142"/>
      <c r="BT473" s="142"/>
      <c r="BU473" s="142"/>
      <c r="BV473" s="142"/>
      <c r="BW473" s="142"/>
      <c r="BX473" s="142"/>
      <c r="BY473" s="142"/>
      <c r="BZ473" s="142"/>
      <c r="CA473" s="142"/>
      <c r="CB473" s="142"/>
      <c r="CC473" s="142"/>
      <c r="CD473" s="142"/>
      <c r="CE473" s="142"/>
      <c r="CF473" s="142"/>
      <c r="CG473" s="142"/>
      <c r="CH473" s="142"/>
      <c r="CI473" s="142"/>
      <c r="CJ473" s="142"/>
      <c r="CK473" s="142"/>
      <c r="CL473" s="142"/>
      <c r="CM473" s="142"/>
      <c r="CN473" s="142"/>
      <c r="CO473" s="142"/>
      <c r="CP473" s="142"/>
      <c r="CQ473" s="142"/>
      <c r="CR473" s="142"/>
      <c r="CS473" s="142"/>
      <c r="CT473" s="142"/>
      <c r="CU473" s="142"/>
      <c r="CV473" s="142"/>
      <c r="CW473" s="142"/>
      <c r="CX473" s="142"/>
      <c r="CY473" s="142"/>
      <c r="CZ473" s="142"/>
      <c r="DA473" s="142"/>
      <c r="DB473" s="142"/>
      <c r="DC473" s="142"/>
      <c r="DD473" s="142"/>
      <c r="DE473" s="142"/>
      <c r="DF473" s="142"/>
      <c r="DG473" s="142"/>
      <c r="DH473" s="142"/>
      <c r="DI473" s="142"/>
      <c r="DJ473" s="142"/>
      <c r="DK473" s="142"/>
      <c r="DL473" s="142"/>
      <c r="DM473" s="142"/>
      <c r="DN473" s="142"/>
      <c r="DO473" s="142"/>
      <c r="DP473" s="142"/>
      <c r="DQ473" s="142"/>
      <c r="DR473" s="142"/>
      <c r="DS473" s="142"/>
      <c r="DT473" s="142"/>
      <c r="DU473" s="142"/>
      <c r="DV473" s="142"/>
      <c r="DW473" s="142"/>
      <c r="DX473" s="142"/>
      <c r="DY473" s="142"/>
      <c r="DZ473" s="142"/>
      <c r="EA473" s="142"/>
      <c r="EB473" s="142"/>
      <c r="EC473" s="142"/>
      <c r="ED473" s="141"/>
      <c r="EE473" s="141"/>
      <c r="EF473" s="141"/>
      <c r="EG473" s="141"/>
      <c r="EH473" s="141"/>
      <c r="EI473" s="142"/>
      <c r="EJ473" s="142"/>
      <c r="EK473" s="142"/>
      <c r="EL473" s="142"/>
      <c r="EM473" s="142"/>
      <c r="EN473" s="142"/>
      <c r="EO473" s="142"/>
      <c r="EP473" s="142"/>
      <c r="EQ473" s="142"/>
      <c r="ER473" s="142"/>
      <c r="ES473" s="142"/>
      <c r="ET473" s="142"/>
      <c r="EU473" s="142"/>
      <c r="EV473" s="142"/>
      <c r="EW473" s="142"/>
      <c r="EX473" s="142"/>
      <c r="EY473" s="142"/>
      <c r="EZ473" s="142"/>
      <c r="FA473" s="142"/>
      <c r="FB473" s="142"/>
      <c r="FC473" s="142"/>
      <c r="FD473" s="142"/>
      <c r="FE473" s="142"/>
      <c r="FF473" s="142"/>
      <c r="FG473" s="142"/>
      <c r="FH473" s="142"/>
    </row>
    <row r="474" spans="2:164" s="67" customFormat="1">
      <c r="B474" s="141"/>
      <c r="C474" s="142"/>
      <c r="D474" s="141"/>
      <c r="E474" s="141"/>
      <c r="F474" s="143"/>
      <c r="G474" s="142"/>
      <c r="H474" s="142"/>
      <c r="I474" s="142"/>
      <c r="J474" s="142"/>
      <c r="K474" s="141"/>
      <c r="L474" s="141"/>
      <c r="M474" s="141"/>
      <c r="N474" s="141"/>
      <c r="O474" s="141"/>
      <c r="P474" s="141"/>
      <c r="Q474" s="141"/>
      <c r="R474" s="142"/>
      <c r="S474" s="144"/>
      <c r="T474" s="144"/>
      <c r="U474" s="145"/>
      <c r="V474" s="141"/>
      <c r="W474" s="141"/>
      <c r="X474" s="141"/>
      <c r="Y474" s="141"/>
      <c r="Z474" s="141"/>
      <c r="AA474" s="142"/>
      <c r="AB474" s="141"/>
      <c r="AC474" s="141"/>
      <c r="AD474" s="141"/>
      <c r="AE474" s="142"/>
      <c r="AF474" s="142"/>
      <c r="AG474" s="141"/>
      <c r="AH474" s="141"/>
      <c r="AI474" s="141"/>
      <c r="AJ474" s="142"/>
      <c r="AK474" s="142"/>
      <c r="AL474" s="142"/>
      <c r="AM474" s="142"/>
      <c r="AN474" s="142"/>
      <c r="AO474" s="142"/>
      <c r="AP474" s="142"/>
      <c r="AQ474" s="142"/>
      <c r="AR474" s="142"/>
      <c r="AS474" s="142"/>
      <c r="AT474" s="142"/>
      <c r="AU474" s="142"/>
      <c r="AV474" s="142"/>
      <c r="AW474" s="142"/>
      <c r="AX474" s="142"/>
      <c r="AY474" s="142"/>
      <c r="AZ474" s="142"/>
      <c r="BA474" s="142"/>
      <c r="BB474" s="142"/>
      <c r="BC474" s="142"/>
      <c r="BD474" s="142"/>
      <c r="BE474" s="142"/>
      <c r="BF474" s="142"/>
      <c r="BG474" s="142"/>
      <c r="BH474" s="142"/>
      <c r="BI474" s="142"/>
      <c r="BJ474" s="142"/>
      <c r="BK474" s="142"/>
      <c r="BL474" s="142"/>
      <c r="BM474" s="142"/>
      <c r="BN474" s="142"/>
      <c r="BO474" s="142"/>
      <c r="BP474" s="142"/>
      <c r="BQ474" s="142"/>
      <c r="BR474" s="142"/>
      <c r="BS474" s="142"/>
      <c r="BT474" s="142"/>
      <c r="BU474" s="142"/>
      <c r="BV474" s="142"/>
      <c r="BW474" s="142"/>
      <c r="BX474" s="142"/>
      <c r="BY474" s="142"/>
      <c r="BZ474" s="142"/>
      <c r="CA474" s="142"/>
      <c r="CB474" s="142"/>
      <c r="CC474" s="142"/>
      <c r="CD474" s="142"/>
      <c r="CE474" s="142"/>
      <c r="CF474" s="142"/>
      <c r="CG474" s="142"/>
      <c r="CH474" s="142"/>
      <c r="CI474" s="142"/>
      <c r="CJ474" s="142"/>
      <c r="CK474" s="142"/>
      <c r="CL474" s="142"/>
      <c r="CM474" s="142"/>
      <c r="CN474" s="142"/>
      <c r="CO474" s="142"/>
      <c r="CP474" s="142"/>
      <c r="CQ474" s="142"/>
      <c r="CR474" s="142"/>
      <c r="CS474" s="142"/>
      <c r="CT474" s="142"/>
      <c r="CU474" s="142"/>
      <c r="CV474" s="142"/>
      <c r="CW474" s="142"/>
      <c r="CX474" s="142"/>
      <c r="CY474" s="142"/>
      <c r="CZ474" s="142"/>
      <c r="DA474" s="142"/>
      <c r="DB474" s="142"/>
      <c r="DC474" s="142"/>
      <c r="DD474" s="142"/>
      <c r="DE474" s="142"/>
      <c r="DF474" s="142"/>
      <c r="DG474" s="142"/>
      <c r="DH474" s="142"/>
      <c r="DI474" s="142"/>
      <c r="DJ474" s="142"/>
      <c r="DK474" s="142"/>
      <c r="DL474" s="142"/>
      <c r="DM474" s="142"/>
      <c r="DN474" s="142"/>
      <c r="DO474" s="142"/>
      <c r="DP474" s="142"/>
      <c r="DQ474" s="142"/>
      <c r="DR474" s="142"/>
      <c r="DS474" s="142"/>
      <c r="DT474" s="142"/>
      <c r="DU474" s="142"/>
      <c r="DV474" s="142"/>
      <c r="DW474" s="142"/>
      <c r="DX474" s="142"/>
      <c r="DY474" s="142"/>
      <c r="DZ474" s="142"/>
      <c r="EA474" s="142"/>
      <c r="EB474" s="142"/>
      <c r="EC474" s="142"/>
      <c r="ED474" s="141"/>
      <c r="EE474" s="141"/>
      <c r="EF474" s="141"/>
      <c r="EG474" s="141"/>
      <c r="EH474" s="141"/>
      <c r="EI474" s="142"/>
      <c r="EJ474" s="142"/>
      <c r="EK474" s="142"/>
      <c r="EL474" s="142"/>
      <c r="EM474" s="142"/>
      <c r="EN474" s="142"/>
      <c r="EO474" s="142"/>
      <c r="EP474" s="142"/>
      <c r="EQ474" s="142"/>
      <c r="ER474" s="142"/>
      <c r="ES474" s="142"/>
      <c r="ET474" s="142"/>
      <c r="EU474" s="142"/>
      <c r="EV474" s="142"/>
      <c r="EW474" s="142"/>
      <c r="EX474" s="142"/>
      <c r="EY474" s="142"/>
      <c r="EZ474" s="142"/>
      <c r="FA474" s="142"/>
      <c r="FB474" s="142"/>
      <c r="FC474" s="142"/>
      <c r="FD474" s="142"/>
      <c r="FE474" s="142"/>
      <c r="FF474" s="142"/>
      <c r="FG474" s="142"/>
      <c r="FH474" s="142"/>
    </row>
    <row r="475" spans="2:164" s="67" customFormat="1">
      <c r="B475" s="141"/>
      <c r="C475" s="142"/>
      <c r="D475" s="141"/>
      <c r="E475" s="141"/>
      <c r="F475" s="143"/>
      <c r="G475" s="142"/>
      <c r="H475" s="142"/>
      <c r="I475" s="142"/>
      <c r="J475" s="142"/>
      <c r="K475" s="141"/>
      <c r="L475" s="141"/>
      <c r="M475" s="141"/>
      <c r="N475" s="141"/>
      <c r="O475" s="141"/>
      <c r="P475" s="141"/>
      <c r="Q475" s="141"/>
      <c r="R475" s="142"/>
      <c r="S475" s="144"/>
      <c r="T475" s="144"/>
      <c r="U475" s="145"/>
      <c r="V475" s="141"/>
      <c r="W475" s="141"/>
      <c r="X475" s="141"/>
      <c r="Y475" s="141"/>
      <c r="Z475" s="141"/>
      <c r="AA475" s="142"/>
      <c r="AB475" s="141"/>
      <c r="AC475" s="141"/>
      <c r="AD475" s="141"/>
      <c r="AE475" s="142"/>
      <c r="AF475" s="142"/>
      <c r="AG475" s="141"/>
      <c r="AH475" s="141"/>
      <c r="AI475" s="141"/>
      <c r="AJ475" s="142"/>
      <c r="AK475" s="142"/>
      <c r="AL475" s="142"/>
      <c r="AM475" s="142"/>
      <c r="AN475" s="142"/>
      <c r="AO475" s="142"/>
      <c r="AP475" s="142"/>
      <c r="AQ475" s="142"/>
      <c r="AR475" s="142"/>
      <c r="AS475" s="142"/>
      <c r="AT475" s="142"/>
      <c r="AU475" s="142"/>
      <c r="AV475" s="142"/>
      <c r="AW475" s="142"/>
      <c r="AX475" s="142"/>
      <c r="AY475" s="142"/>
      <c r="AZ475" s="142"/>
      <c r="BA475" s="142"/>
      <c r="BB475" s="142"/>
      <c r="BC475" s="142"/>
      <c r="BD475" s="142"/>
      <c r="BE475" s="142"/>
      <c r="BF475" s="142"/>
      <c r="BG475" s="142"/>
      <c r="BH475" s="142"/>
      <c r="BI475" s="142"/>
      <c r="BJ475" s="142"/>
      <c r="BK475" s="142"/>
      <c r="BL475" s="142"/>
      <c r="BM475" s="142"/>
      <c r="BN475" s="142"/>
      <c r="BO475" s="142"/>
      <c r="BP475" s="142"/>
      <c r="BQ475" s="142"/>
      <c r="BR475" s="142"/>
      <c r="BS475" s="142"/>
      <c r="BT475" s="142"/>
      <c r="BU475" s="142"/>
      <c r="BV475" s="142"/>
      <c r="BW475" s="142"/>
      <c r="BX475" s="142"/>
      <c r="BY475" s="142"/>
      <c r="BZ475" s="142"/>
      <c r="CA475" s="142"/>
      <c r="CB475" s="142"/>
      <c r="CC475" s="142"/>
      <c r="CD475" s="142"/>
      <c r="CE475" s="142"/>
      <c r="CF475" s="142"/>
      <c r="CG475" s="142"/>
      <c r="CH475" s="142"/>
      <c r="CI475" s="142"/>
      <c r="CJ475" s="142"/>
      <c r="CK475" s="142"/>
      <c r="CL475" s="142"/>
      <c r="CM475" s="142"/>
      <c r="CN475" s="142"/>
      <c r="CO475" s="142"/>
      <c r="CP475" s="142"/>
      <c r="CQ475" s="142"/>
      <c r="CR475" s="142"/>
      <c r="CS475" s="142"/>
      <c r="CT475" s="142"/>
      <c r="CU475" s="142"/>
      <c r="CV475" s="142"/>
      <c r="CW475" s="142"/>
      <c r="CX475" s="142"/>
      <c r="CY475" s="142"/>
      <c r="CZ475" s="142"/>
      <c r="DA475" s="142"/>
      <c r="DB475" s="142"/>
      <c r="DC475" s="142"/>
      <c r="DD475" s="142"/>
      <c r="DE475" s="142"/>
      <c r="DF475" s="142"/>
      <c r="DG475" s="142"/>
      <c r="DH475" s="142"/>
      <c r="DI475" s="142"/>
      <c r="DJ475" s="142"/>
      <c r="DK475" s="142"/>
      <c r="DL475" s="142"/>
      <c r="DM475" s="142"/>
      <c r="DN475" s="142"/>
      <c r="DO475" s="142"/>
      <c r="DP475" s="142"/>
      <c r="DQ475" s="142"/>
      <c r="DR475" s="142"/>
      <c r="DS475" s="142"/>
      <c r="DT475" s="142"/>
      <c r="DU475" s="142"/>
      <c r="DV475" s="142"/>
      <c r="DW475" s="142"/>
      <c r="DX475" s="142"/>
      <c r="DY475" s="142"/>
      <c r="DZ475" s="142"/>
      <c r="EA475" s="142"/>
      <c r="EB475" s="142"/>
      <c r="EC475" s="142"/>
      <c r="ED475" s="141"/>
      <c r="EE475" s="141"/>
      <c r="EF475" s="141"/>
      <c r="EG475" s="141"/>
      <c r="EH475" s="141"/>
      <c r="EI475" s="142"/>
      <c r="EJ475" s="142"/>
      <c r="EK475" s="142"/>
      <c r="EL475" s="142"/>
      <c r="EM475" s="142"/>
      <c r="EN475" s="142"/>
      <c r="EO475" s="142"/>
      <c r="EP475" s="142"/>
      <c r="EQ475" s="142"/>
      <c r="ER475" s="142"/>
      <c r="ES475" s="142"/>
      <c r="ET475" s="142"/>
      <c r="EU475" s="142"/>
      <c r="EV475" s="142"/>
      <c r="EW475" s="142"/>
      <c r="EX475" s="142"/>
      <c r="EY475" s="142"/>
      <c r="EZ475" s="142"/>
      <c r="FA475" s="142"/>
      <c r="FB475" s="142"/>
      <c r="FC475" s="142"/>
      <c r="FD475" s="142"/>
      <c r="FE475" s="142"/>
      <c r="FF475" s="142"/>
      <c r="FG475" s="142"/>
      <c r="FH475" s="142"/>
    </row>
    <row r="476" spans="2:164" s="67" customFormat="1">
      <c r="B476" s="141"/>
      <c r="C476" s="142"/>
      <c r="D476" s="141"/>
      <c r="E476" s="141"/>
      <c r="F476" s="143"/>
      <c r="G476" s="142"/>
      <c r="H476" s="142"/>
      <c r="I476" s="142"/>
      <c r="J476" s="142"/>
      <c r="K476" s="141"/>
      <c r="L476" s="141"/>
      <c r="M476" s="141"/>
      <c r="N476" s="141"/>
      <c r="O476" s="141"/>
      <c r="P476" s="141"/>
      <c r="Q476" s="141"/>
      <c r="R476" s="142"/>
      <c r="S476" s="144"/>
      <c r="T476" s="144"/>
      <c r="U476" s="145"/>
      <c r="V476" s="141"/>
      <c r="W476" s="141"/>
      <c r="X476" s="141"/>
      <c r="Y476" s="141"/>
      <c r="Z476" s="141"/>
      <c r="AA476" s="142"/>
      <c r="AB476" s="141"/>
      <c r="AC476" s="141"/>
      <c r="AD476" s="141"/>
      <c r="AE476" s="142"/>
      <c r="AF476" s="142"/>
      <c r="AG476" s="141"/>
      <c r="AH476" s="141"/>
      <c r="AI476" s="141"/>
      <c r="AJ476" s="142"/>
      <c r="AK476" s="142"/>
      <c r="AL476" s="142"/>
      <c r="AM476" s="142"/>
      <c r="AN476" s="142"/>
      <c r="AO476" s="142"/>
      <c r="AP476" s="142"/>
      <c r="AQ476" s="142"/>
      <c r="AR476" s="142"/>
      <c r="AS476" s="142"/>
      <c r="AT476" s="142"/>
      <c r="AU476" s="142"/>
      <c r="AV476" s="142"/>
      <c r="AW476" s="142"/>
      <c r="AX476" s="142"/>
      <c r="AY476" s="142"/>
      <c r="AZ476" s="142"/>
      <c r="BA476" s="142"/>
      <c r="BB476" s="142"/>
      <c r="BC476" s="142"/>
      <c r="BD476" s="142"/>
      <c r="BE476" s="142"/>
      <c r="BF476" s="142"/>
      <c r="BG476" s="142"/>
      <c r="BH476" s="142"/>
      <c r="BI476" s="142"/>
      <c r="BJ476" s="142"/>
      <c r="BK476" s="142"/>
      <c r="BL476" s="142"/>
      <c r="BM476" s="142"/>
      <c r="BN476" s="142"/>
      <c r="BO476" s="142"/>
      <c r="BP476" s="142"/>
      <c r="BQ476" s="142"/>
      <c r="BR476" s="142"/>
      <c r="BS476" s="142"/>
      <c r="BT476" s="142"/>
      <c r="BU476" s="142"/>
      <c r="BV476" s="142"/>
      <c r="BW476" s="142"/>
      <c r="BX476" s="142"/>
      <c r="BY476" s="142"/>
      <c r="BZ476" s="142"/>
      <c r="CA476" s="142"/>
      <c r="CB476" s="142"/>
      <c r="CC476" s="142"/>
      <c r="CD476" s="142"/>
      <c r="CE476" s="142"/>
      <c r="CF476" s="142"/>
      <c r="CG476" s="142"/>
      <c r="CH476" s="142"/>
      <c r="CI476" s="142"/>
      <c r="CJ476" s="142"/>
      <c r="CK476" s="142"/>
      <c r="CL476" s="142"/>
      <c r="CM476" s="142"/>
      <c r="CN476" s="142"/>
      <c r="CO476" s="142"/>
      <c r="CP476" s="142"/>
      <c r="CQ476" s="142"/>
      <c r="CR476" s="142"/>
      <c r="CS476" s="142"/>
      <c r="CT476" s="142"/>
      <c r="CU476" s="142"/>
      <c r="CV476" s="142"/>
      <c r="CW476" s="142"/>
      <c r="CX476" s="142"/>
      <c r="CY476" s="142"/>
      <c r="CZ476" s="142"/>
      <c r="DA476" s="142"/>
      <c r="DB476" s="142"/>
      <c r="DC476" s="142"/>
      <c r="DD476" s="142"/>
      <c r="DE476" s="142"/>
      <c r="DF476" s="142"/>
      <c r="DG476" s="142"/>
      <c r="DH476" s="142"/>
      <c r="DI476" s="142"/>
      <c r="DJ476" s="142"/>
      <c r="DK476" s="142"/>
      <c r="DL476" s="142"/>
      <c r="DM476" s="142"/>
      <c r="DN476" s="142"/>
      <c r="DO476" s="142"/>
      <c r="DP476" s="142"/>
      <c r="DQ476" s="142"/>
      <c r="DR476" s="142"/>
      <c r="DS476" s="142"/>
      <c r="DT476" s="142"/>
      <c r="DU476" s="142"/>
      <c r="DV476" s="142"/>
      <c r="DW476" s="142"/>
      <c r="DX476" s="142"/>
      <c r="DY476" s="142"/>
      <c r="DZ476" s="142"/>
      <c r="EA476" s="142"/>
      <c r="EB476" s="142"/>
      <c r="EC476" s="142"/>
      <c r="ED476" s="141"/>
      <c r="EE476" s="141"/>
      <c r="EF476" s="141"/>
      <c r="EG476" s="141"/>
      <c r="EH476" s="141"/>
      <c r="EI476" s="142"/>
      <c r="EJ476" s="142"/>
      <c r="EK476" s="142"/>
      <c r="EL476" s="142"/>
      <c r="EM476" s="142"/>
      <c r="EN476" s="142"/>
      <c r="EO476" s="142"/>
      <c r="EP476" s="142"/>
      <c r="EQ476" s="142"/>
      <c r="ER476" s="142"/>
      <c r="ES476" s="142"/>
      <c r="ET476" s="142"/>
      <c r="EU476" s="142"/>
      <c r="EV476" s="142"/>
      <c r="EW476" s="142"/>
      <c r="EX476" s="142"/>
      <c r="EY476" s="142"/>
      <c r="EZ476" s="142"/>
      <c r="FA476" s="142"/>
      <c r="FB476" s="142"/>
      <c r="FC476" s="142"/>
      <c r="FD476" s="142"/>
      <c r="FE476" s="142"/>
      <c r="FF476" s="142"/>
      <c r="FG476" s="142"/>
      <c r="FH476" s="142"/>
    </row>
    <row r="477" spans="2:164" s="67" customFormat="1">
      <c r="B477" s="141"/>
      <c r="C477" s="142"/>
      <c r="D477" s="141"/>
      <c r="E477" s="141"/>
      <c r="F477" s="143"/>
      <c r="G477" s="142"/>
      <c r="H477" s="142"/>
      <c r="I477" s="142"/>
      <c r="J477" s="142"/>
      <c r="K477" s="141"/>
      <c r="L477" s="141"/>
      <c r="M477" s="141"/>
      <c r="N477" s="141"/>
      <c r="O477" s="141"/>
      <c r="P477" s="141"/>
      <c r="Q477" s="141"/>
      <c r="R477" s="142"/>
      <c r="S477" s="144"/>
      <c r="T477" s="144"/>
      <c r="U477" s="145"/>
      <c r="V477" s="141"/>
      <c r="W477" s="141"/>
      <c r="X477" s="141"/>
      <c r="Y477" s="141"/>
      <c r="Z477" s="141"/>
      <c r="AA477" s="142"/>
      <c r="AB477" s="141"/>
      <c r="AC477" s="141"/>
      <c r="AD477" s="141"/>
      <c r="AE477" s="142"/>
      <c r="AF477" s="142"/>
      <c r="AG477" s="141"/>
      <c r="AH477" s="141"/>
      <c r="AI477" s="141"/>
      <c r="AJ477" s="142"/>
      <c r="AK477" s="142"/>
      <c r="AL477" s="142"/>
      <c r="AM477" s="142"/>
      <c r="AN477" s="142"/>
      <c r="AO477" s="142"/>
      <c r="AP477" s="142"/>
      <c r="AQ477" s="142"/>
      <c r="AR477" s="142"/>
      <c r="AS477" s="142"/>
      <c r="AT477" s="142"/>
      <c r="AU477" s="142"/>
      <c r="AV477" s="142"/>
      <c r="AW477" s="142"/>
      <c r="AX477" s="142"/>
      <c r="AY477" s="142"/>
      <c r="AZ477" s="142"/>
      <c r="BA477" s="142"/>
      <c r="BB477" s="142"/>
      <c r="BC477" s="142"/>
      <c r="BD477" s="142"/>
      <c r="BE477" s="142"/>
      <c r="BF477" s="142"/>
      <c r="BG477" s="142"/>
      <c r="BH477" s="142"/>
      <c r="BI477" s="142"/>
      <c r="BJ477" s="142"/>
      <c r="BK477" s="142"/>
      <c r="BL477" s="142"/>
      <c r="BM477" s="142"/>
      <c r="BN477" s="142"/>
      <c r="BO477" s="142"/>
      <c r="BP477" s="142"/>
      <c r="BQ477" s="142"/>
      <c r="BR477" s="142"/>
      <c r="BS477" s="142"/>
      <c r="BT477" s="142"/>
      <c r="BU477" s="142"/>
      <c r="BV477" s="142"/>
      <c r="BW477" s="142"/>
      <c r="BX477" s="142"/>
      <c r="BY477" s="142"/>
      <c r="BZ477" s="142"/>
      <c r="CA477" s="142"/>
      <c r="CB477" s="142"/>
      <c r="CC477" s="142"/>
      <c r="CD477" s="142"/>
      <c r="CE477" s="142"/>
      <c r="CF477" s="142"/>
      <c r="CG477" s="142"/>
      <c r="CH477" s="142"/>
      <c r="CI477" s="142"/>
      <c r="CJ477" s="142"/>
      <c r="CK477" s="142"/>
      <c r="CL477" s="142"/>
      <c r="CM477" s="142"/>
      <c r="CN477" s="142"/>
      <c r="CO477" s="142"/>
      <c r="CP477" s="142"/>
      <c r="CQ477" s="142"/>
      <c r="CR477" s="142"/>
      <c r="CS477" s="142"/>
      <c r="CT477" s="142"/>
      <c r="CU477" s="142"/>
      <c r="CV477" s="142"/>
      <c r="CW477" s="142"/>
      <c r="CX477" s="142"/>
      <c r="CY477" s="142"/>
      <c r="CZ477" s="142"/>
      <c r="DA477" s="142"/>
      <c r="DB477" s="142"/>
      <c r="DC477" s="142"/>
      <c r="DD477" s="142"/>
      <c r="DE477" s="142"/>
      <c r="DF477" s="142"/>
      <c r="DG477" s="142"/>
      <c r="DH477" s="142"/>
      <c r="DI477" s="142"/>
      <c r="DJ477" s="142"/>
      <c r="DK477" s="142"/>
      <c r="DL477" s="142"/>
      <c r="DM477" s="142"/>
      <c r="DN477" s="142"/>
      <c r="DO477" s="142"/>
      <c r="DP477" s="142"/>
      <c r="DQ477" s="142"/>
      <c r="DR477" s="142"/>
      <c r="DS477" s="142"/>
      <c r="DT477" s="142"/>
      <c r="DU477" s="142"/>
      <c r="DV477" s="142"/>
      <c r="DW477" s="142"/>
      <c r="DX477" s="142"/>
      <c r="DY477" s="142"/>
      <c r="DZ477" s="142"/>
      <c r="EA477" s="142"/>
      <c r="EB477" s="142"/>
      <c r="EC477" s="142"/>
      <c r="ED477" s="141"/>
      <c r="EE477" s="141"/>
      <c r="EF477" s="141"/>
      <c r="EG477" s="141"/>
      <c r="EH477" s="141"/>
      <c r="EI477" s="142"/>
      <c r="EJ477" s="142"/>
      <c r="EK477" s="142"/>
      <c r="EL477" s="142"/>
      <c r="EM477" s="142"/>
      <c r="EN477" s="142"/>
      <c r="EO477" s="142"/>
      <c r="EP477" s="142"/>
      <c r="EQ477" s="142"/>
      <c r="ER477" s="142"/>
      <c r="ES477" s="142"/>
      <c r="ET477" s="142"/>
      <c r="EU477" s="142"/>
      <c r="EV477" s="142"/>
      <c r="EW477" s="142"/>
      <c r="EX477" s="142"/>
      <c r="EY477" s="142"/>
      <c r="EZ477" s="142"/>
      <c r="FA477" s="142"/>
      <c r="FB477" s="142"/>
      <c r="FC477" s="142"/>
      <c r="FD477" s="142"/>
      <c r="FE477" s="142"/>
      <c r="FF477" s="142"/>
      <c r="FG477" s="142"/>
      <c r="FH477" s="142"/>
    </row>
    <row r="478" spans="2:164" s="67" customFormat="1">
      <c r="B478" s="141"/>
      <c r="C478" s="142"/>
      <c r="D478" s="141"/>
      <c r="E478" s="141"/>
      <c r="F478" s="143"/>
      <c r="G478" s="142"/>
      <c r="H478" s="142"/>
      <c r="I478" s="142"/>
      <c r="J478" s="142"/>
      <c r="K478" s="141"/>
      <c r="L478" s="141"/>
      <c r="M478" s="141"/>
      <c r="N478" s="141"/>
      <c r="O478" s="141"/>
      <c r="P478" s="141"/>
      <c r="Q478" s="141"/>
      <c r="R478" s="142"/>
      <c r="S478" s="144"/>
      <c r="T478" s="144"/>
      <c r="U478" s="145"/>
      <c r="V478" s="141"/>
      <c r="W478" s="141"/>
      <c r="X478" s="141"/>
      <c r="Y478" s="141"/>
      <c r="Z478" s="141"/>
      <c r="AA478" s="142"/>
      <c r="AB478" s="141"/>
      <c r="AC478" s="141"/>
      <c r="AD478" s="141"/>
      <c r="AE478" s="142"/>
      <c r="AF478" s="142"/>
      <c r="AG478" s="141"/>
      <c r="AH478" s="141"/>
      <c r="AI478" s="141"/>
      <c r="AJ478" s="142"/>
      <c r="AK478" s="142"/>
      <c r="AL478" s="142"/>
      <c r="AM478" s="142"/>
      <c r="AN478" s="142"/>
      <c r="AO478" s="142"/>
      <c r="AP478" s="142"/>
      <c r="AQ478" s="142"/>
      <c r="AR478" s="142"/>
      <c r="AS478" s="142"/>
      <c r="AT478" s="142"/>
      <c r="AU478" s="142"/>
      <c r="AV478" s="142"/>
      <c r="AW478" s="142"/>
      <c r="AX478" s="142"/>
      <c r="AY478" s="142"/>
      <c r="AZ478" s="142"/>
      <c r="BA478" s="142"/>
      <c r="BB478" s="142"/>
      <c r="BC478" s="142"/>
      <c r="BD478" s="142"/>
      <c r="BE478" s="142"/>
      <c r="BF478" s="142"/>
      <c r="BG478" s="142"/>
      <c r="BH478" s="142"/>
      <c r="BI478" s="142"/>
      <c r="BJ478" s="142"/>
      <c r="BK478" s="142"/>
      <c r="BL478" s="142"/>
      <c r="BM478" s="142"/>
      <c r="BN478" s="142"/>
      <c r="BO478" s="142"/>
      <c r="BP478" s="142"/>
      <c r="BQ478" s="142"/>
      <c r="BR478" s="142"/>
      <c r="BS478" s="142"/>
      <c r="BT478" s="142"/>
      <c r="BU478" s="142"/>
      <c r="BV478" s="142"/>
      <c r="BW478" s="142"/>
      <c r="BX478" s="142"/>
      <c r="BY478" s="142"/>
      <c r="BZ478" s="142"/>
      <c r="CA478" s="142"/>
      <c r="CB478" s="142"/>
      <c r="CC478" s="142"/>
      <c r="CD478" s="142"/>
      <c r="CE478" s="142"/>
      <c r="CF478" s="142"/>
      <c r="CG478" s="142"/>
      <c r="CH478" s="142"/>
      <c r="CI478" s="142"/>
      <c r="CJ478" s="142"/>
      <c r="CK478" s="142"/>
      <c r="CL478" s="142"/>
      <c r="CM478" s="142"/>
      <c r="CN478" s="142"/>
      <c r="CO478" s="142"/>
      <c r="CP478" s="142"/>
      <c r="CQ478" s="142"/>
      <c r="CR478" s="142"/>
      <c r="CS478" s="142"/>
      <c r="CT478" s="142"/>
      <c r="CU478" s="142"/>
      <c r="CV478" s="142"/>
      <c r="CW478" s="142"/>
      <c r="CX478" s="142"/>
      <c r="CY478" s="142"/>
      <c r="CZ478" s="142"/>
      <c r="DA478" s="142"/>
      <c r="DB478" s="142"/>
      <c r="DC478" s="142"/>
      <c r="DD478" s="142"/>
      <c r="DE478" s="142"/>
      <c r="DF478" s="142"/>
      <c r="DG478" s="142"/>
      <c r="DH478" s="142"/>
      <c r="DI478" s="142"/>
      <c r="DJ478" s="142"/>
      <c r="DK478" s="142"/>
      <c r="DL478" s="142"/>
      <c r="DM478" s="142"/>
      <c r="DN478" s="142"/>
      <c r="DO478" s="142"/>
      <c r="DP478" s="142"/>
      <c r="DQ478" s="142"/>
      <c r="DR478" s="142"/>
      <c r="DS478" s="142"/>
      <c r="DT478" s="142"/>
      <c r="DU478" s="142"/>
      <c r="DV478" s="142"/>
      <c r="DW478" s="142"/>
      <c r="DX478" s="142"/>
      <c r="DY478" s="142"/>
      <c r="DZ478" s="142"/>
      <c r="EA478" s="142"/>
      <c r="EB478" s="142"/>
      <c r="EC478" s="142"/>
      <c r="ED478" s="141"/>
      <c r="EE478" s="141"/>
      <c r="EF478" s="141"/>
      <c r="EG478" s="141"/>
      <c r="EH478" s="141"/>
      <c r="EI478" s="142"/>
      <c r="EJ478" s="142"/>
      <c r="EK478" s="142"/>
      <c r="EL478" s="142"/>
      <c r="EM478" s="142"/>
      <c r="EN478" s="142"/>
      <c r="EO478" s="142"/>
      <c r="EP478" s="142"/>
      <c r="EQ478" s="142"/>
      <c r="ER478" s="142"/>
      <c r="ES478" s="142"/>
      <c r="ET478" s="142"/>
      <c r="EU478" s="142"/>
      <c r="EV478" s="142"/>
      <c r="EW478" s="142"/>
      <c r="EX478" s="142"/>
      <c r="EY478" s="142"/>
      <c r="EZ478" s="142"/>
      <c r="FA478" s="142"/>
      <c r="FB478" s="142"/>
      <c r="FC478" s="142"/>
      <c r="FD478" s="142"/>
      <c r="FE478" s="142"/>
      <c r="FF478" s="142"/>
      <c r="FG478" s="142"/>
      <c r="FH478" s="142"/>
    </row>
    <row r="479" spans="2:164" s="67" customFormat="1">
      <c r="B479" s="141"/>
      <c r="C479" s="142"/>
      <c r="D479" s="141"/>
      <c r="E479" s="141"/>
      <c r="F479" s="143"/>
      <c r="G479" s="142"/>
      <c r="H479" s="142"/>
      <c r="I479" s="142"/>
      <c r="J479" s="142"/>
      <c r="K479" s="141"/>
      <c r="L479" s="141"/>
      <c r="M479" s="141"/>
      <c r="N479" s="141"/>
      <c r="O479" s="141"/>
      <c r="P479" s="141"/>
      <c r="Q479" s="141"/>
      <c r="R479" s="142"/>
      <c r="S479" s="144"/>
      <c r="T479" s="144"/>
      <c r="U479" s="145"/>
      <c r="V479" s="141"/>
      <c r="W479" s="141"/>
      <c r="X479" s="141"/>
      <c r="Y479" s="141"/>
      <c r="Z479" s="141"/>
      <c r="AA479" s="142"/>
      <c r="AB479" s="141"/>
      <c r="AC479" s="141"/>
      <c r="AD479" s="141"/>
      <c r="AE479" s="142"/>
      <c r="AF479" s="142"/>
      <c r="AG479" s="141"/>
      <c r="AH479" s="141"/>
      <c r="AI479" s="141"/>
      <c r="AJ479" s="142"/>
      <c r="AK479" s="142"/>
      <c r="AL479" s="142"/>
      <c r="AM479" s="142"/>
      <c r="AN479" s="142"/>
      <c r="AO479" s="142"/>
      <c r="AP479" s="142"/>
      <c r="AQ479" s="142"/>
      <c r="AR479" s="142"/>
      <c r="AS479" s="142"/>
      <c r="AT479" s="142"/>
      <c r="AU479" s="142"/>
      <c r="AV479" s="142"/>
      <c r="AW479" s="142"/>
      <c r="AX479" s="142"/>
      <c r="AY479" s="142"/>
      <c r="AZ479" s="142"/>
      <c r="BA479" s="142"/>
      <c r="BB479" s="142"/>
      <c r="BC479" s="142"/>
      <c r="BD479" s="142"/>
      <c r="BE479" s="142"/>
      <c r="BF479" s="142"/>
      <c r="BG479" s="142"/>
      <c r="BH479" s="142"/>
      <c r="BI479" s="142"/>
      <c r="BJ479" s="142"/>
      <c r="BK479" s="142"/>
      <c r="BL479" s="142"/>
      <c r="BM479" s="142"/>
      <c r="BN479" s="142"/>
      <c r="BO479" s="142"/>
      <c r="BP479" s="142"/>
      <c r="BQ479" s="142"/>
      <c r="BR479" s="142"/>
      <c r="BS479" s="142"/>
      <c r="BT479" s="142"/>
      <c r="BU479" s="142"/>
      <c r="BV479" s="142"/>
      <c r="BW479" s="142"/>
      <c r="BX479" s="142"/>
      <c r="BY479" s="142"/>
      <c r="BZ479" s="142"/>
      <c r="CA479" s="142"/>
      <c r="CB479" s="142"/>
      <c r="CC479" s="142"/>
      <c r="CD479" s="142"/>
      <c r="CE479" s="142"/>
      <c r="CF479" s="142"/>
      <c r="CG479" s="142"/>
      <c r="CH479" s="142"/>
      <c r="CI479" s="142"/>
      <c r="CJ479" s="142"/>
      <c r="CK479" s="142"/>
      <c r="CL479" s="142"/>
      <c r="CM479" s="142"/>
      <c r="CN479" s="142"/>
      <c r="CO479" s="142"/>
      <c r="CP479" s="142"/>
      <c r="CQ479" s="142"/>
      <c r="CR479" s="142"/>
      <c r="CS479" s="142"/>
      <c r="CT479" s="142"/>
      <c r="CU479" s="142"/>
      <c r="CV479" s="142"/>
      <c r="CW479" s="142"/>
      <c r="CX479" s="142"/>
      <c r="CY479" s="142"/>
      <c r="CZ479" s="142"/>
      <c r="DA479" s="142"/>
      <c r="DB479" s="142"/>
      <c r="DC479" s="142"/>
      <c r="DD479" s="142"/>
      <c r="DE479" s="142"/>
      <c r="DF479" s="142"/>
      <c r="DG479" s="142"/>
      <c r="DH479" s="142"/>
      <c r="DI479" s="142"/>
      <c r="DJ479" s="142"/>
      <c r="DK479" s="142"/>
      <c r="DL479" s="142"/>
      <c r="DM479" s="142"/>
      <c r="DN479" s="142"/>
      <c r="DO479" s="142"/>
      <c r="DP479" s="142"/>
      <c r="DQ479" s="142"/>
      <c r="DR479" s="142"/>
      <c r="DS479" s="142"/>
      <c r="DT479" s="142"/>
      <c r="DU479" s="142"/>
      <c r="DV479" s="142"/>
      <c r="DW479" s="142"/>
      <c r="DX479" s="142"/>
      <c r="DY479" s="142"/>
      <c r="DZ479" s="142"/>
      <c r="EA479" s="142"/>
      <c r="EB479" s="142"/>
      <c r="EC479" s="142"/>
      <c r="ED479" s="141"/>
      <c r="EE479" s="141"/>
      <c r="EF479" s="141"/>
      <c r="EG479" s="141"/>
      <c r="EH479" s="141"/>
      <c r="EI479" s="142"/>
      <c r="EJ479" s="142"/>
      <c r="EK479" s="142"/>
      <c r="EL479" s="142"/>
      <c r="EM479" s="142"/>
      <c r="EN479" s="142"/>
      <c r="EO479" s="142"/>
      <c r="EP479" s="142"/>
      <c r="EQ479" s="142"/>
      <c r="ER479" s="142"/>
      <c r="ES479" s="142"/>
      <c r="ET479" s="142"/>
      <c r="EU479" s="142"/>
      <c r="EV479" s="142"/>
      <c r="EW479" s="142"/>
      <c r="EX479" s="142"/>
      <c r="EY479" s="142"/>
      <c r="EZ479" s="142"/>
      <c r="FA479" s="142"/>
      <c r="FB479" s="142"/>
      <c r="FC479" s="142"/>
      <c r="FD479" s="142"/>
      <c r="FE479" s="142"/>
      <c r="FF479" s="142"/>
      <c r="FG479" s="142"/>
      <c r="FH479" s="142"/>
    </row>
    <row r="480" spans="2:164" s="67" customFormat="1">
      <c r="B480" s="141"/>
      <c r="C480" s="142"/>
      <c r="D480" s="141"/>
      <c r="E480" s="141"/>
      <c r="F480" s="143"/>
      <c r="G480" s="142"/>
      <c r="H480" s="142"/>
      <c r="I480" s="142"/>
      <c r="J480" s="142"/>
      <c r="K480" s="141"/>
      <c r="L480" s="141"/>
      <c r="M480" s="141"/>
      <c r="N480" s="141"/>
      <c r="O480" s="141"/>
      <c r="P480" s="141"/>
      <c r="Q480" s="141"/>
      <c r="R480" s="142"/>
      <c r="S480" s="144"/>
      <c r="T480" s="144"/>
      <c r="U480" s="145"/>
      <c r="V480" s="141"/>
      <c r="W480" s="141"/>
      <c r="X480" s="141"/>
      <c r="Y480" s="141"/>
      <c r="Z480" s="141"/>
      <c r="AA480" s="142"/>
      <c r="AB480" s="141"/>
      <c r="AC480" s="141"/>
      <c r="AD480" s="141"/>
      <c r="AE480" s="142"/>
      <c r="AF480" s="142"/>
      <c r="AG480" s="141"/>
      <c r="AH480" s="141"/>
      <c r="AI480" s="141"/>
      <c r="AJ480" s="142"/>
      <c r="AK480" s="142"/>
      <c r="AL480" s="142"/>
      <c r="AM480" s="142"/>
      <c r="AN480" s="142"/>
      <c r="AO480" s="142"/>
      <c r="AP480" s="142"/>
      <c r="AQ480" s="142"/>
      <c r="AR480" s="142"/>
      <c r="AS480" s="142"/>
      <c r="AT480" s="142"/>
      <c r="AU480" s="142"/>
      <c r="AV480" s="142"/>
      <c r="AW480" s="142"/>
      <c r="AX480" s="142"/>
      <c r="AY480" s="142"/>
      <c r="AZ480" s="142"/>
      <c r="BA480" s="142"/>
      <c r="BB480" s="142"/>
      <c r="BC480" s="142"/>
      <c r="BD480" s="142"/>
      <c r="BE480" s="142"/>
      <c r="BF480" s="142"/>
      <c r="BG480" s="142"/>
      <c r="BH480" s="142"/>
      <c r="BI480" s="142"/>
      <c r="BJ480" s="142"/>
      <c r="BK480" s="142"/>
      <c r="BL480" s="142"/>
      <c r="BM480" s="142"/>
      <c r="BN480" s="142"/>
      <c r="BO480" s="142"/>
      <c r="BP480" s="142"/>
      <c r="BQ480" s="142"/>
      <c r="BR480" s="142"/>
      <c r="BS480" s="142"/>
      <c r="BT480" s="142"/>
      <c r="BU480" s="142"/>
      <c r="BV480" s="142"/>
      <c r="BW480" s="142"/>
      <c r="BX480" s="142"/>
      <c r="BY480" s="142"/>
      <c r="BZ480" s="142"/>
      <c r="CA480" s="142"/>
      <c r="CB480" s="142"/>
      <c r="CC480" s="142"/>
      <c r="CD480" s="142"/>
      <c r="CE480" s="142"/>
      <c r="CF480" s="142"/>
      <c r="CG480" s="142"/>
      <c r="CH480" s="142"/>
      <c r="CI480" s="142"/>
      <c r="CJ480" s="142"/>
      <c r="CK480" s="142"/>
      <c r="CL480" s="142"/>
      <c r="CM480" s="142"/>
      <c r="CN480" s="142"/>
      <c r="CO480" s="142"/>
      <c r="CP480" s="142"/>
      <c r="CQ480" s="142"/>
      <c r="CR480" s="142"/>
      <c r="CS480" s="142"/>
      <c r="CT480" s="142"/>
      <c r="CU480" s="142"/>
      <c r="CV480" s="142"/>
      <c r="CW480" s="142"/>
      <c r="CX480" s="142"/>
      <c r="CY480" s="142"/>
      <c r="CZ480" s="142"/>
      <c r="DA480" s="142"/>
      <c r="DB480" s="142"/>
      <c r="DC480" s="142"/>
      <c r="DD480" s="142"/>
      <c r="DE480" s="142"/>
      <c r="DF480" s="142"/>
      <c r="DG480" s="142"/>
      <c r="DH480" s="142"/>
      <c r="DI480" s="142"/>
      <c r="DJ480" s="142"/>
      <c r="DK480" s="142"/>
      <c r="DL480" s="142"/>
      <c r="DM480" s="142"/>
      <c r="DN480" s="142"/>
      <c r="DO480" s="142"/>
      <c r="DP480" s="142"/>
      <c r="DQ480" s="142"/>
      <c r="DR480" s="142"/>
      <c r="DS480" s="142"/>
      <c r="DT480" s="142"/>
      <c r="DU480" s="142"/>
      <c r="DV480" s="142"/>
      <c r="DW480" s="142"/>
      <c r="DX480" s="142"/>
      <c r="DY480" s="142"/>
      <c r="DZ480" s="142"/>
      <c r="EA480" s="142"/>
      <c r="EB480" s="142"/>
      <c r="EC480" s="142"/>
      <c r="ED480" s="141"/>
      <c r="EE480" s="141"/>
      <c r="EF480" s="141"/>
      <c r="EG480" s="141"/>
      <c r="EH480" s="141"/>
      <c r="EI480" s="142"/>
      <c r="EJ480" s="142"/>
      <c r="EK480" s="142"/>
      <c r="EL480" s="142"/>
      <c r="EM480" s="142"/>
      <c r="EN480" s="142"/>
      <c r="EO480" s="142"/>
      <c r="EP480" s="142"/>
      <c r="EQ480" s="142"/>
      <c r="ER480" s="142"/>
      <c r="ES480" s="142"/>
      <c r="ET480" s="142"/>
      <c r="EU480" s="142"/>
      <c r="EV480" s="142"/>
      <c r="EW480" s="142"/>
      <c r="EX480" s="142"/>
      <c r="EY480" s="142"/>
      <c r="EZ480" s="142"/>
      <c r="FA480" s="142"/>
      <c r="FB480" s="142"/>
      <c r="FC480" s="142"/>
      <c r="FD480" s="142"/>
      <c r="FE480" s="142"/>
      <c r="FF480" s="142"/>
      <c r="FG480" s="142"/>
      <c r="FH480" s="142"/>
    </row>
    <row r="481" spans="2:164" s="67" customFormat="1">
      <c r="B481" s="141"/>
      <c r="C481" s="142"/>
      <c r="D481" s="141"/>
      <c r="E481" s="141"/>
      <c r="F481" s="143"/>
      <c r="G481" s="142"/>
      <c r="H481" s="142"/>
      <c r="I481" s="142"/>
      <c r="J481" s="142"/>
      <c r="K481" s="141"/>
      <c r="L481" s="141"/>
      <c r="M481" s="141"/>
      <c r="N481" s="141"/>
      <c r="O481" s="141"/>
      <c r="P481" s="141"/>
      <c r="Q481" s="141"/>
      <c r="R481" s="142"/>
      <c r="S481" s="144"/>
      <c r="T481" s="144"/>
      <c r="U481" s="145"/>
      <c r="V481" s="141"/>
      <c r="W481" s="141"/>
      <c r="X481" s="141"/>
      <c r="Y481" s="141"/>
      <c r="Z481" s="141"/>
      <c r="AA481" s="142"/>
      <c r="AB481" s="141"/>
      <c r="AC481" s="141"/>
      <c r="AD481" s="141"/>
      <c r="AE481" s="142"/>
      <c r="AF481" s="142"/>
      <c r="AG481" s="141"/>
      <c r="AH481" s="141"/>
      <c r="AI481" s="141"/>
      <c r="AJ481" s="142"/>
      <c r="AK481" s="142"/>
      <c r="AL481" s="142"/>
      <c r="AM481" s="142"/>
      <c r="AN481" s="142"/>
      <c r="AO481" s="142"/>
      <c r="AP481" s="142"/>
      <c r="AQ481" s="142"/>
      <c r="AR481" s="142"/>
      <c r="AS481" s="142"/>
      <c r="AT481" s="142"/>
      <c r="AU481" s="142"/>
      <c r="AV481" s="142"/>
      <c r="AW481" s="142"/>
      <c r="AX481" s="142"/>
      <c r="AY481" s="142"/>
      <c r="AZ481" s="142"/>
      <c r="BA481" s="142"/>
      <c r="BB481" s="142"/>
      <c r="BC481" s="142"/>
      <c r="BD481" s="142"/>
      <c r="BE481" s="142"/>
      <c r="BF481" s="142"/>
      <c r="BG481" s="142"/>
      <c r="BH481" s="142"/>
      <c r="BI481" s="142"/>
      <c r="BJ481" s="142"/>
      <c r="BK481" s="142"/>
      <c r="BL481" s="142"/>
      <c r="BM481" s="142"/>
      <c r="BN481" s="142"/>
      <c r="BO481" s="142"/>
      <c r="BP481" s="142"/>
      <c r="BQ481" s="142"/>
      <c r="BR481" s="142"/>
      <c r="BS481" s="142"/>
      <c r="BT481" s="142"/>
      <c r="BU481" s="142"/>
      <c r="BV481" s="142"/>
      <c r="BW481" s="142"/>
      <c r="BX481" s="142"/>
      <c r="BY481" s="142"/>
      <c r="BZ481" s="142"/>
      <c r="CA481" s="142"/>
      <c r="CB481" s="142"/>
      <c r="CC481" s="142"/>
      <c r="CD481" s="142"/>
      <c r="CE481" s="142"/>
      <c r="CF481" s="142"/>
      <c r="CG481" s="142"/>
      <c r="CH481" s="142"/>
      <c r="CI481" s="142"/>
      <c r="CJ481" s="142"/>
      <c r="CK481" s="142"/>
      <c r="CL481" s="142"/>
      <c r="CM481" s="142"/>
      <c r="CN481" s="142"/>
      <c r="CO481" s="142"/>
      <c r="CP481" s="142"/>
      <c r="CQ481" s="142"/>
      <c r="CR481" s="142"/>
      <c r="CS481" s="142"/>
      <c r="CT481" s="142"/>
      <c r="CU481" s="142"/>
      <c r="CV481" s="142"/>
      <c r="CW481" s="142"/>
      <c r="CX481" s="142"/>
      <c r="CY481" s="142"/>
      <c r="CZ481" s="142"/>
      <c r="DA481" s="142"/>
      <c r="DB481" s="142"/>
      <c r="DC481" s="142"/>
      <c r="DD481" s="142"/>
      <c r="DE481" s="142"/>
      <c r="DF481" s="142"/>
      <c r="DG481" s="142"/>
      <c r="DH481" s="142"/>
      <c r="DI481" s="142"/>
      <c r="DJ481" s="142"/>
      <c r="DK481" s="142"/>
      <c r="DL481" s="142"/>
      <c r="DM481" s="142"/>
      <c r="DN481" s="142"/>
      <c r="DO481" s="142"/>
      <c r="DP481" s="142"/>
      <c r="DQ481" s="142"/>
      <c r="DR481" s="142"/>
      <c r="DS481" s="142"/>
      <c r="DT481" s="142"/>
      <c r="DU481" s="142"/>
      <c r="DV481" s="142"/>
      <c r="DW481" s="142"/>
      <c r="DX481" s="142"/>
      <c r="DY481" s="142"/>
      <c r="DZ481" s="142"/>
      <c r="EA481" s="142"/>
      <c r="EB481" s="142"/>
      <c r="EC481" s="142"/>
      <c r="ED481" s="141"/>
      <c r="EE481" s="141"/>
      <c r="EF481" s="141"/>
      <c r="EG481" s="141"/>
      <c r="EH481" s="141"/>
      <c r="EI481" s="142"/>
      <c r="EJ481" s="142"/>
      <c r="EK481" s="142"/>
      <c r="EL481" s="142"/>
      <c r="EM481" s="142"/>
      <c r="EN481" s="142"/>
      <c r="EO481" s="142"/>
      <c r="EP481" s="142"/>
      <c r="EQ481" s="142"/>
      <c r="ER481" s="142"/>
      <c r="ES481" s="142"/>
      <c r="ET481" s="142"/>
      <c r="EU481" s="142"/>
      <c r="EV481" s="142"/>
      <c r="EW481" s="142"/>
      <c r="EX481" s="142"/>
      <c r="EY481" s="142"/>
      <c r="EZ481" s="142"/>
      <c r="FA481" s="142"/>
      <c r="FB481" s="142"/>
      <c r="FC481" s="142"/>
      <c r="FD481" s="142"/>
      <c r="FE481" s="142"/>
      <c r="FF481" s="142"/>
      <c r="FG481" s="142"/>
      <c r="FH481" s="142"/>
    </row>
    <row r="482" spans="2:164" s="67" customFormat="1">
      <c r="B482" s="141"/>
      <c r="C482" s="142"/>
      <c r="D482" s="141"/>
      <c r="E482" s="141"/>
      <c r="F482" s="143"/>
      <c r="G482" s="142"/>
      <c r="H482" s="142"/>
      <c r="I482" s="142"/>
      <c r="J482" s="142"/>
      <c r="K482" s="141"/>
      <c r="L482" s="141"/>
      <c r="M482" s="141"/>
      <c r="N482" s="141"/>
      <c r="O482" s="141"/>
      <c r="P482" s="141"/>
      <c r="Q482" s="141"/>
      <c r="R482" s="142"/>
      <c r="S482" s="144"/>
      <c r="T482" s="144"/>
      <c r="U482" s="145"/>
      <c r="V482" s="141"/>
      <c r="W482" s="141"/>
      <c r="X482" s="141"/>
      <c r="Y482" s="141"/>
      <c r="Z482" s="141"/>
      <c r="AA482" s="142"/>
      <c r="AB482" s="141"/>
      <c r="AC482" s="141"/>
      <c r="AD482" s="141"/>
      <c r="AE482" s="142"/>
      <c r="AF482" s="142"/>
      <c r="AG482" s="141"/>
      <c r="AH482" s="141"/>
      <c r="AI482" s="141"/>
      <c r="AJ482" s="142"/>
      <c r="AK482" s="142"/>
      <c r="AL482" s="142"/>
      <c r="AM482" s="142"/>
      <c r="AN482" s="142"/>
      <c r="AO482" s="142"/>
      <c r="AP482" s="142"/>
      <c r="AQ482" s="142"/>
      <c r="AR482" s="142"/>
      <c r="AS482" s="142"/>
      <c r="AT482" s="142"/>
      <c r="AU482" s="142"/>
      <c r="AV482" s="142"/>
      <c r="AW482" s="142"/>
      <c r="AX482" s="142"/>
      <c r="AY482" s="142"/>
      <c r="AZ482" s="142"/>
      <c r="BA482" s="142"/>
      <c r="BB482" s="142"/>
      <c r="BC482" s="142"/>
      <c r="BD482" s="142"/>
      <c r="BE482" s="142"/>
      <c r="BF482" s="142"/>
      <c r="BG482" s="142"/>
      <c r="BH482" s="142"/>
      <c r="BI482" s="142"/>
      <c r="BJ482" s="142"/>
      <c r="BK482" s="142"/>
      <c r="BL482" s="142"/>
      <c r="BM482" s="142"/>
      <c r="BN482" s="142"/>
      <c r="BO482" s="142"/>
      <c r="BP482" s="142"/>
      <c r="BQ482" s="142"/>
      <c r="BR482" s="142"/>
      <c r="BS482" s="142"/>
      <c r="BT482" s="142"/>
      <c r="BU482" s="142"/>
      <c r="BV482" s="142"/>
      <c r="BW482" s="142"/>
      <c r="BX482" s="142"/>
      <c r="BY482" s="142"/>
      <c r="BZ482" s="142"/>
      <c r="CA482" s="142"/>
      <c r="CB482" s="142"/>
      <c r="CC482" s="142"/>
      <c r="CD482" s="142"/>
      <c r="CE482" s="142"/>
      <c r="CF482" s="142"/>
      <c r="CG482" s="142"/>
      <c r="CH482" s="142"/>
      <c r="CI482" s="142"/>
      <c r="CJ482" s="142"/>
      <c r="CK482" s="142"/>
      <c r="CL482" s="142"/>
      <c r="CM482" s="142"/>
      <c r="CN482" s="142"/>
      <c r="CO482" s="142"/>
      <c r="CP482" s="142"/>
      <c r="CQ482" s="142"/>
      <c r="CR482" s="142"/>
      <c r="CS482" s="142"/>
      <c r="CT482" s="142"/>
      <c r="CU482" s="142"/>
      <c r="CV482" s="142"/>
      <c r="CW482" s="142"/>
      <c r="CX482" s="142"/>
      <c r="CY482" s="142"/>
      <c r="CZ482" s="142"/>
      <c r="DA482" s="142"/>
      <c r="DB482" s="142"/>
      <c r="DC482" s="142"/>
      <c r="DD482" s="142"/>
      <c r="DE482" s="142"/>
      <c r="DF482" s="142"/>
      <c r="DG482" s="142"/>
      <c r="DH482" s="142"/>
      <c r="DI482" s="142"/>
      <c r="DJ482" s="142"/>
      <c r="DK482" s="142"/>
      <c r="DL482" s="142"/>
      <c r="DM482" s="142"/>
      <c r="DN482" s="142"/>
      <c r="DO482" s="142"/>
      <c r="DP482" s="142"/>
      <c r="DQ482" s="142"/>
      <c r="DR482" s="142"/>
      <c r="DS482" s="142"/>
      <c r="DT482" s="142"/>
      <c r="DU482" s="142"/>
      <c r="DV482" s="142"/>
      <c r="DW482" s="142"/>
      <c r="DX482" s="142"/>
      <c r="DY482" s="142"/>
      <c r="DZ482" s="142"/>
      <c r="EA482" s="142"/>
      <c r="EB482" s="142"/>
      <c r="EC482" s="142"/>
      <c r="ED482" s="141"/>
      <c r="EE482" s="141"/>
      <c r="EF482" s="141"/>
      <c r="EG482" s="141"/>
      <c r="EH482" s="141"/>
      <c r="EI482" s="142"/>
      <c r="EJ482" s="142"/>
      <c r="EK482" s="142"/>
      <c r="EL482" s="142"/>
      <c r="EM482" s="142"/>
      <c r="EN482" s="142"/>
      <c r="EO482" s="142"/>
      <c r="EP482" s="142"/>
      <c r="EQ482" s="142"/>
      <c r="ER482" s="142"/>
      <c r="ES482" s="142"/>
      <c r="ET482" s="142"/>
      <c r="EU482" s="142"/>
      <c r="EV482" s="142"/>
      <c r="EW482" s="142"/>
      <c r="EX482" s="142"/>
      <c r="EY482" s="142"/>
      <c r="EZ482" s="142"/>
      <c r="FA482" s="142"/>
      <c r="FB482" s="142"/>
      <c r="FC482" s="142"/>
      <c r="FD482" s="142"/>
      <c r="FE482" s="142"/>
      <c r="FF482" s="142"/>
      <c r="FG482" s="142"/>
      <c r="FH482" s="142"/>
    </row>
    <row r="483" spans="2:164" s="67" customFormat="1">
      <c r="B483" s="141"/>
      <c r="C483" s="142"/>
      <c r="D483" s="141"/>
      <c r="E483" s="141"/>
      <c r="F483" s="143"/>
      <c r="G483" s="142"/>
      <c r="H483" s="142"/>
      <c r="I483" s="142"/>
      <c r="J483" s="142"/>
      <c r="K483" s="141"/>
      <c r="L483" s="141"/>
      <c r="M483" s="141"/>
      <c r="N483" s="141"/>
      <c r="O483" s="141"/>
      <c r="P483" s="141"/>
      <c r="Q483" s="141"/>
      <c r="R483" s="142"/>
      <c r="S483" s="144"/>
      <c r="T483" s="144"/>
      <c r="U483" s="145"/>
      <c r="V483" s="141"/>
      <c r="W483" s="141"/>
      <c r="X483" s="141"/>
      <c r="Y483" s="141"/>
      <c r="Z483" s="141"/>
      <c r="AA483" s="142"/>
      <c r="AB483" s="141"/>
      <c r="AC483" s="141"/>
      <c r="AD483" s="141"/>
      <c r="AE483" s="142"/>
      <c r="AF483" s="142"/>
      <c r="AG483" s="141"/>
      <c r="AH483" s="141"/>
      <c r="AI483" s="141"/>
      <c r="AJ483" s="142"/>
      <c r="AK483" s="142"/>
      <c r="AL483" s="142"/>
      <c r="AM483" s="142"/>
      <c r="AN483" s="142"/>
      <c r="AO483" s="142"/>
      <c r="AP483" s="142"/>
      <c r="AQ483" s="142"/>
      <c r="AR483" s="142"/>
      <c r="AS483" s="142"/>
      <c r="AT483" s="142"/>
      <c r="AU483" s="142"/>
      <c r="AV483" s="142"/>
      <c r="AW483" s="142"/>
      <c r="AX483" s="142"/>
      <c r="AY483" s="142"/>
      <c r="AZ483" s="142"/>
      <c r="BA483" s="142"/>
      <c r="BB483" s="142"/>
      <c r="BC483" s="142"/>
      <c r="BD483" s="142"/>
      <c r="BE483" s="142"/>
      <c r="BF483" s="142"/>
      <c r="BG483" s="142"/>
      <c r="BH483" s="142"/>
      <c r="BI483" s="142"/>
      <c r="BJ483" s="142"/>
      <c r="BK483" s="142"/>
      <c r="BL483" s="142"/>
      <c r="BM483" s="142"/>
      <c r="BN483" s="142"/>
      <c r="BO483" s="142"/>
      <c r="BP483" s="142"/>
      <c r="BQ483" s="142"/>
      <c r="BR483" s="142"/>
      <c r="BS483" s="142"/>
      <c r="BT483" s="142"/>
      <c r="BU483" s="142"/>
      <c r="BV483" s="142"/>
      <c r="BW483" s="142"/>
      <c r="BX483" s="142"/>
      <c r="BY483" s="142"/>
      <c r="BZ483" s="142"/>
      <c r="CA483" s="142"/>
      <c r="CB483" s="142"/>
      <c r="CC483" s="142"/>
      <c r="CD483" s="142"/>
      <c r="CE483" s="142"/>
      <c r="CF483" s="142"/>
      <c r="CG483" s="142"/>
      <c r="CH483" s="142"/>
      <c r="CI483" s="142"/>
      <c r="CJ483" s="142"/>
      <c r="CK483" s="142"/>
      <c r="CL483" s="142"/>
      <c r="CM483" s="142"/>
      <c r="CN483" s="142"/>
      <c r="CO483" s="142"/>
      <c r="CP483" s="142"/>
      <c r="CQ483" s="142"/>
      <c r="CR483" s="142"/>
      <c r="CS483" s="142"/>
      <c r="CT483" s="142"/>
      <c r="CU483" s="142"/>
      <c r="CV483" s="142"/>
      <c r="CW483" s="142"/>
      <c r="CX483" s="142"/>
      <c r="CY483" s="142"/>
      <c r="CZ483" s="142"/>
      <c r="DA483" s="142"/>
      <c r="DB483" s="142"/>
      <c r="DC483" s="142"/>
      <c r="DD483" s="142"/>
      <c r="DE483" s="142"/>
      <c r="DF483" s="142"/>
      <c r="DG483" s="142"/>
      <c r="DH483" s="142"/>
      <c r="DI483" s="142"/>
      <c r="DJ483" s="142"/>
      <c r="DK483" s="142"/>
      <c r="DL483" s="142"/>
      <c r="DM483" s="142"/>
      <c r="DN483" s="142"/>
      <c r="DO483" s="142"/>
      <c r="DP483" s="142"/>
      <c r="DQ483" s="142"/>
      <c r="DR483" s="142"/>
      <c r="DS483" s="142"/>
      <c r="DT483" s="142"/>
      <c r="DU483" s="142"/>
      <c r="DV483" s="142"/>
      <c r="DW483" s="142"/>
      <c r="DX483" s="142"/>
      <c r="DY483" s="142"/>
      <c r="DZ483" s="142"/>
      <c r="EA483" s="142"/>
      <c r="EB483" s="142"/>
      <c r="EC483" s="142"/>
      <c r="ED483" s="141"/>
      <c r="EE483" s="141"/>
      <c r="EF483" s="141"/>
      <c r="EG483" s="141"/>
      <c r="EH483" s="141"/>
      <c r="EI483" s="142"/>
      <c r="EJ483" s="142"/>
      <c r="EK483" s="142"/>
      <c r="EL483" s="142"/>
      <c r="EM483" s="142"/>
      <c r="EN483" s="142"/>
      <c r="EO483" s="142"/>
      <c r="EP483" s="142"/>
      <c r="EQ483" s="142"/>
      <c r="ER483" s="142"/>
      <c r="ES483" s="142"/>
      <c r="ET483" s="142"/>
      <c r="EU483" s="142"/>
      <c r="EV483" s="142"/>
      <c r="EW483" s="142"/>
      <c r="EX483" s="142"/>
      <c r="EY483" s="142"/>
      <c r="EZ483" s="142"/>
      <c r="FA483" s="142"/>
      <c r="FB483" s="142"/>
      <c r="FC483" s="142"/>
      <c r="FD483" s="142"/>
      <c r="FE483" s="142"/>
      <c r="FF483" s="142"/>
      <c r="FG483" s="142"/>
      <c r="FH483" s="142"/>
    </row>
    <row r="484" spans="2:164" s="67" customFormat="1">
      <c r="B484" s="141"/>
      <c r="C484" s="142"/>
      <c r="D484" s="141"/>
      <c r="E484" s="141"/>
      <c r="F484" s="143"/>
      <c r="G484" s="142"/>
      <c r="H484" s="142"/>
      <c r="I484" s="142"/>
      <c r="J484" s="142"/>
      <c r="K484" s="141"/>
      <c r="L484" s="141"/>
      <c r="M484" s="141"/>
      <c r="N484" s="141"/>
      <c r="O484" s="141"/>
      <c r="P484" s="141"/>
      <c r="Q484" s="141"/>
      <c r="R484" s="142"/>
      <c r="S484" s="144"/>
      <c r="T484" s="144"/>
      <c r="U484" s="145"/>
      <c r="V484" s="141"/>
      <c r="W484" s="141"/>
      <c r="X484" s="141"/>
      <c r="Y484" s="141"/>
      <c r="Z484" s="141"/>
      <c r="AA484" s="142"/>
      <c r="AB484" s="141"/>
      <c r="AC484" s="141"/>
      <c r="AD484" s="141"/>
      <c r="AE484" s="142"/>
      <c r="AF484" s="142"/>
      <c r="AG484" s="141"/>
      <c r="AH484" s="141"/>
      <c r="AI484" s="141"/>
      <c r="AJ484" s="142"/>
      <c r="AK484" s="142"/>
      <c r="AL484" s="142"/>
      <c r="AM484" s="142"/>
      <c r="AN484" s="142"/>
      <c r="AO484" s="142"/>
      <c r="AP484" s="142"/>
      <c r="AQ484" s="142"/>
      <c r="AR484" s="142"/>
      <c r="AS484" s="142"/>
      <c r="AT484" s="142"/>
      <c r="AU484" s="142"/>
      <c r="AV484" s="142"/>
      <c r="AW484" s="142"/>
      <c r="AX484" s="142"/>
      <c r="AY484" s="142"/>
      <c r="AZ484" s="142"/>
      <c r="BA484" s="142"/>
      <c r="BB484" s="142"/>
      <c r="BC484" s="142"/>
      <c r="BD484" s="142"/>
      <c r="BE484" s="142"/>
      <c r="BF484" s="142"/>
      <c r="BG484" s="142"/>
      <c r="BH484" s="142"/>
      <c r="BI484" s="142"/>
      <c r="BJ484" s="142"/>
      <c r="BK484" s="142"/>
      <c r="BL484" s="142"/>
      <c r="BM484" s="142"/>
      <c r="BN484" s="142"/>
      <c r="BO484" s="142"/>
      <c r="BP484" s="142"/>
      <c r="BQ484" s="142"/>
      <c r="BR484" s="142"/>
      <c r="BS484" s="142"/>
      <c r="BT484" s="142"/>
      <c r="BU484" s="142"/>
      <c r="BV484" s="142"/>
      <c r="BW484" s="142"/>
      <c r="BX484" s="142"/>
      <c r="BY484" s="142"/>
      <c r="BZ484" s="142"/>
      <c r="CA484" s="142"/>
      <c r="CB484" s="142"/>
      <c r="CC484" s="142"/>
      <c r="CD484" s="142"/>
      <c r="CE484" s="142"/>
      <c r="CF484" s="142"/>
      <c r="CG484" s="142"/>
      <c r="CH484" s="142"/>
      <c r="CI484" s="142"/>
      <c r="CJ484" s="142"/>
      <c r="CK484" s="142"/>
      <c r="CL484" s="142"/>
      <c r="CM484" s="142"/>
      <c r="CN484" s="142"/>
      <c r="CO484" s="142"/>
      <c r="CP484" s="142"/>
      <c r="CQ484" s="142"/>
      <c r="CR484" s="142"/>
      <c r="CS484" s="142"/>
      <c r="CT484" s="142"/>
      <c r="CU484" s="142"/>
      <c r="CV484" s="142"/>
      <c r="CW484" s="142"/>
      <c r="CX484" s="142"/>
      <c r="CY484" s="142"/>
      <c r="CZ484" s="142"/>
      <c r="DA484" s="142"/>
      <c r="DB484" s="142"/>
      <c r="DC484" s="142"/>
      <c r="DD484" s="142"/>
      <c r="DE484" s="142"/>
      <c r="DF484" s="142"/>
      <c r="DG484" s="142"/>
      <c r="DH484" s="142"/>
      <c r="DI484" s="142"/>
      <c r="DJ484" s="142"/>
      <c r="DK484" s="142"/>
      <c r="DL484" s="142"/>
      <c r="DM484" s="142"/>
      <c r="DN484" s="142"/>
      <c r="DO484" s="142"/>
      <c r="DP484" s="142"/>
      <c r="DQ484" s="142"/>
      <c r="DR484" s="142"/>
      <c r="DS484" s="142"/>
      <c r="DT484" s="142"/>
      <c r="DU484" s="142"/>
      <c r="DV484" s="142"/>
      <c r="DW484" s="142"/>
      <c r="DX484" s="142"/>
      <c r="DY484" s="142"/>
      <c r="DZ484" s="142"/>
      <c r="EA484" s="142"/>
      <c r="EB484" s="142"/>
      <c r="EC484" s="142"/>
      <c r="ED484" s="141"/>
      <c r="EE484" s="141"/>
      <c r="EF484" s="141"/>
      <c r="EG484" s="141"/>
      <c r="EH484" s="141"/>
      <c r="EI484" s="142"/>
      <c r="EJ484" s="142"/>
      <c r="EK484" s="142"/>
      <c r="EL484" s="142"/>
      <c r="EM484" s="142"/>
      <c r="EN484" s="142"/>
      <c r="EO484" s="142"/>
      <c r="EP484" s="142"/>
      <c r="EQ484" s="142"/>
      <c r="ER484" s="142"/>
      <c r="ES484" s="142"/>
      <c r="ET484" s="142"/>
      <c r="EU484" s="142"/>
      <c r="EV484" s="142"/>
      <c r="EW484" s="142"/>
      <c r="EX484" s="142"/>
      <c r="EY484" s="142"/>
      <c r="EZ484" s="142"/>
      <c r="FA484" s="142"/>
      <c r="FB484" s="142"/>
      <c r="FC484" s="142"/>
      <c r="FD484" s="142"/>
      <c r="FE484" s="142"/>
      <c r="FF484" s="142"/>
      <c r="FG484" s="142"/>
      <c r="FH484" s="142"/>
    </row>
    <row r="485" spans="2:164" s="67" customFormat="1">
      <c r="B485" s="141"/>
      <c r="C485" s="142"/>
      <c r="D485" s="141"/>
      <c r="E485" s="141"/>
      <c r="F485" s="143"/>
      <c r="G485" s="142"/>
      <c r="H485" s="142"/>
      <c r="I485" s="142"/>
      <c r="J485" s="142"/>
      <c r="K485" s="141"/>
      <c r="L485" s="141"/>
      <c r="M485" s="141"/>
      <c r="N485" s="141"/>
      <c r="O485" s="141"/>
      <c r="P485" s="141"/>
      <c r="Q485" s="141"/>
      <c r="R485" s="142"/>
      <c r="S485" s="144"/>
      <c r="T485" s="144"/>
      <c r="U485" s="145"/>
      <c r="V485" s="141"/>
      <c r="W485" s="141"/>
      <c r="X485" s="141"/>
      <c r="Y485" s="141"/>
      <c r="Z485" s="141"/>
      <c r="AA485" s="142"/>
      <c r="AB485" s="141"/>
      <c r="AC485" s="141"/>
      <c r="AD485" s="141"/>
      <c r="AE485" s="142"/>
      <c r="AF485" s="142"/>
      <c r="AG485" s="141"/>
      <c r="AH485" s="141"/>
      <c r="AI485" s="141"/>
      <c r="AJ485" s="142"/>
      <c r="AK485" s="142"/>
      <c r="AL485" s="142"/>
      <c r="AM485" s="142"/>
      <c r="AN485" s="142"/>
      <c r="AO485" s="142"/>
      <c r="AP485" s="142"/>
      <c r="AQ485" s="142"/>
      <c r="AR485" s="142"/>
      <c r="AS485" s="142"/>
      <c r="AT485" s="142"/>
      <c r="AU485" s="142"/>
      <c r="AV485" s="142"/>
      <c r="AW485" s="142"/>
      <c r="AX485" s="142"/>
      <c r="AY485" s="142"/>
      <c r="AZ485" s="142"/>
      <c r="BA485" s="142"/>
      <c r="BB485" s="142"/>
      <c r="BC485" s="142"/>
      <c r="BD485" s="142"/>
      <c r="BE485" s="142"/>
      <c r="BF485" s="142"/>
      <c r="BG485" s="142"/>
      <c r="BH485" s="142"/>
      <c r="BI485" s="142"/>
      <c r="BJ485" s="142"/>
      <c r="BK485" s="142"/>
      <c r="BL485" s="142"/>
      <c r="BM485" s="142"/>
      <c r="BN485" s="142"/>
      <c r="BO485" s="142"/>
      <c r="BP485" s="142"/>
      <c r="BQ485" s="142"/>
      <c r="BR485" s="142"/>
      <c r="BS485" s="142"/>
      <c r="BT485" s="142"/>
      <c r="BU485" s="142"/>
      <c r="BV485" s="142"/>
      <c r="BW485" s="142"/>
      <c r="BX485" s="142"/>
      <c r="BY485" s="142"/>
      <c r="BZ485" s="142"/>
      <c r="CA485" s="142"/>
      <c r="CB485" s="142"/>
      <c r="CC485" s="142"/>
      <c r="CD485" s="142"/>
      <c r="CE485" s="142"/>
      <c r="CF485" s="142"/>
      <c r="CG485" s="142"/>
      <c r="CH485" s="142"/>
      <c r="CI485" s="142"/>
      <c r="CJ485" s="142"/>
      <c r="CK485" s="142"/>
      <c r="CL485" s="142"/>
      <c r="CM485" s="142"/>
      <c r="CN485" s="142"/>
      <c r="CO485" s="142"/>
      <c r="CP485" s="142"/>
      <c r="CQ485" s="142"/>
      <c r="CR485" s="142"/>
      <c r="CS485" s="142"/>
      <c r="CT485" s="142"/>
      <c r="CU485" s="142"/>
      <c r="CV485" s="142"/>
      <c r="CW485" s="142"/>
      <c r="CX485" s="142"/>
      <c r="CY485" s="142"/>
      <c r="CZ485" s="142"/>
      <c r="DA485" s="142"/>
      <c r="DB485" s="142"/>
      <c r="DC485" s="142"/>
      <c r="DD485" s="142"/>
      <c r="DE485" s="142"/>
      <c r="DF485" s="142"/>
      <c r="DG485" s="142"/>
      <c r="DH485" s="142"/>
      <c r="DI485" s="142"/>
      <c r="DJ485" s="142"/>
      <c r="DK485" s="142"/>
      <c r="DL485" s="142"/>
      <c r="DM485" s="142"/>
      <c r="DN485" s="142"/>
      <c r="DO485" s="142"/>
      <c r="DP485" s="142"/>
      <c r="DQ485" s="142"/>
      <c r="DR485" s="142"/>
      <c r="DS485" s="142"/>
      <c r="DT485" s="142"/>
      <c r="DU485" s="142"/>
      <c r="DV485" s="142"/>
      <c r="DW485" s="142"/>
      <c r="DX485" s="142"/>
      <c r="DY485" s="142"/>
      <c r="DZ485" s="142"/>
      <c r="EA485" s="142"/>
      <c r="EB485" s="142"/>
      <c r="EC485" s="142"/>
      <c r="ED485" s="141"/>
      <c r="EE485" s="141"/>
      <c r="EF485" s="141"/>
      <c r="EG485" s="141"/>
      <c r="EH485" s="141"/>
      <c r="EI485" s="142"/>
      <c r="EJ485" s="142"/>
      <c r="EK485" s="142"/>
      <c r="EL485" s="142"/>
      <c r="EM485" s="142"/>
      <c r="EN485" s="142"/>
      <c r="EO485" s="142"/>
      <c r="EP485" s="142"/>
      <c r="EQ485" s="142"/>
      <c r="ER485" s="142"/>
      <c r="ES485" s="142"/>
      <c r="ET485" s="142"/>
      <c r="EU485" s="142"/>
      <c r="EV485" s="142"/>
      <c r="EW485" s="142"/>
      <c r="EX485" s="142"/>
      <c r="EY485" s="142"/>
      <c r="EZ485" s="142"/>
      <c r="FA485" s="142"/>
      <c r="FB485" s="142"/>
      <c r="FC485" s="142"/>
      <c r="FD485" s="142"/>
      <c r="FE485" s="142"/>
      <c r="FF485" s="142"/>
      <c r="FG485" s="142"/>
      <c r="FH485" s="142"/>
    </row>
    <row r="486" spans="2:164" s="67" customFormat="1">
      <c r="B486" s="141"/>
      <c r="C486" s="142"/>
      <c r="D486" s="141"/>
      <c r="E486" s="141"/>
      <c r="F486" s="143"/>
      <c r="G486" s="142"/>
      <c r="H486" s="142"/>
      <c r="I486" s="142"/>
      <c r="J486" s="142"/>
      <c r="K486" s="141"/>
      <c r="L486" s="141"/>
      <c r="M486" s="141"/>
      <c r="N486" s="141"/>
      <c r="O486" s="141"/>
      <c r="P486" s="141"/>
      <c r="Q486" s="141"/>
      <c r="R486" s="142"/>
      <c r="S486" s="144"/>
      <c r="T486" s="144"/>
      <c r="U486" s="145"/>
      <c r="V486" s="141"/>
      <c r="W486" s="141"/>
      <c r="X486" s="141"/>
      <c r="Y486" s="141"/>
      <c r="Z486" s="141"/>
      <c r="AA486" s="142"/>
      <c r="AB486" s="141"/>
      <c r="AC486" s="141"/>
      <c r="AD486" s="141"/>
      <c r="AE486" s="142"/>
      <c r="AF486" s="142"/>
      <c r="AG486" s="141"/>
      <c r="AH486" s="141"/>
      <c r="AI486" s="141"/>
      <c r="AJ486" s="142"/>
      <c r="AK486" s="142"/>
      <c r="AL486" s="142"/>
      <c r="AM486" s="142"/>
      <c r="AN486" s="142"/>
      <c r="AO486" s="142"/>
      <c r="AP486" s="142"/>
      <c r="AQ486" s="142"/>
      <c r="AR486" s="142"/>
      <c r="AS486" s="142"/>
      <c r="AT486" s="142"/>
      <c r="AU486" s="142"/>
      <c r="AV486" s="142"/>
      <c r="AW486" s="142"/>
      <c r="AX486" s="142"/>
      <c r="AY486" s="142"/>
      <c r="AZ486" s="142"/>
      <c r="BA486" s="142"/>
      <c r="BB486" s="142"/>
      <c r="BC486" s="142"/>
      <c r="BD486" s="142"/>
      <c r="BE486" s="142"/>
      <c r="BF486" s="142"/>
      <c r="BG486" s="142"/>
      <c r="BH486" s="142"/>
      <c r="BI486" s="142"/>
      <c r="BJ486" s="142"/>
      <c r="BK486" s="142"/>
      <c r="BL486" s="142"/>
      <c r="BM486" s="142"/>
      <c r="BN486" s="142"/>
      <c r="BO486" s="142"/>
      <c r="BP486" s="142"/>
      <c r="BQ486" s="142"/>
      <c r="BR486" s="142"/>
      <c r="BS486" s="142"/>
      <c r="BT486" s="142"/>
      <c r="BU486" s="142"/>
      <c r="BV486" s="142"/>
      <c r="BW486" s="142"/>
      <c r="BX486" s="142"/>
      <c r="BY486" s="142"/>
      <c r="BZ486" s="142"/>
      <c r="CA486" s="142"/>
      <c r="CB486" s="142"/>
      <c r="CC486" s="142"/>
      <c r="CD486" s="142"/>
      <c r="CE486" s="142"/>
      <c r="CF486" s="142"/>
      <c r="CG486" s="142"/>
      <c r="CH486" s="142"/>
      <c r="CI486" s="142"/>
      <c r="CJ486" s="142"/>
      <c r="CK486" s="142"/>
      <c r="CL486" s="142"/>
      <c r="CM486" s="142"/>
      <c r="CN486" s="142"/>
      <c r="CO486" s="142"/>
      <c r="CP486" s="142"/>
      <c r="CQ486" s="142"/>
      <c r="CR486" s="142"/>
      <c r="CS486" s="142"/>
      <c r="CT486" s="142"/>
      <c r="CU486" s="142"/>
      <c r="CV486" s="142"/>
      <c r="CW486" s="142"/>
      <c r="CX486" s="142"/>
      <c r="CY486" s="142"/>
      <c r="CZ486" s="142"/>
      <c r="DA486" s="142"/>
      <c r="DB486" s="142"/>
      <c r="DC486" s="142"/>
      <c r="DD486" s="142"/>
      <c r="DE486" s="142"/>
      <c r="DF486" s="142"/>
      <c r="DG486" s="142"/>
      <c r="DH486" s="142"/>
      <c r="DI486" s="142"/>
      <c r="DJ486" s="142"/>
      <c r="DK486" s="142"/>
      <c r="DL486" s="142"/>
      <c r="DM486" s="142"/>
      <c r="DN486" s="142"/>
      <c r="DO486" s="142"/>
      <c r="DP486" s="142"/>
      <c r="DQ486" s="142"/>
      <c r="DR486" s="142"/>
      <c r="DS486" s="142"/>
      <c r="DT486" s="142"/>
      <c r="DU486" s="142"/>
      <c r="DV486" s="142"/>
      <c r="DW486" s="142"/>
      <c r="DX486" s="142"/>
      <c r="DY486" s="142"/>
      <c r="DZ486" s="142"/>
      <c r="EA486" s="142"/>
      <c r="EB486" s="142"/>
      <c r="EC486" s="142"/>
      <c r="ED486" s="141"/>
      <c r="EE486" s="141"/>
      <c r="EF486" s="141"/>
      <c r="EG486" s="141"/>
      <c r="EH486" s="141"/>
      <c r="EI486" s="142"/>
      <c r="EJ486" s="142"/>
      <c r="EK486" s="142"/>
      <c r="EL486" s="142"/>
      <c r="EM486" s="142"/>
      <c r="EN486" s="142"/>
      <c r="EO486" s="142"/>
      <c r="EP486" s="142"/>
      <c r="EQ486" s="142"/>
      <c r="ER486" s="142"/>
      <c r="ES486" s="142"/>
      <c r="ET486" s="142"/>
      <c r="EU486" s="142"/>
      <c r="EV486" s="142"/>
      <c r="EW486" s="142"/>
      <c r="EX486" s="142"/>
      <c r="EY486" s="142"/>
      <c r="EZ486" s="142"/>
      <c r="FA486" s="142"/>
      <c r="FB486" s="142"/>
      <c r="FC486" s="142"/>
      <c r="FD486" s="142"/>
      <c r="FE486" s="142"/>
      <c r="FF486" s="142"/>
      <c r="FG486" s="142"/>
      <c r="FH486" s="142"/>
    </row>
    <row r="487" spans="2:164" s="67" customFormat="1">
      <c r="B487" s="141"/>
      <c r="C487" s="142"/>
      <c r="D487" s="141"/>
      <c r="E487" s="141"/>
      <c r="F487" s="143"/>
      <c r="G487" s="142"/>
      <c r="H487" s="142"/>
      <c r="I487" s="142"/>
      <c r="J487" s="142"/>
      <c r="K487" s="141"/>
      <c r="L487" s="141"/>
      <c r="M487" s="141"/>
      <c r="N487" s="141"/>
      <c r="O487" s="141"/>
      <c r="P487" s="141"/>
      <c r="Q487" s="141"/>
      <c r="R487" s="142"/>
      <c r="S487" s="144"/>
      <c r="T487" s="144"/>
      <c r="U487" s="145"/>
      <c r="V487" s="141"/>
      <c r="W487" s="141"/>
      <c r="X487" s="141"/>
      <c r="Y487" s="141"/>
      <c r="Z487" s="141"/>
      <c r="AA487" s="142"/>
      <c r="AB487" s="141"/>
      <c r="AC487" s="141"/>
      <c r="AD487" s="141"/>
      <c r="AE487" s="142"/>
      <c r="AF487" s="142"/>
      <c r="AG487" s="141"/>
      <c r="AH487" s="141"/>
      <c r="AI487" s="141"/>
      <c r="AJ487" s="142"/>
      <c r="AK487" s="142"/>
      <c r="AL487" s="142"/>
      <c r="AM487" s="142"/>
      <c r="AN487" s="142"/>
      <c r="AO487" s="142"/>
      <c r="AP487" s="142"/>
      <c r="AQ487" s="142"/>
      <c r="AR487" s="142"/>
      <c r="AS487" s="142"/>
      <c r="AT487" s="142"/>
      <c r="AU487" s="142"/>
      <c r="AV487" s="142"/>
      <c r="AW487" s="142"/>
      <c r="AX487" s="142"/>
      <c r="AY487" s="142"/>
      <c r="AZ487" s="142"/>
      <c r="BA487" s="142"/>
      <c r="BB487" s="142"/>
      <c r="BC487" s="142"/>
      <c r="BD487" s="142"/>
      <c r="BE487" s="142"/>
      <c r="BF487" s="142"/>
      <c r="BG487" s="142"/>
      <c r="BH487" s="142"/>
      <c r="BI487" s="142"/>
      <c r="BJ487" s="142"/>
      <c r="BK487" s="142"/>
      <c r="BL487" s="142"/>
      <c r="BM487" s="142"/>
      <c r="BN487" s="142"/>
      <c r="BO487" s="142"/>
      <c r="BP487" s="142"/>
      <c r="BQ487" s="142"/>
      <c r="BR487" s="142"/>
      <c r="BS487" s="142"/>
      <c r="BT487" s="142"/>
      <c r="BU487" s="142"/>
      <c r="BV487" s="142"/>
      <c r="BW487" s="142"/>
      <c r="BX487" s="142"/>
      <c r="BY487" s="142"/>
      <c r="BZ487" s="142"/>
      <c r="CA487" s="142"/>
      <c r="CB487" s="142"/>
      <c r="CC487" s="142"/>
      <c r="CD487" s="142"/>
      <c r="CE487" s="142"/>
      <c r="CF487" s="142"/>
      <c r="CG487" s="142"/>
      <c r="CH487" s="142"/>
      <c r="CI487" s="142"/>
      <c r="CJ487" s="142"/>
      <c r="CK487" s="142"/>
      <c r="CL487" s="142"/>
      <c r="CM487" s="142"/>
      <c r="CN487" s="142"/>
      <c r="CO487" s="142"/>
      <c r="CP487" s="142"/>
      <c r="CQ487" s="142"/>
      <c r="CR487" s="142"/>
      <c r="CS487" s="142"/>
      <c r="CT487" s="142"/>
      <c r="CU487" s="142"/>
      <c r="CV487" s="142"/>
      <c r="CW487" s="142"/>
      <c r="CX487" s="142"/>
      <c r="CY487" s="142"/>
      <c r="CZ487" s="142"/>
      <c r="DA487" s="142"/>
      <c r="DB487" s="142"/>
      <c r="DC487" s="142"/>
      <c r="DD487" s="142"/>
      <c r="DE487" s="142"/>
      <c r="DF487" s="142"/>
      <c r="DG487" s="142"/>
      <c r="DH487" s="142"/>
      <c r="DI487" s="142"/>
      <c r="DJ487" s="142"/>
      <c r="DK487" s="142"/>
      <c r="DL487" s="142"/>
      <c r="DM487" s="142"/>
      <c r="DN487" s="142"/>
      <c r="DO487" s="142"/>
      <c r="DP487" s="142"/>
      <c r="DQ487" s="142"/>
      <c r="DR487" s="142"/>
      <c r="DS487" s="142"/>
      <c r="DT487" s="142"/>
      <c r="DU487" s="142"/>
      <c r="DV487" s="142"/>
      <c r="DW487" s="142"/>
      <c r="DX487" s="142"/>
      <c r="DY487" s="142"/>
      <c r="DZ487" s="142"/>
      <c r="EA487" s="142"/>
      <c r="EB487" s="142"/>
      <c r="EC487" s="142"/>
      <c r="ED487" s="141"/>
      <c r="EE487" s="141"/>
      <c r="EF487" s="141"/>
      <c r="EG487" s="141"/>
      <c r="EH487" s="141"/>
      <c r="EI487" s="142"/>
      <c r="EJ487" s="142"/>
      <c r="EK487" s="142"/>
      <c r="EL487" s="142"/>
      <c r="EM487" s="142"/>
      <c r="EN487" s="142"/>
      <c r="EO487" s="142"/>
      <c r="EP487" s="142"/>
      <c r="EQ487" s="142"/>
      <c r="ER487" s="142"/>
      <c r="ES487" s="142"/>
      <c r="ET487" s="142"/>
      <c r="EU487" s="142"/>
      <c r="EV487" s="142"/>
      <c r="EW487" s="142"/>
      <c r="EX487" s="142"/>
      <c r="EY487" s="142"/>
      <c r="EZ487" s="142"/>
      <c r="FA487" s="142"/>
      <c r="FB487" s="142"/>
      <c r="FC487" s="142"/>
      <c r="FD487" s="142"/>
      <c r="FE487" s="142"/>
      <c r="FF487" s="142"/>
      <c r="FG487" s="142"/>
      <c r="FH487" s="142"/>
    </row>
    <row r="488" spans="2:164" s="67" customFormat="1">
      <c r="B488" s="141"/>
      <c r="C488" s="142"/>
      <c r="D488" s="141"/>
      <c r="E488" s="141"/>
      <c r="F488" s="143"/>
      <c r="G488" s="142"/>
      <c r="H488" s="142"/>
      <c r="I488" s="142"/>
      <c r="J488" s="142"/>
      <c r="K488" s="141"/>
      <c r="L488" s="141"/>
      <c r="M488" s="141"/>
      <c r="N488" s="141"/>
      <c r="O488" s="141"/>
      <c r="P488" s="141"/>
      <c r="Q488" s="141"/>
      <c r="R488" s="142"/>
      <c r="S488" s="144"/>
      <c r="T488" s="144"/>
      <c r="U488" s="145"/>
      <c r="V488" s="141"/>
      <c r="W488" s="141"/>
      <c r="X488" s="141"/>
      <c r="Y488" s="141"/>
      <c r="Z488" s="141"/>
      <c r="AA488" s="142"/>
      <c r="AB488" s="141"/>
      <c r="AC488" s="141"/>
      <c r="AD488" s="141"/>
      <c r="AE488" s="142"/>
      <c r="AF488" s="142"/>
      <c r="AG488" s="141"/>
      <c r="AH488" s="141"/>
      <c r="AI488" s="141"/>
      <c r="AJ488" s="142"/>
      <c r="AK488" s="142"/>
      <c r="AL488" s="142"/>
      <c r="AM488" s="142"/>
      <c r="AN488" s="142"/>
      <c r="AO488" s="142"/>
      <c r="AP488" s="142"/>
      <c r="AQ488" s="142"/>
      <c r="AR488" s="142"/>
      <c r="AS488" s="142"/>
      <c r="AT488" s="142"/>
      <c r="AU488" s="142"/>
      <c r="AV488" s="142"/>
      <c r="AW488" s="142"/>
      <c r="AX488" s="142"/>
      <c r="AY488" s="142"/>
      <c r="AZ488" s="142"/>
      <c r="BA488" s="142"/>
      <c r="BB488" s="142"/>
      <c r="BC488" s="142"/>
      <c r="BD488" s="142"/>
      <c r="BE488" s="142"/>
      <c r="BF488" s="142"/>
      <c r="BG488" s="142"/>
      <c r="BH488" s="142"/>
      <c r="BI488" s="142"/>
      <c r="BJ488" s="142"/>
      <c r="BK488" s="142"/>
      <c r="BL488" s="142"/>
      <c r="BM488" s="142"/>
      <c r="BN488" s="142"/>
      <c r="BO488" s="142"/>
      <c r="BP488" s="142"/>
      <c r="BQ488" s="142"/>
      <c r="BR488" s="142"/>
      <c r="BS488" s="142"/>
      <c r="BT488" s="142"/>
      <c r="BU488" s="142"/>
      <c r="BV488" s="142"/>
      <c r="BW488" s="142"/>
      <c r="BX488" s="142"/>
      <c r="BY488" s="142"/>
      <c r="BZ488" s="142"/>
      <c r="CA488" s="142"/>
      <c r="CB488" s="142"/>
      <c r="CC488" s="142"/>
      <c r="CD488" s="142"/>
      <c r="CE488" s="142"/>
      <c r="CF488" s="142"/>
      <c r="CG488" s="142"/>
      <c r="CH488" s="142"/>
      <c r="CI488" s="142"/>
      <c r="CJ488" s="142"/>
      <c r="CK488" s="142"/>
      <c r="CL488" s="142"/>
      <c r="CM488" s="142"/>
      <c r="CN488" s="142"/>
      <c r="CO488" s="142"/>
      <c r="CP488" s="142"/>
      <c r="CQ488" s="142"/>
      <c r="CR488" s="142"/>
      <c r="CS488" s="142"/>
      <c r="CT488" s="142"/>
      <c r="CU488" s="142"/>
      <c r="CV488" s="142"/>
      <c r="CW488" s="142"/>
      <c r="CX488" s="142"/>
      <c r="CY488" s="142"/>
      <c r="CZ488" s="142"/>
      <c r="DA488" s="142"/>
      <c r="DB488" s="142"/>
      <c r="DC488" s="142"/>
      <c r="DD488" s="142"/>
      <c r="DE488" s="142"/>
      <c r="DF488" s="142"/>
      <c r="DG488" s="142"/>
      <c r="DH488" s="142"/>
      <c r="DI488" s="142"/>
      <c r="DJ488" s="142"/>
      <c r="DK488" s="142"/>
      <c r="DL488" s="142"/>
      <c r="DM488" s="142"/>
      <c r="DN488" s="142"/>
      <c r="DO488" s="142"/>
      <c r="DP488" s="142"/>
      <c r="DQ488" s="142"/>
      <c r="DR488" s="142"/>
      <c r="DS488" s="142"/>
      <c r="DT488" s="142"/>
      <c r="DU488" s="142"/>
      <c r="DV488" s="142"/>
      <c r="DW488" s="142"/>
      <c r="DX488" s="142"/>
      <c r="DY488" s="142"/>
      <c r="DZ488" s="142"/>
      <c r="EA488" s="142"/>
      <c r="EB488" s="142"/>
      <c r="EC488" s="142"/>
      <c r="ED488" s="141"/>
      <c r="EE488" s="141"/>
      <c r="EF488" s="141"/>
      <c r="EG488" s="141"/>
      <c r="EH488" s="141"/>
      <c r="EI488" s="142"/>
      <c r="EJ488" s="142"/>
      <c r="EK488" s="142"/>
      <c r="EL488" s="142"/>
      <c r="EM488" s="142"/>
      <c r="EN488" s="142"/>
      <c r="EO488" s="142"/>
      <c r="EP488" s="142"/>
      <c r="EQ488" s="142"/>
      <c r="ER488" s="142"/>
      <c r="ES488" s="142"/>
      <c r="ET488" s="142"/>
      <c r="EU488" s="142"/>
      <c r="EV488" s="142"/>
      <c r="EW488" s="142"/>
      <c r="EX488" s="142"/>
      <c r="EY488" s="142"/>
      <c r="EZ488" s="142"/>
      <c r="FA488" s="142"/>
      <c r="FB488" s="142"/>
      <c r="FC488" s="142"/>
      <c r="FD488" s="142"/>
      <c r="FE488" s="142"/>
      <c r="FF488" s="142"/>
      <c r="FG488" s="142"/>
      <c r="FH488" s="142"/>
    </row>
    <row r="489" spans="2:164" s="67" customFormat="1">
      <c r="B489" s="141"/>
      <c r="C489" s="142"/>
      <c r="D489" s="141"/>
      <c r="E489" s="141"/>
      <c r="F489" s="143"/>
      <c r="G489" s="142"/>
      <c r="H489" s="142"/>
      <c r="I489" s="142"/>
      <c r="J489" s="142"/>
      <c r="K489" s="141"/>
      <c r="L489" s="141"/>
      <c r="M489" s="141"/>
      <c r="N489" s="141"/>
      <c r="O489" s="141"/>
      <c r="P489" s="141"/>
      <c r="Q489" s="141"/>
      <c r="R489" s="142"/>
      <c r="S489" s="144"/>
      <c r="T489" s="144"/>
      <c r="U489" s="145"/>
      <c r="V489" s="141"/>
      <c r="W489" s="141"/>
      <c r="X489" s="141"/>
      <c r="Y489" s="141"/>
      <c r="Z489" s="141"/>
      <c r="AA489" s="142"/>
      <c r="AB489" s="141"/>
      <c r="AC489" s="141"/>
      <c r="AD489" s="141"/>
      <c r="AE489" s="142"/>
      <c r="AF489" s="142"/>
      <c r="AG489" s="141"/>
      <c r="AH489" s="141"/>
      <c r="AI489" s="141"/>
      <c r="AJ489" s="142"/>
      <c r="AK489" s="142"/>
      <c r="AL489" s="142"/>
      <c r="AM489" s="142"/>
      <c r="AN489" s="142"/>
      <c r="AO489" s="142"/>
      <c r="AP489" s="142"/>
      <c r="AQ489" s="142"/>
      <c r="AR489" s="142"/>
      <c r="AS489" s="142"/>
      <c r="AT489" s="142"/>
      <c r="AU489" s="142"/>
      <c r="AV489" s="142"/>
      <c r="AW489" s="142"/>
      <c r="AX489" s="142"/>
      <c r="AY489" s="142"/>
      <c r="AZ489" s="142"/>
      <c r="BA489" s="142"/>
      <c r="BB489" s="142"/>
      <c r="BC489" s="142"/>
      <c r="BD489" s="142"/>
      <c r="BE489" s="142"/>
      <c r="BF489" s="142"/>
      <c r="BG489" s="142"/>
      <c r="BH489" s="142"/>
      <c r="BI489" s="142"/>
      <c r="BJ489" s="142"/>
      <c r="BK489" s="142"/>
      <c r="BL489" s="142"/>
      <c r="BM489" s="142"/>
      <c r="BN489" s="142"/>
      <c r="BO489" s="142"/>
      <c r="BP489" s="142"/>
      <c r="BQ489" s="142"/>
      <c r="BR489" s="142"/>
      <c r="BS489" s="142"/>
      <c r="BT489" s="142"/>
      <c r="BU489" s="142"/>
      <c r="BV489" s="142"/>
      <c r="BW489" s="142"/>
      <c r="BX489" s="142"/>
      <c r="BY489" s="142"/>
      <c r="BZ489" s="142"/>
      <c r="CA489" s="142"/>
      <c r="CB489" s="142"/>
      <c r="CC489" s="142"/>
      <c r="CD489" s="142"/>
      <c r="CE489" s="142"/>
      <c r="CF489" s="142"/>
      <c r="CG489" s="142"/>
      <c r="CH489" s="142"/>
      <c r="CI489" s="142"/>
      <c r="CJ489" s="142"/>
      <c r="CK489" s="142"/>
      <c r="CL489" s="142"/>
      <c r="CM489" s="142"/>
      <c r="CN489" s="142"/>
      <c r="CO489" s="142"/>
      <c r="CP489" s="142"/>
      <c r="CQ489" s="142"/>
      <c r="CR489" s="142"/>
      <c r="CS489" s="142"/>
      <c r="CT489" s="142"/>
      <c r="CU489" s="142"/>
      <c r="CV489" s="142"/>
      <c r="CW489" s="142"/>
      <c r="CX489" s="142"/>
      <c r="CY489" s="142"/>
      <c r="CZ489" s="142"/>
      <c r="DA489" s="142"/>
      <c r="DB489" s="142"/>
      <c r="DC489" s="142"/>
      <c r="DD489" s="142"/>
      <c r="DE489" s="142"/>
      <c r="DF489" s="142"/>
      <c r="DG489" s="142"/>
      <c r="DH489" s="142"/>
      <c r="DI489" s="142"/>
      <c r="DJ489" s="142"/>
      <c r="DK489" s="142"/>
      <c r="DL489" s="142"/>
      <c r="DM489" s="142"/>
      <c r="DN489" s="142"/>
      <c r="DO489" s="142"/>
      <c r="DP489" s="142"/>
      <c r="DQ489" s="142"/>
      <c r="DR489" s="142"/>
      <c r="DS489" s="142"/>
      <c r="DT489" s="142"/>
      <c r="DU489" s="142"/>
      <c r="DV489" s="142"/>
      <c r="DW489" s="142"/>
      <c r="DX489" s="142"/>
      <c r="DY489" s="142"/>
      <c r="DZ489" s="142"/>
      <c r="EA489" s="142"/>
      <c r="EB489" s="142"/>
      <c r="EC489" s="142"/>
      <c r="ED489" s="141"/>
      <c r="EE489" s="141"/>
      <c r="EF489" s="141"/>
      <c r="EG489" s="141"/>
      <c r="EH489" s="141"/>
      <c r="EI489" s="142"/>
      <c r="EJ489" s="142"/>
      <c r="EK489" s="142"/>
      <c r="EL489" s="142"/>
      <c r="EM489" s="142"/>
      <c r="EN489" s="142"/>
      <c r="EO489" s="142"/>
      <c r="EP489" s="142"/>
      <c r="EQ489" s="142"/>
      <c r="ER489" s="142"/>
      <c r="ES489" s="142"/>
      <c r="ET489" s="142"/>
      <c r="EU489" s="142"/>
      <c r="EV489" s="142"/>
      <c r="EW489" s="142"/>
      <c r="EX489" s="142"/>
      <c r="EY489" s="142"/>
      <c r="EZ489" s="142"/>
      <c r="FA489" s="142"/>
      <c r="FB489" s="142"/>
      <c r="FC489" s="142"/>
      <c r="FD489" s="142"/>
      <c r="FE489" s="142"/>
      <c r="FF489" s="142"/>
      <c r="FG489" s="142"/>
      <c r="FH489" s="142"/>
    </row>
    <row r="490" spans="2:164" s="67" customFormat="1">
      <c r="B490" s="141"/>
      <c r="C490" s="142"/>
      <c r="D490" s="141"/>
      <c r="E490" s="141"/>
      <c r="F490" s="143"/>
      <c r="G490" s="142"/>
      <c r="H490" s="142"/>
      <c r="I490" s="142"/>
      <c r="J490" s="142"/>
      <c r="K490" s="141"/>
      <c r="L490" s="141"/>
      <c r="M490" s="141"/>
      <c r="N490" s="141"/>
      <c r="O490" s="141"/>
      <c r="P490" s="141"/>
      <c r="Q490" s="141"/>
      <c r="R490" s="142"/>
      <c r="S490" s="144"/>
      <c r="T490" s="144"/>
      <c r="U490" s="145"/>
      <c r="V490" s="141"/>
      <c r="W490" s="141"/>
      <c r="X490" s="141"/>
      <c r="Y490" s="141"/>
      <c r="Z490" s="141"/>
      <c r="AA490" s="142"/>
      <c r="AB490" s="141"/>
      <c r="AC490" s="141"/>
      <c r="AD490" s="141"/>
      <c r="AE490" s="142"/>
      <c r="AF490" s="142"/>
      <c r="AG490" s="141"/>
      <c r="AH490" s="141"/>
      <c r="AI490" s="141"/>
      <c r="AJ490" s="142"/>
      <c r="AK490" s="142"/>
      <c r="AL490" s="142"/>
      <c r="AM490" s="142"/>
      <c r="AN490" s="142"/>
      <c r="AO490" s="142"/>
      <c r="AP490" s="142"/>
      <c r="AQ490" s="142"/>
      <c r="AR490" s="142"/>
      <c r="AS490" s="142"/>
      <c r="AT490" s="142"/>
      <c r="AU490" s="142"/>
      <c r="AV490" s="142"/>
      <c r="AW490" s="142"/>
      <c r="AX490" s="142"/>
      <c r="AY490" s="142"/>
      <c r="AZ490" s="142"/>
      <c r="BA490" s="142"/>
      <c r="BB490" s="142"/>
      <c r="BC490" s="142"/>
      <c r="BD490" s="142"/>
      <c r="BE490" s="142"/>
      <c r="BF490" s="142"/>
      <c r="BG490" s="142"/>
      <c r="BH490" s="142"/>
      <c r="BI490" s="142"/>
      <c r="BJ490" s="142"/>
      <c r="BK490" s="142"/>
      <c r="BL490" s="142"/>
      <c r="BM490" s="142"/>
      <c r="BN490" s="142"/>
      <c r="BO490" s="142"/>
      <c r="BP490" s="142"/>
      <c r="BQ490" s="142"/>
      <c r="BR490" s="142"/>
      <c r="BS490" s="142"/>
      <c r="BT490" s="142"/>
      <c r="BU490" s="142"/>
      <c r="BV490" s="142"/>
      <c r="BW490" s="142"/>
      <c r="BX490" s="142"/>
      <c r="BY490" s="142"/>
      <c r="BZ490" s="142"/>
      <c r="CA490" s="142"/>
      <c r="CB490" s="142"/>
      <c r="CC490" s="142"/>
      <c r="CD490" s="142"/>
      <c r="CE490" s="142"/>
      <c r="CF490" s="142"/>
      <c r="CG490" s="142"/>
      <c r="CH490" s="142"/>
      <c r="CI490" s="142"/>
      <c r="CJ490" s="142"/>
      <c r="CK490" s="142"/>
      <c r="CL490" s="142"/>
      <c r="CM490" s="142"/>
      <c r="CN490" s="142"/>
      <c r="CO490" s="142"/>
      <c r="CP490" s="142"/>
      <c r="CQ490" s="142"/>
      <c r="CR490" s="142"/>
      <c r="CS490" s="142"/>
      <c r="CT490" s="142"/>
      <c r="CU490" s="142"/>
      <c r="CV490" s="142"/>
      <c r="CW490" s="142"/>
      <c r="CX490" s="142"/>
      <c r="CY490" s="142"/>
      <c r="CZ490" s="142"/>
      <c r="DA490" s="142"/>
      <c r="DB490" s="142"/>
      <c r="DC490" s="142"/>
      <c r="DD490" s="142"/>
      <c r="DE490" s="142"/>
      <c r="DF490" s="142"/>
      <c r="DG490" s="142"/>
      <c r="DH490" s="142"/>
      <c r="DI490" s="142"/>
      <c r="DJ490" s="142"/>
      <c r="DK490" s="142"/>
      <c r="DL490" s="142"/>
      <c r="DM490" s="142"/>
      <c r="DN490" s="142"/>
      <c r="DO490" s="142"/>
      <c r="DP490" s="142"/>
      <c r="DQ490" s="142"/>
      <c r="DR490" s="142"/>
      <c r="DS490" s="142"/>
      <c r="DT490" s="142"/>
      <c r="DU490" s="142"/>
      <c r="DV490" s="142"/>
      <c r="DW490" s="142"/>
      <c r="DX490" s="142"/>
      <c r="DY490" s="142"/>
      <c r="DZ490" s="142"/>
      <c r="EA490" s="142"/>
      <c r="EB490" s="142"/>
      <c r="EC490" s="142"/>
      <c r="ED490" s="141"/>
      <c r="EE490" s="141"/>
      <c r="EF490" s="141"/>
      <c r="EG490" s="141"/>
      <c r="EH490" s="141"/>
      <c r="EI490" s="142"/>
      <c r="EJ490" s="142"/>
      <c r="EK490" s="142"/>
      <c r="EL490" s="142"/>
      <c r="EM490" s="142"/>
      <c r="EN490" s="142"/>
      <c r="EO490" s="142"/>
      <c r="EP490" s="142"/>
      <c r="EQ490" s="142"/>
      <c r="ER490" s="142"/>
      <c r="ES490" s="142"/>
      <c r="ET490" s="142"/>
      <c r="EU490" s="142"/>
      <c r="EV490" s="142"/>
      <c r="EW490" s="142"/>
      <c r="EX490" s="142"/>
      <c r="EY490" s="142"/>
      <c r="EZ490" s="142"/>
      <c r="FA490" s="142"/>
      <c r="FB490" s="142"/>
      <c r="FC490" s="142"/>
      <c r="FD490" s="142"/>
      <c r="FE490" s="142"/>
      <c r="FF490" s="142"/>
      <c r="FG490" s="142"/>
      <c r="FH490" s="142"/>
    </row>
    <row r="491" spans="2:164" s="67" customFormat="1">
      <c r="B491" s="141"/>
      <c r="C491" s="142"/>
      <c r="D491" s="141"/>
      <c r="E491" s="141"/>
      <c r="F491" s="143"/>
      <c r="G491" s="142"/>
      <c r="H491" s="142"/>
      <c r="I491" s="142"/>
      <c r="J491" s="142"/>
      <c r="K491" s="141"/>
      <c r="L491" s="141"/>
      <c r="M491" s="141"/>
      <c r="N491" s="141"/>
      <c r="O491" s="141"/>
      <c r="P491" s="141"/>
      <c r="Q491" s="141"/>
      <c r="R491" s="142"/>
      <c r="S491" s="144"/>
      <c r="T491" s="144"/>
      <c r="U491" s="145"/>
      <c r="V491" s="141"/>
      <c r="W491" s="141"/>
      <c r="X491" s="141"/>
      <c r="Y491" s="141"/>
      <c r="Z491" s="141"/>
      <c r="AA491" s="142"/>
      <c r="AB491" s="141"/>
      <c r="AC491" s="141"/>
      <c r="AD491" s="141"/>
      <c r="AE491" s="142"/>
      <c r="AF491" s="142"/>
      <c r="AG491" s="141"/>
      <c r="AH491" s="141"/>
      <c r="AI491" s="141"/>
      <c r="AJ491" s="142"/>
      <c r="AK491" s="142"/>
      <c r="AL491" s="142"/>
      <c r="AM491" s="142"/>
      <c r="AN491" s="142"/>
      <c r="AO491" s="142"/>
      <c r="AP491" s="142"/>
      <c r="AQ491" s="142"/>
      <c r="AR491" s="142"/>
      <c r="AS491" s="142"/>
      <c r="AT491" s="142"/>
      <c r="AU491" s="142"/>
      <c r="AV491" s="142"/>
      <c r="AW491" s="142"/>
      <c r="AX491" s="142"/>
      <c r="AY491" s="142"/>
      <c r="AZ491" s="142"/>
      <c r="BA491" s="142"/>
      <c r="BB491" s="142"/>
      <c r="BC491" s="142"/>
      <c r="BD491" s="142"/>
      <c r="BE491" s="142"/>
      <c r="BF491" s="142"/>
      <c r="BG491" s="142"/>
      <c r="BH491" s="142"/>
      <c r="BI491" s="142"/>
      <c r="BJ491" s="142"/>
      <c r="BK491" s="142"/>
      <c r="BL491" s="142"/>
      <c r="BM491" s="142"/>
      <c r="BN491" s="142"/>
      <c r="BO491" s="142"/>
      <c r="BP491" s="142"/>
      <c r="BQ491" s="142"/>
      <c r="BR491" s="142"/>
      <c r="BS491" s="142"/>
      <c r="BT491" s="142"/>
      <c r="BU491" s="142"/>
      <c r="BV491" s="142"/>
      <c r="BW491" s="142"/>
      <c r="BX491" s="142"/>
      <c r="BY491" s="142"/>
      <c r="BZ491" s="142"/>
      <c r="CA491" s="142"/>
      <c r="CB491" s="142"/>
      <c r="CC491" s="142"/>
      <c r="CD491" s="142"/>
      <c r="CE491" s="142"/>
      <c r="CF491" s="142"/>
      <c r="CG491" s="142"/>
      <c r="CH491" s="142"/>
      <c r="CI491" s="142"/>
      <c r="CJ491" s="142"/>
      <c r="CK491" s="142"/>
      <c r="CL491" s="142"/>
      <c r="CM491" s="142"/>
      <c r="CN491" s="142"/>
      <c r="CO491" s="142"/>
      <c r="CP491" s="142"/>
      <c r="CQ491" s="142"/>
      <c r="CR491" s="142"/>
      <c r="CS491" s="142"/>
      <c r="CT491" s="142"/>
      <c r="CU491" s="142"/>
      <c r="CV491" s="142"/>
      <c r="CW491" s="142"/>
      <c r="CX491" s="142"/>
      <c r="CY491" s="142"/>
      <c r="CZ491" s="142"/>
      <c r="DA491" s="142"/>
      <c r="DB491" s="142"/>
      <c r="DC491" s="142"/>
      <c r="DD491" s="142"/>
      <c r="DE491" s="142"/>
      <c r="DF491" s="142"/>
      <c r="DG491" s="142"/>
      <c r="DH491" s="142"/>
      <c r="DI491" s="142"/>
      <c r="DJ491" s="142"/>
      <c r="DK491" s="142"/>
      <c r="DL491" s="142"/>
      <c r="DM491" s="142"/>
      <c r="DN491" s="142"/>
      <c r="DO491" s="142"/>
      <c r="DP491" s="142"/>
      <c r="DQ491" s="142"/>
      <c r="DR491" s="142"/>
      <c r="DS491" s="142"/>
      <c r="DT491" s="142"/>
      <c r="DU491" s="142"/>
      <c r="DV491" s="142"/>
      <c r="DW491" s="142"/>
      <c r="DX491" s="142"/>
      <c r="DY491" s="142"/>
      <c r="DZ491" s="142"/>
      <c r="EA491" s="142"/>
      <c r="EB491" s="142"/>
      <c r="EC491" s="142"/>
      <c r="ED491" s="141"/>
      <c r="EE491" s="141"/>
      <c r="EF491" s="141"/>
      <c r="EG491" s="141"/>
      <c r="EH491" s="141"/>
      <c r="EI491" s="142"/>
      <c r="EJ491" s="142"/>
      <c r="EK491" s="142"/>
      <c r="EL491" s="142"/>
      <c r="EM491" s="142"/>
      <c r="EN491" s="142"/>
      <c r="EO491" s="142"/>
      <c r="EP491" s="142"/>
      <c r="EQ491" s="142"/>
      <c r="ER491" s="142"/>
      <c r="ES491" s="142"/>
      <c r="ET491" s="142"/>
      <c r="EU491" s="142"/>
      <c r="EV491" s="142"/>
      <c r="EW491" s="142"/>
      <c r="EX491" s="142"/>
      <c r="EY491" s="142"/>
      <c r="EZ491" s="142"/>
      <c r="FA491" s="142"/>
      <c r="FB491" s="142"/>
      <c r="FC491" s="142"/>
      <c r="FD491" s="142"/>
      <c r="FE491" s="142"/>
      <c r="FF491" s="142"/>
      <c r="FG491" s="142"/>
      <c r="FH491" s="142"/>
    </row>
    <row r="492" spans="2:164" s="67" customFormat="1">
      <c r="B492" s="141"/>
      <c r="C492" s="142"/>
      <c r="D492" s="141"/>
      <c r="E492" s="141"/>
      <c r="F492" s="143"/>
      <c r="G492" s="142"/>
      <c r="H492" s="142"/>
      <c r="I492" s="142"/>
      <c r="J492" s="142"/>
      <c r="K492" s="141"/>
      <c r="L492" s="141"/>
      <c r="M492" s="141"/>
      <c r="N492" s="141"/>
      <c r="O492" s="141"/>
      <c r="P492" s="141"/>
      <c r="Q492" s="141"/>
      <c r="R492" s="142"/>
      <c r="S492" s="144"/>
      <c r="T492" s="144"/>
      <c r="U492" s="145"/>
      <c r="V492" s="141"/>
      <c r="W492" s="141"/>
      <c r="X492" s="141"/>
      <c r="Y492" s="141"/>
      <c r="Z492" s="141"/>
      <c r="AA492" s="142"/>
      <c r="AB492" s="141"/>
      <c r="AC492" s="141"/>
      <c r="AD492" s="141"/>
      <c r="AE492" s="142"/>
      <c r="AF492" s="142"/>
      <c r="AG492" s="141"/>
      <c r="AH492" s="141"/>
      <c r="AI492" s="141"/>
      <c r="AJ492" s="142"/>
      <c r="AK492" s="142"/>
      <c r="AL492" s="142"/>
      <c r="AM492" s="142"/>
      <c r="AN492" s="142"/>
      <c r="AO492" s="142"/>
      <c r="AP492" s="142"/>
      <c r="AQ492" s="142"/>
      <c r="AR492" s="142"/>
      <c r="AS492" s="142"/>
      <c r="AT492" s="142"/>
      <c r="AU492" s="142"/>
      <c r="AV492" s="142"/>
      <c r="AW492" s="142"/>
      <c r="AX492" s="142"/>
      <c r="AY492" s="142"/>
      <c r="AZ492" s="142"/>
      <c r="BA492" s="142"/>
      <c r="BB492" s="142"/>
      <c r="BC492" s="142"/>
      <c r="BD492" s="142"/>
      <c r="BE492" s="142"/>
      <c r="BF492" s="142"/>
      <c r="BG492" s="142"/>
      <c r="BH492" s="142"/>
      <c r="BI492" s="142"/>
      <c r="BJ492" s="142"/>
      <c r="BK492" s="142"/>
      <c r="BL492" s="142"/>
      <c r="BM492" s="142"/>
      <c r="BN492" s="142"/>
      <c r="BO492" s="142"/>
      <c r="BP492" s="142"/>
      <c r="BQ492" s="142"/>
      <c r="BR492" s="142"/>
      <c r="BS492" s="142"/>
      <c r="BT492" s="142"/>
      <c r="BU492" s="142"/>
      <c r="BV492" s="142"/>
      <c r="BW492" s="142"/>
      <c r="BX492" s="142"/>
      <c r="BY492" s="142"/>
      <c r="BZ492" s="142"/>
      <c r="CA492" s="142"/>
      <c r="CB492" s="142"/>
      <c r="CC492" s="142"/>
      <c r="CD492" s="142"/>
      <c r="CE492" s="142"/>
      <c r="CF492" s="142"/>
      <c r="CG492" s="142"/>
      <c r="CH492" s="142"/>
      <c r="CI492" s="142"/>
      <c r="CJ492" s="142"/>
      <c r="CK492" s="142"/>
      <c r="CL492" s="142"/>
      <c r="CM492" s="142"/>
      <c r="CN492" s="142"/>
      <c r="CO492" s="142"/>
      <c r="CP492" s="142"/>
      <c r="CQ492" s="142"/>
      <c r="CR492" s="142"/>
      <c r="CS492" s="142"/>
      <c r="CT492" s="142"/>
      <c r="CU492" s="142"/>
      <c r="CV492" s="142"/>
      <c r="CW492" s="142"/>
      <c r="CX492" s="142"/>
      <c r="CY492" s="142"/>
      <c r="CZ492" s="142"/>
      <c r="DA492" s="142"/>
      <c r="DB492" s="142"/>
      <c r="DC492" s="142"/>
      <c r="DD492" s="142"/>
      <c r="DE492" s="142"/>
      <c r="DF492" s="142"/>
      <c r="DG492" s="142"/>
      <c r="DH492" s="142"/>
      <c r="DI492" s="142"/>
      <c r="DJ492" s="142"/>
      <c r="DK492" s="142"/>
      <c r="DL492" s="142"/>
      <c r="DM492" s="142"/>
      <c r="DN492" s="142"/>
      <c r="DO492" s="142"/>
      <c r="DP492" s="142"/>
      <c r="DQ492" s="142"/>
      <c r="DR492" s="142"/>
      <c r="DS492" s="142"/>
      <c r="DT492" s="142"/>
      <c r="DU492" s="142"/>
      <c r="DV492" s="142"/>
      <c r="DW492" s="142"/>
      <c r="DX492" s="142"/>
      <c r="DY492" s="142"/>
      <c r="DZ492" s="142"/>
      <c r="EA492" s="142"/>
      <c r="EB492" s="142"/>
      <c r="EC492" s="142"/>
      <c r="ED492" s="141"/>
      <c r="EE492" s="141"/>
      <c r="EF492" s="141"/>
      <c r="EG492" s="141"/>
      <c r="EH492" s="141"/>
      <c r="EI492" s="142"/>
      <c r="EJ492" s="142"/>
      <c r="EK492" s="142"/>
      <c r="EL492" s="142"/>
      <c r="EM492" s="142"/>
      <c r="EN492" s="142"/>
      <c r="EO492" s="142"/>
      <c r="EP492" s="142"/>
      <c r="EQ492" s="142"/>
      <c r="ER492" s="142"/>
      <c r="ES492" s="142"/>
      <c r="ET492" s="142"/>
      <c r="EU492" s="142"/>
      <c r="EV492" s="142"/>
      <c r="EW492" s="142"/>
      <c r="EX492" s="142"/>
      <c r="EY492" s="142"/>
      <c r="EZ492" s="142"/>
      <c r="FA492" s="142"/>
      <c r="FB492" s="142"/>
      <c r="FC492" s="142"/>
      <c r="FD492" s="142"/>
      <c r="FE492" s="142"/>
      <c r="FF492" s="142"/>
      <c r="FG492" s="142"/>
      <c r="FH492" s="142"/>
    </row>
    <row r="493" spans="2:164" s="67" customFormat="1">
      <c r="B493" s="141"/>
      <c r="C493" s="142"/>
      <c r="D493" s="141"/>
      <c r="E493" s="141"/>
      <c r="F493" s="143"/>
      <c r="G493" s="142"/>
      <c r="H493" s="142"/>
      <c r="I493" s="142"/>
      <c r="J493" s="142"/>
      <c r="K493" s="141"/>
      <c r="L493" s="141"/>
      <c r="M493" s="141"/>
      <c r="N493" s="141"/>
      <c r="O493" s="141"/>
      <c r="P493" s="141"/>
      <c r="Q493" s="141"/>
      <c r="R493" s="142"/>
      <c r="S493" s="144"/>
      <c r="T493" s="144"/>
      <c r="U493" s="145"/>
      <c r="V493" s="141"/>
      <c r="W493" s="141"/>
      <c r="X493" s="141"/>
      <c r="Y493" s="141"/>
      <c r="Z493" s="141"/>
      <c r="AA493" s="142"/>
      <c r="AB493" s="141"/>
      <c r="AC493" s="141"/>
      <c r="AD493" s="141"/>
      <c r="AE493" s="142"/>
      <c r="AF493" s="142"/>
      <c r="AG493" s="141"/>
      <c r="AH493" s="141"/>
      <c r="AI493" s="141"/>
      <c r="AJ493" s="142"/>
      <c r="AK493" s="142"/>
      <c r="AL493" s="142"/>
      <c r="AM493" s="142"/>
      <c r="AN493" s="142"/>
      <c r="AO493" s="142"/>
      <c r="AP493" s="142"/>
      <c r="AQ493" s="142"/>
      <c r="AR493" s="142"/>
      <c r="AS493" s="142"/>
      <c r="AT493" s="142"/>
      <c r="AU493" s="142"/>
      <c r="AV493" s="142"/>
      <c r="AW493" s="142"/>
      <c r="AX493" s="142"/>
      <c r="AY493" s="142"/>
      <c r="AZ493" s="142"/>
      <c r="BA493" s="142"/>
      <c r="BB493" s="142"/>
      <c r="BC493" s="142"/>
      <c r="BD493" s="142"/>
      <c r="BE493" s="142"/>
      <c r="BF493" s="142"/>
      <c r="BG493" s="142"/>
      <c r="BH493" s="142"/>
      <c r="BI493" s="142"/>
      <c r="BJ493" s="142"/>
      <c r="BK493" s="142"/>
      <c r="BL493" s="142"/>
      <c r="BM493" s="142"/>
      <c r="BN493" s="142"/>
      <c r="BO493" s="142"/>
      <c r="BP493" s="142"/>
      <c r="BQ493" s="142"/>
      <c r="BR493" s="142"/>
      <c r="BS493" s="142"/>
      <c r="BT493" s="142"/>
      <c r="BU493" s="142"/>
      <c r="BV493" s="142"/>
      <c r="BW493" s="142"/>
      <c r="BX493" s="142"/>
      <c r="BY493" s="142"/>
      <c r="BZ493" s="142"/>
      <c r="CA493" s="142"/>
      <c r="CB493" s="142"/>
      <c r="CC493" s="142"/>
      <c r="CD493" s="142"/>
      <c r="CE493" s="142"/>
      <c r="CF493" s="142"/>
      <c r="CG493" s="142"/>
      <c r="CH493" s="142"/>
      <c r="CI493" s="142"/>
      <c r="CJ493" s="142"/>
      <c r="CK493" s="142"/>
      <c r="CL493" s="142"/>
      <c r="CM493" s="142"/>
      <c r="CN493" s="142"/>
      <c r="CO493" s="142"/>
      <c r="CP493" s="142"/>
      <c r="CQ493" s="142"/>
      <c r="CR493" s="142"/>
      <c r="CS493" s="142"/>
      <c r="CT493" s="142"/>
      <c r="CU493" s="142"/>
      <c r="CV493" s="142"/>
      <c r="CW493" s="142"/>
      <c r="CX493" s="142"/>
      <c r="CY493" s="142"/>
      <c r="CZ493" s="142"/>
      <c r="DA493" s="142"/>
      <c r="DB493" s="142"/>
      <c r="DC493" s="142"/>
      <c r="DD493" s="142"/>
      <c r="DE493" s="142"/>
      <c r="DF493" s="142"/>
      <c r="DG493" s="142"/>
      <c r="DH493" s="142"/>
      <c r="DI493" s="142"/>
      <c r="DJ493" s="142"/>
      <c r="DK493" s="142"/>
      <c r="DL493" s="142"/>
      <c r="DM493" s="142"/>
      <c r="DN493" s="142"/>
      <c r="DO493" s="142"/>
      <c r="DP493" s="142"/>
      <c r="DQ493" s="142"/>
      <c r="DR493" s="142"/>
      <c r="DS493" s="142"/>
      <c r="DT493" s="142"/>
      <c r="DU493" s="142"/>
      <c r="DV493" s="142"/>
      <c r="DW493" s="142"/>
      <c r="DX493" s="142"/>
      <c r="DY493" s="142"/>
      <c r="DZ493" s="142"/>
      <c r="EA493" s="142"/>
      <c r="EB493" s="142"/>
      <c r="EC493" s="142"/>
      <c r="ED493" s="141"/>
      <c r="EE493" s="141"/>
      <c r="EF493" s="141"/>
      <c r="EG493" s="141"/>
      <c r="EH493" s="141"/>
      <c r="EI493" s="142"/>
      <c r="EJ493" s="142"/>
      <c r="EK493" s="142"/>
      <c r="EL493" s="142"/>
      <c r="EM493" s="142"/>
      <c r="EN493" s="142"/>
      <c r="EO493" s="142"/>
      <c r="EP493" s="142"/>
      <c r="EQ493" s="142"/>
      <c r="ER493" s="142"/>
      <c r="ES493" s="142"/>
      <c r="ET493" s="142"/>
      <c r="EU493" s="142"/>
      <c r="EV493" s="142"/>
      <c r="EW493" s="142"/>
      <c r="EX493" s="142"/>
      <c r="EY493" s="142"/>
      <c r="EZ493" s="142"/>
      <c r="FA493" s="142"/>
      <c r="FB493" s="142"/>
      <c r="FC493" s="142"/>
      <c r="FD493" s="142"/>
      <c r="FE493" s="142"/>
      <c r="FF493" s="142"/>
      <c r="FG493" s="142"/>
      <c r="FH493" s="142"/>
    </row>
    <row r="494" spans="2:164" s="67" customFormat="1">
      <c r="B494" s="141"/>
      <c r="C494" s="142"/>
      <c r="D494" s="141"/>
      <c r="E494" s="141"/>
      <c r="F494" s="143"/>
      <c r="G494" s="142"/>
      <c r="H494" s="142"/>
      <c r="I494" s="142"/>
      <c r="J494" s="142"/>
      <c r="K494" s="141"/>
      <c r="L494" s="141"/>
      <c r="M494" s="141"/>
      <c r="N494" s="141"/>
      <c r="O494" s="141"/>
      <c r="P494" s="141"/>
      <c r="Q494" s="141"/>
      <c r="R494" s="142"/>
      <c r="S494" s="144"/>
      <c r="T494" s="144"/>
      <c r="U494" s="145"/>
      <c r="V494" s="141"/>
      <c r="W494" s="141"/>
      <c r="X494" s="141"/>
      <c r="Y494" s="141"/>
      <c r="Z494" s="141"/>
      <c r="AA494" s="142"/>
      <c r="AB494" s="141"/>
      <c r="AC494" s="141"/>
      <c r="AD494" s="141"/>
      <c r="AE494" s="142"/>
      <c r="AF494" s="142"/>
      <c r="AG494" s="141"/>
      <c r="AH494" s="141"/>
      <c r="AI494" s="141"/>
      <c r="AJ494" s="142"/>
      <c r="AK494" s="142"/>
      <c r="AL494" s="142"/>
      <c r="AM494" s="142"/>
      <c r="AN494" s="142"/>
      <c r="AO494" s="142"/>
      <c r="AP494" s="142"/>
      <c r="AQ494" s="142"/>
      <c r="AR494" s="142"/>
      <c r="AS494" s="142"/>
      <c r="AT494" s="142"/>
      <c r="AU494" s="142"/>
      <c r="AV494" s="142"/>
      <c r="AW494" s="142"/>
      <c r="AX494" s="142"/>
      <c r="AY494" s="142"/>
      <c r="AZ494" s="142"/>
      <c r="BA494" s="142"/>
      <c r="BB494" s="142"/>
      <c r="BC494" s="142"/>
      <c r="BD494" s="142"/>
      <c r="BE494" s="142"/>
      <c r="BF494" s="142"/>
      <c r="BG494" s="142"/>
      <c r="BH494" s="142"/>
      <c r="BI494" s="142"/>
      <c r="BJ494" s="142"/>
      <c r="BK494" s="142"/>
      <c r="BL494" s="142"/>
      <c r="BM494" s="142"/>
      <c r="BN494" s="142"/>
      <c r="BO494" s="142"/>
      <c r="BP494" s="142"/>
      <c r="BQ494" s="142"/>
      <c r="BR494" s="142"/>
      <c r="BS494" s="142"/>
      <c r="BT494" s="142"/>
      <c r="BU494" s="142"/>
      <c r="BV494" s="142"/>
      <c r="BW494" s="142"/>
      <c r="BX494" s="142"/>
      <c r="BY494" s="142"/>
      <c r="BZ494" s="142"/>
      <c r="CA494" s="142"/>
      <c r="CB494" s="142"/>
      <c r="CC494" s="142"/>
      <c r="CD494" s="142"/>
      <c r="CE494" s="142"/>
      <c r="CF494" s="142"/>
      <c r="CG494" s="142"/>
      <c r="CH494" s="142"/>
      <c r="CI494" s="142"/>
      <c r="CJ494" s="142"/>
      <c r="CK494" s="142"/>
      <c r="CL494" s="142"/>
      <c r="CM494" s="142"/>
      <c r="CN494" s="142"/>
      <c r="CO494" s="142"/>
      <c r="CP494" s="142"/>
      <c r="CQ494" s="142"/>
      <c r="CR494" s="142"/>
      <c r="CS494" s="142"/>
      <c r="CT494" s="142"/>
      <c r="CU494" s="142"/>
      <c r="CV494" s="142"/>
      <c r="CW494" s="142"/>
      <c r="CX494" s="142"/>
      <c r="CY494" s="142"/>
      <c r="CZ494" s="142"/>
      <c r="DA494" s="142"/>
      <c r="DB494" s="142"/>
      <c r="DC494" s="142"/>
      <c r="DD494" s="142"/>
      <c r="DE494" s="142"/>
      <c r="DF494" s="142"/>
      <c r="DG494" s="142"/>
      <c r="DH494" s="142"/>
      <c r="DI494" s="142"/>
      <c r="DJ494" s="142"/>
      <c r="DK494" s="142"/>
      <c r="DL494" s="142"/>
      <c r="DM494" s="142"/>
      <c r="DN494" s="142"/>
      <c r="DO494" s="142"/>
      <c r="DP494" s="142"/>
      <c r="DQ494" s="142"/>
      <c r="DR494" s="142"/>
      <c r="DS494" s="142"/>
      <c r="DT494" s="142"/>
      <c r="DU494" s="142"/>
      <c r="DV494" s="142"/>
      <c r="DW494" s="142"/>
      <c r="DX494" s="142"/>
      <c r="DY494" s="142"/>
      <c r="DZ494" s="142"/>
      <c r="EA494" s="142"/>
      <c r="EB494" s="142"/>
      <c r="EC494" s="142"/>
      <c r="ED494" s="141"/>
      <c r="EE494" s="141"/>
      <c r="EF494" s="141"/>
      <c r="EG494" s="141"/>
      <c r="EH494" s="141"/>
      <c r="EI494" s="142"/>
      <c r="EJ494" s="142"/>
      <c r="EK494" s="142"/>
      <c r="EL494" s="142"/>
      <c r="EM494" s="142"/>
      <c r="EN494" s="142"/>
      <c r="EO494" s="142"/>
      <c r="EP494" s="142"/>
      <c r="EQ494" s="142"/>
      <c r="ER494" s="142"/>
      <c r="ES494" s="142"/>
      <c r="ET494" s="142"/>
      <c r="EU494" s="142"/>
      <c r="EV494" s="142"/>
      <c r="EW494" s="142"/>
      <c r="EX494" s="142"/>
      <c r="EY494" s="142"/>
      <c r="EZ494" s="142"/>
      <c r="FA494" s="142"/>
      <c r="FB494" s="142"/>
      <c r="FC494" s="142"/>
      <c r="FD494" s="142"/>
      <c r="FE494" s="142"/>
      <c r="FF494" s="142"/>
      <c r="FG494" s="142"/>
      <c r="FH494" s="142"/>
    </row>
    <row r="495" spans="2:164" s="67" customFormat="1">
      <c r="B495" s="141"/>
      <c r="C495" s="142"/>
      <c r="D495" s="141"/>
      <c r="E495" s="141"/>
      <c r="F495" s="143"/>
      <c r="G495" s="142"/>
      <c r="H495" s="142"/>
      <c r="I495" s="142"/>
      <c r="J495" s="142"/>
      <c r="K495" s="141"/>
      <c r="L495" s="141"/>
      <c r="M495" s="141"/>
      <c r="N495" s="141"/>
      <c r="O495" s="141"/>
      <c r="P495" s="141"/>
      <c r="Q495" s="141"/>
      <c r="R495" s="142"/>
      <c r="S495" s="144"/>
      <c r="T495" s="144"/>
      <c r="U495" s="145"/>
      <c r="V495" s="141"/>
      <c r="W495" s="141"/>
      <c r="X495" s="141"/>
      <c r="Y495" s="141"/>
      <c r="Z495" s="141"/>
      <c r="AA495" s="142"/>
      <c r="AB495" s="141"/>
      <c r="AC495" s="141"/>
      <c r="AD495" s="141"/>
      <c r="AE495" s="142"/>
      <c r="AF495" s="142"/>
      <c r="AG495" s="141"/>
      <c r="AH495" s="141"/>
      <c r="AI495" s="141"/>
      <c r="AJ495" s="142"/>
      <c r="AK495" s="142"/>
      <c r="AL495" s="142"/>
      <c r="AM495" s="142"/>
      <c r="AN495" s="142"/>
      <c r="AO495" s="142"/>
      <c r="AP495" s="142"/>
      <c r="AQ495" s="142"/>
      <c r="AR495" s="142"/>
      <c r="AS495" s="142"/>
      <c r="AT495" s="142"/>
      <c r="AU495" s="142"/>
      <c r="AV495" s="142"/>
      <c r="AW495" s="142"/>
      <c r="AX495" s="142"/>
      <c r="AY495" s="142"/>
      <c r="AZ495" s="142"/>
      <c r="BA495" s="142"/>
      <c r="BB495" s="142"/>
      <c r="BC495" s="142"/>
      <c r="BD495" s="142"/>
      <c r="BE495" s="142"/>
      <c r="BF495" s="142"/>
      <c r="BG495" s="142"/>
      <c r="BH495" s="142"/>
      <c r="BI495" s="142"/>
      <c r="BJ495" s="142"/>
      <c r="BK495" s="142"/>
      <c r="BL495" s="142"/>
      <c r="BM495" s="142"/>
      <c r="BN495" s="142"/>
      <c r="BO495" s="142"/>
      <c r="BP495" s="142"/>
      <c r="BQ495" s="142"/>
      <c r="BR495" s="142"/>
      <c r="BS495" s="142"/>
      <c r="BT495" s="142"/>
      <c r="BU495" s="142"/>
      <c r="BV495" s="142"/>
      <c r="BW495" s="142"/>
      <c r="BX495" s="142"/>
      <c r="BY495" s="142"/>
      <c r="BZ495" s="142"/>
      <c r="CA495" s="142"/>
      <c r="CB495" s="142"/>
      <c r="CC495" s="142"/>
      <c r="CD495" s="142"/>
      <c r="CE495" s="142"/>
      <c r="CF495" s="142"/>
      <c r="CG495" s="142"/>
      <c r="CH495" s="142"/>
      <c r="CI495" s="142"/>
      <c r="CJ495" s="142"/>
      <c r="CK495" s="142"/>
      <c r="CL495" s="142"/>
      <c r="CM495" s="142"/>
      <c r="CN495" s="142"/>
      <c r="CO495" s="142"/>
      <c r="CP495" s="142"/>
      <c r="CQ495" s="142"/>
      <c r="CR495" s="142"/>
      <c r="CS495" s="142"/>
      <c r="CT495" s="142"/>
      <c r="CU495" s="142"/>
      <c r="CV495" s="142"/>
      <c r="CW495" s="142"/>
      <c r="CX495" s="142"/>
      <c r="CY495" s="142"/>
      <c r="CZ495" s="142"/>
      <c r="DA495" s="142"/>
      <c r="DB495" s="142"/>
      <c r="DC495" s="142"/>
      <c r="DD495" s="142"/>
      <c r="DE495" s="142"/>
      <c r="DF495" s="142"/>
      <c r="DG495" s="142"/>
      <c r="DH495" s="142"/>
      <c r="DI495" s="142"/>
      <c r="DJ495" s="142"/>
      <c r="DK495" s="142"/>
      <c r="DL495" s="142"/>
      <c r="DM495" s="142"/>
      <c r="DN495" s="142"/>
      <c r="DO495" s="142"/>
      <c r="DP495" s="142"/>
      <c r="DQ495" s="142"/>
      <c r="DR495" s="142"/>
      <c r="DS495" s="142"/>
      <c r="DT495" s="142"/>
      <c r="DU495" s="142"/>
      <c r="DV495" s="142"/>
      <c r="DW495" s="142"/>
      <c r="DX495" s="142"/>
      <c r="DY495" s="142"/>
      <c r="DZ495" s="142"/>
      <c r="EA495" s="142"/>
      <c r="EB495" s="142"/>
      <c r="EC495" s="142"/>
      <c r="ED495" s="141"/>
      <c r="EE495" s="141"/>
      <c r="EF495" s="141"/>
      <c r="EG495" s="141"/>
      <c r="EH495" s="141"/>
      <c r="EI495" s="142"/>
      <c r="EJ495" s="142"/>
      <c r="EK495" s="142"/>
      <c r="EL495" s="142"/>
      <c r="EM495" s="142"/>
      <c r="EN495" s="142"/>
      <c r="EO495" s="142"/>
      <c r="EP495" s="142"/>
      <c r="EQ495" s="142"/>
      <c r="ER495" s="142"/>
      <c r="ES495" s="142"/>
      <c r="ET495" s="142"/>
      <c r="EU495" s="142"/>
      <c r="EV495" s="142"/>
      <c r="EW495" s="142"/>
      <c r="EX495" s="142"/>
      <c r="EY495" s="142"/>
      <c r="EZ495" s="142"/>
      <c r="FA495" s="142"/>
      <c r="FB495" s="142"/>
      <c r="FC495" s="142"/>
      <c r="FD495" s="142"/>
      <c r="FE495" s="142"/>
      <c r="FF495" s="142"/>
      <c r="FG495" s="142"/>
      <c r="FH495" s="142"/>
    </row>
    <row r="496" spans="2:164" s="67" customFormat="1">
      <c r="B496" s="141"/>
      <c r="C496" s="142"/>
      <c r="D496" s="141"/>
      <c r="E496" s="141"/>
      <c r="F496" s="143"/>
      <c r="G496" s="142"/>
      <c r="H496" s="142"/>
      <c r="I496" s="142"/>
      <c r="J496" s="142"/>
      <c r="K496" s="141"/>
      <c r="L496" s="141"/>
      <c r="M496" s="141"/>
      <c r="N496" s="141"/>
      <c r="O496" s="141"/>
      <c r="P496" s="141"/>
      <c r="Q496" s="141"/>
      <c r="R496" s="142"/>
      <c r="S496" s="144"/>
      <c r="T496" s="144"/>
      <c r="U496" s="145"/>
      <c r="V496" s="141"/>
      <c r="W496" s="141"/>
      <c r="X496" s="141"/>
      <c r="Y496" s="141"/>
      <c r="Z496" s="141"/>
      <c r="AA496" s="142"/>
      <c r="AB496" s="141"/>
      <c r="AC496" s="141"/>
      <c r="AD496" s="141"/>
      <c r="AE496" s="142"/>
      <c r="AF496" s="142"/>
      <c r="AG496" s="141"/>
      <c r="AH496" s="141"/>
      <c r="AI496" s="141"/>
      <c r="AJ496" s="142"/>
      <c r="AK496" s="142"/>
      <c r="AL496" s="142"/>
      <c r="AM496" s="142"/>
      <c r="AN496" s="142"/>
      <c r="AO496" s="142"/>
      <c r="AP496" s="142"/>
      <c r="AQ496" s="142"/>
      <c r="AR496" s="142"/>
      <c r="AS496" s="142"/>
      <c r="AT496" s="142"/>
      <c r="AU496" s="142"/>
      <c r="AV496" s="142"/>
      <c r="AW496" s="142"/>
      <c r="AX496" s="142"/>
      <c r="AY496" s="142"/>
      <c r="AZ496" s="142"/>
      <c r="BA496" s="142"/>
      <c r="BB496" s="142"/>
      <c r="BC496" s="142"/>
      <c r="BD496" s="142"/>
      <c r="BE496" s="142"/>
      <c r="BF496" s="142"/>
      <c r="BG496" s="142"/>
      <c r="BH496" s="142"/>
      <c r="BI496" s="142"/>
      <c r="BJ496" s="142"/>
      <c r="BK496" s="142"/>
      <c r="BL496" s="142"/>
      <c r="BM496" s="142"/>
      <c r="BN496" s="142"/>
      <c r="BO496" s="142"/>
      <c r="BP496" s="142"/>
      <c r="BQ496" s="142"/>
      <c r="BR496" s="142"/>
      <c r="BS496" s="142"/>
      <c r="BT496" s="142"/>
      <c r="BU496" s="142"/>
      <c r="BV496" s="142"/>
      <c r="BW496" s="142"/>
      <c r="BX496" s="142"/>
      <c r="BY496" s="142"/>
      <c r="BZ496" s="142"/>
      <c r="CA496" s="142"/>
      <c r="CB496" s="142"/>
      <c r="CC496" s="142"/>
      <c r="CD496" s="142"/>
      <c r="CE496" s="142"/>
      <c r="CF496" s="142"/>
      <c r="CG496" s="142"/>
      <c r="CH496" s="142"/>
      <c r="CI496" s="142"/>
      <c r="CJ496" s="142"/>
      <c r="CK496" s="142"/>
      <c r="CL496" s="142"/>
      <c r="CM496" s="142"/>
      <c r="CN496" s="142"/>
      <c r="CO496" s="142"/>
      <c r="CP496" s="142"/>
      <c r="CQ496" s="142"/>
      <c r="CR496" s="142"/>
      <c r="CS496" s="142"/>
      <c r="CT496" s="142"/>
      <c r="CU496" s="142"/>
      <c r="CV496" s="142"/>
      <c r="CW496" s="142"/>
      <c r="CX496" s="142"/>
      <c r="CY496" s="142"/>
      <c r="CZ496" s="142"/>
      <c r="DA496" s="142"/>
      <c r="DB496" s="142"/>
      <c r="DC496" s="142"/>
      <c r="DD496" s="142"/>
      <c r="DE496" s="142"/>
      <c r="DF496" s="142"/>
      <c r="DG496" s="142"/>
      <c r="DH496" s="142"/>
      <c r="DI496" s="142"/>
      <c r="DJ496" s="142"/>
      <c r="DK496" s="142"/>
      <c r="DL496" s="142"/>
      <c r="DM496" s="142"/>
      <c r="DN496" s="142"/>
      <c r="DO496" s="142"/>
      <c r="DP496" s="142"/>
      <c r="DQ496" s="142"/>
      <c r="DR496" s="142"/>
      <c r="DS496" s="142"/>
      <c r="DT496" s="142"/>
      <c r="DU496" s="142"/>
      <c r="DV496" s="142"/>
      <c r="DW496" s="142"/>
      <c r="DX496" s="142"/>
      <c r="DY496" s="142"/>
      <c r="DZ496" s="142"/>
      <c r="EA496" s="142"/>
      <c r="EB496" s="142"/>
      <c r="EC496" s="142"/>
      <c r="ED496" s="141"/>
      <c r="EE496" s="141"/>
      <c r="EF496" s="141"/>
      <c r="EG496" s="141"/>
      <c r="EH496" s="141"/>
      <c r="EI496" s="142"/>
      <c r="EJ496" s="142"/>
      <c r="EK496" s="142"/>
      <c r="EL496" s="142"/>
      <c r="EM496" s="142"/>
      <c r="EN496" s="142"/>
      <c r="EO496" s="142"/>
      <c r="EP496" s="142"/>
      <c r="EQ496" s="142"/>
      <c r="ER496" s="142"/>
      <c r="ES496" s="142"/>
      <c r="ET496" s="142"/>
      <c r="EU496" s="142"/>
      <c r="EV496" s="142"/>
      <c r="EW496" s="142"/>
      <c r="EX496" s="142"/>
      <c r="EY496" s="142"/>
      <c r="EZ496" s="142"/>
      <c r="FA496" s="142"/>
      <c r="FB496" s="142"/>
      <c r="FC496" s="142"/>
      <c r="FD496" s="142"/>
      <c r="FE496" s="142"/>
      <c r="FF496" s="142"/>
      <c r="FG496" s="142"/>
      <c r="FH496" s="142"/>
    </row>
    <row r="497" spans="2:164" s="67" customFormat="1">
      <c r="B497" s="141"/>
      <c r="C497" s="142"/>
      <c r="D497" s="141"/>
      <c r="E497" s="141"/>
      <c r="F497" s="143"/>
      <c r="G497" s="142"/>
      <c r="H497" s="142"/>
      <c r="I497" s="142"/>
      <c r="J497" s="142"/>
      <c r="K497" s="141"/>
      <c r="L497" s="141"/>
      <c r="M497" s="141"/>
      <c r="N497" s="141"/>
      <c r="O497" s="141"/>
      <c r="P497" s="141"/>
      <c r="Q497" s="141"/>
      <c r="R497" s="142"/>
      <c r="S497" s="144"/>
      <c r="T497" s="144"/>
      <c r="U497" s="145"/>
      <c r="V497" s="141"/>
      <c r="W497" s="141"/>
      <c r="X497" s="141"/>
      <c r="Y497" s="141"/>
      <c r="Z497" s="141"/>
      <c r="AA497" s="142"/>
      <c r="AB497" s="141"/>
      <c r="AC497" s="141"/>
      <c r="AD497" s="141"/>
      <c r="AE497" s="142"/>
      <c r="AF497" s="142"/>
      <c r="AG497" s="141"/>
      <c r="AH497" s="141"/>
      <c r="AI497" s="141"/>
      <c r="AJ497" s="142"/>
      <c r="AK497" s="142"/>
      <c r="AL497" s="142"/>
      <c r="AM497" s="142"/>
      <c r="AN497" s="142"/>
      <c r="AO497" s="142"/>
      <c r="AP497" s="142"/>
      <c r="AQ497" s="142"/>
      <c r="AR497" s="142"/>
      <c r="AS497" s="142"/>
      <c r="AT497" s="142"/>
      <c r="AU497" s="142"/>
      <c r="AV497" s="142"/>
      <c r="AW497" s="142"/>
      <c r="AX497" s="142"/>
      <c r="AY497" s="142"/>
      <c r="AZ497" s="142"/>
      <c r="BA497" s="142"/>
      <c r="BB497" s="142"/>
      <c r="BC497" s="142"/>
      <c r="BD497" s="142"/>
      <c r="BE497" s="142"/>
      <c r="BF497" s="142"/>
      <c r="BG497" s="142"/>
      <c r="BH497" s="142"/>
      <c r="BI497" s="142"/>
      <c r="BJ497" s="142"/>
      <c r="BK497" s="142"/>
      <c r="BL497" s="142"/>
      <c r="BM497" s="142"/>
      <c r="BN497" s="142"/>
      <c r="BO497" s="142"/>
      <c r="BP497" s="142"/>
      <c r="BQ497" s="142"/>
      <c r="BR497" s="142"/>
      <c r="BS497" s="142"/>
      <c r="BT497" s="142"/>
      <c r="BU497" s="142"/>
      <c r="BV497" s="142"/>
      <c r="BW497" s="142"/>
      <c r="BX497" s="142"/>
      <c r="BY497" s="142"/>
      <c r="BZ497" s="142"/>
      <c r="CA497" s="142"/>
      <c r="CB497" s="142"/>
      <c r="CC497" s="142"/>
      <c r="CD497" s="142"/>
      <c r="CE497" s="142"/>
      <c r="CF497" s="142"/>
      <c r="CG497" s="142"/>
      <c r="CH497" s="142"/>
      <c r="CI497" s="142"/>
      <c r="CJ497" s="142"/>
      <c r="CK497" s="142"/>
      <c r="CL497" s="142"/>
      <c r="CM497" s="142"/>
      <c r="CN497" s="142"/>
      <c r="CO497" s="142"/>
      <c r="CP497" s="142"/>
      <c r="CQ497" s="142"/>
      <c r="CR497" s="142"/>
      <c r="CS497" s="142"/>
      <c r="CT497" s="142"/>
      <c r="CU497" s="142"/>
      <c r="CV497" s="142"/>
      <c r="CW497" s="142"/>
      <c r="CX497" s="142"/>
      <c r="CY497" s="142"/>
      <c r="CZ497" s="142"/>
      <c r="DA497" s="142"/>
      <c r="DB497" s="142"/>
      <c r="DC497" s="142"/>
      <c r="DD497" s="142"/>
      <c r="DE497" s="142"/>
      <c r="DF497" s="142"/>
      <c r="DG497" s="142"/>
      <c r="DH497" s="142"/>
      <c r="DI497" s="142"/>
      <c r="DJ497" s="142"/>
      <c r="DK497" s="142"/>
      <c r="DL497" s="142"/>
      <c r="DM497" s="142"/>
      <c r="DN497" s="142"/>
      <c r="DO497" s="142"/>
      <c r="DP497" s="142"/>
      <c r="DQ497" s="142"/>
      <c r="DR497" s="142"/>
      <c r="DS497" s="142"/>
      <c r="DT497" s="142"/>
      <c r="DU497" s="142"/>
      <c r="DV497" s="142"/>
      <c r="DW497" s="142"/>
      <c r="DX497" s="142"/>
      <c r="DY497" s="142"/>
      <c r="DZ497" s="142"/>
      <c r="EA497" s="142"/>
      <c r="EB497" s="142"/>
      <c r="EC497" s="142"/>
      <c r="ED497" s="141"/>
      <c r="EE497" s="141"/>
      <c r="EF497" s="141"/>
      <c r="EG497" s="141"/>
      <c r="EH497" s="141"/>
      <c r="EI497" s="142"/>
      <c r="EJ497" s="142"/>
      <c r="EK497" s="142"/>
      <c r="EL497" s="142"/>
      <c r="EM497" s="142"/>
      <c r="EN497" s="142"/>
      <c r="EO497" s="142"/>
      <c r="EP497" s="142"/>
      <c r="EQ497" s="142"/>
      <c r="ER497" s="142"/>
      <c r="ES497" s="142"/>
      <c r="ET497" s="142"/>
      <c r="EU497" s="142"/>
      <c r="EV497" s="142"/>
      <c r="EW497" s="142"/>
      <c r="EX497" s="142"/>
      <c r="EY497" s="142"/>
      <c r="EZ497" s="142"/>
      <c r="FA497" s="142"/>
      <c r="FB497" s="142"/>
      <c r="FC497" s="142"/>
      <c r="FD497" s="142"/>
      <c r="FE497" s="142"/>
      <c r="FF497" s="142"/>
      <c r="FG497" s="142"/>
      <c r="FH497" s="142"/>
    </row>
    <row r="498" spans="2:164" s="67" customFormat="1">
      <c r="B498" s="141"/>
      <c r="C498" s="142"/>
      <c r="D498" s="141"/>
      <c r="E498" s="141"/>
      <c r="F498" s="143"/>
      <c r="G498" s="142"/>
      <c r="H498" s="142"/>
      <c r="I498" s="142"/>
      <c r="J498" s="142"/>
      <c r="K498" s="141"/>
      <c r="L498" s="141"/>
      <c r="M498" s="141"/>
      <c r="N498" s="141"/>
      <c r="O498" s="141"/>
      <c r="P498" s="141"/>
      <c r="Q498" s="141"/>
      <c r="R498" s="142"/>
      <c r="S498" s="144"/>
      <c r="T498" s="144"/>
      <c r="U498" s="145"/>
      <c r="V498" s="141"/>
      <c r="W498" s="141"/>
      <c r="X498" s="141"/>
      <c r="Y498" s="141"/>
      <c r="Z498" s="141"/>
      <c r="AA498" s="142"/>
      <c r="AB498" s="141"/>
      <c r="AC498" s="141"/>
      <c r="AD498" s="141"/>
      <c r="AE498" s="142"/>
      <c r="AF498" s="142"/>
      <c r="AG498" s="141"/>
      <c r="AH498" s="141"/>
      <c r="AI498" s="141"/>
      <c r="AJ498" s="142"/>
      <c r="AK498" s="142"/>
      <c r="AL498" s="142"/>
      <c r="AM498" s="142"/>
      <c r="AN498" s="142"/>
      <c r="AO498" s="142"/>
      <c r="AP498" s="142"/>
      <c r="AQ498" s="142"/>
      <c r="AR498" s="142"/>
      <c r="AS498" s="142"/>
      <c r="AT498" s="142"/>
      <c r="AU498" s="142"/>
      <c r="AV498" s="142"/>
      <c r="AW498" s="142"/>
      <c r="AX498" s="142"/>
      <c r="AY498" s="142"/>
      <c r="AZ498" s="142"/>
      <c r="BA498" s="142"/>
      <c r="BB498" s="142"/>
      <c r="BC498" s="142"/>
      <c r="BD498" s="142"/>
      <c r="BE498" s="142"/>
      <c r="BF498" s="142"/>
      <c r="BG498" s="142"/>
      <c r="BH498" s="142"/>
      <c r="BI498" s="142"/>
      <c r="BJ498" s="142"/>
      <c r="BK498" s="142"/>
      <c r="BL498" s="142"/>
      <c r="BM498" s="142"/>
      <c r="BN498" s="142"/>
      <c r="BO498" s="142"/>
      <c r="BP498" s="142"/>
      <c r="BQ498" s="142"/>
      <c r="BR498" s="142"/>
      <c r="BS498" s="142"/>
      <c r="BT498" s="142"/>
      <c r="BU498" s="142"/>
      <c r="BV498" s="142"/>
      <c r="BW498" s="142"/>
      <c r="BX498" s="142"/>
      <c r="BY498" s="142"/>
      <c r="BZ498" s="142"/>
      <c r="CA498" s="142"/>
      <c r="CB498" s="142"/>
      <c r="CC498" s="142"/>
      <c r="CD498" s="142"/>
      <c r="CE498" s="142"/>
      <c r="CF498" s="142"/>
      <c r="CG498" s="142"/>
      <c r="CH498" s="142"/>
      <c r="CI498" s="142"/>
      <c r="CJ498" s="142"/>
      <c r="CK498" s="142"/>
      <c r="CL498" s="142"/>
      <c r="CM498" s="142"/>
      <c r="CN498" s="142"/>
      <c r="CO498" s="142"/>
      <c r="CP498" s="142"/>
      <c r="CQ498" s="142"/>
      <c r="CR498" s="142"/>
      <c r="CS498" s="142"/>
      <c r="CT498" s="142"/>
      <c r="CU498" s="142"/>
      <c r="CV498" s="142"/>
      <c r="CW498" s="142"/>
      <c r="CX498" s="142"/>
      <c r="CY498" s="142"/>
      <c r="CZ498" s="142"/>
      <c r="DA498" s="142"/>
      <c r="DB498" s="142"/>
      <c r="DC498" s="142"/>
      <c r="DD498" s="142"/>
      <c r="DE498" s="142"/>
      <c r="DF498" s="142"/>
      <c r="DG498" s="142"/>
      <c r="DH498" s="142"/>
      <c r="DI498" s="142"/>
      <c r="DJ498" s="142"/>
      <c r="DK498" s="142"/>
      <c r="DL498" s="142"/>
      <c r="DM498" s="142"/>
      <c r="DN498" s="142"/>
      <c r="DO498" s="142"/>
      <c r="DP498" s="142"/>
      <c r="DQ498" s="142"/>
      <c r="DR498" s="142"/>
      <c r="DS498" s="142"/>
      <c r="DT498" s="142"/>
      <c r="DU498" s="142"/>
      <c r="DV498" s="142"/>
      <c r="DW498" s="142"/>
      <c r="DX498" s="142"/>
      <c r="DY498" s="142"/>
      <c r="DZ498" s="142"/>
      <c r="EA498" s="142"/>
      <c r="EB498" s="142"/>
      <c r="EC498" s="142"/>
      <c r="ED498" s="141"/>
      <c r="EE498" s="141"/>
      <c r="EF498" s="141"/>
      <c r="EG498" s="141"/>
      <c r="EH498" s="141"/>
      <c r="EI498" s="142"/>
      <c r="EJ498" s="142"/>
      <c r="EK498" s="142"/>
      <c r="EL498" s="142"/>
      <c r="EM498" s="142"/>
      <c r="EN498" s="142"/>
      <c r="EO498" s="142"/>
      <c r="EP498" s="142"/>
      <c r="EQ498" s="142"/>
      <c r="ER498" s="142"/>
      <c r="ES498" s="142"/>
      <c r="ET498" s="142"/>
      <c r="EU498" s="142"/>
      <c r="EV498" s="142"/>
      <c r="EW498" s="142"/>
      <c r="EX498" s="142"/>
      <c r="EY498" s="142"/>
      <c r="EZ498" s="142"/>
      <c r="FA498" s="142"/>
      <c r="FB498" s="142"/>
      <c r="FC498" s="142"/>
      <c r="FD498" s="142"/>
      <c r="FE498" s="142"/>
      <c r="FF498" s="142"/>
      <c r="FG498" s="142"/>
      <c r="FH498" s="142"/>
    </row>
    <row r="499" spans="2:164" s="67" customFormat="1">
      <c r="B499" s="141"/>
      <c r="C499" s="142"/>
      <c r="D499" s="141"/>
      <c r="E499" s="141"/>
      <c r="F499" s="143"/>
      <c r="G499" s="142"/>
      <c r="H499" s="142"/>
      <c r="I499" s="142"/>
      <c r="J499" s="142"/>
      <c r="K499" s="141"/>
      <c r="L499" s="141"/>
      <c r="M499" s="141"/>
      <c r="N499" s="141"/>
      <c r="O499" s="141"/>
      <c r="P499" s="141"/>
      <c r="Q499" s="141"/>
      <c r="R499" s="142"/>
      <c r="S499" s="144"/>
      <c r="T499" s="144"/>
      <c r="U499" s="145"/>
      <c r="V499" s="141"/>
      <c r="W499" s="141"/>
      <c r="X499" s="141"/>
      <c r="Y499" s="141"/>
      <c r="Z499" s="141"/>
      <c r="AA499" s="142"/>
      <c r="AB499" s="141"/>
      <c r="AC499" s="141"/>
      <c r="AD499" s="141"/>
      <c r="AE499" s="142"/>
      <c r="AF499" s="142"/>
      <c r="AG499" s="141"/>
      <c r="AH499" s="141"/>
      <c r="AI499" s="141"/>
      <c r="AJ499" s="142"/>
      <c r="AK499" s="142"/>
      <c r="AL499" s="142"/>
      <c r="AM499" s="142"/>
      <c r="AN499" s="142"/>
      <c r="AO499" s="142"/>
      <c r="AP499" s="142"/>
      <c r="AQ499" s="142"/>
      <c r="AR499" s="142"/>
      <c r="AS499" s="142"/>
      <c r="AT499" s="142"/>
      <c r="AU499" s="142"/>
      <c r="AV499" s="142"/>
      <c r="AW499" s="142"/>
      <c r="AX499" s="142"/>
      <c r="AY499" s="142"/>
      <c r="AZ499" s="142"/>
      <c r="BA499" s="142"/>
      <c r="BB499" s="142"/>
      <c r="BC499" s="142"/>
      <c r="BD499" s="142"/>
      <c r="BE499" s="142"/>
      <c r="BF499" s="142"/>
      <c r="BG499" s="142"/>
      <c r="BH499" s="142"/>
      <c r="BI499" s="142"/>
      <c r="BJ499" s="142"/>
      <c r="BK499" s="142"/>
      <c r="BL499" s="142"/>
      <c r="BM499" s="142"/>
      <c r="BN499" s="142"/>
      <c r="BO499" s="142"/>
      <c r="BP499" s="142"/>
      <c r="BQ499" s="142"/>
      <c r="BR499" s="142"/>
      <c r="BS499" s="142"/>
      <c r="BT499" s="142"/>
      <c r="BU499" s="142"/>
      <c r="BV499" s="142"/>
      <c r="BW499" s="142"/>
      <c r="BX499" s="142"/>
      <c r="BY499" s="142"/>
      <c r="BZ499" s="142"/>
      <c r="CA499" s="142"/>
      <c r="CB499" s="142"/>
      <c r="CC499" s="142"/>
      <c r="CD499" s="142"/>
      <c r="CE499" s="142"/>
      <c r="CF499" s="142"/>
      <c r="CG499" s="142"/>
      <c r="CH499" s="142"/>
      <c r="CI499" s="142"/>
      <c r="CJ499" s="142"/>
      <c r="CK499" s="142"/>
      <c r="CL499" s="142"/>
      <c r="CM499" s="142"/>
      <c r="CN499" s="142"/>
      <c r="CO499" s="142"/>
      <c r="CP499" s="142"/>
      <c r="CQ499" s="142"/>
      <c r="CR499" s="142"/>
      <c r="CS499" s="142"/>
      <c r="CT499" s="142"/>
      <c r="CU499" s="142"/>
      <c r="CV499" s="142"/>
      <c r="CW499" s="142"/>
      <c r="CX499" s="142"/>
      <c r="CY499" s="142"/>
      <c r="CZ499" s="142"/>
      <c r="DA499" s="142"/>
      <c r="DB499" s="142"/>
      <c r="DC499" s="142"/>
      <c r="DD499" s="142"/>
      <c r="DE499" s="142"/>
      <c r="DF499" s="142"/>
      <c r="DG499" s="142"/>
      <c r="DH499" s="142"/>
      <c r="DI499" s="142"/>
      <c r="DJ499" s="142"/>
      <c r="DK499" s="142"/>
      <c r="DL499" s="142"/>
      <c r="DM499" s="142"/>
      <c r="DN499" s="142"/>
      <c r="DO499" s="142"/>
      <c r="DP499" s="142"/>
      <c r="DQ499" s="142"/>
      <c r="DR499" s="142"/>
      <c r="DS499" s="142"/>
      <c r="DT499" s="142"/>
      <c r="DU499" s="142"/>
      <c r="DV499" s="142"/>
      <c r="DW499" s="142"/>
      <c r="DX499" s="142"/>
      <c r="DY499" s="142"/>
      <c r="DZ499" s="142"/>
      <c r="EA499" s="142"/>
      <c r="EB499" s="142"/>
      <c r="EC499" s="142"/>
      <c r="ED499" s="141"/>
      <c r="EE499" s="141"/>
      <c r="EF499" s="141"/>
      <c r="EG499" s="141"/>
      <c r="EH499" s="141"/>
      <c r="EI499" s="142"/>
      <c r="EJ499" s="142"/>
      <c r="EK499" s="142"/>
      <c r="EL499" s="142"/>
      <c r="EM499" s="142"/>
      <c r="EN499" s="142"/>
      <c r="EO499" s="142"/>
      <c r="EP499" s="142"/>
      <c r="EQ499" s="142"/>
      <c r="ER499" s="142"/>
      <c r="ES499" s="142"/>
      <c r="ET499" s="142"/>
      <c r="EU499" s="142"/>
      <c r="EV499" s="142"/>
      <c r="EW499" s="142"/>
      <c r="EX499" s="142"/>
      <c r="EY499" s="142"/>
      <c r="EZ499" s="142"/>
      <c r="FA499" s="142"/>
      <c r="FB499" s="142"/>
      <c r="FC499" s="142"/>
      <c r="FD499" s="142"/>
      <c r="FE499" s="142"/>
      <c r="FF499" s="142"/>
      <c r="FG499" s="142"/>
      <c r="FH499" s="142"/>
    </row>
  </sheetData>
  <sheetProtection autoFilter="0"/>
  <mergeCells count="15">
    <mergeCell ref="W1:Z1"/>
    <mergeCell ref="B1:V1"/>
    <mergeCell ref="AA1:AJ1"/>
    <mergeCell ref="BF1:BN1"/>
    <mergeCell ref="AW1:BE1"/>
    <mergeCell ref="AL1:AV1"/>
    <mergeCell ref="EU1:EX1"/>
    <mergeCell ref="BO1:CI1"/>
    <mergeCell ref="CJ1:DE1"/>
    <mergeCell ref="DW1:DZ1"/>
    <mergeCell ref="EM1:ET1"/>
    <mergeCell ref="EE1:EL1"/>
    <mergeCell ref="EA1:ED1"/>
    <mergeCell ref="DF1:DM1"/>
    <mergeCell ref="DN1:DV1"/>
  </mergeCells>
  <conditionalFormatting sqref="A4:A450">
    <cfRule type="cellIs" dxfId="143" priority="114" operator="equal">
      <formula>"Pass"</formula>
    </cfRule>
  </conditionalFormatting>
  <dataValidations xWindow="1143" yWindow="427" count="8">
    <dataValidation allowBlank="1" showInputMessage="1" showErrorMessage="1" prompt="Don't report funds with a net asset value below $10 million (CAD)" sqref="AL4:AM450" xr:uid="{00000000-0002-0000-0000-000000000000}"/>
    <dataValidation allowBlank="1" showInputMessage="1" showErrorMessage="1" prompt="Name of company (organization), not an individual" sqref="D2" xr:uid="{00000000-0002-0000-0000-000001000000}"/>
    <dataValidation allowBlank="1" showErrorMessage="1" sqref="AU4:AU450" xr:uid="{049F274A-7882-42C3-BF55-325572EDB24B}"/>
    <dataValidation allowBlank="1" showErrorMessage="1" prompt="Name of company (organization), not an individual" sqref="B4:D450" xr:uid="{1B63AC0E-DDAB-44F6-B32E-728CECC65F3B}"/>
    <dataValidation allowBlank="1" showInputMessage="1" showErrorMessage="1" prompt="Are all of the ETF’s portfolio holdings disclosed to the public on the fund manager's website before the opening of trading on the primary listing exchange for the ETF’s securities?" sqref="Z2" xr:uid="{85C9BA91-5131-4000-89FC-7D6A5E6A06DF}"/>
    <dataValidation allowBlank="1" showInputMessage="1" showErrorMessage="1" prompt="Use previously established fund code, if available. Sedar ID, Fundserv code or other identifier, otherwise.  Keep a record of fund code to use in future surveys. _x000a_" sqref="G4:G450" xr:uid="{7BB220D3-3024-4166-9B2D-11DFE24668EE}"/>
    <dataValidation allowBlank="1" showInputMessage="1" showErrorMessage="1" prompt="9 characters per CUSIP. For funds with several exchange-traded series, please comma seperate each CUSIP. Extra spaces or characters will result in a fail. For example, an ETF with two series could be reported as follows: 023135106, 037833100" sqref="J4:J450" xr:uid="{6037A65E-B74C-4D01-8093-262C4232F105}"/>
    <dataValidation allowBlank="1" showInputMessage="1" showErrorMessage="1" prompt="Prospectus funds must report an 8-character long numeric SEDAR code. Codes are available on the OSC's Investment Fund Survey landing page." sqref="H4:H450" xr:uid="{FD7EF0B1-4F8D-4C7B-8338-D23620B29FFB}"/>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236" id="{44016502-D678-44CC-A215-617DEE22722F}">
            <xm:f>Validation!$AS4="Pass"</xm:f>
            <x14:dxf>
              <fill>
                <patternFill>
                  <bgColor theme="9" tint="0.39994506668294322"/>
                </patternFill>
              </fill>
            </x14:dxf>
          </x14:cfRule>
          <xm:sqref>AL4:AL450</xm:sqref>
        </x14:conditionalFormatting>
        <x14:conditionalFormatting xmlns:xm="http://schemas.microsoft.com/office/excel/2006/main">
          <x14:cfRule type="expression" priority="216" id="{218C4627-2D27-4334-A658-FDC0546C8547}">
            <xm:f>Validation!$BC4="Pass"</xm:f>
            <x14:dxf>
              <fill>
                <patternFill>
                  <bgColor theme="9" tint="0.39994506668294322"/>
                </patternFill>
              </fill>
            </x14:dxf>
          </x14:cfRule>
          <xm:sqref>BF4:BM450 AW4:BD450</xm:sqref>
        </x14:conditionalFormatting>
        <x14:conditionalFormatting xmlns:xm="http://schemas.microsoft.com/office/excel/2006/main">
          <x14:cfRule type="expression" priority="215" id="{68719111-8BA5-4910-942D-F62BF7893F72}">
            <xm:f>Validation!$BH4="Pass"</xm:f>
            <x14:dxf>
              <fill>
                <patternFill>
                  <bgColor theme="9" tint="0.39994506668294322"/>
                </patternFill>
              </fill>
            </x14:dxf>
          </x14:cfRule>
          <xm:sqref>BO4:CH450 CJ4:DC450</xm:sqref>
        </x14:conditionalFormatting>
        <x14:conditionalFormatting xmlns:xm="http://schemas.microsoft.com/office/excel/2006/main">
          <x14:cfRule type="expression" priority="213" id="{1F91CB0E-C5D5-45ED-B1EE-05B7326BC334}">
            <xm:f>Validation!$CD4="Pass"</xm:f>
            <x14:dxf>
              <fill>
                <patternFill>
                  <bgColor theme="9" tint="0.39994506668294322"/>
                </patternFill>
              </fill>
            </x14:dxf>
          </x14:cfRule>
          <xm:sqref>EA4:EC450</xm:sqref>
        </x14:conditionalFormatting>
        <x14:conditionalFormatting xmlns:xm="http://schemas.microsoft.com/office/excel/2006/main">
          <x14:cfRule type="expression" priority="207" id="{2F10BB7E-03A3-414E-9E40-F9BAEAC3E244}">
            <xm:f>Validation!$CI4="Pass"</xm:f>
            <x14:dxf>
              <fill>
                <patternFill>
                  <bgColor theme="9" tint="0.39994506668294322"/>
                </patternFill>
              </fill>
            </x14:dxf>
          </x14:cfRule>
          <xm:sqref>EE4:EK450</xm:sqref>
        </x14:conditionalFormatting>
        <x14:conditionalFormatting xmlns:xm="http://schemas.microsoft.com/office/excel/2006/main">
          <x14:cfRule type="expression" priority="206" id="{4D7A436B-5DDF-4B03-ADB9-AF3AD08FC134}">
            <xm:f>Validation!$CM4="Pass"</xm:f>
            <x14:dxf>
              <fill>
                <patternFill>
                  <bgColor theme="9" tint="0.39994506668294322"/>
                </patternFill>
              </fill>
            </x14:dxf>
          </x14:cfRule>
          <xm:sqref>EM4:ES450</xm:sqref>
        </x14:conditionalFormatting>
        <x14:conditionalFormatting xmlns:xm="http://schemas.microsoft.com/office/excel/2006/main">
          <x14:cfRule type="expression" priority="171" id="{BCCE49BB-C765-44E7-A39D-E8A2C617E6C5}">
            <xm:f>Validation!$J4="Fail"</xm:f>
            <x14:dxf>
              <fill>
                <patternFill>
                  <bgColor rgb="FFFFCC66"/>
                </patternFill>
              </fill>
            </x14:dxf>
          </x14:cfRule>
          <x14:cfRule type="expression" priority="205" id="{91518C66-98F1-4A66-A37B-DAEC9B74FEBD}">
            <xm:f>Validation!$J4="Pass"</xm:f>
            <x14:dxf>
              <fill>
                <patternFill>
                  <bgColor theme="9" tint="0.39994506668294322"/>
                </patternFill>
              </fill>
            </x14:dxf>
          </x14:cfRule>
          <xm:sqref>F4:F450</xm:sqref>
        </x14:conditionalFormatting>
        <x14:conditionalFormatting xmlns:xm="http://schemas.microsoft.com/office/excel/2006/main">
          <x14:cfRule type="expression" priority="170" id="{8C4B266D-05C3-4B9C-A107-C7845E882152}">
            <xm:f>Validation!$AB4="Fail"</xm:f>
            <x14:dxf>
              <fill>
                <patternFill>
                  <bgColor rgb="FFFFC000"/>
                </patternFill>
              </fill>
            </x14:dxf>
          </x14:cfRule>
          <xm:sqref>Q4:Q450</xm:sqref>
        </x14:conditionalFormatting>
        <x14:conditionalFormatting xmlns:xm="http://schemas.microsoft.com/office/excel/2006/main">
          <x14:cfRule type="expression" priority="129" id="{DDB73DCD-8B88-4724-A075-5308231F2650}">
            <xm:f>Validation!$CA4="Fail"</xm:f>
            <x14:dxf>
              <fill>
                <patternFill>
                  <bgColor rgb="FFFFC000"/>
                </patternFill>
              </fill>
            </x14:dxf>
          </x14:cfRule>
          <xm:sqref>DU4:DU450</xm:sqref>
        </x14:conditionalFormatting>
        <x14:conditionalFormatting xmlns:xm="http://schemas.microsoft.com/office/excel/2006/main">
          <x14:cfRule type="expression" priority="120" id="{638BD3E5-812D-486B-866F-F739F52E478A}">
            <xm:f>Validation!$BX4="Fail"</xm:f>
            <x14:dxf>
              <fill>
                <patternFill>
                  <bgColor rgb="FFFFC000"/>
                </patternFill>
              </fill>
            </x14:dxf>
          </x14:cfRule>
          <xm:sqref>DM4:DM450</xm:sqref>
        </x14:conditionalFormatting>
        <x14:conditionalFormatting xmlns:xm="http://schemas.microsoft.com/office/excel/2006/main">
          <x14:cfRule type="expression" priority="119" id="{1E7DEF93-643F-4F30-96DD-B5C124E4F3BE}">
            <xm:f>Validation!$BP4="Fail"</xm:f>
            <x14:dxf>
              <fill>
                <patternFill>
                  <bgColor rgb="FFFFC000"/>
                </patternFill>
              </fill>
            </x14:dxf>
          </x14:cfRule>
          <xm:sqref>DD4:DD450</xm:sqref>
        </x14:conditionalFormatting>
        <x14:conditionalFormatting xmlns:xm="http://schemas.microsoft.com/office/excel/2006/main">
          <x14:cfRule type="expression" priority="118" id="{F89D15CF-E12B-4818-8881-0B52E8BF8041}">
            <xm:f>Validation!$BM4="Fail"</xm:f>
            <x14:dxf>
              <fill>
                <patternFill>
                  <bgColor rgb="FFFFC000"/>
                </patternFill>
              </fill>
            </x14:dxf>
          </x14:cfRule>
          <xm:sqref>CI4:CI450</xm:sqref>
        </x14:conditionalFormatting>
        <x14:conditionalFormatting xmlns:xm="http://schemas.microsoft.com/office/excel/2006/main">
          <x14:cfRule type="expression" priority="237" id="{D8CD96B9-4575-4275-9DFD-FD6696B1272D}">
            <xm:f>Validation!$AM4="Fail"</xm:f>
            <x14:dxf>
              <fill>
                <patternFill>
                  <bgColor rgb="FFFFC000"/>
                </patternFill>
              </fill>
            </x14:dxf>
          </x14:cfRule>
          <xm:sqref>AH4:AH450</xm:sqref>
        </x14:conditionalFormatting>
        <x14:conditionalFormatting xmlns:xm="http://schemas.microsoft.com/office/excel/2006/main">
          <x14:cfRule type="expression" priority="280" id="{0A811438-0C39-47B8-A33B-FD304A2B93FF}">
            <xm:f>Validation!$AP4="Fail"</xm:f>
            <x14:dxf>
              <fill>
                <patternFill>
                  <bgColor rgb="FFFFC000"/>
                </patternFill>
              </fill>
            </x14:dxf>
          </x14:cfRule>
          <xm:sqref>AI4:AI450</xm:sqref>
        </x14:conditionalFormatting>
        <x14:conditionalFormatting xmlns:xm="http://schemas.microsoft.com/office/excel/2006/main">
          <x14:cfRule type="expression" priority="117" id="{3DE4854F-C905-4B56-9AB2-A7EE5CDD4CC2}">
            <xm:f>Validation!$AZ4="Fail"</xm:f>
            <x14:dxf>
              <fill>
                <patternFill>
                  <bgColor rgb="FFFFC000"/>
                </patternFill>
              </fill>
            </x14:dxf>
          </x14:cfRule>
          <xm:sqref>AU4:AU450</xm:sqref>
        </x14:conditionalFormatting>
        <x14:conditionalFormatting xmlns:xm="http://schemas.microsoft.com/office/excel/2006/main">
          <x14:cfRule type="expression" priority="116" id="{5F492804-C700-4A6B-876E-89F64E54E121}">
            <xm:f>Validation!$AU4="Pass"</xm:f>
            <x14:dxf>
              <fill>
                <patternFill>
                  <bgColor theme="9" tint="0.39994506668294322"/>
                </patternFill>
              </fill>
            </x14:dxf>
          </x14:cfRule>
          <xm:sqref>AM4:AT450</xm:sqref>
        </x14:conditionalFormatting>
        <x14:conditionalFormatting xmlns:xm="http://schemas.microsoft.com/office/excel/2006/main">
          <x14:cfRule type="expression" priority="99" id="{7A2BD9E5-237F-49FD-9FFD-06BB466DFF22}">
            <xm:f>Validation!$AJ4="Fail"</xm:f>
            <x14:dxf>
              <fill>
                <patternFill>
                  <bgColor rgb="FFFFCC66"/>
                </patternFill>
              </fill>
            </x14:dxf>
          </x14:cfRule>
          <xm:sqref>AD4:AE450</xm:sqref>
        </x14:conditionalFormatting>
        <x14:conditionalFormatting xmlns:xm="http://schemas.microsoft.com/office/excel/2006/main">
          <x14:cfRule type="expression" priority="84" id="{A1C4C4CF-FE5E-485F-B3C0-1BE6819F9309}">
            <xm:f>Validation!$AE4="Fail"</xm:f>
            <x14:dxf>
              <fill>
                <patternFill>
                  <bgColor rgb="FFFFCC66"/>
                </patternFill>
              </fill>
            </x14:dxf>
          </x14:cfRule>
          <xm:sqref>W4:Z450</xm:sqref>
        </x14:conditionalFormatting>
        <x14:conditionalFormatting xmlns:xm="http://schemas.microsoft.com/office/excel/2006/main">
          <x14:cfRule type="expression" priority="1" id="{08741932-717F-49BB-8528-2D62FA6B363F}">
            <xm:f>Validation!$C4="Pass"</xm:f>
            <x14:dxf>
              <fill>
                <patternFill>
                  <bgColor theme="0" tint="-0.14996795556505021"/>
                </patternFill>
              </fill>
            </x14:dxf>
          </x14:cfRule>
          <xm:sqref>B4:ET450</xm:sqref>
        </x14:conditionalFormatting>
        <x14:conditionalFormatting xmlns:xm="http://schemas.microsoft.com/office/excel/2006/main">
          <x14:cfRule type="expression" priority="80" id="{B57842D3-8F86-4C9A-8897-249F4D6345A8}">
            <xm:f>Validation!$BS4="Fail"</xm:f>
            <x14:dxf>
              <fill>
                <patternFill>
                  <bgColor rgb="FFFFCC66"/>
                </patternFill>
              </fill>
            </x14:dxf>
          </x14:cfRule>
          <xm:sqref>DN4:DT450 DF4:DL450</xm:sqref>
        </x14:conditionalFormatting>
        <x14:conditionalFormatting xmlns:xm="http://schemas.microsoft.com/office/excel/2006/main">
          <x14:cfRule type="expression" priority="115" id="{5372EEEF-FB9B-417D-9BF9-8E9A53C34C85}">
            <xm:f>Validation!$R4="Pass"</xm:f>
            <x14:dxf>
              <fill>
                <patternFill>
                  <bgColor theme="9" tint="0.39994506668294322"/>
                </patternFill>
              </fill>
            </x14:dxf>
          </x14:cfRule>
          <xm:sqref>K4:K450</xm:sqref>
        </x14:conditionalFormatting>
        <x14:conditionalFormatting xmlns:xm="http://schemas.microsoft.com/office/excel/2006/main">
          <x14:cfRule type="expression" priority="75" id="{0881269E-0761-401C-8B2B-20C1E471CCAA}">
            <xm:f>Validation!$O4="Fail"</xm:f>
            <x14:dxf>
              <fill>
                <patternFill>
                  <bgColor rgb="FFFFC000"/>
                </patternFill>
              </fill>
            </x14:dxf>
          </x14:cfRule>
          <xm:sqref>J4:J450</xm:sqref>
        </x14:conditionalFormatting>
        <x14:conditionalFormatting xmlns:xm="http://schemas.microsoft.com/office/excel/2006/main">
          <x14:cfRule type="expression" priority="9" id="{6BF3FC7C-DAEC-4FBB-950D-E781BACF3E87}">
            <xm:f>Validation!$W4="Pass"</xm:f>
            <x14:dxf>
              <fill>
                <patternFill>
                  <bgColor theme="9" tint="0.39994506668294322"/>
                </patternFill>
              </fill>
            </x14:dxf>
          </x14:cfRule>
          <xm:sqref>M4:M450</xm:sqref>
        </x14:conditionalFormatting>
        <x14:conditionalFormatting xmlns:xm="http://schemas.microsoft.com/office/excel/2006/main">
          <x14:cfRule type="expression" priority="2" id="{F54F5C4C-0230-49AC-AE87-4E29F85BD56E}">
            <xm:f>Validation!$H4="Fail"</xm:f>
            <x14:dxf>
              <fill>
                <patternFill>
                  <bgColor rgb="FFFFCC66"/>
                </patternFill>
              </fill>
            </x14:dxf>
          </x14:cfRule>
          <x14:cfRule type="expression" priority="5" id="{8FE4E477-3F98-4251-B292-50CD20BF82A4}">
            <xm:f>Validation!$H4="Pass"</xm:f>
            <x14:dxf>
              <fill>
                <patternFill>
                  <bgColor theme="9" tint="0.39994506668294322"/>
                </patternFill>
              </fill>
            </x14:dxf>
          </x14:cfRule>
          <xm:sqref>E4:E450</xm:sqref>
        </x14:conditionalFormatting>
        <x14:conditionalFormatting xmlns:xm="http://schemas.microsoft.com/office/excel/2006/main">
          <x14:cfRule type="expression" priority="4" id="{50DB8C03-C6F3-4DDB-AE09-C50CA3966DF2}">
            <xm:f>Validation!$L4="Fail"</xm:f>
            <x14:dxf>
              <fill>
                <patternFill>
                  <bgColor rgb="FFFFC000"/>
                </patternFill>
              </fill>
            </x14:dxf>
          </x14:cfRule>
          <xm:sqref>H4:H450</xm:sqref>
        </x14:conditionalFormatting>
        <x14:conditionalFormatting xmlns:xm="http://schemas.microsoft.com/office/excel/2006/main">
          <x14:cfRule type="expression" priority="3" id="{2C01328F-984D-4204-9CF7-03FEDB53A0FF}">
            <xm:f>Validation!$F4="Pass"</xm:f>
            <x14:dxf>
              <fill>
                <patternFill>
                  <bgColor theme="9" tint="0.39994506668294322"/>
                </patternFill>
              </fill>
            </x14:dxf>
          </x14:cfRule>
          <xm:sqref>B4:D450 G4:G450 I4:I450 L4:M450 P4:P450 S4:U450 AA4:AC450 AF4:AG450 AK4:AK450</xm:sqref>
        </x14:conditionalFormatting>
      </x14:conditionalFormattings>
    </ext>
    <ext xmlns:x14="http://schemas.microsoft.com/office/spreadsheetml/2009/9/main" uri="{CCE6A557-97BC-4b89-ADB6-D9C93CAAB3DF}">
      <x14:dataValidations xmlns:xm="http://schemas.microsoft.com/office/excel/2006/main" xWindow="1143" yWindow="427" count="10">
        <x14:dataValidation type="list" allowBlank="1" showInputMessage="1" showErrorMessage="1" xr:uid="{2DF8FA18-83BB-4389-B076-A6CCEFA018E7}">
          <x14:formula1>
            <xm:f>'Drop-Down'!$A$13:$B$13</xm:f>
          </x14:formula1>
          <xm:sqref>L4:L450</xm:sqref>
        </x14:dataValidation>
        <x14:dataValidation type="list" allowBlank="1" showInputMessage="1" showErrorMessage="1" xr:uid="{3A2B83B7-890B-4CB6-935A-DED966C4D68E}">
          <x14:formula1>
            <xm:f>'Drop-Down'!$D$4:$D$8</xm:f>
          </x14:formula1>
          <xm:sqref>T4:U450</xm:sqref>
        </x14:dataValidation>
        <x14:dataValidation type="list" allowBlank="1" showInputMessage="1" showErrorMessage="1" xr:uid="{1404B460-252F-4D43-83E2-B84C17B3749E}">
          <x14:formula1>
            <xm:f>'Drop-Down'!$A$4:$A$5</xm:f>
          </x14:formula1>
          <xm:sqref>AF4:AG450 Z4:AC450</xm:sqref>
        </x14:dataValidation>
        <x14:dataValidation type="list" allowBlank="1" showInputMessage="1" showErrorMessage="1" xr:uid="{536ED38C-7D45-4915-A8C5-E2E0EE4D74CA}">
          <x14:formula1>
            <xm:f>'Drop-Down'!$B$4:$B$9</xm:f>
          </x14:formula1>
          <xm:sqref>AH4:AH450</xm:sqref>
        </x14:dataValidation>
        <x14:dataValidation type="list" allowBlank="1" showInputMessage="1" showErrorMessage="1" xr:uid="{5C40A001-CEE5-4768-9FDC-89F6F9ED86F4}">
          <x14:formula1>
            <xm:f>OFFSET('Drop-Down'!$A$13,1,MATCH($L4,'Drop-Down'!$A$13:$B$13,0)-1,COUNTA(OFFSET('Drop-Down'!$A$13,1,MATCH($L4,'Drop-Down'!$A$13:$B$13,0)-1,35,1)),1)</xm:f>
          </x14:formula1>
          <xm:sqref>M4:M450</xm:sqref>
        </x14:dataValidation>
        <x14:dataValidation type="list" allowBlank="1" showInputMessage="1" showErrorMessage="1" xr:uid="{81B77F94-E268-4DE1-9042-4A19C8D06D5F}">
          <x14:formula1>
            <xm:f>'Drop-Down'!$C$4:$C$5</xm:f>
          </x14:formula1>
          <xm:sqref>K4:K450</xm:sqref>
        </x14:dataValidation>
        <x14:dataValidation type="list" allowBlank="1" showInputMessage="1" showErrorMessage="1" xr:uid="{73F3CA18-F56A-4DC0-9185-ADBE58BF067F}">
          <x14:formula1>
            <xm:f>OFFSET('Drop-Down'!$C$13,1,MATCH($M4,'Drop-Down'!$C$13:$M$13,0)-1,COUNTA(OFFSET('Drop-Down'!$C$13,1,MATCH($M4,'Drop-Down'!$C$13:$M$13,0)-1,35,1)),1)</xm:f>
          </x14:formula1>
          <xm:sqref>P4:P450</xm:sqref>
        </x14:dataValidation>
        <x14:dataValidation type="list" allowBlank="1" showInputMessage="1" showErrorMessage="1" xr:uid="{BF34FDE1-2406-4A04-B4DC-2D4321C325DA}">
          <x14:formula1>
            <xm:f>'Drop-Down'!$E$4:$E$5</xm:f>
          </x14:formula1>
          <xm:sqref>AK4:AK450</xm:sqref>
        </x14:dataValidation>
        <x14:dataValidation type="list" allowBlank="1" showInputMessage="1" showErrorMessage="1" prompt="Yes for ETF, Closed-end, Split share corp and Mutual fund with ETF series." xr:uid="{248BB0F5-B7AB-436D-81A9-3FDFB42E99F1}">
          <x14:formula1>
            <xm:f>'Drop-Down'!$A$4:$A$5</xm:f>
          </x14:formula1>
          <xm:sqref>I4:I450</xm:sqref>
        </x14:dataValidation>
        <x14:dataValidation type="list" allowBlank="1" showInputMessage="1" showErrorMessage="1" xr:uid="{41346752-D34B-441B-9211-0312F6AACEF6}">
          <x14:formula1>
            <xm:f>'Drop-Down'!$F$4:$F$7</xm:f>
          </x14:formula1>
          <xm:sqref>Y4:Y450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605BB-7A66-4138-88F2-F79304747D76}">
  <dimension ref="A1:XFC52"/>
  <sheetViews>
    <sheetView workbookViewId="0">
      <selection sqref="A1:B1"/>
    </sheetView>
  </sheetViews>
  <sheetFormatPr defaultColWidth="0" defaultRowHeight="14.5" zeroHeight="1"/>
  <cols>
    <col min="1" max="1" width="9" style="95" customWidth="1"/>
    <col min="2" max="2" width="143.1796875" customWidth="1"/>
    <col min="3" max="3" width="9.1796875" customWidth="1"/>
    <col min="4" max="16380" width="4.54296875" hidden="1" customWidth="1"/>
    <col min="16381" max="16381" width="21.26953125" hidden="1" customWidth="1"/>
    <col min="16382" max="16383" width="4.54296875" hidden="1"/>
    <col min="16384" max="16384" width="21.26953125" hidden="1"/>
  </cols>
  <sheetData>
    <row r="1" spans="1:3" ht="37.5" customHeight="1">
      <c r="A1" s="267" t="s">
        <v>512</v>
      </c>
      <c r="B1" s="267"/>
      <c r="C1" s="113"/>
    </row>
    <row r="2" spans="1:3" ht="11.25" customHeight="1">
      <c r="B2" s="9"/>
    </row>
    <row r="3" spans="1:3" ht="43.5">
      <c r="A3" s="95">
        <v>1</v>
      </c>
      <c r="B3" s="3" t="s">
        <v>707</v>
      </c>
    </row>
    <row r="4" spans="1:3" ht="8.25" customHeight="1"/>
    <row r="5" spans="1:3" ht="46.5" customHeight="1">
      <c r="A5" s="95">
        <f>A3+1</f>
        <v>2</v>
      </c>
      <c r="B5" s="202" t="s">
        <v>561</v>
      </c>
    </row>
    <row r="6" spans="1:3" ht="8.25" customHeight="1">
      <c r="B6" s="2"/>
    </row>
    <row r="7" spans="1:3" ht="67.5" customHeight="1">
      <c r="A7" s="95">
        <f>A5+1</f>
        <v>3</v>
      </c>
      <c r="B7" s="203" t="s">
        <v>577</v>
      </c>
    </row>
    <row r="8" spans="1:3" ht="6" customHeight="1">
      <c r="B8" s="204"/>
    </row>
    <row r="9" spans="1:3" ht="34.5" customHeight="1">
      <c r="A9" s="95">
        <f>A7+1</f>
        <v>4</v>
      </c>
      <c r="B9" s="204" t="s">
        <v>470</v>
      </c>
    </row>
    <row r="10" spans="1:3" ht="6" customHeight="1">
      <c r="B10" s="205"/>
    </row>
    <row r="11" spans="1:3" ht="43.5" customHeight="1">
      <c r="A11" s="95">
        <f>A9+1</f>
        <v>5</v>
      </c>
      <c r="B11" s="204" t="s">
        <v>539</v>
      </c>
    </row>
    <row r="12" spans="1:3" ht="6" customHeight="1">
      <c r="B12" s="94"/>
    </row>
    <row r="13" spans="1:3" ht="28" customHeight="1">
      <c r="A13" s="95">
        <f>A11+1</f>
        <v>6</v>
      </c>
      <c r="B13" s="161" t="s">
        <v>757</v>
      </c>
    </row>
    <row r="14" spans="1:3" s="150" customFormat="1" ht="6" customHeight="1">
      <c r="A14" s="95"/>
      <c r="B14" s="94"/>
    </row>
    <row r="15" spans="1:3" ht="15.5" customHeight="1">
      <c r="A15" s="95">
        <f>A13+1</f>
        <v>7</v>
      </c>
      <c r="B15" s="95" t="s">
        <v>201</v>
      </c>
    </row>
    <row r="16" spans="1:3" s="150" customFormat="1" ht="6" customHeight="1">
      <c r="A16" s="95"/>
      <c r="B16" s="94"/>
    </row>
    <row r="17" spans="1:2">
      <c r="A17" s="95">
        <f>A15+1</f>
        <v>8</v>
      </c>
      <c r="B17" t="s">
        <v>28</v>
      </c>
    </row>
    <row r="18" spans="1:2" ht="7.5" customHeight="1"/>
    <row r="19" spans="1:2" ht="30" customHeight="1">
      <c r="A19" s="95">
        <f>A17+1</f>
        <v>9</v>
      </c>
      <c r="B19" s="114" t="s">
        <v>743</v>
      </c>
    </row>
    <row r="20" spans="1:2" ht="6.65" customHeight="1">
      <c r="B20" s="114"/>
    </row>
    <row r="21" spans="1:2">
      <c r="A21" s="95">
        <f>A19+1</f>
        <v>10</v>
      </c>
      <c r="B21" t="s">
        <v>480</v>
      </c>
    </row>
    <row r="22" spans="1:2" ht="7.5" customHeight="1"/>
    <row r="23" spans="1:2" ht="30" customHeight="1">
      <c r="A23" s="95">
        <f>A21+1</f>
        <v>11</v>
      </c>
      <c r="B23" s="114" t="s">
        <v>337</v>
      </c>
    </row>
    <row r="24" spans="1:2" ht="7.5" customHeight="1"/>
    <row r="25" spans="1:2">
      <c r="A25" s="95">
        <f>A23+1</f>
        <v>12</v>
      </c>
      <c r="B25" t="s">
        <v>180</v>
      </c>
    </row>
    <row r="26" spans="1:2" ht="7.5" customHeight="1"/>
    <row r="27" spans="1:2">
      <c r="A27" s="95">
        <f>A25+1</f>
        <v>13</v>
      </c>
      <c r="B27" t="s">
        <v>187</v>
      </c>
    </row>
    <row r="28" spans="1:2" ht="7.5" customHeight="1"/>
    <row r="29" spans="1:2">
      <c r="A29" s="95">
        <f>A27+1</f>
        <v>14</v>
      </c>
      <c r="B29" t="s">
        <v>202</v>
      </c>
    </row>
    <row r="30" spans="1:2" ht="7.5" customHeight="1"/>
    <row r="31" spans="1:2" ht="15.75" customHeight="1">
      <c r="A31" s="95">
        <f>A29+1</f>
        <v>15</v>
      </c>
      <c r="B31" t="s">
        <v>692</v>
      </c>
    </row>
    <row r="32" spans="1:2" ht="7.5" customHeight="1"/>
    <row r="33" spans="2:2">
      <c r="B33" s="8" t="s">
        <v>742</v>
      </c>
    </row>
    <row r="34" spans="2:2"/>
    <row r="35" spans="2:2"/>
    <row r="36" spans="2:2">
      <c r="B36" s="10"/>
    </row>
    <row r="37" spans="2:2"/>
    <row r="38" spans="2:2"/>
    <row r="39" spans="2:2"/>
    <row r="40" spans="2:2"/>
    <row r="41" spans="2:2"/>
    <row r="42" spans="2:2"/>
    <row r="43" spans="2:2"/>
    <row r="44" spans="2:2"/>
    <row r="45" spans="2:2"/>
    <row r="46" spans="2:2"/>
    <row r="47" spans="2:2"/>
    <row r="48" spans="2:2"/>
    <row r="49"/>
    <row r="50"/>
    <row r="51"/>
    <row r="52"/>
  </sheetData>
  <mergeCells count="1">
    <mergeCell ref="A1:B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XEK499"/>
  <sheetViews>
    <sheetView zoomScale="70" zoomScaleNormal="70" zoomScaleSheetLayoutView="70" workbookViewId="0">
      <pane xSplit="2" ySplit="3" topLeftCell="C7" activePane="bottomRight" state="frozen"/>
      <selection pane="topRight" activeCell="C1" sqref="C1"/>
      <selection pane="bottomLeft" activeCell="A3" sqref="A3"/>
      <selection pane="bottomRight" activeCell="C2" sqref="C2"/>
    </sheetView>
  </sheetViews>
  <sheetFormatPr defaultColWidth="0" defaultRowHeight="14.5" zeroHeight="1"/>
  <cols>
    <col min="1" max="1" width="15.1796875" style="1" customWidth="1"/>
    <col min="2" max="4" width="15.1796875" style="37" customWidth="1"/>
    <col min="5" max="5" width="15.1796875" style="12" customWidth="1"/>
    <col min="6" max="6" width="15.1796875" style="37" customWidth="1"/>
    <col min="7" max="10" width="15.1796875" style="38" customWidth="1"/>
    <col min="11" max="21" width="15.1796875" style="39" customWidth="1"/>
    <col min="22" max="25" width="17.1796875" style="39" customWidth="1"/>
    <col min="26" max="27" width="17.1796875" style="44" customWidth="1"/>
    <col min="28" max="30" width="15.1796875" style="39" customWidth="1"/>
    <col min="31" max="35" width="15.1796875" style="236" customWidth="1"/>
    <col min="36" max="38" width="15.1796875" style="38" customWidth="1"/>
    <col min="39" max="39" width="15.1796875" style="39" customWidth="1"/>
    <col min="40" max="41" width="15.1796875" style="55" customWidth="1"/>
    <col min="42" max="42" width="15.1796875" style="39" customWidth="1"/>
    <col min="43" max="44" width="15.1796875" style="55" customWidth="1"/>
    <col min="45" max="45" width="15.1796875" style="37" customWidth="1"/>
    <col min="46" max="51" width="15.1796875" style="38" customWidth="1"/>
    <col min="52" max="72" width="15.1796875" style="37" customWidth="1"/>
    <col min="73" max="73" width="15.1796875" style="37" customWidth="1" collapsed="1"/>
    <col min="74" max="82" width="15.1796875" style="37" customWidth="1"/>
    <col min="83" max="83" width="15.1796875" style="37" customWidth="1" collapsed="1"/>
    <col min="84" max="85" width="15.1796875" style="37" customWidth="1"/>
    <col min="86" max="86" width="15.1796875" style="50" customWidth="1"/>
    <col min="87" max="87" width="15.1796875" style="37" customWidth="1"/>
    <col min="88" max="88" width="15.1796875" style="37" customWidth="1" collapsed="1"/>
    <col min="89" max="91" width="15.1796875" style="37" customWidth="1"/>
    <col min="92" max="92" width="15.1796875" style="37" customWidth="1" collapsed="1"/>
    <col min="93" max="94" width="15.1796875" style="2" customWidth="1"/>
    <col min="95" max="96" width="15.1796875" customWidth="1"/>
    <col min="97" max="97" width="0" hidden="1" customWidth="1"/>
    <col min="98" max="98" width="9.1796875" hidden="1" customWidth="1"/>
    <col min="99" max="102" width="0" hidden="1" customWidth="1"/>
    <col min="103" max="103" width="9.1796875" hidden="1" customWidth="1"/>
    <col min="104" max="121" width="0" hidden="1" customWidth="1"/>
    <col min="122" max="16384" width="9.1796875" hidden="1"/>
  </cols>
  <sheetData>
    <row r="1" spans="1:16365" s="2" customFormat="1" ht="37.5" customHeight="1">
      <c r="B1" s="37"/>
      <c r="C1" s="37"/>
      <c r="D1" s="40" t="s">
        <v>200</v>
      </c>
      <c r="E1" s="37"/>
      <c r="F1" s="37"/>
      <c r="G1" s="38"/>
      <c r="H1" s="38"/>
      <c r="I1" s="38"/>
      <c r="J1" s="40" t="s">
        <v>200</v>
      </c>
      <c r="K1" s="39"/>
      <c r="L1" s="39"/>
      <c r="M1" s="39"/>
      <c r="N1" s="39"/>
      <c r="O1" s="39"/>
      <c r="P1" s="39"/>
      <c r="Q1" s="39"/>
      <c r="R1" s="39"/>
      <c r="S1" s="39"/>
      <c r="T1" s="39"/>
      <c r="U1" s="39"/>
      <c r="V1" s="39"/>
      <c r="W1" s="39"/>
      <c r="X1" s="39"/>
      <c r="Y1" s="39"/>
      <c r="Z1" s="44"/>
      <c r="AA1" s="44"/>
      <c r="AB1" s="39"/>
      <c r="AC1" s="39"/>
      <c r="AD1" s="39"/>
      <c r="AE1" s="236"/>
      <c r="AF1" s="236"/>
      <c r="AG1" s="236"/>
      <c r="AH1" s="236"/>
      <c r="AI1" s="236"/>
      <c r="AJ1" s="38"/>
      <c r="AK1" s="38"/>
      <c r="AL1" s="38"/>
      <c r="AM1" s="39"/>
      <c r="AN1" s="55"/>
      <c r="AO1" s="55"/>
      <c r="AP1" s="39"/>
      <c r="AQ1" s="55"/>
      <c r="AR1" s="55"/>
      <c r="AT1" s="38"/>
      <c r="AU1" s="40" t="s">
        <v>200</v>
      </c>
      <c r="AV1" s="38"/>
      <c r="AW1" s="38"/>
      <c r="AX1" s="38"/>
      <c r="AY1" s="38"/>
      <c r="AZ1" s="37"/>
      <c r="BA1" s="37"/>
      <c r="BB1" s="37"/>
      <c r="BD1" s="37"/>
      <c r="BE1" s="40" t="s">
        <v>200</v>
      </c>
      <c r="BF1" s="37"/>
      <c r="BG1" s="37"/>
      <c r="BI1" s="37"/>
      <c r="BJ1" s="37"/>
      <c r="BK1" s="37"/>
      <c r="BL1" s="37"/>
      <c r="BM1" s="37"/>
      <c r="BN1" s="37"/>
      <c r="BO1" s="40"/>
      <c r="BP1" s="37"/>
      <c r="BQ1" s="37"/>
      <c r="BR1" s="37"/>
      <c r="BS1" s="40" t="s">
        <v>200</v>
      </c>
      <c r="BT1" s="37"/>
      <c r="BU1" s="37"/>
      <c r="BV1" s="37"/>
      <c r="BW1" s="37"/>
      <c r="BX1" s="37"/>
      <c r="BY1" s="37"/>
      <c r="BZ1" s="37"/>
      <c r="CA1" s="37"/>
      <c r="CB1" s="37"/>
      <c r="CC1" s="37"/>
      <c r="CD1" s="40" t="s">
        <v>200</v>
      </c>
      <c r="CE1" s="37"/>
      <c r="CF1" s="37"/>
      <c r="CG1" s="37"/>
      <c r="CH1" s="50"/>
      <c r="CJ1" s="37"/>
      <c r="CK1" s="37"/>
      <c r="CL1" s="37"/>
      <c r="CM1" s="40" t="s">
        <v>200</v>
      </c>
      <c r="CN1" s="37"/>
    </row>
    <row r="2" spans="1:16365" s="32" customFormat="1" ht="38.25" customHeight="1">
      <c r="B2" s="41"/>
      <c r="C2" s="41">
        <v>149</v>
      </c>
      <c r="D2" s="275" t="s">
        <v>0</v>
      </c>
      <c r="E2" s="276"/>
      <c r="F2" s="268" t="s">
        <v>184</v>
      </c>
      <c r="G2" s="270"/>
      <c r="H2" s="268" t="s">
        <v>676</v>
      </c>
      <c r="I2" s="269"/>
      <c r="J2" s="268" t="s">
        <v>677</v>
      </c>
      <c r="K2" s="270"/>
      <c r="L2" s="268" t="s">
        <v>721</v>
      </c>
      <c r="M2" s="269"/>
      <c r="N2" s="270"/>
      <c r="O2" s="268" t="s">
        <v>560</v>
      </c>
      <c r="P2" s="269"/>
      <c r="Q2" s="270"/>
      <c r="R2" s="268" t="s">
        <v>546</v>
      </c>
      <c r="S2" s="269"/>
      <c r="T2" s="269"/>
      <c r="U2" s="269"/>
      <c r="V2" s="270"/>
      <c r="W2" s="268" t="s">
        <v>669</v>
      </c>
      <c r="X2" s="269"/>
      <c r="Y2" s="269"/>
      <c r="Z2" s="269"/>
      <c r="AA2" s="270"/>
      <c r="AB2" s="268" t="s">
        <v>271</v>
      </c>
      <c r="AC2" s="269"/>
      <c r="AD2" s="270"/>
      <c r="AE2" s="277" t="s">
        <v>670</v>
      </c>
      <c r="AF2" s="278"/>
      <c r="AG2" s="278"/>
      <c r="AH2" s="278"/>
      <c r="AI2" s="279"/>
      <c r="AJ2" s="268" t="s">
        <v>276</v>
      </c>
      <c r="AK2" s="269"/>
      <c r="AL2" s="270"/>
      <c r="AM2" s="268" t="s">
        <v>671</v>
      </c>
      <c r="AN2" s="269"/>
      <c r="AO2" s="270"/>
      <c r="AP2" s="268" t="s">
        <v>672</v>
      </c>
      <c r="AQ2" s="269"/>
      <c r="AR2" s="270"/>
      <c r="AS2" s="268" t="s">
        <v>212</v>
      </c>
      <c r="AT2" s="270"/>
      <c r="AU2" s="272" t="s">
        <v>700</v>
      </c>
      <c r="AV2" s="273"/>
      <c r="AW2" s="273"/>
      <c r="AX2" s="273"/>
      <c r="AY2" s="274"/>
      <c r="AZ2" s="268" t="s">
        <v>291</v>
      </c>
      <c r="BA2" s="269"/>
      <c r="BB2" s="270"/>
      <c r="BC2" s="271" t="s">
        <v>1</v>
      </c>
      <c r="BD2" s="271"/>
      <c r="BE2" s="271"/>
      <c r="BF2" s="271"/>
      <c r="BG2" s="271"/>
      <c r="BH2" s="268" t="s">
        <v>2</v>
      </c>
      <c r="BI2" s="269"/>
      <c r="BJ2" s="269"/>
      <c r="BK2" s="269"/>
      <c r="BL2" s="270"/>
      <c r="BM2" s="268" t="s">
        <v>280</v>
      </c>
      <c r="BN2" s="269"/>
      <c r="BO2" s="270"/>
      <c r="BP2" s="268" t="s">
        <v>283</v>
      </c>
      <c r="BQ2" s="269"/>
      <c r="BR2" s="270"/>
      <c r="BS2" s="268" t="s">
        <v>206</v>
      </c>
      <c r="BT2" s="271"/>
      <c r="BU2" s="271"/>
      <c r="BV2" s="271"/>
      <c r="BW2" s="270"/>
      <c r="BX2" s="268" t="s">
        <v>286</v>
      </c>
      <c r="BY2" s="269"/>
      <c r="BZ2" s="270"/>
      <c r="CA2" s="268" t="s">
        <v>287</v>
      </c>
      <c r="CB2" s="269"/>
      <c r="CC2" s="270"/>
      <c r="CD2" s="268" t="s">
        <v>3</v>
      </c>
      <c r="CE2" s="269"/>
      <c r="CF2" s="269"/>
      <c r="CG2" s="269"/>
      <c r="CH2" s="269"/>
      <c r="CI2" s="268" t="s">
        <v>4</v>
      </c>
      <c r="CJ2" s="269"/>
      <c r="CK2" s="269"/>
      <c r="CL2" s="270"/>
      <c r="CM2" s="268" t="s">
        <v>164</v>
      </c>
      <c r="CN2" s="269"/>
      <c r="CO2" s="269"/>
      <c r="CP2" s="270"/>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3"/>
      <c r="EE2" s="33"/>
      <c r="EF2" s="33"/>
      <c r="EG2" s="33"/>
      <c r="EH2" s="33"/>
      <c r="EI2" s="33"/>
      <c r="EJ2" s="33"/>
      <c r="EK2" s="33"/>
      <c r="EL2" s="33"/>
      <c r="EM2" s="33"/>
      <c r="EN2" s="33"/>
      <c r="EO2" s="33"/>
      <c r="EP2" s="33"/>
      <c r="EQ2" s="33"/>
      <c r="ER2" s="33"/>
      <c r="ES2" s="33"/>
      <c r="ET2" s="33"/>
      <c r="EU2" s="33"/>
      <c r="EV2" s="33"/>
      <c r="EW2" s="33"/>
      <c r="EX2" s="33"/>
      <c r="EY2" s="33"/>
      <c r="EZ2" s="33"/>
      <c r="FA2" s="33"/>
      <c r="FB2" s="33"/>
      <c r="FC2" s="33"/>
      <c r="FD2" s="33"/>
      <c r="FE2" s="33"/>
      <c r="FF2" s="33"/>
      <c r="FG2" s="33"/>
      <c r="FH2" s="33"/>
      <c r="FI2" s="33"/>
      <c r="FJ2" s="33"/>
      <c r="FK2" s="33"/>
      <c r="FL2" s="33"/>
      <c r="FM2" s="33"/>
      <c r="FN2" s="33"/>
      <c r="FO2" s="33"/>
      <c r="FP2" s="33"/>
      <c r="FQ2" s="33"/>
      <c r="FR2" s="33"/>
      <c r="FS2" s="33"/>
      <c r="FT2" s="33"/>
      <c r="FU2" s="33"/>
      <c r="FV2" s="33"/>
      <c r="FW2" s="33"/>
      <c r="FX2" s="33"/>
      <c r="FY2" s="33"/>
      <c r="FZ2" s="33"/>
      <c r="GA2" s="33"/>
      <c r="GB2" s="33"/>
      <c r="GC2" s="33"/>
      <c r="GD2" s="33"/>
      <c r="GE2" s="33"/>
      <c r="GF2" s="33"/>
      <c r="GG2" s="33"/>
      <c r="GH2" s="33"/>
      <c r="GI2" s="33"/>
      <c r="GJ2" s="33"/>
      <c r="GK2" s="33"/>
      <c r="GL2" s="33"/>
      <c r="GM2" s="33"/>
      <c r="GN2" s="33"/>
      <c r="GO2" s="33"/>
      <c r="GP2" s="33"/>
      <c r="GQ2" s="33"/>
      <c r="GR2" s="33"/>
      <c r="GS2" s="33"/>
      <c r="GT2" s="33"/>
      <c r="GU2" s="33"/>
      <c r="GV2" s="33"/>
      <c r="GW2" s="33"/>
      <c r="GX2" s="33"/>
      <c r="GY2" s="33"/>
      <c r="GZ2" s="33"/>
      <c r="HA2" s="33"/>
      <c r="HB2" s="33"/>
      <c r="HC2" s="33"/>
      <c r="HD2" s="33"/>
      <c r="HE2" s="33"/>
      <c r="HF2" s="33"/>
      <c r="HG2" s="33"/>
      <c r="HH2" s="33"/>
      <c r="HI2" s="33"/>
      <c r="HJ2" s="33"/>
      <c r="HK2" s="33"/>
      <c r="HL2" s="33"/>
      <c r="HM2" s="33"/>
      <c r="HN2" s="33"/>
      <c r="HO2" s="33"/>
      <c r="HP2" s="33"/>
      <c r="HQ2" s="33"/>
      <c r="HR2" s="33"/>
      <c r="HS2" s="33"/>
      <c r="HT2" s="33"/>
      <c r="HU2" s="33"/>
      <c r="HV2" s="33"/>
      <c r="HW2" s="33"/>
      <c r="HX2" s="33"/>
      <c r="HY2" s="33"/>
      <c r="HZ2" s="33"/>
      <c r="IA2" s="33"/>
      <c r="IB2" s="33"/>
      <c r="IC2" s="33"/>
      <c r="ID2" s="33"/>
      <c r="IE2" s="33"/>
      <c r="IF2" s="33"/>
      <c r="IG2" s="33"/>
      <c r="IH2" s="33"/>
      <c r="II2" s="33"/>
      <c r="IJ2" s="33"/>
      <c r="IK2" s="33"/>
      <c r="IL2" s="33"/>
      <c r="IM2" s="33"/>
      <c r="IN2" s="33"/>
      <c r="IO2" s="33"/>
      <c r="IP2" s="33"/>
      <c r="IQ2" s="33"/>
      <c r="IR2" s="33"/>
      <c r="IS2" s="33"/>
      <c r="IT2" s="33"/>
      <c r="IU2" s="33"/>
      <c r="IV2" s="33"/>
      <c r="IW2" s="33"/>
      <c r="IX2" s="33"/>
      <c r="IY2" s="33"/>
      <c r="IZ2" s="33"/>
      <c r="JA2" s="33"/>
      <c r="JB2" s="33"/>
      <c r="JC2" s="33"/>
      <c r="JD2" s="33"/>
      <c r="JE2" s="33"/>
      <c r="JF2" s="33"/>
      <c r="JG2" s="33"/>
      <c r="JH2" s="33"/>
      <c r="JI2" s="33"/>
      <c r="JJ2" s="33"/>
      <c r="JK2" s="33"/>
      <c r="JL2" s="33"/>
      <c r="JM2" s="33"/>
      <c r="JN2" s="33"/>
      <c r="JO2" s="33"/>
      <c r="JP2" s="33"/>
      <c r="JQ2" s="33"/>
      <c r="JR2" s="33"/>
      <c r="JS2" s="33"/>
      <c r="JT2" s="33"/>
      <c r="JU2" s="33"/>
      <c r="JV2" s="33"/>
      <c r="JW2" s="33"/>
      <c r="JX2" s="33"/>
      <c r="JY2" s="33"/>
      <c r="JZ2" s="33"/>
      <c r="KA2" s="33"/>
      <c r="KB2" s="33"/>
      <c r="KC2" s="33"/>
      <c r="KD2" s="33"/>
      <c r="KE2" s="33"/>
      <c r="KF2" s="33"/>
      <c r="KG2" s="33"/>
      <c r="KH2" s="33"/>
      <c r="KI2" s="33"/>
      <c r="KJ2" s="33"/>
      <c r="KK2" s="33"/>
      <c r="KL2" s="33"/>
      <c r="KM2" s="33"/>
      <c r="KN2" s="33"/>
      <c r="KO2" s="33"/>
      <c r="KP2" s="33"/>
      <c r="KQ2" s="33"/>
      <c r="KR2" s="33"/>
      <c r="KS2" s="33"/>
      <c r="KT2" s="33"/>
      <c r="KU2" s="33"/>
      <c r="KV2" s="33"/>
      <c r="KW2" s="33"/>
      <c r="KX2" s="33"/>
      <c r="KY2" s="33"/>
      <c r="KZ2" s="33"/>
      <c r="LA2" s="33"/>
      <c r="LB2" s="33"/>
      <c r="LC2" s="33"/>
      <c r="LD2" s="33"/>
      <c r="LE2" s="33"/>
      <c r="LF2" s="33"/>
      <c r="LG2" s="33"/>
      <c r="LH2" s="33"/>
      <c r="LI2" s="33"/>
      <c r="LJ2" s="33"/>
      <c r="LK2" s="33"/>
      <c r="LL2" s="33"/>
      <c r="LM2" s="33"/>
      <c r="LN2" s="33"/>
      <c r="LO2" s="33"/>
      <c r="LP2" s="33"/>
      <c r="LQ2" s="33"/>
      <c r="LR2" s="33"/>
      <c r="LS2" s="33"/>
      <c r="LT2" s="33"/>
      <c r="LU2" s="33"/>
      <c r="LV2" s="33"/>
      <c r="LW2" s="33"/>
      <c r="LX2" s="33"/>
      <c r="LY2" s="33"/>
      <c r="LZ2" s="33"/>
      <c r="MA2" s="33"/>
      <c r="MB2" s="33"/>
      <c r="MC2" s="33"/>
      <c r="MD2" s="33"/>
      <c r="ME2" s="33"/>
      <c r="MF2" s="33"/>
      <c r="MG2" s="33"/>
      <c r="MH2" s="33"/>
      <c r="MI2" s="33"/>
      <c r="MJ2" s="33"/>
      <c r="MK2" s="33"/>
      <c r="ML2" s="33"/>
      <c r="MM2" s="33"/>
      <c r="MN2" s="33"/>
      <c r="MO2" s="33"/>
      <c r="MP2" s="33"/>
      <c r="MQ2" s="33"/>
      <c r="MR2" s="33"/>
      <c r="MS2" s="33"/>
      <c r="MT2" s="33"/>
      <c r="MU2" s="33"/>
      <c r="MV2" s="33"/>
      <c r="MW2" s="33"/>
      <c r="MX2" s="33"/>
      <c r="MY2" s="33"/>
      <c r="MZ2" s="33"/>
      <c r="NA2" s="33"/>
      <c r="NB2" s="33"/>
      <c r="NC2" s="33"/>
      <c r="ND2" s="33"/>
      <c r="NE2" s="33"/>
      <c r="NF2" s="33"/>
      <c r="NG2" s="33"/>
      <c r="NH2" s="33"/>
      <c r="NI2" s="33"/>
      <c r="NJ2" s="33"/>
      <c r="NK2" s="33"/>
      <c r="NL2" s="33"/>
      <c r="NM2" s="33"/>
      <c r="NN2" s="33"/>
      <c r="NO2" s="33"/>
      <c r="NP2" s="33"/>
      <c r="NQ2" s="33"/>
      <c r="NR2" s="33"/>
      <c r="NS2" s="33"/>
      <c r="NT2" s="33"/>
      <c r="NU2" s="33"/>
      <c r="NV2" s="33"/>
      <c r="NW2" s="33"/>
      <c r="NX2" s="33"/>
      <c r="NY2" s="33"/>
      <c r="NZ2" s="33"/>
      <c r="OA2" s="33"/>
      <c r="OB2" s="33"/>
      <c r="OC2" s="33"/>
      <c r="OD2" s="33"/>
      <c r="OE2" s="33"/>
      <c r="OF2" s="33"/>
      <c r="OG2" s="33"/>
      <c r="OH2" s="33"/>
      <c r="OI2" s="33"/>
      <c r="OJ2" s="33"/>
      <c r="OK2" s="33"/>
      <c r="OL2" s="33"/>
      <c r="OM2" s="33"/>
      <c r="ON2" s="33"/>
      <c r="OO2" s="33"/>
      <c r="OP2" s="33"/>
      <c r="OQ2" s="33"/>
      <c r="OR2" s="33"/>
      <c r="OS2" s="33"/>
      <c r="OT2" s="33"/>
      <c r="OU2" s="33"/>
      <c r="OV2" s="33"/>
      <c r="OW2" s="33"/>
      <c r="OX2" s="33"/>
      <c r="OY2" s="33"/>
      <c r="OZ2" s="33"/>
      <c r="PA2" s="33"/>
      <c r="PB2" s="33"/>
      <c r="PC2" s="33"/>
      <c r="PD2" s="33"/>
      <c r="PE2" s="33"/>
      <c r="PF2" s="33"/>
      <c r="PG2" s="33"/>
      <c r="PH2" s="33"/>
      <c r="PI2" s="33"/>
      <c r="PJ2" s="33"/>
      <c r="PK2" s="33"/>
      <c r="PL2" s="33"/>
      <c r="PM2" s="33"/>
      <c r="PN2" s="33"/>
      <c r="PO2" s="33"/>
      <c r="PP2" s="33"/>
      <c r="PQ2" s="33"/>
      <c r="PR2" s="33"/>
      <c r="PS2" s="33"/>
      <c r="PT2" s="33"/>
      <c r="PU2" s="33"/>
      <c r="PV2" s="33"/>
      <c r="PW2" s="33"/>
      <c r="PX2" s="33"/>
      <c r="PY2" s="33"/>
      <c r="PZ2" s="33"/>
      <c r="QA2" s="33"/>
      <c r="QB2" s="33"/>
      <c r="QC2" s="33"/>
      <c r="QD2" s="33"/>
      <c r="QE2" s="33"/>
      <c r="QF2" s="33"/>
      <c r="QG2" s="33"/>
      <c r="QH2" s="33"/>
      <c r="QI2" s="33"/>
      <c r="QJ2" s="33"/>
      <c r="QK2" s="33"/>
      <c r="QL2" s="33"/>
      <c r="QM2" s="33"/>
      <c r="QN2" s="33"/>
      <c r="QO2" s="33"/>
      <c r="QP2" s="33"/>
      <c r="QQ2" s="33"/>
      <c r="QR2" s="33"/>
      <c r="QS2" s="33"/>
      <c r="QT2" s="33"/>
      <c r="QU2" s="33"/>
      <c r="QV2" s="33"/>
      <c r="QW2" s="33"/>
      <c r="QX2" s="33"/>
      <c r="QY2" s="33"/>
      <c r="QZ2" s="33"/>
      <c r="RA2" s="33"/>
      <c r="RB2" s="33"/>
      <c r="RC2" s="33"/>
      <c r="RD2" s="33"/>
      <c r="RE2" s="33"/>
      <c r="RF2" s="33"/>
      <c r="RG2" s="33"/>
      <c r="RH2" s="33"/>
      <c r="RI2" s="33"/>
      <c r="RJ2" s="33"/>
      <c r="RK2" s="33"/>
      <c r="RL2" s="33"/>
      <c r="RM2" s="33"/>
      <c r="RN2" s="33"/>
      <c r="RO2" s="33"/>
      <c r="RP2" s="33"/>
      <c r="RQ2" s="33"/>
      <c r="RR2" s="33"/>
      <c r="RS2" s="33"/>
      <c r="RT2" s="33"/>
      <c r="RU2" s="33"/>
      <c r="RV2" s="33"/>
      <c r="RW2" s="33"/>
      <c r="RX2" s="33"/>
      <c r="RY2" s="33"/>
      <c r="RZ2" s="33"/>
      <c r="SA2" s="33"/>
      <c r="SB2" s="33"/>
      <c r="SC2" s="33"/>
      <c r="SD2" s="33"/>
      <c r="SE2" s="33"/>
      <c r="SF2" s="33"/>
      <c r="SG2" s="33"/>
      <c r="SH2" s="33"/>
      <c r="SI2" s="33"/>
      <c r="SJ2" s="33"/>
      <c r="SK2" s="33"/>
      <c r="SL2" s="33"/>
      <c r="SM2" s="33"/>
      <c r="SN2" s="33"/>
      <c r="SO2" s="33"/>
      <c r="SP2" s="33"/>
      <c r="SQ2" s="33"/>
      <c r="SR2" s="33"/>
      <c r="SS2" s="33"/>
      <c r="ST2" s="33"/>
      <c r="SU2" s="33"/>
      <c r="SV2" s="33"/>
      <c r="SW2" s="33"/>
      <c r="SX2" s="33"/>
      <c r="SY2" s="33"/>
      <c r="SZ2" s="33"/>
      <c r="TA2" s="33"/>
      <c r="TB2" s="33"/>
      <c r="TC2" s="33"/>
      <c r="TD2" s="33"/>
      <c r="TE2" s="33"/>
      <c r="TF2" s="33"/>
      <c r="TG2" s="33"/>
      <c r="TH2" s="33"/>
      <c r="TI2" s="33"/>
      <c r="TJ2" s="33"/>
      <c r="TK2" s="33"/>
      <c r="TL2" s="33"/>
      <c r="TM2" s="33"/>
      <c r="TN2" s="33"/>
      <c r="TO2" s="33"/>
      <c r="TP2" s="33"/>
      <c r="TQ2" s="33"/>
      <c r="TR2" s="33"/>
      <c r="TS2" s="33"/>
      <c r="TT2" s="33"/>
      <c r="TU2" s="33"/>
      <c r="TV2" s="33"/>
      <c r="TW2" s="33"/>
      <c r="TX2" s="33"/>
      <c r="TY2" s="33"/>
      <c r="TZ2" s="33"/>
      <c r="UA2" s="33"/>
      <c r="UB2" s="33"/>
      <c r="UC2" s="33"/>
      <c r="UD2" s="33"/>
      <c r="UE2" s="33"/>
      <c r="UF2" s="33"/>
      <c r="UG2" s="33"/>
      <c r="UH2" s="33"/>
      <c r="UI2" s="33"/>
      <c r="UJ2" s="33"/>
      <c r="UK2" s="33"/>
      <c r="UL2" s="33"/>
      <c r="UM2" s="33"/>
      <c r="UN2" s="33"/>
      <c r="UO2" s="33"/>
      <c r="UP2" s="33"/>
      <c r="UQ2" s="33"/>
      <c r="UR2" s="33"/>
      <c r="US2" s="33"/>
      <c r="UT2" s="33"/>
      <c r="UU2" s="33"/>
      <c r="UV2" s="33"/>
      <c r="UW2" s="33"/>
      <c r="UX2" s="33"/>
      <c r="UY2" s="33"/>
      <c r="UZ2" s="33"/>
      <c r="VA2" s="33"/>
      <c r="VB2" s="33"/>
      <c r="VC2" s="33"/>
      <c r="VD2" s="33"/>
      <c r="VE2" s="33"/>
      <c r="VF2" s="33"/>
      <c r="VG2" s="33"/>
      <c r="VH2" s="33"/>
      <c r="VI2" s="33"/>
      <c r="VJ2" s="33"/>
      <c r="VK2" s="33"/>
      <c r="VL2" s="33"/>
      <c r="VM2" s="33"/>
      <c r="VN2" s="33"/>
      <c r="VO2" s="33"/>
      <c r="VP2" s="33"/>
      <c r="VQ2" s="33"/>
      <c r="VR2" s="33"/>
      <c r="VS2" s="33"/>
      <c r="VT2" s="33"/>
      <c r="VU2" s="33"/>
      <c r="VV2" s="33"/>
      <c r="VW2" s="33"/>
      <c r="VX2" s="33"/>
      <c r="VY2" s="33"/>
      <c r="VZ2" s="33"/>
      <c r="WA2" s="33"/>
      <c r="WB2" s="33"/>
      <c r="WC2" s="33"/>
      <c r="WD2" s="33"/>
      <c r="WE2" s="33"/>
      <c r="WF2" s="33"/>
      <c r="WG2" s="33"/>
      <c r="WH2" s="33"/>
      <c r="WI2" s="33"/>
      <c r="WJ2" s="33"/>
      <c r="WK2" s="33"/>
      <c r="WL2" s="33"/>
      <c r="WM2" s="33"/>
      <c r="WN2" s="33"/>
      <c r="WO2" s="33"/>
      <c r="WP2" s="33"/>
      <c r="WQ2" s="33"/>
      <c r="WR2" s="33"/>
      <c r="WS2" s="33"/>
      <c r="WT2" s="33"/>
      <c r="WU2" s="33"/>
      <c r="WV2" s="33"/>
      <c r="WW2" s="33"/>
      <c r="WX2" s="33"/>
      <c r="WY2" s="33"/>
      <c r="WZ2" s="33"/>
      <c r="XA2" s="33"/>
      <c r="XB2" s="33"/>
      <c r="XC2" s="33"/>
      <c r="XD2" s="33"/>
      <c r="XE2" s="33"/>
      <c r="XF2" s="33"/>
      <c r="XG2" s="33"/>
      <c r="XH2" s="33"/>
      <c r="XI2" s="33"/>
      <c r="XJ2" s="33"/>
      <c r="XK2" s="33"/>
      <c r="XL2" s="33"/>
      <c r="XM2" s="33"/>
      <c r="XN2" s="33"/>
      <c r="XO2" s="33"/>
      <c r="XP2" s="33"/>
      <c r="XQ2" s="33"/>
      <c r="XR2" s="33"/>
      <c r="XS2" s="33"/>
      <c r="XT2" s="33"/>
      <c r="XU2" s="33"/>
      <c r="XV2" s="33"/>
      <c r="XW2" s="33"/>
      <c r="XX2" s="33"/>
      <c r="XY2" s="33"/>
      <c r="XZ2" s="33"/>
      <c r="YA2" s="33"/>
      <c r="YB2" s="33"/>
      <c r="YC2" s="33"/>
      <c r="YD2" s="33"/>
      <c r="YE2" s="33"/>
      <c r="YF2" s="33"/>
      <c r="YG2" s="33"/>
      <c r="YH2" s="33"/>
      <c r="YI2" s="33"/>
      <c r="YJ2" s="33"/>
      <c r="YK2" s="33"/>
      <c r="YL2" s="33"/>
      <c r="YM2" s="33"/>
      <c r="YN2" s="33"/>
      <c r="YO2" s="33"/>
      <c r="YP2" s="33"/>
      <c r="YQ2" s="33"/>
      <c r="YR2" s="33"/>
      <c r="YS2" s="33"/>
      <c r="YT2" s="33"/>
      <c r="YU2" s="33"/>
      <c r="YV2" s="33"/>
      <c r="YW2" s="33"/>
      <c r="YX2" s="33"/>
      <c r="YY2" s="33"/>
      <c r="YZ2" s="33"/>
      <c r="ZA2" s="33"/>
      <c r="ZB2" s="33"/>
      <c r="ZC2" s="33"/>
      <c r="ZD2" s="33"/>
      <c r="ZE2" s="33"/>
      <c r="ZF2" s="33"/>
      <c r="ZG2" s="33"/>
      <c r="ZH2" s="33"/>
      <c r="ZI2" s="33"/>
      <c r="ZJ2" s="33"/>
      <c r="ZK2" s="33"/>
      <c r="ZL2" s="33"/>
      <c r="ZM2" s="33"/>
      <c r="ZN2" s="33"/>
      <c r="ZO2" s="33"/>
      <c r="ZP2" s="33"/>
      <c r="ZQ2" s="33"/>
      <c r="ZR2" s="33"/>
      <c r="ZS2" s="33"/>
      <c r="ZT2" s="33"/>
      <c r="ZU2" s="33"/>
      <c r="ZV2" s="33"/>
      <c r="ZW2" s="33"/>
      <c r="ZX2" s="33"/>
      <c r="ZY2" s="33"/>
      <c r="ZZ2" s="33"/>
      <c r="AAA2" s="33"/>
      <c r="AAB2" s="33"/>
      <c r="AAC2" s="33"/>
      <c r="AAD2" s="33"/>
      <c r="AAE2" s="33"/>
      <c r="AAF2" s="33"/>
      <c r="AAG2" s="33"/>
      <c r="AAH2" s="33"/>
      <c r="AAI2" s="33"/>
      <c r="AAJ2" s="33"/>
      <c r="AAK2" s="33"/>
      <c r="AAL2" s="33"/>
      <c r="AAM2" s="33"/>
      <c r="AAN2" s="33"/>
      <c r="AAO2" s="33"/>
      <c r="AAP2" s="33"/>
      <c r="AAQ2" s="33"/>
      <c r="AAR2" s="33"/>
      <c r="AAS2" s="33"/>
      <c r="AAT2" s="33"/>
      <c r="AAU2" s="33"/>
      <c r="AAV2" s="33"/>
      <c r="AAW2" s="33"/>
      <c r="AAX2" s="33"/>
      <c r="AAY2" s="33"/>
      <c r="AAZ2" s="33"/>
      <c r="ABA2" s="33"/>
      <c r="ABB2" s="33"/>
      <c r="ABC2" s="33"/>
      <c r="ABD2" s="33"/>
      <c r="ABE2" s="33"/>
      <c r="ABF2" s="33"/>
      <c r="ABG2" s="33"/>
      <c r="ABH2" s="33"/>
      <c r="ABI2" s="33"/>
      <c r="ABJ2" s="33"/>
      <c r="ABK2" s="33"/>
      <c r="ABL2" s="33"/>
      <c r="ABM2" s="33"/>
      <c r="ABN2" s="33"/>
      <c r="ABO2" s="33"/>
      <c r="ABP2" s="33"/>
      <c r="ABQ2" s="33"/>
      <c r="ABR2" s="33"/>
      <c r="ABS2" s="33"/>
      <c r="ABT2" s="33"/>
      <c r="ABU2" s="33"/>
      <c r="ABV2" s="33"/>
      <c r="ABW2" s="33"/>
      <c r="ABX2" s="33"/>
      <c r="ABY2" s="33"/>
      <c r="ABZ2" s="33"/>
      <c r="ACA2" s="33"/>
      <c r="ACB2" s="33"/>
      <c r="ACC2" s="33"/>
      <c r="ACD2" s="33"/>
      <c r="ACE2" s="33"/>
      <c r="ACF2" s="33"/>
      <c r="ACG2" s="33"/>
      <c r="ACH2" s="33"/>
      <c r="ACI2" s="33"/>
      <c r="ACJ2" s="33"/>
      <c r="ACK2" s="33"/>
      <c r="ACL2" s="33"/>
      <c r="ACM2" s="33"/>
      <c r="ACN2" s="33"/>
      <c r="ACO2" s="33"/>
      <c r="ACP2" s="33"/>
      <c r="ACQ2" s="33"/>
      <c r="ACR2" s="33"/>
      <c r="ACS2" s="33"/>
      <c r="ACT2" s="33"/>
      <c r="ACU2" s="33"/>
      <c r="ACV2" s="33"/>
      <c r="ACW2" s="33"/>
      <c r="ACX2" s="33"/>
      <c r="ACY2" s="33"/>
      <c r="ACZ2" s="33"/>
      <c r="ADA2" s="33"/>
      <c r="ADB2" s="33"/>
      <c r="ADC2" s="33"/>
      <c r="ADD2" s="33"/>
      <c r="ADE2" s="33"/>
      <c r="ADF2" s="33"/>
      <c r="ADG2" s="33"/>
      <c r="ADH2" s="33"/>
      <c r="ADI2" s="33"/>
      <c r="ADJ2" s="33"/>
      <c r="ADK2" s="33"/>
      <c r="ADL2" s="33"/>
      <c r="ADM2" s="33"/>
      <c r="ADN2" s="33"/>
      <c r="ADO2" s="33"/>
      <c r="ADP2" s="33"/>
      <c r="ADQ2" s="33"/>
      <c r="ADR2" s="33"/>
      <c r="ADS2" s="33"/>
      <c r="ADT2" s="33"/>
      <c r="ADU2" s="33"/>
      <c r="ADV2" s="33"/>
      <c r="ADW2" s="33"/>
      <c r="ADX2" s="33"/>
      <c r="ADY2" s="33"/>
      <c r="ADZ2" s="33"/>
      <c r="AEA2" s="33"/>
      <c r="AEB2" s="33"/>
      <c r="AEC2" s="33"/>
      <c r="AED2" s="33"/>
      <c r="AEE2" s="33"/>
      <c r="AEF2" s="33"/>
      <c r="AEG2" s="33"/>
      <c r="AEH2" s="33"/>
      <c r="AEI2" s="33"/>
      <c r="AEJ2" s="33"/>
      <c r="AEK2" s="33"/>
      <c r="AEL2" s="33"/>
      <c r="AEM2" s="33"/>
      <c r="AEN2" s="33"/>
      <c r="AEO2" s="33"/>
      <c r="AEP2" s="33"/>
      <c r="AEQ2" s="33"/>
      <c r="AER2" s="33"/>
      <c r="AES2" s="33"/>
      <c r="AET2" s="33"/>
      <c r="AEU2" s="33"/>
      <c r="AEV2" s="33"/>
      <c r="AEW2" s="33"/>
      <c r="AEX2" s="33"/>
      <c r="AEY2" s="33"/>
      <c r="AEZ2" s="33"/>
      <c r="AFA2" s="33"/>
      <c r="AFB2" s="33"/>
      <c r="AFC2" s="33"/>
      <c r="AFD2" s="33"/>
      <c r="AFE2" s="33"/>
      <c r="AFF2" s="33"/>
      <c r="AFG2" s="33"/>
      <c r="AFH2" s="33"/>
      <c r="AFI2" s="33"/>
      <c r="AFJ2" s="33"/>
      <c r="AFK2" s="33"/>
      <c r="AFL2" s="33"/>
      <c r="AFM2" s="33"/>
      <c r="AFN2" s="33"/>
      <c r="AFO2" s="33"/>
      <c r="AFP2" s="33"/>
      <c r="AFQ2" s="33"/>
      <c r="AFR2" s="33"/>
      <c r="AFS2" s="33"/>
      <c r="AFT2" s="33"/>
      <c r="AFU2" s="33"/>
      <c r="AFV2" s="33"/>
      <c r="AFW2" s="33"/>
      <c r="AFX2" s="33"/>
      <c r="AFY2" s="33"/>
      <c r="AFZ2" s="33"/>
      <c r="AGA2" s="33"/>
      <c r="AGB2" s="33"/>
      <c r="AGC2" s="33"/>
      <c r="AGD2" s="33"/>
      <c r="AGE2" s="33"/>
      <c r="AGF2" s="33"/>
      <c r="AGG2" s="33"/>
      <c r="AGH2" s="33"/>
      <c r="AGI2" s="33"/>
      <c r="AGJ2" s="33"/>
      <c r="AGK2" s="33"/>
      <c r="AGL2" s="33"/>
      <c r="AGM2" s="33"/>
      <c r="AGN2" s="33"/>
      <c r="AGO2" s="33"/>
      <c r="AGP2" s="33"/>
      <c r="AGQ2" s="33"/>
      <c r="AGR2" s="33"/>
      <c r="AGS2" s="33"/>
      <c r="AGT2" s="33"/>
      <c r="AGU2" s="33"/>
      <c r="AGV2" s="33"/>
      <c r="AGW2" s="33"/>
      <c r="AGX2" s="33"/>
      <c r="AGY2" s="33"/>
      <c r="AGZ2" s="33"/>
      <c r="AHA2" s="33"/>
      <c r="AHB2" s="33"/>
      <c r="AHC2" s="33"/>
      <c r="AHD2" s="33"/>
      <c r="AHE2" s="33"/>
      <c r="AHF2" s="33"/>
      <c r="AHG2" s="33"/>
      <c r="AHH2" s="33"/>
      <c r="AHI2" s="33"/>
      <c r="AHJ2" s="33"/>
      <c r="AHK2" s="33"/>
      <c r="AHL2" s="33"/>
      <c r="AHM2" s="33"/>
      <c r="AHN2" s="33"/>
      <c r="AHO2" s="33"/>
      <c r="AHP2" s="33"/>
      <c r="AHQ2" s="33"/>
      <c r="AHR2" s="33"/>
      <c r="AHS2" s="33"/>
      <c r="AHT2" s="33"/>
      <c r="AHU2" s="33"/>
      <c r="AHV2" s="33"/>
      <c r="AHW2" s="33"/>
      <c r="AHX2" s="33"/>
      <c r="AHY2" s="33"/>
      <c r="AHZ2" s="33"/>
      <c r="AIA2" s="33"/>
      <c r="AIB2" s="33"/>
      <c r="AIC2" s="33"/>
      <c r="AID2" s="33"/>
      <c r="AIE2" s="33"/>
      <c r="AIF2" s="33"/>
      <c r="AIG2" s="33"/>
      <c r="AIH2" s="33"/>
      <c r="AII2" s="33"/>
      <c r="AIJ2" s="33"/>
      <c r="AIK2" s="33"/>
      <c r="AIL2" s="33"/>
      <c r="AIM2" s="33"/>
      <c r="AIN2" s="33"/>
      <c r="AIO2" s="33"/>
      <c r="AIP2" s="33"/>
      <c r="AIQ2" s="33"/>
      <c r="AIR2" s="33"/>
      <c r="AIS2" s="33"/>
      <c r="AIT2" s="33"/>
      <c r="AIU2" s="33"/>
      <c r="AIV2" s="33"/>
      <c r="AIW2" s="33"/>
      <c r="AIX2" s="33"/>
      <c r="AIY2" s="33"/>
      <c r="AIZ2" s="33"/>
      <c r="AJA2" s="33"/>
      <c r="AJB2" s="33"/>
      <c r="AJC2" s="33"/>
      <c r="AJD2" s="33"/>
      <c r="AJE2" s="33"/>
      <c r="AJF2" s="33"/>
      <c r="AJG2" s="33"/>
      <c r="AJH2" s="33"/>
      <c r="AJI2" s="33"/>
      <c r="AJJ2" s="33"/>
      <c r="AJK2" s="33"/>
      <c r="AJL2" s="33"/>
      <c r="AJM2" s="33"/>
      <c r="AJN2" s="33"/>
      <c r="AJO2" s="33"/>
      <c r="AJP2" s="33"/>
      <c r="AJQ2" s="33"/>
      <c r="AJR2" s="33"/>
      <c r="AJS2" s="33"/>
      <c r="AJT2" s="33"/>
      <c r="AJU2" s="33"/>
      <c r="AJV2" s="33"/>
      <c r="AJW2" s="33"/>
      <c r="AJX2" s="33"/>
      <c r="AJY2" s="33"/>
      <c r="AJZ2" s="33"/>
      <c r="AKA2" s="33"/>
      <c r="AKB2" s="33"/>
      <c r="AKC2" s="33"/>
      <c r="AKD2" s="33"/>
      <c r="AKE2" s="33"/>
      <c r="AKF2" s="33"/>
      <c r="AKG2" s="33"/>
      <c r="AKH2" s="33"/>
      <c r="AKI2" s="33"/>
      <c r="AKJ2" s="33"/>
      <c r="AKK2" s="33"/>
      <c r="AKL2" s="33"/>
      <c r="AKM2" s="33"/>
      <c r="AKN2" s="33"/>
      <c r="AKO2" s="33"/>
      <c r="AKP2" s="33"/>
      <c r="AKQ2" s="33"/>
      <c r="AKR2" s="33"/>
      <c r="AKS2" s="33"/>
      <c r="AKT2" s="33"/>
      <c r="AKU2" s="33"/>
      <c r="AKV2" s="33"/>
      <c r="AKW2" s="33"/>
      <c r="AKX2" s="33"/>
      <c r="AKY2" s="33"/>
      <c r="AKZ2" s="33"/>
      <c r="ALA2" s="33"/>
      <c r="ALB2" s="33"/>
      <c r="ALC2" s="33"/>
      <c r="ALD2" s="33"/>
      <c r="ALE2" s="33"/>
      <c r="ALF2" s="33"/>
      <c r="ALG2" s="33"/>
      <c r="ALH2" s="33"/>
      <c r="ALI2" s="33"/>
      <c r="ALJ2" s="33"/>
      <c r="ALK2" s="33"/>
      <c r="ALL2" s="33"/>
      <c r="ALM2" s="33"/>
      <c r="ALN2" s="33"/>
      <c r="ALO2" s="33"/>
      <c r="ALP2" s="33"/>
      <c r="ALQ2" s="33"/>
      <c r="ALR2" s="33"/>
      <c r="ALS2" s="33"/>
      <c r="ALT2" s="33"/>
      <c r="ALU2" s="33"/>
      <c r="ALV2" s="33"/>
      <c r="ALW2" s="33"/>
      <c r="ALX2" s="33"/>
      <c r="ALY2" s="33"/>
      <c r="ALZ2" s="33"/>
      <c r="AMA2" s="33"/>
      <c r="AMB2" s="33"/>
      <c r="AMC2" s="33"/>
      <c r="AMD2" s="33"/>
      <c r="AME2" s="33"/>
      <c r="AMF2" s="33"/>
      <c r="AMG2" s="33"/>
      <c r="AMH2" s="33"/>
      <c r="AMI2" s="33"/>
      <c r="AMJ2" s="33"/>
      <c r="AMK2" s="33"/>
      <c r="AML2" s="33"/>
      <c r="AMM2" s="33"/>
      <c r="AMN2" s="33"/>
      <c r="AMO2" s="33"/>
      <c r="AMP2" s="33"/>
      <c r="AMQ2" s="33"/>
      <c r="AMR2" s="33"/>
      <c r="AMS2" s="33"/>
      <c r="AMT2" s="33"/>
      <c r="AMU2" s="33"/>
      <c r="AMV2" s="33"/>
      <c r="AMW2" s="33"/>
      <c r="AMX2" s="33"/>
      <c r="AMY2" s="33"/>
      <c r="AMZ2" s="33"/>
      <c r="ANA2" s="33"/>
      <c r="ANB2" s="33"/>
      <c r="ANC2" s="33"/>
      <c r="AND2" s="33"/>
      <c r="ANE2" s="33"/>
      <c r="ANF2" s="33"/>
      <c r="ANG2" s="33"/>
      <c r="ANH2" s="33"/>
      <c r="ANI2" s="33"/>
      <c r="ANJ2" s="33"/>
      <c r="ANK2" s="33"/>
      <c r="ANL2" s="33"/>
      <c r="ANM2" s="33"/>
      <c r="ANN2" s="33"/>
      <c r="ANO2" s="33"/>
      <c r="ANP2" s="33"/>
      <c r="ANQ2" s="33"/>
      <c r="ANR2" s="33"/>
      <c r="ANS2" s="33"/>
      <c r="ANT2" s="33"/>
      <c r="ANU2" s="33"/>
      <c r="ANV2" s="33"/>
      <c r="ANW2" s="33"/>
      <c r="ANX2" s="33"/>
      <c r="ANY2" s="33"/>
      <c r="ANZ2" s="33"/>
      <c r="AOA2" s="33"/>
      <c r="AOB2" s="33"/>
      <c r="AOC2" s="33"/>
      <c r="AOD2" s="33"/>
      <c r="AOE2" s="33"/>
      <c r="AOF2" s="33"/>
      <c r="AOG2" s="33"/>
      <c r="AOH2" s="33"/>
      <c r="AOI2" s="33"/>
      <c r="AOJ2" s="33"/>
      <c r="AOK2" s="33"/>
      <c r="AOL2" s="33"/>
      <c r="AOM2" s="33"/>
      <c r="AON2" s="33"/>
      <c r="AOO2" s="33"/>
      <c r="AOP2" s="33"/>
      <c r="AOQ2" s="33"/>
      <c r="AOR2" s="33"/>
      <c r="AOS2" s="33"/>
      <c r="AOT2" s="33"/>
      <c r="AOU2" s="33"/>
      <c r="AOV2" s="33"/>
      <c r="AOW2" s="33"/>
      <c r="AOX2" s="33"/>
      <c r="AOY2" s="33"/>
      <c r="AOZ2" s="33"/>
      <c r="APA2" s="33"/>
      <c r="APB2" s="33"/>
      <c r="APC2" s="33"/>
      <c r="APD2" s="33"/>
      <c r="APE2" s="33"/>
      <c r="APF2" s="33"/>
      <c r="APG2" s="33"/>
      <c r="APH2" s="33"/>
      <c r="API2" s="33"/>
      <c r="APJ2" s="33"/>
      <c r="APK2" s="33"/>
      <c r="APL2" s="33"/>
      <c r="APM2" s="33"/>
      <c r="APN2" s="33"/>
      <c r="APO2" s="33"/>
      <c r="APP2" s="33"/>
      <c r="APQ2" s="33"/>
      <c r="APR2" s="33"/>
      <c r="APS2" s="33"/>
      <c r="APT2" s="33"/>
      <c r="APU2" s="33"/>
      <c r="APV2" s="33"/>
      <c r="APW2" s="33"/>
      <c r="APX2" s="33"/>
      <c r="APY2" s="33"/>
      <c r="APZ2" s="33"/>
      <c r="AQA2" s="33"/>
      <c r="AQB2" s="33"/>
      <c r="AQC2" s="33"/>
      <c r="AQD2" s="33"/>
      <c r="AQE2" s="33"/>
      <c r="AQF2" s="33"/>
      <c r="AQG2" s="33"/>
      <c r="AQH2" s="33"/>
      <c r="AQI2" s="33"/>
      <c r="AQJ2" s="33"/>
      <c r="AQK2" s="33"/>
      <c r="AQL2" s="33"/>
      <c r="AQM2" s="33"/>
      <c r="AQN2" s="33"/>
      <c r="AQO2" s="33"/>
      <c r="AQP2" s="33"/>
      <c r="AQQ2" s="33"/>
      <c r="AQR2" s="33"/>
      <c r="AQS2" s="33"/>
      <c r="AQT2" s="33"/>
      <c r="AQU2" s="33"/>
      <c r="AQV2" s="33"/>
      <c r="AQW2" s="33"/>
      <c r="AQX2" s="33"/>
      <c r="AQY2" s="33"/>
      <c r="AQZ2" s="33"/>
      <c r="ARA2" s="33"/>
      <c r="ARB2" s="33"/>
      <c r="ARC2" s="33"/>
      <c r="ARD2" s="33"/>
      <c r="ARE2" s="33"/>
      <c r="ARF2" s="33"/>
      <c r="ARG2" s="33"/>
      <c r="ARH2" s="33"/>
      <c r="ARI2" s="33"/>
      <c r="ARJ2" s="33"/>
      <c r="ARK2" s="33"/>
      <c r="ARL2" s="33"/>
      <c r="ARM2" s="33"/>
      <c r="ARN2" s="33"/>
      <c r="ARO2" s="33"/>
      <c r="ARP2" s="33"/>
      <c r="ARQ2" s="33"/>
      <c r="ARR2" s="33"/>
      <c r="ARS2" s="33"/>
      <c r="ART2" s="33"/>
      <c r="ARU2" s="33"/>
      <c r="ARV2" s="33"/>
      <c r="ARW2" s="33"/>
      <c r="ARX2" s="33"/>
      <c r="ARY2" s="33"/>
      <c r="ARZ2" s="33"/>
      <c r="ASA2" s="33"/>
      <c r="ASB2" s="33"/>
      <c r="ASC2" s="33"/>
      <c r="ASD2" s="33"/>
      <c r="ASE2" s="33"/>
      <c r="ASF2" s="33"/>
      <c r="ASG2" s="33"/>
      <c r="ASH2" s="33"/>
      <c r="ASI2" s="33"/>
      <c r="ASJ2" s="33"/>
      <c r="ASK2" s="33"/>
      <c r="ASL2" s="33"/>
      <c r="ASM2" s="33"/>
      <c r="ASN2" s="33"/>
      <c r="ASO2" s="33"/>
      <c r="ASP2" s="33"/>
      <c r="ASQ2" s="33"/>
      <c r="ASR2" s="33"/>
      <c r="ASS2" s="33"/>
      <c r="AST2" s="33"/>
      <c r="ASU2" s="33"/>
      <c r="ASV2" s="33"/>
      <c r="ASW2" s="33"/>
      <c r="ASX2" s="33"/>
      <c r="ASY2" s="33"/>
      <c r="ASZ2" s="33"/>
      <c r="ATA2" s="33"/>
      <c r="ATB2" s="33"/>
      <c r="ATC2" s="33"/>
      <c r="ATD2" s="33"/>
      <c r="ATE2" s="33"/>
      <c r="ATF2" s="33"/>
      <c r="ATG2" s="33"/>
      <c r="ATH2" s="33"/>
      <c r="ATI2" s="33"/>
      <c r="ATJ2" s="33"/>
      <c r="ATK2" s="33"/>
      <c r="ATL2" s="33"/>
      <c r="ATM2" s="33"/>
      <c r="ATN2" s="33"/>
      <c r="ATO2" s="33"/>
      <c r="ATP2" s="33"/>
      <c r="ATQ2" s="33"/>
      <c r="ATR2" s="33"/>
      <c r="ATS2" s="33"/>
      <c r="ATT2" s="33"/>
      <c r="ATU2" s="33"/>
      <c r="ATV2" s="33"/>
      <c r="ATW2" s="33"/>
      <c r="ATX2" s="33"/>
      <c r="ATY2" s="33"/>
      <c r="ATZ2" s="33"/>
      <c r="AUA2" s="33"/>
      <c r="AUB2" s="33"/>
      <c r="AUC2" s="33"/>
      <c r="AUD2" s="33"/>
      <c r="AUE2" s="33"/>
      <c r="AUF2" s="33"/>
      <c r="AUG2" s="33"/>
      <c r="AUH2" s="33"/>
      <c r="AUI2" s="33"/>
      <c r="AUJ2" s="33"/>
      <c r="AUK2" s="33"/>
      <c r="AUL2" s="33"/>
      <c r="AUM2" s="33"/>
      <c r="AUN2" s="33"/>
      <c r="AUO2" s="33"/>
      <c r="AUP2" s="33"/>
      <c r="AUQ2" s="33"/>
      <c r="AUR2" s="33"/>
      <c r="AUS2" s="33"/>
      <c r="AUT2" s="33"/>
      <c r="AUU2" s="33"/>
      <c r="AUV2" s="33"/>
      <c r="AUW2" s="33"/>
      <c r="AUX2" s="33"/>
      <c r="AUY2" s="33"/>
      <c r="AUZ2" s="33"/>
      <c r="AVA2" s="33"/>
      <c r="AVB2" s="33"/>
      <c r="AVC2" s="33"/>
      <c r="AVD2" s="33"/>
      <c r="AVE2" s="33"/>
      <c r="AVF2" s="33"/>
      <c r="AVG2" s="33"/>
      <c r="AVH2" s="33"/>
      <c r="AVI2" s="33"/>
      <c r="AVJ2" s="33"/>
      <c r="AVK2" s="33"/>
      <c r="AVL2" s="33"/>
      <c r="AVM2" s="33"/>
      <c r="AVN2" s="33"/>
      <c r="AVO2" s="33"/>
      <c r="AVP2" s="33"/>
      <c r="AVQ2" s="33"/>
      <c r="AVR2" s="33"/>
      <c r="AVS2" s="33"/>
      <c r="AVT2" s="33"/>
      <c r="AVU2" s="33"/>
      <c r="AVV2" s="33"/>
      <c r="AVW2" s="33"/>
      <c r="AVX2" s="33"/>
      <c r="AVY2" s="33"/>
      <c r="AVZ2" s="33"/>
      <c r="AWA2" s="33"/>
      <c r="AWB2" s="33"/>
      <c r="AWC2" s="33"/>
      <c r="AWD2" s="33"/>
      <c r="AWE2" s="33"/>
      <c r="AWF2" s="33"/>
      <c r="AWG2" s="33"/>
      <c r="AWH2" s="33"/>
      <c r="AWI2" s="33"/>
      <c r="AWJ2" s="33"/>
      <c r="AWK2" s="33"/>
      <c r="AWL2" s="33"/>
      <c r="AWM2" s="33"/>
      <c r="AWN2" s="33"/>
      <c r="AWO2" s="33"/>
      <c r="AWP2" s="33"/>
      <c r="AWQ2" s="33"/>
      <c r="AWR2" s="33"/>
      <c r="AWS2" s="33"/>
      <c r="AWT2" s="33"/>
      <c r="AWU2" s="33"/>
      <c r="AWV2" s="33"/>
      <c r="AWW2" s="33"/>
      <c r="AWX2" s="33"/>
      <c r="AWY2" s="33"/>
      <c r="AWZ2" s="33"/>
      <c r="AXA2" s="33"/>
      <c r="AXB2" s="33"/>
      <c r="AXC2" s="33"/>
      <c r="AXD2" s="33"/>
      <c r="AXE2" s="33"/>
      <c r="AXF2" s="33"/>
      <c r="AXG2" s="33"/>
      <c r="AXH2" s="33"/>
      <c r="AXI2" s="33"/>
      <c r="AXJ2" s="33"/>
      <c r="AXK2" s="33"/>
      <c r="AXL2" s="33"/>
      <c r="AXM2" s="33"/>
      <c r="AXN2" s="33"/>
      <c r="AXO2" s="33"/>
      <c r="AXP2" s="33"/>
      <c r="AXQ2" s="33"/>
      <c r="AXR2" s="33"/>
      <c r="AXS2" s="33"/>
      <c r="AXT2" s="33"/>
      <c r="AXU2" s="33"/>
      <c r="AXV2" s="33"/>
      <c r="AXW2" s="33"/>
      <c r="AXX2" s="33"/>
      <c r="AXY2" s="33"/>
      <c r="AXZ2" s="33"/>
      <c r="AYA2" s="33"/>
      <c r="AYB2" s="33"/>
      <c r="AYC2" s="33"/>
      <c r="AYD2" s="33"/>
      <c r="AYE2" s="33"/>
      <c r="AYF2" s="33"/>
      <c r="AYG2" s="33"/>
      <c r="AYH2" s="33"/>
      <c r="AYI2" s="33"/>
      <c r="AYJ2" s="33"/>
      <c r="AYK2" s="33"/>
      <c r="AYL2" s="33"/>
      <c r="AYM2" s="33"/>
      <c r="AYN2" s="33"/>
      <c r="AYO2" s="33"/>
      <c r="AYP2" s="33"/>
      <c r="AYQ2" s="33"/>
      <c r="AYR2" s="33"/>
      <c r="AYS2" s="33"/>
      <c r="AYT2" s="33"/>
      <c r="AYU2" s="33"/>
      <c r="AYV2" s="33"/>
      <c r="AYW2" s="33"/>
      <c r="AYX2" s="33"/>
      <c r="AYY2" s="33"/>
      <c r="AYZ2" s="33"/>
      <c r="AZA2" s="33"/>
      <c r="AZB2" s="33"/>
      <c r="AZC2" s="33"/>
      <c r="AZD2" s="33"/>
      <c r="AZE2" s="33"/>
      <c r="AZF2" s="33"/>
      <c r="AZG2" s="33"/>
      <c r="AZH2" s="33"/>
      <c r="AZI2" s="33"/>
      <c r="AZJ2" s="33"/>
      <c r="AZK2" s="33"/>
      <c r="AZL2" s="33"/>
      <c r="AZM2" s="33"/>
      <c r="AZN2" s="33"/>
      <c r="AZO2" s="33"/>
      <c r="AZP2" s="33"/>
      <c r="AZQ2" s="33"/>
      <c r="AZR2" s="33"/>
      <c r="AZS2" s="33"/>
      <c r="AZT2" s="33"/>
      <c r="AZU2" s="33"/>
      <c r="AZV2" s="33"/>
      <c r="AZW2" s="33"/>
      <c r="AZX2" s="33"/>
      <c r="AZY2" s="33"/>
      <c r="AZZ2" s="33"/>
      <c r="BAA2" s="33"/>
      <c r="BAB2" s="33"/>
      <c r="BAC2" s="33"/>
      <c r="BAD2" s="33"/>
      <c r="BAE2" s="33"/>
      <c r="BAF2" s="33"/>
      <c r="BAG2" s="33"/>
      <c r="BAH2" s="33"/>
      <c r="BAI2" s="33"/>
      <c r="BAJ2" s="33"/>
      <c r="BAK2" s="33"/>
      <c r="BAL2" s="33"/>
      <c r="BAM2" s="33"/>
      <c r="BAN2" s="33"/>
      <c r="BAO2" s="33"/>
      <c r="BAP2" s="33"/>
      <c r="BAQ2" s="33"/>
      <c r="BAR2" s="33"/>
      <c r="BAS2" s="33"/>
      <c r="BAT2" s="33"/>
      <c r="BAU2" s="33"/>
      <c r="BAV2" s="33"/>
      <c r="BAW2" s="33"/>
      <c r="BAX2" s="33"/>
      <c r="BAY2" s="33"/>
      <c r="BAZ2" s="33"/>
      <c r="BBA2" s="33"/>
      <c r="BBB2" s="33"/>
      <c r="BBC2" s="33"/>
      <c r="BBD2" s="33"/>
      <c r="BBE2" s="33"/>
      <c r="BBF2" s="33"/>
      <c r="BBG2" s="33"/>
      <c r="BBH2" s="33"/>
      <c r="BBI2" s="33"/>
      <c r="BBJ2" s="33"/>
      <c r="BBK2" s="33"/>
      <c r="BBL2" s="33"/>
      <c r="BBM2" s="33"/>
      <c r="BBN2" s="33"/>
      <c r="BBO2" s="33"/>
      <c r="BBP2" s="33"/>
      <c r="BBQ2" s="33"/>
      <c r="BBR2" s="33"/>
      <c r="BBS2" s="33"/>
      <c r="BBT2" s="33"/>
      <c r="BBU2" s="33"/>
      <c r="BBV2" s="33"/>
      <c r="BBW2" s="33"/>
      <c r="BBX2" s="33"/>
      <c r="BBY2" s="33"/>
      <c r="BBZ2" s="33"/>
      <c r="BCA2" s="33"/>
      <c r="BCB2" s="33"/>
      <c r="BCC2" s="33"/>
      <c r="BCD2" s="33"/>
      <c r="BCE2" s="33"/>
      <c r="BCF2" s="33"/>
      <c r="BCG2" s="33"/>
      <c r="BCH2" s="33"/>
      <c r="BCI2" s="33"/>
      <c r="BCJ2" s="33"/>
      <c r="BCK2" s="33"/>
      <c r="BCL2" s="33"/>
      <c r="BCM2" s="33"/>
      <c r="BCN2" s="33"/>
      <c r="BCO2" s="33"/>
      <c r="BCP2" s="33"/>
      <c r="BCQ2" s="33"/>
      <c r="BCR2" s="33"/>
      <c r="BCS2" s="33"/>
      <c r="BCT2" s="33"/>
      <c r="BCU2" s="33"/>
      <c r="BCV2" s="33"/>
      <c r="BCW2" s="33"/>
      <c r="BCX2" s="33"/>
      <c r="BCY2" s="33"/>
      <c r="BCZ2" s="33"/>
      <c r="BDA2" s="33"/>
      <c r="BDB2" s="33"/>
      <c r="BDC2" s="33"/>
      <c r="BDD2" s="33"/>
      <c r="BDE2" s="33"/>
      <c r="BDF2" s="33"/>
      <c r="BDG2" s="33"/>
      <c r="BDH2" s="33"/>
      <c r="BDI2" s="33"/>
      <c r="BDJ2" s="33"/>
      <c r="BDK2" s="33"/>
      <c r="BDL2" s="33"/>
      <c r="BDM2" s="33"/>
      <c r="BDN2" s="33"/>
      <c r="BDO2" s="33"/>
      <c r="BDP2" s="33"/>
      <c r="BDQ2" s="33"/>
      <c r="BDR2" s="33"/>
      <c r="BDS2" s="33"/>
      <c r="BDT2" s="33"/>
      <c r="BDU2" s="33"/>
      <c r="BDV2" s="33"/>
      <c r="BDW2" s="33"/>
      <c r="BDX2" s="33"/>
      <c r="BDY2" s="33"/>
      <c r="BDZ2" s="33"/>
      <c r="BEA2" s="33"/>
      <c r="BEB2" s="33"/>
      <c r="BEC2" s="33"/>
      <c r="BED2" s="33"/>
      <c r="BEE2" s="33"/>
      <c r="BEF2" s="33"/>
      <c r="BEG2" s="33"/>
      <c r="BEH2" s="33"/>
      <c r="BEI2" s="33"/>
      <c r="BEJ2" s="33"/>
      <c r="BEK2" s="33"/>
      <c r="BEL2" s="33"/>
      <c r="BEM2" s="33"/>
      <c r="BEN2" s="33"/>
      <c r="BEO2" s="33"/>
      <c r="BEP2" s="33"/>
      <c r="BEQ2" s="33"/>
      <c r="BER2" s="33"/>
      <c r="BES2" s="33"/>
      <c r="BET2" s="33"/>
      <c r="BEU2" s="33"/>
      <c r="BEV2" s="33"/>
      <c r="BEW2" s="33"/>
      <c r="BEX2" s="33"/>
      <c r="BEY2" s="33"/>
      <c r="BEZ2" s="33"/>
      <c r="BFA2" s="33"/>
      <c r="BFB2" s="33"/>
      <c r="BFC2" s="33"/>
      <c r="BFD2" s="33"/>
      <c r="BFE2" s="33"/>
      <c r="BFF2" s="33"/>
      <c r="BFG2" s="33"/>
      <c r="BFH2" s="33"/>
      <c r="BFI2" s="33"/>
      <c r="BFJ2" s="33"/>
      <c r="BFK2" s="33"/>
      <c r="BFL2" s="33"/>
      <c r="BFM2" s="33"/>
      <c r="BFN2" s="33"/>
      <c r="BFO2" s="33"/>
      <c r="BFP2" s="33"/>
      <c r="BFQ2" s="33"/>
      <c r="BFR2" s="33"/>
      <c r="BFS2" s="33"/>
      <c r="BFT2" s="33"/>
      <c r="BFU2" s="33"/>
      <c r="BFV2" s="33"/>
      <c r="BFW2" s="33"/>
      <c r="BFX2" s="33"/>
      <c r="BFY2" s="33"/>
      <c r="BFZ2" s="33"/>
      <c r="BGA2" s="33"/>
      <c r="BGB2" s="33"/>
      <c r="BGC2" s="33"/>
      <c r="BGD2" s="33"/>
      <c r="BGE2" s="33"/>
      <c r="BGF2" s="33"/>
      <c r="BGG2" s="33"/>
      <c r="BGH2" s="33"/>
      <c r="BGI2" s="33"/>
      <c r="BGJ2" s="33"/>
      <c r="BGK2" s="33"/>
      <c r="BGL2" s="33"/>
      <c r="BGM2" s="33"/>
      <c r="BGN2" s="33"/>
      <c r="BGO2" s="33"/>
      <c r="BGP2" s="33"/>
      <c r="BGQ2" s="33"/>
      <c r="BGR2" s="33"/>
      <c r="BGS2" s="33"/>
      <c r="BGT2" s="33"/>
      <c r="BGU2" s="33"/>
      <c r="BGV2" s="33"/>
      <c r="BGW2" s="33"/>
      <c r="BGX2" s="33"/>
      <c r="BGY2" s="33"/>
      <c r="BGZ2" s="33"/>
      <c r="BHA2" s="33"/>
      <c r="BHB2" s="33"/>
      <c r="BHC2" s="33"/>
      <c r="BHD2" s="33"/>
      <c r="BHE2" s="33"/>
      <c r="BHF2" s="33"/>
      <c r="BHG2" s="33"/>
      <c r="BHH2" s="33"/>
      <c r="BHI2" s="33"/>
      <c r="BHJ2" s="33"/>
      <c r="BHK2" s="33"/>
      <c r="BHL2" s="33"/>
      <c r="BHM2" s="33"/>
      <c r="BHN2" s="33"/>
      <c r="BHO2" s="33"/>
      <c r="BHP2" s="33"/>
      <c r="BHQ2" s="33"/>
      <c r="BHR2" s="33"/>
      <c r="BHS2" s="33"/>
      <c r="BHT2" s="33"/>
      <c r="BHU2" s="33"/>
      <c r="BHV2" s="33"/>
      <c r="BHW2" s="33"/>
      <c r="BHX2" s="33"/>
      <c r="BHY2" s="33"/>
      <c r="BHZ2" s="33"/>
      <c r="BIA2" s="33"/>
      <c r="BIB2" s="33"/>
      <c r="BIC2" s="33"/>
      <c r="BID2" s="33"/>
      <c r="BIE2" s="33"/>
      <c r="BIF2" s="33"/>
      <c r="BIG2" s="33"/>
      <c r="BIH2" s="33"/>
      <c r="BII2" s="33"/>
      <c r="BIJ2" s="33"/>
      <c r="BIK2" s="33"/>
      <c r="BIL2" s="33"/>
      <c r="BIM2" s="33"/>
      <c r="BIN2" s="33"/>
      <c r="BIO2" s="33"/>
      <c r="BIP2" s="33"/>
      <c r="BIQ2" s="33"/>
      <c r="BIR2" s="33"/>
      <c r="BIS2" s="33"/>
      <c r="BIT2" s="33"/>
      <c r="BIU2" s="33"/>
      <c r="BIV2" s="33"/>
      <c r="BIW2" s="33"/>
      <c r="BIX2" s="33"/>
      <c r="BIY2" s="33"/>
      <c r="BIZ2" s="33"/>
      <c r="BJA2" s="33"/>
      <c r="BJB2" s="33"/>
      <c r="BJC2" s="33"/>
      <c r="BJD2" s="33"/>
      <c r="BJE2" s="33"/>
      <c r="BJF2" s="33"/>
      <c r="BJG2" s="33"/>
      <c r="BJH2" s="33"/>
      <c r="BJI2" s="33"/>
      <c r="BJJ2" s="33"/>
      <c r="BJK2" s="33"/>
      <c r="BJL2" s="33"/>
      <c r="BJM2" s="33"/>
      <c r="BJN2" s="33"/>
      <c r="BJO2" s="33"/>
      <c r="BJP2" s="33"/>
      <c r="BJQ2" s="33"/>
      <c r="BJR2" s="33"/>
      <c r="BJS2" s="33"/>
      <c r="BJT2" s="33"/>
      <c r="BJU2" s="33"/>
      <c r="BJV2" s="33"/>
      <c r="BJW2" s="33"/>
      <c r="BJX2" s="33"/>
      <c r="BJY2" s="33"/>
      <c r="BJZ2" s="33"/>
      <c r="BKA2" s="33"/>
      <c r="BKB2" s="33"/>
      <c r="BKC2" s="33"/>
      <c r="BKD2" s="33"/>
      <c r="BKE2" s="33"/>
      <c r="BKF2" s="33"/>
      <c r="BKG2" s="33"/>
      <c r="BKH2" s="33"/>
      <c r="BKI2" s="33"/>
      <c r="BKJ2" s="33"/>
      <c r="BKK2" s="33"/>
      <c r="BKL2" s="33"/>
      <c r="BKM2" s="33"/>
      <c r="BKN2" s="33"/>
      <c r="BKO2" s="33"/>
      <c r="BKP2" s="33"/>
      <c r="BKQ2" s="33"/>
      <c r="BKR2" s="33"/>
      <c r="BKS2" s="33"/>
      <c r="BKT2" s="33"/>
      <c r="BKU2" s="33"/>
      <c r="BKV2" s="33"/>
      <c r="BKW2" s="33"/>
      <c r="BKX2" s="33"/>
      <c r="BKY2" s="33"/>
      <c r="BKZ2" s="33"/>
      <c r="BLA2" s="33"/>
      <c r="BLB2" s="33"/>
      <c r="BLC2" s="33"/>
      <c r="BLD2" s="33"/>
      <c r="BLE2" s="33"/>
      <c r="BLF2" s="33"/>
      <c r="BLG2" s="33"/>
      <c r="BLH2" s="33"/>
      <c r="BLI2" s="33"/>
      <c r="BLJ2" s="33"/>
      <c r="BLK2" s="33"/>
      <c r="BLL2" s="33"/>
      <c r="BLM2" s="33"/>
      <c r="BLN2" s="33"/>
      <c r="BLO2" s="33"/>
      <c r="BLP2" s="33"/>
      <c r="BLQ2" s="33"/>
      <c r="BLR2" s="33"/>
      <c r="BLS2" s="33"/>
      <c r="BLT2" s="33"/>
      <c r="BLU2" s="33"/>
      <c r="BLV2" s="33"/>
      <c r="BLW2" s="33"/>
      <c r="BLX2" s="33"/>
      <c r="BLY2" s="33"/>
      <c r="BLZ2" s="33"/>
      <c r="BMA2" s="33"/>
      <c r="BMB2" s="33"/>
      <c r="BMC2" s="33"/>
      <c r="BMD2" s="33"/>
      <c r="BME2" s="33"/>
      <c r="BMF2" s="33"/>
      <c r="BMG2" s="33"/>
      <c r="BMH2" s="33"/>
      <c r="BMI2" s="33"/>
      <c r="BMJ2" s="33"/>
      <c r="BMK2" s="33"/>
      <c r="BML2" s="33"/>
      <c r="BMM2" s="33"/>
      <c r="BMN2" s="33"/>
      <c r="BMO2" s="33"/>
      <c r="BMP2" s="33"/>
      <c r="BMQ2" s="33"/>
      <c r="BMR2" s="33"/>
      <c r="BMS2" s="33"/>
      <c r="BMT2" s="33"/>
      <c r="BMU2" s="33"/>
      <c r="BMV2" s="33"/>
      <c r="BMW2" s="33"/>
      <c r="BMX2" s="33"/>
      <c r="BMY2" s="33"/>
      <c r="BMZ2" s="33"/>
      <c r="BNA2" s="33"/>
      <c r="BNB2" s="33"/>
      <c r="BNC2" s="33"/>
      <c r="BND2" s="33"/>
      <c r="BNE2" s="33"/>
      <c r="BNF2" s="33"/>
      <c r="BNG2" s="33"/>
      <c r="BNH2" s="33"/>
      <c r="BNI2" s="33"/>
      <c r="BNJ2" s="33"/>
      <c r="BNK2" s="33"/>
      <c r="BNL2" s="33"/>
      <c r="BNM2" s="33"/>
      <c r="BNN2" s="33"/>
      <c r="BNO2" s="33"/>
      <c r="BNP2" s="33"/>
      <c r="BNQ2" s="33"/>
      <c r="BNR2" s="33"/>
      <c r="BNS2" s="33"/>
      <c r="BNT2" s="33"/>
      <c r="BNU2" s="33"/>
      <c r="BNV2" s="33"/>
      <c r="BNW2" s="33"/>
      <c r="BNX2" s="33"/>
      <c r="BNY2" s="33"/>
      <c r="BNZ2" s="33"/>
      <c r="BOA2" s="33"/>
      <c r="BOB2" s="33"/>
      <c r="BOC2" s="33"/>
      <c r="BOD2" s="33"/>
      <c r="BOE2" s="33"/>
      <c r="BOF2" s="33"/>
      <c r="BOG2" s="33"/>
      <c r="BOH2" s="33"/>
      <c r="BOI2" s="33"/>
      <c r="BOJ2" s="33"/>
      <c r="BOK2" s="33"/>
      <c r="BOL2" s="33"/>
      <c r="BOM2" s="33"/>
      <c r="BON2" s="33"/>
      <c r="BOO2" s="33"/>
      <c r="BOP2" s="33"/>
      <c r="BOQ2" s="33"/>
      <c r="BOR2" s="33"/>
      <c r="BOS2" s="33"/>
      <c r="BOT2" s="33"/>
      <c r="BOU2" s="33"/>
      <c r="BOV2" s="33"/>
      <c r="BOW2" s="33"/>
      <c r="BOX2" s="33"/>
      <c r="BOY2" s="33"/>
      <c r="BOZ2" s="33"/>
      <c r="BPA2" s="33"/>
      <c r="BPB2" s="33"/>
      <c r="BPC2" s="33"/>
      <c r="BPD2" s="33"/>
      <c r="BPE2" s="33"/>
      <c r="BPF2" s="33"/>
      <c r="BPG2" s="33"/>
      <c r="BPH2" s="33"/>
      <c r="BPI2" s="33"/>
      <c r="BPJ2" s="33"/>
      <c r="BPK2" s="33"/>
      <c r="BPL2" s="33"/>
      <c r="BPM2" s="33"/>
      <c r="BPN2" s="33"/>
      <c r="BPO2" s="33"/>
      <c r="BPP2" s="33"/>
      <c r="BPQ2" s="33"/>
      <c r="BPR2" s="33"/>
      <c r="BPS2" s="33"/>
      <c r="BPT2" s="33"/>
      <c r="BPU2" s="33"/>
      <c r="BPV2" s="33"/>
      <c r="BPW2" s="33"/>
      <c r="BPX2" s="33"/>
      <c r="BPY2" s="33"/>
      <c r="BPZ2" s="33"/>
      <c r="BQA2" s="33"/>
      <c r="BQB2" s="33"/>
      <c r="BQC2" s="33"/>
      <c r="BQD2" s="33"/>
      <c r="BQE2" s="33"/>
      <c r="BQF2" s="33"/>
      <c r="BQG2" s="33"/>
      <c r="BQH2" s="33"/>
      <c r="BQI2" s="33"/>
      <c r="BQJ2" s="33"/>
      <c r="BQK2" s="33"/>
      <c r="BQL2" s="33"/>
      <c r="BQM2" s="33"/>
      <c r="BQN2" s="33"/>
      <c r="BQO2" s="33"/>
      <c r="BQP2" s="33"/>
      <c r="BQQ2" s="33"/>
      <c r="BQR2" s="33"/>
      <c r="BQS2" s="33"/>
      <c r="BQT2" s="33"/>
      <c r="BQU2" s="33"/>
      <c r="BQV2" s="33"/>
      <c r="BQW2" s="33"/>
      <c r="BQX2" s="33"/>
      <c r="BQY2" s="33"/>
      <c r="BQZ2" s="33"/>
      <c r="BRA2" s="33"/>
      <c r="BRB2" s="33"/>
      <c r="BRC2" s="33"/>
      <c r="BRD2" s="33"/>
      <c r="BRE2" s="33"/>
      <c r="BRF2" s="33"/>
      <c r="BRG2" s="33"/>
      <c r="BRH2" s="33"/>
      <c r="BRI2" s="33"/>
      <c r="BRJ2" s="33"/>
      <c r="BRK2" s="33"/>
      <c r="BRL2" s="33"/>
      <c r="BRM2" s="33"/>
      <c r="BRN2" s="33"/>
      <c r="BRO2" s="33"/>
      <c r="BRP2" s="33"/>
      <c r="BRQ2" s="33"/>
      <c r="BRR2" s="33"/>
      <c r="BRS2" s="33"/>
      <c r="BRT2" s="33"/>
      <c r="BRU2" s="33"/>
      <c r="BRV2" s="33"/>
      <c r="BRW2" s="33"/>
      <c r="BRX2" s="33"/>
      <c r="BRY2" s="33"/>
      <c r="BRZ2" s="33"/>
      <c r="BSA2" s="33"/>
      <c r="BSB2" s="33"/>
      <c r="BSC2" s="33"/>
      <c r="BSD2" s="33"/>
      <c r="BSE2" s="33"/>
      <c r="BSF2" s="33"/>
      <c r="BSG2" s="33"/>
      <c r="BSH2" s="33"/>
      <c r="BSI2" s="33"/>
      <c r="BSJ2" s="33"/>
      <c r="BSK2" s="33"/>
      <c r="BSL2" s="33"/>
      <c r="BSM2" s="33"/>
      <c r="BSN2" s="33"/>
      <c r="BSO2" s="33"/>
      <c r="BSP2" s="33"/>
      <c r="BSQ2" s="33"/>
      <c r="BSR2" s="33"/>
      <c r="BSS2" s="33"/>
      <c r="BST2" s="33"/>
      <c r="BSU2" s="33"/>
      <c r="BSV2" s="33"/>
      <c r="BSW2" s="33"/>
      <c r="BSX2" s="33"/>
      <c r="BSY2" s="33"/>
      <c r="BSZ2" s="33"/>
      <c r="BTA2" s="33"/>
      <c r="BTB2" s="33"/>
      <c r="BTC2" s="33"/>
      <c r="BTD2" s="33"/>
      <c r="BTE2" s="33"/>
      <c r="BTF2" s="33"/>
      <c r="BTG2" s="33"/>
      <c r="BTH2" s="33"/>
      <c r="BTI2" s="33"/>
      <c r="BTJ2" s="33"/>
      <c r="BTK2" s="33"/>
      <c r="BTL2" s="33"/>
      <c r="BTM2" s="33"/>
      <c r="BTN2" s="33"/>
      <c r="BTO2" s="33"/>
      <c r="BTP2" s="33"/>
      <c r="BTQ2" s="33"/>
      <c r="BTR2" s="33"/>
      <c r="BTS2" s="33"/>
      <c r="BTT2" s="33"/>
      <c r="BTU2" s="33"/>
      <c r="BTV2" s="33"/>
      <c r="BTW2" s="33"/>
      <c r="BTX2" s="33"/>
      <c r="BTY2" s="33"/>
      <c r="BTZ2" s="33"/>
      <c r="BUA2" s="33"/>
      <c r="BUB2" s="33"/>
      <c r="BUC2" s="33"/>
      <c r="BUD2" s="33"/>
      <c r="BUE2" s="33"/>
      <c r="BUF2" s="33"/>
      <c r="BUG2" s="33"/>
      <c r="BUH2" s="33"/>
      <c r="BUI2" s="33"/>
      <c r="BUJ2" s="33"/>
      <c r="BUK2" s="33"/>
      <c r="BUL2" s="33"/>
      <c r="BUM2" s="33"/>
      <c r="BUN2" s="33"/>
      <c r="BUO2" s="33"/>
      <c r="BUP2" s="33"/>
      <c r="BUQ2" s="33"/>
      <c r="BUR2" s="33"/>
      <c r="BUS2" s="33"/>
      <c r="BUT2" s="33"/>
      <c r="BUU2" s="33"/>
      <c r="BUV2" s="33"/>
      <c r="BUW2" s="33"/>
      <c r="BUX2" s="33"/>
      <c r="BUY2" s="33"/>
      <c r="BUZ2" s="33"/>
      <c r="BVA2" s="33"/>
      <c r="BVB2" s="33"/>
      <c r="BVC2" s="33"/>
      <c r="BVD2" s="33"/>
      <c r="BVE2" s="33"/>
      <c r="BVF2" s="33"/>
      <c r="BVG2" s="33"/>
      <c r="BVH2" s="33"/>
      <c r="BVI2" s="33"/>
      <c r="BVJ2" s="33"/>
      <c r="BVK2" s="33"/>
      <c r="BVL2" s="33"/>
      <c r="BVM2" s="33"/>
      <c r="BVN2" s="33"/>
      <c r="BVO2" s="33"/>
      <c r="BVP2" s="33"/>
      <c r="BVQ2" s="33"/>
      <c r="BVR2" s="33"/>
      <c r="BVS2" s="33"/>
      <c r="BVT2" s="33"/>
      <c r="BVU2" s="33"/>
      <c r="BVV2" s="33"/>
      <c r="BVW2" s="33"/>
      <c r="BVX2" s="33"/>
      <c r="BVY2" s="33"/>
      <c r="BVZ2" s="33"/>
      <c r="BWA2" s="33"/>
      <c r="BWB2" s="33"/>
      <c r="BWC2" s="33"/>
      <c r="BWD2" s="33"/>
      <c r="BWE2" s="33"/>
      <c r="BWF2" s="33"/>
      <c r="BWG2" s="33"/>
      <c r="BWH2" s="33"/>
      <c r="BWI2" s="33"/>
      <c r="BWJ2" s="33"/>
      <c r="BWK2" s="33"/>
      <c r="BWL2" s="33"/>
      <c r="BWM2" s="33"/>
      <c r="BWN2" s="33"/>
      <c r="BWO2" s="33"/>
      <c r="BWP2" s="33"/>
      <c r="BWQ2" s="33"/>
      <c r="BWR2" s="33"/>
      <c r="BWS2" s="33"/>
      <c r="BWT2" s="33"/>
      <c r="BWU2" s="33"/>
      <c r="BWV2" s="33"/>
      <c r="BWW2" s="33"/>
      <c r="BWX2" s="33"/>
      <c r="BWY2" s="33"/>
      <c r="BWZ2" s="33"/>
      <c r="BXA2" s="33"/>
      <c r="BXB2" s="33"/>
      <c r="BXC2" s="33"/>
      <c r="BXD2" s="33"/>
      <c r="BXE2" s="33"/>
      <c r="BXF2" s="33"/>
      <c r="BXG2" s="33"/>
      <c r="BXH2" s="33"/>
      <c r="BXI2" s="33"/>
      <c r="BXJ2" s="33"/>
      <c r="BXK2" s="33"/>
      <c r="BXL2" s="33"/>
      <c r="BXM2" s="33"/>
      <c r="BXN2" s="33"/>
      <c r="BXO2" s="33"/>
      <c r="BXP2" s="33"/>
      <c r="BXQ2" s="33"/>
      <c r="BXR2" s="33"/>
      <c r="BXS2" s="33"/>
      <c r="BXT2" s="33"/>
      <c r="BXU2" s="33"/>
      <c r="BXV2" s="33"/>
      <c r="BXW2" s="33"/>
      <c r="BXX2" s="33"/>
      <c r="BXY2" s="33"/>
      <c r="BXZ2" s="33"/>
      <c r="BYA2" s="33"/>
      <c r="BYB2" s="33"/>
      <c r="BYC2" s="33"/>
      <c r="BYD2" s="33"/>
      <c r="BYE2" s="33"/>
      <c r="BYF2" s="33"/>
      <c r="BYG2" s="33"/>
      <c r="BYH2" s="33"/>
      <c r="BYI2" s="33"/>
      <c r="BYJ2" s="33"/>
      <c r="BYK2" s="33"/>
      <c r="BYL2" s="33"/>
      <c r="BYM2" s="33"/>
      <c r="BYN2" s="33"/>
      <c r="BYO2" s="33"/>
      <c r="BYP2" s="33"/>
      <c r="BYQ2" s="33"/>
      <c r="BYR2" s="33"/>
      <c r="BYS2" s="33"/>
      <c r="BYT2" s="33"/>
      <c r="BYU2" s="33"/>
      <c r="BYV2" s="33"/>
      <c r="BYW2" s="33"/>
      <c r="BYX2" s="33"/>
      <c r="BYY2" s="33"/>
      <c r="BYZ2" s="33"/>
      <c r="BZA2" s="33"/>
      <c r="BZB2" s="33"/>
      <c r="BZC2" s="33"/>
      <c r="BZD2" s="33"/>
      <c r="BZE2" s="33"/>
      <c r="BZF2" s="33"/>
      <c r="BZG2" s="33"/>
      <c r="BZH2" s="33"/>
      <c r="BZI2" s="33"/>
      <c r="BZJ2" s="33"/>
      <c r="BZK2" s="33"/>
      <c r="BZL2" s="33"/>
      <c r="BZM2" s="33"/>
      <c r="BZN2" s="33"/>
      <c r="BZO2" s="33"/>
      <c r="BZP2" s="33"/>
      <c r="BZQ2" s="33"/>
      <c r="BZR2" s="33"/>
      <c r="BZS2" s="33"/>
      <c r="BZT2" s="33"/>
      <c r="BZU2" s="33"/>
      <c r="BZV2" s="33"/>
      <c r="BZW2" s="33"/>
      <c r="BZX2" s="33"/>
      <c r="BZY2" s="33"/>
      <c r="BZZ2" s="33"/>
      <c r="CAA2" s="33"/>
      <c r="CAB2" s="33"/>
      <c r="CAC2" s="33"/>
      <c r="CAD2" s="33"/>
      <c r="CAE2" s="33"/>
      <c r="CAF2" s="33"/>
      <c r="CAG2" s="33"/>
      <c r="CAH2" s="33"/>
      <c r="CAI2" s="33"/>
      <c r="CAJ2" s="33"/>
      <c r="CAK2" s="33"/>
      <c r="CAL2" s="33"/>
      <c r="CAM2" s="33"/>
      <c r="CAN2" s="33"/>
      <c r="CAO2" s="33"/>
      <c r="CAP2" s="33"/>
      <c r="CAQ2" s="33"/>
      <c r="CAR2" s="33"/>
      <c r="CAS2" s="33"/>
      <c r="CAT2" s="33"/>
      <c r="CAU2" s="33"/>
      <c r="CAV2" s="33"/>
      <c r="CAW2" s="33"/>
      <c r="CAX2" s="33"/>
      <c r="CAY2" s="33"/>
      <c r="CAZ2" s="33"/>
      <c r="CBA2" s="33"/>
      <c r="CBB2" s="33"/>
      <c r="CBC2" s="33"/>
      <c r="CBD2" s="33"/>
      <c r="CBE2" s="33"/>
      <c r="CBF2" s="33"/>
      <c r="CBG2" s="33"/>
      <c r="CBH2" s="33"/>
      <c r="CBI2" s="33"/>
      <c r="CBJ2" s="33"/>
      <c r="CBK2" s="33"/>
      <c r="CBL2" s="33"/>
      <c r="CBM2" s="33"/>
      <c r="CBN2" s="33"/>
      <c r="CBO2" s="33"/>
      <c r="CBP2" s="33"/>
      <c r="CBQ2" s="33"/>
      <c r="CBR2" s="33"/>
      <c r="CBS2" s="33"/>
      <c r="CBT2" s="33"/>
      <c r="CBU2" s="33"/>
      <c r="CBV2" s="33"/>
      <c r="CBW2" s="33"/>
      <c r="CBX2" s="33"/>
      <c r="CBY2" s="33"/>
      <c r="CBZ2" s="33"/>
      <c r="CCA2" s="33"/>
      <c r="CCB2" s="33"/>
      <c r="CCC2" s="33"/>
      <c r="CCD2" s="33"/>
      <c r="CCE2" s="33"/>
      <c r="CCF2" s="33"/>
      <c r="CCG2" s="33"/>
      <c r="CCH2" s="33"/>
      <c r="CCI2" s="33"/>
      <c r="CCJ2" s="33"/>
      <c r="CCK2" s="33"/>
      <c r="CCL2" s="33"/>
      <c r="CCM2" s="33"/>
      <c r="CCN2" s="33"/>
      <c r="CCO2" s="33"/>
      <c r="CCP2" s="33"/>
      <c r="CCQ2" s="33"/>
      <c r="CCR2" s="33"/>
      <c r="CCS2" s="33"/>
      <c r="CCT2" s="33"/>
      <c r="CCU2" s="33"/>
      <c r="CCV2" s="33"/>
      <c r="CCW2" s="33"/>
      <c r="CCX2" s="33"/>
      <c r="CCY2" s="33"/>
      <c r="CCZ2" s="33"/>
      <c r="CDA2" s="33"/>
      <c r="CDB2" s="33"/>
      <c r="CDC2" s="33"/>
      <c r="CDD2" s="33"/>
      <c r="CDE2" s="33"/>
      <c r="CDF2" s="33"/>
      <c r="CDG2" s="33"/>
      <c r="CDH2" s="33"/>
      <c r="CDI2" s="33"/>
      <c r="CDJ2" s="33"/>
      <c r="CDK2" s="33"/>
      <c r="CDL2" s="33"/>
      <c r="CDM2" s="33"/>
      <c r="CDN2" s="33"/>
      <c r="CDO2" s="33"/>
      <c r="CDP2" s="33"/>
      <c r="CDQ2" s="33"/>
      <c r="CDR2" s="33"/>
      <c r="CDS2" s="33"/>
      <c r="CDT2" s="33"/>
      <c r="CDU2" s="33"/>
      <c r="CDV2" s="33"/>
      <c r="CDW2" s="33"/>
      <c r="CDX2" s="33"/>
      <c r="CDY2" s="33"/>
      <c r="CDZ2" s="33"/>
      <c r="CEA2" s="33"/>
      <c r="CEB2" s="33"/>
      <c r="CEC2" s="33"/>
      <c r="CED2" s="33"/>
      <c r="CEE2" s="33"/>
      <c r="CEF2" s="33"/>
      <c r="CEG2" s="33"/>
      <c r="CEH2" s="33"/>
      <c r="CEI2" s="33"/>
      <c r="CEJ2" s="33"/>
      <c r="CEK2" s="33"/>
      <c r="CEL2" s="33"/>
      <c r="CEM2" s="33"/>
      <c r="CEN2" s="33"/>
      <c r="CEO2" s="33"/>
      <c r="CEP2" s="33"/>
      <c r="CEQ2" s="33"/>
      <c r="CER2" s="33"/>
      <c r="CES2" s="33"/>
      <c r="CET2" s="33"/>
      <c r="CEU2" s="33"/>
      <c r="CEV2" s="33"/>
      <c r="CEW2" s="33"/>
      <c r="CEX2" s="33"/>
      <c r="CEY2" s="33"/>
      <c r="CEZ2" s="33"/>
      <c r="CFA2" s="33"/>
      <c r="CFB2" s="33"/>
      <c r="CFC2" s="33"/>
      <c r="CFD2" s="33"/>
      <c r="CFE2" s="33"/>
      <c r="CFF2" s="33"/>
      <c r="CFG2" s="33"/>
      <c r="CFH2" s="33"/>
      <c r="CFI2" s="33"/>
      <c r="CFJ2" s="33"/>
      <c r="CFK2" s="33"/>
      <c r="CFL2" s="33"/>
      <c r="CFM2" s="33"/>
      <c r="CFN2" s="33"/>
      <c r="CFO2" s="33"/>
      <c r="CFP2" s="33"/>
      <c r="CFQ2" s="33"/>
      <c r="CFR2" s="33"/>
      <c r="CFS2" s="33"/>
      <c r="CFT2" s="33"/>
      <c r="CFU2" s="33"/>
      <c r="CFV2" s="33"/>
      <c r="CFW2" s="33"/>
      <c r="CFX2" s="33"/>
      <c r="CFY2" s="33"/>
      <c r="CFZ2" s="33"/>
      <c r="CGA2" s="33"/>
      <c r="CGB2" s="33"/>
      <c r="CGC2" s="33"/>
      <c r="CGD2" s="33"/>
      <c r="CGE2" s="33"/>
      <c r="CGF2" s="33"/>
      <c r="CGG2" s="33"/>
      <c r="CGH2" s="33"/>
      <c r="CGI2" s="33"/>
      <c r="CGJ2" s="33"/>
      <c r="CGK2" s="33"/>
      <c r="CGL2" s="33"/>
      <c r="CGM2" s="33"/>
      <c r="CGN2" s="33"/>
      <c r="CGO2" s="33"/>
      <c r="CGP2" s="33"/>
      <c r="CGQ2" s="33"/>
      <c r="CGR2" s="33"/>
      <c r="CGS2" s="33"/>
      <c r="CGT2" s="33"/>
      <c r="CGU2" s="33"/>
      <c r="CGV2" s="33"/>
      <c r="CGW2" s="33"/>
      <c r="CGX2" s="33"/>
      <c r="CGY2" s="33"/>
      <c r="CGZ2" s="33"/>
      <c r="CHA2" s="33"/>
      <c r="CHB2" s="33"/>
      <c r="CHC2" s="33"/>
      <c r="CHD2" s="33"/>
      <c r="CHE2" s="33"/>
      <c r="CHF2" s="33"/>
      <c r="CHG2" s="33"/>
      <c r="CHH2" s="33"/>
      <c r="CHI2" s="33"/>
      <c r="CHJ2" s="33"/>
      <c r="CHK2" s="33"/>
      <c r="CHL2" s="33"/>
      <c r="CHM2" s="33"/>
      <c r="CHN2" s="33"/>
      <c r="CHO2" s="33"/>
      <c r="CHP2" s="33"/>
      <c r="CHQ2" s="33"/>
      <c r="CHR2" s="33"/>
      <c r="CHS2" s="33"/>
      <c r="CHT2" s="33"/>
      <c r="CHU2" s="33"/>
      <c r="CHV2" s="33"/>
      <c r="CHW2" s="33"/>
      <c r="CHX2" s="33"/>
      <c r="CHY2" s="33"/>
      <c r="CHZ2" s="33"/>
      <c r="CIA2" s="33"/>
      <c r="CIB2" s="33"/>
      <c r="CIC2" s="33"/>
      <c r="CID2" s="33"/>
      <c r="CIE2" s="33"/>
      <c r="CIF2" s="33"/>
      <c r="CIG2" s="33"/>
      <c r="CIH2" s="33"/>
      <c r="CII2" s="33"/>
      <c r="CIJ2" s="33"/>
      <c r="CIK2" s="33"/>
      <c r="CIL2" s="33"/>
      <c r="CIM2" s="33"/>
      <c r="CIN2" s="33"/>
      <c r="CIO2" s="33"/>
      <c r="CIP2" s="33"/>
      <c r="CIQ2" s="33"/>
      <c r="CIR2" s="33"/>
      <c r="CIS2" s="33"/>
      <c r="CIT2" s="33"/>
      <c r="CIU2" s="33"/>
      <c r="CIV2" s="33"/>
      <c r="CIW2" s="33"/>
      <c r="CIX2" s="33"/>
      <c r="CIY2" s="33"/>
      <c r="CIZ2" s="33"/>
      <c r="CJA2" s="33"/>
      <c r="CJB2" s="33"/>
      <c r="CJC2" s="33"/>
      <c r="CJD2" s="33"/>
      <c r="CJE2" s="33"/>
      <c r="CJF2" s="33"/>
      <c r="CJG2" s="33"/>
      <c r="CJH2" s="33"/>
      <c r="CJI2" s="33"/>
      <c r="CJJ2" s="33"/>
      <c r="CJK2" s="33"/>
      <c r="CJL2" s="33"/>
      <c r="CJM2" s="33"/>
      <c r="CJN2" s="33"/>
      <c r="CJO2" s="33"/>
      <c r="CJP2" s="33"/>
      <c r="CJQ2" s="33"/>
      <c r="CJR2" s="33"/>
      <c r="CJS2" s="33"/>
      <c r="CJT2" s="33"/>
      <c r="CJU2" s="33"/>
      <c r="CJV2" s="33"/>
      <c r="CJW2" s="33"/>
      <c r="CJX2" s="33"/>
      <c r="CJY2" s="33"/>
      <c r="CJZ2" s="33"/>
      <c r="CKA2" s="33"/>
      <c r="CKB2" s="33"/>
      <c r="CKC2" s="33"/>
      <c r="CKD2" s="33"/>
      <c r="CKE2" s="33"/>
      <c r="CKF2" s="33"/>
      <c r="CKG2" s="33"/>
      <c r="CKH2" s="33"/>
      <c r="CKI2" s="33"/>
      <c r="CKJ2" s="33"/>
      <c r="CKK2" s="33"/>
      <c r="CKL2" s="33"/>
      <c r="CKM2" s="33"/>
      <c r="CKN2" s="33"/>
      <c r="CKO2" s="33"/>
      <c r="CKP2" s="33"/>
      <c r="CKQ2" s="33"/>
      <c r="CKR2" s="33"/>
      <c r="CKS2" s="33"/>
      <c r="CKT2" s="33"/>
      <c r="CKU2" s="33"/>
      <c r="CKV2" s="33"/>
      <c r="CKW2" s="33"/>
      <c r="CKX2" s="33"/>
      <c r="CKY2" s="33"/>
      <c r="CKZ2" s="33"/>
      <c r="CLA2" s="33"/>
      <c r="CLB2" s="33"/>
      <c r="CLC2" s="33"/>
      <c r="CLD2" s="33"/>
      <c r="CLE2" s="33"/>
      <c r="CLF2" s="33"/>
      <c r="CLG2" s="33"/>
      <c r="CLH2" s="33"/>
      <c r="CLI2" s="33"/>
      <c r="CLJ2" s="33"/>
      <c r="CLK2" s="33"/>
      <c r="CLL2" s="33"/>
      <c r="CLM2" s="33"/>
      <c r="CLN2" s="33"/>
      <c r="CLO2" s="33"/>
      <c r="CLP2" s="33"/>
      <c r="CLQ2" s="33"/>
      <c r="CLR2" s="33"/>
      <c r="CLS2" s="33"/>
      <c r="CLT2" s="33"/>
      <c r="CLU2" s="33"/>
      <c r="CLV2" s="33"/>
      <c r="CLW2" s="33"/>
      <c r="CLX2" s="33"/>
      <c r="CLY2" s="33"/>
      <c r="CLZ2" s="33"/>
      <c r="CMA2" s="33"/>
      <c r="CMB2" s="33"/>
      <c r="CMC2" s="33"/>
      <c r="CMD2" s="33"/>
      <c r="CME2" s="33"/>
      <c r="CMF2" s="33"/>
      <c r="CMG2" s="33"/>
      <c r="CMH2" s="33"/>
      <c r="CMI2" s="33"/>
      <c r="CMJ2" s="33"/>
      <c r="CMK2" s="33"/>
      <c r="CML2" s="33"/>
      <c r="CMM2" s="33"/>
      <c r="CMN2" s="33"/>
      <c r="CMO2" s="33"/>
      <c r="CMP2" s="33"/>
      <c r="CMQ2" s="33"/>
      <c r="CMR2" s="33"/>
      <c r="CMS2" s="33"/>
      <c r="CMT2" s="33"/>
      <c r="CMU2" s="33"/>
      <c r="CMV2" s="33"/>
      <c r="CMW2" s="33"/>
      <c r="CMX2" s="33"/>
      <c r="CMY2" s="33"/>
      <c r="CMZ2" s="33"/>
      <c r="CNA2" s="33"/>
      <c r="CNB2" s="33"/>
      <c r="CNC2" s="33"/>
      <c r="CND2" s="33"/>
      <c r="CNE2" s="33"/>
      <c r="CNF2" s="33"/>
      <c r="CNG2" s="33"/>
      <c r="CNH2" s="33"/>
      <c r="CNI2" s="33"/>
      <c r="CNJ2" s="33"/>
      <c r="CNK2" s="33"/>
      <c r="CNL2" s="33"/>
      <c r="CNM2" s="33"/>
      <c r="CNN2" s="33"/>
      <c r="CNO2" s="33"/>
      <c r="CNP2" s="33"/>
      <c r="CNQ2" s="33"/>
      <c r="CNR2" s="33"/>
      <c r="CNS2" s="33"/>
      <c r="CNT2" s="33"/>
      <c r="CNU2" s="33"/>
      <c r="CNV2" s="33"/>
      <c r="CNW2" s="33"/>
      <c r="CNX2" s="33"/>
      <c r="CNY2" s="33"/>
      <c r="CNZ2" s="33"/>
      <c r="COA2" s="33"/>
      <c r="COB2" s="33"/>
      <c r="COC2" s="33"/>
      <c r="COD2" s="33"/>
      <c r="COE2" s="33"/>
      <c r="COF2" s="33"/>
      <c r="COG2" s="33"/>
      <c r="COH2" s="33"/>
      <c r="COI2" s="33"/>
      <c r="COJ2" s="33"/>
      <c r="COK2" s="33"/>
      <c r="COL2" s="33"/>
      <c r="COM2" s="33"/>
      <c r="CON2" s="33"/>
      <c r="COO2" s="33"/>
      <c r="COP2" s="33"/>
      <c r="COQ2" s="33"/>
      <c r="COR2" s="33"/>
      <c r="COS2" s="33"/>
      <c r="COT2" s="33"/>
      <c r="COU2" s="33"/>
      <c r="COV2" s="33"/>
      <c r="COW2" s="33"/>
      <c r="COX2" s="33"/>
      <c r="COY2" s="33"/>
      <c r="COZ2" s="33"/>
      <c r="CPA2" s="33"/>
      <c r="CPB2" s="33"/>
      <c r="CPC2" s="33"/>
      <c r="CPD2" s="33"/>
      <c r="CPE2" s="33"/>
      <c r="CPF2" s="33"/>
      <c r="CPG2" s="33"/>
      <c r="CPH2" s="33"/>
      <c r="CPI2" s="33"/>
      <c r="CPJ2" s="33"/>
      <c r="CPK2" s="33"/>
      <c r="CPL2" s="33"/>
      <c r="CPM2" s="33"/>
      <c r="CPN2" s="33"/>
      <c r="CPO2" s="33"/>
      <c r="CPP2" s="33"/>
      <c r="CPQ2" s="33"/>
      <c r="CPR2" s="33"/>
      <c r="CPS2" s="33"/>
      <c r="CPT2" s="33"/>
      <c r="CPU2" s="33"/>
      <c r="CPV2" s="33"/>
      <c r="CPW2" s="33"/>
      <c r="CPX2" s="33"/>
      <c r="CPY2" s="33"/>
      <c r="CPZ2" s="33"/>
      <c r="CQA2" s="33"/>
      <c r="CQB2" s="33"/>
      <c r="CQC2" s="33"/>
      <c r="CQD2" s="33"/>
      <c r="CQE2" s="33"/>
      <c r="CQF2" s="33"/>
      <c r="CQG2" s="33"/>
      <c r="CQH2" s="33"/>
      <c r="CQI2" s="33"/>
      <c r="CQJ2" s="33"/>
      <c r="CQK2" s="33"/>
      <c r="CQL2" s="33"/>
      <c r="CQM2" s="33"/>
      <c r="CQN2" s="33"/>
      <c r="CQO2" s="33"/>
      <c r="CQP2" s="33"/>
      <c r="CQQ2" s="33"/>
      <c r="CQR2" s="33"/>
      <c r="CQS2" s="33"/>
      <c r="CQT2" s="33"/>
      <c r="CQU2" s="33"/>
      <c r="CQV2" s="33"/>
      <c r="CQW2" s="33"/>
      <c r="CQX2" s="33"/>
      <c r="CQY2" s="33"/>
      <c r="CQZ2" s="33"/>
      <c r="CRA2" s="33"/>
      <c r="CRB2" s="33"/>
      <c r="CRC2" s="33"/>
      <c r="CRD2" s="33"/>
      <c r="CRE2" s="33"/>
      <c r="CRF2" s="33"/>
      <c r="CRG2" s="33"/>
      <c r="CRH2" s="33"/>
      <c r="CRI2" s="33"/>
      <c r="CRJ2" s="33"/>
      <c r="CRK2" s="33"/>
      <c r="CRL2" s="33"/>
      <c r="CRM2" s="33"/>
      <c r="CRN2" s="33"/>
      <c r="CRO2" s="33"/>
      <c r="CRP2" s="33"/>
      <c r="CRQ2" s="33"/>
      <c r="CRR2" s="33"/>
      <c r="CRS2" s="33"/>
      <c r="CRT2" s="33"/>
      <c r="CRU2" s="33"/>
      <c r="CRV2" s="33"/>
      <c r="CRW2" s="33"/>
      <c r="CRX2" s="33"/>
      <c r="CRY2" s="33"/>
      <c r="CRZ2" s="33"/>
      <c r="CSA2" s="33"/>
      <c r="CSB2" s="33"/>
      <c r="CSC2" s="33"/>
      <c r="CSD2" s="33"/>
      <c r="CSE2" s="33"/>
      <c r="CSF2" s="33"/>
      <c r="CSG2" s="33"/>
      <c r="CSH2" s="33"/>
      <c r="CSI2" s="33"/>
      <c r="CSJ2" s="33"/>
      <c r="CSK2" s="33"/>
      <c r="CSL2" s="33"/>
      <c r="CSM2" s="33"/>
      <c r="CSN2" s="33"/>
      <c r="CSO2" s="33"/>
      <c r="CSP2" s="33"/>
      <c r="CSQ2" s="33"/>
      <c r="CSR2" s="33"/>
      <c r="CSS2" s="33"/>
      <c r="CST2" s="33"/>
      <c r="CSU2" s="33"/>
      <c r="CSV2" s="33"/>
      <c r="CSW2" s="33"/>
      <c r="CSX2" s="33"/>
      <c r="CSY2" s="33"/>
      <c r="CSZ2" s="33"/>
      <c r="CTA2" s="33"/>
      <c r="CTB2" s="33"/>
      <c r="CTC2" s="33"/>
      <c r="CTD2" s="33"/>
      <c r="CTE2" s="33"/>
      <c r="CTF2" s="33"/>
      <c r="CTG2" s="33"/>
      <c r="CTH2" s="33"/>
      <c r="CTI2" s="33"/>
      <c r="CTJ2" s="33"/>
      <c r="CTK2" s="33"/>
      <c r="CTL2" s="33"/>
      <c r="CTM2" s="33"/>
      <c r="CTN2" s="33"/>
      <c r="CTO2" s="33"/>
      <c r="CTP2" s="33"/>
      <c r="CTQ2" s="33"/>
      <c r="CTR2" s="33"/>
      <c r="CTS2" s="33"/>
      <c r="CTT2" s="33"/>
      <c r="CTU2" s="33"/>
      <c r="CTV2" s="33"/>
      <c r="CTW2" s="33"/>
      <c r="CTX2" s="33"/>
      <c r="CTY2" s="33"/>
      <c r="CTZ2" s="33"/>
      <c r="CUA2" s="33"/>
      <c r="CUB2" s="33"/>
      <c r="CUC2" s="33"/>
      <c r="CUD2" s="33"/>
      <c r="CUE2" s="33"/>
      <c r="CUF2" s="33"/>
      <c r="CUG2" s="33"/>
      <c r="CUH2" s="33"/>
      <c r="CUI2" s="33"/>
      <c r="CUJ2" s="33"/>
      <c r="CUK2" s="33"/>
      <c r="CUL2" s="33"/>
      <c r="CUM2" s="33"/>
      <c r="CUN2" s="33"/>
      <c r="CUO2" s="33"/>
      <c r="CUP2" s="33"/>
      <c r="CUQ2" s="33"/>
      <c r="CUR2" s="33"/>
      <c r="CUS2" s="33"/>
      <c r="CUT2" s="33"/>
      <c r="CUU2" s="33"/>
      <c r="CUV2" s="33"/>
      <c r="CUW2" s="33"/>
      <c r="CUX2" s="33"/>
      <c r="CUY2" s="33"/>
      <c r="CUZ2" s="33"/>
      <c r="CVA2" s="33"/>
      <c r="CVB2" s="33"/>
      <c r="CVC2" s="33"/>
      <c r="CVD2" s="33"/>
      <c r="CVE2" s="33"/>
      <c r="CVF2" s="33"/>
      <c r="CVG2" s="33"/>
      <c r="CVH2" s="33"/>
      <c r="CVI2" s="33"/>
      <c r="CVJ2" s="33"/>
      <c r="CVK2" s="33"/>
      <c r="CVL2" s="33"/>
      <c r="CVM2" s="33"/>
      <c r="CVN2" s="33"/>
      <c r="CVO2" s="33"/>
      <c r="CVP2" s="33"/>
      <c r="CVQ2" s="33"/>
      <c r="CVR2" s="33"/>
      <c r="CVS2" s="33"/>
      <c r="CVT2" s="33"/>
      <c r="CVU2" s="33"/>
      <c r="CVV2" s="33"/>
      <c r="CVW2" s="33"/>
      <c r="CVX2" s="33"/>
      <c r="CVY2" s="33"/>
      <c r="CVZ2" s="33"/>
      <c r="CWA2" s="33"/>
      <c r="CWB2" s="33"/>
      <c r="CWC2" s="33"/>
      <c r="CWD2" s="33"/>
      <c r="CWE2" s="33"/>
      <c r="CWF2" s="33"/>
      <c r="CWG2" s="33"/>
      <c r="CWH2" s="33"/>
      <c r="CWI2" s="33"/>
      <c r="CWJ2" s="33"/>
      <c r="CWK2" s="33"/>
      <c r="CWL2" s="33"/>
      <c r="CWM2" s="33"/>
      <c r="CWN2" s="33"/>
      <c r="CWO2" s="33"/>
      <c r="CWP2" s="33"/>
      <c r="CWQ2" s="33"/>
      <c r="CWR2" s="33"/>
      <c r="CWS2" s="33"/>
      <c r="CWT2" s="33"/>
      <c r="CWU2" s="33"/>
      <c r="CWV2" s="33"/>
      <c r="CWW2" s="33"/>
      <c r="CWX2" s="33"/>
      <c r="CWY2" s="33"/>
      <c r="CWZ2" s="33"/>
      <c r="CXA2" s="33"/>
      <c r="CXB2" s="33"/>
      <c r="CXC2" s="33"/>
      <c r="CXD2" s="33"/>
      <c r="CXE2" s="33"/>
      <c r="CXF2" s="33"/>
      <c r="CXG2" s="33"/>
      <c r="CXH2" s="33"/>
      <c r="CXI2" s="33"/>
      <c r="CXJ2" s="33"/>
      <c r="CXK2" s="33"/>
      <c r="CXL2" s="33"/>
      <c r="CXM2" s="33"/>
      <c r="CXN2" s="33"/>
      <c r="CXO2" s="33"/>
      <c r="CXP2" s="33"/>
      <c r="CXQ2" s="33"/>
      <c r="CXR2" s="33"/>
      <c r="CXS2" s="33"/>
      <c r="CXT2" s="33"/>
      <c r="CXU2" s="33"/>
      <c r="CXV2" s="33"/>
      <c r="CXW2" s="33"/>
      <c r="CXX2" s="33"/>
      <c r="CXY2" s="33"/>
      <c r="CXZ2" s="33"/>
      <c r="CYA2" s="33"/>
      <c r="CYB2" s="33"/>
      <c r="CYC2" s="33"/>
      <c r="CYD2" s="33"/>
      <c r="CYE2" s="33"/>
      <c r="CYF2" s="33"/>
      <c r="CYG2" s="33"/>
      <c r="CYH2" s="33"/>
      <c r="CYI2" s="33"/>
      <c r="CYJ2" s="33"/>
      <c r="CYK2" s="33"/>
      <c r="CYL2" s="33"/>
      <c r="CYM2" s="33"/>
      <c r="CYN2" s="33"/>
      <c r="CYO2" s="33"/>
      <c r="CYP2" s="33"/>
      <c r="CYQ2" s="33"/>
      <c r="CYR2" s="33"/>
      <c r="CYS2" s="33"/>
      <c r="CYT2" s="33"/>
      <c r="CYU2" s="33"/>
      <c r="CYV2" s="33"/>
      <c r="CYW2" s="33"/>
      <c r="CYX2" s="33"/>
      <c r="CYY2" s="33"/>
      <c r="CYZ2" s="33"/>
      <c r="CZA2" s="33"/>
      <c r="CZB2" s="33"/>
      <c r="CZC2" s="33"/>
      <c r="CZD2" s="33"/>
      <c r="CZE2" s="33"/>
      <c r="CZF2" s="33"/>
      <c r="CZG2" s="33"/>
      <c r="CZH2" s="33"/>
      <c r="CZI2" s="33"/>
      <c r="CZJ2" s="33"/>
      <c r="CZK2" s="33"/>
      <c r="CZL2" s="33"/>
      <c r="CZM2" s="33"/>
      <c r="CZN2" s="33"/>
      <c r="CZO2" s="33"/>
      <c r="CZP2" s="33"/>
      <c r="CZQ2" s="33"/>
      <c r="CZR2" s="33"/>
      <c r="CZS2" s="33"/>
      <c r="CZT2" s="33"/>
      <c r="CZU2" s="33"/>
      <c r="CZV2" s="33"/>
      <c r="CZW2" s="33"/>
      <c r="CZX2" s="33"/>
      <c r="CZY2" s="33"/>
      <c r="CZZ2" s="33"/>
      <c r="DAA2" s="33"/>
      <c r="DAB2" s="33"/>
      <c r="DAC2" s="33"/>
      <c r="DAD2" s="33"/>
      <c r="DAE2" s="33"/>
      <c r="DAF2" s="33"/>
      <c r="DAG2" s="33"/>
      <c r="DAH2" s="33"/>
      <c r="DAI2" s="33"/>
      <c r="DAJ2" s="33"/>
      <c r="DAK2" s="33"/>
      <c r="DAL2" s="33"/>
      <c r="DAM2" s="33"/>
      <c r="DAN2" s="33"/>
      <c r="DAO2" s="33"/>
      <c r="DAP2" s="33"/>
      <c r="DAQ2" s="33"/>
      <c r="DAR2" s="33"/>
      <c r="DAS2" s="33"/>
      <c r="DAT2" s="33"/>
      <c r="DAU2" s="33"/>
      <c r="DAV2" s="33"/>
      <c r="DAW2" s="33"/>
      <c r="DAX2" s="33"/>
      <c r="DAY2" s="33"/>
      <c r="DAZ2" s="33"/>
      <c r="DBA2" s="33"/>
      <c r="DBB2" s="33"/>
      <c r="DBC2" s="33"/>
      <c r="DBD2" s="33"/>
      <c r="DBE2" s="33"/>
      <c r="DBF2" s="33"/>
      <c r="DBG2" s="33"/>
      <c r="DBH2" s="33"/>
      <c r="DBI2" s="33"/>
      <c r="DBJ2" s="33"/>
      <c r="DBK2" s="33"/>
      <c r="DBL2" s="33"/>
      <c r="DBM2" s="33"/>
      <c r="DBN2" s="33"/>
      <c r="DBO2" s="33"/>
      <c r="DBP2" s="33"/>
      <c r="DBQ2" s="33"/>
      <c r="DBR2" s="33"/>
      <c r="DBS2" s="33"/>
      <c r="DBT2" s="33"/>
      <c r="DBU2" s="33"/>
      <c r="DBV2" s="33"/>
      <c r="DBW2" s="33"/>
      <c r="DBX2" s="33"/>
      <c r="DBY2" s="33"/>
      <c r="DBZ2" s="33"/>
      <c r="DCA2" s="33"/>
      <c r="DCB2" s="33"/>
      <c r="DCC2" s="33"/>
      <c r="DCD2" s="33"/>
      <c r="DCE2" s="33"/>
      <c r="DCF2" s="33"/>
      <c r="DCG2" s="33"/>
      <c r="DCH2" s="33"/>
      <c r="DCI2" s="33"/>
      <c r="DCJ2" s="33"/>
      <c r="DCK2" s="33"/>
      <c r="DCL2" s="33"/>
      <c r="DCM2" s="33"/>
      <c r="DCN2" s="33"/>
      <c r="DCO2" s="33"/>
      <c r="DCP2" s="33"/>
      <c r="DCQ2" s="33"/>
      <c r="DCR2" s="33"/>
      <c r="DCS2" s="33"/>
      <c r="DCT2" s="33"/>
      <c r="DCU2" s="33"/>
      <c r="DCV2" s="33"/>
      <c r="DCW2" s="33"/>
      <c r="DCX2" s="33"/>
      <c r="DCY2" s="33"/>
      <c r="DCZ2" s="33"/>
      <c r="DDA2" s="33"/>
      <c r="DDB2" s="33"/>
      <c r="DDC2" s="33"/>
      <c r="DDD2" s="33"/>
      <c r="DDE2" s="33"/>
      <c r="DDF2" s="33"/>
      <c r="DDG2" s="33"/>
      <c r="DDH2" s="33"/>
      <c r="DDI2" s="33"/>
      <c r="DDJ2" s="33"/>
      <c r="DDK2" s="33"/>
      <c r="DDL2" s="33"/>
      <c r="DDM2" s="33"/>
      <c r="DDN2" s="33"/>
      <c r="DDO2" s="33"/>
      <c r="DDP2" s="33"/>
      <c r="DDQ2" s="33"/>
      <c r="DDR2" s="33"/>
      <c r="DDS2" s="33"/>
      <c r="DDT2" s="33"/>
      <c r="DDU2" s="33"/>
      <c r="DDV2" s="33"/>
      <c r="DDW2" s="33"/>
      <c r="DDX2" s="33"/>
      <c r="DDY2" s="33"/>
      <c r="DDZ2" s="33"/>
      <c r="DEA2" s="33"/>
      <c r="DEB2" s="33"/>
      <c r="DEC2" s="33"/>
      <c r="DED2" s="33"/>
      <c r="DEE2" s="33"/>
      <c r="DEF2" s="33"/>
      <c r="DEG2" s="33"/>
      <c r="DEH2" s="33"/>
      <c r="DEI2" s="33"/>
      <c r="DEJ2" s="33"/>
      <c r="DEK2" s="33"/>
      <c r="DEL2" s="33"/>
      <c r="DEM2" s="33"/>
      <c r="DEN2" s="33"/>
      <c r="DEO2" s="33"/>
      <c r="DEP2" s="33"/>
      <c r="DEQ2" s="33"/>
      <c r="DER2" s="33"/>
      <c r="DES2" s="33"/>
      <c r="DET2" s="33"/>
      <c r="DEU2" s="33"/>
      <c r="DEV2" s="33"/>
      <c r="DEW2" s="33"/>
      <c r="DEX2" s="33"/>
      <c r="DEY2" s="33"/>
      <c r="DEZ2" s="33"/>
      <c r="DFA2" s="33"/>
      <c r="DFB2" s="33"/>
      <c r="DFC2" s="33"/>
      <c r="DFD2" s="33"/>
      <c r="DFE2" s="33"/>
      <c r="DFF2" s="33"/>
      <c r="DFG2" s="33"/>
      <c r="DFH2" s="33"/>
      <c r="DFI2" s="33"/>
      <c r="DFJ2" s="33"/>
      <c r="DFK2" s="33"/>
      <c r="DFL2" s="33"/>
      <c r="DFM2" s="33"/>
      <c r="DFN2" s="33"/>
      <c r="DFO2" s="33"/>
      <c r="DFP2" s="33"/>
      <c r="DFQ2" s="33"/>
      <c r="DFR2" s="33"/>
      <c r="DFS2" s="33"/>
      <c r="DFT2" s="33"/>
      <c r="DFU2" s="33"/>
      <c r="DFV2" s="33"/>
      <c r="DFW2" s="33"/>
      <c r="DFX2" s="33"/>
      <c r="DFY2" s="33"/>
      <c r="DFZ2" s="33"/>
      <c r="DGA2" s="33"/>
      <c r="DGB2" s="33"/>
      <c r="DGC2" s="33"/>
      <c r="DGD2" s="33"/>
      <c r="DGE2" s="33"/>
      <c r="DGF2" s="33"/>
      <c r="DGG2" s="33"/>
      <c r="DGH2" s="33"/>
      <c r="DGI2" s="33"/>
      <c r="DGJ2" s="33"/>
      <c r="DGK2" s="33"/>
      <c r="DGL2" s="33"/>
      <c r="DGM2" s="33"/>
      <c r="DGN2" s="33"/>
      <c r="DGO2" s="33"/>
      <c r="DGP2" s="33"/>
      <c r="DGQ2" s="33"/>
      <c r="DGR2" s="33"/>
      <c r="DGS2" s="33"/>
      <c r="DGT2" s="33"/>
      <c r="DGU2" s="33"/>
      <c r="DGV2" s="33"/>
      <c r="DGW2" s="33"/>
      <c r="DGX2" s="33"/>
      <c r="DGY2" s="33"/>
      <c r="DGZ2" s="33"/>
      <c r="DHA2" s="33"/>
      <c r="DHB2" s="33"/>
      <c r="DHC2" s="33"/>
      <c r="DHD2" s="33"/>
      <c r="DHE2" s="33"/>
      <c r="DHF2" s="33"/>
      <c r="DHG2" s="33"/>
      <c r="DHH2" s="33"/>
      <c r="DHI2" s="33"/>
      <c r="DHJ2" s="33"/>
      <c r="DHK2" s="33"/>
      <c r="DHL2" s="33"/>
      <c r="DHM2" s="33"/>
      <c r="DHN2" s="33"/>
      <c r="DHO2" s="33"/>
      <c r="DHP2" s="33"/>
      <c r="DHQ2" s="33"/>
      <c r="DHR2" s="33"/>
      <c r="DHS2" s="33"/>
      <c r="DHT2" s="33"/>
      <c r="DHU2" s="33"/>
      <c r="DHV2" s="33"/>
      <c r="DHW2" s="33"/>
      <c r="DHX2" s="33"/>
      <c r="DHY2" s="33"/>
      <c r="DHZ2" s="33"/>
      <c r="DIA2" s="33"/>
      <c r="DIB2" s="33"/>
      <c r="DIC2" s="33"/>
      <c r="DID2" s="33"/>
      <c r="DIE2" s="33"/>
      <c r="DIF2" s="33"/>
      <c r="DIG2" s="33"/>
      <c r="DIH2" s="33"/>
      <c r="DII2" s="33"/>
      <c r="DIJ2" s="33"/>
      <c r="DIK2" s="33"/>
      <c r="DIL2" s="33"/>
      <c r="DIM2" s="33"/>
      <c r="DIN2" s="33"/>
      <c r="DIO2" s="33"/>
      <c r="DIP2" s="33"/>
      <c r="DIQ2" s="33"/>
      <c r="DIR2" s="33"/>
      <c r="DIS2" s="33"/>
      <c r="DIT2" s="33"/>
      <c r="DIU2" s="33"/>
      <c r="DIV2" s="33"/>
      <c r="DIW2" s="33"/>
      <c r="DIX2" s="33"/>
      <c r="DIY2" s="33"/>
      <c r="DIZ2" s="33"/>
      <c r="DJA2" s="33"/>
      <c r="DJB2" s="33"/>
      <c r="DJC2" s="33"/>
      <c r="DJD2" s="33"/>
      <c r="DJE2" s="33"/>
      <c r="DJF2" s="33"/>
      <c r="DJG2" s="33"/>
      <c r="DJH2" s="33"/>
      <c r="DJI2" s="33"/>
      <c r="DJJ2" s="33"/>
      <c r="DJK2" s="33"/>
      <c r="DJL2" s="33"/>
      <c r="DJM2" s="33"/>
      <c r="DJN2" s="33"/>
      <c r="DJO2" s="33"/>
      <c r="DJP2" s="33"/>
      <c r="DJQ2" s="33"/>
      <c r="DJR2" s="33"/>
      <c r="DJS2" s="33"/>
      <c r="DJT2" s="33"/>
      <c r="DJU2" s="33"/>
      <c r="DJV2" s="33"/>
      <c r="DJW2" s="33"/>
      <c r="DJX2" s="33"/>
      <c r="DJY2" s="33"/>
      <c r="DJZ2" s="33"/>
      <c r="DKA2" s="33"/>
      <c r="DKB2" s="33"/>
      <c r="DKC2" s="33"/>
      <c r="DKD2" s="33"/>
      <c r="DKE2" s="33"/>
      <c r="DKF2" s="33"/>
      <c r="DKG2" s="33"/>
      <c r="DKH2" s="33"/>
      <c r="DKI2" s="33"/>
      <c r="DKJ2" s="33"/>
      <c r="DKK2" s="33"/>
      <c r="DKL2" s="33"/>
      <c r="DKM2" s="33"/>
      <c r="DKN2" s="33"/>
      <c r="DKO2" s="33"/>
      <c r="DKP2" s="33"/>
      <c r="DKQ2" s="33"/>
      <c r="DKR2" s="33"/>
      <c r="DKS2" s="33"/>
      <c r="DKT2" s="33"/>
      <c r="DKU2" s="33"/>
      <c r="DKV2" s="33"/>
      <c r="DKW2" s="33"/>
      <c r="DKX2" s="33"/>
      <c r="DKY2" s="33"/>
      <c r="DKZ2" s="33"/>
      <c r="DLA2" s="33"/>
      <c r="DLB2" s="33"/>
      <c r="DLC2" s="33"/>
      <c r="DLD2" s="33"/>
      <c r="DLE2" s="33"/>
      <c r="DLF2" s="33"/>
      <c r="DLG2" s="33"/>
      <c r="DLH2" s="33"/>
      <c r="DLI2" s="33"/>
      <c r="DLJ2" s="33"/>
      <c r="DLK2" s="33"/>
      <c r="DLL2" s="33"/>
      <c r="DLM2" s="33"/>
      <c r="DLN2" s="33"/>
      <c r="DLO2" s="33"/>
      <c r="DLP2" s="33"/>
      <c r="DLQ2" s="33"/>
      <c r="DLR2" s="33"/>
      <c r="DLS2" s="33"/>
      <c r="DLT2" s="33"/>
      <c r="DLU2" s="33"/>
      <c r="DLV2" s="33"/>
      <c r="DLW2" s="33"/>
      <c r="DLX2" s="33"/>
      <c r="DLY2" s="33"/>
      <c r="DLZ2" s="33"/>
      <c r="DMA2" s="33"/>
      <c r="DMB2" s="33"/>
      <c r="DMC2" s="33"/>
      <c r="DMD2" s="33"/>
      <c r="DME2" s="33"/>
      <c r="DMF2" s="33"/>
      <c r="DMG2" s="33"/>
      <c r="DMH2" s="33"/>
      <c r="DMI2" s="33"/>
      <c r="DMJ2" s="33"/>
      <c r="DMK2" s="33"/>
      <c r="DML2" s="33"/>
      <c r="DMM2" s="33"/>
      <c r="DMN2" s="33"/>
      <c r="DMO2" s="33"/>
      <c r="DMP2" s="33"/>
      <c r="DMQ2" s="33"/>
      <c r="DMR2" s="33"/>
      <c r="DMS2" s="33"/>
      <c r="DMT2" s="33"/>
      <c r="DMU2" s="33"/>
      <c r="DMV2" s="33"/>
      <c r="DMW2" s="33"/>
      <c r="DMX2" s="33"/>
      <c r="DMY2" s="33"/>
      <c r="DMZ2" s="33"/>
      <c r="DNA2" s="33"/>
      <c r="DNB2" s="33"/>
      <c r="DNC2" s="33"/>
      <c r="DND2" s="33"/>
      <c r="DNE2" s="33"/>
      <c r="DNF2" s="33"/>
      <c r="DNG2" s="33"/>
      <c r="DNH2" s="33"/>
      <c r="DNI2" s="33"/>
      <c r="DNJ2" s="33"/>
      <c r="DNK2" s="33"/>
      <c r="DNL2" s="33"/>
      <c r="DNM2" s="33"/>
      <c r="DNN2" s="33"/>
      <c r="DNO2" s="33"/>
      <c r="DNP2" s="33"/>
      <c r="DNQ2" s="33"/>
      <c r="DNR2" s="33"/>
      <c r="DNS2" s="33"/>
      <c r="DNT2" s="33"/>
      <c r="DNU2" s="33"/>
      <c r="DNV2" s="33"/>
      <c r="DNW2" s="33"/>
      <c r="DNX2" s="33"/>
      <c r="DNY2" s="33"/>
      <c r="DNZ2" s="33"/>
      <c r="DOA2" s="33"/>
      <c r="DOB2" s="33"/>
      <c r="DOC2" s="33"/>
      <c r="DOD2" s="33"/>
      <c r="DOE2" s="33"/>
      <c r="DOF2" s="33"/>
      <c r="DOG2" s="33"/>
      <c r="DOH2" s="33"/>
      <c r="DOI2" s="33"/>
      <c r="DOJ2" s="33"/>
      <c r="DOK2" s="33"/>
      <c r="DOL2" s="33"/>
      <c r="DOM2" s="33"/>
      <c r="DON2" s="33"/>
      <c r="DOO2" s="33"/>
      <c r="DOP2" s="33"/>
      <c r="DOQ2" s="33"/>
      <c r="DOR2" s="33"/>
      <c r="DOS2" s="33"/>
      <c r="DOT2" s="33"/>
      <c r="DOU2" s="33"/>
      <c r="DOV2" s="33"/>
      <c r="DOW2" s="33"/>
      <c r="DOX2" s="33"/>
      <c r="DOY2" s="33"/>
      <c r="DOZ2" s="33"/>
      <c r="DPA2" s="33"/>
      <c r="DPB2" s="33"/>
      <c r="DPC2" s="33"/>
      <c r="DPD2" s="33"/>
      <c r="DPE2" s="33"/>
      <c r="DPF2" s="33"/>
      <c r="DPG2" s="33"/>
      <c r="DPH2" s="33"/>
      <c r="DPI2" s="33"/>
      <c r="DPJ2" s="33"/>
      <c r="DPK2" s="33"/>
      <c r="DPL2" s="33"/>
      <c r="DPM2" s="33"/>
      <c r="DPN2" s="33"/>
      <c r="DPO2" s="33"/>
      <c r="DPP2" s="33"/>
      <c r="DPQ2" s="33"/>
      <c r="DPR2" s="33"/>
      <c r="DPS2" s="33"/>
      <c r="DPT2" s="33"/>
      <c r="DPU2" s="33"/>
      <c r="DPV2" s="33"/>
      <c r="DPW2" s="33"/>
      <c r="DPX2" s="33"/>
      <c r="DPY2" s="33"/>
      <c r="DPZ2" s="33"/>
      <c r="DQA2" s="33"/>
      <c r="DQB2" s="33"/>
      <c r="DQC2" s="33"/>
      <c r="DQD2" s="33"/>
      <c r="DQE2" s="33"/>
      <c r="DQF2" s="33"/>
      <c r="DQG2" s="33"/>
      <c r="DQH2" s="33"/>
      <c r="DQI2" s="33"/>
      <c r="DQJ2" s="33"/>
      <c r="DQK2" s="33"/>
      <c r="DQL2" s="33"/>
      <c r="DQM2" s="33"/>
      <c r="DQN2" s="33"/>
      <c r="DQO2" s="33"/>
      <c r="DQP2" s="33"/>
      <c r="DQQ2" s="33"/>
      <c r="DQR2" s="33"/>
      <c r="DQS2" s="33"/>
      <c r="DQT2" s="33"/>
      <c r="DQU2" s="33"/>
      <c r="DQV2" s="33"/>
      <c r="DQW2" s="33"/>
      <c r="DQX2" s="33"/>
      <c r="DQY2" s="33"/>
      <c r="DQZ2" s="33"/>
      <c r="DRA2" s="33"/>
      <c r="DRB2" s="33"/>
      <c r="DRC2" s="33"/>
      <c r="DRD2" s="33"/>
      <c r="DRE2" s="33"/>
      <c r="DRF2" s="33"/>
      <c r="DRG2" s="33"/>
      <c r="DRH2" s="33"/>
      <c r="DRI2" s="33"/>
      <c r="DRJ2" s="33"/>
      <c r="DRK2" s="33"/>
      <c r="DRL2" s="33"/>
      <c r="DRM2" s="33"/>
      <c r="DRN2" s="33"/>
      <c r="DRO2" s="33"/>
      <c r="DRP2" s="33"/>
      <c r="DRQ2" s="33"/>
      <c r="DRR2" s="33"/>
      <c r="DRS2" s="33"/>
      <c r="DRT2" s="33"/>
      <c r="DRU2" s="33"/>
      <c r="DRV2" s="33"/>
      <c r="DRW2" s="33"/>
      <c r="DRX2" s="33"/>
      <c r="DRY2" s="33"/>
      <c r="DRZ2" s="33"/>
      <c r="DSA2" s="33"/>
      <c r="DSB2" s="33"/>
      <c r="DSC2" s="33"/>
      <c r="DSD2" s="33"/>
      <c r="DSE2" s="33"/>
      <c r="DSF2" s="33"/>
      <c r="DSG2" s="33"/>
      <c r="DSH2" s="33"/>
      <c r="DSI2" s="33"/>
      <c r="DSJ2" s="33"/>
      <c r="DSK2" s="33"/>
      <c r="DSL2" s="33"/>
      <c r="DSM2" s="33"/>
      <c r="DSN2" s="33"/>
      <c r="DSO2" s="33"/>
      <c r="DSP2" s="33"/>
      <c r="DSQ2" s="33"/>
      <c r="DSR2" s="33"/>
      <c r="DSS2" s="33"/>
      <c r="DST2" s="33"/>
      <c r="DSU2" s="33"/>
      <c r="DSV2" s="33"/>
      <c r="DSW2" s="33"/>
      <c r="DSX2" s="33"/>
      <c r="DSY2" s="33"/>
      <c r="DSZ2" s="33"/>
      <c r="DTA2" s="33"/>
      <c r="DTB2" s="33"/>
      <c r="DTC2" s="33"/>
      <c r="DTD2" s="33"/>
      <c r="DTE2" s="33"/>
      <c r="DTF2" s="33"/>
      <c r="DTG2" s="33"/>
      <c r="DTH2" s="33"/>
      <c r="DTI2" s="33"/>
      <c r="DTJ2" s="33"/>
      <c r="DTK2" s="33"/>
      <c r="DTL2" s="33"/>
      <c r="DTM2" s="33"/>
      <c r="DTN2" s="33"/>
      <c r="DTO2" s="33"/>
      <c r="DTP2" s="33"/>
      <c r="DTQ2" s="33"/>
      <c r="DTR2" s="33"/>
      <c r="DTS2" s="33"/>
      <c r="DTT2" s="33"/>
      <c r="DTU2" s="33"/>
      <c r="DTV2" s="33"/>
      <c r="DTW2" s="33"/>
      <c r="DTX2" s="33"/>
      <c r="DTY2" s="33"/>
      <c r="DTZ2" s="33"/>
      <c r="DUA2" s="33"/>
      <c r="DUB2" s="33"/>
      <c r="DUC2" s="33"/>
      <c r="DUD2" s="33"/>
      <c r="DUE2" s="33"/>
      <c r="DUF2" s="33"/>
      <c r="DUG2" s="33"/>
      <c r="DUH2" s="33"/>
      <c r="DUI2" s="33"/>
      <c r="DUJ2" s="33"/>
      <c r="DUK2" s="33"/>
      <c r="DUL2" s="33"/>
      <c r="DUM2" s="33"/>
      <c r="DUN2" s="33"/>
      <c r="DUO2" s="33"/>
      <c r="DUP2" s="33"/>
      <c r="DUQ2" s="33"/>
      <c r="DUR2" s="33"/>
      <c r="DUS2" s="33"/>
      <c r="DUT2" s="33"/>
      <c r="DUU2" s="33"/>
      <c r="DUV2" s="33"/>
      <c r="DUW2" s="33"/>
      <c r="DUX2" s="33"/>
      <c r="DUY2" s="33"/>
      <c r="DUZ2" s="33"/>
      <c r="DVA2" s="33"/>
      <c r="DVB2" s="33"/>
      <c r="DVC2" s="33"/>
      <c r="DVD2" s="33"/>
      <c r="DVE2" s="33"/>
      <c r="DVF2" s="33"/>
      <c r="DVG2" s="33"/>
      <c r="DVH2" s="33"/>
      <c r="DVI2" s="33"/>
      <c r="DVJ2" s="33"/>
      <c r="DVK2" s="33"/>
      <c r="DVL2" s="33"/>
      <c r="DVM2" s="33"/>
      <c r="DVN2" s="33"/>
      <c r="DVO2" s="33"/>
      <c r="DVP2" s="33"/>
      <c r="DVQ2" s="33"/>
      <c r="DVR2" s="33"/>
      <c r="DVS2" s="33"/>
      <c r="DVT2" s="33"/>
      <c r="DVU2" s="33"/>
      <c r="DVV2" s="33"/>
      <c r="DVW2" s="33"/>
      <c r="DVX2" s="33"/>
      <c r="DVY2" s="33"/>
      <c r="DVZ2" s="33"/>
      <c r="DWA2" s="33"/>
      <c r="DWB2" s="33"/>
      <c r="DWC2" s="33"/>
      <c r="DWD2" s="33"/>
      <c r="DWE2" s="33"/>
      <c r="DWF2" s="33"/>
      <c r="DWG2" s="33"/>
      <c r="DWH2" s="33"/>
      <c r="DWI2" s="33"/>
      <c r="DWJ2" s="33"/>
      <c r="DWK2" s="33"/>
      <c r="DWL2" s="33"/>
      <c r="DWM2" s="33"/>
      <c r="DWN2" s="33"/>
      <c r="DWO2" s="33"/>
      <c r="DWP2" s="33"/>
      <c r="DWQ2" s="33"/>
      <c r="DWR2" s="33"/>
      <c r="DWS2" s="33"/>
      <c r="DWT2" s="33"/>
      <c r="DWU2" s="33"/>
      <c r="DWV2" s="33"/>
      <c r="DWW2" s="33"/>
      <c r="DWX2" s="33"/>
      <c r="DWY2" s="33"/>
      <c r="DWZ2" s="33"/>
      <c r="DXA2" s="33"/>
      <c r="DXB2" s="33"/>
      <c r="DXC2" s="33"/>
      <c r="DXD2" s="33"/>
      <c r="DXE2" s="33"/>
      <c r="DXF2" s="33"/>
      <c r="DXG2" s="33"/>
      <c r="DXH2" s="33"/>
      <c r="DXI2" s="33"/>
      <c r="DXJ2" s="33"/>
      <c r="DXK2" s="33"/>
      <c r="DXL2" s="33"/>
      <c r="DXM2" s="33"/>
      <c r="DXN2" s="33"/>
      <c r="DXO2" s="33"/>
      <c r="DXP2" s="33"/>
      <c r="DXQ2" s="33"/>
      <c r="DXR2" s="33"/>
      <c r="DXS2" s="33"/>
      <c r="DXT2" s="33"/>
      <c r="DXU2" s="33"/>
      <c r="DXV2" s="33"/>
      <c r="DXW2" s="33"/>
      <c r="DXX2" s="33"/>
      <c r="DXY2" s="33"/>
      <c r="DXZ2" s="33"/>
      <c r="DYA2" s="33"/>
      <c r="DYB2" s="33"/>
      <c r="DYC2" s="33"/>
      <c r="DYD2" s="33"/>
      <c r="DYE2" s="33"/>
      <c r="DYF2" s="33"/>
      <c r="DYG2" s="33"/>
      <c r="DYH2" s="33"/>
      <c r="DYI2" s="33"/>
      <c r="DYJ2" s="33"/>
      <c r="DYK2" s="33"/>
      <c r="DYL2" s="33"/>
      <c r="DYM2" s="33"/>
      <c r="DYN2" s="33"/>
      <c r="DYO2" s="33"/>
      <c r="DYP2" s="33"/>
      <c r="DYQ2" s="33"/>
      <c r="DYR2" s="33"/>
      <c r="DYS2" s="33"/>
      <c r="DYT2" s="33"/>
      <c r="DYU2" s="33"/>
      <c r="DYV2" s="33"/>
      <c r="DYW2" s="33"/>
      <c r="DYX2" s="33"/>
      <c r="DYY2" s="33"/>
      <c r="DYZ2" s="33"/>
      <c r="DZA2" s="33"/>
      <c r="DZB2" s="33"/>
      <c r="DZC2" s="33"/>
      <c r="DZD2" s="33"/>
      <c r="DZE2" s="33"/>
      <c r="DZF2" s="33"/>
      <c r="DZG2" s="33"/>
      <c r="DZH2" s="33"/>
      <c r="DZI2" s="33"/>
      <c r="DZJ2" s="33"/>
      <c r="DZK2" s="33"/>
      <c r="DZL2" s="33"/>
      <c r="DZM2" s="33"/>
      <c r="DZN2" s="33"/>
      <c r="DZO2" s="33"/>
      <c r="DZP2" s="33"/>
      <c r="DZQ2" s="33"/>
      <c r="DZR2" s="33"/>
      <c r="DZS2" s="33"/>
      <c r="DZT2" s="33"/>
      <c r="DZU2" s="33"/>
      <c r="DZV2" s="33"/>
      <c r="DZW2" s="33"/>
      <c r="DZX2" s="33"/>
      <c r="DZY2" s="33"/>
      <c r="DZZ2" s="33"/>
      <c r="EAA2" s="33"/>
      <c r="EAB2" s="33"/>
      <c r="EAC2" s="33"/>
      <c r="EAD2" s="33"/>
      <c r="EAE2" s="33"/>
      <c r="EAF2" s="33"/>
      <c r="EAG2" s="33"/>
      <c r="EAH2" s="33"/>
      <c r="EAI2" s="33"/>
      <c r="EAJ2" s="33"/>
      <c r="EAK2" s="33"/>
      <c r="EAL2" s="33"/>
      <c r="EAM2" s="33"/>
      <c r="EAN2" s="33"/>
      <c r="EAO2" s="33"/>
      <c r="EAP2" s="33"/>
      <c r="EAQ2" s="33"/>
      <c r="EAR2" s="33"/>
      <c r="EAS2" s="33"/>
      <c r="EAT2" s="33"/>
      <c r="EAU2" s="33"/>
      <c r="EAV2" s="33"/>
      <c r="EAW2" s="33"/>
      <c r="EAX2" s="33"/>
      <c r="EAY2" s="33"/>
      <c r="EAZ2" s="33"/>
      <c r="EBA2" s="33"/>
      <c r="EBB2" s="33"/>
      <c r="EBC2" s="33"/>
      <c r="EBD2" s="33"/>
      <c r="EBE2" s="33"/>
      <c r="EBF2" s="33"/>
      <c r="EBG2" s="33"/>
      <c r="EBH2" s="33"/>
      <c r="EBI2" s="33"/>
      <c r="EBJ2" s="33"/>
      <c r="EBK2" s="33"/>
      <c r="EBL2" s="33"/>
      <c r="EBM2" s="33"/>
      <c r="EBN2" s="33"/>
      <c r="EBO2" s="33"/>
      <c r="EBP2" s="33"/>
      <c r="EBQ2" s="33"/>
      <c r="EBR2" s="33"/>
      <c r="EBS2" s="33"/>
      <c r="EBT2" s="33"/>
      <c r="EBU2" s="33"/>
      <c r="EBV2" s="33"/>
      <c r="EBW2" s="33"/>
      <c r="EBX2" s="33"/>
      <c r="EBY2" s="33"/>
      <c r="EBZ2" s="33"/>
      <c r="ECA2" s="33"/>
      <c r="ECB2" s="33"/>
      <c r="ECC2" s="33"/>
      <c r="ECD2" s="33"/>
      <c r="ECE2" s="33"/>
      <c r="ECF2" s="33"/>
      <c r="ECG2" s="33"/>
      <c r="ECH2" s="33"/>
      <c r="ECI2" s="33"/>
      <c r="ECJ2" s="33"/>
      <c r="ECK2" s="33"/>
      <c r="ECL2" s="33"/>
      <c r="ECM2" s="33"/>
      <c r="ECN2" s="33"/>
      <c r="ECO2" s="33"/>
      <c r="ECP2" s="33"/>
      <c r="ECQ2" s="33"/>
      <c r="ECR2" s="33"/>
      <c r="ECS2" s="33"/>
      <c r="ECT2" s="33"/>
      <c r="ECU2" s="33"/>
      <c r="ECV2" s="33"/>
      <c r="ECW2" s="33"/>
      <c r="ECX2" s="33"/>
      <c r="ECY2" s="33"/>
      <c r="ECZ2" s="33"/>
      <c r="EDA2" s="33"/>
      <c r="EDB2" s="33"/>
      <c r="EDC2" s="33"/>
      <c r="EDD2" s="33"/>
      <c r="EDE2" s="33"/>
      <c r="EDF2" s="33"/>
      <c r="EDG2" s="33"/>
      <c r="EDH2" s="33"/>
      <c r="EDI2" s="33"/>
      <c r="EDJ2" s="33"/>
      <c r="EDK2" s="33"/>
      <c r="EDL2" s="33"/>
      <c r="EDM2" s="33"/>
      <c r="EDN2" s="33"/>
      <c r="EDO2" s="33"/>
      <c r="EDP2" s="33"/>
      <c r="EDQ2" s="33"/>
      <c r="EDR2" s="33"/>
      <c r="EDS2" s="33"/>
      <c r="EDT2" s="33"/>
      <c r="EDU2" s="33"/>
      <c r="EDV2" s="33"/>
      <c r="EDW2" s="33"/>
      <c r="EDX2" s="33"/>
      <c r="EDY2" s="33"/>
      <c r="EDZ2" s="33"/>
      <c r="EEA2" s="33"/>
      <c r="EEB2" s="33"/>
      <c r="EEC2" s="33"/>
      <c r="EED2" s="33"/>
      <c r="EEE2" s="33"/>
      <c r="EEF2" s="33"/>
      <c r="EEG2" s="33"/>
      <c r="EEH2" s="33"/>
      <c r="EEI2" s="33"/>
      <c r="EEJ2" s="33"/>
      <c r="EEK2" s="33"/>
      <c r="EEL2" s="33"/>
      <c r="EEM2" s="33"/>
      <c r="EEN2" s="33"/>
      <c r="EEO2" s="33"/>
      <c r="EEP2" s="33"/>
      <c r="EEQ2" s="33"/>
      <c r="EER2" s="33"/>
      <c r="EES2" s="33"/>
      <c r="EET2" s="33"/>
      <c r="EEU2" s="33"/>
      <c r="EEV2" s="33"/>
      <c r="EEW2" s="33"/>
      <c r="EEX2" s="33"/>
      <c r="EEY2" s="33"/>
      <c r="EEZ2" s="33"/>
      <c r="EFA2" s="33"/>
      <c r="EFB2" s="33"/>
      <c r="EFC2" s="33"/>
      <c r="EFD2" s="33"/>
      <c r="EFE2" s="33"/>
      <c r="EFF2" s="33"/>
      <c r="EFG2" s="33"/>
      <c r="EFH2" s="33"/>
      <c r="EFI2" s="33"/>
      <c r="EFJ2" s="33"/>
      <c r="EFK2" s="33"/>
      <c r="EFL2" s="33"/>
      <c r="EFM2" s="33"/>
      <c r="EFN2" s="33"/>
      <c r="EFO2" s="33"/>
      <c r="EFP2" s="33"/>
      <c r="EFQ2" s="33"/>
      <c r="EFR2" s="33"/>
      <c r="EFS2" s="33"/>
      <c r="EFT2" s="33"/>
      <c r="EFU2" s="33"/>
      <c r="EFV2" s="33"/>
      <c r="EFW2" s="33"/>
      <c r="EFX2" s="33"/>
      <c r="EFY2" s="33"/>
      <c r="EFZ2" s="33"/>
      <c r="EGA2" s="33"/>
      <c r="EGB2" s="33"/>
      <c r="EGC2" s="33"/>
      <c r="EGD2" s="33"/>
      <c r="EGE2" s="33"/>
      <c r="EGF2" s="33"/>
      <c r="EGG2" s="33"/>
      <c r="EGH2" s="33"/>
      <c r="EGI2" s="33"/>
      <c r="EGJ2" s="33"/>
      <c r="EGK2" s="33"/>
      <c r="EGL2" s="33"/>
      <c r="EGM2" s="33"/>
      <c r="EGN2" s="33"/>
      <c r="EGO2" s="33"/>
      <c r="EGP2" s="33"/>
      <c r="EGQ2" s="33"/>
      <c r="EGR2" s="33"/>
      <c r="EGS2" s="33"/>
      <c r="EGT2" s="33"/>
      <c r="EGU2" s="33"/>
      <c r="EGV2" s="33"/>
      <c r="EGW2" s="33"/>
      <c r="EGX2" s="33"/>
      <c r="EGY2" s="33"/>
      <c r="EGZ2" s="33"/>
      <c r="EHA2" s="33"/>
      <c r="EHB2" s="33"/>
      <c r="EHC2" s="33"/>
      <c r="EHD2" s="33"/>
      <c r="EHE2" s="33"/>
      <c r="EHF2" s="33"/>
      <c r="EHG2" s="33"/>
      <c r="EHH2" s="33"/>
      <c r="EHI2" s="33"/>
      <c r="EHJ2" s="33"/>
      <c r="EHK2" s="33"/>
      <c r="EHL2" s="33"/>
      <c r="EHM2" s="33"/>
      <c r="EHN2" s="33"/>
      <c r="EHO2" s="33"/>
      <c r="EHP2" s="33"/>
      <c r="EHQ2" s="33"/>
      <c r="EHR2" s="33"/>
      <c r="EHS2" s="33"/>
      <c r="EHT2" s="33"/>
      <c r="EHU2" s="33"/>
      <c r="EHV2" s="33"/>
      <c r="EHW2" s="33"/>
      <c r="EHX2" s="33"/>
      <c r="EHY2" s="33"/>
      <c r="EHZ2" s="33"/>
      <c r="EIA2" s="33"/>
      <c r="EIB2" s="33"/>
      <c r="EIC2" s="33"/>
      <c r="EID2" s="33"/>
      <c r="EIE2" s="33"/>
      <c r="EIF2" s="33"/>
      <c r="EIG2" s="33"/>
      <c r="EIH2" s="33"/>
      <c r="EII2" s="33"/>
      <c r="EIJ2" s="33"/>
      <c r="EIK2" s="33"/>
      <c r="EIL2" s="33"/>
      <c r="EIM2" s="33"/>
      <c r="EIN2" s="33"/>
      <c r="EIO2" s="33"/>
      <c r="EIP2" s="33"/>
      <c r="EIQ2" s="33"/>
      <c r="EIR2" s="33"/>
      <c r="EIS2" s="33"/>
      <c r="EIT2" s="33"/>
      <c r="EIU2" s="33"/>
      <c r="EIV2" s="33"/>
      <c r="EIW2" s="33"/>
      <c r="EIX2" s="33"/>
      <c r="EIY2" s="33"/>
      <c r="EIZ2" s="33"/>
      <c r="EJA2" s="33"/>
      <c r="EJB2" s="33"/>
      <c r="EJC2" s="33"/>
      <c r="EJD2" s="33"/>
      <c r="EJE2" s="33"/>
      <c r="EJF2" s="33"/>
      <c r="EJG2" s="33"/>
      <c r="EJH2" s="33"/>
      <c r="EJI2" s="33"/>
      <c r="EJJ2" s="33"/>
      <c r="EJK2" s="33"/>
      <c r="EJL2" s="33"/>
      <c r="EJM2" s="33"/>
      <c r="EJN2" s="33"/>
      <c r="EJO2" s="33"/>
      <c r="EJP2" s="33"/>
      <c r="EJQ2" s="33"/>
      <c r="EJR2" s="33"/>
      <c r="EJS2" s="33"/>
      <c r="EJT2" s="33"/>
      <c r="EJU2" s="33"/>
      <c r="EJV2" s="33"/>
      <c r="EJW2" s="33"/>
      <c r="EJX2" s="33"/>
      <c r="EJY2" s="33"/>
      <c r="EJZ2" s="33"/>
      <c r="EKA2" s="33"/>
      <c r="EKB2" s="33"/>
      <c r="EKC2" s="33"/>
      <c r="EKD2" s="33"/>
      <c r="EKE2" s="33"/>
      <c r="EKF2" s="33"/>
      <c r="EKG2" s="33"/>
      <c r="EKH2" s="33"/>
      <c r="EKI2" s="33"/>
      <c r="EKJ2" s="33"/>
      <c r="EKK2" s="33"/>
      <c r="EKL2" s="33"/>
      <c r="EKM2" s="33"/>
      <c r="EKN2" s="33"/>
      <c r="EKO2" s="33"/>
      <c r="EKP2" s="33"/>
      <c r="EKQ2" s="33"/>
      <c r="EKR2" s="33"/>
      <c r="EKS2" s="33"/>
      <c r="EKT2" s="33"/>
      <c r="EKU2" s="33"/>
      <c r="EKV2" s="33"/>
      <c r="EKW2" s="33"/>
      <c r="EKX2" s="33"/>
      <c r="EKY2" s="33"/>
      <c r="EKZ2" s="33"/>
      <c r="ELA2" s="33"/>
      <c r="ELB2" s="33"/>
      <c r="ELC2" s="33"/>
      <c r="ELD2" s="33"/>
      <c r="ELE2" s="33"/>
      <c r="ELF2" s="33"/>
      <c r="ELG2" s="33"/>
      <c r="ELH2" s="33"/>
      <c r="ELI2" s="33"/>
      <c r="ELJ2" s="33"/>
      <c r="ELK2" s="33"/>
      <c r="ELL2" s="33"/>
      <c r="ELM2" s="33"/>
      <c r="ELN2" s="33"/>
      <c r="ELO2" s="33"/>
      <c r="ELP2" s="33"/>
      <c r="ELQ2" s="33"/>
      <c r="ELR2" s="33"/>
      <c r="ELS2" s="33"/>
      <c r="ELT2" s="33"/>
      <c r="ELU2" s="33"/>
      <c r="ELV2" s="33"/>
      <c r="ELW2" s="33"/>
      <c r="ELX2" s="33"/>
      <c r="ELY2" s="33"/>
      <c r="ELZ2" s="33"/>
      <c r="EMA2" s="33"/>
      <c r="EMB2" s="33"/>
      <c r="EMC2" s="33"/>
      <c r="EMD2" s="33"/>
      <c r="EME2" s="33"/>
      <c r="EMF2" s="33"/>
      <c r="EMG2" s="33"/>
      <c r="EMH2" s="33"/>
      <c r="EMI2" s="33"/>
      <c r="EMJ2" s="33"/>
      <c r="EMK2" s="33"/>
      <c r="EML2" s="33"/>
      <c r="EMM2" s="33"/>
      <c r="EMN2" s="33"/>
      <c r="EMO2" s="33"/>
      <c r="EMP2" s="33"/>
      <c r="EMQ2" s="33"/>
      <c r="EMR2" s="33"/>
      <c r="EMS2" s="33"/>
      <c r="EMT2" s="33"/>
      <c r="EMU2" s="33"/>
      <c r="EMV2" s="33"/>
      <c r="EMW2" s="33"/>
      <c r="EMX2" s="33"/>
      <c r="EMY2" s="33"/>
      <c r="EMZ2" s="33"/>
      <c r="ENA2" s="33"/>
      <c r="ENB2" s="33"/>
      <c r="ENC2" s="33"/>
      <c r="END2" s="33"/>
      <c r="ENE2" s="33"/>
      <c r="ENF2" s="33"/>
      <c r="ENG2" s="33"/>
      <c r="ENH2" s="33"/>
      <c r="ENI2" s="33"/>
      <c r="ENJ2" s="33"/>
      <c r="ENK2" s="33"/>
      <c r="ENL2" s="33"/>
      <c r="ENM2" s="33"/>
      <c r="ENN2" s="33"/>
      <c r="ENO2" s="33"/>
      <c r="ENP2" s="33"/>
      <c r="ENQ2" s="33"/>
      <c r="ENR2" s="33"/>
      <c r="ENS2" s="33"/>
      <c r="ENT2" s="33"/>
      <c r="ENU2" s="33"/>
      <c r="ENV2" s="33"/>
      <c r="ENW2" s="33"/>
      <c r="ENX2" s="33"/>
      <c r="ENY2" s="33"/>
      <c r="ENZ2" s="33"/>
      <c r="EOA2" s="33"/>
      <c r="EOB2" s="33"/>
      <c r="EOC2" s="33"/>
      <c r="EOD2" s="33"/>
      <c r="EOE2" s="33"/>
      <c r="EOF2" s="33"/>
      <c r="EOG2" s="33"/>
      <c r="EOH2" s="33"/>
      <c r="EOI2" s="33"/>
      <c r="EOJ2" s="33"/>
      <c r="EOK2" s="33"/>
      <c r="EOL2" s="33"/>
      <c r="EOM2" s="33"/>
      <c r="EON2" s="33"/>
      <c r="EOO2" s="33"/>
      <c r="EOP2" s="33"/>
      <c r="EOQ2" s="33"/>
      <c r="EOR2" s="33"/>
      <c r="EOS2" s="33"/>
      <c r="EOT2" s="33"/>
      <c r="EOU2" s="33"/>
      <c r="EOV2" s="33"/>
      <c r="EOW2" s="33"/>
      <c r="EOX2" s="33"/>
      <c r="EOY2" s="33"/>
      <c r="EOZ2" s="33"/>
      <c r="EPA2" s="33"/>
      <c r="EPB2" s="33"/>
      <c r="EPC2" s="33"/>
      <c r="EPD2" s="33"/>
      <c r="EPE2" s="33"/>
      <c r="EPF2" s="33"/>
      <c r="EPG2" s="33"/>
      <c r="EPH2" s="33"/>
      <c r="EPI2" s="33"/>
      <c r="EPJ2" s="33"/>
      <c r="EPK2" s="33"/>
      <c r="EPL2" s="33"/>
      <c r="EPM2" s="33"/>
      <c r="EPN2" s="33"/>
      <c r="EPO2" s="33"/>
      <c r="EPP2" s="33"/>
      <c r="EPQ2" s="33"/>
      <c r="EPR2" s="33"/>
      <c r="EPS2" s="33"/>
      <c r="EPT2" s="33"/>
      <c r="EPU2" s="33"/>
      <c r="EPV2" s="33"/>
      <c r="EPW2" s="33"/>
      <c r="EPX2" s="33"/>
      <c r="EPY2" s="33"/>
      <c r="EPZ2" s="33"/>
      <c r="EQA2" s="33"/>
      <c r="EQB2" s="33"/>
      <c r="EQC2" s="33"/>
      <c r="EQD2" s="33"/>
      <c r="EQE2" s="33"/>
      <c r="EQF2" s="33"/>
      <c r="EQG2" s="33"/>
      <c r="EQH2" s="33"/>
      <c r="EQI2" s="33"/>
      <c r="EQJ2" s="33"/>
      <c r="EQK2" s="33"/>
      <c r="EQL2" s="33"/>
      <c r="EQM2" s="33"/>
      <c r="EQN2" s="33"/>
      <c r="EQO2" s="33"/>
      <c r="EQP2" s="33"/>
      <c r="EQQ2" s="33"/>
      <c r="EQR2" s="33"/>
      <c r="EQS2" s="33"/>
      <c r="EQT2" s="33"/>
      <c r="EQU2" s="33"/>
      <c r="EQV2" s="33"/>
      <c r="EQW2" s="33"/>
      <c r="EQX2" s="33"/>
      <c r="EQY2" s="33"/>
      <c r="EQZ2" s="33"/>
      <c r="ERA2" s="33"/>
      <c r="ERB2" s="33"/>
      <c r="ERC2" s="33"/>
      <c r="ERD2" s="33"/>
      <c r="ERE2" s="33"/>
      <c r="ERF2" s="33"/>
      <c r="ERG2" s="33"/>
      <c r="ERH2" s="33"/>
      <c r="ERI2" s="33"/>
      <c r="ERJ2" s="33"/>
      <c r="ERK2" s="33"/>
      <c r="ERL2" s="33"/>
      <c r="ERM2" s="33"/>
      <c r="ERN2" s="33"/>
      <c r="ERO2" s="33"/>
      <c r="ERP2" s="33"/>
      <c r="ERQ2" s="33"/>
      <c r="ERR2" s="33"/>
      <c r="ERS2" s="33"/>
      <c r="ERT2" s="33"/>
      <c r="ERU2" s="33"/>
      <c r="ERV2" s="33"/>
      <c r="ERW2" s="33"/>
      <c r="ERX2" s="33"/>
      <c r="ERY2" s="33"/>
      <c r="ERZ2" s="33"/>
      <c r="ESA2" s="33"/>
      <c r="ESB2" s="33"/>
      <c r="ESC2" s="33"/>
      <c r="ESD2" s="33"/>
      <c r="ESE2" s="33"/>
      <c r="ESF2" s="33"/>
      <c r="ESG2" s="33"/>
      <c r="ESH2" s="33"/>
      <c r="ESI2" s="33"/>
      <c r="ESJ2" s="33"/>
      <c r="ESK2" s="33"/>
      <c r="ESL2" s="33"/>
      <c r="ESM2" s="33"/>
      <c r="ESN2" s="33"/>
      <c r="ESO2" s="33"/>
      <c r="ESP2" s="33"/>
      <c r="ESQ2" s="33"/>
      <c r="ESR2" s="33"/>
      <c r="ESS2" s="33"/>
      <c r="EST2" s="33"/>
      <c r="ESU2" s="33"/>
      <c r="ESV2" s="33"/>
      <c r="ESW2" s="33"/>
      <c r="ESX2" s="33"/>
      <c r="ESY2" s="33"/>
      <c r="ESZ2" s="33"/>
      <c r="ETA2" s="33"/>
      <c r="ETB2" s="33"/>
      <c r="ETC2" s="33"/>
      <c r="ETD2" s="33"/>
      <c r="ETE2" s="33"/>
      <c r="ETF2" s="33"/>
      <c r="ETG2" s="33"/>
      <c r="ETH2" s="33"/>
      <c r="ETI2" s="33"/>
      <c r="ETJ2" s="33"/>
      <c r="ETK2" s="33"/>
      <c r="ETL2" s="33"/>
      <c r="ETM2" s="33"/>
      <c r="ETN2" s="33"/>
      <c r="ETO2" s="33"/>
      <c r="ETP2" s="33"/>
      <c r="ETQ2" s="33"/>
      <c r="ETR2" s="33"/>
      <c r="ETS2" s="33"/>
      <c r="ETT2" s="33"/>
      <c r="ETU2" s="33"/>
      <c r="ETV2" s="33"/>
      <c r="ETW2" s="33"/>
      <c r="ETX2" s="33"/>
      <c r="ETY2" s="33"/>
      <c r="ETZ2" s="33"/>
      <c r="EUA2" s="33"/>
      <c r="EUB2" s="33"/>
      <c r="EUC2" s="33"/>
      <c r="EUD2" s="33"/>
      <c r="EUE2" s="33"/>
      <c r="EUF2" s="33"/>
      <c r="EUG2" s="33"/>
      <c r="EUH2" s="33"/>
      <c r="EUI2" s="33"/>
      <c r="EUJ2" s="33"/>
      <c r="EUK2" s="33"/>
      <c r="EUL2" s="33"/>
      <c r="EUM2" s="33"/>
      <c r="EUN2" s="33"/>
      <c r="EUO2" s="33"/>
      <c r="EUP2" s="33"/>
      <c r="EUQ2" s="33"/>
      <c r="EUR2" s="33"/>
      <c r="EUS2" s="33"/>
      <c r="EUT2" s="33"/>
      <c r="EUU2" s="33"/>
      <c r="EUV2" s="33"/>
      <c r="EUW2" s="33"/>
      <c r="EUX2" s="33"/>
      <c r="EUY2" s="33"/>
      <c r="EUZ2" s="33"/>
      <c r="EVA2" s="33"/>
      <c r="EVB2" s="33"/>
      <c r="EVC2" s="33"/>
      <c r="EVD2" s="33"/>
      <c r="EVE2" s="33"/>
      <c r="EVF2" s="33"/>
      <c r="EVG2" s="33"/>
      <c r="EVH2" s="33"/>
      <c r="EVI2" s="33"/>
      <c r="EVJ2" s="33"/>
      <c r="EVK2" s="33"/>
      <c r="EVL2" s="33"/>
      <c r="EVM2" s="33"/>
      <c r="EVN2" s="33"/>
      <c r="EVO2" s="33"/>
      <c r="EVP2" s="33"/>
      <c r="EVQ2" s="33"/>
      <c r="EVR2" s="33"/>
      <c r="EVS2" s="33"/>
      <c r="EVT2" s="33"/>
      <c r="EVU2" s="33"/>
      <c r="EVV2" s="33"/>
      <c r="EVW2" s="33"/>
      <c r="EVX2" s="33"/>
      <c r="EVY2" s="33"/>
      <c r="EVZ2" s="33"/>
      <c r="EWA2" s="33"/>
      <c r="EWB2" s="33"/>
      <c r="EWC2" s="33"/>
      <c r="EWD2" s="33"/>
      <c r="EWE2" s="33"/>
      <c r="EWF2" s="33"/>
      <c r="EWG2" s="33"/>
      <c r="EWH2" s="33"/>
      <c r="EWI2" s="33"/>
      <c r="EWJ2" s="33"/>
      <c r="EWK2" s="33"/>
      <c r="EWL2" s="33"/>
      <c r="EWM2" s="33"/>
      <c r="EWN2" s="33"/>
      <c r="EWO2" s="33"/>
      <c r="EWP2" s="33"/>
      <c r="EWQ2" s="33"/>
      <c r="EWR2" s="33"/>
      <c r="EWS2" s="33"/>
      <c r="EWT2" s="33"/>
      <c r="EWU2" s="33"/>
      <c r="EWV2" s="33"/>
      <c r="EWW2" s="33"/>
      <c r="EWX2" s="33"/>
      <c r="EWY2" s="33"/>
      <c r="EWZ2" s="33"/>
      <c r="EXA2" s="33"/>
      <c r="EXB2" s="33"/>
      <c r="EXC2" s="33"/>
      <c r="EXD2" s="33"/>
      <c r="EXE2" s="33"/>
      <c r="EXF2" s="33"/>
      <c r="EXG2" s="33"/>
      <c r="EXH2" s="33"/>
      <c r="EXI2" s="33"/>
      <c r="EXJ2" s="33"/>
      <c r="EXK2" s="33"/>
      <c r="EXL2" s="33"/>
      <c r="EXM2" s="33"/>
      <c r="EXN2" s="33"/>
      <c r="EXO2" s="33"/>
      <c r="EXP2" s="33"/>
      <c r="EXQ2" s="33"/>
      <c r="EXR2" s="33"/>
      <c r="EXS2" s="33"/>
      <c r="EXT2" s="33"/>
      <c r="EXU2" s="33"/>
      <c r="EXV2" s="33"/>
      <c r="EXW2" s="33"/>
      <c r="EXX2" s="33"/>
      <c r="EXY2" s="33"/>
      <c r="EXZ2" s="33"/>
      <c r="EYA2" s="33"/>
      <c r="EYB2" s="33"/>
      <c r="EYC2" s="33"/>
      <c r="EYD2" s="33"/>
      <c r="EYE2" s="33"/>
      <c r="EYF2" s="33"/>
      <c r="EYG2" s="33"/>
      <c r="EYH2" s="33"/>
      <c r="EYI2" s="33"/>
      <c r="EYJ2" s="33"/>
      <c r="EYK2" s="33"/>
      <c r="EYL2" s="33"/>
      <c r="EYM2" s="33"/>
      <c r="EYN2" s="33"/>
      <c r="EYO2" s="33"/>
      <c r="EYP2" s="33"/>
      <c r="EYQ2" s="33"/>
      <c r="EYR2" s="33"/>
      <c r="EYS2" s="33"/>
      <c r="EYT2" s="33"/>
      <c r="EYU2" s="33"/>
      <c r="EYV2" s="33"/>
      <c r="EYW2" s="33"/>
      <c r="EYX2" s="33"/>
      <c r="EYY2" s="33"/>
      <c r="EYZ2" s="33"/>
      <c r="EZA2" s="33"/>
      <c r="EZB2" s="33"/>
      <c r="EZC2" s="33"/>
      <c r="EZD2" s="33"/>
      <c r="EZE2" s="33"/>
      <c r="EZF2" s="33"/>
      <c r="EZG2" s="33"/>
      <c r="EZH2" s="33"/>
      <c r="EZI2" s="33"/>
      <c r="EZJ2" s="33"/>
      <c r="EZK2" s="33"/>
      <c r="EZL2" s="33"/>
      <c r="EZM2" s="33"/>
      <c r="EZN2" s="33"/>
      <c r="EZO2" s="33"/>
      <c r="EZP2" s="33"/>
      <c r="EZQ2" s="33"/>
      <c r="EZR2" s="33"/>
      <c r="EZS2" s="33"/>
      <c r="EZT2" s="33"/>
      <c r="EZU2" s="33"/>
      <c r="EZV2" s="33"/>
      <c r="EZW2" s="33"/>
      <c r="EZX2" s="33"/>
      <c r="EZY2" s="33"/>
      <c r="EZZ2" s="33"/>
      <c r="FAA2" s="33"/>
      <c r="FAB2" s="33"/>
      <c r="FAC2" s="33"/>
      <c r="FAD2" s="33"/>
      <c r="FAE2" s="33"/>
      <c r="FAF2" s="33"/>
      <c r="FAG2" s="33"/>
      <c r="FAH2" s="33"/>
      <c r="FAI2" s="33"/>
      <c r="FAJ2" s="33"/>
      <c r="FAK2" s="33"/>
      <c r="FAL2" s="33"/>
      <c r="FAM2" s="33"/>
      <c r="FAN2" s="33"/>
      <c r="FAO2" s="33"/>
      <c r="FAP2" s="33"/>
      <c r="FAQ2" s="33"/>
      <c r="FAR2" s="33"/>
      <c r="FAS2" s="33"/>
      <c r="FAT2" s="33"/>
      <c r="FAU2" s="33"/>
      <c r="FAV2" s="33"/>
      <c r="FAW2" s="33"/>
      <c r="FAX2" s="33"/>
      <c r="FAY2" s="33"/>
      <c r="FAZ2" s="33"/>
      <c r="FBA2" s="33"/>
      <c r="FBB2" s="33"/>
      <c r="FBC2" s="33"/>
      <c r="FBD2" s="33"/>
      <c r="FBE2" s="33"/>
      <c r="FBF2" s="33"/>
      <c r="FBG2" s="33"/>
      <c r="FBH2" s="33"/>
      <c r="FBI2" s="33"/>
      <c r="FBJ2" s="33"/>
      <c r="FBK2" s="33"/>
      <c r="FBL2" s="33"/>
      <c r="FBM2" s="33"/>
      <c r="FBN2" s="33"/>
      <c r="FBO2" s="33"/>
      <c r="FBP2" s="33"/>
      <c r="FBQ2" s="33"/>
      <c r="FBR2" s="33"/>
      <c r="FBS2" s="33"/>
      <c r="FBT2" s="33"/>
      <c r="FBU2" s="33"/>
      <c r="FBV2" s="33"/>
      <c r="FBW2" s="33"/>
      <c r="FBX2" s="33"/>
      <c r="FBY2" s="33"/>
      <c r="FBZ2" s="33"/>
      <c r="FCA2" s="33"/>
      <c r="FCB2" s="33"/>
      <c r="FCC2" s="33"/>
      <c r="FCD2" s="33"/>
      <c r="FCE2" s="33"/>
      <c r="FCF2" s="33"/>
      <c r="FCG2" s="33"/>
      <c r="FCH2" s="33"/>
      <c r="FCI2" s="33"/>
      <c r="FCJ2" s="33"/>
      <c r="FCK2" s="33"/>
      <c r="FCL2" s="33"/>
      <c r="FCM2" s="33"/>
      <c r="FCN2" s="33"/>
      <c r="FCO2" s="33"/>
      <c r="FCP2" s="33"/>
      <c r="FCQ2" s="33"/>
      <c r="FCR2" s="33"/>
      <c r="FCS2" s="33"/>
      <c r="FCT2" s="33"/>
      <c r="FCU2" s="33"/>
      <c r="FCV2" s="33"/>
      <c r="FCW2" s="33"/>
      <c r="FCX2" s="33"/>
      <c r="FCY2" s="33"/>
      <c r="FCZ2" s="33"/>
      <c r="FDA2" s="33"/>
      <c r="FDB2" s="33"/>
      <c r="FDC2" s="33"/>
      <c r="FDD2" s="33"/>
      <c r="FDE2" s="33"/>
      <c r="FDF2" s="33"/>
      <c r="FDG2" s="33"/>
      <c r="FDH2" s="33"/>
      <c r="FDI2" s="33"/>
      <c r="FDJ2" s="33"/>
      <c r="FDK2" s="33"/>
      <c r="FDL2" s="33"/>
      <c r="FDM2" s="33"/>
      <c r="FDN2" s="33"/>
      <c r="FDO2" s="33"/>
      <c r="FDP2" s="33"/>
      <c r="FDQ2" s="33"/>
      <c r="FDR2" s="33"/>
      <c r="FDS2" s="33"/>
      <c r="FDT2" s="33"/>
      <c r="FDU2" s="33"/>
      <c r="FDV2" s="33"/>
      <c r="FDW2" s="33"/>
      <c r="FDX2" s="33"/>
      <c r="FDY2" s="33"/>
      <c r="FDZ2" s="33"/>
      <c r="FEA2" s="33"/>
      <c r="FEB2" s="33"/>
      <c r="FEC2" s="33"/>
      <c r="FED2" s="33"/>
      <c r="FEE2" s="33"/>
      <c r="FEF2" s="33"/>
      <c r="FEG2" s="33"/>
      <c r="FEH2" s="33"/>
      <c r="FEI2" s="33"/>
      <c r="FEJ2" s="33"/>
      <c r="FEK2" s="33"/>
      <c r="FEL2" s="33"/>
      <c r="FEM2" s="33"/>
      <c r="FEN2" s="33"/>
      <c r="FEO2" s="33"/>
      <c r="FEP2" s="33"/>
      <c r="FEQ2" s="33"/>
      <c r="FER2" s="33"/>
      <c r="FES2" s="33"/>
      <c r="FET2" s="33"/>
      <c r="FEU2" s="33"/>
      <c r="FEV2" s="33"/>
      <c r="FEW2" s="33"/>
      <c r="FEX2" s="33"/>
      <c r="FEY2" s="33"/>
      <c r="FEZ2" s="33"/>
      <c r="FFA2" s="33"/>
      <c r="FFB2" s="33"/>
      <c r="FFC2" s="33"/>
      <c r="FFD2" s="33"/>
      <c r="FFE2" s="33"/>
      <c r="FFF2" s="33"/>
      <c r="FFG2" s="33"/>
      <c r="FFH2" s="33"/>
      <c r="FFI2" s="33"/>
      <c r="FFJ2" s="33"/>
      <c r="FFK2" s="33"/>
      <c r="FFL2" s="33"/>
      <c r="FFM2" s="33"/>
      <c r="FFN2" s="33"/>
      <c r="FFO2" s="33"/>
      <c r="FFP2" s="33"/>
      <c r="FFQ2" s="33"/>
      <c r="FFR2" s="33"/>
      <c r="FFS2" s="33"/>
      <c r="FFT2" s="33"/>
      <c r="FFU2" s="33"/>
      <c r="FFV2" s="33"/>
      <c r="FFW2" s="33"/>
      <c r="FFX2" s="33"/>
      <c r="FFY2" s="33"/>
      <c r="FFZ2" s="33"/>
      <c r="FGA2" s="33"/>
      <c r="FGB2" s="33"/>
      <c r="FGC2" s="33"/>
      <c r="FGD2" s="33"/>
      <c r="FGE2" s="33"/>
      <c r="FGF2" s="33"/>
      <c r="FGG2" s="33"/>
      <c r="FGH2" s="33"/>
      <c r="FGI2" s="33"/>
      <c r="FGJ2" s="33"/>
      <c r="FGK2" s="33"/>
      <c r="FGL2" s="33"/>
      <c r="FGM2" s="33"/>
      <c r="FGN2" s="33"/>
      <c r="FGO2" s="33"/>
      <c r="FGP2" s="33"/>
      <c r="FGQ2" s="33"/>
      <c r="FGR2" s="33"/>
      <c r="FGS2" s="33"/>
      <c r="FGT2" s="33"/>
      <c r="FGU2" s="33"/>
      <c r="FGV2" s="33"/>
      <c r="FGW2" s="33"/>
      <c r="FGX2" s="33"/>
      <c r="FGY2" s="33"/>
      <c r="FGZ2" s="33"/>
      <c r="FHA2" s="33"/>
      <c r="FHB2" s="33"/>
      <c r="FHC2" s="33"/>
      <c r="FHD2" s="33"/>
      <c r="FHE2" s="33"/>
      <c r="FHF2" s="33"/>
      <c r="FHG2" s="33"/>
      <c r="FHH2" s="33"/>
      <c r="FHI2" s="33"/>
      <c r="FHJ2" s="33"/>
      <c r="FHK2" s="33"/>
      <c r="FHL2" s="33"/>
      <c r="FHM2" s="33"/>
      <c r="FHN2" s="33"/>
      <c r="FHO2" s="33"/>
      <c r="FHP2" s="33"/>
      <c r="FHQ2" s="33"/>
      <c r="FHR2" s="33"/>
      <c r="FHS2" s="33"/>
      <c r="FHT2" s="33"/>
      <c r="FHU2" s="33"/>
      <c r="FHV2" s="33"/>
      <c r="FHW2" s="33"/>
      <c r="FHX2" s="33"/>
      <c r="FHY2" s="33"/>
      <c r="FHZ2" s="33"/>
      <c r="FIA2" s="33"/>
      <c r="FIB2" s="33"/>
      <c r="FIC2" s="33"/>
      <c r="FID2" s="33"/>
      <c r="FIE2" s="33"/>
      <c r="FIF2" s="33"/>
      <c r="FIG2" s="33"/>
      <c r="FIH2" s="33"/>
      <c r="FII2" s="33"/>
      <c r="FIJ2" s="33"/>
      <c r="FIK2" s="33"/>
      <c r="FIL2" s="33"/>
      <c r="FIM2" s="33"/>
      <c r="FIN2" s="33"/>
      <c r="FIO2" s="33"/>
      <c r="FIP2" s="33"/>
      <c r="FIQ2" s="33"/>
      <c r="FIR2" s="33"/>
      <c r="FIS2" s="33"/>
      <c r="FIT2" s="33"/>
      <c r="FIU2" s="33"/>
      <c r="FIV2" s="33"/>
      <c r="FIW2" s="33"/>
      <c r="FIX2" s="33"/>
      <c r="FIY2" s="33"/>
      <c r="FIZ2" s="33"/>
      <c r="FJA2" s="33"/>
      <c r="FJB2" s="33"/>
      <c r="FJC2" s="33"/>
      <c r="FJD2" s="33"/>
      <c r="FJE2" s="33"/>
      <c r="FJF2" s="33"/>
      <c r="FJG2" s="33"/>
      <c r="FJH2" s="33"/>
      <c r="FJI2" s="33"/>
      <c r="FJJ2" s="33"/>
      <c r="FJK2" s="33"/>
      <c r="FJL2" s="33"/>
      <c r="FJM2" s="33"/>
      <c r="FJN2" s="33"/>
      <c r="FJO2" s="33"/>
      <c r="FJP2" s="33"/>
      <c r="FJQ2" s="33"/>
      <c r="FJR2" s="33"/>
      <c r="FJS2" s="33"/>
      <c r="FJT2" s="33"/>
      <c r="FJU2" s="33"/>
      <c r="FJV2" s="33"/>
      <c r="FJW2" s="33"/>
      <c r="FJX2" s="33"/>
      <c r="FJY2" s="33"/>
      <c r="FJZ2" s="33"/>
      <c r="FKA2" s="33"/>
      <c r="FKB2" s="33"/>
      <c r="FKC2" s="33"/>
      <c r="FKD2" s="33"/>
      <c r="FKE2" s="33"/>
      <c r="FKF2" s="33"/>
      <c r="FKG2" s="33"/>
      <c r="FKH2" s="33"/>
      <c r="FKI2" s="33"/>
      <c r="FKJ2" s="33"/>
      <c r="FKK2" s="33"/>
      <c r="FKL2" s="33"/>
      <c r="FKM2" s="33"/>
      <c r="FKN2" s="33"/>
      <c r="FKO2" s="33"/>
      <c r="FKP2" s="33"/>
      <c r="FKQ2" s="33"/>
      <c r="FKR2" s="33"/>
      <c r="FKS2" s="33"/>
      <c r="FKT2" s="33"/>
      <c r="FKU2" s="33"/>
      <c r="FKV2" s="33"/>
      <c r="FKW2" s="33"/>
      <c r="FKX2" s="33"/>
      <c r="FKY2" s="33"/>
      <c r="FKZ2" s="33"/>
      <c r="FLA2" s="33"/>
      <c r="FLB2" s="33"/>
      <c r="FLC2" s="33"/>
      <c r="FLD2" s="33"/>
      <c r="FLE2" s="33"/>
      <c r="FLF2" s="33"/>
      <c r="FLG2" s="33"/>
      <c r="FLH2" s="33"/>
      <c r="FLI2" s="33"/>
      <c r="FLJ2" s="33"/>
      <c r="FLK2" s="33"/>
      <c r="FLL2" s="33"/>
      <c r="FLM2" s="33"/>
      <c r="FLN2" s="33"/>
      <c r="FLO2" s="33"/>
      <c r="FLP2" s="33"/>
      <c r="FLQ2" s="33"/>
      <c r="FLR2" s="33"/>
      <c r="FLS2" s="33"/>
      <c r="FLT2" s="33"/>
      <c r="FLU2" s="33"/>
      <c r="FLV2" s="33"/>
      <c r="FLW2" s="33"/>
      <c r="FLX2" s="33"/>
      <c r="FLY2" s="33"/>
      <c r="FLZ2" s="33"/>
      <c r="FMA2" s="33"/>
      <c r="FMB2" s="33"/>
      <c r="FMC2" s="33"/>
      <c r="FMD2" s="33"/>
      <c r="FME2" s="33"/>
      <c r="FMF2" s="33"/>
      <c r="FMG2" s="33"/>
      <c r="FMH2" s="33"/>
      <c r="FMI2" s="33"/>
      <c r="FMJ2" s="33"/>
      <c r="FMK2" s="33"/>
      <c r="FML2" s="33"/>
      <c r="FMM2" s="33"/>
      <c r="FMN2" s="33"/>
      <c r="FMO2" s="33"/>
      <c r="FMP2" s="33"/>
      <c r="FMQ2" s="33"/>
      <c r="FMR2" s="33"/>
      <c r="FMS2" s="33"/>
      <c r="FMT2" s="33"/>
      <c r="FMU2" s="33"/>
      <c r="FMV2" s="33"/>
      <c r="FMW2" s="33"/>
      <c r="FMX2" s="33"/>
      <c r="FMY2" s="33"/>
      <c r="FMZ2" s="33"/>
      <c r="FNA2" s="33"/>
      <c r="FNB2" s="33"/>
      <c r="FNC2" s="33"/>
      <c r="FND2" s="33"/>
      <c r="FNE2" s="33"/>
      <c r="FNF2" s="33"/>
      <c r="FNG2" s="33"/>
      <c r="FNH2" s="33"/>
      <c r="FNI2" s="33"/>
      <c r="FNJ2" s="33"/>
      <c r="FNK2" s="33"/>
      <c r="FNL2" s="33"/>
      <c r="FNM2" s="33"/>
      <c r="FNN2" s="33"/>
      <c r="FNO2" s="33"/>
      <c r="FNP2" s="33"/>
      <c r="FNQ2" s="33"/>
      <c r="FNR2" s="33"/>
      <c r="FNS2" s="33"/>
      <c r="FNT2" s="33"/>
      <c r="FNU2" s="33"/>
      <c r="FNV2" s="33"/>
      <c r="FNW2" s="33"/>
      <c r="FNX2" s="33"/>
      <c r="FNY2" s="33"/>
      <c r="FNZ2" s="33"/>
      <c r="FOA2" s="33"/>
      <c r="FOB2" s="33"/>
      <c r="FOC2" s="33"/>
      <c r="FOD2" s="33"/>
      <c r="FOE2" s="33"/>
      <c r="FOF2" s="33"/>
      <c r="FOG2" s="33"/>
      <c r="FOH2" s="33"/>
      <c r="FOI2" s="33"/>
      <c r="FOJ2" s="33"/>
      <c r="FOK2" s="33"/>
      <c r="FOL2" s="33"/>
      <c r="FOM2" s="33"/>
      <c r="FON2" s="33"/>
      <c r="FOO2" s="33"/>
      <c r="FOP2" s="33"/>
      <c r="FOQ2" s="33"/>
      <c r="FOR2" s="33"/>
      <c r="FOS2" s="33"/>
      <c r="FOT2" s="33"/>
      <c r="FOU2" s="33"/>
      <c r="FOV2" s="33"/>
      <c r="FOW2" s="33"/>
      <c r="FOX2" s="33"/>
      <c r="FOY2" s="33"/>
      <c r="FOZ2" s="33"/>
      <c r="FPA2" s="33"/>
      <c r="FPB2" s="33"/>
      <c r="FPC2" s="33"/>
      <c r="FPD2" s="33"/>
      <c r="FPE2" s="33"/>
      <c r="FPF2" s="33"/>
      <c r="FPG2" s="33"/>
      <c r="FPH2" s="33"/>
      <c r="FPI2" s="33"/>
      <c r="FPJ2" s="33"/>
      <c r="FPK2" s="33"/>
      <c r="FPL2" s="33"/>
      <c r="FPM2" s="33"/>
      <c r="FPN2" s="33"/>
      <c r="FPO2" s="33"/>
      <c r="FPP2" s="33"/>
      <c r="FPQ2" s="33"/>
      <c r="FPR2" s="33"/>
      <c r="FPS2" s="33"/>
      <c r="FPT2" s="33"/>
      <c r="FPU2" s="33"/>
      <c r="FPV2" s="33"/>
      <c r="FPW2" s="33"/>
      <c r="FPX2" s="33"/>
      <c r="FPY2" s="33"/>
      <c r="FPZ2" s="33"/>
      <c r="FQA2" s="33"/>
      <c r="FQB2" s="33"/>
      <c r="FQC2" s="33"/>
      <c r="FQD2" s="33"/>
      <c r="FQE2" s="33"/>
      <c r="FQF2" s="33"/>
      <c r="FQG2" s="33"/>
      <c r="FQH2" s="33"/>
      <c r="FQI2" s="33"/>
      <c r="FQJ2" s="33"/>
      <c r="FQK2" s="33"/>
      <c r="FQL2" s="33"/>
      <c r="FQM2" s="33"/>
      <c r="FQN2" s="33"/>
      <c r="FQO2" s="33"/>
      <c r="FQP2" s="33"/>
      <c r="FQQ2" s="33"/>
      <c r="FQR2" s="33"/>
      <c r="FQS2" s="33"/>
      <c r="FQT2" s="33"/>
      <c r="FQU2" s="33"/>
      <c r="FQV2" s="33"/>
      <c r="FQW2" s="33"/>
      <c r="FQX2" s="33"/>
      <c r="FQY2" s="33"/>
      <c r="FQZ2" s="33"/>
      <c r="FRA2" s="33"/>
      <c r="FRB2" s="33"/>
      <c r="FRC2" s="33"/>
      <c r="FRD2" s="33"/>
      <c r="FRE2" s="33"/>
      <c r="FRF2" s="33"/>
      <c r="FRG2" s="33"/>
      <c r="FRH2" s="33"/>
      <c r="FRI2" s="33"/>
      <c r="FRJ2" s="33"/>
      <c r="FRK2" s="33"/>
      <c r="FRL2" s="33"/>
      <c r="FRM2" s="33"/>
      <c r="FRN2" s="33"/>
      <c r="FRO2" s="33"/>
      <c r="FRP2" s="33"/>
      <c r="FRQ2" s="33"/>
      <c r="FRR2" s="33"/>
      <c r="FRS2" s="33"/>
      <c r="FRT2" s="33"/>
      <c r="FRU2" s="33"/>
      <c r="FRV2" s="33"/>
      <c r="FRW2" s="33"/>
      <c r="FRX2" s="33"/>
      <c r="FRY2" s="33"/>
      <c r="FRZ2" s="33"/>
      <c r="FSA2" s="33"/>
      <c r="FSB2" s="33"/>
      <c r="FSC2" s="33"/>
      <c r="FSD2" s="33"/>
      <c r="FSE2" s="33"/>
      <c r="FSF2" s="33"/>
      <c r="FSG2" s="33"/>
      <c r="FSH2" s="33"/>
      <c r="FSI2" s="33"/>
      <c r="FSJ2" s="33"/>
      <c r="FSK2" s="33"/>
      <c r="FSL2" s="33"/>
      <c r="FSM2" s="33"/>
      <c r="FSN2" s="33"/>
      <c r="FSO2" s="33"/>
      <c r="FSP2" s="33"/>
      <c r="FSQ2" s="33"/>
      <c r="FSR2" s="33"/>
      <c r="FSS2" s="33"/>
      <c r="FST2" s="33"/>
      <c r="FSU2" s="33"/>
      <c r="FSV2" s="33"/>
      <c r="FSW2" s="33"/>
      <c r="FSX2" s="33"/>
      <c r="FSY2" s="33"/>
      <c r="FSZ2" s="33"/>
      <c r="FTA2" s="33"/>
      <c r="FTB2" s="33"/>
      <c r="FTC2" s="33"/>
      <c r="FTD2" s="33"/>
      <c r="FTE2" s="33"/>
      <c r="FTF2" s="33"/>
      <c r="FTG2" s="33"/>
      <c r="FTH2" s="33"/>
      <c r="FTI2" s="33"/>
      <c r="FTJ2" s="33"/>
      <c r="FTK2" s="33"/>
      <c r="FTL2" s="33"/>
      <c r="FTM2" s="33"/>
      <c r="FTN2" s="33"/>
      <c r="FTO2" s="33"/>
      <c r="FTP2" s="33"/>
      <c r="FTQ2" s="33"/>
      <c r="FTR2" s="33"/>
      <c r="FTS2" s="33"/>
      <c r="FTT2" s="33"/>
      <c r="FTU2" s="33"/>
      <c r="FTV2" s="33"/>
      <c r="FTW2" s="33"/>
      <c r="FTX2" s="33"/>
      <c r="FTY2" s="33"/>
      <c r="FTZ2" s="33"/>
      <c r="FUA2" s="33"/>
      <c r="FUB2" s="33"/>
      <c r="FUC2" s="33"/>
      <c r="FUD2" s="33"/>
      <c r="FUE2" s="33"/>
      <c r="FUF2" s="33"/>
      <c r="FUG2" s="33"/>
      <c r="FUH2" s="33"/>
      <c r="FUI2" s="33"/>
      <c r="FUJ2" s="33"/>
      <c r="FUK2" s="33"/>
      <c r="FUL2" s="33"/>
      <c r="FUM2" s="33"/>
      <c r="FUN2" s="33"/>
      <c r="FUO2" s="33"/>
      <c r="FUP2" s="33"/>
      <c r="FUQ2" s="33"/>
      <c r="FUR2" s="33"/>
      <c r="FUS2" s="33"/>
      <c r="FUT2" s="33"/>
      <c r="FUU2" s="33"/>
      <c r="FUV2" s="33"/>
      <c r="FUW2" s="33"/>
      <c r="FUX2" s="33"/>
      <c r="FUY2" s="33"/>
      <c r="FUZ2" s="33"/>
      <c r="FVA2" s="33"/>
      <c r="FVB2" s="33"/>
      <c r="FVC2" s="33"/>
      <c r="FVD2" s="33"/>
      <c r="FVE2" s="33"/>
      <c r="FVF2" s="33"/>
      <c r="FVG2" s="33"/>
      <c r="FVH2" s="33"/>
      <c r="FVI2" s="33"/>
      <c r="FVJ2" s="33"/>
      <c r="FVK2" s="33"/>
      <c r="FVL2" s="33"/>
      <c r="FVM2" s="33"/>
      <c r="FVN2" s="33"/>
      <c r="FVO2" s="33"/>
      <c r="FVP2" s="33"/>
      <c r="FVQ2" s="33"/>
      <c r="FVR2" s="33"/>
      <c r="FVS2" s="33"/>
      <c r="FVT2" s="33"/>
      <c r="FVU2" s="33"/>
      <c r="FVV2" s="33"/>
      <c r="FVW2" s="33"/>
      <c r="FVX2" s="33"/>
      <c r="FVY2" s="33"/>
      <c r="FVZ2" s="33"/>
      <c r="FWA2" s="33"/>
      <c r="FWB2" s="33"/>
      <c r="FWC2" s="33"/>
      <c r="FWD2" s="33"/>
      <c r="FWE2" s="33"/>
      <c r="FWF2" s="33"/>
      <c r="FWG2" s="33"/>
      <c r="FWH2" s="33"/>
      <c r="FWI2" s="33"/>
      <c r="FWJ2" s="33"/>
      <c r="FWK2" s="33"/>
      <c r="FWL2" s="33"/>
      <c r="FWM2" s="33"/>
      <c r="FWN2" s="33"/>
      <c r="FWO2" s="33"/>
      <c r="FWP2" s="33"/>
      <c r="FWQ2" s="33"/>
      <c r="FWR2" s="33"/>
      <c r="FWS2" s="33"/>
      <c r="FWT2" s="33"/>
      <c r="FWU2" s="33"/>
      <c r="FWV2" s="33"/>
      <c r="FWW2" s="33"/>
      <c r="FWX2" s="33"/>
      <c r="FWY2" s="33"/>
      <c r="FWZ2" s="33"/>
      <c r="FXA2" s="33"/>
      <c r="FXB2" s="33"/>
      <c r="FXC2" s="33"/>
      <c r="FXD2" s="33"/>
      <c r="FXE2" s="33"/>
      <c r="FXF2" s="33"/>
      <c r="FXG2" s="33"/>
      <c r="FXH2" s="33"/>
      <c r="FXI2" s="33"/>
      <c r="FXJ2" s="33"/>
      <c r="FXK2" s="33"/>
      <c r="FXL2" s="33"/>
      <c r="FXM2" s="33"/>
      <c r="FXN2" s="33"/>
      <c r="FXO2" s="33"/>
      <c r="FXP2" s="33"/>
      <c r="FXQ2" s="33"/>
      <c r="FXR2" s="33"/>
      <c r="FXS2" s="33"/>
      <c r="FXT2" s="33"/>
      <c r="FXU2" s="33"/>
      <c r="FXV2" s="33"/>
      <c r="FXW2" s="33"/>
      <c r="FXX2" s="33"/>
      <c r="FXY2" s="33"/>
      <c r="FXZ2" s="33"/>
      <c r="FYA2" s="33"/>
      <c r="FYB2" s="33"/>
      <c r="FYC2" s="33"/>
      <c r="FYD2" s="33"/>
      <c r="FYE2" s="33"/>
      <c r="FYF2" s="33"/>
      <c r="FYG2" s="33"/>
      <c r="FYH2" s="33"/>
      <c r="FYI2" s="33"/>
      <c r="FYJ2" s="33"/>
      <c r="FYK2" s="33"/>
      <c r="FYL2" s="33"/>
      <c r="FYM2" s="33"/>
      <c r="FYN2" s="33"/>
      <c r="FYO2" s="33"/>
      <c r="FYP2" s="33"/>
      <c r="FYQ2" s="33"/>
      <c r="FYR2" s="33"/>
      <c r="FYS2" s="33"/>
      <c r="FYT2" s="33"/>
      <c r="FYU2" s="33"/>
      <c r="FYV2" s="33"/>
      <c r="FYW2" s="33"/>
      <c r="FYX2" s="33"/>
      <c r="FYY2" s="33"/>
      <c r="FYZ2" s="33"/>
      <c r="FZA2" s="33"/>
      <c r="FZB2" s="33"/>
      <c r="FZC2" s="33"/>
      <c r="FZD2" s="33"/>
      <c r="FZE2" s="33"/>
      <c r="FZF2" s="33"/>
      <c r="FZG2" s="33"/>
      <c r="FZH2" s="33"/>
      <c r="FZI2" s="33"/>
      <c r="FZJ2" s="33"/>
      <c r="FZK2" s="33"/>
      <c r="FZL2" s="33"/>
      <c r="FZM2" s="33"/>
      <c r="FZN2" s="33"/>
      <c r="FZO2" s="33"/>
      <c r="FZP2" s="33"/>
      <c r="FZQ2" s="33"/>
      <c r="FZR2" s="33"/>
      <c r="FZS2" s="33"/>
      <c r="FZT2" s="33"/>
      <c r="FZU2" s="33"/>
      <c r="FZV2" s="33"/>
      <c r="FZW2" s="33"/>
      <c r="FZX2" s="33"/>
      <c r="FZY2" s="33"/>
      <c r="FZZ2" s="33"/>
      <c r="GAA2" s="33"/>
      <c r="GAB2" s="33"/>
      <c r="GAC2" s="33"/>
      <c r="GAD2" s="33"/>
      <c r="GAE2" s="33"/>
      <c r="GAF2" s="33"/>
      <c r="GAG2" s="33"/>
      <c r="GAH2" s="33"/>
      <c r="GAI2" s="33"/>
      <c r="GAJ2" s="33"/>
      <c r="GAK2" s="33"/>
      <c r="GAL2" s="33"/>
      <c r="GAM2" s="33"/>
      <c r="GAN2" s="33"/>
      <c r="GAO2" s="33"/>
      <c r="GAP2" s="33"/>
      <c r="GAQ2" s="33"/>
      <c r="GAR2" s="33"/>
      <c r="GAS2" s="33"/>
      <c r="GAT2" s="33"/>
      <c r="GAU2" s="33"/>
      <c r="GAV2" s="33"/>
      <c r="GAW2" s="33"/>
      <c r="GAX2" s="33"/>
      <c r="GAY2" s="33"/>
      <c r="GAZ2" s="33"/>
      <c r="GBA2" s="33"/>
      <c r="GBB2" s="33"/>
      <c r="GBC2" s="33"/>
      <c r="GBD2" s="33"/>
      <c r="GBE2" s="33"/>
      <c r="GBF2" s="33"/>
      <c r="GBG2" s="33"/>
      <c r="GBH2" s="33"/>
      <c r="GBI2" s="33"/>
      <c r="GBJ2" s="33"/>
      <c r="GBK2" s="33"/>
      <c r="GBL2" s="33"/>
      <c r="GBM2" s="33"/>
      <c r="GBN2" s="33"/>
      <c r="GBO2" s="33"/>
      <c r="GBP2" s="33"/>
      <c r="GBQ2" s="33"/>
      <c r="GBR2" s="33"/>
      <c r="GBS2" s="33"/>
      <c r="GBT2" s="33"/>
      <c r="GBU2" s="33"/>
      <c r="GBV2" s="33"/>
      <c r="GBW2" s="33"/>
      <c r="GBX2" s="33"/>
      <c r="GBY2" s="33"/>
      <c r="GBZ2" s="33"/>
      <c r="GCA2" s="33"/>
      <c r="GCB2" s="33"/>
      <c r="GCC2" s="33"/>
      <c r="GCD2" s="33"/>
      <c r="GCE2" s="33"/>
      <c r="GCF2" s="33"/>
      <c r="GCG2" s="33"/>
      <c r="GCH2" s="33"/>
      <c r="GCI2" s="33"/>
      <c r="GCJ2" s="33"/>
      <c r="GCK2" s="33"/>
      <c r="GCL2" s="33"/>
      <c r="GCM2" s="33"/>
      <c r="GCN2" s="33"/>
      <c r="GCO2" s="33"/>
      <c r="GCP2" s="33"/>
      <c r="GCQ2" s="33"/>
      <c r="GCR2" s="33"/>
      <c r="GCS2" s="33"/>
      <c r="GCT2" s="33"/>
      <c r="GCU2" s="33"/>
      <c r="GCV2" s="33"/>
      <c r="GCW2" s="33"/>
      <c r="GCX2" s="33"/>
      <c r="GCY2" s="33"/>
      <c r="GCZ2" s="33"/>
      <c r="GDA2" s="33"/>
      <c r="GDB2" s="33"/>
      <c r="GDC2" s="33"/>
      <c r="GDD2" s="33"/>
      <c r="GDE2" s="33"/>
      <c r="GDF2" s="33"/>
      <c r="GDG2" s="33"/>
      <c r="GDH2" s="33"/>
      <c r="GDI2" s="33"/>
      <c r="GDJ2" s="33"/>
      <c r="GDK2" s="33"/>
      <c r="GDL2" s="33"/>
      <c r="GDM2" s="33"/>
      <c r="GDN2" s="33"/>
      <c r="GDO2" s="33"/>
      <c r="GDP2" s="33"/>
      <c r="GDQ2" s="33"/>
      <c r="GDR2" s="33"/>
      <c r="GDS2" s="33"/>
      <c r="GDT2" s="33"/>
      <c r="GDU2" s="33"/>
      <c r="GDV2" s="33"/>
      <c r="GDW2" s="33"/>
      <c r="GDX2" s="33"/>
      <c r="GDY2" s="33"/>
      <c r="GDZ2" s="33"/>
      <c r="GEA2" s="33"/>
      <c r="GEB2" s="33"/>
      <c r="GEC2" s="33"/>
      <c r="GED2" s="33"/>
      <c r="GEE2" s="33"/>
      <c r="GEF2" s="33"/>
      <c r="GEG2" s="33"/>
      <c r="GEH2" s="33"/>
      <c r="GEI2" s="33"/>
      <c r="GEJ2" s="33"/>
      <c r="GEK2" s="33"/>
      <c r="GEL2" s="33"/>
      <c r="GEM2" s="33"/>
      <c r="GEN2" s="33"/>
      <c r="GEO2" s="33"/>
      <c r="GEP2" s="33"/>
      <c r="GEQ2" s="33"/>
      <c r="GER2" s="33"/>
      <c r="GES2" s="33"/>
      <c r="GET2" s="33"/>
      <c r="GEU2" s="33"/>
      <c r="GEV2" s="33"/>
      <c r="GEW2" s="33"/>
      <c r="GEX2" s="33"/>
      <c r="GEY2" s="33"/>
      <c r="GEZ2" s="33"/>
      <c r="GFA2" s="33"/>
      <c r="GFB2" s="33"/>
      <c r="GFC2" s="33"/>
      <c r="GFD2" s="33"/>
      <c r="GFE2" s="33"/>
      <c r="GFF2" s="33"/>
      <c r="GFG2" s="33"/>
      <c r="GFH2" s="33"/>
      <c r="GFI2" s="33"/>
      <c r="GFJ2" s="33"/>
      <c r="GFK2" s="33"/>
      <c r="GFL2" s="33"/>
      <c r="GFM2" s="33"/>
      <c r="GFN2" s="33"/>
      <c r="GFO2" s="33"/>
      <c r="GFP2" s="33"/>
      <c r="GFQ2" s="33"/>
      <c r="GFR2" s="33"/>
      <c r="GFS2" s="33"/>
      <c r="GFT2" s="33"/>
      <c r="GFU2" s="33"/>
      <c r="GFV2" s="33"/>
      <c r="GFW2" s="33"/>
      <c r="GFX2" s="33"/>
      <c r="GFY2" s="33"/>
      <c r="GFZ2" s="33"/>
      <c r="GGA2" s="33"/>
      <c r="GGB2" s="33"/>
      <c r="GGC2" s="33"/>
      <c r="GGD2" s="33"/>
      <c r="GGE2" s="33"/>
      <c r="GGF2" s="33"/>
      <c r="GGG2" s="33"/>
      <c r="GGH2" s="33"/>
      <c r="GGI2" s="33"/>
      <c r="GGJ2" s="33"/>
      <c r="GGK2" s="33"/>
      <c r="GGL2" s="33"/>
      <c r="GGM2" s="33"/>
      <c r="GGN2" s="33"/>
      <c r="GGO2" s="33"/>
      <c r="GGP2" s="33"/>
      <c r="GGQ2" s="33"/>
      <c r="GGR2" s="33"/>
      <c r="GGS2" s="33"/>
      <c r="GGT2" s="33"/>
      <c r="GGU2" s="33"/>
      <c r="GGV2" s="33"/>
      <c r="GGW2" s="33"/>
      <c r="GGX2" s="33"/>
      <c r="GGY2" s="33"/>
      <c r="GGZ2" s="33"/>
      <c r="GHA2" s="33"/>
      <c r="GHB2" s="33"/>
      <c r="GHC2" s="33"/>
      <c r="GHD2" s="33"/>
      <c r="GHE2" s="33"/>
      <c r="GHF2" s="33"/>
      <c r="GHG2" s="33"/>
      <c r="GHH2" s="33"/>
      <c r="GHI2" s="33"/>
      <c r="GHJ2" s="33"/>
      <c r="GHK2" s="33"/>
      <c r="GHL2" s="33"/>
      <c r="GHM2" s="33"/>
      <c r="GHN2" s="33"/>
      <c r="GHO2" s="33"/>
      <c r="GHP2" s="33"/>
      <c r="GHQ2" s="33"/>
      <c r="GHR2" s="33"/>
      <c r="GHS2" s="33"/>
      <c r="GHT2" s="33"/>
      <c r="GHU2" s="33"/>
      <c r="GHV2" s="33"/>
      <c r="GHW2" s="33"/>
      <c r="GHX2" s="33"/>
      <c r="GHY2" s="33"/>
      <c r="GHZ2" s="33"/>
      <c r="GIA2" s="33"/>
      <c r="GIB2" s="33"/>
      <c r="GIC2" s="33"/>
      <c r="GID2" s="33"/>
      <c r="GIE2" s="33"/>
      <c r="GIF2" s="33"/>
      <c r="GIG2" s="33"/>
      <c r="GIH2" s="33"/>
      <c r="GII2" s="33"/>
      <c r="GIJ2" s="33"/>
      <c r="GIK2" s="33"/>
      <c r="GIL2" s="33"/>
      <c r="GIM2" s="33"/>
      <c r="GIN2" s="33"/>
      <c r="GIO2" s="33"/>
      <c r="GIP2" s="33"/>
      <c r="GIQ2" s="33"/>
      <c r="GIR2" s="33"/>
      <c r="GIS2" s="33"/>
      <c r="GIT2" s="33"/>
      <c r="GIU2" s="33"/>
      <c r="GIV2" s="33"/>
      <c r="GIW2" s="33"/>
      <c r="GIX2" s="33"/>
      <c r="GIY2" s="33"/>
      <c r="GIZ2" s="33"/>
      <c r="GJA2" s="33"/>
      <c r="GJB2" s="33"/>
      <c r="GJC2" s="33"/>
      <c r="GJD2" s="33"/>
      <c r="GJE2" s="33"/>
      <c r="GJF2" s="33"/>
      <c r="GJG2" s="33"/>
      <c r="GJH2" s="33"/>
      <c r="GJI2" s="33"/>
      <c r="GJJ2" s="33"/>
      <c r="GJK2" s="33"/>
      <c r="GJL2" s="33"/>
      <c r="GJM2" s="33"/>
      <c r="GJN2" s="33"/>
      <c r="GJO2" s="33"/>
      <c r="GJP2" s="33"/>
      <c r="GJQ2" s="33"/>
      <c r="GJR2" s="33"/>
      <c r="GJS2" s="33"/>
      <c r="GJT2" s="33"/>
      <c r="GJU2" s="33"/>
      <c r="GJV2" s="33"/>
      <c r="GJW2" s="33"/>
      <c r="GJX2" s="33"/>
      <c r="GJY2" s="33"/>
      <c r="GJZ2" s="33"/>
      <c r="GKA2" s="33"/>
      <c r="GKB2" s="33"/>
      <c r="GKC2" s="33"/>
      <c r="GKD2" s="33"/>
      <c r="GKE2" s="33"/>
      <c r="GKF2" s="33"/>
      <c r="GKG2" s="33"/>
      <c r="GKH2" s="33"/>
      <c r="GKI2" s="33"/>
      <c r="GKJ2" s="33"/>
      <c r="GKK2" s="33"/>
      <c r="GKL2" s="33"/>
      <c r="GKM2" s="33"/>
      <c r="GKN2" s="33"/>
      <c r="GKO2" s="33"/>
      <c r="GKP2" s="33"/>
      <c r="GKQ2" s="33"/>
      <c r="GKR2" s="33"/>
      <c r="GKS2" s="33"/>
      <c r="GKT2" s="33"/>
      <c r="GKU2" s="33"/>
      <c r="GKV2" s="33"/>
      <c r="GKW2" s="33"/>
      <c r="GKX2" s="33"/>
      <c r="GKY2" s="33"/>
      <c r="GKZ2" s="33"/>
      <c r="GLA2" s="33"/>
      <c r="GLB2" s="33"/>
      <c r="GLC2" s="33"/>
      <c r="GLD2" s="33"/>
      <c r="GLE2" s="33"/>
      <c r="GLF2" s="33"/>
      <c r="GLG2" s="33"/>
      <c r="GLH2" s="33"/>
      <c r="GLI2" s="33"/>
      <c r="GLJ2" s="33"/>
      <c r="GLK2" s="33"/>
      <c r="GLL2" s="33"/>
      <c r="GLM2" s="33"/>
      <c r="GLN2" s="33"/>
      <c r="GLO2" s="33"/>
      <c r="GLP2" s="33"/>
      <c r="GLQ2" s="33"/>
      <c r="GLR2" s="33"/>
      <c r="GLS2" s="33"/>
      <c r="GLT2" s="33"/>
      <c r="GLU2" s="33"/>
      <c r="GLV2" s="33"/>
      <c r="GLW2" s="33"/>
      <c r="GLX2" s="33"/>
      <c r="GLY2" s="33"/>
      <c r="GLZ2" s="33"/>
      <c r="GMA2" s="33"/>
      <c r="GMB2" s="33"/>
      <c r="GMC2" s="33"/>
      <c r="GMD2" s="33"/>
      <c r="GME2" s="33"/>
      <c r="GMF2" s="33"/>
      <c r="GMG2" s="33"/>
      <c r="GMH2" s="33"/>
      <c r="GMI2" s="33"/>
      <c r="GMJ2" s="33"/>
      <c r="GMK2" s="33"/>
      <c r="GML2" s="33"/>
      <c r="GMM2" s="33"/>
      <c r="GMN2" s="33"/>
      <c r="GMO2" s="33"/>
      <c r="GMP2" s="33"/>
      <c r="GMQ2" s="33"/>
      <c r="GMR2" s="33"/>
      <c r="GMS2" s="33"/>
      <c r="GMT2" s="33"/>
      <c r="GMU2" s="33"/>
      <c r="GMV2" s="33"/>
      <c r="GMW2" s="33"/>
      <c r="GMX2" s="33"/>
      <c r="GMY2" s="33"/>
      <c r="GMZ2" s="33"/>
      <c r="GNA2" s="33"/>
      <c r="GNB2" s="33"/>
      <c r="GNC2" s="33"/>
      <c r="GND2" s="33"/>
      <c r="GNE2" s="33"/>
      <c r="GNF2" s="33"/>
      <c r="GNG2" s="33"/>
      <c r="GNH2" s="33"/>
      <c r="GNI2" s="33"/>
      <c r="GNJ2" s="33"/>
      <c r="GNK2" s="33"/>
      <c r="GNL2" s="33"/>
      <c r="GNM2" s="33"/>
      <c r="GNN2" s="33"/>
      <c r="GNO2" s="33"/>
      <c r="GNP2" s="33"/>
      <c r="GNQ2" s="33"/>
      <c r="GNR2" s="33"/>
      <c r="GNS2" s="33"/>
      <c r="GNT2" s="33"/>
      <c r="GNU2" s="33"/>
      <c r="GNV2" s="33"/>
      <c r="GNW2" s="33"/>
      <c r="GNX2" s="33"/>
      <c r="GNY2" s="33"/>
      <c r="GNZ2" s="33"/>
      <c r="GOA2" s="33"/>
      <c r="GOB2" s="33"/>
      <c r="GOC2" s="33"/>
      <c r="GOD2" s="33"/>
      <c r="GOE2" s="33"/>
      <c r="GOF2" s="33"/>
      <c r="GOG2" s="33"/>
      <c r="GOH2" s="33"/>
      <c r="GOI2" s="33"/>
      <c r="GOJ2" s="33"/>
      <c r="GOK2" s="33"/>
      <c r="GOL2" s="33"/>
      <c r="GOM2" s="33"/>
      <c r="GON2" s="33"/>
      <c r="GOO2" s="33"/>
      <c r="GOP2" s="33"/>
      <c r="GOQ2" s="33"/>
      <c r="GOR2" s="33"/>
      <c r="GOS2" s="33"/>
      <c r="GOT2" s="33"/>
      <c r="GOU2" s="33"/>
      <c r="GOV2" s="33"/>
      <c r="GOW2" s="33"/>
      <c r="GOX2" s="33"/>
      <c r="GOY2" s="33"/>
      <c r="GOZ2" s="33"/>
      <c r="GPA2" s="33"/>
      <c r="GPB2" s="33"/>
      <c r="GPC2" s="33"/>
      <c r="GPD2" s="33"/>
      <c r="GPE2" s="33"/>
      <c r="GPF2" s="33"/>
      <c r="GPG2" s="33"/>
      <c r="GPH2" s="33"/>
      <c r="GPI2" s="33"/>
      <c r="GPJ2" s="33"/>
      <c r="GPK2" s="33"/>
      <c r="GPL2" s="33"/>
      <c r="GPM2" s="33"/>
      <c r="GPN2" s="33"/>
      <c r="GPO2" s="33"/>
      <c r="GPP2" s="33"/>
      <c r="GPQ2" s="33"/>
      <c r="GPR2" s="33"/>
      <c r="GPS2" s="33"/>
      <c r="GPT2" s="33"/>
      <c r="GPU2" s="33"/>
      <c r="GPV2" s="33"/>
      <c r="GPW2" s="33"/>
      <c r="GPX2" s="33"/>
      <c r="GPY2" s="33"/>
      <c r="GPZ2" s="33"/>
      <c r="GQA2" s="33"/>
      <c r="GQB2" s="33"/>
      <c r="GQC2" s="33"/>
      <c r="GQD2" s="33"/>
      <c r="GQE2" s="33"/>
      <c r="GQF2" s="33"/>
      <c r="GQG2" s="33"/>
      <c r="GQH2" s="33"/>
      <c r="GQI2" s="33"/>
      <c r="GQJ2" s="33"/>
      <c r="GQK2" s="33"/>
      <c r="GQL2" s="33"/>
      <c r="GQM2" s="33"/>
      <c r="GQN2" s="33"/>
      <c r="GQO2" s="33"/>
      <c r="GQP2" s="33"/>
      <c r="GQQ2" s="33"/>
      <c r="GQR2" s="33"/>
      <c r="GQS2" s="33"/>
      <c r="GQT2" s="33"/>
      <c r="GQU2" s="33"/>
      <c r="GQV2" s="33"/>
      <c r="GQW2" s="33"/>
      <c r="GQX2" s="33"/>
      <c r="GQY2" s="33"/>
      <c r="GQZ2" s="33"/>
      <c r="GRA2" s="33"/>
      <c r="GRB2" s="33"/>
      <c r="GRC2" s="33"/>
      <c r="GRD2" s="33"/>
      <c r="GRE2" s="33"/>
      <c r="GRF2" s="33"/>
      <c r="GRG2" s="33"/>
      <c r="GRH2" s="33"/>
      <c r="GRI2" s="33"/>
      <c r="GRJ2" s="33"/>
      <c r="GRK2" s="33"/>
      <c r="GRL2" s="33"/>
      <c r="GRM2" s="33"/>
      <c r="GRN2" s="33"/>
      <c r="GRO2" s="33"/>
      <c r="GRP2" s="33"/>
      <c r="GRQ2" s="33"/>
      <c r="GRR2" s="33"/>
      <c r="GRS2" s="33"/>
      <c r="GRT2" s="33"/>
      <c r="GRU2" s="33"/>
      <c r="GRV2" s="33"/>
      <c r="GRW2" s="33"/>
      <c r="GRX2" s="33"/>
      <c r="GRY2" s="33"/>
      <c r="GRZ2" s="33"/>
      <c r="GSA2" s="33"/>
      <c r="GSB2" s="33"/>
      <c r="GSC2" s="33"/>
      <c r="GSD2" s="33"/>
      <c r="GSE2" s="33"/>
      <c r="GSF2" s="33"/>
      <c r="GSG2" s="33"/>
      <c r="GSH2" s="33"/>
      <c r="GSI2" s="33"/>
      <c r="GSJ2" s="33"/>
      <c r="GSK2" s="33"/>
      <c r="GSL2" s="33"/>
      <c r="GSM2" s="33"/>
      <c r="GSN2" s="33"/>
      <c r="GSO2" s="33"/>
      <c r="GSP2" s="33"/>
      <c r="GSQ2" s="33"/>
      <c r="GSR2" s="33"/>
      <c r="GSS2" s="33"/>
      <c r="GST2" s="33"/>
      <c r="GSU2" s="33"/>
      <c r="GSV2" s="33"/>
      <c r="GSW2" s="33"/>
      <c r="GSX2" s="33"/>
      <c r="GSY2" s="33"/>
      <c r="GSZ2" s="33"/>
      <c r="GTA2" s="33"/>
      <c r="GTB2" s="33"/>
      <c r="GTC2" s="33"/>
      <c r="GTD2" s="33"/>
      <c r="GTE2" s="33"/>
      <c r="GTF2" s="33"/>
      <c r="GTG2" s="33"/>
      <c r="GTH2" s="33"/>
      <c r="GTI2" s="33"/>
      <c r="GTJ2" s="33"/>
      <c r="GTK2" s="33"/>
      <c r="GTL2" s="33"/>
      <c r="GTM2" s="33"/>
      <c r="GTN2" s="33"/>
      <c r="GTO2" s="33"/>
      <c r="GTP2" s="33"/>
      <c r="GTQ2" s="33"/>
      <c r="GTR2" s="33"/>
      <c r="GTS2" s="33"/>
      <c r="GTT2" s="33"/>
      <c r="GTU2" s="33"/>
      <c r="GTV2" s="33"/>
      <c r="GTW2" s="33"/>
      <c r="GTX2" s="33"/>
      <c r="GTY2" s="33"/>
      <c r="GTZ2" s="33"/>
      <c r="GUA2" s="33"/>
      <c r="GUB2" s="33"/>
      <c r="GUC2" s="33"/>
      <c r="GUD2" s="33"/>
      <c r="GUE2" s="33"/>
      <c r="GUF2" s="33"/>
      <c r="GUG2" s="33"/>
      <c r="GUH2" s="33"/>
      <c r="GUI2" s="33"/>
      <c r="GUJ2" s="33"/>
      <c r="GUK2" s="33"/>
      <c r="GUL2" s="33"/>
      <c r="GUM2" s="33"/>
      <c r="GUN2" s="33"/>
      <c r="GUO2" s="33"/>
      <c r="GUP2" s="33"/>
      <c r="GUQ2" s="33"/>
      <c r="GUR2" s="33"/>
      <c r="GUS2" s="33"/>
      <c r="GUT2" s="33"/>
      <c r="GUU2" s="33"/>
      <c r="GUV2" s="33"/>
      <c r="GUW2" s="33"/>
      <c r="GUX2" s="33"/>
      <c r="GUY2" s="33"/>
      <c r="GUZ2" s="33"/>
      <c r="GVA2" s="33"/>
      <c r="GVB2" s="33"/>
      <c r="GVC2" s="33"/>
      <c r="GVD2" s="33"/>
      <c r="GVE2" s="33"/>
      <c r="GVF2" s="33"/>
      <c r="GVG2" s="33"/>
      <c r="GVH2" s="33"/>
      <c r="GVI2" s="33"/>
      <c r="GVJ2" s="33"/>
      <c r="GVK2" s="33"/>
      <c r="GVL2" s="33"/>
      <c r="GVM2" s="33"/>
      <c r="GVN2" s="33"/>
      <c r="GVO2" s="33"/>
      <c r="GVP2" s="33"/>
      <c r="GVQ2" s="33"/>
      <c r="GVR2" s="33"/>
      <c r="GVS2" s="33"/>
      <c r="GVT2" s="33"/>
      <c r="GVU2" s="33"/>
      <c r="GVV2" s="33"/>
      <c r="GVW2" s="33"/>
      <c r="GVX2" s="33"/>
      <c r="GVY2" s="33"/>
      <c r="GVZ2" s="33"/>
      <c r="GWA2" s="33"/>
      <c r="GWB2" s="33"/>
      <c r="GWC2" s="33"/>
      <c r="GWD2" s="33"/>
      <c r="GWE2" s="33"/>
      <c r="GWF2" s="33"/>
      <c r="GWG2" s="33"/>
      <c r="GWH2" s="33"/>
      <c r="GWI2" s="33"/>
      <c r="GWJ2" s="33"/>
      <c r="GWK2" s="33"/>
      <c r="GWL2" s="33"/>
      <c r="GWM2" s="33"/>
      <c r="GWN2" s="33"/>
      <c r="GWO2" s="33"/>
      <c r="GWP2" s="33"/>
      <c r="GWQ2" s="33"/>
      <c r="GWR2" s="33"/>
      <c r="GWS2" s="33"/>
      <c r="GWT2" s="33"/>
      <c r="GWU2" s="33"/>
      <c r="GWV2" s="33"/>
      <c r="GWW2" s="33"/>
      <c r="GWX2" s="33"/>
      <c r="GWY2" s="33"/>
      <c r="GWZ2" s="33"/>
      <c r="GXA2" s="33"/>
      <c r="GXB2" s="33"/>
      <c r="GXC2" s="33"/>
      <c r="GXD2" s="33"/>
      <c r="GXE2" s="33"/>
      <c r="GXF2" s="33"/>
      <c r="GXG2" s="33"/>
      <c r="GXH2" s="33"/>
      <c r="GXI2" s="33"/>
      <c r="GXJ2" s="33"/>
      <c r="GXK2" s="33"/>
      <c r="GXL2" s="33"/>
      <c r="GXM2" s="33"/>
      <c r="GXN2" s="33"/>
      <c r="GXO2" s="33"/>
      <c r="GXP2" s="33"/>
      <c r="GXQ2" s="33"/>
      <c r="GXR2" s="33"/>
      <c r="GXS2" s="33"/>
      <c r="GXT2" s="33"/>
      <c r="GXU2" s="33"/>
      <c r="GXV2" s="33"/>
      <c r="GXW2" s="33"/>
      <c r="GXX2" s="33"/>
      <c r="GXY2" s="33"/>
      <c r="GXZ2" s="33"/>
      <c r="GYA2" s="33"/>
      <c r="GYB2" s="33"/>
      <c r="GYC2" s="33"/>
      <c r="GYD2" s="33"/>
      <c r="GYE2" s="33"/>
      <c r="GYF2" s="33"/>
      <c r="GYG2" s="33"/>
      <c r="GYH2" s="33"/>
      <c r="GYI2" s="33"/>
      <c r="GYJ2" s="33"/>
      <c r="GYK2" s="33"/>
      <c r="GYL2" s="33"/>
      <c r="GYM2" s="33"/>
      <c r="GYN2" s="33"/>
      <c r="GYO2" s="33"/>
      <c r="GYP2" s="33"/>
      <c r="GYQ2" s="33"/>
      <c r="GYR2" s="33"/>
      <c r="GYS2" s="33"/>
      <c r="GYT2" s="33"/>
      <c r="GYU2" s="33"/>
      <c r="GYV2" s="33"/>
      <c r="GYW2" s="33"/>
      <c r="GYX2" s="33"/>
      <c r="GYY2" s="33"/>
      <c r="GYZ2" s="33"/>
      <c r="GZA2" s="33"/>
      <c r="GZB2" s="33"/>
      <c r="GZC2" s="33"/>
      <c r="GZD2" s="33"/>
      <c r="GZE2" s="33"/>
      <c r="GZF2" s="33"/>
      <c r="GZG2" s="33"/>
      <c r="GZH2" s="33"/>
      <c r="GZI2" s="33"/>
      <c r="GZJ2" s="33"/>
      <c r="GZK2" s="33"/>
      <c r="GZL2" s="33"/>
      <c r="GZM2" s="33"/>
      <c r="GZN2" s="33"/>
      <c r="GZO2" s="33"/>
      <c r="GZP2" s="33"/>
      <c r="GZQ2" s="33"/>
      <c r="GZR2" s="33"/>
      <c r="GZS2" s="33"/>
      <c r="GZT2" s="33"/>
      <c r="GZU2" s="33"/>
      <c r="GZV2" s="33"/>
      <c r="GZW2" s="33"/>
      <c r="GZX2" s="33"/>
      <c r="GZY2" s="33"/>
      <c r="GZZ2" s="33"/>
      <c r="HAA2" s="33"/>
      <c r="HAB2" s="33"/>
      <c r="HAC2" s="33"/>
      <c r="HAD2" s="33"/>
      <c r="HAE2" s="33"/>
      <c r="HAF2" s="33"/>
      <c r="HAG2" s="33"/>
      <c r="HAH2" s="33"/>
      <c r="HAI2" s="33"/>
      <c r="HAJ2" s="33"/>
      <c r="HAK2" s="33"/>
      <c r="HAL2" s="33"/>
      <c r="HAM2" s="33"/>
      <c r="HAN2" s="33"/>
      <c r="HAO2" s="33"/>
      <c r="HAP2" s="33"/>
      <c r="HAQ2" s="33"/>
      <c r="HAR2" s="33"/>
      <c r="HAS2" s="33"/>
      <c r="HAT2" s="33"/>
      <c r="HAU2" s="33"/>
      <c r="HAV2" s="33"/>
      <c r="HAW2" s="33"/>
      <c r="HAX2" s="33"/>
      <c r="HAY2" s="33"/>
      <c r="HAZ2" s="33"/>
      <c r="HBA2" s="33"/>
      <c r="HBB2" s="33"/>
      <c r="HBC2" s="33"/>
      <c r="HBD2" s="33"/>
      <c r="HBE2" s="33"/>
      <c r="HBF2" s="33"/>
      <c r="HBG2" s="33"/>
      <c r="HBH2" s="33"/>
      <c r="HBI2" s="33"/>
      <c r="HBJ2" s="33"/>
      <c r="HBK2" s="33"/>
      <c r="HBL2" s="33"/>
      <c r="HBM2" s="33"/>
      <c r="HBN2" s="33"/>
      <c r="HBO2" s="33"/>
      <c r="HBP2" s="33"/>
      <c r="HBQ2" s="33"/>
      <c r="HBR2" s="33"/>
      <c r="HBS2" s="33"/>
      <c r="HBT2" s="33"/>
      <c r="HBU2" s="33"/>
      <c r="HBV2" s="33"/>
      <c r="HBW2" s="33"/>
      <c r="HBX2" s="33"/>
      <c r="HBY2" s="33"/>
      <c r="HBZ2" s="33"/>
      <c r="HCA2" s="33"/>
      <c r="HCB2" s="33"/>
      <c r="HCC2" s="33"/>
      <c r="HCD2" s="33"/>
      <c r="HCE2" s="33"/>
      <c r="HCF2" s="33"/>
      <c r="HCG2" s="33"/>
      <c r="HCH2" s="33"/>
      <c r="HCI2" s="33"/>
      <c r="HCJ2" s="33"/>
      <c r="HCK2" s="33"/>
      <c r="HCL2" s="33"/>
      <c r="HCM2" s="33"/>
      <c r="HCN2" s="33"/>
      <c r="HCO2" s="33"/>
      <c r="HCP2" s="33"/>
      <c r="HCQ2" s="33"/>
      <c r="HCR2" s="33"/>
      <c r="HCS2" s="33"/>
      <c r="HCT2" s="33"/>
      <c r="HCU2" s="33"/>
      <c r="HCV2" s="33"/>
      <c r="HCW2" s="33"/>
      <c r="HCX2" s="33"/>
      <c r="HCY2" s="33"/>
      <c r="HCZ2" s="33"/>
      <c r="HDA2" s="33"/>
      <c r="HDB2" s="33"/>
      <c r="HDC2" s="33"/>
      <c r="HDD2" s="33"/>
      <c r="HDE2" s="33"/>
      <c r="HDF2" s="33"/>
      <c r="HDG2" s="33"/>
      <c r="HDH2" s="33"/>
      <c r="HDI2" s="33"/>
      <c r="HDJ2" s="33"/>
      <c r="HDK2" s="33"/>
      <c r="HDL2" s="33"/>
      <c r="HDM2" s="33"/>
      <c r="HDN2" s="33"/>
      <c r="HDO2" s="33"/>
      <c r="HDP2" s="33"/>
      <c r="HDQ2" s="33"/>
      <c r="HDR2" s="33"/>
      <c r="HDS2" s="33"/>
      <c r="HDT2" s="33"/>
      <c r="HDU2" s="33"/>
      <c r="HDV2" s="33"/>
      <c r="HDW2" s="33"/>
      <c r="HDX2" s="33"/>
      <c r="HDY2" s="33"/>
      <c r="HDZ2" s="33"/>
      <c r="HEA2" s="33"/>
      <c r="HEB2" s="33"/>
      <c r="HEC2" s="33"/>
      <c r="HED2" s="33"/>
      <c r="HEE2" s="33"/>
      <c r="HEF2" s="33"/>
      <c r="HEG2" s="33"/>
      <c r="HEH2" s="33"/>
      <c r="HEI2" s="33"/>
      <c r="HEJ2" s="33"/>
      <c r="HEK2" s="33"/>
      <c r="HEL2" s="33"/>
      <c r="HEM2" s="33"/>
      <c r="HEN2" s="33"/>
      <c r="HEO2" s="33"/>
      <c r="HEP2" s="33"/>
      <c r="HEQ2" s="33"/>
      <c r="HER2" s="33"/>
      <c r="HES2" s="33"/>
      <c r="HET2" s="33"/>
      <c r="HEU2" s="33"/>
      <c r="HEV2" s="33"/>
      <c r="HEW2" s="33"/>
      <c r="HEX2" s="33"/>
      <c r="HEY2" s="33"/>
      <c r="HEZ2" s="33"/>
      <c r="HFA2" s="33"/>
      <c r="HFB2" s="33"/>
      <c r="HFC2" s="33"/>
      <c r="HFD2" s="33"/>
      <c r="HFE2" s="33"/>
      <c r="HFF2" s="33"/>
      <c r="HFG2" s="33"/>
      <c r="HFH2" s="33"/>
      <c r="HFI2" s="33"/>
      <c r="HFJ2" s="33"/>
      <c r="HFK2" s="33"/>
      <c r="HFL2" s="33"/>
      <c r="HFM2" s="33"/>
      <c r="HFN2" s="33"/>
      <c r="HFO2" s="33"/>
      <c r="HFP2" s="33"/>
      <c r="HFQ2" s="33"/>
      <c r="HFR2" s="33"/>
      <c r="HFS2" s="33"/>
      <c r="HFT2" s="33"/>
      <c r="HFU2" s="33"/>
      <c r="HFV2" s="33"/>
      <c r="HFW2" s="33"/>
      <c r="HFX2" s="33"/>
      <c r="HFY2" s="33"/>
      <c r="HFZ2" s="33"/>
      <c r="HGA2" s="33"/>
      <c r="HGB2" s="33"/>
      <c r="HGC2" s="33"/>
      <c r="HGD2" s="33"/>
      <c r="HGE2" s="33"/>
      <c r="HGF2" s="33"/>
      <c r="HGG2" s="33"/>
      <c r="HGH2" s="33"/>
      <c r="HGI2" s="33"/>
      <c r="HGJ2" s="33"/>
      <c r="HGK2" s="33"/>
      <c r="HGL2" s="33"/>
      <c r="HGM2" s="33"/>
      <c r="HGN2" s="33"/>
      <c r="HGO2" s="33"/>
      <c r="HGP2" s="33"/>
      <c r="HGQ2" s="33"/>
      <c r="HGR2" s="33"/>
      <c r="HGS2" s="33"/>
      <c r="HGT2" s="33"/>
      <c r="HGU2" s="33"/>
      <c r="HGV2" s="33"/>
      <c r="HGW2" s="33"/>
      <c r="HGX2" s="33"/>
      <c r="HGY2" s="33"/>
      <c r="HGZ2" s="33"/>
      <c r="HHA2" s="33"/>
      <c r="HHB2" s="33"/>
      <c r="HHC2" s="33"/>
      <c r="HHD2" s="33"/>
      <c r="HHE2" s="33"/>
      <c r="HHF2" s="33"/>
      <c r="HHG2" s="33"/>
      <c r="HHH2" s="33"/>
      <c r="HHI2" s="33"/>
      <c r="HHJ2" s="33"/>
      <c r="HHK2" s="33"/>
      <c r="HHL2" s="33"/>
      <c r="HHM2" s="33"/>
      <c r="HHN2" s="33"/>
      <c r="HHO2" s="33"/>
      <c r="HHP2" s="33"/>
      <c r="HHQ2" s="33"/>
      <c r="HHR2" s="33"/>
      <c r="HHS2" s="33"/>
      <c r="HHT2" s="33"/>
      <c r="HHU2" s="33"/>
      <c r="HHV2" s="33"/>
      <c r="HHW2" s="33"/>
      <c r="HHX2" s="33"/>
      <c r="HHY2" s="33"/>
      <c r="HHZ2" s="33"/>
      <c r="HIA2" s="33"/>
      <c r="HIB2" s="33"/>
      <c r="HIC2" s="33"/>
      <c r="HID2" s="33"/>
      <c r="HIE2" s="33"/>
      <c r="HIF2" s="33"/>
      <c r="HIG2" s="33"/>
      <c r="HIH2" s="33"/>
      <c r="HII2" s="33"/>
      <c r="HIJ2" s="33"/>
      <c r="HIK2" s="33"/>
      <c r="HIL2" s="33"/>
      <c r="HIM2" s="33"/>
      <c r="HIN2" s="33"/>
      <c r="HIO2" s="33"/>
      <c r="HIP2" s="33"/>
      <c r="HIQ2" s="33"/>
      <c r="HIR2" s="33"/>
      <c r="HIS2" s="33"/>
      <c r="HIT2" s="33"/>
      <c r="HIU2" s="33"/>
      <c r="HIV2" s="33"/>
      <c r="HIW2" s="33"/>
      <c r="HIX2" s="33"/>
      <c r="HIY2" s="33"/>
      <c r="HIZ2" s="33"/>
      <c r="HJA2" s="33"/>
      <c r="HJB2" s="33"/>
      <c r="HJC2" s="33"/>
      <c r="HJD2" s="33"/>
      <c r="HJE2" s="33"/>
      <c r="HJF2" s="33"/>
      <c r="HJG2" s="33"/>
      <c r="HJH2" s="33"/>
      <c r="HJI2" s="33"/>
      <c r="HJJ2" s="33"/>
      <c r="HJK2" s="33"/>
      <c r="HJL2" s="33"/>
      <c r="HJM2" s="33"/>
      <c r="HJN2" s="33"/>
      <c r="HJO2" s="33"/>
      <c r="HJP2" s="33"/>
      <c r="HJQ2" s="33"/>
      <c r="HJR2" s="33"/>
      <c r="HJS2" s="33"/>
      <c r="HJT2" s="33"/>
      <c r="HJU2" s="33"/>
      <c r="HJV2" s="33"/>
      <c r="HJW2" s="33"/>
      <c r="HJX2" s="33"/>
      <c r="HJY2" s="33"/>
      <c r="HJZ2" s="33"/>
      <c r="HKA2" s="33"/>
      <c r="HKB2" s="33"/>
      <c r="HKC2" s="33"/>
      <c r="HKD2" s="33"/>
      <c r="HKE2" s="33"/>
      <c r="HKF2" s="33"/>
      <c r="HKG2" s="33"/>
      <c r="HKH2" s="33"/>
      <c r="HKI2" s="33"/>
      <c r="HKJ2" s="33"/>
      <c r="HKK2" s="33"/>
      <c r="HKL2" s="33"/>
      <c r="HKM2" s="33"/>
      <c r="HKN2" s="33"/>
      <c r="HKO2" s="33"/>
      <c r="HKP2" s="33"/>
      <c r="HKQ2" s="33"/>
      <c r="HKR2" s="33"/>
      <c r="HKS2" s="33"/>
      <c r="HKT2" s="33"/>
      <c r="HKU2" s="33"/>
      <c r="HKV2" s="33"/>
      <c r="HKW2" s="33"/>
      <c r="HKX2" s="33"/>
      <c r="HKY2" s="33"/>
      <c r="HKZ2" s="33"/>
      <c r="HLA2" s="33"/>
      <c r="HLB2" s="33"/>
      <c r="HLC2" s="33"/>
      <c r="HLD2" s="33"/>
      <c r="HLE2" s="33"/>
      <c r="HLF2" s="33"/>
      <c r="HLG2" s="33"/>
      <c r="HLH2" s="33"/>
      <c r="HLI2" s="33"/>
      <c r="HLJ2" s="33"/>
      <c r="HLK2" s="33"/>
      <c r="HLL2" s="33"/>
      <c r="HLM2" s="33"/>
      <c r="HLN2" s="33"/>
      <c r="HLO2" s="33"/>
      <c r="HLP2" s="33"/>
      <c r="HLQ2" s="33"/>
      <c r="HLR2" s="33"/>
      <c r="HLS2" s="33"/>
      <c r="HLT2" s="33"/>
      <c r="HLU2" s="33"/>
      <c r="HLV2" s="33"/>
      <c r="HLW2" s="33"/>
      <c r="HLX2" s="33"/>
      <c r="HLY2" s="33"/>
      <c r="HLZ2" s="33"/>
      <c r="HMA2" s="33"/>
      <c r="HMB2" s="33"/>
      <c r="HMC2" s="33"/>
      <c r="HMD2" s="33"/>
      <c r="HME2" s="33"/>
      <c r="HMF2" s="33"/>
      <c r="HMG2" s="33"/>
      <c r="HMH2" s="33"/>
      <c r="HMI2" s="33"/>
      <c r="HMJ2" s="33"/>
      <c r="HMK2" s="33"/>
      <c r="HML2" s="33"/>
      <c r="HMM2" s="33"/>
      <c r="HMN2" s="33"/>
      <c r="HMO2" s="33"/>
      <c r="HMP2" s="33"/>
      <c r="HMQ2" s="33"/>
      <c r="HMR2" s="33"/>
      <c r="HMS2" s="33"/>
      <c r="HMT2" s="33"/>
      <c r="HMU2" s="33"/>
      <c r="HMV2" s="33"/>
      <c r="HMW2" s="33"/>
      <c r="HMX2" s="33"/>
      <c r="HMY2" s="33"/>
      <c r="HMZ2" s="33"/>
      <c r="HNA2" s="33"/>
      <c r="HNB2" s="33"/>
      <c r="HNC2" s="33"/>
      <c r="HND2" s="33"/>
      <c r="HNE2" s="33"/>
      <c r="HNF2" s="33"/>
      <c r="HNG2" s="33"/>
      <c r="HNH2" s="33"/>
      <c r="HNI2" s="33"/>
      <c r="HNJ2" s="33"/>
      <c r="HNK2" s="33"/>
      <c r="HNL2" s="33"/>
      <c r="HNM2" s="33"/>
      <c r="HNN2" s="33"/>
      <c r="HNO2" s="33"/>
      <c r="HNP2" s="33"/>
      <c r="HNQ2" s="33"/>
      <c r="HNR2" s="33"/>
      <c r="HNS2" s="33"/>
      <c r="HNT2" s="33"/>
      <c r="HNU2" s="33"/>
      <c r="HNV2" s="33"/>
      <c r="HNW2" s="33"/>
      <c r="HNX2" s="33"/>
      <c r="HNY2" s="33"/>
      <c r="HNZ2" s="33"/>
      <c r="HOA2" s="33"/>
      <c r="HOB2" s="33"/>
      <c r="HOC2" s="33"/>
      <c r="HOD2" s="33"/>
      <c r="HOE2" s="33"/>
      <c r="HOF2" s="33"/>
      <c r="HOG2" s="33"/>
      <c r="HOH2" s="33"/>
      <c r="HOI2" s="33"/>
      <c r="HOJ2" s="33"/>
      <c r="HOK2" s="33"/>
      <c r="HOL2" s="33"/>
      <c r="HOM2" s="33"/>
      <c r="HON2" s="33"/>
      <c r="HOO2" s="33"/>
      <c r="HOP2" s="33"/>
      <c r="HOQ2" s="33"/>
      <c r="HOR2" s="33"/>
      <c r="HOS2" s="33"/>
      <c r="HOT2" s="33"/>
      <c r="HOU2" s="33"/>
      <c r="HOV2" s="33"/>
      <c r="HOW2" s="33"/>
      <c r="HOX2" s="33"/>
      <c r="HOY2" s="33"/>
      <c r="HOZ2" s="33"/>
      <c r="HPA2" s="33"/>
      <c r="HPB2" s="33"/>
      <c r="HPC2" s="33"/>
      <c r="HPD2" s="33"/>
      <c r="HPE2" s="33"/>
      <c r="HPF2" s="33"/>
      <c r="HPG2" s="33"/>
      <c r="HPH2" s="33"/>
      <c r="HPI2" s="33"/>
      <c r="HPJ2" s="33"/>
      <c r="HPK2" s="33"/>
      <c r="HPL2" s="33"/>
      <c r="HPM2" s="33"/>
      <c r="HPN2" s="33"/>
      <c r="HPO2" s="33"/>
      <c r="HPP2" s="33"/>
      <c r="HPQ2" s="33"/>
      <c r="HPR2" s="33"/>
      <c r="HPS2" s="33"/>
      <c r="HPT2" s="33"/>
      <c r="HPU2" s="33"/>
      <c r="HPV2" s="33"/>
      <c r="HPW2" s="33"/>
      <c r="HPX2" s="33"/>
      <c r="HPY2" s="33"/>
      <c r="HPZ2" s="33"/>
      <c r="HQA2" s="33"/>
      <c r="HQB2" s="33"/>
      <c r="HQC2" s="33"/>
      <c r="HQD2" s="33"/>
      <c r="HQE2" s="33"/>
      <c r="HQF2" s="33"/>
      <c r="HQG2" s="33"/>
      <c r="HQH2" s="33"/>
      <c r="HQI2" s="33"/>
      <c r="HQJ2" s="33"/>
      <c r="HQK2" s="33"/>
      <c r="HQL2" s="33"/>
      <c r="HQM2" s="33"/>
      <c r="HQN2" s="33"/>
      <c r="HQO2" s="33"/>
      <c r="HQP2" s="33"/>
      <c r="HQQ2" s="33"/>
      <c r="HQR2" s="33"/>
      <c r="HQS2" s="33"/>
      <c r="HQT2" s="33"/>
      <c r="HQU2" s="33"/>
      <c r="HQV2" s="33"/>
      <c r="HQW2" s="33"/>
      <c r="HQX2" s="33"/>
      <c r="HQY2" s="33"/>
      <c r="HQZ2" s="33"/>
      <c r="HRA2" s="33"/>
      <c r="HRB2" s="33"/>
      <c r="HRC2" s="33"/>
      <c r="HRD2" s="33"/>
      <c r="HRE2" s="33"/>
      <c r="HRF2" s="33"/>
      <c r="HRG2" s="33"/>
      <c r="HRH2" s="33"/>
      <c r="HRI2" s="33"/>
      <c r="HRJ2" s="33"/>
      <c r="HRK2" s="33"/>
      <c r="HRL2" s="33"/>
      <c r="HRM2" s="33"/>
      <c r="HRN2" s="33"/>
      <c r="HRO2" s="33"/>
      <c r="HRP2" s="33"/>
      <c r="HRQ2" s="33"/>
      <c r="HRR2" s="33"/>
      <c r="HRS2" s="33"/>
      <c r="HRT2" s="33"/>
      <c r="HRU2" s="33"/>
      <c r="HRV2" s="33"/>
      <c r="HRW2" s="33"/>
      <c r="HRX2" s="33"/>
      <c r="HRY2" s="33"/>
      <c r="HRZ2" s="33"/>
      <c r="HSA2" s="33"/>
      <c r="HSB2" s="33"/>
      <c r="HSC2" s="33"/>
      <c r="HSD2" s="33"/>
      <c r="HSE2" s="33"/>
      <c r="HSF2" s="33"/>
      <c r="HSG2" s="33"/>
      <c r="HSH2" s="33"/>
      <c r="HSI2" s="33"/>
      <c r="HSJ2" s="33"/>
      <c r="HSK2" s="33"/>
      <c r="HSL2" s="33"/>
      <c r="HSM2" s="33"/>
      <c r="HSN2" s="33"/>
      <c r="HSO2" s="33"/>
      <c r="HSP2" s="33"/>
      <c r="HSQ2" s="33"/>
      <c r="HSR2" s="33"/>
      <c r="HSS2" s="33"/>
      <c r="HST2" s="33"/>
      <c r="HSU2" s="33"/>
      <c r="HSV2" s="33"/>
      <c r="HSW2" s="33"/>
      <c r="HSX2" s="33"/>
      <c r="HSY2" s="33"/>
      <c r="HSZ2" s="33"/>
      <c r="HTA2" s="33"/>
      <c r="HTB2" s="33"/>
      <c r="HTC2" s="33"/>
      <c r="HTD2" s="33"/>
      <c r="HTE2" s="33"/>
      <c r="HTF2" s="33"/>
      <c r="HTG2" s="33"/>
      <c r="HTH2" s="33"/>
      <c r="HTI2" s="33"/>
      <c r="HTJ2" s="33"/>
      <c r="HTK2" s="33"/>
      <c r="HTL2" s="33"/>
      <c r="HTM2" s="33"/>
      <c r="HTN2" s="33"/>
      <c r="HTO2" s="33"/>
      <c r="HTP2" s="33"/>
      <c r="HTQ2" s="33"/>
      <c r="HTR2" s="33"/>
      <c r="HTS2" s="33"/>
      <c r="HTT2" s="33"/>
      <c r="HTU2" s="33"/>
      <c r="HTV2" s="33"/>
      <c r="HTW2" s="33"/>
      <c r="HTX2" s="33"/>
      <c r="HTY2" s="33"/>
      <c r="HTZ2" s="33"/>
      <c r="HUA2" s="33"/>
      <c r="HUB2" s="33"/>
      <c r="HUC2" s="33"/>
      <c r="HUD2" s="33"/>
      <c r="HUE2" s="33"/>
      <c r="HUF2" s="33"/>
      <c r="HUG2" s="33"/>
      <c r="HUH2" s="33"/>
      <c r="HUI2" s="33"/>
      <c r="HUJ2" s="33"/>
      <c r="HUK2" s="33"/>
      <c r="HUL2" s="33"/>
      <c r="HUM2" s="33"/>
      <c r="HUN2" s="33"/>
      <c r="HUO2" s="33"/>
      <c r="HUP2" s="33"/>
      <c r="HUQ2" s="33"/>
      <c r="HUR2" s="33"/>
      <c r="HUS2" s="33"/>
      <c r="HUT2" s="33"/>
      <c r="HUU2" s="33"/>
      <c r="HUV2" s="33"/>
      <c r="HUW2" s="33"/>
      <c r="HUX2" s="33"/>
      <c r="HUY2" s="33"/>
      <c r="HUZ2" s="33"/>
      <c r="HVA2" s="33"/>
      <c r="HVB2" s="33"/>
      <c r="HVC2" s="33"/>
      <c r="HVD2" s="33"/>
      <c r="HVE2" s="33"/>
      <c r="HVF2" s="33"/>
      <c r="HVG2" s="33"/>
      <c r="HVH2" s="33"/>
      <c r="HVI2" s="33"/>
      <c r="HVJ2" s="33"/>
      <c r="HVK2" s="33"/>
      <c r="HVL2" s="33"/>
      <c r="HVM2" s="33"/>
      <c r="HVN2" s="33"/>
      <c r="HVO2" s="33"/>
      <c r="HVP2" s="33"/>
      <c r="HVQ2" s="33"/>
      <c r="HVR2" s="33"/>
      <c r="HVS2" s="33"/>
      <c r="HVT2" s="33"/>
      <c r="HVU2" s="33"/>
      <c r="HVV2" s="33"/>
      <c r="HVW2" s="33"/>
      <c r="HVX2" s="33"/>
      <c r="HVY2" s="33"/>
      <c r="HVZ2" s="33"/>
      <c r="HWA2" s="33"/>
      <c r="HWB2" s="33"/>
      <c r="HWC2" s="33"/>
      <c r="HWD2" s="33"/>
      <c r="HWE2" s="33"/>
      <c r="HWF2" s="33"/>
      <c r="HWG2" s="33"/>
      <c r="HWH2" s="33"/>
      <c r="HWI2" s="33"/>
      <c r="HWJ2" s="33"/>
      <c r="HWK2" s="33"/>
      <c r="HWL2" s="33"/>
      <c r="HWM2" s="33"/>
      <c r="HWN2" s="33"/>
      <c r="HWO2" s="33"/>
      <c r="HWP2" s="33"/>
      <c r="HWQ2" s="33"/>
      <c r="HWR2" s="33"/>
      <c r="HWS2" s="33"/>
      <c r="HWT2" s="33"/>
      <c r="HWU2" s="33"/>
      <c r="HWV2" s="33"/>
      <c r="HWW2" s="33"/>
      <c r="HWX2" s="33"/>
      <c r="HWY2" s="33"/>
      <c r="HWZ2" s="33"/>
      <c r="HXA2" s="33"/>
      <c r="HXB2" s="33"/>
      <c r="HXC2" s="33"/>
      <c r="HXD2" s="33"/>
      <c r="HXE2" s="33"/>
      <c r="HXF2" s="33"/>
      <c r="HXG2" s="33"/>
      <c r="HXH2" s="33"/>
      <c r="HXI2" s="33"/>
      <c r="HXJ2" s="33"/>
      <c r="HXK2" s="33"/>
      <c r="HXL2" s="33"/>
      <c r="HXM2" s="33"/>
      <c r="HXN2" s="33"/>
      <c r="HXO2" s="33"/>
      <c r="HXP2" s="33"/>
      <c r="HXQ2" s="33"/>
      <c r="HXR2" s="33"/>
      <c r="HXS2" s="33"/>
      <c r="HXT2" s="33"/>
      <c r="HXU2" s="33"/>
      <c r="HXV2" s="33"/>
      <c r="HXW2" s="33"/>
      <c r="HXX2" s="33"/>
      <c r="HXY2" s="33"/>
      <c r="HXZ2" s="33"/>
      <c r="HYA2" s="33"/>
      <c r="HYB2" s="33"/>
      <c r="HYC2" s="33"/>
      <c r="HYD2" s="33"/>
      <c r="HYE2" s="33"/>
      <c r="HYF2" s="33"/>
      <c r="HYG2" s="33"/>
      <c r="HYH2" s="33"/>
      <c r="HYI2" s="33"/>
      <c r="HYJ2" s="33"/>
      <c r="HYK2" s="33"/>
      <c r="HYL2" s="33"/>
      <c r="HYM2" s="33"/>
      <c r="HYN2" s="33"/>
      <c r="HYO2" s="33"/>
      <c r="HYP2" s="33"/>
      <c r="HYQ2" s="33"/>
      <c r="HYR2" s="33"/>
      <c r="HYS2" s="33"/>
      <c r="HYT2" s="33"/>
      <c r="HYU2" s="33"/>
      <c r="HYV2" s="33"/>
      <c r="HYW2" s="33"/>
      <c r="HYX2" s="33"/>
      <c r="HYY2" s="33"/>
      <c r="HYZ2" s="33"/>
      <c r="HZA2" s="33"/>
      <c r="HZB2" s="33"/>
      <c r="HZC2" s="33"/>
      <c r="HZD2" s="33"/>
      <c r="HZE2" s="33"/>
      <c r="HZF2" s="33"/>
      <c r="HZG2" s="33"/>
      <c r="HZH2" s="33"/>
      <c r="HZI2" s="33"/>
      <c r="HZJ2" s="33"/>
      <c r="HZK2" s="33"/>
      <c r="HZL2" s="33"/>
      <c r="HZM2" s="33"/>
      <c r="HZN2" s="33"/>
      <c r="HZO2" s="33"/>
      <c r="HZP2" s="33"/>
      <c r="HZQ2" s="33"/>
      <c r="HZR2" s="33"/>
      <c r="HZS2" s="33"/>
      <c r="HZT2" s="33"/>
      <c r="HZU2" s="33"/>
      <c r="HZV2" s="33"/>
      <c r="HZW2" s="33"/>
      <c r="HZX2" s="33"/>
      <c r="HZY2" s="33"/>
      <c r="HZZ2" s="33"/>
      <c r="IAA2" s="33"/>
      <c r="IAB2" s="33"/>
      <c r="IAC2" s="33"/>
      <c r="IAD2" s="33"/>
      <c r="IAE2" s="33"/>
      <c r="IAF2" s="33"/>
      <c r="IAG2" s="33"/>
      <c r="IAH2" s="33"/>
      <c r="IAI2" s="33"/>
      <c r="IAJ2" s="33"/>
      <c r="IAK2" s="33"/>
      <c r="IAL2" s="33"/>
      <c r="IAM2" s="33"/>
      <c r="IAN2" s="33"/>
      <c r="IAO2" s="33"/>
      <c r="IAP2" s="33"/>
      <c r="IAQ2" s="33"/>
      <c r="IAR2" s="33"/>
      <c r="IAS2" s="33"/>
      <c r="IAT2" s="33"/>
      <c r="IAU2" s="33"/>
      <c r="IAV2" s="33"/>
      <c r="IAW2" s="33"/>
      <c r="IAX2" s="33"/>
      <c r="IAY2" s="33"/>
      <c r="IAZ2" s="33"/>
      <c r="IBA2" s="33"/>
      <c r="IBB2" s="33"/>
      <c r="IBC2" s="33"/>
      <c r="IBD2" s="33"/>
      <c r="IBE2" s="33"/>
      <c r="IBF2" s="33"/>
      <c r="IBG2" s="33"/>
      <c r="IBH2" s="33"/>
      <c r="IBI2" s="33"/>
      <c r="IBJ2" s="33"/>
      <c r="IBK2" s="33"/>
      <c r="IBL2" s="33"/>
      <c r="IBM2" s="33"/>
      <c r="IBN2" s="33"/>
      <c r="IBO2" s="33"/>
      <c r="IBP2" s="33"/>
      <c r="IBQ2" s="33"/>
      <c r="IBR2" s="33"/>
      <c r="IBS2" s="33"/>
      <c r="IBT2" s="33"/>
      <c r="IBU2" s="33"/>
      <c r="IBV2" s="33"/>
      <c r="IBW2" s="33"/>
      <c r="IBX2" s="33"/>
      <c r="IBY2" s="33"/>
      <c r="IBZ2" s="33"/>
      <c r="ICA2" s="33"/>
      <c r="ICB2" s="33"/>
      <c r="ICC2" s="33"/>
      <c r="ICD2" s="33"/>
      <c r="ICE2" s="33"/>
      <c r="ICF2" s="33"/>
      <c r="ICG2" s="33"/>
      <c r="ICH2" s="33"/>
      <c r="ICI2" s="33"/>
      <c r="ICJ2" s="33"/>
      <c r="ICK2" s="33"/>
      <c r="ICL2" s="33"/>
      <c r="ICM2" s="33"/>
      <c r="ICN2" s="33"/>
      <c r="ICO2" s="33"/>
      <c r="ICP2" s="33"/>
      <c r="ICQ2" s="33"/>
      <c r="ICR2" s="33"/>
      <c r="ICS2" s="33"/>
      <c r="ICT2" s="33"/>
      <c r="ICU2" s="33"/>
      <c r="ICV2" s="33"/>
      <c r="ICW2" s="33"/>
      <c r="ICX2" s="33"/>
      <c r="ICY2" s="33"/>
      <c r="ICZ2" s="33"/>
      <c r="IDA2" s="33"/>
      <c r="IDB2" s="33"/>
      <c r="IDC2" s="33"/>
      <c r="IDD2" s="33"/>
      <c r="IDE2" s="33"/>
      <c r="IDF2" s="33"/>
      <c r="IDG2" s="33"/>
      <c r="IDH2" s="33"/>
      <c r="IDI2" s="33"/>
      <c r="IDJ2" s="33"/>
      <c r="IDK2" s="33"/>
      <c r="IDL2" s="33"/>
      <c r="IDM2" s="33"/>
      <c r="IDN2" s="33"/>
      <c r="IDO2" s="33"/>
      <c r="IDP2" s="33"/>
      <c r="IDQ2" s="33"/>
      <c r="IDR2" s="33"/>
      <c r="IDS2" s="33"/>
      <c r="IDT2" s="33"/>
      <c r="IDU2" s="33"/>
      <c r="IDV2" s="33"/>
      <c r="IDW2" s="33"/>
      <c r="IDX2" s="33"/>
      <c r="IDY2" s="33"/>
      <c r="IDZ2" s="33"/>
      <c r="IEA2" s="33"/>
      <c r="IEB2" s="33"/>
      <c r="IEC2" s="33"/>
      <c r="IED2" s="33"/>
      <c r="IEE2" s="33"/>
      <c r="IEF2" s="33"/>
      <c r="IEG2" s="33"/>
      <c r="IEH2" s="33"/>
      <c r="IEI2" s="33"/>
      <c r="IEJ2" s="33"/>
      <c r="IEK2" s="33"/>
      <c r="IEL2" s="33"/>
      <c r="IEM2" s="33"/>
      <c r="IEN2" s="33"/>
      <c r="IEO2" s="33"/>
      <c r="IEP2" s="33"/>
      <c r="IEQ2" s="33"/>
      <c r="IER2" s="33"/>
      <c r="IES2" s="33"/>
      <c r="IET2" s="33"/>
      <c r="IEU2" s="33"/>
      <c r="IEV2" s="33"/>
      <c r="IEW2" s="33"/>
      <c r="IEX2" s="33"/>
      <c r="IEY2" s="33"/>
      <c r="IEZ2" s="33"/>
      <c r="IFA2" s="33"/>
      <c r="IFB2" s="33"/>
      <c r="IFC2" s="33"/>
      <c r="IFD2" s="33"/>
      <c r="IFE2" s="33"/>
      <c r="IFF2" s="33"/>
      <c r="IFG2" s="33"/>
      <c r="IFH2" s="33"/>
      <c r="IFI2" s="33"/>
      <c r="IFJ2" s="33"/>
      <c r="IFK2" s="33"/>
      <c r="IFL2" s="33"/>
      <c r="IFM2" s="33"/>
      <c r="IFN2" s="33"/>
      <c r="IFO2" s="33"/>
      <c r="IFP2" s="33"/>
      <c r="IFQ2" s="33"/>
      <c r="IFR2" s="33"/>
      <c r="IFS2" s="33"/>
      <c r="IFT2" s="33"/>
      <c r="IFU2" s="33"/>
      <c r="IFV2" s="33"/>
      <c r="IFW2" s="33"/>
      <c r="IFX2" s="33"/>
      <c r="IFY2" s="33"/>
      <c r="IFZ2" s="33"/>
      <c r="IGA2" s="33"/>
      <c r="IGB2" s="33"/>
      <c r="IGC2" s="33"/>
      <c r="IGD2" s="33"/>
      <c r="IGE2" s="33"/>
      <c r="IGF2" s="33"/>
      <c r="IGG2" s="33"/>
      <c r="IGH2" s="33"/>
      <c r="IGI2" s="33"/>
      <c r="IGJ2" s="33"/>
      <c r="IGK2" s="33"/>
      <c r="IGL2" s="33"/>
      <c r="IGM2" s="33"/>
      <c r="IGN2" s="33"/>
      <c r="IGO2" s="33"/>
      <c r="IGP2" s="33"/>
      <c r="IGQ2" s="33"/>
      <c r="IGR2" s="33"/>
      <c r="IGS2" s="33"/>
      <c r="IGT2" s="33"/>
      <c r="IGU2" s="33"/>
      <c r="IGV2" s="33"/>
      <c r="IGW2" s="33"/>
      <c r="IGX2" s="33"/>
      <c r="IGY2" s="33"/>
      <c r="IGZ2" s="33"/>
      <c r="IHA2" s="33"/>
      <c r="IHB2" s="33"/>
      <c r="IHC2" s="33"/>
      <c r="IHD2" s="33"/>
      <c r="IHE2" s="33"/>
      <c r="IHF2" s="33"/>
      <c r="IHG2" s="33"/>
      <c r="IHH2" s="33"/>
      <c r="IHI2" s="33"/>
      <c r="IHJ2" s="33"/>
      <c r="IHK2" s="33"/>
      <c r="IHL2" s="33"/>
      <c r="IHM2" s="33"/>
      <c r="IHN2" s="33"/>
      <c r="IHO2" s="33"/>
      <c r="IHP2" s="33"/>
      <c r="IHQ2" s="33"/>
      <c r="IHR2" s="33"/>
      <c r="IHS2" s="33"/>
      <c r="IHT2" s="33"/>
      <c r="IHU2" s="33"/>
      <c r="IHV2" s="33"/>
      <c r="IHW2" s="33"/>
      <c r="IHX2" s="33"/>
      <c r="IHY2" s="33"/>
      <c r="IHZ2" s="33"/>
      <c r="IIA2" s="33"/>
      <c r="IIB2" s="33"/>
      <c r="IIC2" s="33"/>
      <c r="IID2" s="33"/>
      <c r="IIE2" s="33"/>
      <c r="IIF2" s="33"/>
      <c r="IIG2" s="33"/>
      <c r="IIH2" s="33"/>
      <c r="III2" s="33"/>
      <c r="IIJ2" s="33"/>
      <c r="IIK2" s="33"/>
      <c r="IIL2" s="33"/>
      <c r="IIM2" s="33"/>
      <c r="IIN2" s="33"/>
      <c r="IIO2" s="33"/>
      <c r="IIP2" s="33"/>
      <c r="IIQ2" s="33"/>
      <c r="IIR2" s="33"/>
      <c r="IIS2" s="33"/>
      <c r="IIT2" s="33"/>
      <c r="IIU2" s="33"/>
      <c r="IIV2" s="33"/>
      <c r="IIW2" s="33"/>
      <c r="IIX2" s="33"/>
      <c r="IIY2" s="33"/>
      <c r="IIZ2" s="33"/>
      <c r="IJA2" s="33"/>
      <c r="IJB2" s="33"/>
      <c r="IJC2" s="33"/>
      <c r="IJD2" s="33"/>
      <c r="IJE2" s="33"/>
      <c r="IJF2" s="33"/>
      <c r="IJG2" s="33"/>
      <c r="IJH2" s="33"/>
      <c r="IJI2" s="33"/>
      <c r="IJJ2" s="33"/>
      <c r="IJK2" s="33"/>
      <c r="IJL2" s="33"/>
      <c r="IJM2" s="33"/>
      <c r="IJN2" s="33"/>
      <c r="IJO2" s="33"/>
      <c r="IJP2" s="33"/>
      <c r="IJQ2" s="33"/>
      <c r="IJR2" s="33"/>
      <c r="IJS2" s="33"/>
      <c r="IJT2" s="33"/>
      <c r="IJU2" s="33"/>
      <c r="IJV2" s="33"/>
      <c r="IJW2" s="33"/>
      <c r="IJX2" s="33"/>
      <c r="IJY2" s="33"/>
      <c r="IJZ2" s="33"/>
      <c r="IKA2" s="33"/>
      <c r="IKB2" s="33"/>
      <c r="IKC2" s="33"/>
      <c r="IKD2" s="33"/>
      <c r="IKE2" s="33"/>
      <c r="IKF2" s="33"/>
      <c r="IKG2" s="33"/>
      <c r="IKH2" s="33"/>
      <c r="IKI2" s="33"/>
      <c r="IKJ2" s="33"/>
      <c r="IKK2" s="33"/>
      <c r="IKL2" s="33"/>
      <c r="IKM2" s="33"/>
      <c r="IKN2" s="33"/>
      <c r="IKO2" s="33"/>
      <c r="IKP2" s="33"/>
      <c r="IKQ2" s="33"/>
      <c r="IKR2" s="33"/>
      <c r="IKS2" s="33"/>
      <c r="IKT2" s="33"/>
      <c r="IKU2" s="33"/>
      <c r="IKV2" s="33"/>
      <c r="IKW2" s="33"/>
      <c r="IKX2" s="33"/>
      <c r="IKY2" s="33"/>
      <c r="IKZ2" s="33"/>
      <c r="ILA2" s="33"/>
      <c r="ILB2" s="33"/>
      <c r="ILC2" s="33"/>
      <c r="ILD2" s="33"/>
      <c r="ILE2" s="33"/>
      <c r="ILF2" s="33"/>
      <c r="ILG2" s="33"/>
      <c r="ILH2" s="33"/>
      <c r="ILI2" s="33"/>
      <c r="ILJ2" s="33"/>
      <c r="ILK2" s="33"/>
      <c r="ILL2" s="33"/>
      <c r="ILM2" s="33"/>
      <c r="ILN2" s="33"/>
      <c r="ILO2" s="33"/>
      <c r="ILP2" s="33"/>
      <c r="ILQ2" s="33"/>
      <c r="ILR2" s="33"/>
      <c r="ILS2" s="33"/>
      <c r="ILT2" s="33"/>
      <c r="ILU2" s="33"/>
      <c r="ILV2" s="33"/>
      <c r="ILW2" s="33"/>
      <c r="ILX2" s="33"/>
      <c r="ILY2" s="33"/>
      <c r="ILZ2" s="33"/>
      <c r="IMA2" s="33"/>
      <c r="IMB2" s="33"/>
      <c r="IMC2" s="33"/>
      <c r="IMD2" s="33"/>
      <c r="IME2" s="33"/>
      <c r="IMF2" s="33"/>
      <c r="IMG2" s="33"/>
      <c r="IMH2" s="33"/>
      <c r="IMI2" s="33"/>
      <c r="IMJ2" s="33"/>
      <c r="IMK2" s="33"/>
      <c r="IML2" s="33"/>
      <c r="IMM2" s="33"/>
      <c r="IMN2" s="33"/>
      <c r="IMO2" s="33"/>
      <c r="IMP2" s="33"/>
      <c r="IMQ2" s="33"/>
      <c r="IMR2" s="33"/>
      <c r="IMS2" s="33"/>
      <c r="IMT2" s="33"/>
      <c r="IMU2" s="33"/>
      <c r="IMV2" s="33"/>
      <c r="IMW2" s="33"/>
      <c r="IMX2" s="33"/>
      <c r="IMY2" s="33"/>
      <c r="IMZ2" s="33"/>
      <c r="INA2" s="33"/>
      <c r="INB2" s="33"/>
      <c r="INC2" s="33"/>
      <c r="IND2" s="33"/>
      <c r="INE2" s="33"/>
      <c r="INF2" s="33"/>
      <c r="ING2" s="33"/>
      <c r="INH2" s="33"/>
      <c r="INI2" s="33"/>
      <c r="INJ2" s="33"/>
      <c r="INK2" s="33"/>
      <c r="INL2" s="33"/>
      <c r="INM2" s="33"/>
      <c r="INN2" s="33"/>
      <c r="INO2" s="33"/>
      <c r="INP2" s="33"/>
      <c r="INQ2" s="33"/>
      <c r="INR2" s="33"/>
      <c r="INS2" s="33"/>
      <c r="INT2" s="33"/>
      <c r="INU2" s="33"/>
      <c r="INV2" s="33"/>
      <c r="INW2" s="33"/>
      <c r="INX2" s="33"/>
      <c r="INY2" s="33"/>
      <c r="INZ2" s="33"/>
      <c r="IOA2" s="33"/>
      <c r="IOB2" s="33"/>
      <c r="IOC2" s="33"/>
      <c r="IOD2" s="33"/>
      <c r="IOE2" s="33"/>
      <c r="IOF2" s="33"/>
      <c r="IOG2" s="33"/>
      <c r="IOH2" s="33"/>
      <c r="IOI2" s="33"/>
      <c r="IOJ2" s="33"/>
      <c r="IOK2" s="33"/>
      <c r="IOL2" s="33"/>
      <c r="IOM2" s="33"/>
      <c r="ION2" s="33"/>
      <c r="IOO2" s="33"/>
      <c r="IOP2" s="33"/>
      <c r="IOQ2" s="33"/>
      <c r="IOR2" s="33"/>
      <c r="IOS2" s="33"/>
      <c r="IOT2" s="33"/>
      <c r="IOU2" s="33"/>
      <c r="IOV2" s="33"/>
      <c r="IOW2" s="33"/>
      <c r="IOX2" s="33"/>
      <c r="IOY2" s="33"/>
      <c r="IOZ2" s="33"/>
      <c r="IPA2" s="33"/>
      <c r="IPB2" s="33"/>
      <c r="IPC2" s="33"/>
      <c r="IPD2" s="33"/>
      <c r="IPE2" s="33"/>
      <c r="IPF2" s="33"/>
      <c r="IPG2" s="33"/>
      <c r="IPH2" s="33"/>
      <c r="IPI2" s="33"/>
      <c r="IPJ2" s="33"/>
      <c r="IPK2" s="33"/>
      <c r="IPL2" s="33"/>
      <c r="IPM2" s="33"/>
      <c r="IPN2" s="33"/>
      <c r="IPO2" s="33"/>
      <c r="IPP2" s="33"/>
      <c r="IPQ2" s="33"/>
      <c r="IPR2" s="33"/>
      <c r="IPS2" s="33"/>
      <c r="IPT2" s="33"/>
      <c r="IPU2" s="33"/>
      <c r="IPV2" s="33"/>
      <c r="IPW2" s="33"/>
      <c r="IPX2" s="33"/>
      <c r="IPY2" s="33"/>
      <c r="IPZ2" s="33"/>
      <c r="IQA2" s="33"/>
      <c r="IQB2" s="33"/>
      <c r="IQC2" s="33"/>
      <c r="IQD2" s="33"/>
      <c r="IQE2" s="33"/>
      <c r="IQF2" s="33"/>
      <c r="IQG2" s="33"/>
      <c r="IQH2" s="33"/>
      <c r="IQI2" s="33"/>
      <c r="IQJ2" s="33"/>
      <c r="IQK2" s="33"/>
      <c r="IQL2" s="33"/>
      <c r="IQM2" s="33"/>
      <c r="IQN2" s="33"/>
      <c r="IQO2" s="33"/>
      <c r="IQP2" s="33"/>
      <c r="IQQ2" s="33"/>
      <c r="IQR2" s="33"/>
      <c r="IQS2" s="33"/>
      <c r="IQT2" s="33"/>
      <c r="IQU2" s="33"/>
      <c r="IQV2" s="33"/>
      <c r="IQW2" s="33"/>
      <c r="IQX2" s="33"/>
      <c r="IQY2" s="33"/>
      <c r="IQZ2" s="33"/>
      <c r="IRA2" s="33"/>
      <c r="IRB2" s="33"/>
      <c r="IRC2" s="33"/>
      <c r="IRD2" s="33"/>
      <c r="IRE2" s="33"/>
      <c r="IRF2" s="33"/>
      <c r="IRG2" s="33"/>
      <c r="IRH2" s="33"/>
      <c r="IRI2" s="33"/>
      <c r="IRJ2" s="33"/>
      <c r="IRK2" s="33"/>
      <c r="IRL2" s="33"/>
      <c r="IRM2" s="33"/>
      <c r="IRN2" s="33"/>
      <c r="IRO2" s="33"/>
      <c r="IRP2" s="33"/>
      <c r="IRQ2" s="33"/>
      <c r="IRR2" s="33"/>
      <c r="IRS2" s="33"/>
      <c r="IRT2" s="33"/>
      <c r="IRU2" s="33"/>
      <c r="IRV2" s="33"/>
      <c r="IRW2" s="33"/>
      <c r="IRX2" s="33"/>
      <c r="IRY2" s="33"/>
      <c r="IRZ2" s="33"/>
      <c r="ISA2" s="33"/>
      <c r="ISB2" s="33"/>
      <c r="ISC2" s="33"/>
      <c r="ISD2" s="33"/>
      <c r="ISE2" s="33"/>
      <c r="ISF2" s="33"/>
      <c r="ISG2" s="33"/>
      <c r="ISH2" s="33"/>
      <c r="ISI2" s="33"/>
      <c r="ISJ2" s="33"/>
      <c r="ISK2" s="33"/>
      <c r="ISL2" s="33"/>
      <c r="ISM2" s="33"/>
      <c r="ISN2" s="33"/>
      <c r="ISO2" s="33"/>
      <c r="ISP2" s="33"/>
      <c r="ISQ2" s="33"/>
      <c r="ISR2" s="33"/>
      <c r="ISS2" s="33"/>
      <c r="IST2" s="33"/>
      <c r="ISU2" s="33"/>
      <c r="ISV2" s="33"/>
      <c r="ISW2" s="33"/>
      <c r="ISX2" s="33"/>
      <c r="ISY2" s="33"/>
      <c r="ISZ2" s="33"/>
      <c r="ITA2" s="33"/>
      <c r="ITB2" s="33"/>
      <c r="ITC2" s="33"/>
      <c r="ITD2" s="33"/>
      <c r="ITE2" s="33"/>
      <c r="ITF2" s="33"/>
      <c r="ITG2" s="33"/>
      <c r="ITH2" s="33"/>
      <c r="ITI2" s="33"/>
      <c r="ITJ2" s="33"/>
      <c r="ITK2" s="33"/>
      <c r="ITL2" s="33"/>
      <c r="ITM2" s="33"/>
      <c r="ITN2" s="33"/>
      <c r="ITO2" s="33"/>
      <c r="ITP2" s="33"/>
      <c r="ITQ2" s="33"/>
      <c r="ITR2" s="33"/>
      <c r="ITS2" s="33"/>
      <c r="ITT2" s="33"/>
      <c r="ITU2" s="33"/>
      <c r="ITV2" s="33"/>
      <c r="ITW2" s="33"/>
      <c r="ITX2" s="33"/>
      <c r="ITY2" s="33"/>
      <c r="ITZ2" s="33"/>
      <c r="IUA2" s="33"/>
      <c r="IUB2" s="33"/>
      <c r="IUC2" s="33"/>
      <c r="IUD2" s="33"/>
      <c r="IUE2" s="33"/>
      <c r="IUF2" s="33"/>
      <c r="IUG2" s="33"/>
      <c r="IUH2" s="33"/>
      <c r="IUI2" s="33"/>
      <c r="IUJ2" s="33"/>
      <c r="IUK2" s="33"/>
      <c r="IUL2" s="33"/>
      <c r="IUM2" s="33"/>
      <c r="IUN2" s="33"/>
      <c r="IUO2" s="33"/>
      <c r="IUP2" s="33"/>
      <c r="IUQ2" s="33"/>
      <c r="IUR2" s="33"/>
      <c r="IUS2" s="33"/>
      <c r="IUT2" s="33"/>
      <c r="IUU2" s="33"/>
      <c r="IUV2" s="33"/>
      <c r="IUW2" s="33"/>
      <c r="IUX2" s="33"/>
      <c r="IUY2" s="33"/>
      <c r="IUZ2" s="33"/>
      <c r="IVA2" s="33"/>
      <c r="IVB2" s="33"/>
      <c r="IVC2" s="33"/>
      <c r="IVD2" s="33"/>
      <c r="IVE2" s="33"/>
      <c r="IVF2" s="33"/>
      <c r="IVG2" s="33"/>
      <c r="IVH2" s="33"/>
      <c r="IVI2" s="33"/>
      <c r="IVJ2" s="33"/>
      <c r="IVK2" s="33"/>
      <c r="IVL2" s="33"/>
      <c r="IVM2" s="33"/>
      <c r="IVN2" s="33"/>
      <c r="IVO2" s="33"/>
      <c r="IVP2" s="33"/>
      <c r="IVQ2" s="33"/>
      <c r="IVR2" s="33"/>
      <c r="IVS2" s="33"/>
      <c r="IVT2" s="33"/>
      <c r="IVU2" s="33"/>
      <c r="IVV2" s="33"/>
      <c r="IVW2" s="33"/>
      <c r="IVX2" s="33"/>
      <c r="IVY2" s="33"/>
      <c r="IVZ2" s="33"/>
      <c r="IWA2" s="33"/>
      <c r="IWB2" s="33"/>
      <c r="IWC2" s="33"/>
      <c r="IWD2" s="33"/>
      <c r="IWE2" s="33"/>
      <c r="IWF2" s="33"/>
      <c r="IWG2" s="33"/>
      <c r="IWH2" s="33"/>
      <c r="IWI2" s="33"/>
      <c r="IWJ2" s="33"/>
      <c r="IWK2" s="33"/>
      <c r="IWL2" s="33"/>
      <c r="IWM2" s="33"/>
      <c r="IWN2" s="33"/>
      <c r="IWO2" s="33"/>
      <c r="IWP2" s="33"/>
      <c r="IWQ2" s="33"/>
      <c r="IWR2" s="33"/>
      <c r="IWS2" s="33"/>
      <c r="IWT2" s="33"/>
      <c r="IWU2" s="33"/>
      <c r="IWV2" s="33"/>
      <c r="IWW2" s="33"/>
      <c r="IWX2" s="33"/>
      <c r="IWY2" s="33"/>
      <c r="IWZ2" s="33"/>
      <c r="IXA2" s="33"/>
      <c r="IXB2" s="33"/>
      <c r="IXC2" s="33"/>
      <c r="IXD2" s="33"/>
      <c r="IXE2" s="33"/>
      <c r="IXF2" s="33"/>
      <c r="IXG2" s="33"/>
      <c r="IXH2" s="33"/>
      <c r="IXI2" s="33"/>
      <c r="IXJ2" s="33"/>
      <c r="IXK2" s="33"/>
      <c r="IXL2" s="33"/>
      <c r="IXM2" s="33"/>
      <c r="IXN2" s="33"/>
      <c r="IXO2" s="33"/>
      <c r="IXP2" s="33"/>
      <c r="IXQ2" s="33"/>
      <c r="IXR2" s="33"/>
      <c r="IXS2" s="33"/>
      <c r="IXT2" s="33"/>
      <c r="IXU2" s="33"/>
      <c r="IXV2" s="33"/>
      <c r="IXW2" s="33"/>
      <c r="IXX2" s="33"/>
      <c r="IXY2" s="33"/>
      <c r="IXZ2" s="33"/>
      <c r="IYA2" s="33"/>
      <c r="IYB2" s="33"/>
      <c r="IYC2" s="33"/>
      <c r="IYD2" s="33"/>
      <c r="IYE2" s="33"/>
      <c r="IYF2" s="33"/>
      <c r="IYG2" s="33"/>
      <c r="IYH2" s="33"/>
      <c r="IYI2" s="33"/>
      <c r="IYJ2" s="33"/>
      <c r="IYK2" s="33"/>
      <c r="IYL2" s="33"/>
      <c r="IYM2" s="33"/>
      <c r="IYN2" s="33"/>
      <c r="IYO2" s="33"/>
      <c r="IYP2" s="33"/>
      <c r="IYQ2" s="33"/>
      <c r="IYR2" s="33"/>
      <c r="IYS2" s="33"/>
      <c r="IYT2" s="33"/>
      <c r="IYU2" s="33"/>
      <c r="IYV2" s="33"/>
      <c r="IYW2" s="33"/>
      <c r="IYX2" s="33"/>
      <c r="IYY2" s="33"/>
      <c r="IYZ2" s="33"/>
      <c r="IZA2" s="33"/>
      <c r="IZB2" s="33"/>
      <c r="IZC2" s="33"/>
      <c r="IZD2" s="33"/>
      <c r="IZE2" s="33"/>
      <c r="IZF2" s="33"/>
      <c r="IZG2" s="33"/>
      <c r="IZH2" s="33"/>
      <c r="IZI2" s="33"/>
      <c r="IZJ2" s="33"/>
      <c r="IZK2" s="33"/>
      <c r="IZL2" s="33"/>
      <c r="IZM2" s="33"/>
      <c r="IZN2" s="33"/>
      <c r="IZO2" s="33"/>
      <c r="IZP2" s="33"/>
      <c r="IZQ2" s="33"/>
      <c r="IZR2" s="33"/>
      <c r="IZS2" s="33"/>
      <c r="IZT2" s="33"/>
      <c r="IZU2" s="33"/>
      <c r="IZV2" s="33"/>
      <c r="IZW2" s="33"/>
      <c r="IZX2" s="33"/>
      <c r="IZY2" s="33"/>
      <c r="IZZ2" s="33"/>
      <c r="JAA2" s="33"/>
      <c r="JAB2" s="33"/>
      <c r="JAC2" s="33"/>
      <c r="JAD2" s="33"/>
      <c r="JAE2" s="33"/>
      <c r="JAF2" s="33"/>
      <c r="JAG2" s="33"/>
      <c r="JAH2" s="33"/>
      <c r="JAI2" s="33"/>
      <c r="JAJ2" s="33"/>
      <c r="JAK2" s="33"/>
      <c r="JAL2" s="33"/>
      <c r="JAM2" s="33"/>
      <c r="JAN2" s="33"/>
      <c r="JAO2" s="33"/>
      <c r="JAP2" s="33"/>
      <c r="JAQ2" s="33"/>
      <c r="JAR2" s="33"/>
      <c r="JAS2" s="33"/>
      <c r="JAT2" s="33"/>
      <c r="JAU2" s="33"/>
      <c r="JAV2" s="33"/>
      <c r="JAW2" s="33"/>
      <c r="JAX2" s="33"/>
      <c r="JAY2" s="33"/>
      <c r="JAZ2" s="33"/>
      <c r="JBA2" s="33"/>
      <c r="JBB2" s="33"/>
      <c r="JBC2" s="33"/>
      <c r="JBD2" s="33"/>
      <c r="JBE2" s="33"/>
      <c r="JBF2" s="33"/>
      <c r="JBG2" s="33"/>
      <c r="JBH2" s="33"/>
      <c r="JBI2" s="33"/>
      <c r="JBJ2" s="33"/>
      <c r="JBK2" s="33"/>
      <c r="JBL2" s="33"/>
      <c r="JBM2" s="33"/>
      <c r="JBN2" s="33"/>
      <c r="JBO2" s="33"/>
      <c r="JBP2" s="33"/>
      <c r="JBQ2" s="33"/>
      <c r="JBR2" s="33"/>
      <c r="JBS2" s="33"/>
      <c r="JBT2" s="33"/>
      <c r="JBU2" s="33"/>
      <c r="JBV2" s="33"/>
      <c r="JBW2" s="33"/>
      <c r="JBX2" s="33"/>
      <c r="JBY2" s="33"/>
      <c r="JBZ2" s="33"/>
      <c r="JCA2" s="33"/>
      <c r="JCB2" s="33"/>
      <c r="JCC2" s="33"/>
      <c r="JCD2" s="33"/>
      <c r="JCE2" s="33"/>
      <c r="JCF2" s="33"/>
      <c r="JCG2" s="33"/>
      <c r="JCH2" s="33"/>
      <c r="JCI2" s="33"/>
      <c r="JCJ2" s="33"/>
      <c r="JCK2" s="33"/>
      <c r="JCL2" s="33"/>
      <c r="JCM2" s="33"/>
      <c r="JCN2" s="33"/>
      <c r="JCO2" s="33"/>
      <c r="JCP2" s="33"/>
      <c r="JCQ2" s="33"/>
      <c r="JCR2" s="33"/>
      <c r="JCS2" s="33"/>
      <c r="JCT2" s="33"/>
      <c r="JCU2" s="33"/>
      <c r="JCV2" s="33"/>
      <c r="JCW2" s="33"/>
      <c r="JCX2" s="33"/>
      <c r="JCY2" s="33"/>
      <c r="JCZ2" s="33"/>
      <c r="JDA2" s="33"/>
      <c r="JDB2" s="33"/>
      <c r="JDC2" s="33"/>
      <c r="JDD2" s="33"/>
      <c r="JDE2" s="33"/>
      <c r="JDF2" s="33"/>
      <c r="JDG2" s="33"/>
      <c r="JDH2" s="33"/>
      <c r="JDI2" s="33"/>
      <c r="JDJ2" s="33"/>
      <c r="JDK2" s="33"/>
      <c r="JDL2" s="33"/>
      <c r="JDM2" s="33"/>
      <c r="JDN2" s="33"/>
      <c r="JDO2" s="33"/>
      <c r="JDP2" s="33"/>
      <c r="JDQ2" s="33"/>
      <c r="JDR2" s="33"/>
      <c r="JDS2" s="33"/>
      <c r="JDT2" s="33"/>
      <c r="JDU2" s="33"/>
      <c r="JDV2" s="33"/>
      <c r="JDW2" s="33"/>
      <c r="JDX2" s="33"/>
      <c r="JDY2" s="33"/>
      <c r="JDZ2" s="33"/>
      <c r="JEA2" s="33"/>
      <c r="JEB2" s="33"/>
      <c r="JEC2" s="33"/>
      <c r="JED2" s="33"/>
      <c r="JEE2" s="33"/>
      <c r="JEF2" s="33"/>
      <c r="JEG2" s="33"/>
      <c r="JEH2" s="33"/>
      <c r="JEI2" s="33"/>
      <c r="JEJ2" s="33"/>
      <c r="JEK2" s="33"/>
      <c r="JEL2" s="33"/>
      <c r="JEM2" s="33"/>
      <c r="JEN2" s="33"/>
      <c r="JEO2" s="33"/>
      <c r="JEP2" s="33"/>
      <c r="JEQ2" s="33"/>
      <c r="JER2" s="33"/>
      <c r="JES2" s="33"/>
      <c r="JET2" s="33"/>
      <c r="JEU2" s="33"/>
      <c r="JEV2" s="33"/>
      <c r="JEW2" s="33"/>
      <c r="JEX2" s="33"/>
      <c r="JEY2" s="33"/>
      <c r="JEZ2" s="33"/>
      <c r="JFA2" s="33"/>
      <c r="JFB2" s="33"/>
      <c r="JFC2" s="33"/>
      <c r="JFD2" s="33"/>
      <c r="JFE2" s="33"/>
      <c r="JFF2" s="33"/>
      <c r="JFG2" s="33"/>
      <c r="JFH2" s="33"/>
      <c r="JFI2" s="33"/>
      <c r="JFJ2" s="33"/>
      <c r="JFK2" s="33"/>
      <c r="JFL2" s="33"/>
      <c r="JFM2" s="33"/>
      <c r="JFN2" s="33"/>
      <c r="JFO2" s="33"/>
      <c r="JFP2" s="33"/>
      <c r="JFQ2" s="33"/>
      <c r="JFR2" s="33"/>
      <c r="JFS2" s="33"/>
      <c r="JFT2" s="33"/>
      <c r="JFU2" s="33"/>
      <c r="JFV2" s="33"/>
      <c r="JFW2" s="33"/>
      <c r="JFX2" s="33"/>
      <c r="JFY2" s="33"/>
      <c r="JFZ2" s="33"/>
      <c r="JGA2" s="33"/>
      <c r="JGB2" s="33"/>
      <c r="JGC2" s="33"/>
      <c r="JGD2" s="33"/>
      <c r="JGE2" s="33"/>
      <c r="JGF2" s="33"/>
      <c r="JGG2" s="33"/>
      <c r="JGH2" s="33"/>
      <c r="JGI2" s="33"/>
      <c r="JGJ2" s="33"/>
      <c r="JGK2" s="33"/>
      <c r="JGL2" s="33"/>
      <c r="JGM2" s="33"/>
      <c r="JGN2" s="33"/>
      <c r="JGO2" s="33"/>
      <c r="JGP2" s="33"/>
      <c r="JGQ2" s="33"/>
      <c r="JGR2" s="33"/>
      <c r="JGS2" s="33"/>
      <c r="JGT2" s="33"/>
      <c r="JGU2" s="33"/>
      <c r="JGV2" s="33"/>
      <c r="JGW2" s="33"/>
      <c r="JGX2" s="33"/>
      <c r="JGY2" s="33"/>
      <c r="JGZ2" s="33"/>
      <c r="JHA2" s="33"/>
      <c r="JHB2" s="33"/>
      <c r="JHC2" s="33"/>
      <c r="JHD2" s="33"/>
      <c r="JHE2" s="33"/>
      <c r="JHF2" s="33"/>
      <c r="JHG2" s="33"/>
      <c r="JHH2" s="33"/>
      <c r="JHI2" s="33"/>
      <c r="JHJ2" s="33"/>
      <c r="JHK2" s="33"/>
      <c r="JHL2" s="33"/>
      <c r="JHM2" s="33"/>
      <c r="JHN2" s="33"/>
      <c r="JHO2" s="33"/>
      <c r="JHP2" s="33"/>
      <c r="JHQ2" s="33"/>
      <c r="JHR2" s="33"/>
      <c r="JHS2" s="33"/>
      <c r="JHT2" s="33"/>
      <c r="JHU2" s="33"/>
      <c r="JHV2" s="33"/>
      <c r="JHW2" s="33"/>
      <c r="JHX2" s="33"/>
      <c r="JHY2" s="33"/>
      <c r="JHZ2" s="33"/>
      <c r="JIA2" s="33"/>
      <c r="JIB2" s="33"/>
      <c r="JIC2" s="33"/>
      <c r="JID2" s="33"/>
      <c r="JIE2" s="33"/>
      <c r="JIF2" s="33"/>
      <c r="JIG2" s="33"/>
      <c r="JIH2" s="33"/>
      <c r="JII2" s="33"/>
      <c r="JIJ2" s="33"/>
      <c r="JIK2" s="33"/>
      <c r="JIL2" s="33"/>
      <c r="JIM2" s="33"/>
      <c r="JIN2" s="33"/>
      <c r="JIO2" s="33"/>
      <c r="JIP2" s="33"/>
      <c r="JIQ2" s="33"/>
      <c r="JIR2" s="33"/>
      <c r="JIS2" s="33"/>
      <c r="JIT2" s="33"/>
      <c r="JIU2" s="33"/>
      <c r="JIV2" s="33"/>
      <c r="JIW2" s="33"/>
      <c r="JIX2" s="33"/>
      <c r="JIY2" s="33"/>
      <c r="JIZ2" s="33"/>
      <c r="JJA2" s="33"/>
      <c r="JJB2" s="33"/>
      <c r="JJC2" s="33"/>
      <c r="JJD2" s="33"/>
      <c r="JJE2" s="33"/>
      <c r="JJF2" s="33"/>
      <c r="JJG2" s="33"/>
      <c r="JJH2" s="33"/>
      <c r="JJI2" s="33"/>
      <c r="JJJ2" s="33"/>
      <c r="JJK2" s="33"/>
      <c r="JJL2" s="33"/>
      <c r="JJM2" s="33"/>
      <c r="JJN2" s="33"/>
      <c r="JJO2" s="33"/>
      <c r="JJP2" s="33"/>
      <c r="JJQ2" s="33"/>
      <c r="JJR2" s="33"/>
      <c r="JJS2" s="33"/>
      <c r="JJT2" s="33"/>
      <c r="JJU2" s="33"/>
      <c r="JJV2" s="33"/>
      <c r="JJW2" s="33"/>
      <c r="JJX2" s="33"/>
      <c r="JJY2" s="33"/>
      <c r="JJZ2" s="33"/>
      <c r="JKA2" s="33"/>
      <c r="JKB2" s="33"/>
      <c r="JKC2" s="33"/>
      <c r="JKD2" s="33"/>
      <c r="JKE2" s="33"/>
      <c r="JKF2" s="33"/>
      <c r="JKG2" s="33"/>
      <c r="JKH2" s="33"/>
      <c r="JKI2" s="33"/>
      <c r="JKJ2" s="33"/>
      <c r="JKK2" s="33"/>
      <c r="JKL2" s="33"/>
      <c r="JKM2" s="33"/>
      <c r="JKN2" s="33"/>
      <c r="JKO2" s="33"/>
      <c r="JKP2" s="33"/>
      <c r="JKQ2" s="33"/>
      <c r="JKR2" s="33"/>
      <c r="JKS2" s="33"/>
      <c r="JKT2" s="33"/>
      <c r="JKU2" s="33"/>
      <c r="JKV2" s="33"/>
      <c r="JKW2" s="33"/>
      <c r="JKX2" s="33"/>
      <c r="JKY2" s="33"/>
      <c r="JKZ2" s="33"/>
      <c r="JLA2" s="33"/>
      <c r="JLB2" s="33"/>
      <c r="JLC2" s="33"/>
      <c r="JLD2" s="33"/>
      <c r="JLE2" s="33"/>
      <c r="JLF2" s="33"/>
      <c r="JLG2" s="33"/>
      <c r="JLH2" s="33"/>
      <c r="JLI2" s="33"/>
      <c r="JLJ2" s="33"/>
      <c r="JLK2" s="33"/>
      <c r="JLL2" s="33"/>
      <c r="JLM2" s="33"/>
      <c r="JLN2" s="33"/>
      <c r="JLO2" s="33"/>
      <c r="JLP2" s="33"/>
      <c r="JLQ2" s="33"/>
      <c r="JLR2" s="33"/>
      <c r="JLS2" s="33"/>
      <c r="JLT2" s="33"/>
      <c r="JLU2" s="33"/>
      <c r="JLV2" s="33"/>
      <c r="JLW2" s="33"/>
      <c r="JLX2" s="33"/>
      <c r="JLY2" s="33"/>
      <c r="JLZ2" s="33"/>
      <c r="JMA2" s="33"/>
      <c r="JMB2" s="33"/>
      <c r="JMC2" s="33"/>
      <c r="JMD2" s="33"/>
      <c r="JME2" s="33"/>
      <c r="JMF2" s="33"/>
      <c r="JMG2" s="33"/>
      <c r="JMH2" s="33"/>
      <c r="JMI2" s="33"/>
      <c r="JMJ2" s="33"/>
      <c r="JMK2" s="33"/>
      <c r="JML2" s="33"/>
      <c r="JMM2" s="33"/>
      <c r="JMN2" s="33"/>
      <c r="JMO2" s="33"/>
      <c r="JMP2" s="33"/>
      <c r="JMQ2" s="33"/>
      <c r="JMR2" s="33"/>
      <c r="JMS2" s="33"/>
      <c r="JMT2" s="33"/>
      <c r="JMU2" s="33"/>
      <c r="JMV2" s="33"/>
      <c r="JMW2" s="33"/>
      <c r="JMX2" s="33"/>
      <c r="JMY2" s="33"/>
      <c r="JMZ2" s="33"/>
      <c r="JNA2" s="33"/>
      <c r="JNB2" s="33"/>
      <c r="JNC2" s="33"/>
      <c r="JND2" s="33"/>
      <c r="JNE2" s="33"/>
      <c r="JNF2" s="33"/>
      <c r="JNG2" s="33"/>
      <c r="JNH2" s="33"/>
      <c r="JNI2" s="33"/>
      <c r="JNJ2" s="33"/>
      <c r="JNK2" s="33"/>
      <c r="JNL2" s="33"/>
      <c r="JNM2" s="33"/>
      <c r="JNN2" s="33"/>
      <c r="JNO2" s="33"/>
      <c r="JNP2" s="33"/>
      <c r="JNQ2" s="33"/>
      <c r="JNR2" s="33"/>
      <c r="JNS2" s="33"/>
      <c r="JNT2" s="33"/>
      <c r="JNU2" s="33"/>
      <c r="JNV2" s="33"/>
      <c r="JNW2" s="33"/>
      <c r="JNX2" s="33"/>
      <c r="JNY2" s="33"/>
      <c r="JNZ2" s="33"/>
      <c r="JOA2" s="33"/>
      <c r="JOB2" s="33"/>
      <c r="JOC2" s="33"/>
      <c r="JOD2" s="33"/>
      <c r="JOE2" s="33"/>
      <c r="JOF2" s="33"/>
      <c r="JOG2" s="33"/>
      <c r="JOH2" s="33"/>
      <c r="JOI2" s="33"/>
      <c r="JOJ2" s="33"/>
      <c r="JOK2" s="33"/>
      <c r="JOL2" s="33"/>
      <c r="JOM2" s="33"/>
      <c r="JON2" s="33"/>
      <c r="JOO2" s="33"/>
      <c r="JOP2" s="33"/>
      <c r="JOQ2" s="33"/>
      <c r="JOR2" s="33"/>
      <c r="JOS2" s="33"/>
      <c r="JOT2" s="33"/>
      <c r="JOU2" s="33"/>
      <c r="JOV2" s="33"/>
      <c r="JOW2" s="33"/>
      <c r="JOX2" s="33"/>
      <c r="JOY2" s="33"/>
      <c r="JOZ2" s="33"/>
      <c r="JPA2" s="33"/>
      <c r="JPB2" s="33"/>
      <c r="JPC2" s="33"/>
      <c r="JPD2" s="33"/>
      <c r="JPE2" s="33"/>
      <c r="JPF2" s="33"/>
      <c r="JPG2" s="33"/>
      <c r="JPH2" s="33"/>
      <c r="JPI2" s="33"/>
      <c r="JPJ2" s="33"/>
      <c r="JPK2" s="33"/>
      <c r="JPL2" s="33"/>
      <c r="JPM2" s="33"/>
      <c r="JPN2" s="33"/>
      <c r="JPO2" s="33"/>
      <c r="JPP2" s="33"/>
      <c r="JPQ2" s="33"/>
      <c r="JPR2" s="33"/>
      <c r="JPS2" s="33"/>
      <c r="JPT2" s="33"/>
      <c r="JPU2" s="33"/>
      <c r="JPV2" s="33"/>
      <c r="JPW2" s="33"/>
      <c r="JPX2" s="33"/>
      <c r="JPY2" s="33"/>
      <c r="JPZ2" s="33"/>
      <c r="JQA2" s="33"/>
      <c r="JQB2" s="33"/>
      <c r="JQC2" s="33"/>
      <c r="JQD2" s="33"/>
      <c r="JQE2" s="33"/>
      <c r="JQF2" s="33"/>
      <c r="JQG2" s="33"/>
      <c r="JQH2" s="33"/>
      <c r="JQI2" s="33"/>
      <c r="JQJ2" s="33"/>
      <c r="JQK2" s="33"/>
      <c r="JQL2" s="33"/>
      <c r="JQM2" s="33"/>
      <c r="JQN2" s="33"/>
      <c r="JQO2" s="33"/>
      <c r="JQP2" s="33"/>
      <c r="JQQ2" s="33"/>
      <c r="JQR2" s="33"/>
      <c r="JQS2" s="33"/>
      <c r="JQT2" s="33"/>
      <c r="JQU2" s="33"/>
      <c r="JQV2" s="33"/>
      <c r="JQW2" s="33"/>
      <c r="JQX2" s="33"/>
      <c r="JQY2" s="33"/>
      <c r="JQZ2" s="33"/>
      <c r="JRA2" s="33"/>
      <c r="JRB2" s="33"/>
      <c r="JRC2" s="33"/>
      <c r="JRD2" s="33"/>
      <c r="JRE2" s="33"/>
      <c r="JRF2" s="33"/>
      <c r="JRG2" s="33"/>
      <c r="JRH2" s="33"/>
      <c r="JRI2" s="33"/>
      <c r="JRJ2" s="33"/>
      <c r="JRK2" s="33"/>
      <c r="JRL2" s="33"/>
      <c r="JRM2" s="33"/>
      <c r="JRN2" s="33"/>
      <c r="JRO2" s="33"/>
      <c r="JRP2" s="33"/>
      <c r="JRQ2" s="33"/>
      <c r="JRR2" s="33"/>
      <c r="JRS2" s="33"/>
      <c r="JRT2" s="33"/>
      <c r="JRU2" s="33"/>
      <c r="JRV2" s="33"/>
      <c r="JRW2" s="33"/>
      <c r="JRX2" s="33"/>
      <c r="JRY2" s="33"/>
      <c r="JRZ2" s="33"/>
      <c r="JSA2" s="33"/>
      <c r="JSB2" s="33"/>
      <c r="JSC2" s="33"/>
      <c r="JSD2" s="33"/>
      <c r="JSE2" s="33"/>
      <c r="JSF2" s="33"/>
      <c r="JSG2" s="33"/>
      <c r="JSH2" s="33"/>
      <c r="JSI2" s="33"/>
      <c r="JSJ2" s="33"/>
      <c r="JSK2" s="33"/>
      <c r="JSL2" s="33"/>
      <c r="JSM2" s="33"/>
      <c r="JSN2" s="33"/>
      <c r="JSO2" s="33"/>
      <c r="JSP2" s="33"/>
      <c r="JSQ2" s="33"/>
      <c r="JSR2" s="33"/>
      <c r="JSS2" s="33"/>
      <c r="JST2" s="33"/>
      <c r="JSU2" s="33"/>
      <c r="JSV2" s="33"/>
      <c r="JSW2" s="33"/>
      <c r="JSX2" s="33"/>
      <c r="JSY2" s="33"/>
      <c r="JSZ2" s="33"/>
      <c r="JTA2" s="33"/>
      <c r="JTB2" s="33"/>
      <c r="JTC2" s="33"/>
      <c r="JTD2" s="33"/>
      <c r="JTE2" s="33"/>
      <c r="JTF2" s="33"/>
      <c r="JTG2" s="33"/>
      <c r="JTH2" s="33"/>
      <c r="JTI2" s="33"/>
      <c r="JTJ2" s="33"/>
      <c r="JTK2" s="33"/>
      <c r="JTL2" s="33"/>
      <c r="JTM2" s="33"/>
      <c r="JTN2" s="33"/>
      <c r="JTO2" s="33"/>
      <c r="JTP2" s="33"/>
      <c r="JTQ2" s="33"/>
      <c r="JTR2" s="33"/>
      <c r="JTS2" s="33"/>
      <c r="JTT2" s="33"/>
      <c r="JTU2" s="33"/>
      <c r="JTV2" s="33"/>
      <c r="JTW2" s="33"/>
      <c r="JTX2" s="33"/>
      <c r="JTY2" s="33"/>
      <c r="JTZ2" s="33"/>
      <c r="JUA2" s="33"/>
      <c r="JUB2" s="33"/>
      <c r="JUC2" s="33"/>
      <c r="JUD2" s="33"/>
      <c r="JUE2" s="33"/>
      <c r="JUF2" s="33"/>
      <c r="JUG2" s="33"/>
      <c r="JUH2" s="33"/>
      <c r="JUI2" s="33"/>
      <c r="JUJ2" s="33"/>
      <c r="JUK2" s="33"/>
      <c r="JUL2" s="33"/>
      <c r="JUM2" s="33"/>
      <c r="JUN2" s="33"/>
      <c r="JUO2" s="33"/>
      <c r="JUP2" s="33"/>
      <c r="JUQ2" s="33"/>
      <c r="JUR2" s="33"/>
      <c r="JUS2" s="33"/>
      <c r="JUT2" s="33"/>
      <c r="JUU2" s="33"/>
      <c r="JUV2" s="33"/>
      <c r="JUW2" s="33"/>
      <c r="JUX2" s="33"/>
      <c r="JUY2" s="33"/>
      <c r="JUZ2" s="33"/>
      <c r="JVA2" s="33"/>
      <c r="JVB2" s="33"/>
      <c r="JVC2" s="33"/>
      <c r="JVD2" s="33"/>
      <c r="JVE2" s="33"/>
      <c r="JVF2" s="33"/>
      <c r="JVG2" s="33"/>
      <c r="JVH2" s="33"/>
      <c r="JVI2" s="33"/>
      <c r="JVJ2" s="33"/>
      <c r="JVK2" s="33"/>
      <c r="JVL2" s="33"/>
      <c r="JVM2" s="33"/>
      <c r="JVN2" s="33"/>
      <c r="JVO2" s="33"/>
      <c r="JVP2" s="33"/>
      <c r="JVQ2" s="33"/>
      <c r="JVR2" s="33"/>
      <c r="JVS2" s="33"/>
      <c r="JVT2" s="33"/>
      <c r="JVU2" s="33"/>
      <c r="JVV2" s="33"/>
      <c r="JVW2" s="33"/>
      <c r="JVX2" s="33"/>
      <c r="JVY2" s="33"/>
      <c r="JVZ2" s="33"/>
      <c r="JWA2" s="33"/>
      <c r="JWB2" s="33"/>
      <c r="JWC2" s="33"/>
      <c r="JWD2" s="33"/>
      <c r="JWE2" s="33"/>
      <c r="JWF2" s="33"/>
      <c r="JWG2" s="33"/>
      <c r="JWH2" s="33"/>
      <c r="JWI2" s="33"/>
      <c r="JWJ2" s="33"/>
      <c r="JWK2" s="33"/>
      <c r="JWL2" s="33"/>
      <c r="JWM2" s="33"/>
      <c r="JWN2" s="33"/>
      <c r="JWO2" s="33"/>
      <c r="JWP2" s="33"/>
      <c r="JWQ2" s="33"/>
      <c r="JWR2" s="33"/>
      <c r="JWS2" s="33"/>
      <c r="JWT2" s="33"/>
      <c r="JWU2" s="33"/>
      <c r="JWV2" s="33"/>
      <c r="JWW2" s="33"/>
      <c r="JWX2" s="33"/>
      <c r="JWY2" s="33"/>
      <c r="JWZ2" s="33"/>
      <c r="JXA2" s="33"/>
      <c r="JXB2" s="33"/>
      <c r="JXC2" s="33"/>
      <c r="JXD2" s="33"/>
      <c r="JXE2" s="33"/>
      <c r="JXF2" s="33"/>
      <c r="JXG2" s="33"/>
      <c r="JXH2" s="33"/>
      <c r="JXI2" s="33"/>
      <c r="JXJ2" s="33"/>
      <c r="JXK2" s="33"/>
      <c r="JXL2" s="33"/>
      <c r="JXM2" s="33"/>
      <c r="JXN2" s="33"/>
      <c r="JXO2" s="33"/>
      <c r="JXP2" s="33"/>
      <c r="JXQ2" s="33"/>
      <c r="JXR2" s="33"/>
      <c r="JXS2" s="33"/>
      <c r="JXT2" s="33"/>
      <c r="JXU2" s="33"/>
      <c r="JXV2" s="33"/>
      <c r="JXW2" s="33"/>
      <c r="JXX2" s="33"/>
      <c r="JXY2" s="33"/>
      <c r="JXZ2" s="33"/>
      <c r="JYA2" s="33"/>
      <c r="JYB2" s="33"/>
      <c r="JYC2" s="33"/>
      <c r="JYD2" s="33"/>
      <c r="JYE2" s="33"/>
      <c r="JYF2" s="33"/>
      <c r="JYG2" s="33"/>
      <c r="JYH2" s="33"/>
      <c r="JYI2" s="33"/>
      <c r="JYJ2" s="33"/>
      <c r="JYK2" s="33"/>
      <c r="JYL2" s="33"/>
      <c r="JYM2" s="33"/>
      <c r="JYN2" s="33"/>
      <c r="JYO2" s="33"/>
      <c r="JYP2" s="33"/>
      <c r="JYQ2" s="33"/>
      <c r="JYR2" s="33"/>
      <c r="JYS2" s="33"/>
      <c r="JYT2" s="33"/>
      <c r="JYU2" s="33"/>
      <c r="JYV2" s="33"/>
      <c r="JYW2" s="33"/>
      <c r="JYX2" s="33"/>
      <c r="JYY2" s="33"/>
      <c r="JYZ2" s="33"/>
      <c r="JZA2" s="33"/>
      <c r="JZB2" s="33"/>
      <c r="JZC2" s="33"/>
      <c r="JZD2" s="33"/>
      <c r="JZE2" s="33"/>
      <c r="JZF2" s="33"/>
      <c r="JZG2" s="33"/>
      <c r="JZH2" s="33"/>
      <c r="JZI2" s="33"/>
      <c r="JZJ2" s="33"/>
      <c r="JZK2" s="33"/>
      <c r="JZL2" s="33"/>
      <c r="JZM2" s="33"/>
      <c r="JZN2" s="33"/>
      <c r="JZO2" s="33"/>
      <c r="JZP2" s="33"/>
      <c r="JZQ2" s="33"/>
      <c r="JZR2" s="33"/>
      <c r="JZS2" s="33"/>
      <c r="JZT2" s="33"/>
      <c r="JZU2" s="33"/>
      <c r="JZV2" s="33"/>
      <c r="JZW2" s="33"/>
      <c r="JZX2" s="33"/>
      <c r="JZY2" s="33"/>
      <c r="JZZ2" s="33"/>
      <c r="KAA2" s="33"/>
      <c r="KAB2" s="33"/>
      <c r="KAC2" s="33"/>
      <c r="KAD2" s="33"/>
      <c r="KAE2" s="33"/>
      <c r="KAF2" s="33"/>
      <c r="KAG2" s="33"/>
      <c r="KAH2" s="33"/>
      <c r="KAI2" s="33"/>
      <c r="KAJ2" s="33"/>
      <c r="KAK2" s="33"/>
      <c r="KAL2" s="33"/>
      <c r="KAM2" s="33"/>
      <c r="KAN2" s="33"/>
      <c r="KAO2" s="33"/>
      <c r="KAP2" s="33"/>
      <c r="KAQ2" s="33"/>
      <c r="KAR2" s="33"/>
      <c r="KAS2" s="33"/>
      <c r="KAT2" s="33"/>
      <c r="KAU2" s="33"/>
      <c r="KAV2" s="33"/>
      <c r="KAW2" s="33"/>
      <c r="KAX2" s="33"/>
      <c r="KAY2" s="33"/>
      <c r="KAZ2" s="33"/>
      <c r="KBA2" s="33"/>
      <c r="KBB2" s="33"/>
      <c r="KBC2" s="33"/>
      <c r="KBD2" s="33"/>
      <c r="KBE2" s="33"/>
      <c r="KBF2" s="33"/>
      <c r="KBG2" s="33"/>
      <c r="KBH2" s="33"/>
      <c r="KBI2" s="33"/>
      <c r="KBJ2" s="33"/>
      <c r="KBK2" s="33"/>
      <c r="KBL2" s="33"/>
      <c r="KBM2" s="33"/>
      <c r="KBN2" s="33"/>
      <c r="KBO2" s="33"/>
      <c r="KBP2" s="33"/>
      <c r="KBQ2" s="33"/>
      <c r="KBR2" s="33"/>
      <c r="KBS2" s="33"/>
      <c r="KBT2" s="33"/>
      <c r="KBU2" s="33"/>
      <c r="KBV2" s="33"/>
      <c r="KBW2" s="33"/>
      <c r="KBX2" s="33"/>
      <c r="KBY2" s="33"/>
      <c r="KBZ2" s="33"/>
      <c r="KCA2" s="33"/>
      <c r="KCB2" s="33"/>
      <c r="KCC2" s="33"/>
      <c r="KCD2" s="33"/>
      <c r="KCE2" s="33"/>
      <c r="KCF2" s="33"/>
      <c r="KCG2" s="33"/>
      <c r="KCH2" s="33"/>
      <c r="KCI2" s="33"/>
      <c r="KCJ2" s="33"/>
      <c r="KCK2" s="33"/>
      <c r="KCL2" s="33"/>
      <c r="KCM2" s="33"/>
      <c r="KCN2" s="33"/>
      <c r="KCO2" s="33"/>
      <c r="KCP2" s="33"/>
      <c r="KCQ2" s="33"/>
      <c r="KCR2" s="33"/>
      <c r="KCS2" s="33"/>
      <c r="KCT2" s="33"/>
      <c r="KCU2" s="33"/>
      <c r="KCV2" s="33"/>
      <c r="KCW2" s="33"/>
      <c r="KCX2" s="33"/>
      <c r="KCY2" s="33"/>
      <c r="KCZ2" s="33"/>
      <c r="KDA2" s="33"/>
      <c r="KDB2" s="33"/>
      <c r="KDC2" s="33"/>
      <c r="KDD2" s="33"/>
      <c r="KDE2" s="33"/>
      <c r="KDF2" s="33"/>
      <c r="KDG2" s="33"/>
      <c r="KDH2" s="33"/>
      <c r="KDI2" s="33"/>
      <c r="KDJ2" s="33"/>
      <c r="KDK2" s="33"/>
      <c r="KDL2" s="33"/>
      <c r="KDM2" s="33"/>
      <c r="KDN2" s="33"/>
      <c r="KDO2" s="33"/>
      <c r="KDP2" s="33"/>
      <c r="KDQ2" s="33"/>
      <c r="KDR2" s="33"/>
      <c r="KDS2" s="33"/>
      <c r="KDT2" s="33"/>
      <c r="KDU2" s="33"/>
      <c r="KDV2" s="33"/>
      <c r="KDW2" s="33"/>
      <c r="KDX2" s="33"/>
      <c r="KDY2" s="33"/>
      <c r="KDZ2" s="33"/>
      <c r="KEA2" s="33"/>
      <c r="KEB2" s="33"/>
      <c r="KEC2" s="33"/>
      <c r="KED2" s="33"/>
      <c r="KEE2" s="33"/>
      <c r="KEF2" s="33"/>
      <c r="KEG2" s="33"/>
      <c r="KEH2" s="33"/>
      <c r="KEI2" s="33"/>
      <c r="KEJ2" s="33"/>
      <c r="KEK2" s="33"/>
      <c r="KEL2" s="33"/>
      <c r="KEM2" s="33"/>
      <c r="KEN2" s="33"/>
      <c r="KEO2" s="33"/>
      <c r="KEP2" s="33"/>
      <c r="KEQ2" s="33"/>
      <c r="KER2" s="33"/>
      <c r="KES2" s="33"/>
      <c r="KET2" s="33"/>
      <c r="KEU2" s="33"/>
      <c r="KEV2" s="33"/>
      <c r="KEW2" s="33"/>
      <c r="KEX2" s="33"/>
      <c r="KEY2" s="33"/>
      <c r="KEZ2" s="33"/>
      <c r="KFA2" s="33"/>
      <c r="KFB2" s="33"/>
      <c r="KFC2" s="33"/>
      <c r="KFD2" s="33"/>
      <c r="KFE2" s="33"/>
      <c r="KFF2" s="33"/>
      <c r="KFG2" s="33"/>
      <c r="KFH2" s="33"/>
      <c r="KFI2" s="33"/>
      <c r="KFJ2" s="33"/>
      <c r="KFK2" s="33"/>
      <c r="KFL2" s="33"/>
      <c r="KFM2" s="33"/>
      <c r="KFN2" s="33"/>
      <c r="KFO2" s="33"/>
      <c r="KFP2" s="33"/>
      <c r="KFQ2" s="33"/>
      <c r="KFR2" s="33"/>
      <c r="KFS2" s="33"/>
      <c r="KFT2" s="33"/>
      <c r="KFU2" s="33"/>
      <c r="KFV2" s="33"/>
      <c r="KFW2" s="33"/>
      <c r="KFX2" s="33"/>
      <c r="KFY2" s="33"/>
      <c r="KFZ2" s="33"/>
      <c r="KGA2" s="33"/>
      <c r="KGB2" s="33"/>
      <c r="KGC2" s="33"/>
      <c r="KGD2" s="33"/>
      <c r="KGE2" s="33"/>
      <c r="KGF2" s="33"/>
      <c r="KGG2" s="33"/>
      <c r="KGH2" s="33"/>
      <c r="KGI2" s="33"/>
      <c r="KGJ2" s="33"/>
      <c r="KGK2" s="33"/>
      <c r="KGL2" s="33"/>
      <c r="KGM2" s="33"/>
      <c r="KGN2" s="33"/>
      <c r="KGO2" s="33"/>
      <c r="KGP2" s="33"/>
      <c r="KGQ2" s="33"/>
      <c r="KGR2" s="33"/>
      <c r="KGS2" s="33"/>
      <c r="KGT2" s="33"/>
      <c r="KGU2" s="33"/>
      <c r="KGV2" s="33"/>
      <c r="KGW2" s="33"/>
      <c r="KGX2" s="33"/>
      <c r="KGY2" s="33"/>
      <c r="KGZ2" s="33"/>
      <c r="KHA2" s="33"/>
      <c r="KHB2" s="33"/>
      <c r="KHC2" s="33"/>
      <c r="KHD2" s="33"/>
      <c r="KHE2" s="33"/>
      <c r="KHF2" s="33"/>
      <c r="KHG2" s="33"/>
      <c r="KHH2" s="33"/>
      <c r="KHI2" s="33"/>
      <c r="KHJ2" s="33"/>
      <c r="KHK2" s="33"/>
      <c r="KHL2" s="33"/>
      <c r="KHM2" s="33"/>
      <c r="KHN2" s="33"/>
      <c r="KHO2" s="33"/>
      <c r="KHP2" s="33"/>
      <c r="KHQ2" s="33"/>
      <c r="KHR2" s="33"/>
      <c r="KHS2" s="33"/>
      <c r="KHT2" s="33"/>
      <c r="KHU2" s="33"/>
      <c r="KHV2" s="33"/>
      <c r="KHW2" s="33"/>
      <c r="KHX2" s="33"/>
      <c r="KHY2" s="33"/>
      <c r="KHZ2" s="33"/>
      <c r="KIA2" s="33"/>
      <c r="KIB2" s="33"/>
      <c r="KIC2" s="33"/>
      <c r="KID2" s="33"/>
      <c r="KIE2" s="33"/>
      <c r="KIF2" s="33"/>
      <c r="KIG2" s="33"/>
      <c r="KIH2" s="33"/>
      <c r="KII2" s="33"/>
      <c r="KIJ2" s="33"/>
      <c r="KIK2" s="33"/>
      <c r="KIL2" s="33"/>
      <c r="KIM2" s="33"/>
      <c r="KIN2" s="33"/>
      <c r="KIO2" s="33"/>
      <c r="KIP2" s="33"/>
      <c r="KIQ2" s="33"/>
      <c r="KIR2" s="33"/>
      <c r="KIS2" s="33"/>
      <c r="KIT2" s="33"/>
      <c r="KIU2" s="33"/>
      <c r="KIV2" s="33"/>
      <c r="KIW2" s="33"/>
      <c r="KIX2" s="33"/>
      <c r="KIY2" s="33"/>
      <c r="KIZ2" s="33"/>
      <c r="KJA2" s="33"/>
      <c r="KJB2" s="33"/>
      <c r="KJC2" s="33"/>
      <c r="KJD2" s="33"/>
      <c r="KJE2" s="33"/>
      <c r="KJF2" s="33"/>
      <c r="KJG2" s="33"/>
      <c r="KJH2" s="33"/>
      <c r="KJI2" s="33"/>
      <c r="KJJ2" s="33"/>
      <c r="KJK2" s="33"/>
      <c r="KJL2" s="33"/>
      <c r="KJM2" s="33"/>
      <c r="KJN2" s="33"/>
      <c r="KJO2" s="33"/>
      <c r="KJP2" s="33"/>
      <c r="KJQ2" s="33"/>
      <c r="KJR2" s="33"/>
      <c r="KJS2" s="33"/>
      <c r="KJT2" s="33"/>
      <c r="KJU2" s="33"/>
      <c r="KJV2" s="33"/>
      <c r="KJW2" s="33"/>
      <c r="KJX2" s="33"/>
      <c r="KJY2" s="33"/>
      <c r="KJZ2" s="33"/>
      <c r="KKA2" s="33"/>
      <c r="KKB2" s="33"/>
      <c r="KKC2" s="33"/>
      <c r="KKD2" s="33"/>
      <c r="KKE2" s="33"/>
      <c r="KKF2" s="33"/>
      <c r="KKG2" s="33"/>
      <c r="KKH2" s="33"/>
      <c r="KKI2" s="33"/>
      <c r="KKJ2" s="33"/>
      <c r="KKK2" s="33"/>
      <c r="KKL2" s="33"/>
      <c r="KKM2" s="33"/>
      <c r="KKN2" s="33"/>
      <c r="KKO2" s="33"/>
      <c r="KKP2" s="33"/>
      <c r="KKQ2" s="33"/>
      <c r="KKR2" s="33"/>
      <c r="KKS2" s="33"/>
      <c r="KKT2" s="33"/>
      <c r="KKU2" s="33"/>
      <c r="KKV2" s="33"/>
      <c r="KKW2" s="33"/>
      <c r="KKX2" s="33"/>
      <c r="KKY2" s="33"/>
      <c r="KKZ2" s="33"/>
      <c r="KLA2" s="33"/>
      <c r="KLB2" s="33"/>
      <c r="KLC2" s="33"/>
      <c r="KLD2" s="33"/>
      <c r="KLE2" s="33"/>
      <c r="KLF2" s="33"/>
      <c r="KLG2" s="33"/>
      <c r="KLH2" s="33"/>
      <c r="KLI2" s="33"/>
      <c r="KLJ2" s="33"/>
      <c r="KLK2" s="33"/>
      <c r="KLL2" s="33"/>
      <c r="KLM2" s="33"/>
      <c r="KLN2" s="33"/>
      <c r="KLO2" s="33"/>
      <c r="KLP2" s="33"/>
      <c r="KLQ2" s="33"/>
      <c r="KLR2" s="33"/>
      <c r="KLS2" s="33"/>
      <c r="KLT2" s="33"/>
      <c r="KLU2" s="33"/>
      <c r="KLV2" s="33"/>
      <c r="KLW2" s="33"/>
      <c r="KLX2" s="33"/>
      <c r="KLY2" s="33"/>
      <c r="KLZ2" s="33"/>
      <c r="KMA2" s="33"/>
      <c r="KMB2" s="33"/>
      <c r="KMC2" s="33"/>
      <c r="KMD2" s="33"/>
      <c r="KME2" s="33"/>
      <c r="KMF2" s="33"/>
      <c r="KMG2" s="33"/>
      <c r="KMH2" s="33"/>
      <c r="KMI2" s="33"/>
      <c r="KMJ2" s="33"/>
      <c r="KMK2" s="33"/>
      <c r="KML2" s="33"/>
      <c r="KMM2" s="33"/>
      <c r="KMN2" s="33"/>
      <c r="KMO2" s="33"/>
      <c r="KMP2" s="33"/>
      <c r="KMQ2" s="33"/>
      <c r="KMR2" s="33"/>
      <c r="KMS2" s="33"/>
      <c r="KMT2" s="33"/>
      <c r="KMU2" s="33"/>
      <c r="KMV2" s="33"/>
      <c r="KMW2" s="33"/>
      <c r="KMX2" s="33"/>
      <c r="KMY2" s="33"/>
      <c r="KMZ2" s="33"/>
      <c r="KNA2" s="33"/>
      <c r="KNB2" s="33"/>
      <c r="KNC2" s="33"/>
      <c r="KND2" s="33"/>
      <c r="KNE2" s="33"/>
      <c r="KNF2" s="33"/>
      <c r="KNG2" s="33"/>
      <c r="KNH2" s="33"/>
      <c r="KNI2" s="33"/>
      <c r="KNJ2" s="33"/>
      <c r="KNK2" s="33"/>
      <c r="KNL2" s="33"/>
      <c r="KNM2" s="33"/>
      <c r="KNN2" s="33"/>
      <c r="KNO2" s="33"/>
      <c r="KNP2" s="33"/>
      <c r="KNQ2" s="33"/>
      <c r="KNR2" s="33"/>
      <c r="KNS2" s="33"/>
      <c r="KNT2" s="33"/>
      <c r="KNU2" s="33"/>
      <c r="KNV2" s="33"/>
      <c r="KNW2" s="33"/>
      <c r="KNX2" s="33"/>
      <c r="KNY2" s="33"/>
      <c r="KNZ2" s="33"/>
      <c r="KOA2" s="33"/>
      <c r="KOB2" s="33"/>
      <c r="KOC2" s="33"/>
      <c r="KOD2" s="33"/>
      <c r="KOE2" s="33"/>
      <c r="KOF2" s="33"/>
      <c r="KOG2" s="33"/>
      <c r="KOH2" s="33"/>
      <c r="KOI2" s="33"/>
      <c r="KOJ2" s="33"/>
      <c r="KOK2" s="33"/>
      <c r="KOL2" s="33"/>
      <c r="KOM2" s="33"/>
      <c r="KON2" s="33"/>
      <c r="KOO2" s="33"/>
      <c r="KOP2" s="33"/>
      <c r="KOQ2" s="33"/>
      <c r="KOR2" s="33"/>
      <c r="KOS2" s="33"/>
      <c r="KOT2" s="33"/>
      <c r="KOU2" s="33"/>
      <c r="KOV2" s="33"/>
      <c r="KOW2" s="33"/>
      <c r="KOX2" s="33"/>
      <c r="KOY2" s="33"/>
      <c r="KOZ2" s="33"/>
      <c r="KPA2" s="33"/>
      <c r="KPB2" s="33"/>
      <c r="KPC2" s="33"/>
      <c r="KPD2" s="33"/>
      <c r="KPE2" s="33"/>
      <c r="KPF2" s="33"/>
      <c r="KPG2" s="33"/>
      <c r="KPH2" s="33"/>
      <c r="KPI2" s="33"/>
      <c r="KPJ2" s="33"/>
      <c r="KPK2" s="33"/>
      <c r="KPL2" s="33"/>
      <c r="KPM2" s="33"/>
      <c r="KPN2" s="33"/>
      <c r="KPO2" s="33"/>
      <c r="KPP2" s="33"/>
      <c r="KPQ2" s="33"/>
      <c r="KPR2" s="33"/>
      <c r="KPS2" s="33"/>
      <c r="KPT2" s="33"/>
      <c r="KPU2" s="33"/>
      <c r="KPV2" s="33"/>
      <c r="KPW2" s="33"/>
      <c r="KPX2" s="33"/>
      <c r="KPY2" s="33"/>
      <c r="KPZ2" s="33"/>
      <c r="KQA2" s="33"/>
      <c r="KQB2" s="33"/>
      <c r="KQC2" s="33"/>
      <c r="KQD2" s="33"/>
      <c r="KQE2" s="33"/>
      <c r="KQF2" s="33"/>
      <c r="KQG2" s="33"/>
      <c r="KQH2" s="33"/>
      <c r="KQI2" s="33"/>
      <c r="KQJ2" s="33"/>
      <c r="KQK2" s="33"/>
      <c r="KQL2" s="33"/>
      <c r="KQM2" s="33"/>
      <c r="KQN2" s="33"/>
      <c r="KQO2" s="33"/>
      <c r="KQP2" s="33"/>
      <c r="KQQ2" s="33"/>
      <c r="KQR2" s="33"/>
      <c r="KQS2" s="33"/>
      <c r="KQT2" s="33"/>
      <c r="KQU2" s="33"/>
      <c r="KQV2" s="33"/>
      <c r="KQW2" s="33"/>
      <c r="KQX2" s="33"/>
      <c r="KQY2" s="33"/>
      <c r="KQZ2" s="33"/>
      <c r="KRA2" s="33"/>
      <c r="KRB2" s="33"/>
      <c r="KRC2" s="33"/>
      <c r="KRD2" s="33"/>
      <c r="KRE2" s="33"/>
      <c r="KRF2" s="33"/>
      <c r="KRG2" s="33"/>
      <c r="KRH2" s="33"/>
      <c r="KRI2" s="33"/>
      <c r="KRJ2" s="33"/>
      <c r="KRK2" s="33"/>
      <c r="KRL2" s="33"/>
      <c r="KRM2" s="33"/>
      <c r="KRN2" s="33"/>
      <c r="KRO2" s="33"/>
      <c r="KRP2" s="33"/>
      <c r="KRQ2" s="33"/>
      <c r="KRR2" s="33"/>
      <c r="KRS2" s="33"/>
      <c r="KRT2" s="33"/>
      <c r="KRU2" s="33"/>
      <c r="KRV2" s="33"/>
      <c r="KRW2" s="33"/>
      <c r="KRX2" s="33"/>
      <c r="KRY2" s="33"/>
      <c r="KRZ2" s="33"/>
      <c r="KSA2" s="33"/>
      <c r="KSB2" s="33"/>
      <c r="KSC2" s="33"/>
      <c r="KSD2" s="33"/>
      <c r="KSE2" s="33"/>
      <c r="KSF2" s="33"/>
      <c r="KSG2" s="33"/>
      <c r="KSH2" s="33"/>
      <c r="KSI2" s="33"/>
      <c r="KSJ2" s="33"/>
      <c r="KSK2" s="33"/>
      <c r="KSL2" s="33"/>
      <c r="KSM2" s="33"/>
      <c r="KSN2" s="33"/>
      <c r="KSO2" s="33"/>
      <c r="KSP2" s="33"/>
      <c r="KSQ2" s="33"/>
      <c r="KSR2" s="33"/>
      <c r="KSS2" s="33"/>
      <c r="KST2" s="33"/>
      <c r="KSU2" s="33"/>
      <c r="KSV2" s="33"/>
      <c r="KSW2" s="33"/>
      <c r="KSX2" s="33"/>
      <c r="KSY2" s="33"/>
      <c r="KSZ2" s="33"/>
      <c r="KTA2" s="33"/>
      <c r="KTB2" s="33"/>
      <c r="KTC2" s="33"/>
      <c r="KTD2" s="33"/>
      <c r="KTE2" s="33"/>
      <c r="KTF2" s="33"/>
      <c r="KTG2" s="33"/>
      <c r="KTH2" s="33"/>
      <c r="KTI2" s="33"/>
      <c r="KTJ2" s="33"/>
      <c r="KTK2" s="33"/>
      <c r="KTL2" s="33"/>
      <c r="KTM2" s="33"/>
      <c r="KTN2" s="33"/>
      <c r="KTO2" s="33"/>
      <c r="KTP2" s="33"/>
      <c r="KTQ2" s="33"/>
      <c r="KTR2" s="33"/>
      <c r="KTS2" s="33"/>
      <c r="KTT2" s="33"/>
      <c r="KTU2" s="33"/>
      <c r="KTV2" s="33"/>
      <c r="KTW2" s="33"/>
      <c r="KTX2" s="33"/>
      <c r="KTY2" s="33"/>
      <c r="KTZ2" s="33"/>
      <c r="KUA2" s="33"/>
      <c r="KUB2" s="33"/>
      <c r="KUC2" s="33"/>
      <c r="KUD2" s="33"/>
      <c r="KUE2" s="33"/>
      <c r="KUF2" s="33"/>
      <c r="KUG2" s="33"/>
      <c r="KUH2" s="33"/>
      <c r="KUI2" s="33"/>
      <c r="KUJ2" s="33"/>
      <c r="KUK2" s="33"/>
      <c r="KUL2" s="33"/>
      <c r="KUM2" s="33"/>
      <c r="KUN2" s="33"/>
      <c r="KUO2" s="33"/>
      <c r="KUP2" s="33"/>
      <c r="KUQ2" s="33"/>
      <c r="KUR2" s="33"/>
      <c r="KUS2" s="33"/>
      <c r="KUT2" s="33"/>
      <c r="KUU2" s="33"/>
      <c r="KUV2" s="33"/>
      <c r="KUW2" s="33"/>
      <c r="KUX2" s="33"/>
      <c r="KUY2" s="33"/>
      <c r="KUZ2" s="33"/>
      <c r="KVA2" s="33"/>
      <c r="KVB2" s="33"/>
      <c r="KVC2" s="33"/>
      <c r="KVD2" s="33"/>
      <c r="KVE2" s="33"/>
      <c r="KVF2" s="33"/>
      <c r="KVG2" s="33"/>
      <c r="KVH2" s="33"/>
      <c r="KVI2" s="33"/>
      <c r="KVJ2" s="33"/>
      <c r="KVK2" s="33"/>
      <c r="KVL2" s="33"/>
      <c r="KVM2" s="33"/>
      <c r="KVN2" s="33"/>
      <c r="KVO2" s="33"/>
      <c r="KVP2" s="33"/>
      <c r="KVQ2" s="33"/>
      <c r="KVR2" s="33"/>
      <c r="KVS2" s="33"/>
      <c r="KVT2" s="33"/>
      <c r="KVU2" s="33"/>
      <c r="KVV2" s="33"/>
      <c r="KVW2" s="33"/>
      <c r="KVX2" s="33"/>
      <c r="KVY2" s="33"/>
      <c r="KVZ2" s="33"/>
      <c r="KWA2" s="33"/>
      <c r="KWB2" s="33"/>
      <c r="KWC2" s="33"/>
      <c r="KWD2" s="33"/>
      <c r="KWE2" s="33"/>
      <c r="KWF2" s="33"/>
      <c r="KWG2" s="33"/>
      <c r="KWH2" s="33"/>
      <c r="KWI2" s="33"/>
      <c r="KWJ2" s="33"/>
      <c r="KWK2" s="33"/>
      <c r="KWL2" s="33"/>
      <c r="KWM2" s="33"/>
      <c r="KWN2" s="33"/>
      <c r="KWO2" s="33"/>
      <c r="KWP2" s="33"/>
      <c r="KWQ2" s="33"/>
      <c r="KWR2" s="33"/>
      <c r="KWS2" s="33"/>
      <c r="KWT2" s="33"/>
      <c r="KWU2" s="33"/>
      <c r="KWV2" s="33"/>
      <c r="KWW2" s="33"/>
      <c r="KWX2" s="33"/>
      <c r="KWY2" s="33"/>
      <c r="KWZ2" s="33"/>
      <c r="KXA2" s="33"/>
      <c r="KXB2" s="33"/>
      <c r="KXC2" s="33"/>
      <c r="KXD2" s="33"/>
      <c r="KXE2" s="33"/>
      <c r="KXF2" s="33"/>
      <c r="KXG2" s="33"/>
      <c r="KXH2" s="33"/>
      <c r="KXI2" s="33"/>
      <c r="KXJ2" s="33"/>
      <c r="KXK2" s="33"/>
      <c r="KXL2" s="33"/>
      <c r="KXM2" s="33"/>
      <c r="KXN2" s="33"/>
      <c r="KXO2" s="33"/>
      <c r="KXP2" s="33"/>
      <c r="KXQ2" s="33"/>
      <c r="KXR2" s="33"/>
      <c r="KXS2" s="33"/>
      <c r="KXT2" s="33"/>
      <c r="KXU2" s="33"/>
      <c r="KXV2" s="33"/>
      <c r="KXW2" s="33"/>
      <c r="KXX2" s="33"/>
      <c r="KXY2" s="33"/>
      <c r="KXZ2" s="33"/>
      <c r="KYA2" s="33"/>
      <c r="KYB2" s="33"/>
      <c r="KYC2" s="33"/>
      <c r="KYD2" s="33"/>
      <c r="KYE2" s="33"/>
      <c r="KYF2" s="33"/>
      <c r="KYG2" s="33"/>
      <c r="KYH2" s="33"/>
      <c r="KYI2" s="33"/>
      <c r="KYJ2" s="33"/>
      <c r="KYK2" s="33"/>
      <c r="KYL2" s="33"/>
      <c r="KYM2" s="33"/>
      <c r="KYN2" s="33"/>
      <c r="KYO2" s="33"/>
      <c r="KYP2" s="33"/>
      <c r="KYQ2" s="33"/>
      <c r="KYR2" s="33"/>
      <c r="KYS2" s="33"/>
      <c r="KYT2" s="33"/>
      <c r="KYU2" s="33"/>
      <c r="KYV2" s="33"/>
      <c r="KYW2" s="33"/>
      <c r="KYX2" s="33"/>
      <c r="KYY2" s="33"/>
      <c r="KYZ2" s="33"/>
      <c r="KZA2" s="33"/>
      <c r="KZB2" s="33"/>
      <c r="KZC2" s="33"/>
      <c r="KZD2" s="33"/>
      <c r="KZE2" s="33"/>
      <c r="KZF2" s="33"/>
      <c r="KZG2" s="33"/>
      <c r="KZH2" s="33"/>
      <c r="KZI2" s="33"/>
      <c r="KZJ2" s="33"/>
      <c r="KZK2" s="33"/>
      <c r="KZL2" s="33"/>
      <c r="KZM2" s="33"/>
      <c r="KZN2" s="33"/>
      <c r="KZO2" s="33"/>
      <c r="KZP2" s="33"/>
      <c r="KZQ2" s="33"/>
      <c r="KZR2" s="33"/>
      <c r="KZS2" s="33"/>
      <c r="KZT2" s="33"/>
      <c r="KZU2" s="33"/>
      <c r="KZV2" s="33"/>
      <c r="KZW2" s="33"/>
      <c r="KZX2" s="33"/>
      <c r="KZY2" s="33"/>
      <c r="KZZ2" s="33"/>
      <c r="LAA2" s="33"/>
      <c r="LAB2" s="33"/>
      <c r="LAC2" s="33"/>
      <c r="LAD2" s="33"/>
      <c r="LAE2" s="33"/>
      <c r="LAF2" s="33"/>
      <c r="LAG2" s="33"/>
      <c r="LAH2" s="33"/>
      <c r="LAI2" s="33"/>
      <c r="LAJ2" s="33"/>
      <c r="LAK2" s="33"/>
      <c r="LAL2" s="33"/>
      <c r="LAM2" s="33"/>
      <c r="LAN2" s="33"/>
      <c r="LAO2" s="33"/>
      <c r="LAP2" s="33"/>
      <c r="LAQ2" s="33"/>
      <c r="LAR2" s="33"/>
      <c r="LAS2" s="33"/>
      <c r="LAT2" s="33"/>
      <c r="LAU2" s="33"/>
      <c r="LAV2" s="33"/>
      <c r="LAW2" s="33"/>
      <c r="LAX2" s="33"/>
      <c r="LAY2" s="33"/>
      <c r="LAZ2" s="33"/>
      <c r="LBA2" s="33"/>
      <c r="LBB2" s="33"/>
      <c r="LBC2" s="33"/>
      <c r="LBD2" s="33"/>
      <c r="LBE2" s="33"/>
      <c r="LBF2" s="33"/>
      <c r="LBG2" s="33"/>
      <c r="LBH2" s="33"/>
      <c r="LBI2" s="33"/>
      <c r="LBJ2" s="33"/>
      <c r="LBK2" s="33"/>
      <c r="LBL2" s="33"/>
      <c r="LBM2" s="33"/>
      <c r="LBN2" s="33"/>
      <c r="LBO2" s="33"/>
      <c r="LBP2" s="33"/>
      <c r="LBQ2" s="33"/>
      <c r="LBR2" s="33"/>
      <c r="LBS2" s="33"/>
      <c r="LBT2" s="33"/>
      <c r="LBU2" s="33"/>
      <c r="LBV2" s="33"/>
      <c r="LBW2" s="33"/>
      <c r="LBX2" s="33"/>
      <c r="LBY2" s="33"/>
      <c r="LBZ2" s="33"/>
      <c r="LCA2" s="33"/>
      <c r="LCB2" s="33"/>
      <c r="LCC2" s="33"/>
      <c r="LCD2" s="33"/>
      <c r="LCE2" s="33"/>
      <c r="LCF2" s="33"/>
      <c r="LCG2" s="33"/>
      <c r="LCH2" s="33"/>
      <c r="LCI2" s="33"/>
      <c r="LCJ2" s="33"/>
      <c r="LCK2" s="33"/>
      <c r="LCL2" s="33"/>
      <c r="LCM2" s="33"/>
      <c r="LCN2" s="33"/>
      <c r="LCO2" s="33"/>
      <c r="LCP2" s="33"/>
      <c r="LCQ2" s="33"/>
      <c r="LCR2" s="33"/>
      <c r="LCS2" s="33"/>
      <c r="LCT2" s="33"/>
      <c r="LCU2" s="33"/>
      <c r="LCV2" s="33"/>
      <c r="LCW2" s="33"/>
      <c r="LCX2" s="33"/>
      <c r="LCY2" s="33"/>
      <c r="LCZ2" s="33"/>
      <c r="LDA2" s="33"/>
      <c r="LDB2" s="33"/>
      <c r="LDC2" s="33"/>
      <c r="LDD2" s="33"/>
      <c r="LDE2" s="33"/>
      <c r="LDF2" s="33"/>
      <c r="LDG2" s="33"/>
      <c r="LDH2" s="33"/>
      <c r="LDI2" s="33"/>
      <c r="LDJ2" s="33"/>
      <c r="LDK2" s="33"/>
      <c r="LDL2" s="33"/>
      <c r="LDM2" s="33"/>
      <c r="LDN2" s="33"/>
      <c r="LDO2" s="33"/>
      <c r="LDP2" s="33"/>
      <c r="LDQ2" s="33"/>
      <c r="LDR2" s="33"/>
      <c r="LDS2" s="33"/>
      <c r="LDT2" s="33"/>
      <c r="LDU2" s="33"/>
      <c r="LDV2" s="33"/>
      <c r="LDW2" s="33"/>
      <c r="LDX2" s="33"/>
      <c r="LDY2" s="33"/>
      <c r="LDZ2" s="33"/>
      <c r="LEA2" s="33"/>
      <c r="LEB2" s="33"/>
      <c r="LEC2" s="33"/>
      <c r="LED2" s="33"/>
      <c r="LEE2" s="33"/>
      <c r="LEF2" s="33"/>
      <c r="LEG2" s="33"/>
      <c r="LEH2" s="33"/>
      <c r="LEI2" s="33"/>
      <c r="LEJ2" s="33"/>
      <c r="LEK2" s="33"/>
      <c r="LEL2" s="33"/>
      <c r="LEM2" s="33"/>
      <c r="LEN2" s="33"/>
      <c r="LEO2" s="33"/>
      <c r="LEP2" s="33"/>
      <c r="LEQ2" s="33"/>
      <c r="LER2" s="33"/>
      <c r="LES2" s="33"/>
      <c r="LET2" s="33"/>
      <c r="LEU2" s="33"/>
      <c r="LEV2" s="33"/>
      <c r="LEW2" s="33"/>
      <c r="LEX2" s="33"/>
      <c r="LEY2" s="33"/>
      <c r="LEZ2" s="33"/>
      <c r="LFA2" s="33"/>
      <c r="LFB2" s="33"/>
      <c r="LFC2" s="33"/>
      <c r="LFD2" s="33"/>
      <c r="LFE2" s="33"/>
      <c r="LFF2" s="33"/>
      <c r="LFG2" s="33"/>
      <c r="LFH2" s="33"/>
      <c r="LFI2" s="33"/>
      <c r="LFJ2" s="33"/>
      <c r="LFK2" s="33"/>
      <c r="LFL2" s="33"/>
      <c r="LFM2" s="33"/>
      <c r="LFN2" s="33"/>
      <c r="LFO2" s="33"/>
      <c r="LFP2" s="33"/>
      <c r="LFQ2" s="33"/>
      <c r="LFR2" s="33"/>
      <c r="LFS2" s="33"/>
      <c r="LFT2" s="33"/>
      <c r="LFU2" s="33"/>
      <c r="LFV2" s="33"/>
      <c r="LFW2" s="33"/>
      <c r="LFX2" s="33"/>
      <c r="LFY2" s="33"/>
      <c r="LFZ2" s="33"/>
      <c r="LGA2" s="33"/>
      <c r="LGB2" s="33"/>
      <c r="LGC2" s="33"/>
      <c r="LGD2" s="33"/>
      <c r="LGE2" s="33"/>
      <c r="LGF2" s="33"/>
      <c r="LGG2" s="33"/>
      <c r="LGH2" s="33"/>
      <c r="LGI2" s="33"/>
      <c r="LGJ2" s="33"/>
      <c r="LGK2" s="33"/>
      <c r="LGL2" s="33"/>
      <c r="LGM2" s="33"/>
      <c r="LGN2" s="33"/>
      <c r="LGO2" s="33"/>
      <c r="LGP2" s="33"/>
      <c r="LGQ2" s="33"/>
      <c r="LGR2" s="33"/>
      <c r="LGS2" s="33"/>
      <c r="LGT2" s="33"/>
      <c r="LGU2" s="33"/>
      <c r="LGV2" s="33"/>
      <c r="LGW2" s="33"/>
      <c r="LGX2" s="33"/>
      <c r="LGY2" s="33"/>
      <c r="LGZ2" s="33"/>
      <c r="LHA2" s="33"/>
      <c r="LHB2" s="33"/>
      <c r="LHC2" s="33"/>
      <c r="LHD2" s="33"/>
      <c r="LHE2" s="33"/>
      <c r="LHF2" s="33"/>
      <c r="LHG2" s="33"/>
      <c r="LHH2" s="33"/>
      <c r="LHI2" s="33"/>
      <c r="LHJ2" s="33"/>
      <c r="LHK2" s="33"/>
      <c r="LHL2" s="33"/>
      <c r="LHM2" s="33"/>
      <c r="LHN2" s="33"/>
      <c r="LHO2" s="33"/>
      <c r="LHP2" s="33"/>
      <c r="LHQ2" s="33"/>
      <c r="LHR2" s="33"/>
      <c r="LHS2" s="33"/>
      <c r="LHT2" s="33"/>
      <c r="LHU2" s="33"/>
      <c r="LHV2" s="33"/>
      <c r="LHW2" s="33"/>
      <c r="LHX2" s="33"/>
      <c r="LHY2" s="33"/>
      <c r="LHZ2" s="33"/>
      <c r="LIA2" s="33"/>
      <c r="LIB2" s="33"/>
      <c r="LIC2" s="33"/>
      <c r="LID2" s="33"/>
      <c r="LIE2" s="33"/>
      <c r="LIF2" s="33"/>
      <c r="LIG2" s="33"/>
      <c r="LIH2" s="33"/>
      <c r="LII2" s="33"/>
      <c r="LIJ2" s="33"/>
      <c r="LIK2" s="33"/>
      <c r="LIL2" s="33"/>
      <c r="LIM2" s="33"/>
      <c r="LIN2" s="33"/>
      <c r="LIO2" s="33"/>
      <c r="LIP2" s="33"/>
      <c r="LIQ2" s="33"/>
      <c r="LIR2" s="33"/>
      <c r="LIS2" s="33"/>
      <c r="LIT2" s="33"/>
      <c r="LIU2" s="33"/>
      <c r="LIV2" s="33"/>
      <c r="LIW2" s="33"/>
      <c r="LIX2" s="33"/>
      <c r="LIY2" s="33"/>
      <c r="LIZ2" s="33"/>
      <c r="LJA2" s="33"/>
      <c r="LJB2" s="33"/>
      <c r="LJC2" s="33"/>
      <c r="LJD2" s="33"/>
      <c r="LJE2" s="33"/>
      <c r="LJF2" s="33"/>
      <c r="LJG2" s="33"/>
      <c r="LJH2" s="33"/>
      <c r="LJI2" s="33"/>
      <c r="LJJ2" s="33"/>
      <c r="LJK2" s="33"/>
      <c r="LJL2" s="33"/>
      <c r="LJM2" s="33"/>
      <c r="LJN2" s="33"/>
      <c r="LJO2" s="33"/>
      <c r="LJP2" s="33"/>
      <c r="LJQ2" s="33"/>
      <c r="LJR2" s="33"/>
      <c r="LJS2" s="33"/>
      <c r="LJT2" s="33"/>
      <c r="LJU2" s="33"/>
      <c r="LJV2" s="33"/>
      <c r="LJW2" s="33"/>
      <c r="LJX2" s="33"/>
      <c r="LJY2" s="33"/>
      <c r="LJZ2" s="33"/>
      <c r="LKA2" s="33"/>
      <c r="LKB2" s="33"/>
      <c r="LKC2" s="33"/>
      <c r="LKD2" s="33"/>
      <c r="LKE2" s="33"/>
      <c r="LKF2" s="33"/>
      <c r="LKG2" s="33"/>
      <c r="LKH2" s="33"/>
      <c r="LKI2" s="33"/>
      <c r="LKJ2" s="33"/>
      <c r="LKK2" s="33"/>
      <c r="LKL2" s="33"/>
      <c r="LKM2" s="33"/>
      <c r="LKN2" s="33"/>
      <c r="LKO2" s="33"/>
      <c r="LKP2" s="33"/>
      <c r="LKQ2" s="33"/>
      <c r="LKR2" s="33"/>
      <c r="LKS2" s="33"/>
      <c r="LKT2" s="33"/>
      <c r="LKU2" s="33"/>
      <c r="LKV2" s="33"/>
      <c r="LKW2" s="33"/>
      <c r="LKX2" s="33"/>
      <c r="LKY2" s="33"/>
      <c r="LKZ2" s="33"/>
      <c r="LLA2" s="33"/>
      <c r="LLB2" s="33"/>
      <c r="LLC2" s="33"/>
      <c r="LLD2" s="33"/>
      <c r="LLE2" s="33"/>
      <c r="LLF2" s="33"/>
      <c r="LLG2" s="33"/>
      <c r="LLH2" s="33"/>
      <c r="LLI2" s="33"/>
      <c r="LLJ2" s="33"/>
      <c r="LLK2" s="33"/>
      <c r="LLL2" s="33"/>
      <c r="LLM2" s="33"/>
      <c r="LLN2" s="33"/>
      <c r="LLO2" s="33"/>
      <c r="LLP2" s="33"/>
      <c r="LLQ2" s="33"/>
      <c r="LLR2" s="33"/>
      <c r="LLS2" s="33"/>
      <c r="LLT2" s="33"/>
      <c r="LLU2" s="33"/>
      <c r="LLV2" s="33"/>
      <c r="LLW2" s="33"/>
      <c r="LLX2" s="33"/>
      <c r="LLY2" s="33"/>
      <c r="LLZ2" s="33"/>
      <c r="LMA2" s="33"/>
      <c r="LMB2" s="33"/>
      <c r="LMC2" s="33"/>
      <c r="LMD2" s="33"/>
      <c r="LME2" s="33"/>
      <c r="LMF2" s="33"/>
      <c r="LMG2" s="33"/>
      <c r="LMH2" s="33"/>
      <c r="LMI2" s="33"/>
      <c r="LMJ2" s="33"/>
      <c r="LMK2" s="33"/>
      <c r="LML2" s="33"/>
      <c r="LMM2" s="33"/>
      <c r="LMN2" s="33"/>
      <c r="LMO2" s="33"/>
      <c r="LMP2" s="33"/>
      <c r="LMQ2" s="33"/>
      <c r="LMR2" s="33"/>
      <c r="LMS2" s="33"/>
      <c r="LMT2" s="33"/>
      <c r="LMU2" s="33"/>
      <c r="LMV2" s="33"/>
      <c r="LMW2" s="33"/>
      <c r="LMX2" s="33"/>
      <c r="LMY2" s="33"/>
      <c r="LMZ2" s="33"/>
      <c r="LNA2" s="33"/>
      <c r="LNB2" s="33"/>
      <c r="LNC2" s="33"/>
      <c r="LND2" s="33"/>
      <c r="LNE2" s="33"/>
      <c r="LNF2" s="33"/>
      <c r="LNG2" s="33"/>
      <c r="LNH2" s="33"/>
      <c r="LNI2" s="33"/>
      <c r="LNJ2" s="33"/>
      <c r="LNK2" s="33"/>
      <c r="LNL2" s="33"/>
      <c r="LNM2" s="33"/>
      <c r="LNN2" s="33"/>
      <c r="LNO2" s="33"/>
      <c r="LNP2" s="33"/>
      <c r="LNQ2" s="33"/>
      <c r="LNR2" s="33"/>
      <c r="LNS2" s="33"/>
      <c r="LNT2" s="33"/>
      <c r="LNU2" s="33"/>
      <c r="LNV2" s="33"/>
      <c r="LNW2" s="33"/>
      <c r="LNX2" s="33"/>
      <c r="LNY2" s="33"/>
      <c r="LNZ2" s="33"/>
      <c r="LOA2" s="33"/>
      <c r="LOB2" s="33"/>
      <c r="LOC2" s="33"/>
      <c r="LOD2" s="33"/>
      <c r="LOE2" s="33"/>
      <c r="LOF2" s="33"/>
      <c r="LOG2" s="33"/>
      <c r="LOH2" s="33"/>
      <c r="LOI2" s="33"/>
      <c r="LOJ2" s="33"/>
      <c r="LOK2" s="33"/>
      <c r="LOL2" s="33"/>
      <c r="LOM2" s="33"/>
      <c r="LON2" s="33"/>
      <c r="LOO2" s="33"/>
      <c r="LOP2" s="33"/>
      <c r="LOQ2" s="33"/>
      <c r="LOR2" s="33"/>
      <c r="LOS2" s="33"/>
      <c r="LOT2" s="33"/>
      <c r="LOU2" s="33"/>
      <c r="LOV2" s="33"/>
      <c r="LOW2" s="33"/>
      <c r="LOX2" s="33"/>
      <c r="LOY2" s="33"/>
      <c r="LOZ2" s="33"/>
      <c r="LPA2" s="33"/>
      <c r="LPB2" s="33"/>
      <c r="LPC2" s="33"/>
      <c r="LPD2" s="33"/>
      <c r="LPE2" s="33"/>
      <c r="LPF2" s="33"/>
      <c r="LPG2" s="33"/>
      <c r="LPH2" s="33"/>
      <c r="LPI2" s="33"/>
      <c r="LPJ2" s="33"/>
      <c r="LPK2" s="33"/>
      <c r="LPL2" s="33"/>
      <c r="LPM2" s="33"/>
      <c r="LPN2" s="33"/>
      <c r="LPO2" s="33"/>
      <c r="LPP2" s="33"/>
      <c r="LPQ2" s="33"/>
      <c r="LPR2" s="33"/>
      <c r="LPS2" s="33"/>
      <c r="LPT2" s="33"/>
      <c r="LPU2" s="33"/>
      <c r="LPV2" s="33"/>
      <c r="LPW2" s="33"/>
      <c r="LPX2" s="33"/>
      <c r="LPY2" s="33"/>
      <c r="LPZ2" s="33"/>
      <c r="LQA2" s="33"/>
      <c r="LQB2" s="33"/>
      <c r="LQC2" s="33"/>
      <c r="LQD2" s="33"/>
      <c r="LQE2" s="33"/>
      <c r="LQF2" s="33"/>
      <c r="LQG2" s="33"/>
      <c r="LQH2" s="33"/>
      <c r="LQI2" s="33"/>
      <c r="LQJ2" s="33"/>
      <c r="LQK2" s="33"/>
      <c r="LQL2" s="33"/>
      <c r="LQM2" s="33"/>
      <c r="LQN2" s="33"/>
      <c r="LQO2" s="33"/>
      <c r="LQP2" s="33"/>
      <c r="LQQ2" s="33"/>
      <c r="LQR2" s="33"/>
      <c r="LQS2" s="33"/>
      <c r="LQT2" s="33"/>
      <c r="LQU2" s="33"/>
      <c r="LQV2" s="33"/>
      <c r="LQW2" s="33"/>
      <c r="LQX2" s="33"/>
      <c r="LQY2" s="33"/>
      <c r="LQZ2" s="33"/>
      <c r="LRA2" s="33"/>
      <c r="LRB2" s="33"/>
      <c r="LRC2" s="33"/>
      <c r="LRD2" s="33"/>
      <c r="LRE2" s="33"/>
      <c r="LRF2" s="33"/>
      <c r="LRG2" s="33"/>
      <c r="LRH2" s="33"/>
      <c r="LRI2" s="33"/>
      <c r="LRJ2" s="33"/>
      <c r="LRK2" s="33"/>
      <c r="LRL2" s="33"/>
      <c r="LRM2" s="33"/>
      <c r="LRN2" s="33"/>
      <c r="LRO2" s="33"/>
      <c r="LRP2" s="33"/>
      <c r="LRQ2" s="33"/>
      <c r="LRR2" s="33"/>
      <c r="LRS2" s="33"/>
      <c r="LRT2" s="33"/>
      <c r="LRU2" s="33"/>
      <c r="LRV2" s="33"/>
      <c r="LRW2" s="33"/>
      <c r="LRX2" s="33"/>
      <c r="LRY2" s="33"/>
      <c r="LRZ2" s="33"/>
      <c r="LSA2" s="33"/>
      <c r="LSB2" s="33"/>
      <c r="LSC2" s="33"/>
      <c r="LSD2" s="33"/>
      <c r="LSE2" s="33"/>
      <c r="LSF2" s="33"/>
      <c r="LSG2" s="33"/>
      <c r="LSH2" s="33"/>
      <c r="LSI2" s="33"/>
      <c r="LSJ2" s="33"/>
      <c r="LSK2" s="33"/>
      <c r="LSL2" s="33"/>
      <c r="LSM2" s="33"/>
      <c r="LSN2" s="33"/>
      <c r="LSO2" s="33"/>
      <c r="LSP2" s="33"/>
      <c r="LSQ2" s="33"/>
      <c r="LSR2" s="33"/>
      <c r="LSS2" s="33"/>
      <c r="LST2" s="33"/>
      <c r="LSU2" s="33"/>
      <c r="LSV2" s="33"/>
      <c r="LSW2" s="33"/>
      <c r="LSX2" s="33"/>
      <c r="LSY2" s="33"/>
      <c r="LSZ2" s="33"/>
      <c r="LTA2" s="33"/>
      <c r="LTB2" s="33"/>
      <c r="LTC2" s="33"/>
      <c r="LTD2" s="33"/>
      <c r="LTE2" s="33"/>
      <c r="LTF2" s="33"/>
      <c r="LTG2" s="33"/>
      <c r="LTH2" s="33"/>
      <c r="LTI2" s="33"/>
      <c r="LTJ2" s="33"/>
      <c r="LTK2" s="33"/>
      <c r="LTL2" s="33"/>
      <c r="LTM2" s="33"/>
      <c r="LTN2" s="33"/>
      <c r="LTO2" s="33"/>
      <c r="LTP2" s="33"/>
      <c r="LTQ2" s="33"/>
      <c r="LTR2" s="33"/>
      <c r="LTS2" s="33"/>
      <c r="LTT2" s="33"/>
      <c r="LTU2" s="33"/>
      <c r="LTV2" s="33"/>
      <c r="LTW2" s="33"/>
      <c r="LTX2" s="33"/>
      <c r="LTY2" s="33"/>
      <c r="LTZ2" s="33"/>
      <c r="LUA2" s="33"/>
      <c r="LUB2" s="33"/>
      <c r="LUC2" s="33"/>
      <c r="LUD2" s="33"/>
      <c r="LUE2" s="33"/>
      <c r="LUF2" s="33"/>
      <c r="LUG2" s="33"/>
      <c r="LUH2" s="33"/>
      <c r="LUI2" s="33"/>
      <c r="LUJ2" s="33"/>
      <c r="LUK2" s="33"/>
      <c r="LUL2" s="33"/>
      <c r="LUM2" s="33"/>
      <c r="LUN2" s="33"/>
      <c r="LUO2" s="33"/>
      <c r="LUP2" s="33"/>
      <c r="LUQ2" s="33"/>
      <c r="LUR2" s="33"/>
      <c r="LUS2" s="33"/>
      <c r="LUT2" s="33"/>
      <c r="LUU2" s="33"/>
      <c r="LUV2" s="33"/>
      <c r="LUW2" s="33"/>
      <c r="LUX2" s="33"/>
      <c r="LUY2" s="33"/>
      <c r="LUZ2" s="33"/>
      <c r="LVA2" s="33"/>
      <c r="LVB2" s="33"/>
      <c r="LVC2" s="33"/>
      <c r="LVD2" s="33"/>
      <c r="LVE2" s="33"/>
      <c r="LVF2" s="33"/>
      <c r="LVG2" s="33"/>
      <c r="LVH2" s="33"/>
      <c r="LVI2" s="33"/>
      <c r="LVJ2" s="33"/>
      <c r="LVK2" s="33"/>
      <c r="LVL2" s="33"/>
      <c r="LVM2" s="33"/>
      <c r="LVN2" s="33"/>
      <c r="LVO2" s="33"/>
      <c r="LVP2" s="33"/>
      <c r="LVQ2" s="33"/>
      <c r="LVR2" s="33"/>
      <c r="LVS2" s="33"/>
      <c r="LVT2" s="33"/>
      <c r="LVU2" s="33"/>
      <c r="LVV2" s="33"/>
      <c r="LVW2" s="33"/>
      <c r="LVX2" s="33"/>
      <c r="LVY2" s="33"/>
      <c r="LVZ2" s="33"/>
      <c r="LWA2" s="33"/>
      <c r="LWB2" s="33"/>
      <c r="LWC2" s="33"/>
      <c r="LWD2" s="33"/>
      <c r="LWE2" s="33"/>
      <c r="LWF2" s="33"/>
      <c r="LWG2" s="33"/>
      <c r="LWH2" s="33"/>
      <c r="LWI2" s="33"/>
      <c r="LWJ2" s="33"/>
      <c r="LWK2" s="33"/>
      <c r="LWL2" s="33"/>
      <c r="LWM2" s="33"/>
      <c r="LWN2" s="33"/>
      <c r="LWO2" s="33"/>
      <c r="LWP2" s="33"/>
      <c r="LWQ2" s="33"/>
      <c r="LWR2" s="33"/>
      <c r="LWS2" s="33"/>
      <c r="LWT2" s="33"/>
      <c r="LWU2" s="33"/>
      <c r="LWV2" s="33"/>
      <c r="LWW2" s="33"/>
      <c r="LWX2" s="33"/>
      <c r="LWY2" s="33"/>
      <c r="LWZ2" s="33"/>
      <c r="LXA2" s="33"/>
      <c r="LXB2" s="33"/>
      <c r="LXC2" s="33"/>
      <c r="LXD2" s="33"/>
      <c r="LXE2" s="33"/>
      <c r="LXF2" s="33"/>
      <c r="LXG2" s="33"/>
      <c r="LXH2" s="33"/>
      <c r="LXI2" s="33"/>
      <c r="LXJ2" s="33"/>
      <c r="LXK2" s="33"/>
      <c r="LXL2" s="33"/>
      <c r="LXM2" s="33"/>
      <c r="LXN2" s="33"/>
      <c r="LXO2" s="33"/>
      <c r="LXP2" s="33"/>
      <c r="LXQ2" s="33"/>
      <c r="LXR2" s="33"/>
      <c r="LXS2" s="33"/>
      <c r="LXT2" s="33"/>
      <c r="LXU2" s="33"/>
      <c r="LXV2" s="33"/>
      <c r="LXW2" s="33"/>
      <c r="LXX2" s="33"/>
      <c r="LXY2" s="33"/>
      <c r="LXZ2" s="33"/>
      <c r="LYA2" s="33"/>
      <c r="LYB2" s="33"/>
      <c r="LYC2" s="33"/>
      <c r="LYD2" s="33"/>
      <c r="LYE2" s="33"/>
      <c r="LYF2" s="33"/>
      <c r="LYG2" s="33"/>
      <c r="LYH2" s="33"/>
      <c r="LYI2" s="33"/>
      <c r="LYJ2" s="33"/>
      <c r="LYK2" s="33"/>
      <c r="LYL2" s="33"/>
      <c r="LYM2" s="33"/>
      <c r="LYN2" s="33"/>
      <c r="LYO2" s="33"/>
      <c r="LYP2" s="33"/>
      <c r="LYQ2" s="33"/>
      <c r="LYR2" s="33"/>
      <c r="LYS2" s="33"/>
      <c r="LYT2" s="33"/>
      <c r="LYU2" s="33"/>
      <c r="LYV2" s="33"/>
      <c r="LYW2" s="33"/>
      <c r="LYX2" s="33"/>
      <c r="LYY2" s="33"/>
      <c r="LYZ2" s="33"/>
      <c r="LZA2" s="33"/>
      <c r="LZB2" s="33"/>
      <c r="LZC2" s="33"/>
      <c r="LZD2" s="33"/>
      <c r="LZE2" s="33"/>
      <c r="LZF2" s="33"/>
      <c r="LZG2" s="33"/>
      <c r="LZH2" s="33"/>
      <c r="LZI2" s="33"/>
      <c r="LZJ2" s="33"/>
      <c r="LZK2" s="33"/>
      <c r="LZL2" s="33"/>
      <c r="LZM2" s="33"/>
      <c r="LZN2" s="33"/>
      <c r="LZO2" s="33"/>
      <c r="LZP2" s="33"/>
      <c r="LZQ2" s="33"/>
      <c r="LZR2" s="33"/>
      <c r="LZS2" s="33"/>
      <c r="LZT2" s="33"/>
      <c r="LZU2" s="33"/>
      <c r="LZV2" s="33"/>
      <c r="LZW2" s="33"/>
      <c r="LZX2" s="33"/>
      <c r="LZY2" s="33"/>
      <c r="LZZ2" s="33"/>
      <c r="MAA2" s="33"/>
      <c r="MAB2" s="33"/>
      <c r="MAC2" s="33"/>
      <c r="MAD2" s="33"/>
      <c r="MAE2" s="33"/>
      <c r="MAF2" s="33"/>
      <c r="MAG2" s="33"/>
      <c r="MAH2" s="33"/>
      <c r="MAI2" s="33"/>
      <c r="MAJ2" s="33"/>
      <c r="MAK2" s="33"/>
      <c r="MAL2" s="33"/>
      <c r="MAM2" s="33"/>
      <c r="MAN2" s="33"/>
      <c r="MAO2" s="33"/>
      <c r="MAP2" s="33"/>
      <c r="MAQ2" s="33"/>
      <c r="MAR2" s="33"/>
      <c r="MAS2" s="33"/>
      <c r="MAT2" s="33"/>
      <c r="MAU2" s="33"/>
      <c r="MAV2" s="33"/>
      <c r="MAW2" s="33"/>
      <c r="MAX2" s="33"/>
      <c r="MAY2" s="33"/>
      <c r="MAZ2" s="33"/>
      <c r="MBA2" s="33"/>
      <c r="MBB2" s="33"/>
      <c r="MBC2" s="33"/>
      <c r="MBD2" s="33"/>
      <c r="MBE2" s="33"/>
      <c r="MBF2" s="33"/>
      <c r="MBG2" s="33"/>
      <c r="MBH2" s="33"/>
      <c r="MBI2" s="33"/>
      <c r="MBJ2" s="33"/>
      <c r="MBK2" s="33"/>
      <c r="MBL2" s="33"/>
      <c r="MBM2" s="33"/>
      <c r="MBN2" s="33"/>
      <c r="MBO2" s="33"/>
      <c r="MBP2" s="33"/>
      <c r="MBQ2" s="33"/>
      <c r="MBR2" s="33"/>
      <c r="MBS2" s="33"/>
      <c r="MBT2" s="33"/>
      <c r="MBU2" s="33"/>
      <c r="MBV2" s="33"/>
      <c r="MBW2" s="33"/>
      <c r="MBX2" s="33"/>
      <c r="MBY2" s="33"/>
      <c r="MBZ2" s="33"/>
      <c r="MCA2" s="33"/>
      <c r="MCB2" s="33"/>
      <c r="MCC2" s="33"/>
      <c r="MCD2" s="33"/>
      <c r="MCE2" s="33"/>
      <c r="MCF2" s="33"/>
      <c r="MCG2" s="33"/>
      <c r="MCH2" s="33"/>
      <c r="MCI2" s="33"/>
      <c r="MCJ2" s="33"/>
      <c r="MCK2" s="33"/>
      <c r="MCL2" s="33"/>
      <c r="MCM2" s="33"/>
      <c r="MCN2" s="33"/>
      <c r="MCO2" s="33"/>
      <c r="MCP2" s="33"/>
      <c r="MCQ2" s="33"/>
      <c r="MCR2" s="33"/>
      <c r="MCS2" s="33"/>
      <c r="MCT2" s="33"/>
      <c r="MCU2" s="33"/>
      <c r="MCV2" s="33"/>
      <c r="MCW2" s="33"/>
      <c r="MCX2" s="33"/>
      <c r="MCY2" s="33"/>
      <c r="MCZ2" s="33"/>
      <c r="MDA2" s="33"/>
      <c r="MDB2" s="33"/>
      <c r="MDC2" s="33"/>
      <c r="MDD2" s="33"/>
      <c r="MDE2" s="33"/>
      <c r="MDF2" s="33"/>
      <c r="MDG2" s="33"/>
      <c r="MDH2" s="33"/>
      <c r="MDI2" s="33"/>
      <c r="MDJ2" s="33"/>
      <c r="MDK2" s="33"/>
      <c r="MDL2" s="33"/>
      <c r="MDM2" s="33"/>
      <c r="MDN2" s="33"/>
      <c r="MDO2" s="33"/>
      <c r="MDP2" s="33"/>
      <c r="MDQ2" s="33"/>
      <c r="MDR2" s="33"/>
      <c r="MDS2" s="33"/>
      <c r="MDT2" s="33"/>
      <c r="MDU2" s="33"/>
      <c r="MDV2" s="33"/>
      <c r="MDW2" s="33"/>
      <c r="MDX2" s="33"/>
      <c r="MDY2" s="33"/>
      <c r="MDZ2" s="33"/>
      <c r="MEA2" s="33"/>
      <c r="MEB2" s="33"/>
      <c r="MEC2" s="33"/>
      <c r="MED2" s="33"/>
      <c r="MEE2" s="33"/>
      <c r="MEF2" s="33"/>
      <c r="MEG2" s="33"/>
      <c r="MEH2" s="33"/>
      <c r="MEI2" s="33"/>
      <c r="MEJ2" s="33"/>
      <c r="MEK2" s="33"/>
      <c r="MEL2" s="33"/>
      <c r="MEM2" s="33"/>
      <c r="MEN2" s="33"/>
      <c r="MEO2" s="33"/>
      <c r="MEP2" s="33"/>
      <c r="MEQ2" s="33"/>
      <c r="MER2" s="33"/>
      <c r="MES2" s="33"/>
      <c r="MET2" s="33"/>
      <c r="MEU2" s="33"/>
      <c r="MEV2" s="33"/>
      <c r="MEW2" s="33"/>
      <c r="MEX2" s="33"/>
      <c r="MEY2" s="33"/>
      <c r="MEZ2" s="33"/>
      <c r="MFA2" s="33"/>
      <c r="MFB2" s="33"/>
      <c r="MFC2" s="33"/>
      <c r="MFD2" s="33"/>
      <c r="MFE2" s="33"/>
      <c r="MFF2" s="33"/>
      <c r="MFG2" s="33"/>
      <c r="MFH2" s="33"/>
      <c r="MFI2" s="33"/>
      <c r="MFJ2" s="33"/>
      <c r="MFK2" s="33"/>
      <c r="MFL2" s="33"/>
      <c r="MFM2" s="33"/>
      <c r="MFN2" s="33"/>
      <c r="MFO2" s="33"/>
      <c r="MFP2" s="33"/>
      <c r="MFQ2" s="33"/>
      <c r="MFR2" s="33"/>
      <c r="MFS2" s="33"/>
      <c r="MFT2" s="33"/>
      <c r="MFU2" s="33"/>
      <c r="MFV2" s="33"/>
      <c r="MFW2" s="33"/>
      <c r="MFX2" s="33"/>
      <c r="MFY2" s="33"/>
      <c r="MFZ2" s="33"/>
      <c r="MGA2" s="33"/>
      <c r="MGB2" s="33"/>
      <c r="MGC2" s="33"/>
      <c r="MGD2" s="33"/>
      <c r="MGE2" s="33"/>
      <c r="MGF2" s="33"/>
      <c r="MGG2" s="33"/>
      <c r="MGH2" s="33"/>
      <c r="MGI2" s="33"/>
      <c r="MGJ2" s="33"/>
      <c r="MGK2" s="33"/>
      <c r="MGL2" s="33"/>
      <c r="MGM2" s="33"/>
      <c r="MGN2" s="33"/>
      <c r="MGO2" s="33"/>
      <c r="MGP2" s="33"/>
      <c r="MGQ2" s="33"/>
      <c r="MGR2" s="33"/>
      <c r="MGS2" s="33"/>
      <c r="MGT2" s="33"/>
      <c r="MGU2" s="33"/>
      <c r="MGV2" s="33"/>
      <c r="MGW2" s="33"/>
      <c r="MGX2" s="33"/>
      <c r="MGY2" s="33"/>
      <c r="MGZ2" s="33"/>
      <c r="MHA2" s="33"/>
      <c r="MHB2" s="33"/>
      <c r="MHC2" s="33"/>
      <c r="MHD2" s="33"/>
      <c r="MHE2" s="33"/>
      <c r="MHF2" s="33"/>
      <c r="MHG2" s="33"/>
      <c r="MHH2" s="33"/>
      <c r="MHI2" s="33"/>
      <c r="MHJ2" s="33"/>
      <c r="MHK2" s="33"/>
      <c r="MHL2" s="33"/>
      <c r="MHM2" s="33"/>
      <c r="MHN2" s="33"/>
      <c r="MHO2" s="33"/>
      <c r="MHP2" s="33"/>
      <c r="MHQ2" s="33"/>
      <c r="MHR2" s="33"/>
      <c r="MHS2" s="33"/>
      <c r="MHT2" s="33"/>
      <c r="MHU2" s="33"/>
      <c r="MHV2" s="33"/>
      <c r="MHW2" s="33"/>
      <c r="MHX2" s="33"/>
      <c r="MHY2" s="33"/>
      <c r="MHZ2" s="33"/>
      <c r="MIA2" s="33"/>
      <c r="MIB2" s="33"/>
      <c r="MIC2" s="33"/>
      <c r="MID2" s="33"/>
      <c r="MIE2" s="33"/>
      <c r="MIF2" s="33"/>
      <c r="MIG2" s="33"/>
      <c r="MIH2" s="33"/>
      <c r="MII2" s="33"/>
      <c r="MIJ2" s="33"/>
      <c r="MIK2" s="33"/>
      <c r="MIL2" s="33"/>
      <c r="MIM2" s="33"/>
      <c r="MIN2" s="33"/>
      <c r="MIO2" s="33"/>
      <c r="MIP2" s="33"/>
      <c r="MIQ2" s="33"/>
      <c r="MIR2" s="33"/>
      <c r="MIS2" s="33"/>
      <c r="MIT2" s="33"/>
      <c r="MIU2" s="33"/>
      <c r="MIV2" s="33"/>
      <c r="MIW2" s="33"/>
      <c r="MIX2" s="33"/>
      <c r="MIY2" s="33"/>
      <c r="MIZ2" s="33"/>
      <c r="MJA2" s="33"/>
      <c r="MJB2" s="33"/>
      <c r="MJC2" s="33"/>
      <c r="MJD2" s="33"/>
      <c r="MJE2" s="33"/>
      <c r="MJF2" s="33"/>
      <c r="MJG2" s="33"/>
      <c r="MJH2" s="33"/>
      <c r="MJI2" s="33"/>
      <c r="MJJ2" s="33"/>
      <c r="MJK2" s="33"/>
      <c r="MJL2" s="33"/>
      <c r="MJM2" s="33"/>
      <c r="MJN2" s="33"/>
      <c r="MJO2" s="33"/>
      <c r="MJP2" s="33"/>
      <c r="MJQ2" s="33"/>
      <c r="MJR2" s="33"/>
      <c r="MJS2" s="33"/>
      <c r="MJT2" s="33"/>
      <c r="MJU2" s="33"/>
      <c r="MJV2" s="33"/>
      <c r="MJW2" s="33"/>
      <c r="MJX2" s="33"/>
      <c r="MJY2" s="33"/>
      <c r="MJZ2" s="33"/>
      <c r="MKA2" s="33"/>
      <c r="MKB2" s="33"/>
      <c r="MKC2" s="33"/>
      <c r="MKD2" s="33"/>
      <c r="MKE2" s="33"/>
      <c r="MKF2" s="33"/>
      <c r="MKG2" s="33"/>
      <c r="MKH2" s="33"/>
      <c r="MKI2" s="33"/>
      <c r="MKJ2" s="33"/>
      <c r="MKK2" s="33"/>
      <c r="MKL2" s="33"/>
      <c r="MKM2" s="33"/>
      <c r="MKN2" s="33"/>
      <c r="MKO2" s="33"/>
      <c r="MKP2" s="33"/>
      <c r="MKQ2" s="33"/>
      <c r="MKR2" s="33"/>
      <c r="MKS2" s="33"/>
      <c r="MKT2" s="33"/>
      <c r="MKU2" s="33"/>
      <c r="MKV2" s="33"/>
      <c r="MKW2" s="33"/>
      <c r="MKX2" s="33"/>
      <c r="MKY2" s="33"/>
      <c r="MKZ2" s="33"/>
      <c r="MLA2" s="33"/>
      <c r="MLB2" s="33"/>
      <c r="MLC2" s="33"/>
      <c r="MLD2" s="33"/>
      <c r="MLE2" s="33"/>
      <c r="MLF2" s="33"/>
      <c r="MLG2" s="33"/>
      <c r="MLH2" s="33"/>
      <c r="MLI2" s="33"/>
      <c r="MLJ2" s="33"/>
      <c r="MLK2" s="33"/>
      <c r="MLL2" s="33"/>
      <c r="MLM2" s="33"/>
      <c r="MLN2" s="33"/>
      <c r="MLO2" s="33"/>
      <c r="MLP2" s="33"/>
      <c r="MLQ2" s="33"/>
      <c r="MLR2" s="33"/>
      <c r="MLS2" s="33"/>
      <c r="MLT2" s="33"/>
      <c r="MLU2" s="33"/>
      <c r="MLV2" s="33"/>
      <c r="MLW2" s="33"/>
      <c r="MLX2" s="33"/>
      <c r="MLY2" s="33"/>
      <c r="MLZ2" s="33"/>
      <c r="MMA2" s="33"/>
      <c r="MMB2" s="33"/>
      <c r="MMC2" s="33"/>
      <c r="MMD2" s="33"/>
      <c r="MME2" s="33"/>
      <c r="MMF2" s="33"/>
      <c r="MMG2" s="33"/>
      <c r="MMH2" s="33"/>
      <c r="MMI2" s="33"/>
      <c r="MMJ2" s="33"/>
      <c r="MMK2" s="33"/>
      <c r="MML2" s="33"/>
      <c r="MMM2" s="33"/>
      <c r="MMN2" s="33"/>
      <c r="MMO2" s="33"/>
      <c r="MMP2" s="33"/>
      <c r="MMQ2" s="33"/>
      <c r="MMR2" s="33"/>
      <c r="MMS2" s="33"/>
      <c r="MMT2" s="33"/>
      <c r="MMU2" s="33"/>
      <c r="MMV2" s="33"/>
      <c r="MMW2" s="33"/>
      <c r="MMX2" s="33"/>
      <c r="MMY2" s="33"/>
      <c r="MMZ2" s="33"/>
      <c r="MNA2" s="33"/>
      <c r="MNB2" s="33"/>
      <c r="MNC2" s="33"/>
      <c r="MND2" s="33"/>
      <c r="MNE2" s="33"/>
      <c r="MNF2" s="33"/>
      <c r="MNG2" s="33"/>
      <c r="MNH2" s="33"/>
      <c r="MNI2" s="33"/>
      <c r="MNJ2" s="33"/>
      <c r="MNK2" s="33"/>
      <c r="MNL2" s="33"/>
      <c r="MNM2" s="33"/>
      <c r="MNN2" s="33"/>
      <c r="MNO2" s="33"/>
      <c r="MNP2" s="33"/>
      <c r="MNQ2" s="33"/>
      <c r="MNR2" s="33"/>
      <c r="MNS2" s="33"/>
      <c r="MNT2" s="33"/>
      <c r="MNU2" s="33"/>
      <c r="MNV2" s="33"/>
      <c r="MNW2" s="33"/>
      <c r="MNX2" s="33"/>
      <c r="MNY2" s="33"/>
      <c r="MNZ2" s="33"/>
      <c r="MOA2" s="33"/>
      <c r="MOB2" s="33"/>
      <c r="MOC2" s="33"/>
      <c r="MOD2" s="33"/>
      <c r="MOE2" s="33"/>
      <c r="MOF2" s="33"/>
      <c r="MOG2" s="33"/>
      <c r="MOH2" s="33"/>
      <c r="MOI2" s="33"/>
      <c r="MOJ2" s="33"/>
      <c r="MOK2" s="33"/>
      <c r="MOL2" s="33"/>
      <c r="MOM2" s="33"/>
      <c r="MON2" s="33"/>
      <c r="MOO2" s="33"/>
      <c r="MOP2" s="33"/>
      <c r="MOQ2" s="33"/>
      <c r="MOR2" s="33"/>
      <c r="MOS2" s="33"/>
      <c r="MOT2" s="33"/>
      <c r="MOU2" s="33"/>
      <c r="MOV2" s="33"/>
      <c r="MOW2" s="33"/>
      <c r="MOX2" s="33"/>
      <c r="MOY2" s="33"/>
      <c r="MOZ2" s="33"/>
      <c r="MPA2" s="33"/>
      <c r="MPB2" s="33"/>
      <c r="MPC2" s="33"/>
      <c r="MPD2" s="33"/>
      <c r="MPE2" s="33"/>
      <c r="MPF2" s="33"/>
      <c r="MPG2" s="33"/>
      <c r="MPH2" s="33"/>
      <c r="MPI2" s="33"/>
      <c r="MPJ2" s="33"/>
      <c r="MPK2" s="33"/>
      <c r="MPL2" s="33"/>
      <c r="MPM2" s="33"/>
      <c r="MPN2" s="33"/>
      <c r="MPO2" s="33"/>
      <c r="MPP2" s="33"/>
      <c r="MPQ2" s="33"/>
      <c r="MPR2" s="33"/>
      <c r="MPS2" s="33"/>
      <c r="MPT2" s="33"/>
      <c r="MPU2" s="33"/>
      <c r="MPV2" s="33"/>
      <c r="MPW2" s="33"/>
      <c r="MPX2" s="33"/>
      <c r="MPY2" s="33"/>
      <c r="MPZ2" s="33"/>
      <c r="MQA2" s="33"/>
      <c r="MQB2" s="33"/>
      <c r="MQC2" s="33"/>
      <c r="MQD2" s="33"/>
      <c r="MQE2" s="33"/>
      <c r="MQF2" s="33"/>
      <c r="MQG2" s="33"/>
      <c r="MQH2" s="33"/>
      <c r="MQI2" s="33"/>
      <c r="MQJ2" s="33"/>
      <c r="MQK2" s="33"/>
      <c r="MQL2" s="33"/>
      <c r="MQM2" s="33"/>
      <c r="MQN2" s="33"/>
      <c r="MQO2" s="33"/>
      <c r="MQP2" s="33"/>
      <c r="MQQ2" s="33"/>
      <c r="MQR2" s="33"/>
      <c r="MQS2" s="33"/>
      <c r="MQT2" s="33"/>
      <c r="MQU2" s="33"/>
      <c r="MQV2" s="33"/>
      <c r="MQW2" s="33"/>
      <c r="MQX2" s="33"/>
      <c r="MQY2" s="33"/>
      <c r="MQZ2" s="33"/>
      <c r="MRA2" s="33"/>
      <c r="MRB2" s="33"/>
      <c r="MRC2" s="33"/>
      <c r="MRD2" s="33"/>
      <c r="MRE2" s="33"/>
      <c r="MRF2" s="33"/>
      <c r="MRG2" s="33"/>
      <c r="MRH2" s="33"/>
      <c r="MRI2" s="33"/>
      <c r="MRJ2" s="33"/>
      <c r="MRK2" s="33"/>
      <c r="MRL2" s="33"/>
      <c r="MRM2" s="33"/>
      <c r="MRN2" s="33"/>
      <c r="MRO2" s="33"/>
      <c r="MRP2" s="33"/>
      <c r="MRQ2" s="33"/>
      <c r="MRR2" s="33"/>
      <c r="MRS2" s="33"/>
      <c r="MRT2" s="33"/>
      <c r="MRU2" s="33"/>
      <c r="MRV2" s="33"/>
      <c r="MRW2" s="33"/>
      <c r="MRX2" s="33"/>
      <c r="MRY2" s="33"/>
      <c r="MRZ2" s="33"/>
      <c r="MSA2" s="33"/>
      <c r="MSB2" s="33"/>
      <c r="MSC2" s="33"/>
      <c r="MSD2" s="33"/>
      <c r="MSE2" s="33"/>
      <c r="MSF2" s="33"/>
      <c r="MSG2" s="33"/>
      <c r="MSH2" s="33"/>
      <c r="MSI2" s="33"/>
      <c r="MSJ2" s="33"/>
      <c r="MSK2" s="33"/>
      <c r="MSL2" s="33"/>
      <c r="MSM2" s="33"/>
      <c r="MSN2" s="33"/>
      <c r="MSO2" s="33"/>
      <c r="MSP2" s="33"/>
      <c r="MSQ2" s="33"/>
      <c r="MSR2" s="33"/>
      <c r="MSS2" s="33"/>
      <c r="MST2" s="33"/>
      <c r="MSU2" s="33"/>
      <c r="MSV2" s="33"/>
      <c r="MSW2" s="33"/>
      <c r="MSX2" s="33"/>
      <c r="MSY2" s="33"/>
      <c r="MSZ2" s="33"/>
      <c r="MTA2" s="33"/>
      <c r="MTB2" s="33"/>
      <c r="MTC2" s="33"/>
      <c r="MTD2" s="33"/>
      <c r="MTE2" s="33"/>
      <c r="MTF2" s="33"/>
      <c r="MTG2" s="33"/>
      <c r="MTH2" s="33"/>
      <c r="MTI2" s="33"/>
      <c r="MTJ2" s="33"/>
      <c r="MTK2" s="33"/>
      <c r="MTL2" s="33"/>
      <c r="MTM2" s="33"/>
      <c r="MTN2" s="33"/>
      <c r="MTO2" s="33"/>
      <c r="MTP2" s="33"/>
      <c r="MTQ2" s="33"/>
      <c r="MTR2" s="33"/>
      <c r="MTS2" s="33"/>
      <c r="MTT2" s="33"/>
      <c r="MTU2" s="33"/>
      <c r="MTV2" s="33"/>
      <c r="MTW2" s="33"/>
      <c r="MTX2" s="33"/>
      <c r="MTY2" s="33"/>
      <c r="MTZ2" s="33"/>
      <c r="MUA2" s="33"/>
      <c r="MUB2" s="33"/>
      <c r="MUC2" s="33"/>
      <c r="MUD2" s="33"/>
      <c r="MUE2" s="33"/>
      <c r="MUF2" s="33"/>
      <c r="MUG2" s="33"/>
      <c r="MUH2" s="33"/>
      <c r="MUI2" s="33"/>
      <c r="MUJ2" s="33"/>
      <c r="MUK2" s="33"/>
      <c r="MUL2" s="33"/>
      <c r="MUM2" s="33"/>
      <c r="MUN2" s="33"/>
      <c r="MUO2" s="33"/>
      <c r="MUP2" s="33"/>
      <c r="MUQ2" s="33"/>
      <c r="MUR2" s="33"/>
      <c r="MUS2" s="33"/>
      <c r="MUT2" s="33"/>
      <c r="MUU2" s="33"/>
      <c r="MUV2" s="33"/>
      <c r="MUW2" s="33"/>
      <c r="MUX2" s="33"/>
      <c r="MUY2" s="33"/>
      <c r="MUZ2" s="33"/>
      <c r="MVA2" s="33"/>
      <c r="MVB2" s="33"/>
      <c r="MVC2" s="33"/>
      <c r="MVD2" s="33"/>
      <c r="MVE2" s="33"/>
      <c r="MVF2" s="33"/>
      <c r="MVG2" s="33"/>
      <c r="MVH2" s="33"/>
      <c r="MVI2" s="33"/>
      <c r="MVJ2" s="33"/>
      <c r="MVK2" s="33"/>
      <c r="MVL2" s="33"/>
      <c r="MVM2" s="33"/>
      <c r="MVN2" s="33"/>
      <c r="MVO2" s="33"/>
      <c r="MVP2" s="33"/>
      <c r="MVQ2" s="33"/>
      <c r="MVR2" s="33"/>
      <c r="MVS2" s="33"/>
      <c r="MVT2" s="33"/>
      <c r="MVU2" s="33"/>
      <c r="MVV2" s="33"/>
      <c r="MVW2" s="33"/>
      <c r="MVX2" s="33"/>
      <c r="MVY2" s="33"/>
      <c r="MVZ2" s="33"/>
      <c r="MWA2" s="33"/>
      <c r="MWB2" s="33"/>
      <c r="MWC2" s="33"/>
      <c r="MWD2" s="33"/>
      <c r="MWE2" s="33"/>
      <c r="MWF2" s="33"/>
      <c r="MWG2" s="33"/>
      <c r="MWH2" s="33"/>
      <c r="MWI2" s="33"/>
      <c r="MWJ2" s="33"/>
      <c r="MWK2" s="33"/>
      <c r="MWL2" s="33"/>
      <c r="MWM2" s="33"/>
      <c r="MWN2" s="33"/>
      <c r="MWO2" s="33"/>
      <c r="MWP2" s="33"/>
      <c r="MWQ2" s="33"/>
      <c r="MWR2" s="33"/>
      <c r="MWS2" s="33"/>
      <c r="MWT2" s="33"/>
      <c r="MWU2" s="33"/>
      <c r="MWV2" s="33"/>
      <c r="MWW2" s="33"/>
      <c r="MWX2" s="33"/>
      <c r="MWY2" s="33"/>
      <c r="MWZ2" s="33"/>
      <c r="MXA2" s="33"/>
      <c r="MXB2" s="33"/>
      <c r="MXC2" s="33"/>
      <c r="MXD2" s="33"/>
      <c r="MXE2" s="33"/>
      <c r="MXF2" s="33"/>
      <c r="MXG2" s="33"/>
      <c r="MXH2" s="33"/>
      <c r="MXI2" s="33"/>
      <c r="MXJ2" s="33"/>
      <c r="MXK2" s="33"/>
      <c r="MXL2" s="33"/>
      <c r="MXM2" s="33"/>
      <c r="MXN2" s="33"/>
      <c r="MXO2" s="33"/>
      <c r="MXP2" s="33"/>
      <c r="MXQ2" s="33"/>
      <c r="MXR2" s="33"/>
      <c r="MXS2" s="33"/>
      <c r="MXT2" s="33"/>
      <c r="MXU2" s="33"/>
      <c r="MXV2" s="33"/>
      <c r="MXW2" s="33"/>
      <c r="MXX2" s="33"/>
      <c r="MXY2" s="33"/>
      <c r="MXZ2" s="33"/>
      <c r="MYA2" s="33"/>
      <c r="MYB2" s="33"/>
      <c r="MYC2" s="33"/>
      <c r="MYD2" s="33"/>
      <c r="MYE2" s="33"/>
      <c r="MYF2" s="33"/>
      <c r="MYG2" s="33"/>
      <c r="MYH2" s="33"/>
      <c r="MYI2" s="33"/>
      <c r="MYJ2" s="33"/>
      <c r="MYK2" s="33"/>
      <c r="MYL2" s="33"/>
      <c r="MYM2" s="33"/>
      <c r="MYN2" s="33"/>
      <c r="MYO2" s="33"/>
      <c r="MYP2" s="33"/>
      <c r="MYQ2" s="33"/>
      <c r="MYR2" s="33"/>
      <c r="MYS2" s="33"/>
      <c r="MYT2" s="33"/>
      <c r="MYU2" s="33"/>
      <c r="MYV2" s="33"/>
      <c r="MYW2" s="33"/>
      <c r="MYX2" s="33"/>
      <c r="MYY2" s="33"/>
      <c r="MYZ2" s="33"/>
      <c r="MZA2" s="33"/>
      <c r="MZB2" s="33"/>
      <c r="MZC2" s="33"/>
      <c r="MZD2" s="33"/>
      <c r="MZE2" s="33"/>
      <c r="MZF2" s="33"/>
      <c r="MZG2" s="33"/>
      <c r="MZH2" s="33"/>
      <c r="MZI2" s="33"/>
      <c r="MZJ2" s="33"/>
      <c r="MZK2" s="33"/>
      <c r="MZL2" s="33"/>
      <c r="MZM2" s="33"/>
      <c r="MZN2" s="33"/>
      <c r="MZO2" s="33"/>
      <c r="MZP2" s="33"/>
      <c r="MZQ2" s="33"/>
      <c r="MZR2" s="33"/>
      <c r="MZS2" s="33"/>
      <c r="MZT2" s="33"/>
      <c r="MZU2" s="33"/>
      <c r="MZV2" s="33"/>
      <c r="MZW2" s="33"/>
      <c r="MZX2" s="33"/>
      <c r="MZY2" s="33"/>
      <c r="MZZ2" s="33"/>
      <c r="NAA2" s="33"/>
      <c r="NAB2" s="33"/>
      <c r="NAC2" s="33"/>
      <c r="NAD2" s="33"/>
      <c r="NAE2" s="33"/>
      <c r="NAF2" s="33"/>
      <c r="NAG2" s="33"/>
      <c r="NAH2" s="33"/>
      <c r="NAI2" s="33"/>
      <c r="NAJ2" s="33"/>
      <c r="NAK2" s="33"/>
      <c r="NAL2" s="33"/>
      <c r="NAM2" s="33"/>
      <c r="NAN2" s="33"/>
      <c r="NAO2" s="33"/>
      <c r="NAP2" s="33"/>
      <c r="NAQ2" s="33"/>
      <c r="NAR2" s="33"/>
      <c r="NAS2" s="33"/>
      <c r="NAT2" s="33"/>
      <c r="NAU2" s="33"/>
      <c r="NAV2" s="33"/>
      <c r="NAW2" s="33"/>
      <c r="NAX2" s="33"/>
      <c r="NAY2" s="33"/>
      <c r="NAZ2" s="33"/>
      <c r="NBA2" s="33"/>
      <c r="NBB2" s="33"/>
      <c r="NBC2" s="33"/>
      <c r="NBD2" s="33"/>
      <c r="NBE2" s="33"/>
      <c r="NBF2" s="33"/>
      <c r="NBG2" s="33"/>
      <c r="NBH2" s="33"/>
      <c r="NBI2" s="33"/>
      <c r="NBJ2" s="33"/>
      <c r="NBK2" s="33"/>
      <c r="NBL2" s="33"/>
      <c r="NBM2" s="33"/>
      <c r="NBN2" s="33"/>
      <c r="NBO2" s="33"/>
      <c r="NBP2" s="33"/>
      <c r="NBQ2" s="33"/>
      <c r="NBR2" s="33"/>
      <c r="NBS2" s="33"/>
      <c r="NBT2" s="33"/>
      <c r="NBU2" s="33"/>
      <c r="NBV2" s="33"/>
      <c r="NBW2" s="33"/>
      <c r="NBX2" s="33"/>
      <c r="NBY2" s="33"/>
      <c r="NBZ2" s="33"/>
      <c r="NCA2" s="33"/>
      <c r="NCB2" s="33"/>
      <c r="NCC2" s="33"/>
      <c r="NCD2" s="33"/>
      <c r="NCE2" s="33"/>
      <c r="NCF2" s="33"/>
      <c r="NCG2" s="33"/>
      <c r="NCH2" s="33"/>
      <c r="NCI2" s="33"/>
      <c r="NCJ2" s="33"/>
      <c r="NCK2" s="33"/>
      <c r="NCL2" s="33"/>
      <c r="NCM2" s="33"/>
      <c r="NCN2" s="33"/>
      <c r="NCO2" s="33"/>
      <c r="NCP2" s="33"/>
      <c r="NCQ2" s="33"/>
      <c r="NCR2" s="33"/>
      <c r="NCS2" s="33"/>
      <c r="NCT2" s="33"/>
      <c r="NCU2" s="33"/>
      <c r="NCV2" s="33"/>
      <c r="NCW2" s="33"/>
      <c r="NCX2" s="33"/>
      <c r="NCY2" s="33"/>
      <c r="NCZ2" s="33"/>
      <c r="NDA2" s="33"/>
      <c r="NDB2" s="33"/>
      <c r="NDC2" s="33"/>
      <c r="NDD2" s="33"/>
      <c r="NDE2" s="33"/>
      <c r="NDF2" s="33"/>
      <c r="NDG2" s="33"/>
      <c r="NDH2" s="33"/>
      <c r="NDI2" s="33"/>
      <c r="NDJ2" s="33"/>
      <c r="NDK2" s="33"/>
      <c r="NDL2" s="33"/>
      <c r="NDM2" s="33"/>
      <c r="NDN2" s="33"/>
      <c r="NDO2" s="33"/>
      <c r="NDP2" s="33"/>
      <c r="NDQ2" s="33"/>
      <c r="NDR2" s="33"/>
      <c r="NDS2" s="33"/>
      <c r="NDT2" s="33"/>
      <c r="NDU2" s="33"/>
      <c r="NDV2" s="33"/>
      <c r="NDW2" s="33"/>
      <c r="NDX2" s="33"/>
      <c r="NDY2" s="33"/>
      <c r="NDZ2" s="33"/>
      <c r="NEA2" s="33"/>
      <c r="NEB2" s="33"/>
      <c r="NEC2" s="33"/>
      <c r="NED2" s="33"/>
      <c r="NEE2" s="33"/>
      <c r="NEF2" s="33"/>
      <c r="NEG2" s="33"/>
      <c r="NEH2" s="33"/>
      <c r="NEI2" s="33"/>
      <c r="NEJ2" s="33"/>
      <c r="NEK2" s="33"/>
      <c r="NEL2" s="33"/>
      <c r="NEM2" s="33"/>
      <c r="NEN2" s="33"/>
      <c r="NEO2" s="33"/>
      <c r="NEP2" s="33"/>
      <c r="NEQ2" s="33"/>
      <c r="NER2" s="33"/>
      <c r="NES2" s="33"/>
      <c r="NET2" s="33"/>
      <c r="NEU2" s="33"/>
      <c r="NEV2" s="33"/>
      <c r="NEW2" s="33"/>
      <c r="NEX2" s="33"/>
      <c r="NEY2" s="33"/>
      <c r="NEZ2" s="33"/>
      <c r="NFA2" s="33"/>
      <c r="NFB2" s="33"/>
      <c r="NFC2" s="33"/>
      <c r="NFD2" s="33"/>
      <c r="NFE2" s="33"/>
      <c r="NFF2" s="33"/>
      <c r="NFG2" s="33"/>
      <c r="NFH2" s="33"/>
      <c r="NFI2" s="33"/>
      <c r="NFJ2" s="33"/>
      <c r="NFK2" s="33"/>
      <c r="NFL2" s="33"/>
      <c r="NFM2" s="33"/>
      <c r="NFN2" s="33"/>
      <c r="NFO2" s="33"/>
      <c r="NFP2" s="33"/>
      <c r="NFQ2" s="33"/>
      <c r="NFR2" s="33"/>
      <c r="NFS2" s="33"/>
      <c r="NFT2" s="33"/>
      <c r="NFU2" s="33"/>
      <c r="NFV2" s="33"/>
      <c r="NFW2" s="33"/>
      <c r="NFX2" s="33"/>
      <c r="NFY2" s="33"/>
      <c r="NFZ2" s="33"/>
      <c r="NGA2" s="33"/>
      <c r="NGB2" s="33"/>
      <c r="NGC2" s="33"/>
      <c r="NGD2" s="33"/>
      <c r="NGE2" s="33"/>
      <c r="NGF2" s="33"/>
      <c r="NGG2" s="33"/>
      <c r="NGH2" s="33"/>
      <c r="NGI2" s="33"/>
      <c r="NGJ2" s="33"/>
      <c r="NGK2" s="33"/>
      <c r="NGL2" s="33"/>
      <c r="NGM2" s="33"/>
      <c r="NGN2" s="33"/>
      <c r="NGO2" s="33"/>
      <c r="NGP2" s="33"/>
      <c r="NGQ2" s="33"/>
      <c r="NGR2" s="33"/>
      <c r="NGS2" s="33"/>
      <c r="NGT2" s="33"/>
      <c r="NGU2" s="33"/>
      <c r="NGV2" s="33"/>
      <c r="NGW2" s="33"/>
      <c r="NGX2" s="33"/>
      <c r="NGY2" s="33"/>
      <c r="NGZ2" s="33"/>
      <c r="NHA2" s="33"/>
      <c r="NHB2" s="33"/>
      <c r="NHC2" s="33"/>
      <c r="NHD2" s="33"/>
      <c r="NHE2" s="33"/>
      <c r="NHF2" s="33"/>
      <c r="NHG2" s="33"/>
      <c r="NHH2" s="33"/>
      <c r="NHI2" s="33"/>
      <c r="NHJ2" s="33"/>
      <c r="NHK2" s="33"/>
      <c r="NHL2" s="33"/>
      <c r="NHM2" s="33"/>
      <c r="NHN2" s="33"/>
      <c r="NHO2" s="33"/>
      <c r="NHP2" s="33"/>
      <c r="NHQ2" s="33"/>
      <c r="NHR2" s="33"/>
      <c r="NHS2" s="33"/>
      <c r="NHT2" s="33"/>
      <c r="NHU2" s="33"/>
      <c r="NHV2" s="33"/>
      <c r="NHW2" s="33"/>
      <c r="NHX2" s="33"/>
      <c r="NHY2" s="33"/>
      <c r="NHZ2" s="33"/>
      <c r="NIA2" s="33"/>
      <c r="NIB2" s="33"/>
      <c r="NIC2" s="33"/>
      <c r="NID2" s="33"/>
      <c r="NIE2" s="33"/>
      <c r="NIF2" s="33"/>
      <c r="NIG2" s="33"/>
      <c r="NIH2" s="33"/>
      <c r="NII2" s="33"/>
      <c r="NIJ2" s="33"/>
      <c r="NIK2" s="33"/>
      <c r="NIL2" s="33"/>
      <c r="NIM2" s="33"/>
      <c r="NIN2" s="33"/>
      <c r="NIO2" s="33"/>
      <c r="NIP2" s="33"/>
      <c r="NIQ2" s="33"/>
      <c r="NIR2" s="33"/>
      <c r="NIS2" s="33"/>
      <c r="NIT2" s="33"/>
      <c r="NIU2" s="33"/>
      <c r="NIV2" s="33"/>
      <c r="NIW2" s="33"/>
      <c r="NIX2" s="33"/>
      <c r="NIY2" s="33"/>
      <c r="NIZ2" s="33"/>
      <c r="NJA2" s="33"/>
      <c r="NJB2" s="33"/>
      <c r="NJC2" s="33"/>
      <c r="NJD2" s="33"/>
      <c r="NJE2" s="33"/>
      <c r="NJF2" s="33"/>
      <c r="NJG2" s="33"/>
      <c r="NJH2" s="33"/>
      <c r="NJI2" s="33"/>
      <c r="NJJ2" s="33"/>
      <c r="NJK2" s="33"/>
      <c r="NJL2" s="33"/>
      <c r="NJM2" s="33"/>
      <c r="NJN2" s="33"/>
      <c r="NJO2" s="33"/>
      <c r="NJP2" s="33"/>
      <c r="NJQ2" s="33"/>
      <c r="NJR2" s="33"/>
      <c r="NJS2" s="33"/>
      <c r="NJT2" s="33"/>
      <c r="NJU2" s="33"/>
      <c r="NJV2" s="33"/>
      <c r="NJW2" s="33"/>
      <c r="NJX2" s="33"/>
      <c r="NJY2" s="33"/>
      <c r="NJZ2" s="33"/>
      <c r="NKA2" s="33"/>
      <c r="NKB2" s="33"/>
      <c r="NKC2" s="33"/>
      <c r="NKD2" s="33"/>
      <c r="NKE2" s="33"/>
      <c r="NKF2" s="33"/>
      <c r="NKG2" s="33"/>
      <c r="NKH2" s="33"/>
      <c r="NKI2" s="33"/>
      <c r="NKJ2" s="33"/>
      <c r="NKK2" s="33"/>
      <c r="NKL2" s="33"/>
      <c r="NKM2" s="33"/>
      <c r="NKN2" s="33"/>
      <c r="NKO2" s="33"/>
      <c r="NKP2" s="33"/>
      <c r="NKQ2" s="33"/>
      <c r="NKR2" s="33"/>
      <c r="NKS2" s="33"/>
      <c r="NKT2" s="33"/>
      <c r="NKU2" s="33"/>
      <c r="NKV2" s="33"/>
      <c r="NKW2" s="33"/>
      <c r="NKX2" s="33"/>
      <c r="NKY2" s="33"/>
      <c r="NKZ2" s="33"/>
      <c r="NLA2" s="33"/>
      <c r="NLB2" s="33"/>
      <c r="NLC2" s="33"/>
      <c r="NLD2" s="33"/>
      <c r="NLE2" s="33"/>
      <c r="NLF2" s="33"/>
      <c r="NLG2" s="33"/>
      <c r="NLH2" s="33"/>
      <c r="NLI2" s="33"/>
      <c r="NLJ2" s="33"/>
      <c r="NLK2" s="33"/>
      <c r="NLL2" s="33"/>
      <c r="NLM2" s="33"/>
      <c r="NLN2" s="33"/>
      <c r="NLO2" s="33"/>
      <c r="NLP2" s="33"/>
      <c r="NLQ2" s="33"/>
      <c r="NLR2" s="33"/>
      <c r="NLS2" s="33"/>
      <c r="NLT2" s="33"/>
      <c r="NLU2" s="33"/>
      <c r="NLV2" s="33"/>
      <c r="NLW2" s="33"/>
      <c r="NLX2" s="33"/>
      <c r="NLY2" s="33"/>
      <c r="NLZ2" s="33"/>
      <c r="NMA2" s="33"/>
      <c r="NMB2" s="33"/>
      <c r="NMC2" s="33"/>
      <c r="NMD2" s="33"/>
      <c r="NME2" s="33"/>
      <c r="NMF2" s="33"/>
      <c r="NMG2" s="33"/>
      <c r="NMH2" s="33"/>
      <c r="NMI2" s="33"/>
      <c r="NMJ2" s="33"/>
      <c r="NMK2" s="33"/>
      <c r="NML2" s="33"/>
      <c r="NMM2" s="33"/>
      <c r="NMN2" s="33"/>
      <c r="NMO2" s="33"/>
      <c r="NMP2" s="33"/>
      <c r="NMQ2" s="33"/>
      <c r="NMR2" s="33"/>
      <c r="NMS2" s="33"/>
      <c r="NMT2" s="33"/>
      <c r="NMU2" s="33"/>
      <c r="NMV2" s="33"/>
      <c r="NMW2" s="33"/>
      <c r="NMX2" s="33"/>
      <c r="NMY2" s="33"/>
      <c r="NMZ2" s="33"/>
      <c r="NNA2" s="33"/>
      <c r="NNB2" s="33"/>
      <c r="NNC2" s="33"/>
      <c r="NND2" s="33"/>
      <c r="NNE2" s="33"/>
      <c r="NNF2" s="33"/>
      <c r="NNG2" s="33"/>
      <c r="NNH2" s="33"/>
      <c r="NNI2" s="33"/>
      <c r="NNJ2" s="33"/>
      <c r="NNK2" s="33"/>
      <c r="NNL2" s="33"/>
      <c r="NNM2" s="33"/>
      <c r="NNN2" s="33"/>
      <c r="NNO2" s="33"/>
      <c r="NNP2" s="33"/>
      <c r="NNQ2" s="33"/>
      <c r="NNR2" s="33"/>
      <c r="NNS2" s="33"/>
      <c r="NNT2" s="33"/>
      <c r="NNU2" s="33"/>
      <c r="NNV2" s="33"/>
      <c r="NNW2" s="33"/>
      <c r="NNX2" s="33"/>
      <c r="NNY2" s="33"/>
      <c r="NNZ2" s="33"/>
      <c r="NOA2" s="33"/>
      <c r="NOB2" s="33"/>
      <c r="NOC2" s="33"/>
      <c r="NOD2" s="33"/>
      <c r="NOE2" s="33"/>
      <c r="NOF2" s="33"/>
      <c r="NOG2" s="33"/>
      <c r="NOH2" s="33"/>
      <c r="NOI2" s="33"/>
      <c r="NOJ2" s="33"/>
      <c r="NOK2" s="33"/>
      <c r="NOL2" s="33"/>
      <c r="NOM2" s="33"/>
      <c r="NON2" s="33"/>
      <c r="NOO2" s="33"/>
      <c r="NOP2" s="33"/>
      <c r="NOQ2" s="33"/>
      <c r="NOR2" s="33"/>
      <c r="NOS2" s="33"/>
      <c r="NOT2" s="33"/>
      <c r="NOU2" s="33"/>
      <c r="NOV2" s="33"/>
      <c r="NOW2" s="33"/>
      <c r="NOX2" s="33"/>
      <c r="NOY2" s="33"/>
      <c r="NOZ2" s="33"/>
      <c r="NPA2" s="33"/>
      <c r="NPB2" s="33"/>
      <c r="NPC2" s="33"/>
      <c r="NPD2" s="33"/>
      <c r="NPE2" s="33"/>
      <c r="NPF2" s="33"/>
      <c r="NPG2" s="33"/>
      <c r="NPH2" s="33"/>
      <c r="NPI2" s="33"/>
      <c r="NPJ2" s="33"/>
      <c r="NPK2" s="33"/>
      <c r="NPL2" s="33"/>
      <c r="NPM2" s="33"/>
      <c r="NPN2" s="33"/>
      <c r="NPO2" s="33"/>
      <c r="NPP2" s="33"/>
      <c r="NPQ2" s="33"/>
      <c r="NPR2" s="33"/>
      <c r="NPS2" s="33"/>
      <c r="NPT2" s="33"/>
      <c r="NPU2" s="33"/>
      <c r="NPV2" s="33"/>
      <c r="NPW2" s="33"/>
      <c r="NPX2" s="33"/>
      <c r="NPY2" s="33"/>
      <c r="NPZ2" s="33"/>
      <c r="NQA2" s="33"/>
      <c r="NQB2" s="33"/>
      <c r="NQC2" s="33"/>
      <c r="NQD2" s="33"/>
      <c r="NQE2" s="33"/>
      <c r="NQF2" s="33"/>
      <c r="NQG2" s="33"/>
      <c r="NQH2" s="33"/>
      <c r="NQI2" s="33"/>
      <c r="NQJ2" s="33"/>
      <c r="NQK2" s="33"/>
      <c r="NQL2" s="33"/>
      <c r="NQM2" s="33"/>
      <c r="NQN2" s="33"/>
      <c r="NQO2" s="33"/>
      <c r="NQP2" s="33"/>
      <c r="NQQ2" s="33"/>
      <c r="NQR2" s="33"/>
      <c r="NQS2" s="33"/>
      <c r="NQT2" s="33"/>
      <c r="NQU2" s="33"/>
      <c r="NQV2" s="33"/>
      <c r="NQW2" s="33"/>
      <c r="NQX2" s="33"/>
      <c r="NQY2" s="33"/>
      <c r="NQZ2" s="33"/>
      <c r="NRA2" s="33"/>
      <c r="NRB2" s="33"/>
      <c r="NRC2" s="33"/>
      <c r="NRD2" s="33"/>
      <c r="NRE2" s="33"/>
      <c r="NRF2" s="33"/>
      <c r="NRG2" s="33"/>
      <c r="NRH2" s="33"/>
      <c r="NRI2" s="33"/>
      <c r="NRJ2" s="33"/>
      <c r="NRK2" s="33"/>
      <c r="NRL2" s="33"/>
      <c r="NRM2" s="33"/>
      <c r="NRN2" s="33"/>
      <c r="NRO2" s="33"/>
      <c r="NRP2" s="33"/>
      <c r="NRQ2" s="33"/>
      <c r="NRR2" s="33"/>
      <c r="NRS2" s="33"/>
      <c r="NRT2" s="33"/>
      <c r="NRU2" s="33"/>
      <c r="NRV2" s="33"/>
      <c r="NRW2" s="33"/>
      <c r="NRX2" s="33"/>
      <c r="NRY2" s="33"/>
      <c r="NRZ2" s="33"/>
      <c r="NSA2" s="33"/>
      <c r="NSB2" s="33"/>
      <c r="NSC2" s="33"/>
      <c r="NSD2" s="33"/>
      <c r="NSE2" s="33"/>
      <c r="NSF2" s="33"/>
      <c r="NSG2" s="33"/>
      <c r="NSH2" s="33"/>
      <c r="NSI2" s="33"/>
      <c r="NSJ2" s="33"/>
      <c r="NSK2" s="33"/>
      <c r="NSL2" s="33"/>
      <c r="NSM2" s="33"/>
      <c r="NSN2" s="33"/>
      <c r="NSO2" s="33"/>
      <c r="NSP2" s="33"/>
      <c r="NSQ2" s="33"/>
      <c r="NSR2" s="33"/>
      <c r="NSS2" s="33"/>
      <c r="NST2" s="33"/>
      <c r="NSU2" s="33"/>
      <c r="NSV2" s="33"/>
      <c r="NSW2" s="33"/>
      <c r="NSX2" s="33"/>
      <c r="NSY2" s="33"/>
      <c r="NSZ2" s="33"/>
      <c r="NTA2" s="33"/>
      <c r="NTB2" s="33"/>
      <c r="NTC2" s="33"/>
      <c r="NTD2" s="33"/>
      <c r="NTE2" s="33"/>
      <c r="NTF2" s="33"/>
      <c r="NTG2" s="33"/>
      <c r="NTH2" s="33"/>
      <c r="NTI2" s="33"/>
      <c r="NTJ2" s="33"/>
      <c r="NTK2" s="33"/>
      <c r="NTL2" s="33"/>
      <c r="NTM2" s="33"/>
      <c r="NTN2" s="33"/>
      <c r="NTO2" s="33"/>
      <c r="NTP2" s="33"/>
      <c r="NTQ2" s="33"/>
      <c r="NTR2" s="33"/>
      <c r="NTS2" s="33"/>
      <c r="NTT2" s="33"/>
      <c r="NTU2" s="33"/>
      <c r="NTV2" s="33"/>
      <c r="NTW2" s="33"/>
      <c r="NTX2" s="33"/>
      <c r="NTY2" s="33"/>
      <c r="NTZ2" s="33"/>
      <c r="NUA2" s="33"/>
      <c r="NUB2" s="33"/>
      <c r="NUC2" s="33"/>
      <c r="NUD2" s="33"/>
      <c r="NUE2" s="33"/>
      <c r="NUF2" s="33"/>
      <c r="NUG2" s="33"/>
      <c r="NUH2" s="33"/>
      <c r="NUI2" s="33"/>
      <c r="NUJ2" s="33"/>
      <c r="NUK2" s="33"/>
      <c r="NUL2" s="33"/>
      <c r="NUM2" s="33"/>
      <c r="NUN2" s="33"/>
      <c r="NUO2" s="33"/>
      <c r="NUP2" s="33"/>
      <c r="NUQ2" s="33"/>
      <c r="NUR2" s="33"/>
      <c r="NUS2" s="33"/>
      <c r="NUT2" s="33"/>
      <c r="NUU2" s="33"/>
      <c r="NUV2" s="33"/>
      <c r="NUW2" s="33"/>
      <c r="NUX2" s="33"/>
      <c r="NUY2" s="33"/>
      <c r="NUZ2" s="33"/>
      <c r="NVA2" s="33"/>
      <c r="NVB2" s="33"/>
      <c r="NVC2" s="33"/>
      <c r="NVD2" s="33"/>
      <c r="NVE2" s="33"/>
      <c r="NVF2" s="33"/>
      <c r="NVG2" s="33"/>
      <c r="NVH2" s="33"/>
      <c r="NVI2" s="33"/>
      <c r="NVJ2" s="33"/>
      <c r="NVK2" s="33"/>
      <c r="NVL2" s="33"/>
      <c r="NVM2" s="33"/>
      <c r="NVN2" s="33"/>
      <c r="NVO2" s="33"/>
      <c r="NVP2" s="33"/>
      <c r="NVQ2" s="33"/>
      <c r="NVR2" s="33"/>
      <c r="NVS2" s="33"/>
      <c r="NVT2" s="33"/>
      <c r="NVU2" s="33"/>
      <c r="NVV2" s="33"/>
      <c r="NVW2" s="33"/>
      <c r="NVX2" s="33"/>
      <c r="NVY2" s="33"/>
      <c r="NVZ2" s="33"/>
      <c r="NWA2" s="33"/>
      <c r="NWB2" s="33"/>
      <c r="NWC2" s="33"/>
      <c r="NWD2" s="33"/>
      <c r="NWE2" s="33"/>
      <c r="NWF2" s="33"/>
      <c r="NWG2" s="33"/>
      <c r="NWH2" s="33"/>
      <c r="NWI2" s="33"/>
      <c r="NWJ2" s="33"/>
      <c r="NWK2" s="33"/>
      <c r="NWL2" s="33"/>
      <c r="NWM2" s="33"/>
      <c r="NWN2" s="33"/>
      <c r="NWO2" s="33"/>
      <c r="NWP2" s="33"/>
      <c r="NWQ2" s="33"/>
      <c r="NWR2" s="33"/>
      <c r="NWS2" s="33"/>
      <c r="NWT2" s="33"/>
      <c r="NWU2" s="33"/>
      <c r="NWV2" s="33"/>
      <c r="NWW2" s="33"/>
      <c r="NWX2" s="33"/>
      <c r="NWY2" s="33"/>
      <c r="NWZ2" s="33"/>
      <c r="NXA2" s="33"/>
      <c r="NXB2" s="33"/>
      <c r="NXC2" s="33"/>
      <c r="NXD2" s="33"/>
      <c r="NXE2" s="33"/>
      <c r="NXF2" s="33"/>
      <c r="NXG2" s="33"/>
      <c r="NXH2" s="33"/>
      <c r="NXI2" s="33"/>
      <c r="NXJ2" s="33"/>
      <c r="NXK2" s="33"/>
      <c r="NXL2" s="33"/>
      <c r="NXM2" s="33"/>
      <c r="NXN2" s="33"/>
      <c r="NXO2" s="33"/>
      <c r="NXP2" s="33"/>
      <c r="NXQ2" s="33"/>
      <c r="NXR2" s="33"/>
      <c r="NXS2" s="33"/>
      <c r="NXT2" s="33"/>
      <c r="NXU2" s="33"/>
      <c r="NXV2" s="33"/>
      <c r="NXW2" s="33"/>
      <c r="NXX2" s="33"/>
      <c r="NXY2" s="33"/>
      <c r="NXZ2" s="33"/>
      <c r="NYA2" s="33"/>
      <c r="NYB2" s="33"/>
      <c r="NYC2" s="33"/>
      <c r="NYD2" s="33"/>
      <c r="NYE2" s="33"/>
      <c r="NYF2" s="33"/>
      <c r="NYG2" s="33"/>
      <c r="NYH2" s="33"/>
      <c r="NYI2" s="33"/>
      <c r="NYJ2" s="33"/>
      <c r="NYK2" s="33"/>
      <c r="NYL2" s="33"/>
      <c r="NYM2" s="33"/>
      <c r="NYN2" s="33"/>
      <c r="NYO2" s="33"/>
      <c r="NYP2" s="33"/>
      <c r="NYQ2" s="33"/>
      <c r="NYR2" s="33"/>
      <c r="NYS2" s="33"/>
      <c r="NYT2" s="33"/>
      <c r="NYU2" s="33"/>
      <c r="NYV2" s="33"/>
      <c r="NYW2" s="33"/>
      <c r="NYX2" s="33"/>
      <c r="NYY2" s="33"/>
      <c r="NYZ2" s="33"/>
      <c r="NZA2" s="33"/>
      <c r="NZB2" s="33"/>
      <c r="NZC2" s="33"/>
      <c r="NZD2" s="33"/>
      <c r="NZE2" s="33"/>
      <c r="NZF2" s="33"/>
      <c r="NZG2" s="33"/>
      <c r="NZH2" s="33"/>
      <c r="NZI2" s="33"/>
      <c r="NZJ2" s="33"/>
      <c r="NZK2" s="33"/>
      <c r="NZL2" s="33"/>
      <c r="NZM2" s="33"/>
      <c r="NZN2" s="33"/>
      <c r="NZO2" s="33"/>
      <c r="NZP2" s="33"/>
      <c r="NZQ2" s="33"/>
      <c r="NZR2" s="33"/>
      <c r="NZS2" s="33"/>
      <c r="NZT2" s="33"/>
      <c r="NZU2" s="33"/>
      <c r="NZV2" s="33"/>
      <c r="NZW2" s="33"/>
      <c r="NZX2" s="33"/>
      <c r="NZY2" s="33"/>
      <c r="NZZ2" s="33"/>
      <c r="OAA2" s="33"/>
      <c r="OAB2" s="33"/>
      <c r="OAC2" s="33"/>
      <c r="OAD2" s="33"/>
      <c r="OAE2" s="33"/>
      <c r="OAF2" s="33"/>
      <c r="OAG2" s="33"/>
      <c r="OAH2" s="33"/>
      <c r="OAI2" s="33"/>
      <c r="OAJ2" s="33"/>
      <c r="OAK2" s="33"/>
      <c r="OAL2" s="33"/>
      <c r="OAM2" s="33"/>
      <c r="OAN2" s="33"/>
      <c r="OAO2" s="33"/>
      <c r="OAP2" s="33"/>
      <c r="OAQ2" s="33"/>
      <c r="OAR2" s="33"/>
      <c r="OAS2" s="33"/>
      <c r="OAT2" s="33"/>
      <c r="OAU2" s="33"/>
      <c r="OAV2" s="33"/>
      <c r="OAW2" s="33"/>
      <c r="OAX2" s="33"/>
      <c r="OAY2" s="33"/>
      <c r="OAZ2" s="33"/>
      <c r="OBA2" s="33"/>
      <c r="OBB2" s="33"/>
      <c r="OBC2" s="33"/>
      <c r="OBD2" s="33"/>
      <c r="OBE2" s="33"/>
      <c r="OBF2" s="33"/>
      <c r="OBG2" s="33"/>
      <c r="OBH2" s="33"/>
      <c r="OBI2" s="33"/>
      <c r="OBJ2" s="33"/>
      <c r="OBK2" s="33"/>
      <c r="OBL2" s="33"/>
      <c r="OBM2" s="33"/>
      <c r="OBN2" s="33"/>
      <c r="OBO2" s="33"/>
      <c r="OBP2" s="33"/>
      <c r="OBQ2" s="33"/>
      <c r="OBR2" s="33"/>
      <c r="OBS2" s="33"/>
      <c r="OBT2" s="33"/>
      <c r="OBU2" s="33"/>
      <c r="OBV2" s="33"/>
      <c r="OBW2" s="33"/>
      <c r="OBX2" s="33"/>
      <c r="OBY2" s="33"/>
      <c r="OBZ2" s="33"/>
      <c r="OCA2" s="33"/>
      <c r="OCB2" s="33"/>
      <c r="OCC2" s="33"/>
      <c r="OCD2" s="33"/>
      <c r="OCE2" s="33"/>
      <c r="OCF2" s="33"/>
      <c r="OCG2" s="33"/>
      <c r="OCH2" s="33"/>
      <c r="OCI2" s="33"/>
      <c r="OCJ2" s="33"/>
      <c r="OCK2" s="33"/>
      <c r="OCL2" s="33"/>
      <c r="OCM2" s="33"/>
      <c r="OCN2" s="33"/>
      <c r="OCO2" s="33"/>
      <c r="OCP2" s="33"/>
      <c r="OCQ2" s="33"/>
      <c r="OCR2" s="33"/>
      <c r="OCS2" s="33"/>
      <c r="OCT2" s="33"/>
      <c r="OCU2" s="33"/>
      <c r="OCV2" s="33"/>
      <c r="OCW2" s="33"/>
      <c r="OCX2" s="33"/>
      <c r="OCY2" s="33"/>
      <c r="OCZ2" s="33"/>
      <c r="ODA2" s="33"/>
      <c r="ODB2" s="33"/>
      <c r="ODC2" s="33"/>
      <c r="ODD2" s="33"/>
      <c r="ODE2" s="33"/>
      <c r="ODF2" s="33"/>
      <c r="ODG2" s="33"/>
      <c r="ODH2" s="33"/>
      <c r="ODI2" s="33"/>
      <c r="ODJ2" s="33"/>
      <c r="ODK2" s="33"/>
      <c r="ODL2" s="33"/>
      <c r="ODM2" s="33"/>
      <c r="ODN2" s="33"/>
      <c r="ODO2" s="33"/>
      <c r="ODP2" s="33"/>
      <c r="ODQ2" s="33"/>
      <c r="ODR2" s="33"/>
      <c r="ODS2" s="33"/>
      <c r="ODT2" s="33"/>
      <c r="ODU2" s="33"/>
      <c r="ODV2" s="33"/>
      <c r="ODW2" s="33"/>
      <c r="ODX2" s="33"/>
      <c r="ODY2" s="33"/>
      <c r="ODZ2" s="33"/>
      <c r="OEA2" s="33"/>
      <c r="OEB2" s="33"/>
      <c r="OEC2" s="33"/>
      <c r="OED2" s="33"/>
      <c r="OEE2" s="33"/>
      <c r="OEF2" s="33"/>
      <c r="OEG2" s="33"/>
      <c r="OEH2" s="33"/>
      <c r="OEI2" s="33"/>
      <c r="OEJ2" s="33"/>
      <c r="OEK2" s="33"/>
      <c r="OEL2" s="33"/>
      <c r="OEM2" s="33"/>
      <c r="OEN2" s="33"/>
      <c r="OEO2" s="33"/>
      <c r="OEP2" s="33"/>
      <c r="OEQ2" s="33"/>
      <c r="OER2" s="33"/>
      <c r="OES2" s="33"/>
      <c r="OET2" s="33"/>
      <c r="OEU2" s="33"/>
      <c r="OEV2" s="33"/>
      <c r="OEW2" s="33"/>
      <c r="OEX2" s="33"/>
      <c r="OEY2" s="33"/>
      <c r="OEZ2" s="33"/>
      <c r="OFA2" s="33"/>
      <c r="OFB2" s="33"/>
      <c r="OFC2" s="33"/>
      <c r="OFD2" s="33"/>
      <c r="OFE2" s="33"/>
      <c r="OFF2" s="33"/>
      <c r="OFG2" s="33"/>
      <c r="OFH2" s="33"/>
      <c r="OFI2" s="33"/>
      <c r="OFJ2" s="33"/>
      <c r="OFK2" s="33"/>
      <c r="OFL2" s="33"/>
      <c r="OFM2" s="33"/>
      <c r="OFN2" s="33"/>
      <c r="OFO2" s="33"/>
      <c r="OFP2" s="33"/>
      <c r="OFQ2" s="33"/>
      <c r="OFR2" s="33"/>
      <c r="OFS2" s="33"/>
      <c r="OFT2" s="33"/>
      <c r="OFU2" s="33"/>
      <c r="OFV2" s="33"/>
      <c r="OFW2" s="33"/>
      <c r="OFX2" s="33"/>
      <c r="OFY2" s="33"/>
      <c r="OFZ2" s="33"/>
      <c r="OGA2" s="33"/>
      <c r="OGB2" s="33"/>
      <c r="OGC2" s="33"/>
      <c r="OGD2" s="33"/>
      <c r="OGE2" s="33"/>
      <c r="OGF2" s="33"/>
      <c r="OGG2" s="33"/>
      <c r="OGH2" s="33"/>
      <c r="OGI2" s="33"/>
      <c r="OGJ2" s="33"/>
      <c r="OGK2" s="33"/>
      <c r="OGL2" s="33"/>
      <c r="OGM2" s="33"/>
      <c r="OGN2" s="33"/>
      <c r="OGO2" s="33"/>
      <c r="OGP2" s="33"/>
      <c r="OGQ2" s="33"/>
      <c r="OGR2" s="33"/>
      <c r="OGS2" s="33"/>
      <c r="OGT2" s="33"/>
      <c r="OGU2" s="33"/>
      <c r="OGV2" s="33"/>
      <c r="OGW2" s="33"/>
      <c r="OGX2" s="33"/>
      <c r="OGY2" s="33"/>
      <c r="OGZ2" s="33"/>
      <c r="OHA2" s="33"/>
      <c r="OHB2" s="33"/>
      <c r="OHC2" s="33"/>
      <c r="OHD2" s="33"/>
      <c r="OHE2" s="33"/>
      <c r="OHF2" s="33"/>
      <c r="OHG2" s="33"/>
      <c r="OHH2" s="33"/>
      <c r="OHI2" s="33"/>
      <c r="OHJ2" s="33"/>
      <c r="OHK2" s="33"/>
      <c r="OHL2" s="33"/>
      <c r="OHM2" s="33"/>
      <c r="OHN2" s="33"/>
      <c r="OHO2" s="33"/>
      <c r="OHP2" s="33"/>
      <c r="OHQ2" s="33"/>
      <c r="OHR2" s="33"/>
      <c r="OHS2" s="33"/>
      <c r="OHT2" s="33"/>
      <c r="OHU2" s="33"/>
      <c r="OHV2" s="33"/>
      <c r="OHW2" s="33"/>
      <c r="OHX2" s="33"/>
      <c r="OHY2" s="33"/>
      <c r="OHZ2" s="33"/>
      <c r="OIA2" s="33"/>
      <c r="OIB2" s="33"/>
      <c r="OIC2" s="33"/>
      <c r="OID2" s="33"/>
      <c r="OIE2" s="33"/>
      <c r="OIF2" s="33"/>
      <c r="OIG2" s="33"/>
      <c r="OIH2" s="33"/>
      <c r="OII2" s="33"/>
      <c r="OIJ2" s="33"/>
      <c r="OIK2" s="33"/>
      <c r="OIL2" s="33"/>
      <c r="OIM2" s="33"/>
      <c r="OIN2" s="33"/>
      <c r="OIO2" s="33"/>
      <c r="OIP2" s="33"/>
      <c r="OIQ2" s="33"/>
      <c r="OIR2" s="33"/>
      <c r="OIS2" s="33"/>
      <c r="OIT2" s="33"/>
      <c r="OIU2" s="33"/>
      <c r="OIV2" s="33"/>
      <c r="OIW2" s="33"/>
      <c r="OIX2" s="33"/>
      <c r="OIY2" s="33"/>
      <c r="OIZ2" s="33"/>
      <c r="OJA2" s="33"/>
      <c r="OJB2" s="33"/>
      <c r="OJC2" s="33"/>
      <c r="OJD2" s="33"/>
      <c r="OJE2" s="33"/>
      <c r="OJF2" s="33"/>
      <c r="OJG2" s="33"/>
      <c r="OJH2" s="33"/>
      <c r="OJI2" s="33"/>
      <c r="OJJ2" s="33"/>
      <c r="OJK2" s="33"/>
      <c r="OJL2" s="33"/>
      <c r="OJM2" s="33"/>
      <c r="OJN2" s="33"/>
      <c r="OJO2" s="33"/>
      <c r="OJP2" s="33"/>
      <c r="OJQ2" s="33"/>
      <c r="OJR2" s="33"/>
      <c r="OJS2" s="33"/>
      <c r="OJT2" s="33"/>
      <c r="OJU2" s="33"/>
      <c r="OJV2" s="33"/>
      <c r="OJW2" s="33"/>
      <c r="OJX2" s="33"/>
      <c r="OJY2" s="33"/>
      <c r="OJZ2" s="33"/>
      <c r="OKA2" s="33"/>
      <c r="OKB2" s="33"/>
      <c r="OKC2" s="33"/>
      <c r="OKD2" s="33"/>
      <c r="OKE2" s="33"/>
      <c r="OKF2" s="33"/>
      <c r="OKG2" s="33"/>
      <c r="OKH2" s="33"/>
      <c r="OKI2" s="33"/>
      <c r="OKJ2" s="33"/>
      <c r="OKK2" s="33"/>
      <c r="OKL2" s="33"/>
      <c r="OKM2" s="33"/>
      <c r="OKN2" s="33"/>
      <c r="OKO2" s="33"/>
      <c r="OKP2" s="33"/>
      <c r="OKQ2" s="33"/>
      <c r="OKR2" s="33"/>
      <c r="OKS2" s="33"/>
      <c r="OKT2" s="33"/>
      <c r="OKU2" s="33"/>
      <c r="OKV2" s="33"/>
      <c r="OKW2" s="33"/>
      <c r="OKX2" s="33"/>
      <c r="OKY2" s="33"/>
      <c r="OKZ2" s="33"/>
      <c r="OLA2" s="33"/>
      <c r="OLB2" s="33"/>
      <c r="OLC2" s="33"/>
      <c r="OLD2" s="33"/>
      <c r="OLE2" s="33"/>
      <c r="OLF2" s="33"/>
      <c r="OLG2" s="33"/>
      <c r="OLH2" s="33"/>
      <c r="OLI2" s="33"/>
      <c r="OLJ2" s="33"/>
      <c r="OLK2" s="33"/>
      <c r="OLL2" s="33"/>
      <c r="OLM2" s="33"/>
      <c r="OLN2" s="33"/>
      <c r="OLO2" s="33"/>
      <c r="OLP2" s="33"/>
      <c r="OLQ2" s="33"/>
      <c r="OLR2" s="33"/>
      <c r="OLS2" s="33"/>
      <c r="OLT2" s="33"/>
      <c r="OLU2" s="33"/>
      <c r="OLV2" s="33"/>
      <c r="OLW2" s="33"/>
      <c r="OLX2" s="33"/>
      <c r="OLY2" s="33"/>
      <c r="OLZ2" s="33"/>
      <c r="OMA2" s="33"/>
      <c r="OMB2" s="33"/>
      <c r="OMC2" s="33"/>
      <c r="OMD2" s="33"/>
      <c r="OME2" s="33"/>
      <c r="OMF2" s="33"/>
      <c r="OMG2" s="33"/>
      <c r="OMH2" s="33"/>
      <c r="OMI2" s="33"/>
      <c r="OMJ2" s="33"/>
      <c r="OMK2" s="33"/>
      <c r="OML2" s="33"/>
      <c r="OMM2" s="33"/>
      <c r="OMN2" s="33"/>
      <c r="OMO2" s="33"/>
      <c r="OMP2" s="33"/>
      <c r="OMQ2" s="33"/>
      <c r="OMR2" s="33"/>
      <c r="OMS2" s="33"/>
      <c r="OMT2" s="33"/>
      <c r="OMU2" s="33"/>
      <c r="OMV2" s="33"/>
      <c r="OMW2" s="33"/>
      <c r="OMX2" s="33"/>
      <c r="OMY2" s="33"/>
      <c r="OMZ2" s="33"/>
      <c r="ONA2" s="33"/>
      <c r="ONB2" s="33"/>
      <c r="ONC2" s="33"/>
      <c r="OND2" s="33"/>
      <c r="ONE2" s="33"/>
      <c r="ONF2" s="33"/>
      <c r="ONG2" s="33"/>
      <c r="ONH2" s="33"/>
      <c r="ONI2" s="33"/>
      <c r="ONJ2" s="33"/>
      <c r="ONK2" s="33"/>
      <c r="ONL2" s="33"/>
      <c r="ONM2" s="33"/>
      <c r="ONN2" s="33"/>
      <c r="ONO2" s="33"/>
      <c r="ONP2" s="33"/>
      <c r="ONQ2" s="33"/>
      <c r="ONR2" s="33"/>
      <c r="ONS2" s="33"/>
      <c r="ONT2" s="33"/>
      <c r="ONU2" s="33"/>
      <c r="ONV2" s="33"/>
      <c r="ONW2" s="33"/>
      <c r="ONX2" s="33"/>
      <c r="ONY2" s="33"/>
      <c r="ONZ2" s="33"/>
      <c r="OOA2" s="33"/>
      <c r="OOB2" s="33"/>
      <c r="OOC2" s="33"/>
      <c r="OOD2" s="33"/>
      <c r="OOE2" s="33"/>
      <c r="OOF2" s="33"/>
      <c r="OOG2" s="33"/>
      <c r="OOH2" s="33"/>
      <c r="OOI2" s="33"/>
      <c r="OOJ2" s="33"/>
      <c r="OOK2" s="33"/>
      <c r="OOL2" s="33"/>
      <c r="OOM2" s="33"/>
      <c r="OON2" s="33"/>
      <c r="OOO2" s="33"/>
      <c r="OOP2" s="33"/>
      <c r="OOQ2" s="33"/>
      <c r="OOR2" s="33"/>
      <c r="OOS2" s="33"/>
      <c r="OOT2" s="33"/>
      <c r="OOU2" s="33"/>
      <c r="OOV2" s="33"/>
      <c r="OOW2" s="33"/>
      <c r="OOX2" s="33"/>
      <c r="OOY2" s="33"/>
      <c r="OOZ2" s="33"/>
      <c r="OPA2" s="33"/>
      <c r="OPB2" s="33"/>
      <c r="OPC2" s="33"/>
      <c r="OPD2" s="33"/>
      <c r="OPE2" s="33"/>
      <c r="OPF2" s="33"/>
      <c r="OPG2" s="33"/>
      <c r="OPH2" s="33"/>
      <c r="OPI2" s="33"/>
      <c r="OPJ2" s="33"/>
      <c r="OPK2" s="33"/>
      <c r="OPL2" s="33"/>
      <c r="OPM2" s="33"/>
      <c r="OPN2" s="33"/>
      <c r="OPO2" s="33"/>
      <c r="OPP2" s="33"/>
      <c r="OPQ2" s="33"/>
      <c r="OPR2" s="33"/>
      <c r="OPS2" s="33"/>
      <c r="OPT2" s="33"/>
      <c r="OPU2" s="33"/>
      <c r="OPV2" s="33"/>
      <c r="OPW2" s="33"/>
      <c r="OPX2" s="33"/>
      <c r="OPY2" s="33"/>
      <c r="OPZ2" s="33"/>
      <c r="OQA2" s="33"/>
      <c r="OQB2" s="33"/>
      <c r="OQC2" s="33"/>
      <c r="OQD2" s="33"/>
      <c r="OQE2" s="33"/>
      <c r="OQF2" s="33"/>
      <c r="OQG2" s="33"/>
      <c r="OQH2" s="33"/>
      <c r="OQI2" s="33"/>
      <c r="OQJ2" s="33"/>
      <c r="OQK2" s="33"/>
      <c r="OQL2" s="33"/>
      <c r="OQM2" s="33"/>
      <c r="OQN2" s="33"/>
      <c r="OQO2" s="33"/>
      <c r="OQP2" s="33"/>
      <c r="OQQ2" s="33"/>
      <c r="OQR2" s="33"/>
      <c r="OQS2" s="33"/>
      <c r="OQT2" s="33"/>
      <c r="OQU2" s="33"/>
      <c r="OQV2" s="33"/>
      <c r="OQW2" s="33"/>
      <c r="OQX2" s="33"/>
      <c r="OQY2" s="33"/>
      <c r="OQZ2" s="33"/>
      <c r="ORA2" s="33"/>
      <c r="ORB2" s="33"/>
      <c r="ORC2" s="33"/>
      <c r="ORD2" s="33"/>
      <c r="ORE2" s="33"/>
      <c r="ORF2" s="33"/>
      <c r="ORG2" s="33"/>
      <c r="ORH2" s="33"/>
      <c r="ORI2" s="33"/>
      <c r="ORJ2" s="33"/>
      <c r="ORK2" s="33"/>
      <c r="ORL2" s="33"/>
      <c r="ORM2" s="33"/>
      <c r="ORN2" s="33"/>
      <c r="ORO2" s="33"/>
      <c r="ORP2" s="33"/>
      <c r="ORQ2" s="33"/>
      <c r="ORR2" s="33"/>
      <c r="ORS2" s="33"/>
      <c r="ORT2" s="33"/>
      <c r="ORU2" s="33"/>
      <c r="ORV2" s="33"/>
      <c r="ORW2" s="33"/>
      <c r="ORX2" s="33"/>
      <c r="ORY2" s="33"/>
      <c r="ORZ2" s="33"/>
      <c r="OSA2" s="33"/>
      <c r="OSB2" s="33"/>
      <c r="OSC2" s="33"/>
      <c r="OSD2" s="33"/>
      <c r="OSE2" s="33"/>
      <c r="OSF2" s="33"/>
      <c r="OSG2" s="33"/>
      <c r="OSH2" s="33"/>
      <c r="OSI2" s="33"/>
      <c r="OSJ2" s="33"/>
      <c r="OSK2" s="33"/>
      <c r="OSL2" s="33"/>
      <c r="OSM2" s="33"/>
      <c r="OSN2" s="33"/>
      <c r="OSO2" s="33"/>
      <c r="OSP2" s="33"/>
      <c r="OSQ2" s="33"/>
      <c r="OSR2" s="33"/>
      <c r="OSS2" s="33"/>
      <c r="OST2" s="33"/>
      <c r="OSU2" s="33"/>
      <c r="OSV2" s="33"/>
      <c r="OSW2" s="33"/>
      <c r="OSX2" s="33"/>
      <c r="OSY2" s="33"/>
      <c r="OSZ2" s="33"/>
      <c r="OTA2" s="33"/>
      <c r="OTB2" s="33"/>
      <c r="OTC2" s="33"/>
      <c r="OTD2" s="33"/>
      <c r="OTE2" s="33"/>
      <c r="OTF2" s="33"/>
      <c r="OTG2" s="33"/>
      <c r="OTH2" s="33"/>
      <c r="OTI2" s="33"/>
      <c r="OTJ2" s="33"/>
      <c r="OTK2" s="33"/>
      <c r="OTL2" s="33"/>
      <c r="OTM2" s="33"/>
      <c r="OTN2" s="33"/>
      <c r="OTO2" s="33"/>
      <c r="OTP2" s="33"/>
      <c r="OTQ2" s="33"/>
      <c r="OTR2" s="33"/>
      <c r="OTS2" s="33"/>
      <c r="OTT2" s="33"/>
      <c r="OTU2" s="33"/>
      <c r="OTV2" s="33"/>
      <c r="OTW2" s="33"/>
      <c r="OTX2" s="33"/>
      <c r="OTY2" s="33"/>
      <c r="OTZ2" s="33"/>
      <c r="OUA2" s="33"/>
      <c r="OUB2" s="33"/>
      <c r="OUC2" s="33"/>
      <c r="OUD2" s="33"/>
      <c r="OUE2" s="33"/>
      <c r="OUF2" s="33"/>
      <c r="OUG2" s="33"/>
      <c r="OUH2" s="33"/>
      <c r="OUI2" s="33"/>
      <c r="OUJ2" s="33"/>
      <c r="OUK2" s="33"/>
      <c r="OUL2" s="33"/>
      <c r="OUM2" s="33"/>
      <c r="OUN2" s="33"/>
      <c r="OUO2" s="33"/>
      <c r="OUP2" s="33"/>
      <c r="OUQ2" s="33"/>
      <c r="OUR2" s="33"/>
      <c r="OUS2" s="33"/>
      <c r="OUT2" s="33"/>
      <c r="OUU2" s="33"/>
      <c r="OUV2" s="33"/>
      <c r="OUW2" s="33"/>
      <c r="OUX2" s="33"/>
      <c r="OUY2" s="33"/>
      <c r="OUZ2" s="33"/>
      <c r="OVA2" s="33"/>
      <c r="OVB2" s="33"/>
      <c r="OVC2" s="33"/>
      <c r="OVD2" s="33"/>
      <c r="OVE2" s="33"/>
      <c r="OVF2" s="33"/>
      <c r="OVG2" s="33"/>
      <c r="OVH2" s="33"/>
      <c r="OVI2" s="33"/>
      <c r="OVJ2" s="33"/>
      <c r="OVK2" s="33"/>
      <c r="OVL2" s="33"/>
      <c r="OVM2" s="33"/>
      <c r="OVN2" s="33"/>
      <c r="OVO2" s="33"/>
      <c r="OVP2" s="33"/>
      <c r="OVQ2" s="33"/>
      <c r="OVR2" s="33"/>
      <c r="OVS2" s="33"/>
      <c r="OVT2" s="33"/>
      <c r="OVU2" s="33"/>
      <c r="OVV2" s="33"/>
      <c r="OVW2" s="33"/>
      <c r="OVX2" s="33"/>
      <c r="OVY2" s="33"/>
      <c r="OVZ2" s="33"/>
      <c r="OWA2" s="33"/>
      <c r="OWB2" s="33"/>
      <c r="OWC2" s="33"/>
      <c r="OWD2" s="33"/>
      <c r="OWE2" s="33"/>
      <c r="OWF2" s="33"/>
      <c r="OWG2" s="33"/>
      <c r="OWH2" s="33"/>
      <c r="OWI2" s="33"/>
      <c r="OWJ2" s="33"/>
      <c r="OWK2" s="33"/>
      <c r="OWL2" s="33"/>
      <c r="OWM2" s="33"/>
      <c r="OWN2" s="33"/>
      <c r="OWO2" s="33"/>
      <c r="OWP2" s="33"/>
      <c r="OWQ2" s="33"/>
      <c r="OWR2" s="33"/>
      <c r="OWS2" s="33"/>
      <c r="OWT2" s="33"/>
      <c r="OWU2" s="33"/>
      <c r="OWV2" s="33"/>
      <c r="OWW2" s="33"/>
      <c r="OWX2" s="33"/>
      <c r="OWY2" s="33"/>
      <c r="OWZ2" s="33"/>
      <c r="OXA2" s="33"/>
      <c r="OXB2" s="33"/>
      <c r="OXC2" s="33"/>
      <c r="OXD2" s="33"/>
      <c r="OXE2" s="33"/>
      <c r="OXF2" s="33"/>
      <c r="OXG2" s="33"/>
      <c r="OXH2" s="33"/>
      <c r="OXI2" s="33"/>
      <c r="OXJ2" s="33"/>
      <c r="OXK2" s="33"/>
      <c r="OXL2" s="33"/>
      <c r="OXM2" s="33"/>
      <c r="OXN2" s="33"/>
      <c r="OXO2" s="33"/>
      <c r="OXP2" s="33"/>
      <c r="OXQ2" s="33"/>
      <c r="OXR2" s="33"/>
      <c r="OXS2" s="33"/>
      <c r="OXT2" s="33"/>
      <c r="OXU2" s="33"/>
      <c r="OXV2" s="33"/>
      <c r="OXW2" s="33"/>
      <c r="OXX2" s="33"/>
      <c r="OXY2" s="33"/>
      <c r="OXZ2" s="33"/>
      <c r="OYA2" s="33"/>
      <c r="OYB2" s="33"/>
      <c r="OYC2" s="33"/>
      <c r="OYD2" s="33"/>
      <c r="OYE2" s="33"/>
      <c r="OYF2" s="33"/>
      <c r="OYG2" s="33"/>
      <c r="OYH2" s="33"/>
      <c r="OYI2" s="33"/>
      <c r="OYJ2" s="33"/>
      <c r="OYK2" s="33"/>
      <c r="OYL2" s="33"/>
      <c r="OYM2" s="33"/>
      <c r="OYN2" s="33"/>
      <c r="OYO2" s="33"/>
      <c r="OYP2" s="33"/>
      <c r="OYQ2" s="33"/>
      <c r="OYR2" s="33"/>
      <c r="OYS2" s="33"/>
      <c r="OYT2" s="33"/>
      <c r="OYU2" s="33"/>
      <c r="OYV2" s="33"/>
      <c r="OYW2" s="33"/>
      <c r="OYX2" s="33"/>
      <c r="OYY2" s="33"/>
      <c r="OYZ2" s="33"/>
      <c r="OZA2" s="33"/>
      <c r="OZB2" s="33"/>
      <c r="OZC2" s="33"/>
      <c r="OZD2" s="33"/>
      <c r="OZE2" s="33"/>
      <c r="OZF2" s="33"/>
      <c r="OZG2" s="33"/>
      <c r="OZH2" s="33"/>
      <c r="OZI2" s="33"/>
      <c r="OZJ2" s="33"/>
      <c r="OZK2" s="33"/>
      <c r="OZL2" s="33"/>
      <c r="OZM2" s="33"/>
      <c r="OZN2" s="33"/>
      <c r="OZO2" s="33"/>
      <c r="OZP2" s="33"/>
      <c r="OZQ2" s="33"/>
      <c r="OZR2" s="33"/>
      <c r="OZS2" s="33"/>
      <c r="OZT2" s="33"/>
      <c r="OZU2" s="33"/>
      <c r="OZV2" s="33"/>
      <c r="OZW2" s="33"/>
      <c r="OZX2" s="33"/>
      <c r="OZY2" s="33"/>
      <c r="OZZ2" s="33"/>
      <c r="PAA2" s="33"/>
      <c r="PAB2" s="33"/>
      <c r="PAC2" s="33"/>
      <c r="PAD2" s="33"/>
      <c r="PAE2" s="33"/>
      <c r="PAF2" s="33"/>
      <c r="PAG2" s="33"/>
      <c r="PAH2" s="33"/>
      <c r="PAI2" s="33"/>
      <c r="PAJ2" s="33"/>
      <c r="PAK2" s="33"/>
      <c r="PAL2" s="33"/>
      <c r="PAM2" s="33"/>
      <c r="PAN2" s="33"/>
      <c r="PAO2" s="33"/>
      <c r="PAP2" s="33"/>
      <c r="PAQ2" s="33"/>
      <c r="PAR2" s="33"/>
      <c r="PAS2" s="33"/>
      <c r="PAT2" s="33"/>
      <c r="PAU2" s="33"/>
      <c r="PAV2" s="33"/>
      <c r="PAW2" s="33"/>
      <c r="PAX2" s="33"/>
      <c r="PAY2" s="33"/>
      <c r="PAZ2" s="33"/>
      <c r="PBA2" s="33"/>
      <c r="PBB2" s="33"/>
      <c r="PBC2" s="33"/>
      <c r="PBD2" s="33"/>
      <c r="PBE2" s="33"/>
      <c r="PBF2" s="33"/>
      <c r="PBG2" s="33"/>
      <c r="PBH2" s="33"/>
      <c r="PBI2" s="33"/>
      <c r="PBJ2" s="33"/>
      <c r="PBK2" s="33"/>
      <c r="PBL2" s="33"/>
      <c r="PBM2" s="33"/>
      <c r="PBN2" s="33"/>
      <c r="PBO2" s="33"/>
      <c r="PBP2" s="33"/>
      <c r="PBQ2" s="33"/>
      <c r="PBR2" s="33"/>
      <c r="PBS2" s="33"/>
      <c r="PBT2" s="33"/>
      <c r="PBU2" s="33"/>
      <c r="PBV2" s="33"/>
      <c r="PBW2" s="33"/>
      <c r="PBX2" s="33"/>
      <c r="PBY2" s="33"/>
      <c r="PBZ2" s="33"/>
      <c r="PCA2" s="33"/>
      <c r="PCB2" s="33"/>
      <c r="PCC2" s="33"/>
      <c r="PCD2" s="33"/>
      <c r="PCE2" s="33"/>
      <c r="PCF2" s="33"/>
      <c r="PCG2" s="33"/>
      <c r="PCH2" s="33"/>
      <c r="PCI2" s="33"/>
      <c r="PCJ2" s="33"/>
      <c r="PCK2" s="33"/>
      <c r="PCL2" s="33"/>
      <c r="PCM2" s="33"/>
      <c r="PCN2" s="33"/>
      <c r="PCO2" s="33"/>
      <c r="PCP2" s="33"/>
      <c r="PCQ2" s="33"/>
      <c r="PCR2" s="33"/>
      <c r="PCS2" s="33"/>
      <c r="PCT2" s="33"/>
      <c r="PCU2" s="33"/>
      <c r="PCV2" s="33"/>
      <c r="PCW2" s="33"/>
      <c r="PCX2" s="33"/>
      <c r="PCY2" s="33"/>
      <c r="PCZ2" s="33"/>
      <c r="PDA2" s="33"/>
      <c r="PDB2" s="33"/>
      <c r="PDC2" s="33"/>
      <c r="PDD2" s="33"/>
      <c r="PDE2" s="33"/>
      <c r="PDF2" s="33"/>
      <c r="PDG2" s="33"/>
      <c r="PDH2" s="33"/>
      <c r="PDI2" s="33"/>
      <c r="PDJ2" s="33"/>
      <c r="PDK2" s="33"/>
      <c r="PDL2" s="33"/>
      <c r="PDM2" s="33"/>
      <c r="PDN2" s="33"/>
      <c r="PDO2" s="33"/>
      <c r="PDP2" s="33"/>
      <c r="PDQ2" s="33"/>
      <c r="PDR2" s="33"/>
      <c r="PDS2" s="33"/>
      <c r="PDT2" s="33"/>
      <c r="PDU2" s="33"/>
      <c r="PDV2" s="33"/>
      <c r="PDW2" s="33"/>
      <c r="PDX2" s="33"/>
      <c r="PDY2" s="33"/>
      <c r="PDZ2" s="33"/>
      <c r="PEA2" s="33"/>
      <c r="PEB2" s="33"/>
      <c r="PEC2" s="33"/>
      <c r="PED2" s="33"/>
      <c r="PEE2" s="33"/>
      <c r="PEF2" s="33"/>
      <c r="PEG2" s="33"/>
      <c r="PEH2" s="33"/>
      <c r="PEI2" s="33"/>
      <c r="PEJ2" s="33"/>
      <c r="PEK2" s="33"/>
      <c r="PEL2" s="33"/>
      <c r="PEM2" s="33"/>
      <c r="PEN2" s="33"/>
      <c r="PEO2" s="33"/>
      <c r="PEP2" s="33"/>
      <c r="PEQ2" s="33"/>
      <c r="PER2" s="33"/>
      <c r="PES2" s="33"/>
      <c r="PET2" s="33"/>
      <c r="PEU2" s="33"/>
      <c r="PEV2" s="33"/>
      <c r="PEW2" s="33"/>
      <c r="PEX2" s="33"/>
      <c r="PEY2" s="33"/>
      <c r="PEZ2" s="33"/>
      <c r="PFA2" s="33"/>
      <c r="PFB2" s="33"/>
      <c r="PFC2" s="33"/>
      <c r="PFD2" s="33"/>
      <c r="PFE2" s="33"/>
      <c r="PFF2" s="33"/>
      <c r="PFG2" s="33"/>
      <c r="PFH2" s="33"/>
      <c r="PFI2" s="33"/>
      <c r="PFJ2" s="33"/>
      <c r="PFK2" s="33"/>
      <c r="PFL2" s="33"/>
      <c r="PFM2" s="33"/>
      <c r="PFN2" s="33"/>
      <c r="PFO2" s="33"/>
      <c r="PFP2" s="33"/>
      <c r="PFQ2" s="33"/>
      <c r="PFR2" s="33"/>
      <c r="PFS2" s="33"/>
      <c r="PFT2" s="33"/>
      <c r="PFU2" s="33"/>
      <c r="PFV2" s="33"/>
      <c r="PFW2" s="33"/>
      <c r="PFX2" s="33"/>
      <c r="PFY2" s="33"/>
      <c r="PFZ2" s="33"/>
      <c r="PGA2" s="33"/>
      <c r="PGB2" s="33"/>
      <c r="PGC2" s="33"/>
      <c r="PGD2" s="33"/>
      <c r="PGE2" s="33"/>
      <c r="PGF2" s="33"/>
      <c r="PGG2" s="33"/>
      <c r="PGH2" s="33"/>
      <c r="PGI2" s="33"/>
      <c r="PGJ2" s="33"/>
      <c r="PGK2" s="33"/>
      <c r="PGL2" s="33"/>
      <c r="PGM2" s="33"/>
      <c r="PGN2" s="33"/>
      <c r="PGO2" s="33"/>
      <c r="PGP2" s="33"/>
      <c r="PGQ2" s="33"/>
      <c r="PGR2" s="33"/>
      <c r="PGS2" s="33"/>
      <c r="PGT2" s="33"/>
      <c r="PGU2" s="33"/>
      <c r="PGV2" s="33"/>
      <c r="PGW2" s="33"/>
      <c r="PGX2" s="33"/>
      <c r="PGY2" s="33"/>
      <c r="PGZ2" s="33"/>
      <c r="PHA2" s="33"/>
      <c r="PHB2" s="33"/>
      <c r="PHC2" s="33"/>
      <c r="PHD2" s="33"/>
      <c r="PHE2" s="33"/>
      <c r="PHF2" s="33"/>
      <c r="PHG2" s="33"/>
      <c r="PHH2" s="33"/>
      <c r="PHI2" s="33"/>
      <c r="PHJ2" s="33"/>
      <c r="PHK2" s="33"/>
      <c r="PHL2" s="33"/>
      <c r="PHM2" s="33"/>
      <c r="PHN2" s="33"/>
      <c r="PHO2" s="33"/>
      <c r="PHP2" s="33"/>
      <c r="PHQ2" s="33"/>
      <c r="PHR2" s="33"/>
      <c r="PHS2" s="33"/>
      <c r="PHT2" s="33"/>
      <c r="PHU2" s="33"/>
      <c r="PHV2" s="33"/>
      <c r="PHW2" s="33"/>
      <c r="PHX2" s="33"/>
      <c r="PHY2" s="33"/>
      <c r="PHZ2" s="33"/>
      <c r="PIA2" s="33"/>
      <c r="PIB2" s="33"/>
      <c r="PIC2" s="33"/>
      <c r="PID2" s="33"/>
      <c r="PIE2" s="33"/>
      <c r="PIF2" s="33"/>
      <c r="PIG2" s="33"/>
      <c r="PIH2" s="33"/>
      <c r="PII2" s="33"/>
      <c r="PIJ2" s="33"/>
      <c r="PIK2" s="33"/>
      <c r="PIL2" s="33"/>
      <c r="PIM2" s="33"/>
      <c r="PIN2" s="33"/>
      <c r="PIO2" s="33"/>
      <c r="PIP2" s="33"/>
      <c r="PIQ2" s="33"/>
      <c r="PIR2" s="33"/>
      <c r="PIS2" s="33"/>
      <c r="PIT2" s="33"/>
      <c r="PIU2" s="33"/>
      <c r="PIV2" s="33"/>
      <c r="PIW2" s="33"/>
      <c r="PIX2" s="33"/>
      <c r="PIY2" s="33"/>
      <c r="PIZ2" s="33"/>
      <c r="PJA2" s="33"/>
      <c r="PJB2" s="33"/>
      <c r="PJC2" s="33"/>
      <c r="PJD2" s="33"/>
      <c r="PJE2" s="33"/>
      <c r="PJF2" s="33"/>
      <c r="PJG2" s="33"/>
      <c r="PJH2" s="33"/>
      <c r="PJI2" s="33"/>
      <c r="PJJ2" s="33"/>
      <c r="PJK2" s="33"/>
      <c r="PJL2" s="33"/>
      <c r="PJM2" s="33"/>
      <c r="PJN2" s="33"/>
      <c r="PJO2" s="33"/>
      <c r="PJP2" s="33"/>
      <c r="PJQ2" s="33"/>
      <c r="PJR2" s="33"/>
      <c r="PJS2" s="33"/>
      <c r="PJT2" s="33"/>
      <c r="PJU2" s="33"/>
      <c r="PJV2" s="33"/>
      <c r="PJW2" s="33"/>
      <c r="PJX2" s="33"/>
      <c r="PJY2" s="33"/>
      <c r="PJZ2" s="33"/>
      <c r="PKA2" s="33"/>
      <c r="PKB2" s="33"/>
      <c r="PKC2" s="33"/>
      <c r="PKD2" s="33"/>
      <c r="PKE2" s="33"/>
      <c r="PKF2" s="33"/>
      <c r="PKG2" s="33"/>
      <c r="PKH2" s="33"/>
      <c r="PKI2" s="33"/>
      <c r="PKJ2" s="33"/>
      <c r="PKK2" s="33"/>
      <c r="PKL2" s="33"/>
      <c r="PKM2" s="33"/>
      <c r="PKN2" s="33"/>
      <c r="PKO2" s="33"/>
      <c r="PKP2" s="33"/>
      <c r="PKQ2" s="33"/>
      <c r="PKR2" s="33"/>
      <c r="PKS2" s="33"/>
      <c r="PKT2" s="33"/>
      <c r="PKU2" s="33"/>
      <c r="PKV2" s="33"/>
      <c r="PKW2" s="33"/>
      <c r="PKX2" s="33"/>
      <c r="PKY2" s="33"/>
      <c r="PKZ2" s="33"/>
      <c r="PLA2" s="33"/>
      <c r="PLB2" s="33"/>
      <c r="PLC2" s="33"/>
      <c r="PLD2" s="33"/>
      <c r="PLE2" s="33"/>
      <c r="PLF2" s="33"/>
      <c r="PLG2" s="33"/>
      <c r="PLH2" s="33"/>
      <c r="PLI2" s="33"/>
      <c r="PLJ2" s="33"/>
      <c r="PLK2" s="33"/>
      <c r="PLL2" s="33"/>
      <c r="PLM2" s="33"/>
      <c r="PLN2" s="33"/>
      <c r="PLO2" s="33"/>
      <c r="PLP2" s="33"/>
      <c r="PLQ2" s="33"/>
      <c r="PLR2" s="33"/>
      <c r="PLS2" s="33"/>
      <c r="PLT2" s="33"/>
      <c r="PLU2" s="33"/>
      <c r="PLV2" s="33"/>
      <c r="PLW2" s="33"/>
      <c r="PLX2" s="33"/>
      <c r="PLY2" s="33"/>
      <c r="PLZ2" s="33"/>
      <c r="PMA2" s="33"/>
      <c r="PMB2" s="33"/>
      <c r="PMC2" s="33"/>
      <c r="PMD2" s="33"/>
      <c r="PME2" s="33"/>
      <c r="PMF2" s="33"/>
      <c r="PMG2" s="33"/>
      <c r="PMH2" s="33"/>
      <c r="PMI2" s="33"/>
      <c r="PMJ2" s="33"/>
      <c r="PMK2" s="33"/>
      <c r="PML2" s="33"/>
      <c r="PMM2" s="33"/>
      <c r="PMN2" s="33"/>
      <c r="PMO2" s="33"/>
      <c r="PMP2" s="33"/>
      <c r="PMQ2" s="33"/>
      <c r="PMR2" s="33"/>
      <c r="PMS2" s="33"/>
      <c r="PMT2" s="33"/>
      <c r="PMU2" s="33"/>
      <c r="PMV2" s="33"/>
      <c r="PMW2" s="33"/>
      <c r="PMX2" s="33"/>
      <c r="PMY2" s="33"/>
      <c r="PMZ2" s="33"/>
      <c r="PNA2" s="33"/>
      <c r="PNB2" s="33"/>
      <c r="PNC2" s="33"/>
      <c r="PND2" s="33"/>
      <c r="PNE2" s="33"/>
      <c r="PNF2" s="33"/>
      <c r="PNG2" s="33"/>
      <c r="PNH2" s="33"/>
      <c r="PNI2" s="33"/>
      <c r="PNJ2" s="33"/>
      <c r="PNK2" s="33"/>
      <c r="PNL2" s="33"/>
      <c r="PNM2" s="33"/>
      <c r="PNN2" s="33"/>
      <c r="PNO2" s="33"/>
      <c r="PNP2" s="33"/>
      <c r="PNQ2" s="33"/>
      <c r="PNR2" s="33"/>
      <c r="PNS2" s="33"/>
      <c r="PNT2" s="33"/>
      <c r="PNU2" s="33"/>
      <c r="PNV2" s="33"/>
      <c r="PNW2" s="33"/>
      <c r="PNX2" s="33"/>
      <c r="PNY2" s="33"/>
      <c r="PNZ2" s="33"/>
      <c r="POA2" s="33"/>
      <c r="POB2" s="33"/>
      <c r="POC2" s="33"/>
      <c r="POD2" s="33"/>
      <c r="POE2" s="33"/>
      <c r="POF2" s="33"/>
      <c r="POG2" s="33"/>
      <c r="POH2" s="33"/>
      <c r="POI2" s="33"/>
      <c r="POJ2" s="33"/>
      <c r="POK2" s="33"/>
      <c r="POL2" s="33"/>
      <c r="POM2" s="33"/>
      <c r="PON2" s="33"/>
      <c r="POO2" s="33"/>
      <c r="POP2" s="33"/>
      <c r="POQ2" s="33"/>
      <c r="POR2" s="33"/>
      <c r="POS2" s="33"/>
      <c r="POT2" s="33"/>
      <c r="POU2" s="33"/>
      <c r="POV2" s="33"/>
      <c r="POW2" s="33"/>
      <c r="POX2" s="33"/>
      <c r="POY2" s="33"/>
      <c r="POZ2" s="33"/>
      <c r="PPA2" s="33"/>
      <c r="PPB2" s="33"/>
      <c r="PPC2" s="33"/>
      <c r="PPD2" s="33"/>
      <c r="PPE2" s="33"/>
      <c r="PPF2" s="33"/>
      <c r="PPG2" s="33"/>
      <c r="PPH2" s="33"/>
      <c r="PPI2" s="33"/>
      <c r="PPJ2" s="33"/>
      <c r="PPK2" s="33"/>
      <c r="PPL2" s="33"/>
      <c r="PPM2" s="33"/>
      <c r="PPN2" s="33"/>
      <c r="PPO2" s="33"/>
      <c r="PPP2" s="33"/>
      <c r="PPQ2" s="33"/>
      <c r="PPR2" s="33"/>
      <c r="PPS2" s="33"/>
      <c r="PPT2" s="33"/>
      <c r="PPU2" s="33"/>
      <c r="PPV2" s="33"/>
      <c r="PPW2" s="33"/>
      <c r="PPX2" s="33"/>
      <c r="PPY2" s="33"/>
      <c r="PPZ2" s="33"/>
      <c r="PQA2" s="33"/>
      <c r="PQB2" s="33"/>
      <c r="PQC2" s="33"/>
      <c r="PQD2" s="33"/>
      <c r="PQE2" s="33"/>
      <c r="PQF2" s="33"/>
      <c r="PQG2" s="33"/>
      <c r="PQH2" s="33"/>
      <c r="PQI2" s="33"/>
      <c r="PQJ2" s="33"/>
      <c r="PQK2" s="33"/>
      <c r="PQL2" s="33"/>
      <c r="PQM2" s="33"/>
      <c r="PQN2" s="33"/>
      <c r="PQO2" s="33"/>
      <c r="PQP2" s="33"/>
      <c r="PQQ2" s="33"/>
      <c r="PQR2" s="33"/>
      <c r="PQS2" s="33"/>
      <c r="PQT2" s="33"/>
      <c r="PQU2" s="33"/>
      <c r="PQV2" s="33"/>
      <c r="PQW2" s="33"/>
      <c r="PQX2" s="33"/>
      <c r="PQY2" s="33"/>
      <c r="PQZ2" s="33"/>
      <c r="PRA2" s="33"/>
      <c r="PRB2" s="33"/>
      <c r="PRC2" s="33"/>
      <c r="PRD2" s="33"/>
      <c r="PRE2" s="33"/>
      <c r="PRF2" s="33"/>
      <c r="PRG2" s="33"/>
      <c r="PRH2" s="33"/>
      <c r="PRI2" s="33"/>
      <c r="PRJ2" s="33"/>
      <c r="PRK2" s="33"/>
      <c r="PRL2" s="33"/>
      <c r="PRM2" s="33"/>
      <c r="PRN2" s="33"/>
      <c r="PRO2" s="33"/>
      <c r="PRP2" s="33"/>
      <c r="PRQ2" s="33"/>
      <c r="PRR2" s="33"/>
      <c r="PRS2" s="33"/>
      <c r="PRT2" s="33"/>
      <c r="PRU2" s="33"/>
      <c r="PRV2" s="33"/>
      <c r="PRW2" s="33"/>
      <c r="PRX2" s="33"/>
      <c r="PRY2" s="33"/>
      <c r="PRZ2" s="33"/>
      <c r="PSA2" s="33"/>
      <c r="PSB2" s="33"/>
      <c r="PSC2" s="33"/>
      <c r="PSD2" s="33"/>
      <c r="PSE2" s="33"/>
      <c r="PSF2" s="33"/>
      <c r="PSG2" s="33"/>
      <c r="PSH2" s="33"/>
      <c r="PSI2" s="33"/>
      <c r="PSJ2" s="33"/>
      <c r="PSK2" s="33"/>
      <c r="PSL2" s="33"/>
      <c r="PSM2" s="33"/>
      <c r="PSN2" s="33"/>
      <c r="PSO2" s="33"/>
      <c r="PSP2" s="33"/>
      <c r="PSQ2" s="33"/>
      <c r="PSR2" s="33"/>
      <c r="PSS2" s="33"/>
      <c r="PST2" s="33"/>
      <c r="PSU2" s="33"/>
      <c r="PSV2" s="33"/>
      <c r="PSW2" s="33"/>
      <c r="PSX2" s="33"/>
      <c r="PSY2" s="33"/>
      <c r="PSZ2" s="33"/>
      <c r="PTA2" s="33"/>
      <c r="PTB2" s="33"/>
      <c r="PTC2" s="33"/>
      <c r="PTD2" s="33"/>
      <c r="PTE2" s="33"/>
      <c r="PTF2" s="33"/>
      <c r="PTG2" s="33"/>
      <c r="PTH2" s="33"/>
      <c r="PTI2" s="33"/>
      <c r="PTJ2" s="33"/>
      <c r="PTK2" s="33"/>
      <c r="PTL2" s="33"/>
      <c r="PTM2" s="33"/>
      <c r="PTN2" s="33"/>
      <c r="PTO2" s="33"/>
      <c r="PTP2" s="33"/>
      <c r="PTQ2" s="33"/>
      <c r="PTR2" s="33"/>
      <c r="PTS2" s="33"/>
      <c r="PTT2" s="33"/>
      <c r="PTU2" s="33"/>
      <c r="PTV2" s="33"/>
      <c r="PTW2" s="33"/>
      <c r="PTX2" s="33"/>
      <c r="PTY2" s="33"/>
      <c r="PTZ2" s="33"/>
      <c r="PUA2" s="33"/>
      <c r="PUB2" s="33"/>
      <c r="PUC2" s="33"/>
      <c r="PUD2" s="33"/>
      <c r="PUE2" s="33"/>
      <c r="PUF2" s="33"/>
      <c r="PUG2" s="33"/>
      <c r="PUH2" s="33"/>
      <c r="PUI2" s="33"/>
      <c r="PUJ2" s="33"/>
      <c r="PUK2" s="33"/>
      <c r="PUL2" s="33"/>
      <c r="PUM2" s="33"/>
      <c r="PUN2" s="33"/>
      <c r="PUO2" s="33"/>
      <c r="PUP2" s="33"/>
      <c r="PUQ2" s="33"/>
      <c r="PUR2" s="33"/>
      <c r="PUS2" s="33"/>
      <c r="PUT2" s="33"/>
      <c r="PUU2" s="33"/>
      <c r="PUV2" s="33"/>
      <c r="PUW2" s="33"/>
      <c r="PUX2" s="33"/>
      <c r="PUY2" s="33"/>
      <c r="PUZ2" s="33"/>
      <c r="PVA2" s="33"/>
      <c r="PVB2" s="33"/>
      <c r="PVC2" s="33"/>
      <c r="PVD2" s="33"/>
      <c r="PVE2" s="33"/>
      <c r="PVF2" s="33"/>
      <c r="PVG2" s="33"/>
      <c r="PVH2" s="33"/>
      <c r="PVI2" s="33"/>
      <c r="PVJ2" s="33"/>
      <c r="PVK2" s="33"/>
      <c r="PVL2" s="33"/>
      <c r="PVM2" s="33"/>
      <c r="PVN2" s="33"/>
      <c r="PVO2" s="33"/>
      <c r="PVP2" s="33"/>
      <c r="PVQ2" s="33"/>
      <c r="PVR2" s="33"/>
      <c r="PVS2" s="33"/>
      <c r="PVT2" s="33"/>
      <c r="PVU2" s="33"/>
      <c r="PVV2" s="33"/>
      <c r="PVW2" s="33"/>
      <c r="PVX2" s="33"/>
      <c r="PVY2" s="33"/>
      <c r="PVZ2" s="33"/>
      <c r="PWA2" s="33"/>
      <c r="PWB2" s="33"/>
      <c r="PWC2" s="33"/>
      <c r="PWD2" s="33"/>
      <c r="PWE2" s="33"/>
      <c r="PWF2" s="33"/>
      <c r="PWG2" s="33"/>
      <c r="PWH2" s="33"/>
      <c r="PWI2" s="33"/>
      <c r="PWJ2" s="33"/>
      <c r="PWK2" s="33"/>
      <c r="PWL2" s="33"/>
      <c r="PWM2" s="33"/>
      <c r="PWN2" s="33"/>
      <c r="PWO2" s="33"/>
      <c r="PWP2" s="33"/>
      <c r="PWQ2" s="33"/>
      <c r="PWR2" s="33"/>
      <c r="PWS2" s="33"/>
      <c r="PWT2" s="33"/>
      <c r="PWU2" s="33"/>
      <c r="PWV2" s="33"/>
      <c r="PWW2" s="33"/>
      <c r="PWX2" s="33"/>
      <c r="PWY2" s="33"/>
      <c r="PWZ2" s="33"/>
      <c r="PXA2" s="33"/>
      <c r="PXB2" s="33"/>
      <c r="PXC2" s="33"/>
      <c r="PXD2" s="33"/>
      <c r="PXE2" s="33"/>
      <c r="PXF2" s="33"/>
      <c r="PXG2" s="33"/>
      <c r="PXH2" s="33"/>
      <c r="PXI2" s="33"/>
      <c r="PXJ2" s="33"/>
      <c r="PXK2" s="33"/>
      <c r="PXL2" s="33"/>
      <c r="PXM2" s="33"/>
      <c r="PXN2" s="33"/>
      <c r="PXO2" s="33"/>
      <c r="PXP2" s="33"/>
      <c r="PXQ2" s="33"/>
      <c r="PXR2" s="33"/>
      <c r="PXS2" s="33"/>
      <c r="PXT2" s="33"/>
      <c r="PXU2" s="33"/>
      <c r="PXV2" s="33"/>
      <c r="PXW2" s="33"/>
      <c r="PXX2" s="33"/>
      <c r="PXY2" s="33"/>
      <c r="PXZ2" s="33"/>
      <c r="PYA2" s="33"/>
      <c r="PYB2" s="33"/>
      <c r="PYC2" s="33"/>
      <c r="PYD2" s="33"/>
      <c r="PYE2" s="33"/>
      <c r="PYF2" s="33"/>
      <c r="PYG2" s="33"/>
      <c r="PYH2" s="33"/>
      <c r="PYI2" s="33"/>
      <c r="PYJ2" s="33"/>
      <c r="PYK2" s="33"/>
      <c r="PYL2" s="33"/>
      <c r="PYM2" s="33"/>
      <c r="PYN2" s="33"/>
      <c r="PYO2" s="33"/>
      <c r="PYP2" s="33"/>
      <c r="PYQ2" s="33"/>
      <c r="PYR2" s="33"/>
      <c r="PYS2" s="33"/>
      <c r="PYT2" s="33"/>
      <c r="PYU2" s="33"/>
      <c r="PYV2" s="33"/>
      <c r="PYW2" s="33"/>
      <c r="PYX2" s="33"/>
      <c r="PYY2" s="33"/>
      <c r="PYZ2" s="33"/>
      <c r="PZA2" s="33"/>
      <c r="PZB2" s="33"/>
      <c r="PZC2" s="33"/>
      <c r="PZD2" s="33"/>
      <c r="PZE2" s="33"/>
      <c r="PZF2" s="33"/>
      <c r="PZG2" s="33"/>
      <c r="PZH2" s="33"/>
      <c r="PZI2" s="33"/>
      <c r="PZJ2" s="33"/>
      <c r="PZK2" s="33"/>
      <c r="PZL2" s="33"/>
      <c r="PZM2" s="33"/>
      <c r="PZN2" s="33"/>
      <c r="PZO2" s="33"/>
      <c r="PZP2" s="33"/>
      <c r="PZQ2" s="33"/>
      <c r="PZR2" s="33"/>
      <c r="PZS2" s="33"/>
      <c r="PZT2" s="33"/>
      <c r="PZU2" s="33"/>
      <c r="PZV2" s="33"/>
      <c r="PZW2" s="33"/>
      <c r="PZX2" s="33"/>
      <c r="PZY2" s="33"/>
      <c r="PZZ2" s="33"/>
      <c r="QAA2" s="33"/>
      <c r="QAB2" s="33"/>
      <c r="QAC2" s="33"/>
      <c r="QAD2" s="33"/>
      <c r="QAE2" s="33"/>
      <c r="QAF2" s="33"/>
      <c r="QAG2" s="33"/>
      <c r="QAH2" s="33"/>
      <c r="QAI2" s="33"/>
      <c r="QAJ2" s="33"/>
      <c r="QAK2" s="33"/>
      <c r="QAL2" s="33"/>
      <c r="QAM2" s="33"/>
      <c r="QAN2" s="33"/>
      <c r="QAO2" s="33"/>
      <c r="QAP2" s="33"/>
      <c r="QAQ2" s="33"/>
      <c r="QAR2" s="33"/>
      <c r="QAS2" s="33"/>
      <c r="QAT2" s="33"/>
      <c r="QAU2" s="33"/>
      <c r="QAV2" s="33"/>
      <c r="QAW2" s="33"/>
      <c r="QAX2" s="33"/>
      <c r="QAY2" s="33"/>
      <c r="QAZ2" s="33"/>
      <c r="QBA2" s="33"/>
      <c r="QBB2" s="33"/>
      <c r="QBC2" s="33"/>
      <c r="QBD2" s="33"/>
      <c r="QBE2" s="33"/>
      <c r="QBF2" s="33"/>
      <c r="QBG2" s="33"/>
      <c r="QBH2" s="33"/>
      <c r="QBI2" s="33"/>
      <c r="QBJ2" s="33"/>
      <c r="QBK2" s="33"/>
      <c r="QBL2" s="33"/>
      <c r="QBM2" s="33"/>
      <c r="QBN2" s="33"/>
      <c r="QBO2" s="33"/>
      <c r="QBP2" s="33"/>
      <c r="QBQ2" s="33"/>
      <c r="QBR2" s="33"/>
      <c r="QBS2" s="33"/>
      <c r="QBT2" s="33"/>
      <c r="QBU2" s="33"/>
      <c r="QBV2" s="33"/>
      <c r="QBW2" s="33"/>
      <c r="QBX2" s="33"/>
      <c r="QBY2" s="33"/>
      <c r="QBZ2" s="33"/>
      <c r="QCA2" s="33"/>
      <c r="QCB2" s="33"/>
      <c r="QCC2" s="33"/>
      <c r="QCD2" s="33"/>
      <c r="QCE2" s="33"/>
      <c r="QCF2" s="33"/>
      <c r="QCG2" s="33"/>
      <c r="QCH2" s="33"/>
      <c r="QCI2" s="33"/>
      <c r="QCJ2" s="33"/>
      <c r="QCK2" s="33"/>
      <c r="QCL2" s="33"/>
      <c r="QCM2" s="33"/>
      <c r="QCN2" s="33"/>
      <c r="QCO2" s="33"/>
      <c r="QCP2" s="33"/>
      <c r="QCQ2" s="33"/>
      <c r="QCR2" s="33"/>
      <c r="QCS2" s="33"/>
      <c r="QCT2" s="33"/>
      <c r="QCU2" s="33"/>
      <c r="QCV2" s="33"/>
      <c r="QCW2" s="33"/>
      <c r="QCX2" s="33"/>
      <c r="QCY2" s="33"/>
      <c r="QCZ2" s="33"/>
      <c r="QDA2" s="33"/>
      <c r="QDB2" s="33"/>
      <c r="QDC2" s="33"/>
      <c r="QDD2" s="33"/>
      <c r="QDE2" s="33"/>
      <c r="QDF2" s="33"/>
      <c r="QDG2" s="33"/>
      <c r="QDH2" s="33"/>
      <c r="QDI2" s="33"/>
      <c r="QDJ2" s="33"/>
      <c r="QDK2" s="33"/>
      <c r="QDL2" s="33"/>
      <c r="QDM2" s="33"/>
      <c r="QDN2" s="33"/>
      <c r="QDO2" s="33"/>
      <c r="QDP2" s="33"/>
      <c r="QDQ2" s="33"/>
      <c r="QDR2" s="33"/>
      <c r="QDS2" s="33"/>
      <c r="QDT2" s="33"/>
      <c r="QDU2" s="33"/>
      <c r="QDV2" s="33"/>
      <c r="QDW2" s="33"/>
      <c r="QDX2" s="33"/>
      <c r="QDY2" s="33"/>
      <c r="QDZ2" s="33"/>
      <c r="QEA2" s="33"/>
      <c r="QEB2" s="33"/>
      <c r="QEC2" s="33"/>
      <c r="QED2" s="33"/>
      <c r="QEE2" s="33"/>
      <c r="QEF2" s="33"/>
      <c r="QEG2" s="33"/>
      <c r="QEH2" s="33"/>
      <c r="QEI2" s="33"/>
      <c r="QEJ2" s="33"/>
      <c r="QEK2" s="33"/>
      <c r="QEL2" s="33"/>
      <c r="QEM2" s="33"/>
      <c r="QEN2" s="33"/>
      <c r="QEO2" s="33"/>
      <c r="QEP2" s="33"/>
      <c r="QEQ2" s="33"/>
      <c r="QER2" s="33"/>
      <c r="QES2" s="33"/>
      <c r="QET2" s="33"/>
      <c r="QEU2" s="33"/>
      <c r="QEV2" s="33"/>
      <c r="QEW2" s="33"/>
      <c r="QEX2" s="33"/>
      <c r="QEY2" s="33"/>
      <c r="QEZ2" s="33"/>
      <c r="QFA2" s="33"/>
      <c r="QFB2" s="33"/>
      <c r="QFC2" s="33"/>
      <c r="QFD2" s="33"/>
      <c r="QFE2" s="33"/>
      <c r="QFF2" s="33"/>
      <c r="QFG2" s="33"/>
      <c r="QFH2" s="33"/>
      <c r="QFI2" s="33"/>
      <c r="QFJ2" s="33"/>
      <c r="QFK2" s="33"/>
      <c r="QFL2" s="33"/>
      <c r="QFM2" s="33"/>
      <c r="QFN2" s="33"/>
      <c r="QFO2" s="33"/>
      <c r="QFP2" s="33"/>
      <c r="QFQ2" s="33"/>
      <c r="QFR2" s="33"/>
      <c r="QFS2" s="33"/>
      <c r="QFT2" s="33"/>
      <c r="QFU2" s="33"/>
      <c r="QFV2" s="33"/>
      <c r="QFW2" s="33"/>
      <c r="QFX2" s="33"/>
      <c r="QFY2" s="33"/>
      <c r="QFZ2" s="33"/>
      <c r="QGA2" s="33"/>
      <c r="QGB2" s="33"/>
      <c r="QGC2" s="33"/>
      <c r="QGD2" s="33"/>
      <c r="QGE2" s="33"/>
      <c r="QGF2" s="33"/>
      <c r="QGG2" s="33"/>
      <c r="QGH2" s="33"/>
      <c r="QGI2" s="33"/>
      <c r="QGJ2" s="33"/>
      <c r="QGK2" s="33"/>
      <c r="QGL2" s="33"/>
      <c r="QGM2" s="33"/>
      <c r="QGN2" s="33"/>
      <c r="QGO2" s="33"/>
      <c r="QGP2" s="33"/>
      <c r="QGQ2" s="33"/>
      <c r="QGR2" s="33"/>
      <c r="QGS2" s="33"/>
      <c r="QGT2" s="33"/>
      <c r="QGU2" s="33"/>
      <c r="QGV2" s="33"/>
      <c r="QGW2" s="33"/>
      <c r="QGX2" s="33"/>
      <c r="QGY2" s="33"/>
      <c r="QGZ2" s="33"/>
      <c r="QHA2" s="33"/>
      <c r="QHB2" s="33"/>
      <c r="QHC2" s="33"/>
      <c r="QHD2" s="33"/>
      <c r="QHE2" s="33"/>
      <c r="QHF2" s="33"/>
      <c r="QHG2" s="33"/>
      <c r="QHH2" s="33"/>
      <c r="QHI2" s="33"/>
      <c r="QHJ2" s="33"/>
      <c r="QHK2" s="33"/>
      <c r="QHL2" s="33"/>
      <c r="QHM2" s="33"/>
      <c r="QHN2" s="33"/>
      <c r="QHO2" s="33"/>
      <c r="QHP2" s="33"/>
      <c r="QHQ2" s="33"/>
      <c r="QHR2" s="33"/>
      <c r="QHS2" s="33"/>
      <c r="QHT2" s="33"/>
      <c r="QHU2" s="33"/>
      <c r="QHV2" s="33"/>
      <c r="QHW2" s="33"/>
      <c r="QHX2" s="33"/>
      <c r="QHY2" s="33"/>
      <c r="QHZ2" s="33"/>
      <c r="QIA2" s="33"/>
      <c r="QIB2" s="33"/>
      <c r="QIC2" s="33"/>
      <c r="QID2" s="33"/>
      <c r="QIE2" s="33"/>
      <c r="QIF2" s="33"/>
      <c r="QIG2" s="33"/>
      <c r="QIH2" s="33"/>
      <c r="QII2" s="33"/>
      <c r="QIJ2" s="33"/>
      <c r="QIK2" s="33"/>
      <c r="QIL2" s="33"/>
      <c r="QIM2" s="33"/>
      <c r="QIN2" s="33"/>
      <c r="QIO2" s="33"/>
      <c r="QIP2" s="33"/>
      <c r="QIQ2" s="33"/>
      <c r="QIR2" s="33"/>
      <c r="QIS2" s="33"/>
      <c r="QIT2" s="33"/>
      <c r="QIU2" s="33"/>
      <c r="QIV2" s="33"/>
      <c r="QIW2" s="33"/>
      <c r="QIX2" s="33"/>
      <c r="QIY2" s="33"/>
      <c r="QIZ2" s="33"/>
      <c r="QJA2" s="33"/>
      <c r="QJB2" s="33"/>
      <c r="QJC2" s="33"/>
      <c r="QJD2" s="33"/>
      <c r="QJE2" s="33"/>
      <c r="QJF2" s="33"/>
      <c r="QJG2" s="33"/>
      <c r="QJH2" s="33"/>
      <c r="QJI2" s="33"/>
      <c r="QJJ2" s="33"/>
      <c r="QJK2" s="33"/>
      <c r="QJL2" s="33"/>
      <c r="QJM2" s="33"/>
      <c r="QJN2" s="33"/>
      <c r="QJO2" s="33"/>
      <c r="QJP2" s="33"/>
      <c r="QJQ2" s="33"/>
      <c r="QJR2" s="33"/>
      <c r="QJS2" s="33"/>
      <c r="QJT2" s="33"/>
      <c r="QJU2" s="33"/>
      <c r="QJV2" s="33"/>
      <c r="QJW2" s="33"/>
      <c r="QJX2" s="33"/>
      <c r="QJY2" s="33"/>
      <c r="QJZ2" s="33"/>
      <c r="QKA2" s="33"/>
      <c r="QKB2" s="33"/>
      <c r="QKC2" s="33"/>
      <c r="QKD2" s="33"/>
      <c r="QKE2" s="33"/>
      <c r="QKF2" s="33"/>
      <c r="QKG2" s="33"/>
      <c r="QKH2" s="33"/>
      <c r="QKI2" s="33"/>
      <c r="QKJ2" s="33"/>
      <c r="QKK2" s="33"/>
      <c r="QKL2" s="33"/>
      <c r="QKM2" s="33"/>
      <c r="QKN2" s="33"/>
      <c r="QKO2" s="33"/>
      <c r="QKP2" s="33"/>
      <c r="QKQ2" s="33"/>
      <c r="QKR2" s="33"/>
      <c r="QKS2" s="33"/>
      <c r="QKT2" s="33"/>
      <c r="QKU2" s="33"/>
      <c r="QKV2" s="33"/>
      <c r="QKW2" s="33"/>
      <c r="QKX2" s="33"/>
      <c r="QKY2" s="33"/>
      <c r="QKZ2" s="33"/>
      <c r="QLA2" s="33"/>
      <c r="QLB2" s="33"/>
      <c r="QLC2" s="33"/>
      <c r="QLD2" s="33"/>
      <c r="QLE2" s="33"/>
      <c r="QLF2" s="33"/>
      <c r="QLG2" s="33"/>
      <c r="QLH2" s="33"/>
      <c r="QLI2" s="33"/>
      <c r="QLJ2" s="33"/>
      <c r="QLK2" s="33"/>
      <c r="QLL2" s="33"/>
      <c r="QLM2" s="33"/>
      <c r="QLN2" s="33"/>
      <c r="QLO2" s="33"/>
      <c r="QLP2" s="33"/>
      <c r="QLQ2" s="33"/>
      <c r="QLR2" s="33"/>
      <c r="QLS2" s="33"/>
      <c r="QLT2" s="33"/>
      <c r="QLU2" s="33"/>
      <c r="QLV2" s="33"/>
      <c r="QLW2" s="33"/>
      <c r="QLX2" s="33"/>
      <c r="QLY2" s="33"/>
      <c r="QLZ2" s="33"/>
      <c r="QMA2" s="33"/>
      <c r="QMB2" s="33"/>
      <c r="QMC2" s="33"/>
      <c r="QMD2" s="33"/>
      <c r="QME2" s="33"/>
      <c r="QMF2" s="33"/>
      <c r="QMG2" s="33"/>
      <c r="QMH2" s="33"/>
      <c r="QMI2" s="33"/>
      <c r="QMJ2" s="33"/>
      <c r="QMK2" s="33"/>
      <c r="QML2" s="33"/>
      <c r="QMM2" s="33"/>
      <c r="QMN2" s="33"/>
      <c r="QMO2" s="33"/>
      <c r="QMP2" s="33"/>
      <c r="QMQ2" s="33"/>
      <c r="QMR2" s="33"/>
      <c r="QMS2" s="33"/>
      <c r="QMT2" s="33"/>
      <c r="QMU2" s="33"/>
      <c r="QMV2" s="33"/>
      <c r="QMW2" s="33"/>
      <c r="QMX2" s="33"/>
      <c r="QMY2" s="33"/>
      <c r="QMZ2" s="33"/>
      <c r="QNA2" s="33"/>
      <c r="QNB2" s="33"/>
      <c r="QNC2" s="33"/>
      <c r="QND2" s="33"/>
      <c r="QNE2" s="33"/>
      <c r="QNF2" s="33"/>
      <c r="QNG2" s="33"/>
      <c r="QNH2" s="33"/>
      <c r="QNI2" s="33"/>
      <c r="QNJ2" s="33"/>
      <c r="QNK2" s="33"/>
      <c r="QNL2" s="33"/>
      <c r="QNM2" s="33"/>
      <c r="QNN2" s="33"/>
      <c r="QNO2" s="33"/>
      <c r="QNP2" s="33"/>
      <c r="QNQ2" s="33"/>
      <c r="QNR2" s="33"/>
      <c r="QNS2" s="33"/>
      <c r="QNT2" s="33"/>
      <c r="QNU2" s="33"/>
      <c r="QNV2" s="33"/>
      <c r="QNW2" s="33"/>
      <c r="QNX2" s="33"/>
      <c r="QNY2" s="33"/>
      <c r="QNZ2" s="33"/>
      <c r="QOA2" s="33"/>
      <c r="QOB2" s="33"/>
      <c r="QOC2" s="33"/>
      <c r="QOD2" s="33"/>
      <c r="QOE2" s="33"/>
      <c r="QOF2" s="33"/>
      <c r="QOG2" s="33"/>
      <c r="QOH2" s="33"/>
      <c r="QOI2" s="33"/>
      <c r="QOJ2" s="33"/>
      <c r="QOK2" s="33"/>
      <c r="QOL2" s="33"/>
      <c r="QOM2" s="33"/>
      <c r="QON2" s="33"/>
      <c r="QOO2" s="33"/>
      <c r="QOP2" s="33"/>
      <c r="QOQ2" s="33"/>
      <c r="QOR2" s="33"/>
      <c r="QOS2" s="33"/>
      <c r="QOT2" s="33"/>
      <c r="QOU2" s="33"/>
      <c r="QOV2" s="33"/>
      <c r="QOW2" s="33"/>
      <c r="QOX2" s="33"/>
      <c r="QOY2" s="33"/>
      <c r="QOZ2" s="33"/>
      <c r="QPA2" s="33"/>
      <c r="QPB2" s="33"/>
      <c r="QPC2" s="33"/>
      <c r="QPD2" s="33"/>
      <c r="QPE2" s="33"/>
      <c r="QPF2" s="33"/>
      <c r="QPG2" s="33"/>
      <c r="QPH2" s="33"/>
      <c r="QPI2" s="33"/>
      <c r="QPJ2" s="33"/>
      <c r="QPK2" s="33"/>
      <c r="QPL2" s="33"/>
      <c r="QPM2" s="33"/>
      <c r="QPN2" s="33"/>
      <c r="QPO2" s="33"/>
      <c r="QPP2" s="33"/>
      <c r="QPQ2" s="33"/>
      <c r="QPR2" s="33"/>
      <c r="QPS2" s="33"/>
      <c r="QPT2" s="33"/>
      <c r="QPU2" s="33"/>
      <c r="QPV2" s="33"/>
      <c r="QPW2" s="33"/>
      <c r="QPX2" s="33"/>
      <c r="QPY2" s="33"/>
      <c r="QPZ2" s="33"/>
      <c r="QQA2" s="33"/>
      <c r="QQB2" s="33"/>
      <c r="QQC2" s="33"/>
      <c r="QQD2" s="33"/>
      <c r="QQE2" s="33"/>
      <c r="QQF2" s="33"/>
      <c r="QQG2" s="33"/>
      <c r="QQH2" s="33"/>
      <c r="QQI2" s="33"/>
      <c r="QQJ2" s="33"/>
      <c r="QQK2" s="33"/>
      <c r="QQL2" s="33"/>
      <c r="QQM2" s="33"/>
      <c r="QQN2" s="33"/>
      <c r="QQO2" s="33"/>
      <c r="QQP2" s="33"/>
      <c r="QQQ2" s="33"/>
      <c r="QQR2" s="33"/>
      <c r="QQS2" s="33"/>
      <c r="QQT2" s="33"/>
      <c r="QQU2" s="33"/>
      <c r="QQV2" s="33"/>
      <c r="QQW2" s="33"/>
      <c r="QQX2" s="33"/>
      <c r="QQY2" s="33"/>
      <c r="QQZ2" s="33"/>
      <c r="QRA2" s="33"/>
      <c r="QRB2" s="33"/>
      <c r="QRC2" s="33"/>
      <c r="QRD2" s="33"/>
      <c r="QRE2" s="33"/>
      <c r="QRF2" s="33"/>
      <c r="QRG2" s="33"/>
      <c r="QRH2" s="33"/>
      <c r="QRI2" s="33"/>
      <c r="QRJ2" s="33"/>
      <c r="QRK2" s="33"/>
      <c r="QRL2" s="33"/>
      <c r="QRM2" s="33"/>
      <c r="QRN2" s="33"/>
      <c r="QRO2" s="33"/>
      <c r="QRP2" s="33"/>
      <c r="QRQ2" s="33"/>
      <c r="QRR2" s="33"/>
      <c r="QRS2" s="33"/>
      <c r="QRT2" s="33"/>
      <c r="QRU2" s="33"/>
      <c r="QRV2" s="33"/>
      <c r="QRW2" s="33"/>
      <c r="QRX2" s="33"/>
      <c r="QRY2" s="33"/>
      <c r="QRZ2" s="33"/>
      <c r="QSA2" s="33"/>
      <c r="QSB2" s="33"/>
      <c r="QSC2" s="33"/>
      <c r="QSD2" s="33"/>
      <c r="QSE2" s="33"/>
      <c r="QSF2" s="33"/>
      <c r="QSG2" s="33"/>
      <c r="QSH2" s="33"/>
      <c r="QSI2" s="33"/>
      <c r="QSJ2" s="33"/>
      <c r="QSK2" s="33"/>
      <c r="QSL2" s="33"/>
      <c r="QSM2" s="33"/>
      <c r="QSN2" s="33"/>
      <c r="QSO2" s="33"/>
      <c r="QSP2" s="33"/>
      <c r="QSQ2" s="33"/>
      <c r="QSR2" s="33"/>
      <c r="QSS2" s="33"/>
      <c r="QST2" s="33"/>
      <c r="QSU2" s="33"/>
      <c r="QSV2" s="33"/>
      <c r="QSW2" s="33"/>
      <c r="QSX2" s="33"/>
      <c r="QSY2" s="33"/>
      <c r="QSZ2" s="33"/>
      <c r="QTA2" s="33"/>
      <c r="QTB2" s="33"/>
      <c r="QTC2" s="33"/>
      <c r="QTD2" s="33"/>
      <c r="QTE2" s="33"/>
      <c r="QTF2" s="33"/>
      <c r="QTG2" s="33"/>
      <c r="QTH2" s="33"/>
      <c r="QTI2" s="33"/>
      <c r="QTJ2" s="33"/>
      <c r="QTK2" s="33"/>
      <c r="QTL2" s="33"/>
      <c r="QTM2" s="33"/>
      <c r="QTN2" s="33"/>
      <c r="QTO2" s="33"/>
      <c r="QTP2" s="33"/>
      <c r="QTQ2" s="33"/>
      <c r="QTR2" s="33"/>
      <c r="QTS2" s="33"/>
      <c r="QTT2" s="33"/>
      <c r="QTU2" s="33"/>
      <c r="QTV2" s="33"/>
      <c r="QTW2" s="33"/>
      <c r="QTX2" s="33"/>
      <c r="QTY2" s="33"/>
      <c r="QTZ2" s="33"/>
      <c r="QUA2" s="33"/>
      <c r="QUB2" s="33"/>
      <c r="QUC2" s="33"/>
      <c r="QUD2" s="33"/>
      <c r="QUE2" s="33"/>
      <c r="QUF2" s="33"/>
      <c r="QUG2" s="33"/>
      <c r="QUH2" s="33"/>
      <c r="QUI2" s="33"/>
      <c r="QUJ2" s="33"/>
      <c r="QUK2" s="33"/>
      <c r="QUL2" s="33"/>
      <c r="QUM2" s="33"/>
      <c r="QUN2" s="33"/>
      <c r="QUO2" s="33"/>
      <c r="QUP2" s="33"/>
      <c r="QUQ2" s="33"/>
      <c r="QUR2" s="33"/>
      <c r="QUS2" s="33"/>
      <c r="QUT2" s="33"/>
      <c r="QUU2" s="33"/>
      <c r="QUV2" s="33"/>
      <c r="QUW2" s="33"/>
      <c r="QUX2" s="33"/>
      <c r="QUY2" s="33"/>
      <c r="QUZ2" s="33"/>
      <c r="QVA2" s="33"/>
      <c r="QVB2" s="33"/>
      <c r="QVC2" s="33"/>
      <c r="QVD2" s="33"/>
      <c r="QVE2" s="33"/>
      <c r="QVF2" s="33"/>
      <c r="QVG2" s="33"/>
      <c r="QVH2" s="33"/>
      <c r="QVI2" s="33"/>
      <c r="QVJ2" s="33"/>
      <c r="QVK2" s="33"/>
      <c r="QVL2" s="33"/>
      <c r="QVM2" s="33"/>
      <c r="QVN2" s="33"/>
      <c r="QVO2" s="33"/>
      <c r="QVP2" s="33"/>
      <c r="QVQ2" s="33"/>
      <c r="QVR2" s="33"/>
      <c r="QVS2" s="33"/>
      <c r="QVT2" s="33"/>
      <c r="QVU2" s="33"/>
      <c r="QVV2" s="33"/>
      <c r="QVW2" s="33"/>
      <c r="QVX2" s="33"/>
      <c r="QVY2" s="33"/>
      <c r="QVZ2" s="33"/>
      <c r="QWA2" s="33"/>
      <c r="QWB2" s="33"/>
      <c r="QWC2" s="33"/>
      <c r="QWD2" s="33"/>
      <c r="QWE2" s="33"/>
      <c r="QWF2" s="33"/>
      <c r="QWG2" s="33"/>
      <c r="QWH2" s="33"/>
      <c r="QWI2" s="33"/>
      <c r="QWJ2" s="33"/>
      <c r="QWK2" s="33"/>
      <c r="QWL2" s="33"/>
      <c r="QWM2" s="33"/>
      <c r="QWN2" s="33"/>
      <c r="QWO2" s="33"/>
      <c r="QWP2" s="33"/>
      <c r="QWQ2" s="33"/>
      <c r="QWR2" s="33"/>
      <c r="QWS2" s="33"/>
      <c r="QWT2" s="33"/>
      <c r="QWU2" s="33"/>
      <c r="QWV2" s="33"/>
      <c r="QWW2" s="33"/>
      <c r="QWX2" s="33"/>
      <c r="QWY2" s="33"/>
      <c r="QWZ2" s="33"/>
      <c r="QXA2" s="33"/>
      <c r="QXB2" s="33"/>
      <c r="QXC2" s="33"/>
      <c r="QXD2" s="33"/>
      <c r="QXE2" s="33"/>
      <c r="QXF2" s="33"/>
      <c r="QXG2" s="33"/>
      <c r="QXH2" s="33"/>
      <c r="QXI2" s="33"/>
      <c r="QXJ2" s="33"/>
      <c r="QXK2" s="33"/>
      <c r="QXL2" s="33"/>
      <c r="QXM2" s="33"/>
      <c r="QXN2" s="33"/>
      <c r="QXO2" s="33"/>
      <c r="QXP2" s="33"/>
      <c r="QXQ2" s="33"/>
      <c r="QXR2" s="33"/>
      <c r="QXS2" s="33"/>
      <c r="QXT2" s="33"/>
      <c r="QXU2" s="33"/>
      <c r="QXV2" s="33"/>
      <c r="QXW2" s="33"/>
      <c r="QXX2" s="33"/>
      <c r="QXY2" s="33"/>
      <c r="QXZ2" s="33"/>
      <c r="QYA2" s="33"/>
      <c r="QYB2" s="33"/>
      <c r="QYC2" s="33"/>
      <c r="QYD2" s="33"/>
      <c r="QYE2" s="33"/>
      <c r="QYF2" s="33"/>
      <c r="QYG2" s="33"/>
      <c r="QYH2" s="33"/>
      <c r="QYI2" s="33"/>
      <c r="QYJ2" s="33"/>
      <c r="QYK2" s="33"/>
      <c r="QYL2" s="33"/>
      <c r="QYM2" s="33"/>
      <c r="QYN2" s="33"/>
      <c r="QYO2" s="33"/>
      <c r="QYP2" s="33"/>
      <c r="QYQ2" s="33"/>
      <c r="QYR2" s="33"/>
      <c r="QYS2" s="33"/>
      <c r="QYT2" s="33"/>
      <c r="QYU2" s="33"/>
      <c r="QYV2" s="33"/>
      <c r="QYW2" s="33"/>
      <c r="QYX2" s="33"/>
      <c r="QYY2" s="33"/>
      <c r="QYZ2" s="33"/>
      <c r="QZA2" s="33"/>
      <c r="QZB2" s="33"/>
      <c r="QZC2" s="33"/>
      <c r="QZD2" s="33"/>
      <c r="QZE2" s="33"/>
      <c r="QZF2" s="33"/>
      <c r="QZG2" s="33"/>
      <c r="QZH2" s="33"/>
      <c r="QZI2" s="33"/>
      <c r="QZJ2" s="33"/>
      <c r="QZK2" s="33"/>
      <c r="QZL2" s="33"/>
      <c r="QZM2" s="33"/>
      <c r="QZN2" s="33"/>
      <c r="QZO2" s="33"/>
      <c r="QZP2" s="33"/>
      <c r="QZQ2" s="33"/>
      <c r="QZR2" s="33"/>
      <c r="QZS2" s="33"/>
      <c r="QZT2" s="33"/>
      <c r="QZU2" s="33"/>
      <c r="QZV2" s="33"/>
      <c r="QZW2" s="33"/>
      <c r="QZX2" s="33"/>
      <c r="QZY2" s="33"/>
      <c r="QZZ2" s="33"/>
      <c r="RAA2" s="33"/>
      <c r="RAB2" s="33"/>
      <c r="RAC2" s="33"/>
      <c r="RAD2" s="33"/>
      <c r="RAE2" s="33"/>
      <c r="RAF2" s="33"/>
      <c r="RAG2" s="33"/>
      <c r="RAH2" s="33"/>
      <c r="RAI2" s="33"/>
      <c r="RAJ2" s="33"/>
      <c r="RAK2" s="33"/>
      <c r="RAL2" s="33"/>
      <c r="RAM2" s="33"/>
      <c r="RAN2" s="33"/>
      <c r="RAO2" s="33"/>
      <c r="RAP2" s="33"/>
      <c r="RAQ2" s="33"/>
      <c r="RAR2" s="33"/>
      <c r="RAS2" s="33"/>
      <c r="RAT2" s="33"/>
      <c r="RAU2" s="33"/>
      <c r="RAV2" s="33"/>
      <c r="RAW2" s="33"/>
      <c r="RAX2" s="33"/>
      <c r="RAY2" s="33"/>
      <c r="RAZ2" s="33"/>
      <c r="RBA2" s="33"/>
      <c r="RBB2" s="33"/>
      <c r="RBC2" s="33"/>
      <c r="RBD2" s="33"/>
      <c r="RBE2" s="33"/>
      <c r="RBF2" s="33"/>
      <c r="RBG2" s="33"/>
      <c r="RBH2" s="33"/>
      <c r="RBI2" s="33"/>
      <c r="RBJ2" s="33"/>
      <c r="RBK2" s="33"/>
      <c r="RBL2" s="33"/>
      <c r="RBM2" s="33"/>
      <c r="RBN2" s="33"/>
      <c r="RBO2" s="33"/>
      <c r="RBP2" s="33"/>
      <c r="RBQ2" s="33"/>
      <c r="RBR2" s="33"/>
      <c r="RBS2" s="33"/>
      <c r="RBT2" s="33"/>
      <c r="RBU2" s="33"/>
      <c r="RBV2" s="33"/>
      <c r="RBW2" s="33"/>
      <c r="RBX2" s="33"/>
      <c r="RBY2" s="33"/>
      <c r="RBZ2" s="33"/>
      <c r="RCA2" s="33"/>
      <c r="RCB2" s="33"/>
      <c r="RCC2" s="33"/>
      <c r="RCD2" s="33"/>
      <c r="RCE2" s="33"/>
      <c r="RCF2" s="33"/>
      <c r="RCG2" s="33"/>
      <c r="RCH2" s="33"/>
      <c r="RCI2" s="33"/>
      <c r="RCJ2" s="33"/>
      <c r="RCK2" s="33"/>
      <c r="RCL2" s="33"/>
      <c r="RCM2" s="33"/>
      <c r="RCN2" s="33"/>
      <c r="RCO2" s="33"/>
      <c r="RCP2" s="33"/>
      <c r="RCQ2" s="33"/>
      <c r="RCR2" s="33"/>
      <c r="RCS2" s="33"/>
      <c r="RCT2" s="33"/>
      <c r="RCU2" s="33"/>
      <c r="RCV2" s="33"/>
      <c r="RCW2" s="33"/>
      <c r="RCX2" s="33"/>
      <c r="RCY2" s="33"/>
      <c r="RCZ2" s="33"/>
      <c r="RDA2" s="33"/>
      <c r="RDB2" s="33"/>
      <c r="RDC2" s="33"/>
      <c r="RDD2" s="33"/>
      <c r="RDE2" s="33"/>
      <c r="RDF2" s="33"/>
      <c r="RDG2" s="33"/>
      <c r="RDH2" s="33"/>
      <c r="RDI2" s="33"/>
      <c r="RDJ2" s="33"/>
      <c r="RDK2" s="33"/>
      <c r="RDL2" s="33"/>
      <c r="RDM2" s="33"/>
      <c r="RDN2" s="33"/>
      <c r="RDO2" s="33"/>
      <c r="RDP2" s="33"/>
      <c r="RDQ2" s="33"/>
      <c r="RDR2" s="33"/>
      <c r="RDS2" s="33"/>
      <c r="RDT2" s="33"/>
      <c r="RDU2" s="33"/>
      <c r="RDV2" s="33"/>
      <c r="RDW2" s="33"/>
      <c r="RDX2" s="33"/>
      <c r="RDY2" s="33"/>
      <c r="RDZ2" s="33"/>
      <c r="REA2" s="33"/>
      <c r="REB2" s="33"/>
      <c r="REC2" s="33"/>
      <c r="RED2" s="33"/>
      <c r="REE2" s="33"/>
      <c r="REF2" s="33"/>
      <c r="REG2" s="33"/>
      <c r="REH2" s="33"/>
      <c r="REI2" s="33"/>
      <c r="REJ2" s="33"/>
      <c r="REK2" s="33"/>
      <c r="REL2" s="33"/>
      <c r="REM2" s="33"/>
      <c r="REN2" s="33"/>
      <c r="REO2" s="33"/>
      <c r="REP2" s="33"/>
      <c r="REQ2" s="33"/>
      <c r="RER2" s="33"/>
      <c r="RES2" s="33"/>
      <c r="RET2" s="33"/>
      <c r="REU2" s="33"/>
      <c r="REV2" s="33"/>
      <c r="REW2" s="33"/>
      <c r="REX2" s="33"/>
      <c r="REY2" s="33"/>
      <c r="REZ2" s="33"/>
      <c r="RFA2" s="33"/>
      <c r="RFB2" s="33"/>
      <c r="RFC2" s="33"/>
      <c r="RFD2" s="33"/>
      <c r="RFE2" s="33"/>
      <c r="RFF2" s="33"/>
      <c r="RFG2" s="33"/>
      <c r="RFH2" s="33"/>
      <c r="RFI2" s="33"/>
      <c r="RFJ2" s="33"/>
      <c r="RFK2" s="33"/>
      <c r="RFL2" s="33"/>
      <c r="RFM2" s="33"/>
      <c r="RFN2" s="33"/>
      <c r="RFO2" s="33"/>
      <c r="RFP2" s="33"/>
      <c r="RFQ2" s="33"/>
      <c r="RFR2" s="33"/>
      <c r="RFS2" s="33"/>
      <c r="RFT2" s="33"/>
      <c r="RFU2" s="33"/>
      <c r="RFV2" s="33"/>
      <c r="RFW2" s="33"/>
      <c r="RFX2" s="33"/>
      <c r="RFY2" s="33"/>
      <c r="RFZ2" s="33"/>
      <c r="RGA2" s="33"/>
      <c r="RGB2" s="33"/>
      <c r="RGC2" s="33"/>
      <c r="RGD2" s="33"/>
      <c r="RGE2" s="33"/>
      <c r="RGF2" s="33"/>
      <c r="RGG2" s="33"/>
      <c r="RGH2" s="33"/>
      <c r="RGI2" s="33"/>
      <c r="RGJ2" s="33"/>
      <c r="RGK2" s="33"/>
      <c r="RGL2" s="33"/>
      <c r="RGM2" s="33"/>
      <c r="RGN2" s="33"/>
      <c r="RGO2" s="33"/>
      <c r="RGP2" s="33"/>
      <c r="RGQ2" s="33"/>
      <c r="RGR2" s="33"/>
      <c r="RGS2" s="33"/>
      <c r="RGT2" s="33"/>
      <c r="RGU2" s="33"/>
      <c r="RGV2" s="33"/>
      <c r="RGW2" s="33"/>
      <c r="RGX2" s="33"/>
      <c r="RGY2" s="33"/>
      <c r="RGZ2" s="33"/>
      <c r="RHA2" s="33"/>
      <c r="RHB2" s="33"/>
      <c r="RHC2" s="33"/>
      <c r="RHD2" s="33"/>
      <c r="RHE2" s="33"/>
      <c r="RHF2" s="33"/>
      <c r="RHG2" s="33"/>
      <c r="RHH2" s="33"/>
      <c r="RHI2" s="33"/>
      <c r="RHJ2" s="33"/>
      <c r="RHK2" s="33"/>
      <c r="RHL2" s="33"/>
      <c r="RHM2" s="33"/>
      <c r="RHN2" s="33"/>
      <c r="RHO2" s="33"/>
      <c r="RHP2" s="33"/>
      <c r="RHQ2" s="33"/>
      <c r="RHR2" s="33"/>
      <c r="RHS2" s="33"/>
      <c r="RHT2" s="33"/>
      <c r="RHU2" s="33"/>
      <c r="RHV2" s="33"/>
      <c r="RHW2" s="33"/>
      <c r="RHX2" s="33"/>
      <c r="RHY2" s="33"/>
      <c r="RHZ2" s="33"/>
      <c r="RIA2" s="33"/>
      <c r="RIB2" s="33"/>
      <c r="RIC2" s="33"/>
      <c r="RID2" s="33"/>
      <c r="RIE2" s="33"/>
      <c r="RIF2" s="33"/>
      <c r="RIG2" s="33"/>
      <c r="RIH2" s="33"/>
      <c r="RII2" s="33"/>
      <c r="RIJ2" s="33"/>
      <c r="RIK2" s="33"/>
      <c r="RIL2" s="33"/>
      <c r="RIM2" s="33"/>
      <c r="RIN2" s="33"/>
      <c r="RIO2" s="33"/>
      <c r="RIP2" s="33"/>
      <c r="RIQ2" s="33"/>
      <c r="RIR2" s="33"/>
      <c r="RIS2" s="33"/>
      <c r="RIT2" s="33"/>
      <c r="RIU2" s="33"/>
      <c r="RIV2" s="33"/>
      <c r="RIW2" s="33"/>
      <c r="RIX2" s="33"/>
      <c r="RIY2" s="33"/>
      <c r="RIZ2" s="33"/>
      <c r="RJA2" s="33"/>
      <c r="RJB2" s="33"/>
      <c r="RJC2" s="33"/>
      <c r="RJD2" s="33"/>
      <c r="RJE2" s="33"/>
      <c r="RJF2" s="33"/>
      <c r="RJG2" s="33"/>
      <c r="RJH2" s="33"/>
      <c r="RJI2" s="33"/>
      <c r="RJJ2" s="33"/>
      <c r="RJK2" s="33"/>
      <c r="RJL2" s="33"/>
      <c r="RJM2" s="33"/>
      <c r="RJN2" s="33"/>
      <c r="RJO2" s="33"/>
      <c r="RJP2" s="33"/>
      <c r="RJQ2" s="33"/>
      <c r="RJR2" s="33"/>
      <c r="RJS2" s="33"/>
      <c r="RJT2" s="33"/>
      <c r="RJU2" s="33"/>
      <c r="RJV2" s="33"/>
      <c r="RJW2" s="33"/>
      <c r="RJX2" s="33"/>
      <c r="RJY2" s="33"/>
      <c r="RJZ2" s="33"/>
      <c r="RKA2" s="33"/>
      <c r="RKB2" s="33"/>
      <c r="RKC2" s="33"/>
      <c r="RKD2" s="33"/>
      <c r="RKE2" s="33"/>
      <c r="RKF2" s="33"/>
      <c r="RKG2" s="33"/>
      <c r="RKH2" s="33"/>
      <c r="RKI2" s="33"/>
      <c r="RKJ2" s="33"/>
      <c r="RKK2" s="33"/>
      <c r="RKL2" s="33"/>
      <c r="RKM2" s="33"/>
      <c r="RKN2" s="33"/>
      <c r="RKO2" s="33"/>
      <c r="RKP2" s="33"/>
      <c r="RKQ2" s="33"/>
      <c r="RKR2" s="33"/>
      <c r="RKS2" s="33"/>
      <c r="RKT2" s="33"/>
      <c r="RKU2" s="33"/>
      <c r="RKV2" s="33"/>
      <c r="RKW2" s="33"/>
      <c r="RKX2" s="33"/>
      <c r="RKY2" s="33"/>
      <c r="RKZ2" s="33"/>
      <c r="RLA2" s="33"/>
      <c r="RLB2" s="33"/>
      <c r="RLC2" s="33"/>
      <c r="RLD2" s="33"/>
      <c r="RLE2" s="33"/>
      <c r="RLF2" s="33"/>
      <c r="RLG2" s="33"/>
      <c r="RLH2" s="33"/>
      <c r="RLI2" s="33"/>
      <c r="RLJ2" s="33"/>
      <c r="RLK2" s="33"/>
      <c r="RLL2" s="33"/>
      <c r="RLM2" s="33"/>
      <c r="RLN2" s="33"/>
      <c r="RLO2" s="33"/>
      <c r="RLP2" s="33"/>
      <c r="RLQ2" s="33"/>
      <c r="RLR2" s="33"/>
      <c r="RLS2" s="33"/>
      <c r="RLT2" s="33"/>
      <c r="RLU2" s="33"/>
      <c r="RLV2" s="33"/>
      <c r="RLW2" s="33"/>
      <c r="RLX2" s="33"/>
      <c r="RLY2" s="33"/>
      <c r="RLZ2" s="33"/>
      <c r="RMA2" s="33"/>
      <c r="RMB2" s="33"/>
      <c r="RMC2" s="33"/>
      <c r="RMD2" s="33"/>
      <c r="RME2" s="33"/>
      <c r="RMF2" s="33"/>
      <c r="RMG2" s="33"/>
      <c r="RMH2" s="33"/>
      <c r="RMI2" s="33"/>
      <c r="RMJ2" s="33"/>
      <c r="RMK2" s="33"/>
      <c r="RML2" s="33"/>
      <c r="RMM2" s="33"/>
      <c r="RMN2" s="33"/>
      <c r="RMO2" s="33"/>
      <c r="RMP2" s="33"/>
      <c r="RMQ2" s="33"/>
      <c r="RMR2" s="33"/>
      <c r="RMS2" s="33"/>
      <c r="RMT2" s="33"/>
      <c r="RMU2" s="33"/>
      <c r="RMV2" s="33"/>
      <c r="RMW2" s="33"/>
      <c r="RMX2" s="33"/>
      <c r="RMY2" s="33"/>
      <c r="RMZ2" s="33"/>
      <c r="RNA2" s="33"/>
      <c r="RNB2" s="33"/>
      <c r="RNC2" s="33"/>
      <c r="RND2" s="33"/>
      <c r="RNE2" s="33"/>
      <c r="RNF2" s="33"/>
      <c r="RNG2" s="33"/>
      <c r="RNH2" s="33"/>
      <c r="RNI2" s="33"/>
      <c r="RNJ2" s="33"/>
      <c r="RNK2" s="33"/>
      <c r="RNL2" s="33"/>
      <c r="RNM2" s="33"/>
      <c r="RNN2" s="33"/>
      <c r="RNO2" s="33"/>
      <c r="RNP2" s="33"/>
      <c r="RNQ2" s="33"/>
      <c r="RNR2" s="33"/>
      <c r="RNS2" s="33"/>
      <c r="RNT2" s="33"/>
      <c r="RNU2" s="33"/>
      <c r="RNV2" s="33"/>
      <c r="RNW2" s="33"/>
      <c r="RNX2" s="33"/>
      <c r="RNY2" s="33"/>
      <c r="RNZ2" s="33"/>
      <c r="ROA2" s="33"/>
      <c r="ROB2" s="33"/>
      <c r="ROC2" s="33"/>
      <c r="ROD2" s="33"/>
      <c r="ROE2" s="33"/>
      <c r="ROF2" s="33"/>
      <c r="ROG2" s="33"/>
      <c r="ROH2" s="33"/>
      <c r="ROI2" s="33"/>
      <c r="ROJ2" s="33"/>
      <c r="ROK2" s="33"/>
      <c r="ROL2" s="33"/>
      <c r="ROM2" s="33"/>
      <c r="RON2" s="33"/>
      <c r="ROO2" s="33"/>
      <c r="ROP2" s="33"/>
      <c r="ROQ2" s="33"/>
      <c r="ROR2" s="33"/>
      <c r="ROS2" s="33"/>
      <c r="ROT2" s="33"/>
      <c r="ROU2" s="33"/>
      <c r="ROV2" s="33"/>
      <c r="ROW2" s="33"/>
      <c r="ROX2" s="33"/>
      <c r="ROY2" s="33"/>
      <c r="ROZ2" s="33"/>
      <c r="RPA2" s="33"/>
      <c r="RPB2" s="33"/>
      <c r="RPC2" s="33"/>
      <c r="RPD2" s="33"/>
      <c r="RPE2" s="33"/>
      <c r="RPF2" s="33"/>
      <c r="RPG2" s="33"/>
      <c r="RPH2" s="33"/>
      <c r="RPI2" s="33"/>
      <c r="RPJ2" s="33"/>
      <c r="RPK2" s="33"/>
      <c r="RPL2" s="33"/>
      <c r="RPM2" s="33"/>
      <c r="RPN2" s="33"/>
      <c r="RPO2" s="33"/>
      <c r="RPP2" s="33"/>
      <c r="RPQ2" s="33"/>
      <c r="RPR2" s="33"/>
      <c r="RPS2" s="33"/>
      <c r="RPT2" s="33"/>
      <c r="RPU2" s="33"/>
      <c r="RPV2" s="33"/>
      <c r="RPW2" s="33"/>
      <c r="RPX2" s="33"/>
      <c r="RPY2" s="33"/>
      <c r="RPZ2" s="33"/>
      <c r="RQA2" s="33"/>
      <c r="RQB2" s="33"/>
      <c r="RQC2" s="33"/>
      <c r="RQD2" s="33"/>
      <c r="RQE2" s="33"/>
      <c r="RQF2" s="33"/>
      <c r="RQG2" s="33"/>
      <c r="RQH2" s="33"/>
      <c r="RQI2" s="33"/>
      <c r="RQJ2" s="33"/>
      <c r="RQK2" s="33"/>
      <c r="RQL2" s="33"/>
      <c r="RQM2" s="33"/>
      <c r="RQN2" s="33"/>
      <c r="RQO2" s="33"/>
      <c r="RQP2" s="33"/>
      <c r="RQQ2" s="33"/>
      <c r="RQR2" s="33"/>
      <c r="RQS2" s="33"/>
      <c r="RQT2" s="33"/>
      <c r="RQU2" s="33"/>
      <c r="RQV2" s="33"/>
      <c r="RQW2" s="33"/>
      <c r="RQX2" s="33"/>
      <c r="RQY2" s="33"/>
      <c r="RQZ2" s="33"/>
      <c r="RRA2" s="33"/>
      <c r="RRB2" s="33"/>
      <c r="RRC2" s="33"/>
      <c r="RRD2" s="33"/>
      <c r="RRE2" s="33"/>
      <c r="RRF2" s="33"/>
      <c r="RRG2" s="33"/>
      <c r="RRH2" s="33"/>
      <c r="RRI2" s="33"/>
      <c r="RRJ2" s="33"/>
      <c r="RRK2" s="33"/>
      <c r="RRL2" s="33"/>
      <c r="RRM2" s="33"/>
      <c r="RRN2" s="33"/>
      <c r="RRO2" s="33"/>
      <c r="RRP2" s="33"/>
      <c r="RRQ2" s="33"/>
      <c r="RRR2" s="33"/>
      <c r="RRS2" s="33"/>
      <c r="RRT2" s="33"/>
      <c r="RRU2" s="33"/>
      <c r="RRV2" s="33"/>
      <c r="RRW2" s="33"/>
      <c r="RRX2" s="33"/>
      <c r="RRY2" s="33"/>
      <c r="RRZ2" s="33"/>
      <c r="RSA2" s="33"/>
      <c r="RSB2" s="33"/>
      <c r="RSC2" s="33"/>
      <c r="RSD2" s="33"/>
      <c r="RSE2" s="33"/>
      <c r="RSF2" s="33"/>
      <c r="RSG2" s="33"/>
      <c r="RSH2" s="33"/>
      <c r="RSI2" s="33"/>
      <c r="RSJ2" s="33"/>
      <c r="RSK2" s="33"/>
      <c r="RSL2" s="33"/>
      <c r="RSM2" s="33"/>
      <c r="RSN2" s="33"/>
      <c r="RSO2" s="33"/>
      <c r="RSP2" s="33"/>
      <c r="RSQ2" s="33"/>
      <c r="RSR2" s="33"/>
      <c r="RSS2" s="33"/>
      <c r="RST2" s="33"/>
      <c r="RSU2" s="33"/>
      <c r="RSV2" s="33"/>
      <c r="RSW2" s="33"/>
      <c r="RSX2" s="33"/>
      <c r="RSY2" s="33"/>
      <c r="RSZ2" s="33"/>
      <c r="RTA2" s="33"/>
      <c r="RTB2" s="33"/>
      <c r="RTC2" s="33"/>
      <c r="RTD2" s="33"/>
      <c r="RTE2" s="33"/>
      <c r="RTF2" s="33"/>
      <c r="RTG2" s="33"/>
      <c r="RTH2" s="33"/>
      <c r="RTI2" s="33"/>
      <c r="RTJ2" s="33"/>
      <c r="RTK2" s="33"/>
      <c r="RTL2" s="33"/>
      <c r="RTM2" s="33"/>
      <c r="RTN2" s="33"/>
      <c r="RTO2" s="33"/>
      <c r="RTP2" s="33"/>
      <c r="RTQ2" s="33"/>
      <c r="RTR2" s="33"/>
      <c r="RTS2" s="33"/>
      <c r="RTT2" s="33"/>
      <c r="RTU2" s="33"/>
      <c r="RTV2" s="33"/>
      <c r="RTW2" s="33"/>
      <c r="RTX2" s="33"/>
      <c r="RTY2" s="33"/>
      <c r="RTZ2" s="33"/>
      <c r="RUA2" s="33"/>
      <c r="RUB2" s="33"/>
      <c r="RUC2" s="33"/>
      <c r="RUD2" s="33"/>
      <c r="RUE2" s="33"/>
      <c r="RUF2" s="33"/>
      <c r="RUG2" s="33"/>
      <c r="RUH2" s="33"/>
      <c r="RUI2" s="33"/>
      <c r="RUJ2" s="33"/>
      <c r="RUK2" s="33"/>
      <c r="RUL2" s="33"/>
      <c r="RUM2" s="33"/>
      <c r="RUN2" s="33"/>
      <c r="RUO2" s="33"/>
      <c r="RUP2" s="33"/>
      <c r="RUQ2" s="33"/>
      <c r="RUR2" s="33"/>
      <c r="RUS2" s="33"/>
      <c r="RUT2" s="33"/>
      <c r="RUU2" s="33"/>
      <c r="RUV2" s="33"/>
      <c r="RUW2" s="33"/>
      <c r="RUX2" s="33"/>
      <c r="RUY2" s="33"/>
      <c r="RUZ2" s="33"/>
      <c r="RVA2" s="33"/>
      <c r="RVB2" s="33"/>
      <c r="RVC2" s="33"/>
      <c r="RVD2" s="33"/>
      <c r="RVE2" s="33"/>
      <c r="RVF2" s="33"/>
      <c r="RVG2" s="33"/>
      <c r="RVH2" s="33"/>
      <c r="RVI2" s="33"/>
      <c r="RVJ2" s="33"/>
      <c r="RVK2" s="33"/>
      <c r="RVL2" s="33"/>
      <c r="RVM2" s="33"/>
      <c r="RVN2" s="33"/>
      <c r="RVO2" s="33"/>
      <c r="RVP2" s="33"/>
      <c r="RVQ2" s="33"/>
      <c r="RVR2" s="33"/>
      <c r="RVS2" s="33"/>
      <c r="RVT2" s="33"/>
      <c r="RVU2" s="33"/>
      <c r="RVV2" s="33"/>
      <c r="RVW2" s="33"/>
      <c r="RVX2" s="33"/>
      <c r="RVY2" s="33"/>
      <c r="RVZ2" s="33"/>
      <c r="RWA2" s="33"/>
      <c r="RWB2" s="33"/>
      <c r="RWC2" s="33"/>
      <c r="RWD2" s="33"/>
      <c r="RWE2" s="33"/>
      <c r="RWF2" s="33"/>
      <c r="RWG2" s="33"/>
      <c r="RWH2" s="33"/>
      <c r="RWI2" s="33"/>
      <c r="RWJ2" s="33"/>
      <c r="RWK2" s="33"/>
      <c r="RWL2" s="33"/>
      <c r="RWM2" s="33"/>
      <c r="RWN2" s="33"/>
      <c r="RWO2" s="33"/>
      <c r="RWP2" s="33"/>
      <c r="RWQ2" s="33"/>
      <c r="RWR2" s="33"/>
      <c r="RWS2" s="33"/>
      <c r="RWT2" s="33"/>
      <c r="RWU2" s="33"/>
      <c r="RWV2" s="33"/>
      <c r="RWW2" s="33"/>
      <c r="RWX2" s="33"/>
      <c r="RWY2" s="33"/>
      <c r="RWZ2" s="33"/>
      <c r="RXA2" s="33"/>
      <c r="RXB2" s="33"/>
      <c r="RXC2" s="33"/>
      <c r="RXD2" s="33"/>
      <c r="RXE2" s="33"/>
      <c r="RXF2" s="33"/>
      <c r="RXG2" s="33"/>
      <c r="RXH2" s="33"/>
      <c r="RXI2" s="33"/>
      <c r="RXJ2" s="33"/>
      <c r="RXK2" s="33"/>
      <c r="RXL2" s="33"/>
      <c r="RXM2" s="33"/>
      <c r="RXN2" s="33"/>
      <c r="RXO2" s="33"/>
      <c r="RXP2" s="33"/>
      <c r="RXQ2" s="33"/>
      <c r="RXR2" s="33"/>
      <c r="RXS2" s="33"/>
      <c r="RXT2" s="33"/>
      <c r="RXU2" s="33"/>
      <c r="RXV2" s="33"/>
      <c r="RXW2" s="33"/>
      <c r="RXX2" s="33"/>
      <c r="RXY2" s="33"/>
      <c r="RXZ2" s="33"/>
      <c r="RYA2" s="33"/>
      <c r="RYB2" s="33"/>
      <c r="RYC2" s="33"/>
      <c r="RYD2" s="33"/>
      <c r="RYE2" s="33"/>
      <c r="RYF2" s="33"/>
      <c r="RYG2" s="33"/>
      <c r="RYH2" s="33"/>
      <c r="RYI2" s="33"/>
      <c r="RYJ2" s="33"/>
      <c r="RYK2" s="33"/>
      <c r="RYL2" s="33"/>
      <c r="RYM2" s="33"/>
      <c r="RYN2" s="33"/>
      <c r="RYO2" s="33"/>
      <c r="RYP2" s="33"/>
      <c r="RYQ2" s="33"/>
      <c r="RYR2" s="33"/>
      <c r="RYS2" s="33"/>
      <c r="RYT2" s="33"/>
      <c r="RYU2" s="33"/>
      <c r="RYV2" s="33"/>
      <c r="RYW2" s="33"/>
      <c r="RYX2" s="33"/>
      <c r="RYY2" s="33"/>
      <c r="RYZ2" s="33"/>
      <c r="RZA2" s="33"/>
      <c r="RZB2" s="33"/>
      <c r="RZC2" s="33"/>
      <c r="RZD2" s="33"/>
      <c r="RZE2" s="33"/>
      <c r="RZF2" s="33"/>
      <c r="RZG2" s="33"/>
      <c r="RZH2" s="33"/>
      <c r="RZI2" s="33"/>
      <c r="RZJ2" s="33"/>
      <c r="RZK2" s="33"/>
      <c r="RZL2" s="33"/>
      <c r="RZM2" s="33"/>
      <c r="RZN2" s="33"/>
      <c r="RZO2" s="33"/>
      <c r="RZP2" s="33"/>
      <c r="RZQ2" s="33"/>
      <c r="RZR2" s="33"/>
      <c r="RZS2" s="33"/>
      <c r="RZT2" s="33"/>
      <c r="RZU2" s="33"/>
      <c r="RZV2" s="33"/>
      <c r="RZW2" s="33"/>
      <c r="RZX2" s="33"/>
      <c r="RZY2" s="33"/>
      <c r="RZZ2" s="33"/>
      <c r="SAA2" s="33"/>
      <c r="SAB2" s="33"/>
      <c r="SAC2" s="33"/>
      <c r="SAD2" s="33"/>
      <c r="SAE2" s="33"/>
      <c r="SAF2" s="33"/>
      <c r="SAG2" s="33"/>
      <c r="SAH2" s="33"/>
      <c r="SAI2" s="33"/>
      <c r="SAJ2" s="33"/>
      <c r="SAK2" s="33"/>
      <c r="SAL2" s="33"/>
      <c r="SAM2" s="33"/>
      <c r="SAN2" s="33"/>
      <c r="SAO2" s="33"/>
      <c r="SAP2" s="33"/>
      <c r="SAQ2" s="33"/>
      <c r="SAR2" s="33"/>
      <c r="SAS2" s="33"/>
      <c r="SAT2" s="33"/>
      <c r="SAU2" s="33"/>
      <c r="SAV2" s="33"/>
      <c r="SAW2" s="33"/>
      <c r="SAX2" s="33"/>
      <c r="SAY2" s="33"/>
      <c r="SAZ2" s="33"/>
      <c r="SBA2" s="33"/>
      <c r="SBB2" s="33"/>
      <c r="SBC2" s="33"/>
      <c r="SBD2" s="33"/>
      <c r="SBE2" s="33"/>
      <c r="SBF2" s="33"/>
      <c r="SBG2" s="33"/>
      <c r="SBH2" s="33"/>
      <c r="SBI2" s="33"/>
      <c r="SBJ2" s="33"/>
      <c r="SBK2" s="33"/>
      <c r="SBL2" s="33"/>
      <c r="SBM2" s="33"/>
      <c r="SBN2" s="33"/>
      <c r="SBO2" s="33"/>
      <c r="SBP2" s="33"/>
      <c r="SBQ2" s="33"/>
      <c r="SBR2" s="33"/>
      <c r="SBS2" s="33"/>
      <c r="SBT2" s="33"/>
      <c r="SBU2" s="33"/>
      <c r="SBV2" s="33"/>
      <c r="SBW2" s="33"/>
      <c r="SBX2" s="33"/>
      <c r="SBY2" s="33"/>
      <c r="SBZ2" s="33"/>
      <c r="SCA2" s="33"/>
      <c r="SCB2" s="33"/>
      <c r="SCC2" s="33"/>
      <c r="SCD2" s="33"/>
      <c r="SCE2" s="33"/>
      <c r="SCF2" s="33"/>
      <c r="SCG2" s="33"/>
      <c r="SCH2" s="33"/>
      <c r="SCI2" s="33"/>
      <c r="SCJ2" s="33"/>
      <c r="SCK2" s="33"/>
      <c r="SCL2" s="33"/>
      <c r="SCM2" s="33"/>
      <c r="SCN2" s="33"/>
      <c r="SCO2" s="33"/>
      <c r="SCP2" s="33"/>
      <c r="SCQ2" s="33"/>
      <c r="SCR2" s="33"/>
      <c r="SCS2" s="33"/>
      <c r="SCT2" s="33"/>
      <c r="SCU2" s="33"/>
      <c r="SCV2" s="33"/>
      <c r="SCW2" s="33"/>
      <c r="SCX2" s="33"/>
      <c r="SCY2" s="33"/>
      <c r="SCZ2" s="33"/>
      <c r="SDA2" s="33"/>
      <c r="SDB2" s="33"/>
      <c r="SDC2" s="33"/>
      <c r="SDD2" s="33"/>
      <c r="SDE2" s="33"/>
      <c r="SDF2" s="33"/>
      <c r="SDG2" s="33"/>
      <c r="SDH2" s="33"/>
      <c r="SDI2" s="33"/>
      <c r="SDJ2" s="33"/>
      <c r="SDK2" s="33"/>
      <c r="SDL2" s="33"/>
      <c r="SDM2" s="33"/>
      <c r="SDN2" s="33"/>
      <c r="SDO2" s="33"/>
      <c r="SDP2" s="33"/>
      <c r="SDQ2" s="33"/>
      <c r="SDR2" s="33"/>
      <c r="SDS2" s="33"/>
      <c r="SDT2" s="33"/>
      <c r="SDU2" s="33"/>
      <c r="SDV2" s="33"/>
      <c r="SDW2" s="33"/>
      <c r="SDX2" s="33"/>
      <c r="SDY2" s="33"/>
      <c r="SDZ2" s="33"/>
      <c r="SEA2" s="33"/>
      <c r="SEB2" s="33"/>
      <c r="SEC2" s="33"/>
      <c r="SED2" s="33"/>
      <c r="SEE2" s="33"/>
      <c r="SEF2" s="33"/>
      <c r="SEG2" s="33"/>
      <c r="SEH2" s="33"/>
      <c r="SEI2" s="33"/>
      <c r="SEJ2" s="33"/>
      <c r="SEK2" s="33"/>
      <c r="SEL2" s="33"/>
      <c r="SEM2" s="33"/>
      <c r="SEN2" s="33"/>
      <c r="SEO2" s="33"/>
      <c r="SEP2" s="33"/>
      <c r="SEQ2" s="33"/>
      <c r="SER2" s="33"/>
      <c r="SES2" s="33"/>
      <c r="SET2" s="33"/>
      <c r="SEU2" s="33"/>
      <c r="SEV2" s="33"/>
      <c r="SEW2" s="33"/>
      <c r="SEX2" s="33"/>
      <c r="SEY2" s="33"/>
      <c r="SEZ2" s="33"/>
      <c r="SFA2" s="33"/>
      <c r="SFB2" s="33"/>
      <c r="SFC2" s="33"/>
      <c r="SFD2" s="33"/>
      <c r="SFE2" s="33"/>
      <c r="SFF2" s="33"/>
      <c r="SFG2" s="33"/>
      <c r="SFH2" s="33"/>
      <c r="SFI2" s="33"/>
      <c r="SFJ2" s="33"/>
      <c r="SFK2" s="33"/>
      <c r="SFL2" s="33"/>
      <c r="SFM2" s="33"/>
      <c r="SFN2" s="33"/>
      <c r="SFO2" s="33"/>
      <c r="SFP2" s="33"/>
      <c r="SFQ2" s="33"/>
      <c r="SFR2" s="33"/>
      <c r="SFS2" s="33"/>
      <c r="SFT2" s="33"/>
      <c r="SFU2" s="33"/>
      <c r="SFV2" s="33"/>
      <c r="SFW2" s="33"/>
      <c r="SFX2" s="33"/>
      <c r="SFY2" s="33"/>
      <c r="SFZ2" s="33"/>
      <c r="SGA2" s="33"/>
      <c r="SGB2" s="33"/>
      <c r="SGC2" s="33"/>
      <c r="SGD2" s="33"/>
      <c r="SGE2" s="33"/>
      <c r="SGF2" s="33"/>
      <c r="SGG2" s="33"/>
      <c r="SGH2" s="33"/>
      <c r="SGI2" s="33"/>
      <c r="SGJ2" s="33"/>
      <c r="SGK2" s="33"/>
      <c r="SGL2" s="33"/>
      <c r="SGM2" s="33"/>
      <c r="SGN2" s="33"/>
      <c r="SGO2" s="33"/>
      <c r="SGP2" s="33"/>
      <c r="SGQ2" s="33"/>
      <c r="SGR2" s="33"/>
      <c r="SGS2" s="33"/>
      <c r="SGT2" s="33"/>
      <c r="SGU2" s="33"/>
      <c r="SGV2" s="33"/>
      <c r="SGW2" s="33"/>
      <c r="SGX2" s="33"/>
      <c r="SGY2" s="33"/>
      <c r="SGZ2" s="33"/>
      <c r="SHA2" s="33"/>
      <c r="SHB2" s="33"/>
      <c r="SHC2" s="33"/>
      <c r="SHD2" s="33"/>
      <c r="SHE2" s="33"/>
      <c r="SHF2" s="33"/>
      <c r="SHG2" s="33"/>
      <c r="SHH2" s="33"/>
      <c r="SHI2" s="33"/>
      <c r="SHJ2" s="33"/>
      <c r="SHK2" s="33"/>
      <c r="SHL2" s="33"/>
      <c r="SHM2" s="33"/>
      <c r="SHN2" s="33"/>
      <c r="SHO2" s="33"/>
      <c r="SHP2" s="33"/>
      <c r="SHQ2" s="33"/>
      <c r="SHR2" s="33"/>
      <c r="SHS2" s="33"/>
      <c r="SHT2" s="33"/>
      <c r="SHU2" s="33"/>
      <c r="SHV2" s="33"/>
      <c r="SHW2" s="33"/>
      <c r="SHX2" s="33"/>
      <c r="SHY2" s="33"/>
      <c r="SHZ2" s="33"/>
      <c r="SIA2" s="33"/>
      <c r="SIB2" s="33"/>
      <c r="SIC2" s="33"/>
      <c r="SID2" s="33"/>
      <c r="SIE2" s="33"/>
      <c r="SIF2" s="33"/>
      <c r="SIG2" s="33"/>
      <c r="SIH2" s="33"/>
      <c r="SII2" s="33"/>
      <c r="SIJ2" s="33"/>
      <c r="SIK2" s="33"/>
      <c r="SIL2" s="33"/>
      <c r="SIM2" s="33"/>
      <c r="SIN2" s="33"/>
      <c r="SIO2" s="33"/>
      <c r="SIP2" s="33"/>
      <c r="SIQ2" s="33"/>
      <c r="SIR2" s="33"/>
      <c r="SIS2" s="33"/>
      <c r="SIT2" s="33"/>
      <c r="SIU2" s="33"/>
      <c r="SIV2" s="33"/>
      <c r="SIW2" s="33"/>
      <c r="SIX2" s="33"/>
      <c r="SIY2" s="33"/>
      <c r="SIZ2" s="33"/>
      <c r="SJA2" s="33"/>
      <c r="SJB2" s="33"/>
      <c r="SJC2" s="33"/>
      <c r="SJD2" s="33"/>
      <c r="SJE2" s="33"/>
      <c r="SJF2" s="33"/>
      <c r="SJG2" s="33"/>
      <c r="SJH2" s="33"/>
      <c r="SJI2" s="33"/>
      <c r="SJJ2" s="33"/>
      <c r="SJK2" s="33"/>
      <c r="SJL2" s="33"/>
      <c r="SJM2" s="33"/>
      <c r="SJN2" s="33"/>
      <c r="SJO2" s="33"/>
      <c r="SJP2" s="33"/>
      <c r="SJQ2" s="33"/>
      <c r="SJR2" s="33"/>
      <c r="SJS2" s="33"/>
      <c r="SJT2" s="33"/>
      <c r="SJU2" s="33"/>
      <c r="SJV2" s="33"/>
      <c r="SJW2" s="33"/>
      <c r="SJX2" s="33"/>
      <c r="SJY2" s="33"/>
      <c r="SJZ2" s="33"/>
      <c r="SKA2" s="33"/>
      <c r="SKB2" s="33"/>
      <c r="SKC2" s="33"/>
      <c r="SKD2" s="33"/>
      <c r="SKE2" s="33"/>
      <c r="SKF2" s="33"/>
      <c r="SKG2" s="33"/>
      <c r="SKH2" s="33"/>
      <c r="SKI2" s="33"/>
      <c r="SKJ2" s="33"/>
      <c r="SKK2" s="33"/>
      <c r="SKL2" s="33"/>
      <c r="SKM2" s="33"/>
      <c r="SKN2" s="33"/>
      <c r="SKO2" s="33"/>
      <c r="SKP2" s="33"/>
      <c r="SKQ2" s="33"/>
      <c r="SKR2" s="33"/>
      <c r="SKS2" s="33"/>
      <c r="SKT2" s="33"/>
      <c r="SKU2" s="33"/>
      <c r="SKV2" s="33"/>
      <c r="SKW2" s="33"/>
      <c r="SKX2" s="33"/>
      <c r="SKY2" s="33"/>
      <c r="SKZ2" s="33"/>
      <c r="SLA2" s="33"/>
      <c r="SLB2" s="33"/>
      <c r="SLC2" s="33"/>
      <c r="SLD2" s="33"/>
      <c r="SLE2" s="33"/>
      <c r="SLF2" s="33"/>
      <c r="SLG2" s="33"/>
      <c r="SLH2" s="33"/>
      <c r="SLI2" s="33"/>
      <c r="SLJ2" s="33"/>
      <c r="SLK2" s="33"/>
      <c r="SLL2" s="33"/>
      <c r="SLM2" s="33"/>
      <c r="SLN2" s="33"/>
      <c r="SLO2" s="33"/>
      <c r="SLP2" s="33"/>
      <c r="SLQ2" s="33"/>
      <c r="SLR2" s="33"/>
      <c r="SLS2" s="33"/>
      <c r="SLT2" s="33"/>
      <c r="SLU2" s="33"/>
      <c r="SLV2" s="33"/>
      <c r="SLW2" s="33"/>
      <c r="SLX2" s="33"/>
      <c r="SLY2" s="33"/>
      <c r="SLZ2" s="33"/>
      <c r="SMA2" s="33"/>
      <c r="SMB2" s="33"/>
      <c r="SMC2" s="33"/>
      <c r="SMD2" s="33"/>
      <c r="SME2" s="33"/>
      <c r="SMF2" s="33"/>
      <c r="SMG2" s="33"/>
      <c r="SMH2" s="33"/>
      <c r="SMI2" s="33"/>
      <c r="SMJ2" s="33"/>
      <c r="SMK2" s="33"/>
      <c r="SML2" s="33"/>
      <c r="SMM2" s="33"/>
      <c r="SMN2" s="33"/>
      <c r="SMO2" s="33"/>
      <c r="SMP2" s="33"/>
      <c r="SMQ2" s="33"/>
      <c r="SMR2" s="33"/>
      <c r="SMS2" s="33"/>
      <c r="SMT2" s="33"/>
      <c r="SMU2" s="33"/>
      <c r="SMV2" s="33"/>
      <c r="SMW2" s="33"/>
      <c r="SMX2" s="33"/>
      <c r="SMY2" s="33"/>
      <c r="SMZ2" s="33"/>
      <c r="SNA2" s="33"/>
      <c r="SNB2" s="33"/>
      <c r="SNC2" s="33"/>
      <c r="SND2" s="33"/>
      <c r="SNE2" s="33"/>
      <c r="SNF2" s="33"/>
      <c r="SNG2" s="33"/>
      <c r="SNH2" s="33"/>
      <c r="SNI2" s="33"/>
      <c r="SNJ2" s="33"/>
      <c r="SNK2" s="33"/>
      <c r="SNL2" s="33"/>
      <c r="SNM2" s="33"/>
      <c r="SNN2" s="33"/>
      <c r="SNO2" s="33"/>
      <c r="SNP2" s="33"/>
      <c r="SNQ2" s="33"/>
      <c r="SNR2" s="33"/>
      <c r="SNS2" s="33"/>
      <c r="SNT2" s="33"/>
      <c r="SNU2" s="33"/>
      <c r="SNV2" s="33"/>
      <c r="SNW2" s="33"/>
      <c r="SNX2" s="33"/>
      <c r="SNY2" s="33"/>
      <c r="SNZ2" s="33"/>
      <c r="SOA2" s="33"/>
      <c r="SOB2" s="33"/>
      <c r="SOC2" s="33"/>
      <c r="SOD2" s="33"/>
      <c r="SOE2" s="33"/>
      <c r="SOF2" s="33"/>
      <c r="SOG2" s="33"/>
      <c r="SOH2" s="33"/>
      <c r="SOI2" s="33"/>
      <c r="SOJ2" s="33"/>
      <c r="SOK2" s="33"/>
      <c r="SOL2" s="33"/>
      <c r="SOM2" s="33"/>
      <c r="SON2" s="33"/>
      <c r="SOO2" s="33"/>
      <c r="SOP2" s="33"/>
      <c r="SOQ2" s="33"/>
      <c r="SOR2" s="33"/>
      <c r="SOS2" s="33"/>
      <c r="SOT2" s="33"/>
      <c r="SOU2" s="33"/>
      <c r="SOV2" s="33"/>
      <c r="SOW2" s="33"/>
      <c r="SOX2" s="33"/>
      <c r="SOY2" s="33"/>
      <c r="SOZ2" s="33"/>
      <c r="SPA2" s="33"/>
      <c r="SPB2" s="33"/>
      <c r="SPC2" s="33"/>
      <c r="SPD2" s="33"/>
      <c r="SPE2" s="33"/>
      <c r="SPF2" s="33"/>
      <c r="SPG2" s="33"/>
      <c r="SPH2" s="33"/>
      <c r="SPI2" s="33"/>
      <c r="SPJ2" s="33"/>
      <c r="SPK2" s="33"/>
      <c r="SPL2" s="33"/>
      <c r="SPM2" s="33"/>
      <c r="SPN2" s="33"/>
      <c r="SPO2" s="33"/>
      <c r="SPP2" s="33"/>
      <c r="SPQ2" s="33"/>
      <c r="SPR2" s="33"/>
      <c r="SPS2" s="33"/>
      <c r="SPT2" s="33"/>
      <c r="SPU2" s="33"/>
      <c r="SPV2" s="33"/>
      <c r="SPW2" s="33"/>
      <c r="SPX2" s="33"/>
      <c r="SPY2" s="33"/>
      <c r="SPZ2" s="33"/>
      <c r="SQA2" s="33"/>
      <c r="SQB2" s="33"/>
      <c r="SQC2" s="33"/>
      <c r="SQD2" s="33"/>
      <c r="SQE2" s="33"/>
      <c r="SQF2" s="33"/>
      <c r="SQG2" s="33"/>
      <c r="SQH2" s="33"/>
      <c r="SQI2" s="33"/>
      <c r="SQJ2" s="33"/>
      <c r="SQK2" s="33"/>
      <c r="SQL2" s="33"/>
      <c r="SQM2" s="33"/>
      <c r="SQN2" s="33"/>
      <c r="SQO2" s="33"/>
      <c r="SQP2" s="33"/>
      <c r="SQQ2" s="33"/>
      <c r="SQR2" s="33"/>
      <c r="SQS2" s="33"/>
      <c r="SQT2" s="33"/>
      <c r="SQU2" s="33"/>
      <c r="SQV2" s="33"/>
      <c r="SQW2" s="33"/>
      <c r="SQX2" s="33"/>
      <c r="SQY2" s="33"/>
      <c r="SQZ2" s="33"/>
      <c r="SRA2" s="33"/>
      <c r="SRB2" s="33"/>
      <c r="SRC2" s="33"/>
      <c r="SRD2" s="33"/>
      <c r="SRE2" s="33"/>
      <c r="SRF2" s="33"/>
      <c r="SRG2" s="33"/>
      <c r="SRH2" s="33"/>
      <c r="SRI2" s="33"/>
      <c r="SRJ2" s="33"/>
      <c r="SRK2" s="33"/>
      <c r="SRL2" s="33"/>
      <c r="SRM2" s="33"/>
      <c r="SRN2" s="33"/>
      <c r="SRO2" s="33"/>
      <c r="SRP2" s="33"/>
      <c r="SRQ2" s="33"/>
      <c r="SRR2" s="33"/>
      <c r="SRS2" s="33"/>
      <c r="SRT2" s="33"/>
      <c r="SRU2" s="33"/>
      <c r="SRV2" s="33"/>
      <c r="SRW2" s="33"/>
      <c r="SRX2" s="33"/>
      <c r="SRY2" s="33"/>
      <c r="SRZ2" s="33"/>
      <c r="SSA2" s="33"/>
      <c r="SSB2" s="33"/>
      <c r="SSC2" s="33"/>
      <c r="SSD2" s="33"/>
      <c r="SSE2" s="33"/>
      <c r="SSF2" s="33"/>
      <c r="SSG2" s="33"/>
      <c r="SSH2" s="33"/>
      <c r="SSI2" s="33"/>
      <c r="SSJ2" s="33"/>
      <c r="SSK2" s="33"/>
      <c r="SSL2" s="33"/>
      <c r="SSM2" s="33"/>
      <c r="SSN2" s="33"/>
      <c r="SSO2" s="33"/>
      <c r="SSP2" s="33"/>
      <c r="SSQ2" s="33"/>
      <c r="SSR2" s="33"/>
      <c r="SSS2" s="33"/>
      <c r="SST2" s="33"/>
      <c r="SSU2" s="33"/>
      <c r="SSV2" s="33"/>
      <c r="SSW2" s="33"/>
      <c r="SSX2" s="33"/>
      <c r="SSY2" s="33"/>
      <c r="SSZ2" s="33"/>
      <c r="STA2" s="33"/>
      <c r="STB2" s="33"/>
      <c r="STC2" s="33"/>
      <c r="STD2" s="33"/>
      <c r="STE2" s="33"/>
      <c r="STF2" s="33"/>
      <c r="STG2" s="33"/>
      <c r="STH2" s="33"/>
      <c r="STI2" s="33"/>
      <c r="STJ2" s="33"/>
      <c r="STK2" s="33"/>
      <c r="STL2" s="33"/>
      <c r="STM2" s="33"/>
      <c r="STN2" s="33"/>
      <c r="STO2" s="33"/>
      <c r="STP2" s="33"/>
      <c r="STQ2" s="33"/>
      <c r="STR2" s="33"/>
      <c r="STS2" s="33"/>
      <c r="STT2" s="33"/>
      <c r="STU2" s="33"/>
      <c r="STV2" s="33"/>
      <c r="STW2" s="33"/>
      <c r="STX2" s="33"/>
      <c r="STY2" s="33"/>
      <c r="STZ2" s="33"/>
      <c r="SUA2" s="33"/>
      <c r="SUB2" s="33"/>
      <c r="SUC2" s="33"/>
      <c r="SUD2" s="33"/>
      <c r="SUE2" s="33"/>
      <c r="SUF2" s="33"/>
      <c r="SUG2" s="33"/>
      <c r="SUH2" s="33"/>
      <c r="SUI2" s="33"/>
      <c r="SUJ2" s="33"/>
      <c r="SUK2" s="33"/>
      <c r="SUL2" s="33"/>
      <c r="SUM2" s="33"/>
      <c r="SUN2" s="33"/>
      <c r="SUO2" s="33"/>
      <c r="SUP2" s="33"/>
      <c r="SUQ2" s="33"/>
      <c r="SUR2" s="33"/>
      <c r="SUS2" s="33"/>
      <c r="SUT2" s="33"/>
      <c r="SUU2" s="33"/>
      <c r="SUV2" s="33"/>
      <c r="SUW2" s="33"/>
      <c r="SUX2" s="33"/>
      <c r="SUY2" s="33"/>
      <c r="SUZ2" s="33"/>
      <c r="SVA2" s="33"/>
      <c r="SVB2" s="33"/>
      <c r="SVC2" s="33"/>
      <c r="SVD2" s="33"/>
      <c r="SVE2" s="33"/>
      <c r="SVF2" s="33"/>
      <c r="SVG2" s="33"/>
      <c r="SVH2" s="33"/>
      <c r="SVI2" s="33"/>
      <c r="SVJ2" s="33"/>
      <c r="SVK2" s="33"/>
      <c r="SVL2" s="33"/>
      <c r="SVM2" s="33"/>
      <c r="SVN2" s="33"/>
      <c r="SVO2" s="33"/>
      <c r="SVP2" s="33"/>
      <c r="SVQ2" s="33"/>
      <c r="SVR2" s="33"/>
      <c r="SVS2" s="33"/>
      <c r="SVT2" s="33"/>
      <c r="SVU2" s="33"/>
      <c r="SVV2" s="33"/>
      <c r="SVW2" s="33"/>
      <c r="SVX2" s="33"/>
      <c r="SVY2" s="33"/>
      <c r="SVZ2" s="33"/>
      <c r="SWA2" s="33"/>
      <c r="SWB2" s="33"/>
      <c r="SWC2" s="33"/>
      <c r="SWD2" s="33"/>
      <c r="SWE2" s="33"/>
      <c r="SWF2" s="33"/>
      <c r="SWG2" s="33"/>
      <c r="SWH2" s="33"/>
      <c r="SWI2" s="33"/>
      <c r="SWJ2" s="33"/>
      <c r="SWK2" s="33"/>
      <c r="SWL2" s="33"/>
      <c r="SWM2" s="33"/>
      <c r="SWN2" s="33"/>
      <c r="SWO2" s="33"/>
      <c r="SWP2" s="33"/>
      <c r="SWQ2" s="33"/>
      <c r="SWR2" s="33"/>
      <c r="SWS2" s="33"/>
      <c r="SWT2" s="33"/>
      <c r="SWU2" s="33"/>
      <c r="SWV2" s="33"/>
      <c r="SWW2" s="33"/>
      <c r="SWX2" s="33"/>
      <c r="SWY2" s="33"/>
      <c r="SWZ2" s="33"/>
      <c r="SXA2" s="33"/>
      <c r="SXB2" s="33"/>
      <c r="SXC2" s="33"/>
      <c r="SXD2" s="33"/>
      <c r="SXE2" s="33"/>
      <c r="SXF2" s="33"/>
      <c r="SXG2" s="33"/>
      <c r="SXH2" s="33"/>
      <c r="SXI2" s="33"/>
      <c r="SXJ2" s="33"/>
      <c r="SXK2" s="33"/>
      <c r="SXL2" s="33"/>
      <c r="SXM2" s="33"/>
      <c r="SXN2" s="33"/>
      <c r="SXO2" s="33"/>
      <c r="SXP2" s="33"/>
      <c r="SXQ2" s="33"/>
      <c r="SXR2" s="33"/>
      <c r="SXS2" s="33"/>
      <c r="SXT2" s="33"/>
      <c r="SXU2" s="33"/>
      <c r="SXV2" s="33"/>
      <c r="SXW2" s="33"/>
      <c r="SXX2" s="33"/>
      <c r="SXY2" s="33"/>
      <c r="SXZ2" s="33"/>
      <c r="SYA2" s="33"/>
      <c r="SYB2" s="33"/>
      <c r="SYC2" s="33"/>
      <c r="SYD2" s="33"/>
      <c r="SYE2" s="33"/>
      <c r="SYF2" s="33"/>
      <c r="SYG2" s="33"/>
      <c r="SYH2" s="33"/>
      <c r="SYI2" s="33"/>
      <c r="SYJ2" s="33"/>
      <c r="SYK2" s="33"/>
      <c r="SYL2" s="33"/>
      <c r="SYM2" s="33"/>
      <c r="SYN2" s="33"/>
      <c r="SYO2" s="33"/>
      <c r="SYP2" s="33"/>
      <c r="SYQ2" s="33"/>
      <c r="SYR2" s="33"/>
      <c r="SYS2" s="33"/>
      <c r="SYT2" s="33"/>
      <c r="SYU2" s="33"/>
      <c r="SYV2" s="33"/>
      <c r="SYW2" s="33"/>
      <c r="SYX2" s="33"/>
      <c r="SYY2" s="33"/>
      <c r="SYZ2" s="33"/>
      <c r="SZA2" s="33"/>
      <c r="SZB2" s="33"/>
      <c r="SZC2" s="33"/>
      <c r="SZD2" s="33"/>
      <c r="SZE2" s="33"/>
      <c r="SZF2" s="33"/>
      <c r="SZG2" s="33"/>
      <c r="SZH2" s="33"/>
      <c r="SZI2" s="33"/>
      <c r="SZJ2" s="33"/>
      <c r="SZK2" s="33"/>
      <c r="SZL2" s="33"/>
      <c r="SZM2" s="33"/>
      <c r="SZN2" s="33"/>
      <c r="SZO2" s="33"/>
      <c r="SZP2" s="33"/>
      <c r="SZQ2" s="33"/>
      <c r="SZR2" s="33"/>
      <c r="SZS2" s="33"/>
      <c r="SZT2" s="33"/>
      <c r="SZU2" s="33"/>
      <c r="SZV2" s="33"/>
      <c r="SZW2" s="33"/>
      <c r="SZX2" s="33"/>
      <c r="SZY2" s="33"/>
      <c r="SZZ2" s="33"/>
      <c r="TAA2" s="33"/>
      <c r="TAB2" s="33"/>
      <c r="TAC2" s="33"/>
      <c r="TAD2" s="33"/>
      <c r="TAE2" s="33"/>
      <c r="TAF2" s="33"/>
      <c r="TAG2" s="33"/>
      <c r="TAH2" s="33"/>
      <c r="TAI2" s="33"/>
      <c r="TAJ2" s="33"/>
      <c r="TAK2" s="33"/>
      <c r="TAL2" s="33"/>
      <c r="TAM2" s="33"/>
      <c r="TAN2" s="33"/>
      <c r="TAO2" s="33"/>
      <c r="TAP2" s="33"/>
      <c r="TAQ2" s="33"/>
      <c r="TAR2" s="33"/>
      <c r="TAS2" s="33"/>
      <c r="TAT2" s="33"/>
      <c r="TAU2" s="33"/>
      <c r="TAV2" s="33"/>
      <c r="TAW2" s="33"/>
      <c r="TAX2" s="33"/>
      <c r="TAY2" s="33"/>
      <c r="TAZ2" s="33"/>
      <c r="TBA2" s="33"/>
      <c r="TBB2" s="33"/>
      <c r="TBC2" s="33"/>
      <c r="TBD2" s="33"/>
      <c r="TBE2" s="33"/>
      <c r="TBF2" s="33"/>
      <c r="TBG2" s="33"/>
      <c r="TBH2" s="33"/>
      <c r="TBI2" s="33"/>
      <c r="TBJ2" s="33"/>
      <c r="TBK2" s="33"/>
      <c r="TBL2" s="33"/>
      <c r="TBM2" s="33"/>
      <c r="TBN2" s="33"/>
      <c r="TBO2" s="33"/>
      <c r="TBP2" s="33"/>
      <c r="TBQ2" s="33"/>
      <c r="TBR2" s="33"/>
      <c r="TBS2" s="33"/>
      <c r="TBT2" s="33"/>
      <c r="TBU2" s="33"/>
      <c r="TBV2" s="33"/>
      <c r="TBW2" s="33"/>
      <c r="TBX2" s="33"/>
      <c r="TBY2" s="33"/>
      <c r="TBZ2" s="33"/>
      <c r="TCA2" s="33"/>
      <c r="TCB2" s="33"/>
      <c r="TCC2" s="33"/>
      <c r="TCD2" s="33"/>
      <c r="TCE2" s="33"/>
      <c r="TCF2" s="33"/>
      <c r="TCG2" s="33"/>
      <c r="TCH2" s="33"/>
      <c r="TCI2" s="33"/>
      <c r="TCJ2" s="33"/>
      <c r="TCK2" s="33"/>
      <c r="TCL2" s="33"/>
      <c r="TCM2" s="33"/>
      <c r="TCN2" s="33"/>
      <c r="TCO2" s="33"/>
      <c r="TCP2" s="33"/>
      <c r="TCQ2" s="33"/>
      <c r="TCR2" s="33"/>
      <c r="TCS2" s="33"/>
      <c r="TCT2" s="33"/>
      <c r="TCU2" s="33"/>
      <c r="TCV2" s="33"/>
      <c r="TCW2" s="33"/>
      <c r="TCX2" s="33"/>
      <c r="TCY2" s="33"/>
      <c r="TCZ2" s="33"/>
      <c r="TDA2" s="33"/>
      <c r="TDB2" s="33"/>
      <c r="TDC2" s="33"/>
      <c r="TDD2" s="33"/>
      <c r="TDE2" s="33"/>
      <c r="TDF2" s="33"/>
      <c r="TDG2" s="33"/>
      <c r="TDH2" s="33"/>
      <c r="TDI2" s="33"/>
      <c r="TDJ2" s="33"/>
      <c r="TDK2" s="33"/>
      <c r="TDL2" s="33"/>
      <c r="TDM2" s="33"/>
      <c r="TDN2" s="33"/>
      <c r="TDO2" s="33"/>
      <c r="TDP2" s="33"/>
      <c r="TDQ2" s="33"/>
      <c r="TDR2" s="33"/>
      <c r="TDS2" s="33"/>
      <c r="TDT2" s="33"/>
      <c r="TDU2" s="33"/>
      <c r="TDV2" s="33"/>
      <c r="TDW2" s="33"/>
      <c r="TDX2" s="33"/>
      <c r="TDY2" s="33"/>
      <c r="TDZ2" s="33"/>
      <c r="TEA2" s="33"/>
      <c r="TEB2" s="33"/>
      <c r="TEC2" s="33"/>
      <c r="TED2" s="33"/>
      <c r="TEE2" s="33"/>
      <c r="TEF2" s="33"/>
      <c r="TEG2" s="33"/>
      <c r="TEH2" s="33"/>
      <c r="TEI2" s="33"/>
      <c r="TEJ2" s="33"/>
      <c r="TEK2" s="33"/>
      <c r="TEL2" s="33"/>
      <c r="TEM2" s="33"/>
      <c r="TEN2" s="33"/>
      <c r="TEO2" s="33"/>
      <c r="TEP2" s="33"/>
      <c r="TEQ2" s="33"/>
      <c r="TER2" s="33"/>
      <c r="TES2" s="33"/>
      <c r="TET2" s="33"/>
      <c r="TEU2" s="33"/>
      <c r="TEV2" s="33"/>
      <c r="TEW2" s="33"/>
      <c r="TEX2" s="33"/>
      <c r="TEY2" s="33"/>
      <c r="TEZ2" s="33"/>
      <c r="TFA2" s="33"/>
      <c r="TFB2" s="33"/>
      <c r="TFC2" s="33"/>
      <c r="TFD2" s="33"/>
      <c r="TFE2" s="33"/>
      <c r="TFF2" s="33"/>
      <c r="TFG2" s="33"/>
      <c r="TFH2" s="33"/>
      <c r="TFI2" s="33"/>
      <c r="TFJ2" s="33"/>
      <c r="TFK2" s="33"/>
      <c r="TFL2" s="33"/>
      <c r="TFM2" s="33"/>
      <c r="TFN2" s="33"/>
      <c r="TFO2" s="33"/>
      <c r="TFP2" s="33"/>
      <c r="TFQ2" s="33"/>
      <c r="TFR2" s="33"/>
      <c r="TFS2" s="33"/>
      <c r="TFT2" s="33"/>
      <c r="TFU2" s="33"/>
      <c r="TFV2" s="33"/>
      <c r="TFW2" s="33"/>
      <c r="TFX2" s="33"/>
      <c r="TFY2" s="33"/>
      <c r="TFZ2" s="33"/>
      <c r="TGA2" s="33"/>
      <c r="TGB2" s="33"/>
      <c r="TGC2" s="33"/>
      <c r="TGD2" s="33"/>
      <c r="TGE2" s="33"/>
      <c r="TGF2" s="33"/>
      <c r="TGG2" s="33"/>
      <c r="TGH2" s="33"/>
      <c r="TGI2" s="33"/>
      <c r="TGJ2" s="33"/>
      <c r="TGK2" s="33"/>
      <c r="TGL2" s="33"/>
      <c r="TGM2" s="33"/>
      <c r="TGN2" s="33"/>
      <c r="TGO2" s="33"/>
      <c r="TGP2" s="33"/>
      <c r="TGQ2" s="33"/>
      <c r="TGR2" s="33"/>
      <c r="TGS2" s="33"/>
      <c r="TGT2" s="33"/>
      <c r="TGU2" s="33"/>
      <c r="TGV2" s="33"/>
      <c r="TGW2" s="33"/>
      <c r="TGX2" s="33"/>
      <c r="TGY2" s="33"/>
      <c r="TGZ2" s="33"/>
      <c r="THA2" s="33"/>
      <c r="THB2" s="33"/>
      <c r="THC2" s="33"/>
      <c r="THD2" s="33"/>
      <c r="THE2" s="33"/>
      <c r="THF2" s="33"/>
      <c r="THG2" s="33"/>
      <c r="THH2" s="33"/>
      <c r="THI2" s="33"/>
      <c r="THJ2" s="33"/>
      <c r="THK2" s="33"/>
      <c r="THL2" s="33"/>
      <c r="THM2" s="33"/>
      <c r="THN2" s="33"/>
      <c r="THO2" s="33"/>
      <c r="THP2" s="33"/>
      <c r="THQ2" s="33"/>
      <c r="THR2" s="33"/>
      <c r="THS2" s="33"/>
      <c r="THT2" s="33"/>
      <c r="THU2" s="33"/>
      <c r="THV2" s="33"/>
      <c r="THW2" s="33"/>
      <c r="THX2" s="33"/>
      <c r="THY2" s="33"/>
      <c r="THZ2" s="33"/>
      <c r="TIA2" s="33"/>
      <c r="TIB2" s="33"/>
      <c r="TIC2" s="33"/>
      <c r="TID2" s="33"/>
      <c r="TIE2" s="33"/>
      <c r="TIF2" s="33"/>
      <c r="TIG2" s="33"/>
      <c r="TIH2" s="33"/>
      <c r="TII2" s="33"/>
      <c r="TIJ2" s="33"/>
      <c r="TIK2" s="33"/>
      <c r="TIL2" s="33"/>
      <c r="TIM2" s="33"/>
      <c r="TIN2" s="33"/>
      <c r="TIO2" s="33"/>
      <c r="TIP2" s="33"/>
      <c r="TIQ2" s="33"/>
      <c r="TIR2" s="33"/>
      <c r="TIS2" s="33"/>
      <c r="TIT2" s="33"/>
      <c r="TIU2" s="33"/>
      <c r="TIV2" s="33"/>
      <c r="TIW2" s="33"/>
      <c r="TIX2" s="33"/>
      <c r="TIY2" s="33"/>
      <c r="TIZ2" s="33"/>
      <c r="TJA2" s="33"/>
      <c r="TJB2" s="33"/>
      <c r="TJC2" s="33"/>
      <c r="TJD2" s="33"/>
      <c r="TJE2" s="33"/>
      <c r="TJF2" s="33"/>
      <c r="TJG2" s="33"/>
      <c r="TJH2" s="33"/>
      <c r="TJI2" s="33"/>
      <c r="TJJ2" s="33"/>
      <c r="TJK2" s="33"/>
      <c r="TJL2" s="33"/>
      <c r="TJM2" s="33"/>
      <c r="TJN2" s="33"/>
      <c r="TJO2" s="33"/>
      <c r="TJP2" s="33"/>
      <c r="TJQ2" s="33"/>
      <c r="TJR2" s="33"/>
      <c r="TJS2" s="33"/>
      <c r="TJT2" s="33"/>
      <c r="TJU2" s="33"/>
      <c r="TJV2" s="33"/>
      <c r="TJW2" s="33"/>
      <c r="TJX2" s="33"/>
      <c r="TJY2" s="33"/>
      <c r="TJZ2" s="33"/>
      <c r="TKA2" s="33"/>
      <c r="TKB2" s="33"/>
      <c r="TKC2" s="33"/>
      <c r="TKD2" s="33"/>
      <c r="TKE2" s="33"/>
      <c r="TKF2" s="33"/>
      <c r="TKG2" s="33"/>
      <c r="TKH2" s="33"/>
      <c r="TKI2" s="33"/>
      <c r="TKJ2" s="33"/>
      <c r="TKK2" s="33"/>
      <c r="TKL2" s="33"/>
      <c r="TKM2" s="33"/>
      <c r="TKN2" s="33"/>
      <c r="TKO2" s="33"/>
      <c r="TKP2" s="33"/>
      <c r="TKQ2" s="33"/>
      <c r="TKR2" s="33"/>
      <c r="TKS2" s="33"/>
      <c r="TKT2" s="33"/>
      <c r="TKU2" s="33"/>
      <c r="TKV2" s="33"/>
      <c r="TKW2" s="33"/>
      <c r="TKX2" s="33"/>
      <c r="TKY2" s="33"/>
      <c r="TKZ2" s="33"/>
      <c r="TLA2" s="33"/>
      <c r="TLB2" s="33"/>
      <c r="TLC2" s="33"/>
      <c r="TLD2" s="33"/>
      <c r="TLE2" s="33"/>
      <c r="TLF2" s="33"/>
      <c r="TLG2" s="33"/>
      <c r="TLH2" s="33"/>
      <c r="TLI2" s="33"/>
      <c r="TLJ2" s="33"/>
      <c r="TLK2" s="33"/>
      <c r="TLL2" s="33"/>
      <c r="TLM2" s="33"/>
      <c r="TLN2" s="33"/>
      <c r="TLO2" s="33"/>
      <c r="TLP2" s="33"/>
      <c r="TLQ2" s="33"/>
      <c r="TLR2" s="33"/>
      <c r="TLS2" s="33"/>
      <c r="TLT2" s="33"/>
      <c r="TLU2" s="33"/>
      <c r="TLV2" s="33"/>
      <c r="TLW2" s="33"/>
      <c r="TLX2" s="33"/>
      <c r="TLY2" s="33"/>
      <c r="TLZ2" s="33"/>
      <c r="TMA2" s="33"/>
      <c r="TMB2" s="33"/>
      <c r="TMC2" s="33"/>
      <c r="TMD2" s="33"/>
      <c r="TME2" s="33"/>
      <c r="TMF2" s="33"/>
      <c r="TMG2" s="33"/>
      <c r="TMH2" s="33"/>
      <c r="TMI2" s="33"/>
      <c r="TMJ2" s="33"/>
      <c r="TMK2" s="33"/>
      <c r="TML2" s="33"/>
      <c r="TMM2" s="33"/>
      <c r="TMN2" s="33"/>
      <c r="TMO2" s="33"/>
      <c r="TMP2" s="33"/>
      <c r="TMQ2" s="33"/>
      <c r="TMR2" s="33"/>
      <c r="TMS2" s="33"/>
      <c r="TMT2" s="33"/>
      <c r="TMU2" s="33"/>
      <c r="TMV2" s="33"/>
      <c r="TMW2" s="33"/>
      <c r="TMX2" s="33"/>
      <c r="TMY2" s="33"/>
      <c r="TMZ2" s="33"/>
      <c r="TNA2" s="33"/>
      <c r="TNB2" s="33"/>
      <c r="TNC2" s="33"/>
      <c r="TND2" s="33"/>
      <c r="TNE2" s="33"/>
      <c r="TNF2" s="33"/>
      <c r="TNG2" s="33"/>
      <c r="TNH2" s="33"/>
      <c r="TNI2" s="33"/>
      <c r="TNJ2" s="33"/>
      <c r="TNK2" s="33"/>
      <c r="TNL2" s="33"/>
      <c r="TNM2" s="33"/>
      <c r="TNN2" s="33"/>
      <c r="TNO2" s="33"/>
      <c r="TNP2" s="33"/>
      <c r="TNQ2" s="33"/>
      <c r="TNR2" s="33"/>
      <c r="TNS2" s="33"/>
      <c r="TNT2" s="33"/>
      <c r="TNU2" s="33"/>
      <c r="TNV2" s="33"/>
      <c r="TNW2" s="33"/>
      <c r="TNX2" s="33"/>
      <c r="TNY2" s="33"/>
      <c r="TNZ2" s="33"/>
      <c r="TOA2" s="33"/>
      <c r="TOB2" s="33"/>
      <c r="TOC2" s="33"/>
      <c r="TOD2" s="33"/>
      <c r="TOE2" s="33"/>
      <c r="TOF2" s="33"/>
      <c r="TOG2" s="33"/>
      <c r="TOH2" s="33"/>
      <c r="TOI2" s="33"/>
      <c r="TOJ2" s="33"/>
      <c r="TOK2" s="33"/>
      <c r="TOL2" s="33"/>
      <c r="TOM2" s="33"/>
      <c r="TON2" s="33"/>
      <c r="TOO2" s="33"/>
      <c r="TOP2" s="33"/>
      <c r="TOQ2" s="33"/>
      <c r="TOR2" s="33"/>
      <c r="TOS2" s="33"/>
      <c r="TOT2" s="33"/>
      <c r="TOU2" s="33"/>
      <c r="TOV2" s="33"/>
      <c r="TOW2" s="33"/>
      <c r="TOX2" s="33"/>
      <c r="TOY2" s="33"/>
      <c r="TOZ2" s="33"/>
      <c r="TPA2" s="33"/>
      <c r="TPB2" s="33"/>
      <c r="TPC2" s="33"/>
      <c r="TPD2" s="33"/>
      <c r="TPE2" s="33"/>
      <c r="TPF2" s="33"/>
      <c r="TPG2" s="33"/>
      <c r="TPH2" s="33"/>
      <c r="TPI2" s="33"/>
      <c r="TPJ2" s="33"/>
      <c r="TPK2" s="33"/>
      <c r="TPL2" s="33"/>
      <c r="TPM2" s="33"/>
      <c r="TPN2" s="33"/>
      <c r="TPO2" s="33"/>
      <c r="TPP2" s="33"/>
      <c r="TPQ2" s="33"/>
      <c r="TPR2" s="33"/>
      <c r="TPS2" s="33"/>
      <c r="TPT2" s="33"/>
      <c r="TPU2" s="33"/>
      <c r="TPV2" s="33"/>
      <c r="TPW2" s="33"/>
      <c r="TPX2" s="33"/>
      <c r="TPY2" s="33"/>
      <c r="TPZ2" s="33"/>
      <c r="TQA2" s="33"/>
      <c r="TQB2" s="33"/>
      <c r="TQC2" s="33"/>
      <c r="TQD2" s="33"/>
      <c r="TQE2" s="33"/>
      <c r="TQF2" s="33"/>
      <c r="TQG2" s="33"/>
      <c r="TQH2" s="33"/>
      <c r="TQI2" s="33"/>
      <c r="TQJ2" s="33"/>
      <c r="TQK2" s="33"/>
      <c r="TQL2" s="33"/>
      <c r="TQM2" s="33"/>
      <c r="TQN2" s="33"/>
      <c r="TQO2" s="33"/>
      <c r="TQP2" s="33"/>
      <c r="TQQ2" s="33"/>
      <c r="TQR2" s="33"/>
      <c r="TQS2" s="33"/>
      <c r="TQT2" s="33"/>
      <c r="TQU2" s="33"/>
      <c r="TQV2" s="33"/>
      <c r="TQW2" s="33"/>
      <c r="TQX2" s="33"/>
      <c r="TQY2" s="33"/>
      <c r="TQZ2" s="33"/>
      <c r="TRA2" s="33"/>
      <c r="TRB2" s="33"/>
      <c r="TRC2" s="33"/>
      <c r="TRD2" s="33"/>
      <c r="TRE2" s="33"/>
      <c r="TRF2" s="33"/>
      <c r="TRG2" s="33"/>
      <c r="TRH2" s="33"/>
      <c r="TRI2" s="33"/>
      <c r="TRJ2" s="33"/>
      <c r="TRK2" s="33"/>
      <c r="TRL2" s="33"/>
      <c r="TRM2" s="33"/>
      <c r="TRN2" s="33"/>
      <c r="TRO2" s="33"/>
      <c r="TRP2" s="33"/>
      <c r="TRQ2" s="33"/>
      <c r="TRR2" s="33"/>
      <c r="TRS2" s="33"/>
      <c r="TRT2" s="33"/>
      <c r="TRU2" s="33"/>
      <c r="TRV2" s="33"/>
      <c r="TRW2" s="33"/>
      <c r="TRX2" s="33"/>
      <c r="TRY2" s="33"/>
      <c r="TRZ2" s="33"/>
      <c r="TSA2" s="33"/>
      <c r="TSB2" s="33"/>
      <c r="TSC2" s="33"/>
      <c r="TSD2" s="33"/>
      <c r="TSE2" s="33"/>
      <c r="TSF2" s="33"/>
      <c r="TSG2" s="33"/>
      <c r="TSH2" s="33"/>
      <c r="TSI2" s="33"/>
      <c r="TSJ2" s="33"/>
      <c r="TSK2" s="33"/>
      <c r="TSL2" s="33"/>
      <c r="TSM2" s="33"/>
      <c r="TSN2" s="33"/>
      <c r="TSO2" s="33"/>
      <c r="TSP2" s="33"/>
      <c r="TSQ2" s="33"/>
      <c r="TSR2" s="33"/>
      <c r="TSS2" s="33"/>
      <c r="TST2" s="33"/>
      <c r="TSU2" s="33"/>
      <c r="TSV2" s="33"/>
      <c r="TSW2" s="33"/>
      <c r="TSX2" s="33"/>
      <c r="TSY2" s="33"/>
      <c r="TSZ2" s="33"/>
      <c r="TTA2" s="33"/>
      <c r="TTB2" s="33"/>
      <c r="TTC2" s="33"/>
      <c r="TTD2" s="33"/>
      <c r="TTE2" s="33"/>
      <c r="TTF2" s="33"/>
      <c r="TTG2" s="33"/>
      <c r="TTH2" s="33"/>
      <c r="TTI2" s="33"/>
      <c r="TTJ2" s="33"/>
      <c r="TTK2" s="33"/>
      <c r="TTL2" s="33"/>
      <c r="TTM2" s="33"/>
      <c r="TTN2" s="33"/>
      <c r="TTO2" s="33"/>
      <c r="TTP2" s="33"/>
      <c r="TTQ2" s="33"/>
      <c r="TTR2" s="33"/>
      <c r="TTS2" s="33"/>
      <c r="TTT2" s="33"/>
      <c r="TTU2" s="33"/>
      <c r="TTV2" s="33"/>
      <c r="TTW2" s="33"/>
      <c r="TTX2" s="33"/>
      <c r="TTY2" s="33"/>
      <c r="TTZ2" s="33"/>
      <c r="TUA2" s="33"/>
      <c r="TUB2" s="33"/>
      <c r="TUC2" s="33"/>
      <c r="TUD2" s="33"/>
      <c r="TUE2" s="33"/>
      <c r="TUF2" s="33"/>
      <c r="TUG2" s="33"/>
      <c r="TUH2" s="33"/>
      <c r="TUI2" s="33"/>
      <c r="TUJ2" s="33"/>
      <c r="TUK2" s="33"/>
      <c r="TUL2" s="33"/>
      <c r="TUM2" s="33"/>
      <c r="TUN2" s="33"/>
      <c r="TUO2" s="33"/>
      <c r="TUP2" s="33"/>
      <c r="TUQ2" s="33"/>
      <c r="TUR2" s="33"/>
      <c r="TUS2" s="33"/>
      <c r="TUT2" s="33"/>
      <c r="TUU2" s="33"/>
      <c r="TUV2" s="33"/>
      <c r="TUW2" s="33"/>
      <c r="TUX2" s="33"/>
      <c r="TUY2" s="33"/>
      <c r="TUZ2" s="33"/>
      <c r="TVA2" s="33"/>
      <c r="TVB2" s="33"/>
      <c r="TVC2" s="33"/>
      <c r="TVD2" s="33"/>
      <c r="TVE2" s="33"/>
      <c r="TVF2" s="33"/>
      <c r="TVG2" s="33"/>
      <c r="TVH2" s="33"/>
      <c r="TVI2" s="33"/>
      <c r="TVJ2" s="33"/>
      <c r="TVK2" s="33"/>
      <c r="TVL2" s="33"/>
      <c r="TVM2" s="33"/>
      <c r="TVN2" s="33"/>
      <c r="TVO2" s="33"/>
      <c r="TVP2" s="33"/>
      <c r="TVQ2" s="33"/>
      <c r="TVR2" s="33"/>
      <c r="TVS2" s="33"/>
      <c r="TVT2" s="33"/>
      <c r="TVU2" s="33"/>
      <c r="TVV2" s="33"/>
      <c r="TVW2" s="33"/>
      <c r="TVX2" s="33"/>
      <c r="TVY2" s="33"/>
      <c r="TVZ2" s="33"/>
      <c r="TWA2" s="33"/>
      <c r="TWB2" s="33"/>
      <c r="TWC2" s="33"/>
      <c r="TWD2" s="33"/>
      <c r="TWE2" s="33"/>
      <c r="TWF2" s="33"/>
      <c r="TWG2" s="33"/>
      <c r="TWH2" s="33"/>
      <c r="TWI2" s="33"/>
      <c r="TWJ2" s="33"/>
      <c r="TWK2" s="33"/>
      <c r="TWL2" s="33"/>
      <c r="TWM2" s="33"/>
      <c r="TWN2" s="33"/>
      <c r="TWO2" s="33"/>
      <c r="TWP2" s="33"/>
      <c r="TWQ2" s="33"/>
      <c r="TWR2" s="33"/>
      <c r="TWS2" s="33"/>
      <c r="TWT2" s="33"/>
      <c r="TWU2" s="33"/>
      <c r="TWV2" s="33"/>
      <c r="TWW2" s="33"/>
      <c r="TWX2" s="33"/>
      <c r="TWY2" s="33"/>
      <c r="TWZ2" s="33"/>
      <c r="TXA2" s="33"/>
      <c r="TXB2" s="33"/>
      <c r="TXC2" s="33"/>
      <c r="TXD2" s="33"/>
      <c r="TXE2" s="33"/>
      <c r="TXF2" s="33"/>
      <c r="TXG2" s="33"/>
      <c r="TXH2" s="33"/>
      <c r="TXI2" s="33"/>
      <c r="TXJ2" s="33"/>
      <c r="TXK2" s="33"/>
      <c r="TXL2" s="33"/>
      <c r="TXM2" s="33"/>
      <c r="TXN2" s="33"/>
      <c r="TXO2" s="33"/>
      <c r="TXP2" s="33"/>
      <c r="TXQ2" s="33"/>
      <c r="TXR2" s="33"/>
      <c r="TXS2" s="33"/>
      <c r="TXT2" s="33"/>
      <c r="TXU2" s="33"/>
      <c r="TXV2" s="33"/>
      <c r="TXW2" s="33"/>
      <c r="TXX2" s="33"/>
      <c r="TXY2" s="33"/>
      <c r="TXZ2" s="33"/>
      <c r="TYA2" s="33"/>
      <c r="TYB2" s="33"/>
      <c r="TYC2" s="33"/>
      <c r="TYD2" s="33"/>
      <c r="TYE2" s="33"/>
      <c r="TYF2" s="33"/>
      <c r="TYG2" s="33"/>
      <c r="TYH2" s="33"/>
      <c r="TYI2" s="33"/>
      <c r="TYJ2" s="33"/>
      <c r="TYK2" s="33"/>
      <c r="TYL2" s="33"/>
      <c r="TYM2" s="33"/>
      <c r="TYN2" s="33"/>
      <c r="TYO2" s="33"/>
      <c r="TYP2" s="33"/>
      <c r="TYQ2" s="33"/>
      <c r="TYR2" s="33"/>
      <c r="TYS2" s="33"/>
      <c r="TYT2" s="33"/>
      <c r="TYU2" s="33"/>
      <c r="TYV2" s="33"/>
      <c r="TYW2" s="33"/>
      <c r="TYX2" s="33"/>
      <c r="TYY2" s="33"/>
      <c r="TYZ2" s="33"/>
      <c r="TZA2" s="33"/>
      <c r="TZB2" s="33"/>
      <c r="TZC2" s="33"/>
      <c r="TZD2" s="33"/>
      <c r="TZE2" s="33"/>
      <c r="TZF2" s="33"/>
      <c r="TZG2" s="33"/>
      <c r="TZH2" s="33"/>
      <c r="TZI2" s="33"/>
      <c r="TZJ2" s="33"/>
      <c r="TZK2" s="33"/>
      <c r="TZL2" s="33"/>
      <c r="TZM2" s="33"/>
      <c r="TZN2" s="33"/>
      <c r="TZO2" s="33"/>
      <c r="TZP2" s="33"/>
      <c r="TZQ2" s="33"/>
      <c r="TZR2" s="33"/>
      <c r="TZS2" s="33"/>
      <c r="TZT2" s="33"/>
      <c r="TZU2" s="33"/>
      <c r="TZV2" s="33"/>
      <c r="TZW2" s="33"/>
      <c r="TZX2" s="33"/>
      <c r="TZY2" s="33"/>
      <c r="TZZ2" s="33"/>
      <c r="UAA2" s="33"/>
      <c r="UAB2" s="33"/>
      <c r="UAC2" s="33"/>
      <c r="UAD2" s="33"/>
      <c r="UAE2" s="33"/>
      <c r="UAF2" s="33"/>
      <c r="UAG2" s="33"/>
      <c r="UAH2" s="33"/>
      <c r="UAI2" s="33"/>
      <c r="UAJ2" s="33"/>
      <c r="UAK2" s="33"/>
      <c r="UAL2" s="33"/>
      <c r="UAM2" s="33"/>
      <c r="UAN2" s="33"/>
      <c r="UAO2" s="33"/>
      <c r="UAP2" s="33"/>
      <c r="UAQ2" s="33"/>
      <c r="UAR2" s="33"/>
      <c r="UAS2" s="33"/>
      <c r="UAT2" s="33"/>
      <c r="UAU2" s="33"/>
      <c r="UAV2" s="33"/>
      <c r="UAW2" s="33"/>
      <c r="UAX2" s="33"/>
      <c r="UAY2" s="33"/>
      <c r="UAZ2" s="33"/>
      <c r="UBA2" s="33"/>
      <c r="UBB2" s="33"/>
      <c r="UBC2" s="33"/>
      <c r="UBD2" s="33"/>
      <c r="UBE2" s="33"/>
      <c r="UBF2" s="33"/>
      <c r="UBG2" s="33"/>
      <c r="UBH2" s="33"/>
      <c r="UBI2" s="33"/>
      <c r="UBJ2" s="33"/>
      <c r="UBK2" s="33"/>
      <c r="UBL2" s="33"/>
      <c r="UBM2" s="33"/>
      <c r="UBN2" s="33"/>
      <c r="UBO2" s="33"/>
      <c r="UBP2" s="33"/>
      <c r="UBQ2" s="33"/>
      <c r="UBR2" s="33"/>
      <c r="UBS2" s="33"/>
      <c r="UBT2" s="33"/>
      <c r="UBU2" s="33"/>
      <c r="UBV2" s="33"/>
      <c r="UBW2" s="33"/>
      <c r="UBX2" s="33"/>
      <c r="UBY2" s="33"/>
      <c r="UBZ2" s="33"/>
      <c r="UCA2" s="33"/>
      <c r="UCB2" s="33"/>
      <c r="UCC2" s="33"/>
      <c r="UCD2" s="33"/>
      <c r="UCE2" s="33"/>
      <c r="UCF2" s="33"/>
      <c r="UCG2" s="33"/>
      <c r="UCH2" s="33"/>
      <c r="UCI2" s="33"/>
      <c r="UCJ2" s="33"/>
      <c r="UCK2" s="33"/>
      <c r="UCL2" s="33"/>
      <c r="UCM2" s="33"/>
      <c r="UCN2" s="33"/>
      <c r="UCO2" s="33"/>
      <c r="UCP2" s="33"/>
      <c r="UCQ2" s="33"/>
      <c r="UCR2" s="33"/>
      <c r="UCS2" s="33"/>
      <c r="UCT2" s="33"/>
      <c r="UCU2" s="33"/>
      <c r="UCV2" s="33"/>
      <c r="UCW2" s="33"/>
      <c r="UCX2" s="33"/>
      <c r="UCY2" s="33"/>
      <c r="UCZ2" s="33"/>
      <c r="UDA2" s="33"/>
      <c r="UDB2" s="33"/>
      <c r="UDC2" s="33"/>
      <c r="UDD2" s="33"/>
      <c r="UDE2" s="33"/>
      <c r="UDF2" s="33"/>
      <c r="UDG2" s="33"/>
      <c r="UDH2" s="33"/>
      <c r="UDI2" s="33"/>
      <c r="UDJ2" s="33"/>
      <c r="UDK2" s="33"/>
      <c r="UDL2" s="33"/>
      <c r="UDM2" s="33"/>
      <c r="UDN2" s="33"/>
      <c r="UDO2" s="33"/>
      <c r="UDP2" s="33"/>
      <c r="UDQ2" s="33"/>
      <c r="UDR2" s="33"/>
      <c r="UDS2" s="33"/>
      <c r="UDT2" s="33"/>
      <c r="UDU2" s="33"/>
      <c r="UDV2" s="33"/>
      <c r="UDW2" s="33"/>
      <c r="UDX2" s="33"/>
      <c r="UDY2" s="33"/>
      <c r="UDZ2" s="33"/>
      <c r="UEA2" s="33"/>
      <c r="UEB2" s="33"/>
      <c r="UEC2" s="33"/>
      <c r="UED2" s="33"/>
      <c r="UEE2" s="33"/>
      <c r="UEF2" s="33"/>
      <c r="UEG2" s="33"/>
      <c r="UEH2" s="33"/>
      <c r="UEI2" s="33"/>
      <c r="UEJ2" s="33"/>
      <c r="UEK2" s="33"/>
      <c r="UEL2" s="33"/>
      <c r="UEM2" s="33"/>
      <c r="UEN2" s="33"/>
      <c r="UEO2" s="33"/>
      <c r="UEP2" s="33"/>
      <c r="UEQ2" s="33"/>
      <c r="UER2" s="33"/>
      <c r="UES2" s="33"/>
      <c r="UET2" s="33"/>
      <c r="UEU2" s="33"/>
      <c r="UEV2" s="33"/>
      <c r="UEW2" s="33"/>
      <c r="UEX2" s="33"/>
      <c r="UEY2" s="33"/>
      <c r="UEZ2" s="33"/>
      <c r="UFA2" s="33"/>
      <c r="UFB2" s="33"/>
      <c r="UFC2" s="33"/>
      <c r="UFD2" s="33"/>
      <c r="UFE2" s="33"/>
      <c r="UFF2" s="33"/>
      <c r="UFG2" s="33"/>
      <c r="UFH2" s="33"/>
      <c r="UFI2" s="33"/>
      <c r="UFJ2" s="33"/>
      <c r="UFK2" s="33"/>
      <c r="UFL2" s="33"/>
      <c r="UFM2" s="33"/>
      <c r="UFN2" s="33"/>
      <c r="UFO2" s="33"/>
      <c r="UFP2" s="33"/>
      <c r="UFQ2" s="33"/>
      <c r="UFR2" s="33"/>
      <c r="UFS2" s="33"/>
      <c r="UFT2" s="33"/>
      <c r="UFU2" s="33"/>
      <c r="UFV2" s="33"/>
      <c r="UFW2" s="33"/>
      <c r="UFX2" s="33"/>
      <c r="UFY2" s="33"/>
      <c r="UFZ2" s="33"/>
      <c r="UGA2" s="33"/>
      <c r="UGB2" s="33"/>
      <c r="UGC2" s="33"/>
      <c r="UGD2" s="33"/>
      <c r="UGE2" s="33"/>
      <c r="UGF2" s="33"/>
      <c r="UGG2" s="33"/>
      <c r="UGH2" s="33"/>
      <c r="UGI2" s="33"/>
      <c r="UGJ2" s="33"/>
      <c r="UGK2" s="33"/>
      <c r="UGL2" s="33"/>
      <c r="UGM2" s="33"/>
      <c r="UGN2" s="33"/>
      <c r="UGO2" s="33"/>
      <c r="UGP2" s="33"/>
      <c r="UGQ2" s="33"/>
      <c r="UGR2" s="33"/>
      <c r="UGS2" s="33"/>
      <c r="UGT2" s="33"/>
      <c r="UGU2" s="33"/>
      <c r="UGV2" s="33"/>
      <c r="UGW2" s="33"/>
      <c r="UGX2" s="33"/>
      <c r="UGY2" s="33"/>
      <c r="UGZ2" s="33"/>
      <c r="UHA2" s="33"/>
      <c r="UHB2" s="33"/>
      <c r="UHC2" s="33"/>
      <c r="UHD2" s="33"/>
      <c r="UHE2" s="33"/>
      <c r="UHF2" s="33"/>
      <c r="UHG2" s="33"/>
      <c r="UHH2" s="33"/>
      <c r="UHI2" s="33"/>
      <c r="UHJ2" s="33"/>
      <c r="UHK2" s="33"/>
      <c r="UHL2" s="33"/>
      <c r="UHM2" s="33"/>
      <c r="UHN2" s="33"/>
      <c r="UHO2" s="33"/>
      <c r="UHP2" s="33"/>
      <c r="UHQ2" s="33"/>
      <c r="UHR2" s="33"/>
      <c r="UHS2" s="33"/>
      <c r="UHT2" s="33"/>
      <c r="UHU2" s="33"/>
      <c r="UHV2" s="33"/>
      <c r="UHW2" s="33"/>
      <c r="UHX2" s="33"/>
      <c r="UHY2" s="33"/>
      <c r="UHZ2" s="33"/>
      <c r="UIA2" s="33"/>
      <c r="UIB2" s="33"/>
      <c r="UIC2" s="33"/>
      <c r="UID2" s="33"/>
      <c r="UIE2" s="33"/>
      <c r="UIF2" s="33"/>
      <c r="UIG2" s="33"/>
      <c r="UIH2" s="33"/>
      <c r="UII2" s="33"/>
      <c r="UIJ2" s="33"/>
      <c r="UIK2" s="33"/>
      <c r="UIL2" s="33"/>
      <c r="UIM2" s="33"/>
      <c r="UIN2" s="33"/>
      <c r="UIO2" s="33"/>
      <c r="UIP2" s="33"/>
      <c r="UIQ2" s="33"/>
      <c r="UIR2" s="33"/>
      <c r="UIS2" s="33"/>
      <c r="UIT2" s="33"/>
      <c r="UIU2" s="33"/>
      <c r="UIV2" s="33"/>
      <c r="UIW2" s="33"/>
      <c r="UIX2" s="33"/>
      <c r="UIY2" s="33"/>
      <c r="UIZ2" s="33"/>
      <c r="UJA2" s="33"/>
      <c r="UJB2" s="33"/>
      <c r="UJC2" s="33"/>
      <c r="UJD2" s="33"/>
      <c r="UJE2" s="33"/>
      <c r="UJF2" s="33"/>
      <c r="UJG2" s="33"/>
      <c r="UJH2" s="33"/>
      <c r="UJI2" s="33"/>
      <c r="UJJ2" s="33"/>
      <c r="UJK2" s="33"/>
      <c r="UJL2" s="33"/>
      <c r="UJM2" s="33"/>
      <c r="UJN2" s="33"/>
      <c r="UJO2" s="33"/>
      <c r="UJP2" s="33"/>
      <c r="UJQ2" s="33"/>
      <c r="UJR2" s="33"/>
      <c r="UJS2" s="33"/>
      <c r="UJT2" s="33"/>
      <c r="UJU2" s="33"/>
      <c r="UJV2" s="33"/>
      <c r="UJW2" s="33"/>
      <c r="UJX2" s="33"/>
      <c r="UJY2" s="33"/>
      <c r="UJZ2" s="33"/>
      <c r="UKA2" s="33"/>
      <c r="UKB2" s="33"/>
      <c r="UKC2" s="33"/>
      <c r="UKD2" s="33"/>
      <c r="UKE2" s="33"/>
      <c r="UKF2" s="33"/>
      <c r="UKG2" s="33"/>
      <c r="UKH2" s="33"/>
      <c r="UKI2" s="33"/>
      <c r="UKJ2" s="33"/>
      <c r="UKK2" s="33"/>
      <c r="UKL2" s="33"/>
      <c r="UKM2" s="33"/>
      <c r="UKN2" s="33"/>
      <c r="UKO2" s="33"/>
      <c r="UKP2" s="33"/>
      <c r="UKQ2" s="33"/>
      <c r="UKR2" s="33"/>
      <c r="UKS2" s="33"/>
      <c r="UKT2" s="33"/>
      <c r="UKU2" s="33"/>
      <c r="UKV2" s="33"/>
      <c r="UKW2" s="33"/>
      <c r="UKX2" s="33"/>
      <c r="UKY2" s="33"/>
      <c r="UKZ2" s="33"/>
      <c r="ULA2" s="33"/>
      <c r="ULB2" s="33"/>
      <c r="ULC2" s="33"/>
      <c r="ULD2" s="33"/>
      <c r="ULE2" s="33"/>
      <c r="ULF2" s="33"/>
      <c r="ULG2" s="33"/>
      <c r="ULH2" s="33"/>
      <c r="ULI2" s="33"/>
      <c r="ULJ2" s="33"/>
      <c r="ULK2" s="33"/>
      <c r="ULL2" s="33"/>
      <c r="ULM2" s="33"/>
      <c r="ULN2" s="33"/>
      <c r="ULO2" s="33"/>
      <c r="ULP2" s="33"/>
      <c r="ULQ2" s="33"/>
      <c r="ULR2" s="33"/>
      <c r="ULS2" s="33"/>
      <c r="ULT2" s="33"/>
      <c r="ULU2" s="33"/>
      <c r="ULV2" s="33"/>
      <c r="ULW2" s="33"/>
      <c r="ULX2" s="33"/>
      <c r="ULY2" s="33"/>
      <c r="ULZ2" s="33"/>
      <c r="UMA2" s="33"/>
      <c r="UMB2" s="33"/>
      <c r="UMC2" s="33"/>
      <c r="UMD2" s="33"/>
      <c r="UME2" s="33"/>
      <c r="UMF2" s="33"/>
      <c r="UMG2" s="33"/>
      <c r="UMH2" s="33"/>
      <c r="UMI2" s="33"/>
      <c r="UMJ2" s="33"/>
      <c r="UMK2" s="33"/>
      <c r="UML2" s="33"/>
      <c r="UMM2" s="33"/>
      <c r="UMN2" s="33"/>
      <c r="UMO2" s="33"/>
      <c r="UMP2" s="33"/>
      <c r="UMQ2" s="33"/>
      <c r="UMR2" s="33"/>
      <c r="UMS2" s="33"/>
      <c r="UMT2" s="33"/>
      <c r="UMU2" s="33"/>
      <c r="UMV2" s="33"/>
      <c r="UMW2" s="33"/>
      <c r="UMX2" s="33"/>
      <c r="UMY2" s="33"/>
      <c r="UMZ2" s="33"/>
      <c r="UNA2" s="33"/>
      <c r="UNB2" s="33"/>
      <c r="UNC2" s="33"/>
      <c r="UND2" s="33"/>
      <c r="UNE2" s="33"/>
      <c r="UNF2" s="33"/>
      <c r="UNG2" s="33"/>
      <c r="UNH2" s="33"/>
      <c r="UNI2" s="33"/>
      <c r="UNJ2" s="33"/>
      <c r="UNK2" s="33"/>
      <c r="UNL2" s="33"/>
      <c r="UNM2" s="33"/>
      <c r="UNN2" s="33"/>
      <c r="UNO2" s="33"/>
      <c r="UNP2" s="33"/>
      <c r="UNQ2" s="33"/>
      <c r="UNR2" s="33"/>
      <c r="UNS2" s="33"/>
      <c r="UNT2" s="33"/>
      <c r="UNU2" s="33"/>
      <c r="UNV2" s="33"/>
      <c r="UNW2" s="33"/>
      <c r="UNX2" s="33"/>
      <c r="UNY2" s="33"/>
      <c r="UNZ2" s="33"/>
      <c r="UOA2" s="33"/>
      <c r="UOB2" s="33"/>
      <c r="UOC2" s="33"/>
      <c r="UOD2" s="33"/>
      <c r="UOE2" s="33"/>
      <c r="UOF2" s="33"/>
      <c r="UOG2" s="33"/>
      <c r="UOH2" s="33"/>
      <c r="UOI2" s="33"/>
      <c r="UOJ2" s="33"/>
      <c r="UOK2" s="33"/>
      <c r="UOL2" s="33"/>
      <c r="UOM2" s="33"/>
      <c r="UON2" s="33"/>
      <c r="UOO2" s="33"/>
      <c r="UOP2" s="33"/>
      <c r="UOQ2" s="33"/>
      <c r="UOR2" s="33"/>
      <c r="UOS2" s="33"/>
      <c r="UOT2" s="33"/>
      <c r="UOU2" s="33"/>
      <c r="UOV2" s="33"/>
      <c r="UOW2" s="33"/>
      <c r="UOX2" s="33"/>
      <c r="UOY2" s="33"/>
      <c r="UOZ2" s="33"/>
      <c r="UPA2" s="33"/>
      <c r="UPB2" s="33"/>
      <c r="UPC2" s="33"/>
      <c r="UPD2" s="33"/>
      <c r="UPE2" s="33"/>
      <c r="UPF2" s="33"/>
      <c r="UPG2" s="33"/>
      <c r="UPH2" s="33"/>
      <c r="UPI2" s="33"/>
      <c r="UPJ2" s="33"/>
      <c r="UPK2" s="33"/>
      <c r="UPL2" s="33"/>
      <c r="UPM2" s="33"/>
      <c r="UPN2" s="33"/>
      <c r="UPO2" s="33"/>
      <c r="UPP2" s="33"/>
      <c r="UPQ2" s="33"/>
      <c r="UPR2" s="33"/>
      <c r="UPS2" s="33"/>
      <c r="UPT2" s="33"/>
      <c r="UPU2" s="33"/>
      <c r="UPV2" s="33"/>
      <c r="UPW2" s="33"/>
      <c r="UPX2" s="33"/>
      <c r="UPY2" s="33"/>
      <c r="UPZ2" s="33"/>
      <c r="UQA2" s="33"/>
      <c r="UQB2" s="33"/>
      <c r="UQC2" s="33"/>
      <c r="UQD2" s="33"/>
      <c r="UQE2" s="33"/>
      <c r="UQF2" s="33"/>
      <c r="UQG2" s="33"/>
      <c r="UQH2" s="33"/>
      <c r="UQI2" s="33"/>
      <c r="UQJ2" s="33"/>
      <c r="UQK2" s="33"/>
      <c r="UQL2" s="33"/>
      <c r="UQM2" s="33"/>
      <c r="UQN2" s="33"/>
      <c r="UQO2" s="33"/>
      <c r="UQP2" s="33"/>
      <c r="UQQ2" s="33"/>
      <c r="UQR2" s="33"/>
      <c r="UQS2" s="33"/>
      <c r="UQT2" s="33"/>
      <c r="UQU2" s="33"/>
      <c r="UQV2" s="33"/>
      <c r="UQW2" s="33"/>
      <c r="UQX2" s="33"/>
      <c r="UQY2" s="33"/>
      <c r="UQZ2" s="33"/>
      <c r="URA2" s="33"/>
      <c r="URB2" s="33"/>
      <c r="URC2" s="33"/>
      <c r="URD2" s="33"/>
      <c r="URE2" s="33"/>
      <c r="URF2" s="33"/>
      <c r="URG2" s="33"/>
      <c r="URH2" s="33"/>
      <c r="URI2" s="33"/>
      <c r="URJ2" s="33"/>
      <c r="URK2" s="33"/>
      <c r="URL2" s="33"/>
      <c r="URM2" s="33"/>
      <c r="URN2" s="33"/>
      <c r="URO2" s="33"/>
      <c r="URP2" s="33"/>
      <c r="URQ2" s="33"/>
      <c r="URR2" s="33"/>
      <c r="URS2" s="33"/>
      <c r="URT2" s="33"/>
      <c r="URU2" s="33"/>
      <c r="URV2" s="33"/>
      <c r="URW2" s="33"/>
      <c r="URX2" s="33"/>
      <c r="URY2" s="33"/>
      <c r="URZ2" s="33"/>
      <c r="USA2" s="33"/>
      <c r="USB2" s="33"/>
      <c r="USC2" s="33"/>
      <c r="USD2" s="33"/>
      <c r="USE2" s="33"/>
      <c r="USF2" s="33"/>
      <c r="USG2" s="33"/>
      <c r="USH2" s="33"/>
      <c r="USI2" s="33"/>
      <c r="USJ2" s="33"/>
      <c r="USK2" s="33"/>
      <c r="USL2" s="33"/>
      <c r="USM2" s="33"/>
      <c r="USN2" s="33"/>
      <c r="USO2" s="33"/>
      <c r="USP2" s="33"/>
      <c r="USQ2" s="33"/>
      <c r="USR2" s="33"/>
      <c r="USS2" s="33"/>
      <c r="UST2" s="33"/>
      <c r="USU2" s="33"/>
      <c r="USV2" s="33"/>
      <c r="USW2" s="33"/>
      <c r="USX2" s="33"/>
      <c r="USY2" s="33"/>
      <c r="USZ2" s="33"/>
      <c r="UTA2" s="33"/>
      <c r="UTB2" s="33"/>
      <c r="UTC2" s="33"/>
      <c r="UTD2" s="33"/>
      <c r="UTE2" s="33"/>
      <c r="UTF2" s="33"/>
      <c r="UTG2" s="33"/>
      <c r="UTH2" s="33"/>
      <c r="UTI2" s="33"/>
      <c r="UTJ2" s="33"/>
      <c r="UTK2" s="33"/>
      <c r="UTL2" s="33"/>
      <c r="UTM2" s="33"/>
      <c r="UTN2" s="33"/>
      <c r="UTO2" s="33"/>
      <c r="UTP2" s="33"/>
      <c r="UTQ2" s="33"/>
      <c r="UTR2" s="33"/>
      <c r="UTS2" s="33"/>
      <c r="UTT2" s="33"/>
      <c r="UTU2" s="33"/>
      <c r="UTV2" s="33"/>
      <c r="UTW2" s="33"/>
      <c r="UTX2" s="33"/>
      <c r="UTY2" s="33"/>
      <c r="UTZ2" s="33"/>
      <c r="UUA2" s="33"/>
      <c r="UUB2" s="33"/>
      <c r="UUC2" s="33"/>
      <c r="UUD2" s="33"/>
      <c r="UUE2" s="33"/>
      <c r="UUF2" s="33"/>
      <c r="UUG2" s="33"/>
      <c r="UUH2" s="33"/>
      <c r="UUI2" s="33"/>
      <c r="UUJ2" s="33"/>
      <c r="UUK2" s="33"/>
      <c r="UUL2" s="33"/>
      <c r="UUM2" s="33"/>
      <c r="UUN2" s="33"/>
      <c r="UUO2" s="33"/>
      <c r="UUP2" s="33"/>
      <c r="UUQ2" s="33"/>
      <c r="UUR2" s="33"/>
      <c r="UUS2" s="33"/>
      <c r="UUT2" s="33"/>
      <c r="UUU2" s="33"/>
      <c r="UUV2" s="33"/>
      <c r="UUW2" s="33"/>
      <c r="UUX2" s="33"/>
      <c r="UUY2" s="33"/>
      <c r="UUZ2" s="33"/>
      <c r="UVA2" s="33"/>
      <c r="UVB2" s="33"/>
      <c r="UVC2" s="33"/>
      <c r="UVD2" s="33"/>
      <c r="UVE2" s="33"/>
      <c r="UVF2" s="33"/>
      <c r="UVG2" s="33"/>
      <c r="UVH2" s="33"/>
      <c r="UVI2" s="33"/>
      <c r="UVJ2" s="33"/>
      <c r="UVK2" s="33"/>
      <c r="UVL2" s="33"/>
      <c r="UVM2" s="33"/>
      <c r="UVN2" s="33"/>
      <c r="UVO2" s="33"/>
      <c r="UVP2" s="33"/>
      <c r="UVQ2" s="33"/>
      <c r="UVR2" s="33"/>
      <c r="UVS2" s="33"/>
      <c r="UVT2" s="33"/>
      <c r="UVU2" s="33"/>
      <c r="UVV2" s="33"/>
      <c r="UVW2" s="33"/>
      <c r="UVX2" s="33"/>
      <c r="UVY2" s="33"/>
      <c r="UVZ2" s="33"/>
      <c r="UWA2" s="33"/>
      <c r="UWB2" s="33"/>
      <c r="UWC2" s="33"/>
      <c r="UWD2" s="33"/>
      <c r="UWE2" s="33"/>
      <c r="UWF2" s="33"/>
      <c r="UWG2" s="33"/>
      <c r="UWH2" s="33"/>
      <c r="UWI2" s="33"/>
      <c r="UWJ2" s="33"/>
      <c r="UWK2" s="33"/>
      <c r="UWL2" s="33"/>
      <c r="UWM2" s="33"/>
      <c r="UWN2" s="33"/>
      <c r="UWO2" s="33"/>
      <c r="UWP2" s="33"/>
      <c r="UWQ2" s="33"/>
      <c r="UWR2" s="33"/>
      <c r="UWS2" s="33"/>
      <c r="UWT2" s="33"/>
      <c r="UWU2" s="33"/>
      <c r="UWV2" s="33"/>
      <c r="UWW2" s="33"/>
      <c r="UWX2" s="33"/>
      <c r="UWY2" s="33"/>
      <c r="UWZ2" s="33"/>
      <c r="UXA2" s="33"/>
      <c r="UXB2" s="33"/>
      <c r="UXC2" s="33"/>
      <c r="UXD2" s="33"/>
      <c r="UXE2" s="33"/>
      <c r="UXF2" s="33"/>
      <c r="UXG2" s="33"/>
      <c r="UXH2" s="33"/>
      <c r="UXI2" s="33"/>
      <c r="UXJ2" s="33"/>
      <c r="UXK2" s="33"/>
      <c r="UXL2" s="33"/>
      <c r="UXM2" s="33"/>
      <c r="UXN2" s="33"/>
      <c r="UXO2" s="33"/>
      <c r="UXP2" s="33"/>
      <c r="UXQ2" s="33"/>
      <c r="UXR2" s="33"/>
      <c r="UXS2" s="33"/>
      <c r="UXT2" s="33"/>
      <c r="UXU2" s="33"/>
      <c r="UXV2" s="33"/>
      <c r="UXW2" s="33"/>
      <c r="UXX2" s="33"/>
      <c r="UXY2" s="33"/>
      <c r="UXZ2" s="33"/>
      <c r="UYA2" s="33"/>
      <c r="UYB2" s="33"/>
      <c r="UYC2" s="33"/>
      <c r="UYD2" s="33"/>
      <c r="UYE2" s="33"/>
      <c r="UYF2" s="33"/>
      <c r="UYG2" s="33"/>
      <c r="UYH2" s="33"/>
      <c r="UYI2" s="33"/>
      <c r="UYJ2" s="33"/>
      <c r="UYK2" s="33"/>
      <c r="UYL2" s="33"/>
      <c r="UYM2" s="33"/>
      <c r="UYN2" s="33"/>
      <c r="UYO2" s="33"/>
      <c r="UYP2" s="33"/>
      <c r="UYQ2" s="33"/>
      <c r="UYR2" s="33"/>
      <c r="UYS2" s="33"/>
      <c r="UYT2" s="33"/>
      <c r="UYU2" s="33"/>
      <c r="UYV2" s="33"/>
      <c r="UYW2" s="33"/>
      <c r="UYX2" s="33"/>
      <c r="UYY2" s="33"/>
      <c r="UYZ2" s="33"/>
      <c r="UZA2" s="33"/>
      <c r="UZB2" s="33"/>
      <c r="UZC2" s="33"/>
      <c r="UZD2" s="33"/>
      <c r="UZE2" s="33"/>
      <c r="UZF2" s="33"/>
      <c r="UZG2" s="33"/>
      <c r="UZH2" s="33"/>
      <c r="UZI2" s="33"/>
      <c r="UZJ2" s="33"/>
      <c r="UZK2" s="33"/>
      <c r="UZL2" s="33"/>
      <c r="UZM2" s="33"/>
      <c r="UZN2" s="33"/>
      <c r="UZO2" s="33"/>
      <c r="UZP2" s="33"/>
      <c r="UZQ2" s="33"/>
      <c r="UZR2" s="33"/>
      <c r="UZS2" s="33"/>
      <c r="UZT2" s="33"/>
      <c r="UZU2" s="33"/>
      <c r="UZV2" s="33"/>
      <c r="UZW2" s="33"/>
      <c r="UZX2" s="33"/>
      <c r="UZY2" s="33"/>
      <c r="UZZ2" s="33"/>
      <c r="VAA2" s="33"/>
      <c r="VAB2" s="33"/>
      <c r="VAC2" s="33"/>
      <c r="VAD2" s="33"/>
      <c r="VAE2" s="33"/>
      <c r="VAF2" s="33"/>
      <c r="VAG2" s="33"/>
      <c r="VAH2" s="33"/>
      <c r="VAI2" s="33"/>
      <c r="VAJ2" s="33"/>
      <c r="VAK2" s="33"/>
      <c r="VAL2" s="33"/>
      <c r="VAM2" s="33"/>
      <c r="VAN2" s="33"/>
      <c r="VAO2" s="33"/>
      <c r="VAP2" s="33"/>
      <c r="VAQ2" s="33"/>
      <c r="VAR2" s="33"/>
      <c r="VAS2" s="33"/>
      <c r="VAT2" s="33"/>
      <c r="VAU2" s="33"/>
      <c r="VAV2" s="33"/>
      <c r="VAW2" s="33"/>
      <c r="VAX2" s="33"/>
      <c r="VAY2" s="33"/>
      <c r="VAZ2" s="33"/>
      <c r="VBA2" s="33"/>
      <c r="VBB2" s="33"/>
      <c r="VBC2" s="33"/>
      <c r="VBD2" s="33"/>
      <c r="VBE2" s="33"/>
      <c r="VBF2" s="33"/>
      <c r="VBG2" s="33"/>
      <c r="VBH2" s="33"/>
      <c r="VBI2" s="33"/>
      <c r="VBJ2" s="33"/>
      <c r="VBK2" s="33"/>
      <c r="VBL2" s="33"/>
      <c r="VBM2" s="33"/>
      <c r="VBN2" s="33"/>
      <c r="VBO2" s="33"/>
      <c r="VBP2" s="33"/>
      <c r="VBQ2" s="33"/>
      <c r="VBR2" s="33"/>
      <c r="VBS2" s="33"/>
      <c r="VBT2" s="33"/>
      <c r="VBU2" s="33"/>
      <c r="VBV2" s="33"/>
      <c r="VBW2" s="33"/>
      <c r="VBX2" s="33"/>
      <c r="VBY2" s="33"/>
      <c r="VBZ2" s="33"/>
      <c r="VCA2" s="33"/>
      <c r="VCB2" s="33"/>
      <c r="VCC2" s="33"/>
      <c r="VCD2" s="33"/>
      <c r="VCE2" s="33"/>
      <c r="VCF2" s="33"/>
      <c r="VCG2" s="33"/>
      <c r="VCH2" s="33"/>
      <c r="VCI2" s="33"/>
      <c r="VCJ2" s="33"/>
      <c r="VCK2" s="33"/>
      <c r="VCL2" s="33"/>
      <c r="VCM2" s="33"/>
      <c r="VCN2" s="33"/>
      <c r="VCO2" s="33"/>
      <c r="VCP2" s="33"/>
      <c r="VCQ2" s="33"/>
      <c r="VCR2" s="33"/>
      <c r="VCS2" s="33"/>
      <c r="VCT2" s="33"/>
      <c r="VCU2" s="33"/>
      <c r="VCV2" s="33"/>
      <c r="VCW2" s="33"/>
      <c r="VCX2" s="33"/>
      <c r="VCY2" s="33"/>
      <c r="VCZ2" s="33"/>
      <c r="VDA2" s="33"/>
      <c r="VDB2" s="33"/>
      <c r="VDC2" s="33"/>
      <c r="VDD2" s="33"/>
      <c r="VDE2" s="33"/>
      <c r="VDF2" s="33"/>
      <c r="VDG2" s="33"/>
      <c r="VDH2" s="33"/>
      <c r="VDI2" s="33"/>
      <c r="VDJ2" s="33"/>
      <c r="VDK2" s="33"/>
      <c r="VDL2" s="33"/>
      <c r="VDM2" s="33"/>
      <c r="VDN2" s="33"/>
      <c r="VDO2" s="33"/>
      <c r="VDP2" s="33"/>
      <c r="VDQ2" s="33"/>
      <c r="VDR2" s="33"/>
      <c r="VDS2" s="33"/>
      <c r="VDT2" s="33"/>
      <c r="VDU2" s="33"/>
      <c r="VDV2" s="33"/>
      <c r="VDW2" s="33"/>
      <c r="VDX2" s="33"/>
      <c r="VDY2" s="33"/>
      <c r="VDZ2" s="33"/>
      <c r="VEA2" s="33"/>
      <c r="VEB2" s="33"/>
      <c r="VEC2" s="33"/>
      <c r="VED2" s="33"/>
      <c r="VEE2" s="33"/>
      <c r="VEF2" s="33"/>
      <c r="VEG2" s="33"/>
      <c r="VEH2" s="33"/>
      <c r="VEI2" s="33"/>
      <c r="VEJ2" s="33"/>
      <c r="VEK2" s="33"/>
      <c r="VEL2" s="33"/>
      <c r="VEM2" s="33"/>
      <c r="VEN2" s="33"/>
      <c r="VEO2" s="33"/>
      <c r="VEP2" s="33"/>
      <c r="VEQ2" s="33"/>
      <c r="VER2" s="33"/>
      <c r="VES2" s="33"/>
      <c r="VET2" s="33"/>
      <c r="VEU2" s="33"/>
      <c r="VEV2" s="33"/>
      <c r="VEW2" s="33"/>
      <c r="VEX2" s="33"/>
      <c r="VEY2" s="33"/>
      <c r="VEZ2" s="33"/>
      <c r="VFA2" s="33"/>
      <c r="VFB2" s="33"/>
      <c r="VFC2" s="33"/>
      <c r="VFD2" s="33"/>
      <c r="VFE2" s="33"/>
      <c r="VFF2" s="33"/>
      <c r="VFG2" s="33"/>
      <c r="VFH2" s="33"/>
      <c r="VFI2" s="33"/>
      <c r="VFJ2" s="33"/>
      <c r="VFK2" s="33"/>
      <c r="VFL2" s="33"/>
      <c r="VFM2" s="33"/>
      <c r="VFN2" s="33"/>
      <c r="VFO2" s="33"/>
      <c r="VFP2" s="33"/>
      <c r="VFQ2" s="33"/>
      <c r="VFR2" s="33"/>
      <c r="VFS2" s="33"/>
      <c r="VFT2" s="33"/>
      <c r="VFU2" s="33"/>
      <c r="VFV2" s="33"/>
      <c r="VFW2" s="33"/>
      <c r="VFX2" s="33"/>
      <c r="VFY2" s="33"/>
      <c r="VFZ2" s="33"/>
      <c r="VGA2" s="33"/>
      <c r="VGB2" s="33"/>
      <c r="VGC2" s="33"/>
      <c r="VGD2" s="33"/>
      <c r="VGE2" s="33"/>
      <c r="VGF2" s="33"/>
      <c r="VGG2" s="33"/>
      <c r="VGH2" s="33"/>
      <c r="VGI2" s="33"/>
      <c r="VGJ2" s="33"/>
      <c r="VGK2" s="33"/>
      <c r="VGL2" s="33"/>
      <c r="VGM2" s="33"/>
      <c r="VGN2" s="33"/>
      <c r="VGO2" s="33"/>
      <c r="VGP2" s="33"/>
      <c r="VGQ2" s="33"/>
      <c r="VGR2" s="33"/>
      <c r="VGS2" s="33"/>
      <c r="VGT2" s="33"/>
      <c r="VGU2" s="33"/>
      <c r="VGV2" s="33"/>
      <c r="VGW2" s="33"/>
      <c r="VGX2" s="33"/>
      <c r="VGY2" s="33"/>
      <c r="VGZ2" s="33"/>
      <c r="VHA2" s="33"/>
      <c r="VHB2" s="33"/>
      <c r="VHC2" s="33"/>
      <c r="VHD2" s="33"/>
      <c r="VHE2" s="33"/>
      <c r="VHF2" s="33"/>
      <c r="VHG2" s="33"/>
      <c r="VHH2" s="33"/>
      <c r="VHI2" s="33"/>
      <c r="VHJ2" s="33"/>
      <c r="VHK2" s="33"/>
      <c r="VHL2" s="33"/>
      <c r="VHM2" s="33"/>
      <c r="VHN2" s="33"/>
      <c r="VHO2" s="33"/>
      <c r="VHP2" s="33"/>
      <c r="VHQ2" s="33"/>
      <c r="VHR2" s="33"/>
      <c r="VHS2" s="33"/>
      <c r="VHT2" s="33"/>
      <c r="VHU2" s="33"/>
      <c r="VHV2" s="33"/>
      <c r="VHW2" s="33"/>
      <c r="VHX2" s="33"/>
      <c r="VHY2" s="33"/>
      <c r="VHZ2" s="33"/>
      <c r="VIA2" s="33"/>
      <c r="VIB2" s="33"/>
      <c r="VIC2" s="33"/>
      <c r="VID2" s="33"/>
      <c r="VIE2" s="33"/>
      <c r="VIF2" s="33"/>
      <c r="VIG2" s="33"/>
      <c r="VIH2" s="33"/>
      <c r="VII2" s="33"/>
      <c r="VIJ2" s="33"/>
      <c r="VIK2" s="33"/>
      <c r="VIL2" s="33"/>
      <c r="VIM2" s="33"/>
      <c r="VIN2" s="33"/>
      <c r="VIO2" s="33"/>
      <c r="VIP2" s="33"/>
      <c r="VIQ2" s="33"/>
      <c r="VIR2" s="33"/>
      <c r="VIS2" s="33"/>
      <c r="VIT2" s="33"/>
      <c r="VIU2" s="33"/>
      <c r="VIV2" s="33"/>
      <c r="VIW2" s="33"/>
      <c r="VIX2" s="33"/>
      <c r="VIY2" s="33"/>
      <c r="VIZ2" s="33"/>
      <c r="VJA2" s="33"/>
      <c r="VJB2" s="33"/>
      <c r="VJC2" s="33"/>
      <c r="VJD2" s="33"/>
      <c r="VJE2" s="33"/>
      <c r="VJF2" s="33"/>
      <c r="VJG2" s="33"/>
      <c r="VJH2" s="33"/>
      <c r="VJI2" s="33"/>
      <c r="VJJ2" s="33"/>
      <c r="VJK2" s="33"/>
      <c r="VJL2" s="33"/>
      <c r="VJM2" s="33"/>
      <c r="VJN2" s="33"/>
      <c r="VJO2" s="33"/>
      <c r="VJP2" s="33"/>
      <c r="VJQ2" s="33"/>
      <c r="VJR2" s="33"/>
      <c r="VJS2" s="33"/>
      <c r="VJT2" s="33"/>
      <c r="VJU2" s="33"/>
      <c r="VJV2" s="33"/>
      <c r="VJW2" s="33"/>
      <c r="VJX2" s="33"/>
      <c r="VJY2" s="33"/>
      <c r="VJZ2" s="33"/>
      <c r="VKA2" s="33"/>
      <c r="VKB2" s="33"/>
      <c r="VKC2" s="33"/>
      <c r="VKD2" s="33"/>
      <c r="VKE2" s="33"/>
      <c r="VKF2" s="33"/>
      <c r="VKG2" s="33"/>
      <c r="VKH2" s="33"/>
      <c r="VKI2" s="33"/>
      <c r="VKJ2" s="33"/>
      <c r="VKK2" s="33"/>
      <c r="VKL2" s="33"/>
      <c r="VKM2" s="33"/>
      <c r="VKN2" s="33"/>
      <c r="VKO2" s="33"/>
      <c r="VKP2" s="33"/>
      <c r="VKQ2" s="33"/>
      <c r="VKR2" s="33"/>
      <c r="VKS2" s="33"/>
      <c r="VKT2" s="33"/>
      <c r="VKU2" s="33"/>
      <c r="VKV2" s="33"/>
      <c r="VKW2" s="33"/>
      <c r="VKX2" s="33"/>
      <c r="VKY2" s="33"/>
      <c r="VKZ2" s="33"/>
      <c r="VLA2" s="33"/>
      <c r="VLB2" s="33"/>
      <c r="VLC2" s="33"/>
      <c r="VLD2" s="33"/>
      <c r="VLE2" s="33"/>
      <c r="VLF2" s="33"/>
      <c r="VLG2" s="33"/>
      <c r="VLH2" s="33"/>
      <c r="VLI2" s="33"/>
      <c r="VLJ2" s="33"/>
      <c r="VLK2" s="33"/>
      <c r="VLL2" s="33"/>
      <c r="VLM2" s="33"/>
      <c r="VLN2" s="33"/>
      <c r="VLO2" s="33"/>
      <c r="VLP2" s="33"/>
      <c r="VLQ2" s="33"/>
      <c r="VLR2" s="33"/>
      <c r="VLS2" s="33"/>
      <c r="VLT2" s="33"/>
      <c r="VLU2" s="33"/>
      <c r="VLV2" s="33"/>
      <c r="VLW2" s="33"/>
      <c r="VLX2" s="33"/>
      <c r="VLY2" s="33"/>
      <c r="VLZ2" s="33"/>
      <c r="VMA2" s="33"/>
      <c r="VMB2" s="33"/>
      <c r="VMC2" s="33"/>
      <c r="VMD2" s="33"/>
      <c r="VME2" s="33"/>
      <c r="VMF2" s="33"/>
      <c r="VMG2" s="33"/>
      <c r="VMH2" s="33"/>
      <c r="VMI2" s="33"/>
      <c r="VMJ2" s="33"/>
      <c r="VMK2" s="33"/>
      <c r="VML2" s="33"/>
      <c r="VMM2" s="33"/>
      <c r="VMN2" s="33"/>
      <c r="VMO2" s="33"/>
      <c r="VMP2" s="33"/>
      <c r="VMQ2" s="33"/>
      <c r="VMR2" s="33"/>
      <c r="VMS2" s="33"/>
      <c r="VMT2" s="33"/>
      <c r="VMU2" s="33"/>
      <c r="VMV2" s="33"/>
      <c r="VMW2" s="33"/>
      <c r="VMX2" s="33"/>
      <c r="VMY2" s="33"/>
      <c r="VMZ2" s="33"/>
      <c r="VNA2" s="33"/>
      <c r="VNB2" s="33"/>
      <c r="VNC2" s="33"/>
      <c r="VND2" s="33"/>
      <c r="VNE2" s="33"/>
      <c r="VNF2" s="33"/>
      <c r="VNG2" s="33"/>
      <c r="VNH2" s="33"/>
      <c r="VNI2" s="33"/>
      <c r="VNJ2" s="33"/>
      <c r="VNK2" s="33"/>
      <c r="VNL2" s="33"/>
      <c r="VNM2" s="33"/>
      <c r="VNN2" s="33"/>
      <c r="VNO2" s="33"/>
      <c r="VNP2" s="33"/>
      <c r="VNQ2" s="33"/>
      <c r="VNR2" s="33"/>
      <c r="VNS2" s="33"/>
      <c r="VNT2" s="33"/>
      <c r="VNU2" s="33"/>
      <c r="VNV2" s="33"/>
      <c r="VNW2" s="33"/>
      <c r="VNX2" s="33"/>
      <c r="VNY2" s="33"/>
      <c r="VNZ2" s="33"/>
      <c r="VOA2" s="33"/>
      <c r="VOB2" s="33"/>
      <c r="VOC2" s="33"/>
      <c r="VOD2" s="33"/>
      <c r="VOE2" s="33"/>
      <c r="VOF2" s="33"/>
      <c r="VOG2" s="33"/>
      <c r="VOH2" s="33"/>
      <c r="VOI2" s="33"/>
      <c r="VOJ2" s="33"/>
      <c r="VOK2" s="33"/>
      <c r="VOL2" s="33"/>
      <c r="VOM2" s="33"/>
      <c r="VON2" s="33"/>
      <c r="VOO2" s="33"/>
      <c r="VOP2" s="33"/>
      <c r="VOQ2" s="33"/>
      <c r="VOR2" s="33"/>
      <c r="VOS2" s="33"/>
      <c r="VOT2" s="33"/>
      <c r="VOU2" s="33"/>
      <c r="VOV2" s="33"/>
      <c r="VOW2" s="33"/>
      <c r="VOX2" s="33"/>
      <c r="VOY2" s="33"/>
      <c r="VOZ2" s="33"/>
      <c r="VPA2" s="33"/>
      <c r="VPB2" s="33"/>
      <c r="VPC2" s="33"/>
      <c r="VPD2" s="33"/>
      <c r="VPE2" s="33"/>
      <c r="VPF2" s="33"/>
      <c r="VPG2" s="33"/>
      <c r="VPH2" s="33"/>
      <c r="VPI2" s="33"/>
      <c r="VPJ2" s="33"/>
      <c r="VPK2" s="33"/>
      <c r="VPL2" s="33"/>
      <c r="VPM2" s="33"/>
      <c r="VPN2" s="33"/>
      <c r="VPO2" s="33"/>
      <c r="VPP2" s="33"/>
      <c r="VPQ2" s="33"/>
      <c r="VPR2" s="33"/>
      <c r="VPS2" s="33"/>
      <c r="VPT2" s="33"/>
      <c r="VPU2" s="33"/>
      <c r="VPV2" s="33"/>
      <c r="VPW2" s="33"/>
      <c r="VPX2" s="33"/>
      <c r="VPY2" s="33"/>
      <c r="VPZ2" s="33"/>
      <c r="VQA2" s="33"/>
      <c r="VQB2" s="33"/>
      <c r="VQC2" s="33"/>
      <c r="VQD2" s="33"/>
      <c r="VQE2" s="33"/>
      <c r="VQF2" s="33"/>
      <c r="VQG2" s="33"/>
      <c r="VQH2" s="33"/>
      <c r="VQI2" s="33"/>
      <c r="VQJ2" s="33"/>
      <c r="VQK2" s="33"/>
      <c r="VQL2" s="33"/>
      <c r="VQM2" s="33"/>
      <c r="VQN2" s="33"/>
      <c r="VQO2" s="33"/>
      <c r="VQP2" s="33"/>
      <c r="VQQ2" s="33"/>
      <c r="VQR2" s="33"/>
      <c r="VQS2" s="33"/>
      <c r="VQT2" s="33"/>
      <c r="VQU2" s="33"/>
      <c r="VQV2" s="33"/>
      <c r="VQW2" s="33"/>
      <c r="VQX2" s="33"/>
      <c r="VQY2" s="33"/>
      <c r="VQZ2" s="33"/>
      <c r="VRA2" s="33"/>
      <c r="VRB2" s="33"/>
      <c r="VRC2" s="33"/>
      <c r="VRD2" s="33"/>
      <c r="VRE2" s="33"/>
      <c r="VRF2" s="33"/>
      <c r="VRG2" s="33"/>
      <c r="VRH2" s="33"/>
      <c r="VRI2" s="33"/>
      <c r="VRJ2" s="33"/>
      <c r="VRK2" s="33"/>
      <c r="VRL2" s="33"/>
      <c r="VRM2" s="33"/>
      <c r="VRN2" s="33"/>
      <c r="VRO2" s="33"/>
      <c r="VRP2" s="33"/>
      <c r="VRQ2" s="33"/>
      <c r="VRR2" s="33"/>
      <c r="VRS2" s="33"/>
      <c r="VRT2" s="33"/>
      <c r="VRU2" s="33"/>
      <c r="VRV2" s="33"/>
      <c r="VRW2" s="33"/>
      <c r="VRX2" s="33"/>
      <c r="VRY2" s="33"/>
      <c r="VRZ2" s="33"/>
      <c r="VSA2" s="33"/>
      <c r="VSB2" s="33"/>
      <c r="VSC2" s="33"/>
      <c r="VSD2" s="33"/>
      <c r="VSE2" s="33"/>
      <c r="VSF2" s="33"/>
      <c r="VSG2" s="33"/>
      <c r="VSH2" s="33"/>
      <c r="VSI2" s="33"/>
      <c r="VSJ2" s="33"/>
      <c r="VSK2" s="33"/>
      <c r="VSL2" s="33"/>
      <c r="VSM2" s="33"/>
      <c r="VSN2" s="33"/>
      <c r="VSO2" s="33"/>
      <c r="VSP2" s="33"/>
      <c r="VSQ2" s="33"/>
      <c r="VSR2" s="33"/>
      <c r="VSS2" s="33"/>
      <c r="VST2" s="33"/>
      <c r="VSU2" s="33"/>
      <c r="VSV2" s="33"/>
      <c r="VSW2" s="33"/>
      <c r="VSX2" s="33"/>
      <c r="VSY2" s="33"/>
      <c r="VSZ2" s="33"/>
      <c r="VTA2" s="33"/>
      <c r="VTB2" s="33"/>
      <c r="VTC2" s="33"/>
      <c r="VTD2" s="33"/>
      <c r="VTE2" s="33"/>
      <c r="VTF2" s="33"/>
      <c r="VTG2" s="33"/>
      <c r="VTH2" s="33"/>
      <c r="VTI2" s="33"/>
      <c r="VTJ2" s="33"/>
      <c r="VTK2" s="33"/>
      <c r="VTL2" s="33"/>
      <c r="VTM2" s="33"/>
      <c r="VTN2" s="33"/>
      <c r="VTO2" s="33"/>
      <c r="VTP2" s="33"/>
      <c r="VTQ2" s="33"/>
      <c r="VTR2" s="33"/>
      <c r="VTS2" s="33"/>
      <c r="VTT2" s="33"/>
      <c r="VTU2" s="33"/>
      <c r="VTV2" s="33"/>
      <c r="VTW2" s="33"/>
      <c r="VTX2" s="33"/>
      <c r="VTY2" s="33"/>
      <c r="VTZ2" s="33"/>
      <c r="VUA2" s="33"/>
      <c r="VUB2" s="33"/>
      <c r="VUC2" s="33"/>
      <c r="VUD2" s="33"/>
      <c r="VUE2" s="33"/>
      <c r="VUF2" s="33"/>
      <c r="VUG2" s="33"/>
      <c r="VUH2" s="33"/>
      <c r="VUI2" s="33"/>
      <c r="VUJ2" s="33"/>
      <c r="VUK2" s="33"/>
      <c r="VUL2" s="33"/>
      <c r="VUM2" s="33"/>
      <c r="VUN2" s="33"/>
      <c r="VUO2" s="33"/>
      <c r="VUP2" s="33"/>
      <c r="VUQ2" s="33"/>
      <c r="VUR2" s="33"/>
      <c r="VUS2" s="33"/>
      <c r="VUT2" s="33"/>
      <c r="VUU2" s="33"/>
      <c r="VUV2" s="33"/>
      <c r="VUW2" s="33"/>
      <c r="VUX2" s="33"/>
      <c r="VUY2" s="33"/>
      <c r="VUZ2" s="33"/>
      <c r="VVA2" s="33"/>
      <c r="VVB2" s="33"/>
      <c r="VVC2" s="33"/>
      <c r="VVD2" s="33"/>
      <c r="VVE2" s="33"/>
      <c r="VVF2" s="33"/>
      <c r="VVG2" s="33"/>
      <c r="VVH2" s="33"/>
      <c r="VVI2" s="33"/>
      <c r="VVJ2" s="33"/>
      <c r="VVK2" s="33"/>
      <c r="VVL2" s="33"/>
      <c r="VVM2" s="33"/>
      <c r="VVN2" s="33"/>
      <c r="VVO2" s="33"/>
      <c r="VVP2" s="33"/>
      <c r="VVQ2" s="33"/>
      <c r="VVR2" s="33"/>
      <c r="VVS2" s="33"/>
      <c r="VVT2" s="33"/>
      <c r="VVU2" s="33"/>
      <c r="VVV2" s="33"/>
      <c r="VVW2" s="33"/>
      <c r="VVX2" s="33"/>
      <c r="VVY2" s="33"/>
      <c r="VVZ2" s="33"/>
      <c r="VWA2" s="33"/>
      <c r="VWB2" s="33"/>
      <c r="VWC2" s="33"/>
      <c r="VWD2" s="33"/>
      <c r="VWE2" s="33"/>
      <c r="VWF2" s="33"/>
      <c r="VWG2" s="33"/>
      <c r="VWH2" s="33"/>
      <c r="VWI2" s="33"/>
      <c r="VWJ2" s="33"/>
      <c r="VWK2" s="33"/>
      <c r="VWL2" s="33"/>
      <c r="VWM2" s="33"/>
      <c r="VWN2" s="33"/>
      <c r="VWO2" s="33"/>
      <c r="VWP2" s="33"/>
      <c r="VWQ2" s="33"/>
      <c r="VWR2" s="33"/>
      <c r="VWS2" s="33"/>
      <c r="VWT2" s="33"/>
      <c r="VWU2" s="33"/>
      <c r="VWV2" s="33"/>
      <c r="VWW2" s="33"/>
      <c r="VWX2" s="33"/>
      <c r="VWY2" s="33"/>
      <c r="VWZ2" s="33"/>
      <c r="VXA2" s="33"/>
      <c r="VXB2" s="33"/>
      <c r="VXC2" s="33"/>
      <c r="VXD2" s="33"/>
      <c r="VXE2" s="33"/>
      <c r="VXF2" s="33"/>
      <c r="VXG2" s="33"/>
      <c r="VXH2" s="33"/>
      <c r="VXI2" s="33"/>
      <c r="VXJ2" s="33"/>
      <c r="VXK2" s="33"/>
      <c r="VXL2" s="33"/>
      <c r="VXM2" s="33"/>
      <c r="VXN2" s="33"/>
      <c r="VXO2" s="33"/>
      <c r="VXP2" s="33"/>
      <c r="VXQ2" s="33"/>
      <c r="VXR2" s="33"/>
      <c r="VXS2" s="33"/>
      <c r="VXT2" s="33"/>
      <c r="VXU2" s="33"/>
      <c r="VXV2" s="33"/>
      <c r="VXW2" s="33"/>
      <c r="VXX2" s="33"/>
      <c r="VXY2" s="33"/>
      <c r="VXZ2" s="33"/>
      <c r="VYA2" s="33"/>
      <c r="VYB2" s="33"/>
      <c r="VYC2" s="33"/>
      <c r="VYD2" s="33"/>
      <c r="VYE2" s="33"/>
      <c r="VYF2" s="33"/>
      <c r="VYG2" s="33"/>
      <c r="VYH2" s="33"/>
      <c r="VYI2" s="33"/>
      <c r="VYJ2" s="33"/>
      <c r="VYK2" s="33"/>
      <c r="VYL2" s="33"/>
      <c r="VYM2" s="33"/>
      <c r="VYN2" s="33"/>
      <c r="VYO2" s="33"/>
      <c r="VYP2" s="33"/>
      <c r="VYQ2" s="33"/>
      <c r="VYR2" s="33"/>
      <c r="VYS2" s="33"/>
      <c r="VYT2" s="33"/>
      <c r="VYU2" s="33"/>
      <c r="VYV2" s="33"/>
      <c r="VYW2" s="33"/>
      <c r="VYX2" s="33"/>
      <c r="VYY2" s="33"/>
      <c r="VYZ2" s="33"/>
      <c r="VZA2" s="33"/>
      <c r="VZB2" s="33"/>
      <c r="VZC2" s="33"/>
      <c r="VZD2" s="33"/>
      <c r="VZE2" s="33"/>
      <c r="VZF2" s="33"/>
      <c r="VZG2" s="33"/>
      <c r="VZH2" s="33"/>
      <c r="VZI2" s="33"/>
      <c r="VZJ2" s="33"/>
      <c r="VZK2" s="33"/>
      <c r="VZL2" s="33"/>
      <c r="VZM2" s="33"/>
      <c r="VZN2" s="33"/>
      <c r="VZO2" s="33"/>
      <c r="VZP2" s="33"/>
      <c r="VZQ2" s="33"/>
      <c r="VZR2" s="33"/>
      <c r="VZS2" s="33"/>
      <c r="VZT2" s="33"/>
      <c r="VZU2" s="33"/>
      <c r="VZV2" s="33"/>
      <c r="VZW2" s="33"/>
      <c r="VZX2" s="33"/>
      <c r="VZY2" s="33"/>
      <c r="VZZ2" s="33"/>
      <c r="WAA2" s="33"/>
      <c r="WAB2" s="33"/>
      <c r="WAC2" s="33"/>
      <c r="WAD2" s="33"/>
      <c r="WAE2" s="33"/>
      <c r="WAF2" s="33"/>
      <c r="WAG2" s="33"/>
      <c r="WAH2" s="33"/>
      <c r="WAI2" s="33"/>
      <c r="WAJ2" s="33"/>
      <c r="WAK2" s="33"/>
      <c r="WAL2" s="33"/>
      <c r="WAM2" s="33"/>
      <c r="WAN2" s="33"/>
      <c r="WAO2" s="33"/>
      <c r="WAP2" s="33"/>
      <c r="WAQ2" s="33"/>
      <c r="WAR2" s="33"/>
      <c r="WAS2" s="33"/>
      <c r="WAT2" s="33"/>
      <c r="WAU2" s="33"/>
      <c r="WAV2" s="33"/>
      <c r="WAW2" s="33"/>
      <c r="WAX2" s="33"/>
      <c r="WAY2" s="33"/>
      <c r="WAZ2" s="33"/>
      <c r="WBA2" s="33"/>
      <c r="WBB2" s="33"/>
      <c r="WBC2" s="33"/>
      <c r="WBD2" s="33"/>
      <c r="WBE2" s="33"/>
      <c r="WBF2" s="33"/>
      <c r="WBG2" s="33"/>
      <c r="WBH2" s="33"/>
      <c r="WBI2" s="33"/>
      <c r="WBJ2" s="33"/>
      <c r="WBK2" s="33"/>
      <c r="WBL2" s="33"/>
      <c r="WBM2" s="33"/>
      <c r="WBN2" s="33"/>
      <c r="WBO2" s="33"/>
      <c r="WBP2" s="33"/>
      <c r="WBQ2" s="33"/>
      <c r="WBR2" s="33"/>
      <c r="WBS2" s="33"/>
      <c r="WBT2" s="33"/>
      <c r="WBU2" s="33"/>
      <c r="WBV2" s="33"/>
      <c r="WBW2" s="33"/>
      <c r="WBX2" s="33"/>
      <c r="WBY2" s="33"/>
      <c r="WBZ2" s="33"/>
      <c r="WCA2" s="33"/>
      <c r="WCB2" s="33"/>
      <c r="WCC2" s="33"/>
      <c r="WCD2" s="33"/>
      <c r="WCE2" s="33"/>
      <c r="WCF2" s="33"/>
      <c r="WCG2" s="33"/>
      <c r="WCH2" s="33"/>
      <c r="WCI2" s="33"/>
      <c r="WCJ2" s="33"/>
      <c r="WCK2" s="33"/>
      <c r="WCL2" s="33"/>
      <c r="WCM2" s="33"/>
      <c r="WCN2" s="33"/>
      <c r="WCO2" s="33"/>
      <c r="WCP2" s="33"/>
      <c r="WCQ2" s="33"/>
      <c r="WCR2" s="33"/>
      <c r="WCS2" s="33"/>
      <c r="WCT2" s="33"/>
      <c r="WCU2" s="33"/>
      <c r="WCV2" s="33"/>
      <c r="WCW2" s="33"/>
      <c r="WCX2" s="33"/>
      <c r="WCY2" s="33"/>
      <c r="WCZ2" s="33"/>
      <c r="WDA2" s="33"/>
      <c r="WDB2" s="33"/>
      <c r="WDC2" s="33"/>
      <c r="WDD2" s="33"/>
      <c r="WDE2" s="33"/>
      <c r="WDF2" s="33"/>
      <c r="WDG2" s="33"/>
      <c r="WDH2" s="33"/>
      <c r="WDI2" s="33"/>
      <c r="WDJ2" s="33"/>
      <c r="WDK2" s="33"/>
      <c r="WDL2" s="33"/>
      <c r="WDM2" s="33"/>
      <c r="WDN2" s="33"/>
      <c r="WDO2" s="33"/>
      <c r="WDP2" s="33"/>
      <c r="WDQ2" s="33"/>
      <c r="WDR2" s="33"/>
      <c r="WDS2" s="33"/>
      <c r="WDT2" s="33"/>
      <c r="WDU2" s="33"/>
      <c r="WDV2" s="33"/>
      <c r="WDW2" s="33"/>
      <c r="WDX2" s="33"/>
      <c r="WDY2" s="33"/>
      <c r="WDZ2" s="33"/>
      <c r="WEA2" s="33"/>
      <c r="WEB2" s="33"/>
      <c r="WEC2" s="33"/>
      <c r="WED2" s="33"/>
      <c r="WEE2" s="33"/>
      <c r="WEF2" s="33"/>
      <c r="WEG2" s="33"/>
      <c r="WEH2" s="33"/>
      <c r="WEI2" s="33"/>
      <c r="WEJ2" s="33"/>
      <c r="WEK2" s="33"/>
      <c r="WEL2" s="33"/>
      <c r="WEM2" s="33"/>
      <c r="WEN2" s="33"/>
      <c r="WEO2" s="33"/>
      <c r="WEP2" s="33"/>
      <c r="WEQ2" s="33"/>
      <c r="WER2" s="33"/>
      <c r="WES2" s="33"/>
      <c r="WET2" s="33"/>
      <c r="WEU2" s="33"/>
      <c r="WEV2" s="33"/>
      <c r="WEW2" s="33"/>
      <c r="WEX2" s="33"/>
      <c r="WEY2" s="33"/>
      <c r="WEZ2" s="33"/>
      <c r="WFA2" s="33"/>
      <c r="WFB2" s="33"/>
      <c r="WFC2" s="33"/>
      <c r="WFD2" s="33"/>
      <c r="WFE2" s="33"/>
      <c r="WFF2" s="33"/>
      <c r="WFG2" s="33"/>
      <c r="WFH2" s="33"/>
      <c r="WFI2" s="33"/>
      <c r="WFJ2" s="33"/>
      <c r="WFK2" s="33"/>
      <c r="WFL2" s="33"/>
      <c r="WFM2" s="33"/>
      <c r="WFN2" s="33"/>
      <c r="WFO2" s="33"/>
      <c r="WFP2" s="33"/>
      <c r="WFQ2" s="33"/>
      <c r="WFR2" s="33"/>
      <c r="WFS2" s="33"/>
      <c r="WFT2" s="33"/>
      <c r="WFU2" s="33"/>
      <c r="WFV2" s="33"/>
      <c r="WFW2" s="33"/>
      <c r="WFX2" s="33"/>
      <c r="WFY2" s="33"/>
      <c r="WFZ2" s="33"/>
      <c r="WGA2" s="33"/>
      <c r="WGB2" s="33"/>
      <c r="WGC2" s="33"/>
      <c r="WGD2" s="33"/>
      <c r="WGE2" s="33"/>
      <c r="WGF2" s="33"/>
      <c r="WGG2" s="33"/>
      <c r="WGH2" s="33"/>
      <c r="WGI2" s="33"/>
      <c r="WGJ2" s="33"/>
      <c r="WGK2" s="33"/>
      <c r="WGL2" s="33"/>
      <c r="WGM2" s="33"/>
      <c r="WGN2" s="33"/>
      <c r="WGO2" s="33"/>
      <c r="WGP2" s="33"/>
      <c r="WGQ2" s="33"/>
      <c r="WGR2" s="33"/>
      <c r="WGS2" s="33"/>
      <c r="WGT2" s="33"/>
      <c r="WGU2" s="33"/>
      <c r="WGV2" s="33"/>
      <c r="WGW2" s="33"/>
      <c r="WGX2" s="33"/>
      <c r="WGY2" s="33"/>
      <c r="WGZ2" s="33"/>
      <c r="WHA2" s="33"/>
      <c r="WHB2" s="33"/>
      <c r="WHC2" s="33"/>
      <c r="WHD2" s="33"/>
      <c r="WHE2" s="33"/>
      <c r="WHF2" s="33"/>
      <c r="WHG2" s="33"/>
      <c r="WHH2" s="33"/>
      <c r="WHI2" s="33"/>
      <c r="WHJ2" s="33"/>
      <c r="WHK2" s="33"/>
      <c r="WHL2" s="33"/>
      <c r="WHM2" s="33"/>
      <c r="WHN2" s="33"/>
      <c r="WHO2" s="33"/>
      <c r="WHP2" s="33"/>
      <c r="WHQ2" s="33"/>
      <c r="WHR2" s="33"/>
      <c r="WHS2" s="33"/>
      <c r="WHT2" s="33"/>
      <c r="WHU2" s="33"/>
      <c r="WHV2" s="33"/>
      <c r="WHW2" s="33"/>
      <c r="WHX2" s="33"/>
      <c r="WHY2" s="33"/>
      <c r="WHZ2" s="33"/>
      <c r="WIA2" s="33"/>
      <c r="WIB2" s="33"/>
      <c r="WIC2" s="33"/>
      <c r="WID2" s="33"/>
      <c r="WIE2" s="33"/>
      <c r="WIF2" s="33"/>
      <c r="WIG2" s="33"/>
      <c r="WIH2" s="33"/>
      <c r="WII2" s="33"/>
      <c r="WIJ2" s="33"/>
      <c r="WIK2" s="33"/>
      <c r="WIL2" s="33"/>
      <c r="WIM2" s="33"/>
      <c r="WIN2" s="33"/>
      <c r="WIO2" s="33"/>
      <c r="WIP2" s="33"/>
      <c r="WIQ2" s="33"/>
      <c r="WIR2" s="33"/>
      <c r="WIS2" s="33"/>
      <c r="WIT2" s="33"/>
      <c r="WIU2" s="33"/>
      <c r="WIV2" s="33"/>
      <c r="WIW2" s="33"/>
      <c r="WIX2" s="33"/>
      <c r="WIY2" s="33"/>
      <c r="WIZ2" s="33"/>
      <c r="WJA2" s="33"/>
      <c r="WJB2" s="33"/>
      <c r="WJC2" s="33"/>
      <c r="WJD2" s="33"/>
      <c r="WJE2" s="33"/>
      <c r="WJF2" s="33"/>
      <c r="WJG2" s="33"/>
      <c r="WJH2" s="33"/>
      <c r="WJI2" s="33"/>
      <c r="WJJ2" s="33"/>
      <c r="WJK2" s="33"/>
      <c r="WJL2" s="33"/>
      <c r="WJM2" s="33"/>
      <c r="WJN2" s="33"/>
      <c r="WJO2" s="33"/>
      <c r="WJP2" s="33"/>
      <c r="WJQ2" s="33"/>
      <c r="WJR2" s="33"/>
      <c r="WJS2" s="33"/>
      <c r="WJT2" s="33"/>
      <c r="WJU2" s="33"/>
      <c r="WJV2" s="33"/>
      <c r="WJW2" s="33"/>
      <c r="WJX2" s="33"/>
      <c r="WJY2" s="33"/>
      <c r="WJZ2" s="33"/>
      <c r="WKA2" s="33"/>
      <c r="WKB2" s="33"/>
      <c r="WKC2" s="33"/>
      <c r="WKD2" s="33"/>
      <c r="WKE2" s="33"/>
      <c r="WKF2" s="33"/>
      <c r="WKG2" s="33"/>
      <c r="WKH2" s="33"/>
      <c r="WKI2" s="33"/>
      <c r="WKJ2" s="33"/>
      <c r="WKK2" s="33"/>
      <c r="WKL2" s="33"/>
      <c r="WKM2" s="33"/>
      <c r="WKN2" s="33"/>
      <c r="WKO2" s="33"/>
      <c r="WKP2" s="33"/>
      <c r="WKQ2" s="33"/>
      <c r="WKR2" s="33"/>
      <c r="WKS2" s="33"/>
      <c r="WKT2" s="33"/>
      <c r="WKU2" s="33"/>
      <c r="WKV2" s="33"/>
      <c r="WKW2" s="33"/>
      <c r="WKX2" s="33"/>
      <c r="WKY2" s="33"/>
      <c r="WKZ2" s="33"/>
      <c r="WLA2" s="33"/>
      <c r="WLB2" s="33"/>
      <c r="WLC2" s="33"/>
      <c r="WLD2" s="33"/>
      <c r="WLE2" s="33"/>
      <c r="WLF2" s="33"/>
      <c r="WLG2" s="33"/>
      <c r="WLH2" s="33"/>
      <c r="WLI2" s="33"/>
      <c r="WLJ2" s="33"/>
      <c r="WLK2" s="33"/>
      <c r="WLL2" s="33"/>
      <c r="WLM2" s="33"/>
      <c r="WLN2" s="33"/>
      <c r="WLO2" s="33"/>
      <c r="WLP2" s="33"/>
      <c r="WLQ2" s="33"/>
      <c r="WLR2" s="33"/>
      <c r="WLS2" s="33"/>
      <c r="WLT2" s="33"/>
      <c r="WLU2" s="33"/>
      <c r="WLV2" s="33"/>
      <c r="WLW2" s="33"/>
      <c r="WLX2" s="33"/>
      <c r="WLY2" s="33"/>
      <c r="WLZ2" s="33"/>
      <c r="WMA2" s="33"/>
      <c r="WMB2" s="33"/>
      <c r="WMC2" s="33"/>
      <c r="WMD2" s="33"/>
      <c r="WME2" s="33"/>
      <c r="WMF2" s="33"/>
      <c r="WMG2" s="33"/>
      <c r="WMH2" s="33"/>
      <c r="WMI2" s="33"/>
      <c r="WMJ2" s="33"/>
      <c r="WMK2" s="33"/>
      <c r="WML2" s="33"/>
      <c r="WMM2" s="33"/>
      <c r="WMN2" s="33"/>
      <c r="WMO2" s="33"/>
      <c r="WMP2" s="33"/>
      <c r="WMQ2" s="33"/>
      <c r="WMR2" s="33"/>
      <c r="WMS2" s="33"/>
      <c r="WMT2" s="33"/>
      <c r="WMU2" s="33"/>
      <c r="WMV2" s="33"/>
      <c r="WMW2" s="33"/>
      <c r="WMX2" s="33"/>
      <c r="WMY2" s="33"/>
      <c r="WMZ2" s="33"/>
      <c r="WNA2" s="33"/>
      <c r="WNB2" s="33"/>
      <c r="WNC2" s="33"/>
      <c r="WND2" s="33"/>
      <c r="WNE2" s="33"/>
      <c r="WNF2" s="33"/>
      <c r="WNG2" s="33"/>
      <c r="WNH2" s="33"/>
      <c r="WNI2" s="33"/>
      <c r="WNJ2" s="33"/>
      <c r="WNK2" s="33"/>
      <c r="WNL2" s="33"/>
      <c r="WNM2" s="33"/>
      <c r="WNN2" s="33"/>
      <c r="WNO2" s="33"/>
      <c r="WNP2" s="33"/>
      <c r="WNQ2" s="33"/>
      <c r="WNR2" s="33"/>
      <c r="WNS2" s="33"/>
      <c r="WNT2" s="33"/>
      <c r="WNU2" s="33"/>
      <c r="WNV2" s="33"/>
      <c r="WNW2" s="33"/>
      <c r="WNX2" s="33"/>
      <c r="WNY2" s="33"/>
      <c r="WNZ2" s="33"/>
      <c r="WOA2" s="33"/>
      <c r="WOB2" s="33"/>
      <c r="WOC2" s="33"/>
      <c r="WOD2" s="33"/>
      <c r="WOE2" s="33"/>
      <c r="WOF2" s="33"/>
      <c r="WOG2" s="33"/>
      <c r="WOH2" s="33"/>
      <c r="WOI2" s="33"/>
      <c r="WOJ2" s="33"/>
      <c r="WOK2" s="33"/>
      <c r="WOL2" s="33"/>
      <c r="WOM2" s="33"/>
      <c r="WON2" s="33"/>
      <c r="WOO2" s="33"/>
      <c r="WOP2" s="33"/>
      <c r="WOQ2" s="33"/>
      <c r="WOR2" s="33"/>
      <c r="WOS2" s="33"/>
      <c r="WOT2" s="33"/>
      <c r="WOU2" s="33"/>
      <c r="WOV2" s="33"/>
      <c r="WOW2" s="33"/>
      <c r="WOX2" s="33"/>
      <c r="WOY2" s="33"/>
      <c r="WOZ2" s="33"/>
      <c r="WPA2" s="33"/>
      <c r="WPB2" s="33"/>
      <c r="WPC2" s="33"/>
      <c r="WPD2" s="33"/>
      <c r="WPE2" s="33"/>
      <c r="WPF2" s="33"/>
      <c r="WPG2" s="33"/>
      <c r="WPH2" s="33"/>
      <c r="WPI2" s="33"/>
      <c r="WPJ2" s="33"/>
      <c r="WPK2" s="33"/>
      <c r="WPL2" s="33"/>
      <c r="WPM2" s="33"/>
      <c r="WPN2" s="33"/>
      <c r="WPO2" s="33"/>
      <c r="WPP2" s="33"/>
      <c r="WPQ2" s="33"/>
      <c r="WPR2" s="33"/>
      <c r="WPS2" s="33"/>
      <c r="WPT2" s="33"/>
      <c r="WPU2" s="33"/>
      <c r="WPV2" s="33"/>
      <c r="WPW2" s="33"/>
      <c r="WPX2" s="33"/>
      <c r="WPY2" s="33"/>
      <c r="WPZ2" s="33"/>
      <c r="WQA2" s="33"/>
      <c r="WQB2" s="33"/>
      <c r="WQC2" s="33"/>
      <c r="WQD2" s="33"/>
      <c r="WQE2" s="33"/>
      <c r="WQF2" s="33"/>
      <c r="WQG2" s="33"/>
      <c r="WQH2" s="33"/>
      <c r="WQI2" s="33"/>
      <c r="WQJ2" s="33"/>
      <c r="WQK2" s="33"/>
      <c r="WQL2" s="33"/>
      <c r="WQM2" s="33"/>
      <c r="WQN2" s="33"/>
      <c r="WQO2" s="33"/>
      <c r="WQP2" s="33"/>
      <c r="WQQ2" s="33"/>
      <c r="WQR2" s="33"/>
      <c r="WQS2" s="33"/>
      <c r="WQT2" s="33"/>
      <c r="WQU2" s="33"/>
      <c r="WQV2" s="33"/>
      <c r="WQW2" s="33"/>
      <c r="WQX2" s="33"/>
      <c r="WQY2" s="33"/>
      <c r="WQZ2" s="33"/>
      <c r="WRA2" s="33"/>
      <c r="WRB2" s="33"/>
      <c r="WRC2" s="33"/>
      <c r="WRD2" s="33"/>
      <c r="WRE2" s="33"/>
      <c r="WRF2" s="33"/>
      <c r="WRG2" s="33"/>
      <c r="WRH2" s="33"/>
      <c r="WRI2" s="33"/>
      <c r="WRJ2" s="33"/>
      <c r="WRK2" s="33"/>
      <c r="WRL2" s="33"/>
      <c r="WRM2" s="33"/>
      <c r="WRN2" s="33"/>
      <c r="WRO2" s="33"/>
      <c r="WRP2" s="33"/>
      <c r="WRQ2" s="33"/>
      <c r="WRR2" s="33"/>
      <c r="WRS2" s="33"/>
      <c r="WRT2" s="33"/>
      <c r="WRU2" s="33"/>
      <c r="WRV2" s="33"/>
      <c r="WRW2" s="33"/>
      <c r="WRX2" s="33"/>
      <c r="WRY2" s="33"/>
      <c r="WRZ2" s="33"/>
      <c r="WSA2" s="33"/>
      <c r="WSB2" s="33"/>
      <c r="WSC2" s="33"/>
      <c r="WSD2" s="33"/>
      <c r="WSE2" s="33"/>
      <c r="WSF2" s="33"/>
      <c r="WSG2" s="33"/>
      <c r="WSH2" s="33"/>
      <c r="WSI2" s="33"/>
      <c r="WSJ2" s="33"/>
      <c r="WSK2" s="33"/>
      <c r="WSL2" s="33"/>
      <c r="WSM2" s="33"/>
      <c r="WSN2" s="33"/>
      <c r="WSO2" s="33"/>
      <c r="WSP2" s="33"/>
      <c r="WSQ2" s="33"/>
      <c r="WSR2" s="33"/>
      <c r="WSS2" s="33"/>
      <c r="WST2" s="33"/>
      <c r="WSU2" s="33"/>
      <c r="WSV2" s="33"/>
      <c r="WSW2" s="33"/>
      <c r="WSX2" s="33"/>
      <c r="WSY2" s="33"/>
      <c r="WSZ2" s="33"/>
      <c r="WTA2" s="33"/>
      <c r="WTB2" s="33"/>
      <c r="WTC2" s="33"/>
      <c r="WTD2" s="33"/>
      <c r="WTE2" s="33"/>
      <c r="WTF2" s="33"/>
      <c r="WTG2" s="33"/>
      <c r="WTH2" s="33"/>
      <c r="WTI2" s="33"/>
      <c r="WTJ2" s="33"/>
      <c r="WTK2" s="33"/>
      <c r="WTL2" s="33"/>
      <c r="WTM2" s="33"/>
      <c r="WTN2" s="33"/>
      <c r="WTO2" s="33"/>
      <c r="WTP2" s="33"/>
      <c r="WTQ2" s="33"/>
      <c r="WTR2" s="33"/>
      <c r="WTS2" s="33"/>
      <c r="WTT2" s="33"/>
      <c r="WTU2" s="33"/>
      <c r="WTV2" s="33"/>
      <c r="WTW2" s="33"/>
      <c r="WTX2" s="33"/>
      <c r="WTY2" s="33"/>
      <c r="WTZ2" s="33"/>
      <c r="WUA2" s="33"/>
      <c r="WUB2" s="33"/>
      <c r="WUC2" s="33"/>
      <c r="WUD2" s="33"/>
      <c r="WUE2" s="33"/>
      <c r="WUF2" s="33"/>
      <c r="WUG2" s="33"/>
      <c r="WUH2" s="33"/>
      <c r="WUI2" s="33"/>
      <c r="WUJ2" s="33"/>
      <c r="WUK2" s="33"/>
      <c r="WUL2" s="33"/>
      <c r="WUM2" s="33"/>
      <c r="WUN2" s="33"/>
      <c r="WUO2" s="33"/>
      <c r="WUP2" s="33"/>
      <c r="WUQ2" s="33"/>
      <c r="WUR2" s="33"/>
      <c r="WUS2" s="33"/>
      <c r="WUT2" s="33"/>
      <c r="WUU2" s="33"/>
      <c r="WUV2" s="33"/>
      <c r="WUW2" s="33"/>
      <c r="WUX2" s="33"/>
      <c r="WUY2" s="33"/>
      <c r="WUZ2" s="33"/>
      <c r="WVA2" s="33"/>
      <c r="WVB2" s="33"/>
      <c r="WVC2" s="33"/>
      <c r="WVD2" s="33"/>
      <c r="WVE2" s="33"/>
      <c r="WVF2" s="33"/>
      <c r="WVG2" s="33"/>
      <c r="WVH2" s="33"/>
      <c r="WVI2" s="33"/>
      <c r="WVJ2" s="33"/>
      <c r="WVK2" s="33"/>
      <c r="WVL2" s="33"/>
      <c r="WVM2" s="33"/>
      <c r="WVN2" s="33"/>
      <c r="WVO2" s="33"/>
      <c r="WVP2" s="33"/>
      <c r="WVQ2" s="33"/>
      <c r="WVR2" s="33"/>
      <c r="WVS2" s="33"/>
      <c r="WVT2" s="33"/>
      <c r="WVU2" s="33"/>
      <c r="WVV2" s="33"/>
      <c r="WVW2" s="33"/>
      <c r="WVX2" s="33"/>
      <c r="WVY2" s="33"/>
      <c r="WVZ2" s="33"/>
      <c r="WWA2" s="33"/>
      <c r="WWB2" s="33"/>
      <c r="WWC2" s="33"/>
      <c r="WWD2" s="33"/>
      <c r="WWE2" s="33"/>
      <c r="WWF2" s="33"/>
      <c r="WWG2" s="33"/>
      <c r="WWH2" s="33"/>
      <c r="WWI2" s="33"/>
      <c r="WWJ2" s="33"/>
      <c r="WWK2" s="33"/>
      <c r="WWL2" s="33"/>
      <c r="WWM2" s="33"/>
      <c r="WWN2" s="33"/>
      <c r="WWO2" s="33"/>
      <c r="WWP2" s="33"/>
      <c r="WWQ2" s="33"/>
      <c r="WWR2" s="33"/>
      <c r="WWS2" s="33"/>
      <c r="WWT2" s="33"/>
      <c r="WWU2" s="33"/>
      <c r="WWV2" s="33"/>
      <c r="WWW2" s="33"/>
      <c r="WWX2" s="33"/>
      <c r="WWY2" s="33"/>
      <c r="WWZ2" s="33"/>
      <c r="WXA2" s="33"/>
      <c r="WXB2" s="33"/>
      <c r="WXC2" s="33"/>
      <c r="WXD2" s="33"/>
      <c r="WXE2" s="33"/>
      <c r="WXF2" s="33"/>
      <c r="WXG2" s="33"/>
      <c r="WXH2" s="33"/>
      <c r="WXI2" s="33"/>
      <c r="WXJ2" s="33"/>
      <c r="WXK2" s="33"/>
      <c r="WXL2" s="33"/>
      <c r="WXM2" s="33"/>
      <c r="WXN2" s="33"/>
      <c r="WXO2" s="33"/>
      <c r="WXP2" s="33"/>
      <c r="WXQ2" s="33"/>
      <c r="WXR2" s="33"/>
      <c r="WXS2" s="33"/>
      <c r="WXT2" s="33"/>
      <c r="WXU2" s="33"/>
      <c r="WXV2" s="33"/>
      <c r="WXW2" s="33"/>
      <c r="WXX2" s="33"/>
      <c r="WXY2" s="33"/>
      <c r="WXZ2" s="33"/>
      <c r="WYA2" s="33"/>
      <c r="WYB2" s="33"/>
      <c r="WYC2" s="33"/>
      <c r="WYD2" s="33"/>
      <c r="WYE2" s="33"/>
      <c r="WYF2" s="33"/>
      <c r="WYG2" s="33"/>
      <c r="WYH2" s="33"/>
      <c r="WYI2" s="33"/>
      <c r="WYJ2" s="33"/>
      <c r="WYK2" s="33"/>
      <c r="WYL2" s="33"/>
      <c r="WYM2" s="33"/>
      <c r="WYN2" s="33"/>
      <c r="WYO2" s="33"/>
      <c r="WYP2" s="33"/>
      <c r="WYQ2" s="33"/>
      <c r="WYR2" s="33"/>
      <c r="WYS2" s="33"/>
      <c r="WYT2" s="33"/>
      <c r="WYU2" s="33"/>
      <c r="WYV2" s="33"/>
      <c r="WYW2" s="33"/>
      <c r="WYX2" s="33"/>
      <c r="WYY2" s="33"/>
      <c r="WYZ2" s="33"/>
      <c r="WZA2" s="33"/>
      <c r="WZB2" s="33"/>
      <c r="WZC2" s="33"/>
      <c r="WZD2" s="33"/>
      <c r="WZE2" s="33"/>
      <c r="WZF2" s="33"/>
      <c r="WZG2" s="33"/>
      <c r="WZH2" s="33"/>
      <c r="WZI2" s="33"/>
      <c r="WZJ2" s="33"/>
      <c r="WZK2" s="33"/>
      <c r="WZL2" s="33"/>
      <c r="WZM2" s="33"/>
      <c r="WZN2" s="33"/>
      <c r="WZO2" s="33"/>
      <c r="WZP2" s="33"/>
      <c r="WZQ2" s="33"/>
      <c r="WZR2" s="33"/>
      <c r="WZS2" s="33"/>
      <c r="WZT2" s="33"/>
      <c r="WZU2" s="33"/>
      <c r="WZV2" s="33"/>
      <c r="WZW2" s="33"/>
      <c r="WZX2" s="33"/>
      <c r="WZY2" s="33"/>
      <c r="WZZ2" s="33"/>
      <c r="XAA2" s="33"/>
      <c r="XAB2" s="33"/>
      <c r="XAC2" s="33"/>
      <c r="XAD2" s="33"/>
      <c r="XAE2" s="33"/>
      <c r="XAF2" s="33"/>
      <c r="XAG2" s="33"/>
      <c r="XAH2" s="33"/>
      <c r="XAI2" s="33"/>
      <c r="XAJ2" s="33"/>
      <c r="XAK2" s="33"/>
      <c r="XAL2" s="33"/>
      <c r="XAM2" s="33"/>
      <c r="XAN2" s="33"/>
      <c r="XAO2" s="33"/>
      <c r="XAP2" s="33"/>
      <c r="XAQ2" s="33"/>
      <c r="XAR2" s="33"/>
      <c r="XAS2" s="33"/>
      <c r="XAT2" s="33"/>
      <c r="XAU2" s="33"/>
      <c r="XAV2" s="33"/>
      <c r="XAW2" s="33"/>
      <c r="XAX2" s="33"/>
      <c r="XAY2" s="33"/>
      <c r="XAZ2" s="33"/>
      <c r="XBA2" s="33"/>
      <c r="XBB2" s="33"/>
      <c r="XBC2" s="33"/>
      <c r="XBD2" s="33"/>
      <c r="XBE2" s="33"/>
      <c r="XBF2" s="33"/>
      <c r="XBG2" s="33"/>
      <c r="XBH2" s="33"/>
      <c r="XBI2" s="33"/>
      <c r="XBJ2" s="33"/>
      <c r="XBK2" s="33"/>
      <c r="XBL2" s="33"/>
      <c r="XBM2" s="33"/>
      <c r="XBN2" s="33"/>
      <c r="XBO2" s="33"/>
      <c r="XBP2" s="33"/>
      <c r="XBQ2" s="33"/>
      <c r="XBR2" s="33"/>
      <c r="XBS2" s="33"/>
      <c r="XBT2" s="33"/>
      <c r="XBU2" s="33"/>
      <c r="XBV2" s="33"/>
      <c r="XBW2" s="33"/>
      <c r="XBX2" s="33"/>
      <c r="XBY2" s="33"/>
      <c r="XBZ2" s="33"/>
      <c r="XCA2" s="33"/>
      <c r="XCB2" s="33"/>
      <c r="XCC2" s="33"/>
      <c r="XCD2" s="33"/>
      <c r="XCE2" s="33"/>
      <c r="XCF2" s="33"/>
      <c r="XCG2" s="33"/>
      <c r="XCH2" s="33"/>
      <c r="XCI2" s="33"/>
      <c r="XCJ2" s="33"/>
      <c r="XCK2" s="33"/>
      <c r="XCL2" s="33"/>
      <c r="XCM2" s="33"/>
      <c r="XCN2" s="33"/>
      <c r="XCO2" s="33"/>
      <c r="XCP2" s="33"/>
      <c r="XCQ2" s="33"/>
      <c r="XCR2" s="33"/>
      <c r="XCS2" s="33"/>
      <c r="XCT2" s="33"/>
      <c r="XCU2" s="33"/>
      <c r="XCV2" s="33"/>
      <c r="XCW2" s="33"/>
      <c r="XCX2" s="33"/>
      <c r="XCY2" s="33"/>
      <c r="XCZ2" s="33"/>
      <c r="XDA2" s="33"/>
      <c r="XDB2" s="33"/>
      <c r="XDC2" s="33"/>
      <c r="XDD2" s="33"/>
      <c r="XDE2" s="33"/>
      <c r="XDF2" s="33"/>
      <c r="XDG2" s="33"/>
      <c r="XDH2" s="33"/>
      <c r="XDI2" s="33"/>
      <c r="XDJ2" s="33"/>
      <c r="XDK2" s="33"/>
      <c r="XDL2" s="33"/>
      <c r="XDM2" s="33"/>
      <c r="XDN2" s="33"/>
      <c r="XDO2" s="33"/>
      <c r="XDP2" s="33"/>
      <c r="XDQ2" s="33"/>
      <c r="XDR2" s="33"/>
      <c r="XDS2" s="33"/>
      <c r="XDT2" s="33"/>
      <c r="XDU2" s="33"/>
      <c r="XDV2" s="33"/>
      <c r="XDW2" s="33"/>
      <c r="XDX2" s="33"/>
      <c r="XDY2" s="33"/>
      <c r="XDZ2" s="33"/>
      <c r="XEA2" s="33"/>
      <c r="XEB2" s="33"/>
      <c r="XEC2" s="33"/>
      <c r="XED2" s="33"/>
      <c r="XEE2" s="33"/>
      <c r="XEF2" s="33"/>
      <c r="XEG2" s="33"/>
      <c r="XEH2" s="33"/>
      <c r="XEI2" s="33"/>
      <c r="XEJ2" s="33"/>
      <c r="XEK2" s="33"/>
    </row>
    <row r="3" spans="1:16365" s="126" customFormat="1" ht="186.75" customHeight="1">
      <c r="A3" s="118" t="s">
        <v>5</v>
      </c>
      <c r="B3" s="118" t="s">
        <v>582</v>
      </c>
      <c r="C3" s="10" t="s">
        <v>500</v>
      </c>
      <c r="D3" s="118" t="s">
        <v>528</v>
      </c>
      <c r="E3" s="118"/>
      <c r="F3" s="119" t="s">
        <v>7</v>
      </c>
      <c r="G3" s="120" t="s">
        <v>485</v>
      </c>
      <c r="H3" s="121" t="s">
        <v>7</v>
      </c>
      <c r="I3" s="121" t="s">
        <v>273</v>
      </c>
      <c r="J3" s="125" t="s">
        <v>7</v>
      </c>
      <c r="K3" s="120" t="s">
        <v>273</v>
      </c>
      <c r="L3" s="125" t="s">
        <v>7</v>
      </c>
      <c r="M3" s="121" t="s">
        <v>723</v>
      </c>
      <c r="N3" s="120" t="s">
        <v>722</v>
      </c>
      <c r="O3" s="171" t="s">
        <v>583</v>
      </c>
      <c r="P3" s="121" t="s">
        <v>569</v>
      </c>
      <c r="Q3" s="122" t="s">
        <v>720</v>
      </c>
      <c r="R3" s="125" t="s">
        <v>272</v>
      </c>
      <c r="S3" s="123" t="s">
        <v>556</v>
      </c>
      <c r="T3" s="121" t="s">
        <v>531</v>
      </c>
      <c r="U3" s="121" t="s">
        <v>529</v>
      </c>
      <c r="V3" s="149" t="s">
        <v>576</v>
      </c>
      <c r="W3" s="125" t="s">
        <v>660</v>
      </c>
      <c r="X3" s="190" t="s">
        <v>659</v>
      </c>
      <c r="Y3" s="190" t="s">
        <v>658</v>
      </c>
      <c r="Z3" s="190" t="s">
        <v>661</v>
      </c>
      <c r="AA3" s="190" t="s">
        <v>654</v>
      </c>
      <c r="AB3" s="125" t="s">
        <v>272</v>
      </c>
      <c r="AC3" s="121" t="s">
        <v>279</v>
      </c>
      <c r="AD3" s="120" t="s">
        <v>484</v>
      </c>
      <c r="AE3" s="125" t="s">
        <v>750</v>
      </c>
      <c r="AF3" s="237" t="s">
        <v>485</v>
      </c>
      <c r="AG3" s="237" t="s">
        <v>748</v>
      </c>
      <c r="AH3" s="237" t="s">
        <v>756</v>
      </c>
      <c r="AI3" s="238" t="s">
        <v>749</v>
      </c>
      <c r="AJ3" s="125" t="s">
        <v>272</v>
      </c>
      <c r="AK3" s="121" t="s">
        <v>356</v>
      </c>
      <c r="AL3" s="120" t="s">
        <v>486</v>
      </c>
      <c r="AM3" s="125" t="s">
        <v>272</v>
      </c>
      <c r="AN3" s="121" t="s">
        <v>278</v>
      </c>
      <c r="AO3" s="120" t="s">
        <v>498</v>
      </c>
      <c r="AP3" s="125" t="s">
        <v>272</v>
      </c>
      <c r="AQ3" s="121" t="s">
        <v>483</v>
      </c>
      <c r="AR3" s="120" t="s">
        <v>277</v>
      </c>
      <c r="AS3" s="119" t="s">
        <v>207</v>
      </c>
      <c r="AT3" s="120" t="s">
        <v>691</v>
      </c>
      <c r="AU3" s="118" t="s">
        <v>497</v>
      </c>
      <c r="AV3" s="123" t="s">
        <v>499</v>
      </c>
      <c r="AW3" s="123" t="s">
        <v>509</v>
      </c>
      <c r="AX3" s="123" t="s">
        <v>183</v>
      </c>
      <c r="AY3" s="121" t="s">
        <v>290</v>
      </c>
      <c r="AZ3" s="125" t="s">
        <v>272</v>
      </c>
      <c r="BA3" s="121" t="s">
        <v>281</v>
      </c>
      <c r="BB3" s="120" t="s">
        <v>282</v>
      </c>
      <c r="BC3" s="118" t="s">
        <v>7</v>
      </c>
      <c r="BD3" s="123" t="s">
        <v>210</v>
      </c>
      <c r="BE3" s="123" t="s">
        <v>274</v>
      </c>
      <c r="BF3" s="118" t="s">
        <v>183</v>
      </c>
      <c r="BG3" s="124" t="s">
        <v>205</v>
      </c>
      <c r="BH3" s="119" t="s">
        <v>7</v>
      </c>
      <c r="BI3" s="123" t="s">
        <v>210</v>
      </c>
      <c r="BJ3" s="123" t="s">
        <v>275</v>
      </c>
      <c r="BK3" s="122" t="s">
        <v>183</v>
      </c>
      <c r="BL3" s="124" t="s">
        <v>205</v>
      </c>
      <c r="BM3" s="125" t="s">
        <v>272</v>
      </c>
      <c r="BN3" s="121" t="s">
        <v>281</v>
      </c>
      <c r="BO3" s="120" t="s">
        <v>282</v>
      </c>
      <c r="BP3" s="125" t="s">
        <v>272</v>
      </c>
      <c r="BQ3" s="121" t="s">
        <v>284</v>
      </c>
      <c r="BR3" s="120" t="s">
        <v>285</v>
      </c>
      <c r="BS3" s="118" t="s">
        <v>7</v>
      </c>
      <c r="BT3" s="118" t="s">
        <v>488</v>
      </c>
      <c r="BU3" s="118" t="s">
        <v>489</v>
      </c>
      <c r="BV3" s="118" t="s">
        <v>490</v>
      </c>
      <c r="BW3" s="124" t="s">
        <v>205</v>
      </c>
      <c r="BX3" s="125" t="s">
        <v>491</v>
      </c>
      <c r="BY3" s="121" t="s">
        <v>288</v>
      </c>
      <c r="BZ3" s="120" t="s">
        <v>492</v>
      </c>
      <c r="CA3" s="125" t="s">
        <v>491</v>
      </c>
      <c r="CB3" s="121" t="s">
        <v>289</v>
      </c>
      <c r="CC3" s="120" t="s">
        <v>493</v>
      </c>
      <c r="CD3" s="119" t="s">
        <v>494</v>
      </c>
      <c r="CE3" s="122" t="s">
        <v>487</v>
      </c>
      <c r="CF3" s="122" t="s">
        <v>183</v>
      </c>
      <c r="CG3" s="122" t="s">
        <v>205</v>
      </c>
      <c r="CH3" s="122" t="s">
        <v>495</v>
      </c>
      <c r="CI3" s="119" t="s">
        <v>496</v>
      </c>
      <c r="CJ3" s="122" t="s">
        <v>487</v>
      </c>
      <c r="CK3" s="122" t="s">
        <v>183</v>
      </c>
      <c r="CL3" s="124" t="s">
        <v>205</v>
      </c>
      <c r="CM3" s="119" t="s">
        <v>496</v>
      </c>
      <c r="CN3" s="122" t="s">
        <v>487</v>
      </c>
      <c r="CO3" s="122" t="s">
        <v>183</v>
      </c>
      <c r="CP3" s="124" t="s">
        <v>205</v>
      </c>
    </row>
    <row r="4" spans="1:16365">
      <c r="A4" s="1">
        <v>1</v>
      </c>
      <c r="B4" s="37" t="str">
        <f>IF(OR($C4="Pass",$D4="Pass"),"Pass","Fail")</f>
        <v>Pass</v>
      </c>
      <c r="C4" s="37" t="str">
        <f>IF(COUNTBLANK(Survey!B4:ET4)=$C$2, "Pass", "Fail")</f>
        <v>Pass</v>
      </c>
      <c r="D4" s="37" t="str">
        <f t="shared" ref="D4" si="0">IF(COUNTIF(F4:CP4,"Fail"),"Fail","Pass")</f>
        <v>Fail</v>
      </c>
      <c r="F4" s="42" t="str">
        <f>IF(G4=0,"Pass","Fail")</f>
        <v>Fail</v>
      </c>
      <c r="G4" s="43">
        <f>COUNTBLANK(Survey!B4:D4)+COUNTBLANK(Survey!G4)+COUNTBLANK(Survey!I4)+COUNTBLANK(Survey!L4:M4)+COUNTBLANK(Survey!P4)+COUNTBLANK(Survey!S4:U4)+COUNTBLANK(Survey!AA4:AC4)+COUNTBLANK(Survey!AF4:AG4)+COUNTBLANK(Survey!AK4)</f>
        <v>17</v>
      </c>
      <c r="H4" s="196" t="str">
        <f>IF(OR(I4=20, I4=0),"Pass","Fail")</f>
        <v>Pass</v>
      </c>
      <c r="I4" s="44">
        <f>LEN(Survey!E4)</f>
        <v>0</v>
      </c>
      <c r="J4" s="196" t="str">
        <f>IF(OR(K4=20, K4=0),"Pass","Fail")</f>
        <v>Pass</v>
      </c>
      <c r="K4" s="43">
        <f>LEN(Survey!F4)</f>
        <v>0</v>
      </c>
      <c r="L4" s="196" t="str">
        <f>IF(OR(M4=8, N4="No"),"Pass","Fail")</f>
        <v>Pass</v>
      </c>
      <c r="M4" s="44">
        <f>LEN(Survey!H4)</f>
        <v>0</v>
      </c>
      <c r="N4" s="43" t="str">
        <f>IF(Survey!$L4="Prospectus fund", "Yes", "No")</f>
        <v>No</v>
      </c>
      <c r="O4" s="42" t="str">
        <f>IFERROR(IF(OR(P4=0, Q4=FALSE),"Pass","Fail"),"Pass")</f>
        <v>Pass</v>
      </c>
      <c r="P4" s="44">
        <f>MOD((LEN(Survey!J4)+2),11)</f>
        <v>2</v>
      </c>
      <c r="Q4" s="48" t="b">
        <f>IF(OR(Survey!$M4="ETF",Survey!$M4="ETF, alternative mutual fund",Survey!$M4="Closed-end", Survey!$M4="Split share corp", Survey!$I4="Yes"),TRUE,FALSE)</f>
        <v>0</v>
      </c>
      <c r="R4" s="42" t="str">
        <f>IFERROR(IF(AND(OR(U4=V4,V4 = "Either"),NOT(ISBLANK(Survey!K4))),"Pass","Fail"),"Pass")</f>
        <v>Fail</v>
      </c>
      <c r="S4" s="47" cm="1">
        <f t="array" ref="S4">SUM(SUMIF(Survey!BO4:CH4,{"&gt;0","&lt;0"})*{1,-1})</f>
        <v>0</v>
      </c>
      <c r="T4" s="54" cm="1">
        <f t="array" ref="T4">SUM(SUMIF(Survey!BR4,{"&gt;0","&lt;0"})*{1,-1})+SUM(SUMIF(Survey!CB4,{"&gt;0","&lt;0"})*{1,-1})</f>
        <v>0</v>
      </c>
      <c r="U4" s="54">
        <f>Survey!K4</f>
        <v>0</v>
      </c>
      <c r="V4" s="53" t="str">
        <f>IF(T4=0,"Stand-alone",IF(T4/S4 &gt; 0.65, "Fund of funds", IF(T4/S4 &lt; 0.35,"Stand-alone","Either")))</f>
        <v>Stand-alone</v>
      </c>
      <c r="W4" s="42" t="str">
        <f>IF(AND(AA4=TRUE,OR(Y4&lt;=2, Z4=TRUE)),"Pass","Fail")</f>
        <v>Fail</v>
      </c>
      <c r="X4" s="93" cm="1">
        <f t="array" ref="X4">SUM(SUMIF(Survey!BO4:CH4,{"&gt;0","&lt;0"})*{1,-1})+SUM(SUMIF(Survey!CJ4:DC4,{"&gt;0","&lt;0"})*{1,-1})</f>
        <v>0</v>
      </c>
      <c r="Y4" s="93">
        <f>IFERROR(X4/(Survey!$AL4),0)</f>
        <v>0</v>
      </c>
      <c r="Z4" s="198" t="b">
        <f>IF(OR(Survey!$M4="Alternative strategy or hedge",Survey!$M4="Other",Survey!$L4="Prospectus fund"),TRUE,FALSE)</f>
        <v>0</v>
      </c>
      <c r="AA4" s="198" t="b">
        <f>NOT(ISBLANK(Survey!$M4))</f>
        <v>0</v>
      </c>
      <c r="AB4" s="42" t="str">
        <f>IF(OR(AC4=TRUE, AD4=TRUE),"Pass","Fail")</f>
        <v>Pass</v>
      </c>
      <c r="AC4" s="54" t="b">
        <f>NOT(ISNUMBER(SEARCH("Other",Survey!$P4)))</f>
        <v>1</v>
      </c>
      <c r="AD4" s="53" t="b">
        <f>NOT(ISBLANK(Survey!$Q4))</f>
        <v>0</v>
      </c>
      <c r="AE4" s="239" t="str" cm="1">
        <f t="array" ref="AE4">IF(OR(IF(OR($AG4+$AH4 = 2, $AI4=1), FALSE, TRUE), AND($AF4:$AF4 = 0)),"Pass","Fail")</f>
        <v>Pass</v>
      </c>
      <c r="AF4" s="235">
        <f>COUNTBLANK(Survey!$W4:$Z4)</f>
        <v>4</v>
      </c>
      <c r="AG4" s="235">
        <f>IF(Survey!$I4="Yes",1,0)</f>
        <v>0</v>
      </c>
      <c r="AH4" s="235">
        <f>IF(OR(Survey!$M4="Mutual fund",Survey!$M4="Alternative mutual fund",Survey!$M4="Money market"),1,0)</f>
        <v>0</v>
      </c>
      <c r="AI4" s="240">
        <f>IF(OR(Survey!$M4="ETF",Survey!$M4="ETF, alternative mutual fund"),1,0)</f>
        <v>0</v>
      </c>
      <c r="AJ4" s="42" t="str">
        <f>IF(OR(AK4=TRUE, AL4=TRUE),"Pass","Fail")</f>
        <v>Pass</v>
      </c>
      <c r="AK4" s="54" t="b">
        <f>NOT(ISNUMBER(SEARCH("Yes",Survey!$AC4)))</f>
        <v>1</v>
      </c>
      <c r="AL4" s="53" t="b">
        <f>IF(COUNTBLANK(Survey!$AD4:$AE4)=0,TRUE, FALSE)</f>
        <v>0</v>
      </c>
      <c r="AM4" s="42" t="str">
        <f>IF(OR(AN4=TRUE, AO4=TRUE),"Pass","Fail")</f>
        <v>Pass</v>
      </c>
      <c r="AN4" s="54" t="b">
        <f>NOT(ISNUMBER(SEARCH("Yes",Survey!$AF4)))</f>
        <v>1</v>
      </c>
      <c r="AO4" s="53" t="b">
        <f>NOT(ISBLANK(Survey!$AH4))</f>
        <v>0</v>
      </c>
      <c r="AP4" s="42" t="str">
        <f>IF(OR(AQ4=TRUE, AR4=TRUE),"Pass","Fail")</f>
        <v>Pass</v>
      </c>
      <c r="AQ4" s="54" t="b">
        <f>NOT(OR(ISNUMBER(SEARCH("Other",Survey!$AH4)),ISNUMBER(SEARCH("Multiple",Survey!$AH4))))</f>
        <v>1</v>
      </c>
      <c r="AR4" s="53" t="b">
        <f>NOT(ISBLANK(Survey!$AI4))</f>
        <v>0</v>
      </c>
      <c r="AS4" s="42" t="str">
        <f>IF(AT4&gt;=5000000, "Pass", "Fail")</f>
        <v>Fail</v>
      </c>
      <c r="AT4" s="45">
        <f>(Survey!$AL4)</f>
        <v>0</v>
      </c>
      <c r="AU4" s="37" t="str">
        <f>IF(AND(AX4&gt;=0.99,AX4&lt;=1.01),"Pass","Fail")</f>
        <v>Fail</v>
      </c>
      <c r="AV4" s="38">
        <f>ABS(Survey!$AL4)</f>
        <v>0</v>
      </c>
      <c r="AW4" s="64">
        <f>ABS(Survey!$AM4)+Survey!$AN4-ABS(Survey!$AO4)+ABS(Survey!$AP4)-ABS(Survey!$AQ4)+ABS(Survey!$AR4)-ABS(Survey!$AS4)+Survey!$AT4</f>
        <v>0</v>
      </c>
      <c r="AX4" s="46" t="str">
        <f>IF(AW4=0,"No holdings",AV4/AW4)</f>
        <v>No holdings</v>
      </c>
      <c r="AY4" s="37">
        <f>AV4-AW4</f>
        <v>0</v>
      </c>
      <c r="AZ4" s="42" t="str">
        <f>IF(OR(BA4=TRUE, BB4=TRUE),"Pass","Fail")</f>
        <v>Pass</v>
      </c>
      <c r="BA4" s="54" t="b">
        <f>IF(ABS(Survey!$AT4)=0,TRUE,FALSE)</f>
        <v>1</v>
      </c>
      <c r="BB4" s="53" t="b">
        <f>NOT(ISBLANK(Survey!$AU4))</f>
        <v>0</v>
      </c>
      <c r="BC4" s="37" t="str">
        <f>IF(AND(BF4&gt;=0.99,BF4&lt;=1.01),"Pass","Fail")</f>
        <v>Fail</v>
      </c>
      <c r="BD4" s="38">
        <f>ABS(Survey!$AL4)</f>
        <v>0</v>
      </c>
      <c r="BE4" s="38" cm="1">
        <f t="array" ref="BE4">SUM(SUMIF(Survey!AW4:BD4,{"&gt;0","&lt;0"})*{1,-1})-SUM(SUMIF(Survey!BF4:BM4,{"&gt;0","&lt;0"})*{1,-1})</f>
        <v>0</v>
      </c>
      <c r="BF4" s="46" t="str">
        <f>IF(BE4=0,"No holdings",BD4/BE4)</f>
        <v>No holdings</v>
      </c>
      <c r="BG4" s="37">
        <f>BD4-BE4</f>
        <v>0</v>
      </c>
      <c r="BH4" s="42" t="str">
        <f>IF(AND(BK4&gt;=0.99,BK4&lt;=1.01),"Pass","Fail")</f>
        <v>Fail</v>
      </c>
      <c r="BI4" s="47">
        <f>ABS(Survey!$AL4)</f>
        <v>0</v>
      </c>
      <c r="BJ4" s="47" cm="1">
        <f t="array" ref="BJ4">SUM(SUMIF(Survey!BO4:CH4,{"&gt;0","&lt;0"})*{1,-1})-SUM(SUMIF(Survey!CJ4:DC4,{"&gt;0","&lt;0"})*{1,-1})</f>
        <v>0</v>
      </c>
      <c r="BK4" s="48" t="str">
        <f>IF(BJ4=0,"No holdings",BI4/BJ4)</f>
        <v>No holdings</v>
      </c>
      <c r="BL4" s="49">
        <f>BI4-BJ4</f>
        <v>0</v>
      </c>
      <c r="BM4" s="42" t="str">
        <f>IF(OR(BN4=TRUE, BO4=TRUE),"Pass","Fail")</f>
        <v>Pass</v>
      </c>
      <c r="BN4" s="54" t="b">
        <f>IF(ABS(Survey!$CH4)=0,TRUE,FALSE)</f>
        <v>1</v>
      </c>
      <c r="BO4" s="53" t="b">
        <f>NOT(ISBLANK(Survey!$CI4))</f>
        <v>0</v>
      </c>
      <c r="BP4" s="42" t="str">
        <f>IF(OR(BQ4=TRUE, BR4=TRUE),"Pass","Fail")</f>
        <v>Pass</v>
      </c>
      <c r="BQ4" s="54" t="b">
        <f>IF(ABS(Survey!$DC4)=0,TRUE,FALSE)</f>
        <v>1</v>
      </c>
      <c r="BR4" s="53" t="b">
        <f>NOT(ISBLANK(Survey!$DD4))</f>
        <v>0</v>
      </c>
      <c r="BS4" s="37" t="str">
        <f>IF(BV4&lt;1,"Pass","Fail")</f>
        <v>Pass</v>
      </c>
      <c r="BT4" s="38" cm="1">
        <f t="array" ref="BT4">SUM(SUMIF(Survey!CD4,{"&gt;0","&lt;0"})*{1,-1})+SUM(SUMIF(Survey!CY4,{"&gt;0","&lt;0"})*{1,-1})</f>
        <v>0</v>
      </c>
      <c r="BU4" s="38">
        <f>SUM(SUMIF(Survey!DF4:DL4,{"&gt;0","&lt;0"})*{1,-1})+SUM(SUMIF(Survey!DN4:DT4,{"&gt;0","&lt;0"})*{1,-1})</f>
        <v>0</v>
      </c>
      <c r="BV4" s="37">
        <f>IFERROR(IF(AND(BU4=0,BT4&gt;0),"No Gross Notional",BT4/BU4),0)</f>
        <v>0</v>
      </c>
      <c r="BW4" s="37">
        <f>IF(BT4-BU4 &lt; 0, 0, BT4-BU4)</f>
        <v>0</v>
      </c>
      <c r="BX4" s="42" t="str">
        <f>IF(OR(BY4=TRUE, BZ4=TRUE),"Pass","Fail")</f>
        <v>Pass</v>
      </c>
      <c r="BY4" s="54" t="b">
        <f>IF(ABS(Survey!$DL4)=0,TRUE,FALSE)</f>
        <v>1</v>
      </c>
      <c r="BZ4" s="53" t="b">
        <f>NOT(ISBLANK(Survey!DM4))</f>
        <v>0</v>
      </c>
      <c r="CA4" s="42" t="str">
        <f>IF(OR(CB4=TRUE, CC4=TRUE),"Pass","Fail")</f>
        <v>Pass</v>
      </c>
      <c r="CB4" s="54" t="b">
        <f>IF(ABS(Survey!$DT4)=0,TRUE,FALSE)</f>
        <v>1</v>
      </c>
      <c r="CC4" s="53" t="b">
        <f>NOT(ISBLANK(Survey!$DU4))</f>
        <v>0</v>
      </c>
      <c r="CD4" s="42" t="str">
        <f>IF(CH4=TRUE,"Pass",IF(OR(AND(CE4&gt;=0.99,CE4&lt;=1.01),AND(CE4&gt;=99,CE4&lt;=101)),"Pass","Fail"))</f>
        <v>Fail</v>
      </c>
      <c r="CE4" s="47">
        <f>SUM(SUMIF(Survey!EA4:EC4,{"&gt;0","&lt;0"})*{1,-1})</f>
        <v>0</v>
      </c>
      <c r="CF4" s="50">
        <f>IF(CE4=0,0,100/CE4)</f>
        <v>0</v>
      </c>
      <c r="CG4" s="50">
        <f>100-CE4</f>
        <v>100</v>
      </c>
      <c r="CH4" s="48" t="b">
        <f>IF(OR(Survey!$M4="ETF",Survey!$M4="ETF, alternative mutual fund",Survey!$M4="Closed-end", Survey!$M4="Split share corp"),TRUE,FALSE)</f>
        <v>0</v>
      </c>
      <c r="CI4" s="42" t="str">
        <f>IF(OR(AND(CJ4&gt;=0.99,CJ4&lt;=1.01),AND(CJ4&gt;=99,CJ4&lt;=101)),"Pass","Fail")</f>
        <v>Fail</v>
      </c>
      <c r="CJ4" s="47">
        <f>SUM(SUMIF(Survey!EE4:EK4,{"&gt;0","&lt;0"})*{1,-1})</f>
        <v>0</v>
      </c>
      <c r="CK4" s="50">
        <f>IF(CJ4=0,0,100/CJ4)</f>
        <v>0</v>
      </c>
      <c r="CL4" s="49">
        <f>100-CJ4</f>
        <v>100</v>
      </c>
      <c r="CM4" s="42" t="str">
        <f>IF(OR(AND(CN4&gt;=0.99,CN4&lt;=1.01),AND(CN4&gt;=99,CN4&lt;=101)),"Pass","Fail")</f>
        <v>Fail</v>
      </c>
      <c r="CN4" s="47">
        <f>SUM(SUMIF(Survey!EM4:ES4,{"&gt;0","&lt;0"})*{1,-1})</f>
        <v>0</v>
      </c>
      <c r="CO4" s="50">
        <f>IF(CN4=0,0,100/CN4)</f>
        <v>0</v>
      </c>
      <c r="CP4" s="49">
        <f>100-CN4</f>
        <v>100</v>
      </c>
    </row>
    <row r="5" spans="1:16365">
      <c r="A5" s="1">
        <v>2</v>
      </c>
      <c r="B5" s="37" t="str">
        <f t="shared" ref="B5:B68" si="1">IF(OR($C5="Pass",$D5="Pass"),"Pass","Fail")</f>
        <v>Pass</v>
      </c>
      <c r="C5" s="37" t="str">
        <f>IF(COUNTBLANK(Survey!B5:ET5)=$C$2, "Pass", "Fail")</f>
        <v>Pass</v>
      </c>
      <c r="D5" s="37" t="str">
        <f t="shared" ref="D5:D68" si="2">IF(COUNTIF(F5:CP5,"Fail"),"Fail","Pass")</f>
        <v>Fail</v>
      </c>
      <c r="F5" s="196" t="str">
        <f t="shared" ref="F5:F68" si="3">IF(G5=0,"Pass","Fail")</f>
        <v>Fail</v>
      </c>
      <c r="G5" s="43">
        <f>COUNTBLANK(Survey!B5:D5)+COUNTBLANK(Survey!G5)+COUNTBLANK(Survey!I5)+COUNTBLANK(Survey!L5:M5)+COUNTBLANK(Survey!P5)+COUNTBLANK(Survey!S5:U5)+COUNTBLANK(Survey!AA5:AC5)+COUNTBLANK(Survey!AF5:AG5)+COUNTBLANK(Survey!AK5)</f>
        <v>17</v>
      </c>
      <c r="H5" s="196" t="str">
        <f t="shared" ref="H5:H68" si="4">IF(OR(I5=20, I5=0),"Pass","Fail")</f>
        <v>Pass</v>
      </c>
      <c r="I5" s="44">
        <f>LEN(Survey!E5)</f>
        <v>0</v>
      </c>
      <c r="J5" s="196" t="str">
        <f t="shared" ref="J5:J68" si="5">IF(OR(K5=20, K5=0),"Pass","Fail")</f>
        <v>Pass</v>
      </c>
      <c r="K5" s="43">
        <f>LEN(Survey!F5)</f>
        <v>0</v>
      </c>
      <c r="L5" s="196" t="str">
        <f t="shared" ref="L5:L68" si="6">IF(OR(M5=8, N5="No"),"Pass","Fail")</f>
        <v>Pass</v>
      </c>
      <c r="M5" s="44">
        <f>LEN(Survey!H5)</f>
        <v>0</v>
      </c>
      <c r="N5" s="43" t="str">
        <f>IF(Survey!$L5="Prospectus fund", "Yes", "No")</f>
        <v>No</v>
      </c>
      <c r="O5" s="196" t="str">
        <f t="shared" ref="O5:O68" si="7">IFERROR(IF(OR(P5=0, Q5=FALSE),"Pass","Fail"),"Pass")</f>
        <v>Pass</v>
      </c>
      <c r="P5" s="44">
        <f>MOD((LEN(Survey!J5)+2),11)</f>
        <v>2</v>
      </c>
      <c r="Q5" s="48" t="b">
        <f>IF(OR(Survey!$M5="ETF",Survey!$M5="ETF, alternative mutual fund",Survey!$M5="Closed-end", Survey!$M5="Split share corp", Survey!$I5="Yes"),TRUE,FALSE)</f>
        <v>0</v>
      </c>
      <c r="R5" s="196" t="str">
        <f>IFERROR(IF(AND(OR(U5=V5,V5 = "Either"),NOT(ISBLANK(Survey!K5))),"Pass","Fail"),"Pass")</f>
        <v>Fail</v>
      </c>
      <c r="S5" s="47" cm="1">
        <f t="array" ref="S5">SUM(SUMIF(Survey!BO5:CH5,{"&gt;0","&lt;0"})*{1,-1})</f>
        <v>0</v>
      </c>
      <c r="T5" s="54" cm="1">
        <f t="array" ref="T5">SUM(SUMIF(Survey!BR5,{"&gt;0","&lt;0"})*{1,-1})+SUM(SUMIF(Survey!CB5,{"&gt;0","&lt;0"})*{1,-1})</f>
        <v>0</v>
      </c>
      <c r="U5" s="54">
        <f>Survey!K5</f>
        <v>0</v>
      </c>
      <c r="V5" s="53" t="str">
        <f t="shared" ref="V5:V68" si="8">IF(T5=0,"Stand-alone",IF(T5/S5 &gt; 0.65, "Fund of funds", IF(T5/S5 &lt; 0.35,"Stand-alone","Either")))</f>
        <v>Stand-alone</v>
      </c>
      <c r="W5" s="196" t="str">
        <f t="shared" ref="W5:W68" si="9">IF(AND(AA5=TRUE,OR(Y5&lt;=2, Z5=TRUE)),"Pass","Fail")</f>
        <v>Fail</v>
      </c>
      <c r="X5" s="93" cm="1">
        <f t="array" ref="X5">SUM(SUMIF(Survey!BO5:CH5,{"&gt;0","&lt;0"})*{1,-1})+SUM(SUMIF(Survey!CJ5:DC5,{"&gt;0","&lt;0"})*{1,-1})</f>
        <v>0</v>
      </c>
      <c r="Y5" s="93">
        <f>IFERROR(X5/(Survey!$AL5),0)</f>
        <v>0</v>
      </c>
      <c r="Z5" s="198" t="b">
        <f>IF(OR(Survey!$M5="Alternative strategy or hedge",Survey!$M5="Other",Survey!$L5="Prospectus fund"),TRUE,FALSE)</f>
        <v>0</v>
      </c>
      <c r="AA5" s="198" t="b">
        <f>NOT(ISBLANK(Survey!$M5))</f>
        <v>0</v>
      </c>
      <c r="AB5" s="196" t="str">
        <f t="shared" ref="AB5:AB68" si="10">IF(OR(AC5=TRUE, AD5=TRUE),"Pass","Fail")</f>
        <v>Pass</v>
      </c>
      <c r="AC5" s="54" t="b">
        <f>NOT(ISNUMBER(SEARCH("Other",Survey!$P5)))</f>
        <v>1</v>
      </c>
      <c r="AD5" s="53" t="b">
        <f>NOT(ISBLANK(Survey!$Q5))</f>
        <v>0</v>
      </c>
      <c r="AE5" s="239" t="str" cm="1">
        <f t="array" ref="AE5">IF(OR(IF(OR($AG5+$AH5 = 2, $AI5=1), FALSE, TRUE), AND($AF5:$AF5 = 0)),"Pass","Fail")</f>
        <v>Pass</v>
      </c>
      <c r="AF5" s="235">
        <f>COUNTBLANK(Survey!$W5:$Z5)</f>
        <v>4</v>
      </c>
      <c r="AG5" s="235">
        <f>IF(Survey!$I5="Yes",1,0)</f>
        <v>0</v>
      </c>
      <c r="AH5" s="235">
        <f>IF(OR(Survey!$M5="Mutual fund",Survey!$M5="Alternative mutual fund",Survey!$M5="Money market"),1,0)</f>
        <v>0</v>
      </c>
      <c r="AI5" s="240">
        <f>IF(OR(Survey!$M5="ETF",Survey!$M5="ETF, alternative mutual fund"),1,0)</f>
        <v>0</v>
      </c>
      <c r="AJ5" s="196" t="str">
        <f t="shared" ref="AJ5:AJ68" si="11">IF(OR(AK5=TRUE, AL5=TRUE),"Pass","Fail")</f>
        <v>Pass</v>
      </c>
      <c r="AK5" s="54" t="b">
        <f>NOT(ISNUMBER(SEARCH("Yes",Survey!$AC5)))</f>
        <v>1</v>
      </c>
      <c r="AL5" s="53" t="b">
        <f>IF(COUNTBLANK(Survey!$AD5:$AE5)=0,TRUE, FALSE)</f>
        <v>0</v>
      </c>
      <c r="AM5" s="196" t="str">
        <f t="shared" ref="AM5:AM68" si="12">IF(OR(AN5=TRUE, AO5=TRUE),"Pass","Fail")</f>
        <v>Pass</v>
      </c>
      <c r="AN5" s="54" t="b">
        <f>NOT(ISNUMBER(SEARCH("Yes",Survey!$AF5)))</f>
        <v>1</v>
      </c>
      <c r="AO5" s="53" t="b">
        <f>NOT(ISBLANK(Survey!$AH5))</f>
        <v>0</v>
      </c>
      <c r="AP5" s="196" t="str">
        <f t="shared" ref="AP5:AP68" si="13">IF(OR(AQ5=TRUE, AR5=TRUE),"Pass","Fail")</f>
        <v>Pass</v>
      </c>
      <c r="AQ5" s="54" t="b">
        <f>NOT(OR(ISNUMBER(SEARCH("Other",Survey!$AH5)),ISNUMBER(SEARCH("Multiple",Survey!$AH5))))</f>
        <v>1</v>
      </c>
      <c r="AR5" s="53" t="b">
        <f>NOT(ISBLANK(Survey!$AI5))</f>
        <v>0</v>
      </c>
      <c r="AS5" s="196" t="str">
        <f t="shared" ref="AS5:AS68" si="14">IF(AT5&gt;=5000000, "Pass", "Fail")</f>
        <v>Fail</v>
      </c>
      <c r="AT5" s="45">
        <f>(Survey!$AL5)</f>
        <v>0</v>
      </c>
      <c r="AU5" s="37" t="str">
        <f t="shared" ref="AU5:AU68" si="15">IF(AND(AX5&gt;=0.99,AX5&lt;=1.01),"Pass","Fail")</f>
        <v>Fail</v>
      </c>
      <c r="AV5" s="38">
        <f>ABS(Survey!$AL5)</f>
        <v>0</v>
      </c>
      <c r="AW5" s="64">
        <f>ABS(Survey!$AM5)+Survey!$AN5-ABS(Survey!$AO5)+ABS(Survey!$AP5)-ABS(Survey!$AQ5)+ABS(Survey!$AR5)-ABS(Survey!$AS5)+Survey!$AT5</f>
        <v>0</v>
      </c>
      <c r="AX5" s="46" t="str">
        <f t="shared" ref="AX5:AX68" si="16">IF(AW5=0,"No holdings",AV5/AW5)</f>
        <v>No holdings</v>
      </c>
      <c r="AY5" s="37">
        <f t="shared" ref="AY5:AY68" si="17">AV5-AW5</f>
        <v>0</v>
      </c>
      <c r="AZ5" s="196" t="str">
        <f t="shared" ref="AZ5:AZ68" si="18">IF(OR(BA5=TRUE, BB5=TRUE),"Pass","Fail")</f>
        <v>Pass</v>
      </c>
      <c r="BA5" s="54" t="b">
        <f>IF(ABS(Survey!$AT5)=0,TRUE,FALSE)</f>
        <v>1</v>
      </c>
      <c r="BB5" s="53" t="b">
        <f>NOT(ISBLANK(Survey!$AU5))</f>
        <v>0</v>
      </c>
      <c r="BC5" s="37" t="str">
        <f t="shared" ref="BC5:BC68" si="19">IF(AND(BF5&gt;=0.99,BF5&lt;=1.01),"Pass","Fail")</f>
        <v>Fail</v>
      </c>
      <c r="BD5" s="38">
        <f>ABS(Survey!$AL5)</f>
        <v>0</v>
      </c>
      <c r="BE5" s="38" cm="1">
        <f t="array" ref="BE5">SUM(SUMIF(Survey!AW5:BD5,{"&gt;0","&lt;0"})*{1,-1})-SUM(SUMIF(Survey!BF5:BM5,{"&gt;0","&lt;0"})*{1,-1})</f>
        <v>0</v>
      </c>
      <c r="BF5" s="46" t="str">
        <f t="shared" ref="BF5:BF68" si="20">IF(BE5=0,"No holdings",BD5/BE5)</f>
        <v>No holdings</v>
      </c>
      <c r="BG5" s="37">
        <f t="shared" ref="BG5:BG68" si="21">BD5-BE5</f>
        <v>0</v>
      </c>
      <c r="BH5" s="196" t="str">
        <f t="shared" ref="BH5:BH68" si="22">IF(AND(BK5&gt;=0.99,BK5&lt;=1.01),"Pass","Fail")</f>
        <v>Fail</v>
      </c>
      <c r="BI5" s="47">
        <f>ABS(Survey!$AL5)</f>
        <v>0</v>
      </c>
      <c r="BJ5" s="47" cm="1">
        <f t="array" ref="BJ5">SUM(SUMIF(Survey!BO5:CH5,{"&gt;0","&lt;0"})*{1,-1})-SUM(SUMIF(Survey!CJ5:DC5,{"&gt;0","&lt;0"})*{1,-1})</f>
        <v>0</v>
      </c>
      <c r="BK5" s="48" t="str">
        <f t="shared" ref="BK5:BK68" si="23">IF(BJ5=0,"No holdings",BI5/BJ5)</f>
        <v>No holdings</v>
      </c>
      <c r="BL5" s="49">
        <f t="shared" ref="BL5:BL68" si="24">BI5-BJ5</f>
        <v>0</v>
      </c>
      <c r="BM5" s="196" t="str">
        <f t="shared" ref="BM5:BM68" si="25">IF(OR(BN5=TRUE, BO5=TRUE),"Pass","Fail")</f>
        <v>Pass</v>
      </c>
      <c r="BN5" s="54" t="b">
        <f>IF(ABS(Survey!$CH5)=0,TRUE,FALSE)</f>
        <v>1</v>
      </c>
      <c r="BO5" s="53" t="b">
        <f>NOT(ISBLANK(Survey!$CI5))</f>
        <v>0</v>
      </c>
      <c r="BP5" s="196" t="str">
        <f t="shared" ref="BP5:BP68" si="26">IF(OR(BQ5=TRUE, BR5=TRUE),"Pass","Fail")</f>
        <v>Pass</v>
      </c>
      <c r="BQ5" s="54" t="b">
        <f>IF(ABS(Survey!$DC5)=0,TRUE,FALSE)</f>
        <v>1</v>
      </c>
      <c r="BR5" s="53" t="b">
        <f>NOT(ISBLANK(Survey!$DD5))</f>
        <v>0</v>
      </c>
      <c r="BS5" s="37" t="str">
        <f t="shared" ref="BS5:BS68" si="27">IF(BV5&lt;1,"Pass","Fail")</f>
        <v>Pass</v>
      </c>
      <c r="BT5" s="38" cm="1">
        <f t="array" ref="BT5">SUM(SUMIF(Survey!CD5,{"&gt;0","&lt;0"})*{1,-1})+SUM(SUMIF(Survey!CY5,{"&gt;0","&lt;0"})*{1,-1})</f>
        <v>0</v>
      </c>
      <c r="BU5" s="38">
        <f>SUM(SUMIF(Survey!DF5:DL5,{"&gt;0","&lt;0"})*{1,-1})+SUM(SUMIF(Survey!DN5:DT5,{"&gt;0","&lt;0"})*{1,-1})</f>
        <v>0</v>
      </c>
      <c r="BV5" s="37">
        <f t="shared" ref="BV5:BV68" si="28">IFERROR(IF(AND(BU5=0,BT5&gt;0),"No Gross Notional",BT5/BU5),0)</f>
        <v>0</v>
      </c>
      <c r="BW5" s="37">
        <f t="shared" ref="BW5:BW68" si="29">IF(BT5-BU5 &lt; 0, 0, BT5-BU5)</f>
        <v>0</v>
      </c>
      <c r="BX5" s="196" t="str">
        <f t="shared" ref="BX5:BX68" si="30">IF(OR(BY5=TRUE, BZ5=TRUE),"Pass","Fail")</f>
        <v>Pass</v>
      </c>
      <c r="BY5" s="54" t="b">
        <f>IF(ABS(Survey!$DL5)=0,TRUE,FALSE)</f>
        <v>1</v>
      </c>
      <c r="BZ5" s="53" t="b">
        <f>NOT(ISBLANK(Survey!DM5))</f>
        <v>0</v>
      </c>
      <c r="CA5" s="196" t="str">
        <f t="shared" ref="CA5:CA68" si="31">IF(OR(CB5=TRUE, CC5=TRUE),"Pass","Fail")</f>
        <v>Pass</v>
      </c>
      <c r="CB5" s="54" t="b">
        <f>IF(ABS(Survey!$DT5)=0,TRUE,FALSE)</f>
        <v>1</v>
      </c>
      <c r="CC5" s="53" t="b">
        <f>NOT(ISBLANK(Survey!$DU5))</f>
        <v>0</v>
      </c>
      <c r="CD5" s="196" t="str">
        <f t="shared" ref="CD5:CD68" si="32">IF(CH5=TRUE,"Pass",IF(OR(AND(CE5&gt;=0.99,CE5&lt;=1.01),AND(CE5&gt;=99,CE5&lt;=101)),"Pass","Fail"))</f>
        <v>Fail</v>
      </c>
      <c r="CE5" s="47">
        <f>SUM(SUMIF(Survey!EA5:EC5,{"&gt;0","&lt;0"})*{1,-1})</f>
        <v>0</v>
      </c>
      <c r="CF5" s="50">
        <f t="shared" ref="CF5:CF68" si="33">IF(CE5=0,0,100/CE5)</f>
        <v>0</v>
      </c>
      <c r="CG5" s="50">
        <f t="shared" ref="CG5:CG68" si="34">100-CE5</f>
        <v>100</v>
      </c>
      <c r="CH5" s="48" t="b">
        <f>IF(OR(Survey!$M5="ETF",Survey!$M5="ETF, alternative mutual fund",Survey!$M5="Closed-end", Survey!$M5="Split share corp"),TRUE,FALSE)</f>
        <v>0</v>
      </c>
      <c r="CI5" s="196" t="str">
        <f t="shared" ref="CI5:CI68" si="35">IF(OR(AND(CJ5&gt;=0.99,CJ5&lt;=1.01),AND(CJ5&gt;=99,CJ5&lt;=101)),"Pass","Fail")</f>
        <v>Fail</v>
      </c>
      <c r="CJ5" s="47">
        <f>SUM(SUMIF(Survey!EE5:EK5,{"&gt;0","&lt;0"})*{1,-1})</f>
        <v>0</v>
      </c>
      <c r="CK5" s="50">
        <f t="shared" ref="CK5:CK68" si="36">IF(CJ5=0,0,100/CJ5)</f>
        <v>0</v>
      </c>
      <c r="CL5" s="49">
        <f t="shared" ref="CL5:CL68" si="37">100-CJ5</f>
        <v>100</v>
      </c>
      <c r="CM5" s="196" t="str">
        <f t="shared" ref="CM5:CM68" si="38">IF(OR(AND(CN5&gt;=0.99,CN5&lt;=1.01),AND(CN5&gt;=99,CN5&lt;=101)),"Pass","Fail")</f>
        <v>Fail</v>
      </c>
      <c r="CN5" s="47">
        <f>SUM(SUMIF(Survey!EM5:ES5,{"&gt;0","&lt;0"})*{1,-1})</f>
        <v>0</v>
      </c>
      <c r="CO5" s="50">
        <f t="shared" ref="CO5:CO68" si="39">IF(CN5=0,0,100/CN5)</f>
        <v>0</v>
      </c>
      <c r="CP5" s="49">
        <f t="shared" ref="CP5:CP68" si="40">100-CN5</f>
        <v>100</v>
      </c>
    </row>
    <row r="6" spans="1:16365">
      <c r="A6" s="1">
        <v>3</v>
      </c>
      <c r="B6" s="37" t="str">
        <f t="shared" si="1"/>
        <v>Pass</v>
      </c>
      <c r="C6" s="37" t="str">
        <f>IF(COUNTBLANK(Survey!B6:ET6)=$C$2, "Pass", "Fail")</f>
        <v>Pass</v>
      </c>
      <c r="D6" s="37" t="str">
        <f t="shared" si="2"/>
        <v>Fail</v>
      </c>
      <c r="F6" s="196" t="str">
        <f t="shared" si="3"/>
        <v>Fail</v>
      </c>
      <c r="G6" s="43">
        <f>COUNTBLANK(Survey!B6:D6)+COUNTBLANK(Survey!G6)+COUNTBLANK(Survey!I6)+COUNTBLANK(Survey!L6:M6)+COUNTBLANK(Survey!P6)+COUNTBLANK(Survey!S6:U6)+COUNTBLANK(Survey!AA6:AC6)+COUNTBLANK(Survey!AF6:AG6)+COUNTBLANK(Survey!AK6)</f>
        <v>17</v>
      </c>
      <c r="H6" s="196" t="str">
        <f t="shared" si="4"/>
        <v>Pass</v>
      </c>
      <c r="I6" s="44">
        <f>LEN(Survey!E6)</f>
        <v>0</v>
      </c>
      <c r="J6" s="196" t="str">
        <f t="shared" si="5"/>
        <v>Pass</v>
      </c>
      <c r="K6" s="43">
        <f>LEN(Survey!F6)</f>
        <v>0</v>
      </c>
      <c r="L6" s="196" t="str">
        <f t="shared" si="6"/>
        <v>Pass</v>
      </c>
      <c r="M6" s="44">
        <f>LEN(Survey!H6)</f>
        <v>0</v>
      </c>
      <c r="N6" s="43" t="str">
        <f>IF(Survey!$L6="Prospectus fund", "Yes", "No")</f>
        <v>No</v>
      </c>
      <c r="O6" s="196" t="str">
        <f t="shared" si="7"/>
        <v>Pass</v>
      </c>
      <c r="P6" s="44">
        <f>MOD((LEN(Survey!J6)+2),11)</f>
        <v>2</v>
      </c>
      <c r="Q6" s="48" t="b">
        <f>IF(OR(Survey!$M6="ETF",Survey!$M6="ETF, alternative mutual fund",Survey!$M6="Closed-end", Survey!$M6="Split share corp", Survey!$I6="Yes"),TRUE,FALSE)</f>
        <v>0</v>
      </c>
      <c r="R6" s="196" t="str">
        <f>IFERROR(IF(AND(OR(U6=V6,V6 = "Either"),NOT(ISBLANK(Survey!K6))),"Pass","Fail"),"Pass")</f>
        <v>Fail</v>
      </c>
      <c r="S6" s="47" cm="1">
        <f t="array" ref="S6">SUM(SUMIF(Survey!BO6:CH6,{"&gt;0","&lt;0"})*{1,-1})</f>
        <v>0</v>
      </c>
      <c r="T6" s="54" cm="1">
        <f t="array" ref="T6">SUM(SUMIF(Survey!BR6,{"&gt;0","&lt;0"})*{1,-1})+SUM(SUMIF(Survey!CB6,{"&gt;0","&lt;0"})*{1,-1})</f>
        <v>0</v>
      </c>
      <c r="U6" s="54">
        <f>Survey!K6</f>
        <v>0</v>
      </c>
      <c r="V6" s="53" t="str">
        <f t="shared" si="8"/>
        <v>Stand-alone</v>
      </c>
      <c r="W6" s="196" t="str">
        <f t="shared" si="9"/>
        <v>Fail</v>
      </c>
      <c r="X6" s="93" cm="1">
        <f t="array" ref="X6">SUM(SUMIF(Survey!BO6:CH6,{"&gt;0","&lt;0"})*{1,-1})+SUM(SUMIF(Survey!CJ6:DC6,{"&gt;0","&lt;0"})*{1,-1})</f>
        <v>0</v>
      </c>
      <c r="Y6" s="93">
        <f>IFERROR(X6/(Survey!$AL6),0)</f>
        <v>0</v>
      </c>
      <c r="Z6" s="198" t="b">
        <f>IF(OR(Survey!$M6="Alternative strategy or hedge",Survey!$M6="Other",Survey!$L6="Prospectus fund"),TRUE,FALSE)</f>
        <v>0</v>
      </c>
      <c r="AA6" s="198" t="b">
        <f>NOT(ISBLANK(Survey!$M6))</f>
        <v>0</v>
      </c>
      <c r="AB6" s="196" t="str">
        <f t="shared" si="10"/>
        <v>Pass</v>
      </c>
      <c r="AC6" s="54" t="b">
        <f>NOT(ISNUMBER(SEARCH("Other",Survey!$P6)))</f>
        <v>1</v>
      </c>
      <c r="AD6" s="53" t="b">
        <f>NOT(ISBLANK(Survey!$Q6))</f>
        <v>0</v>
      </c>
      <c r="AE6" s="239" t="str" cm="1">
        <f t="array" ref="AE6">IF(OR(IF(OR($AG6+$AH6 = 2, $AI6=1), FALSE, TRUE), AND($AF6:$AF6 = 0)),"Pass","Fail")</f>
        <v>Pass</v>
      </c>
      <c r="AF6" s="235">
        <f>COUNTBLANK(Survey!$W6:$Z6)</f>
        <v>4</v>
      </c>
      <c r="AG6" s="235">
        <f>IF(Survey!$I6="Yes",1,0)</f>
        <v>0</v>
      </c>
      <c r="AH6" s="235">
        <f>IF(OR(Survey!$M6="Mutual fund",Survey!$M6="Alternative mutual fund",Survey!$M6="Money market"),1,0)</f>
        <v>0</v>
      </c>
      <c r="AI6" s="240">
        <f>IF(OR(Survey!$M6="ETF",Survey!$M6="ETF, alternative mutual fund"),1,0)</f>
        <v>0</v>
      </c>
      <c r="AJ6" s="196" t="str">
        <f t="shared" si="11"/>
        <v>Pass</v>
      </c>
      <c r="AK6" s="54" t="b">
        <f>NOT(ISNUMBER(SEARCH("Yes",Survey!$AC6)))</f>
        <v>1</v>
      </c>
      <c r="AL6" s="53" t="b">
        <f>IF(COUNTBLANK(Survey!$AD6:$AE6)=0,TRUE, FALSE)</f>
        <v>0</v>
      </c>
      <c r="AM6" s="196" t="str">
        <f t="shared" si="12"/>
        <v>Pass</v>
      </c>
      <c r="AN6" s="54" t="b">
        <f>NOT(ISNUMBER(SEARCH("Yes",Survey!$AF6)))</f>
        <v>1</v>
      </c>
      <c r="AO6" s="53" t="b">
        <f>NOT(ISBLANK(Survey!$AH6))</f>
        <v>0</v>
      </c>
      <c r="AP6" s="196" t="str">
        <f t="shared" si="13"/>
        <v>Pass</v>
      </c>
      <c r="AQ6" s="54" t="b">
        <f>NOT(OR(ISNUMBER(SEARCH("Other",Survey!$AH6)),ISNUMBER(SEARCH("Multiple",Survey!$AH6))))</f>
        <v>1</v>
      </c>
      <c r="AR6" s="53" t="b">
        <f>NOT(ISBLANK(Survey!$AI6))</f>
        <v>0</v>
      </c>
      <c r="AS6" s="196" t="str">
        <f t="shared" si="14"/>
        <v>Fail</v>
      </c>
      <c r="AT6" s="45">
        <f>(Survey!$AL6)</f>
        <v>0</v>
      </c>
      <c r="AU6" s="37" t="str">
        <f t="shared" si="15"/>
        <v>Fail</v>
      </c>
      <c r="AV6" s="38">
        <f>ABS(Survey!$AL6)</f>
        <v>0</v>
      </c>
      <c r="AW6" s="64">
        <f>ABS(Survey!$AM6)+Survey!$AN6-ABS(Survey!$AO6)+ABS(Survey!$AP6)-ABS(Survey!$AQ6)+ABS(Survey!$AR6)-ABS(Survey!$AS6)+Survey!$AT6</f>
        <v>0</v>
      </c>
      <c r="AX6" s="46" t="str">
        <f t="shared" si="16"/>
        <v>No holdings</v>
      </c>
      <c r="AY6" s="37">
        <f t="shared" si="17"/>
        <v>0</v>
      </c>
      <c r="AZ6" s="196" t="str">
        <f t="shared" si="18"/>
        <v>Pass</v>
      </c>
      <c r="BA6" s="54" t="b">
        <f>IF(ABS(Survey!$AT6)=0,TRUE,FALSE)</f>
        <v>1</v>
      </c>
      <c r="BB6" s="53" t="b">
        <f>NOT(ISBLANK(Survey!$AU6))</f>
        <v>0</v>
      </c>
      <c r="BC6" s="37" t="str">
        <f t="shared" si="19"/>
        <v>Fail</v>
      </c>
      <c r="BD6" s="38">
        <f>ABS(Survey!$AL6)</f>
        <v>0</v>
      </c>
      <c r="BE6" s="38" cm="1">
        <f t="array" ref="BE6">SUM(SUMIF(Survey!AW6:BD6,{"&gt;0","&lt;0"})*{1,-1})-SUM(SUMIF(Survey!BF6:BM6,{"&gt;0","&lt;0"})*{1,-1})</f>
        <v>0</v>
      </c>
      <c r="BF6" s="46" t="str">
        <f t="shared" si="20"/>
        <v>No holdings</v>
      </c>
      <c r="BG6" s="37">
        <f t="shared" si="21"/>
        <v>0</v>
      </c>
      <c r="BH6" s="196" t="str">
        <f t="shared" si="22"/>
        <v>Fail</v>
      </c>
      <c r="BI6" s="47">
        <f>ABS(Survey!$AL6)</f>
        <v>0</v>
      </c>
      <c r="BJ6" s="47" cm="1">
        <f t="array" ref="BJ6">SUM(SUMIF(Survey!BO6:CH6,{"&gt;0","&lt;0"})*{1,-1})-SUM(SUMIF(Survey!CJ6:DC6,{"&gt;0","&lt;0"})*{1,-1})</f>
        <v>0</v>
      </c>
      <c r="BK6" s="48" t="str">
        <f t="shared" si="23"/>
        <v>No holdings</v>
      </c>
      <c r="BL6" s="49">
        <f t="shared" si="24"/>
        <v>0</v>
      </c>
      <c r="BM6" s="196" t="str">
        <f t="shared" si="25"/>
        <v>Pass</v>
      </c>
      <c r="BN6" s="54" t="b">
        <f>IF(ABS(Survey!$CH6)=0,TRUE,FALSE)</f>
        <v>1</v>
      </c>
      <c r="BO6" s="53" t="b">
        <f>NOT(ISBLANK(Survey!$CI6))</f>
        <v>0</v>
      </c>
      <c r="BP6" s="196" t="str">
        <f t="shared" si="26"/>
        <v>Pass</v>
      </c>
      <c r="BQ6" s="54" t="b">
        <f>IF(ABS(Survey!$DC6)=0,TRUE,FALSE)</f>
        <v>1</v>
      </c>
      <c r="BR6" s="53" t="b">
        <f>NOT(ISBLANK(Survey!$DD6))</f>
        <v>0</v>
      </c>
      <c r="BS6" s="37" t="str">
        <f t="shared" si="27"/>
        <v>Pass</v>
      </c>
      <c r="BT6" s="38" cm="1">
        <f t="array" ref="BT6">SUM(SUMIF(Survey!CD6,{"&gt;0","&lt;0"})*{1,-1})+SUM(SUMIF(Survey!CY6,{"&gt;0","&lt;0"})*{1,-1})</f>
        <v>0</v>
      </c>
      <c r="BU6" s="38">
        <f>SUM(SUMIF(Survey!DF6:DL6,{"&gt;0","&lt;0"})*{1,-1})+SUM(SUMIF(Survey!DN6:DT6,{"&gt;0","&lt;0"})*{1,-1})</f>
        <v>0</v>
      </c>
      <c r="BV6" s="37">
        <f t="shared" si="28"/>
        <v>0</v>
      </c>
      <c r="BW6" s="37">
        <f t="shared" si="29"/>
        <v>0</v>
      </c>
      <c r="BX6" s="196" t="str">
        <f t="shared" si="30"/>
        <v>Pass</v>
      </c>
      <c r="BY6" s="54" t="b">
        <f>IF(ABS(Survey!$DL6)=0,TRUE,FALSE)</f>
        <v>1</v>
      </c>
      <c r="BZ6" s="53" t="b">
        <f>NOT(ISBLANK(Survey!DM6))</f>
        <v>0</v>
      </c>
      <c r="CA6" s="196" t="str">
        <f t="shared" si="31"/>
        <v>Pass</v>
      </c>
      <c r="CB6" s="54" t="b">
        <f>IF(ABS(Survey!$DT6)=0,TRUE,FALSE)</f>
        <v>1</v>
      </c>
      <c r="CC6" s="53" t="b">
        <f>NOT(ISBLANK(Survey!$DU6))</f>
        <v>0</v>
      </c>
      <c r="CD6" s="196" t="str">
        <f t="shared" si="32"/>
        <v>Fail</v>
      </c>
      <c r="CE6" s="47">
        <f>SUM(SUMIF(Survey!EA6:EC6,{"&gt;0","&lt;0"})*{1,-1})</f>
        <v>0</v>
      </c>
      <c r="CF6" s="50">
        <f t="shared" si="33"/>
        <v>0</v>
      </c>
      <c r="CG6" s="50">
        <f t="shared" si="34"/>
        <v>100</v>
      </c>
      <c r="CH6" s="48" t="b">
        <f>IF(OR(Survey!$M6="ETF",Survey!$M6="ETF, alternative mutual fund",Survey!$M6="Closed-end", Survey!$M6="Split share corp"),TRUE,FALSE)</f>
        <v>0</v>
      </c>
      <c r="CI6" s="196" t="str">
        <f t="shared" si="35"/>
        <v>Fail</v>
      </c>
      <c r="CJ6" s="47">
        <f>SUM(SUMIF(Survey!EE6:EK6,{"&gt;0","&lt;0"})*{1,-1})</f>
        <v>0</v>
      </c>
      <c r="CK6" s="50">
        <f t="shared" si="36"/>
        <v>0</v>
      </c>
      <c r="CL6" s="49">
        <f t="shared" si="37"/>
        <v>100</v>
      </c>
      <c r="CM6" s="196" t="str">
        <f t="shared" si="38"/>
        <v>Fail</v>
      </c>
      <c r="CN6" s="47">
        <f>SUM(SUMIF(Survey!EM6:ES6,{"&gt;0","&lt;0"})*{1,-1})</f>
        <v>0</v>
      </c>
      <c r="CO6" s="50">
        <f t="shared" si="39"/>
        <v>0</v>
      </c>
      <c r="CP6" s="49">
        <f t="shared" si="40"/>
        <v>100</v>
      </c>
    </row>
    <row r="7" spans="1:16365">
      <c r="A7" s="1">
        <v>4</v>
      </c>
      <c r="B7" s="37" t="str">
        <f t="shared" si="1"/>
        <v>Pass</v>
      </c>
      <c r="C7" s="37" t="str">
        <f>IF(COUNTBLANK(Survey!B7:ET7)=$C$2, "Pass", "Fail")</f>
        <v>Pass</v>
      </c>
      <c r="D7" s="37" t="str">
        <f t="shared" si="2"/>
        <v>Fail</v>
      </c>
      <c r="F7" s="196" t="str">
        <f t="shared" si="3"/>
        <v>Fail</v>
      </c>
      <c r="G7" s="43">
        <f>COUNTBLANK(Survey!B7:D7)+COUNTBLANK(Survey!G7)+COUNTBLANK(Survey!I7)+COUNTBLANK(Survey!L7:M7)+COUNTBLANK(Survey!P7)+COUNTBLANK(Survey!S7:U7)+COUNTBLANK(Survey!AA7:AC7)+COUNTBLANK(Survey!AF7:AG7)+COUNTBLANK(Survey!AK7)</f>
        <v>17</v>
      </c>
      <c r="H7" s="196" t="str">
        <f t="shared" si="4"/>
        <v>Pass</v>
      </c>
      <c r="I7" s="44">
        <f>LEN(Survey!E7)</f>
        <v>0</v>
      </c>
      <c r="J7" s="196" t="str">
        <f t="shared" si="5"/>
        <v>Pass</v>
      </c>
      <c r="K7" s="43">
        <f>LEN(Survey!F7)</f>
        <v>0</v>
      </c>
      <c r="L7" s="196" t="str">
        <f t="shared" si="6"/>
        <v>Pass</v>
      </c>
      <c r="M7" s="44">
        <f>LEN(Survey!H7)</f>
        <v>0</v>
      </c>
      <c r="N7" s="43" t="str">
        <f>IF(Survey!$L7="Prospectus fund", "Yes", "No")</f>
        <v>No</v>
      </c>
      <c r="O7" s="196" t="str">
        <f t="shared" si="7"/>
        <v>Pass</v>
      </c>
      <c r="P7" s="44">
        <f>MOD((LEN(Survey!J7)+2),11)</f>
        <v>2</v>
      </c>
      <c r="Q7" s="48" t="b">
        <f>IF(OR(Survey!$M7="ETF",Survey!$M7="ETF, alternative mutual fund",Survey!$M7="Closed-end", Survey!$M7="Split share corp", Survey!$I7="Yes"),TRUE,FALSE)</f>
        <v>0</v>
      </c>
      <c r="R7" s="196" t="str">
        <f>IFERROR(IF(AND(OR(U7=V7,V7 = "Either"),NOT(ISBLANK(Survey!K7))),"Pass","Fail"),"Pass")</f>
        <v>Fail</v>
      </c>
      <c r="S7" s="47" cm="1">
        <f t="array" ref="S7">SUM(SUMIF(Survey!BO7:CH7,{"&gt;0","&lt;0"})*{1,-1})</f>
        <v>0</v>
      </c>
      <c r="T7" s="54" cm="1">
        <f t="array" ref="T7">SUM(SUMIF(Survey!BR7,{"&gt;0","&lt;0"})*{1,-1})+SUM(SUMIF(Survey!CB7,{"&gt;0","&lt;0"})*{1,-1})</f>
        <v>0</v>
      </c>
      <c r="U7" s="54">
        <f>Survey!K7</f>
        <v>0</v>
      </c>
      <c r="V7" s="53" t="str">
        <f t="shared" si="8"/>
        <v>Stand-alone</v>
      </c>
      <c r="W7" s="196" t="str">
        <f t="shared" si="9"/>
        <v>Fail</v>
      </c>
      <c r="X7" s="93" cm="1">
        <f t="array" ref="X7">SUM(SUMIF(Survey!BO7:CH7,{"&gt;0","&lt;0"})*{1,-1})+SUM(SUMIF(Survey!CJ7:DC7,{"&gt;0","&lt;0"})*{1,-1})</f>
        <v>0</v>
      </c>
      <c r="Y7" s="93">
        <f>IFERROR(X7/(Survey!$AL7),0)</f>
        <v>0</v>
      </c>
      <c r="Z7" s="198" t="b">
        <f>IF(OR(Survey!$M7="Alternative strategy or hedge",Survey!$M7="Other",Survey!$L7="Prospectus fund"),TRUE,FALSE)</f>
        <v>0</v>
      </c>
      <c r="AA7" s="198" t="b">
        <f>NOT(ISBLANK(Survey!$M7))</f>
        <v>0</v>
      </c>
      <c r="AB7" s="196" t="str">
        <f t="shared" si="10"/>
        <v>Pass</v>
      </c>
      <c r="AC7" s="54" t="b">
        <f>NOT(ISNUMBER(SEARCH("Other",Survey!$P7)))</f>
        <v>1</v>
      </c>
      <c r="AD7" s="53" t="b">
        <f>NOT(ISBLANK(Survey!$Q7))</f>
        <v>0</v>
      </c>
      <c r="AE7" s="239" t="str" cm="1">
        <f t="array" ref="AE7">IF(OR(IF(OR($AG7+$AH7 = 2, $AI7=1), FALSE, TRUE), AND($AF7:$AF7 = 0)),"Pass","Fail")</f>
        <v>Pass</v>
      </c>
      <c r="AF7" s="235">
        <f>COUNTBLANK(Survey!$W7:$Z7)</f>
        <v>4</v>
      </c>
      <c r="AG7" s="235">
        <f>IF(Survey!$I7="Yes",1,0)</f>
        <v>0</v>
      </c>
      <c r="AH7" s="235">
        <f>IF(OR(Survey!$M7="Mutual fund",Survey!$M7="Alternative mutual fund",Survey!$M7="Money market"),1,0)</f>
        <v>0</v>
      </c>
      <c r="AI7" s="240">
        <f>IF(OR(Survey!$M7="ETF",Survey!$M7="ETF, alternative mutual fund"),1,0)</f>
        <v>0</v>
      </c>
      <c r="AJ7" s="196" t="str">
        <f t="shared" si="11"/>
        <v>Pass</v>
      </c>
      <c r="AK7" s="54" t="b">
        <f>NOT(ISNUMBER(SEARCH("Yes",Survey!$AC7)))</f>
        <v>1</v>
      </c>
      <c r="AL7" s="53" t="b">
        <f>IF(COUNTBLANK(Survey!$AD7:$AE7)=0,TRUE, FALSE)</f>
        <v>0</v>
      </c>
      <c r="AM7" s="196" t="str">
        <f t="shared" si="12"/>
        <v>Pass</v>
      </c>
      <c r="AN7" s="54" t="b">
        <f>NOT(ISNUMBER(SEARCH("Yes",Survey!$AF7)))</f>
        <v>1</v>
      </c>
      <c r="AO7" s="53" t="b">
        <f>NOT(ISBLANK(Survey!$AH7))</f>
        <v>0</v>
      </c>
      <c r="AP7" s="196" t="str">
        <f t="shared" si="13"/>
        <v>Pass</v>
      </c>
      <c r="AQ7" s="54" t="b">
        <f>NOT(OR(ISNUMBER(SEARCH("Other",Survey!$AH7)),ISNUMBER(SEARCH("Multiple",Survey!$AH7))))</f>
        <v>1</v>
      </c>
      <c r="AR7" s="53" t="b">
        <f>NOT(ISBLANK(Survey!$AI7))</f>
        <v>0</v>
      </c>
      <c r="AS7" s="196" t="str">
        <f t="shared" si="14"/>
        <v>Fail</v>
      </c>
      <c r="AT7" s="45">
        <f>(Survey!$AL7)</f>
        <v>0</v>
      </c>
      <c r="AU7" s="37" t="str">
        <f t="shared" si="15"/>
        <v>Fail</v>
      </c>
      <c r="AV7" s="38">
        <f>ABS(Survey!$AL7)</f>
        <v>0</v>
      </c>
      <c r="AW7" s="64">
        <f>ABS(Survey!$AM7)+Survey!$AN7-ABS(Survey!$AO7)+ABS(Survey!$AP7)-ABS(Survey!$AQ7)+ABS(Survey!$AR7)-ABS(Survey!$AS7)+Survey!$AT7</f>
        <v>0</v>
      </c>
      <c r="AX7" s="46" t="str">
        <f t="shared" si="16"/>
        <v>No holdings</v>
      </c>
      <c r="AY7" s="37">
        <f t="shared" si="17"/>
        <v>0</v>
      </c>
      <c r="AZ7" s="196" t="str">
        <f t="shared" si="18"/>
        <v>Pass</v>
      </c>
      <c r="BA7" s="54" t="b">
        <f>IF(ABS(Survey!$AT7)=0,TRUE,FALSE)</f>
        <v>1</v>
      </c>
      <c r="BB7" s="53" t="b">
        <f>NOT(ISBLANK(Survey!$AU7))</f>
        <v>0</v>
      </c>
      <c r="BC7" s="37" t="str">
        <f t="shared" si="19"/>
        <v>Fail</v>
      </c>
      <c r="BD7" s="38">
        <f>ABS(Survey!$AL7)</f>
        <v>0</v>
      </c>
      <c r="BE7" s="38" cm="1">
        <f t="array" ref="BE7">SUM(SUMIF(Survey!AW7:BD7,{"&gt;0","&lt;0"})*{1,-1})-SUM(SUMIF(Survey!BF7:BM7,{"&gt;0","&lt;0"})*{1,-1})</f>
        <v>0</v>
      </c>
      <c r="BF7" s="46" t="str">
        <f t="shared" si="20"/>
        <v>No holdings</v>
      </c>
      <c r="BG7" s="37">
        <f t="shared" si="21"/>
        <v>0</v>
      </c>
      <c r="BH7" s="196" t="str">
        <f t="shared" si="22"/>
        <v>Fail</v>
      </c>
      <c r="BI7" s="47">
        <f>ABS(Survey!$AL7)</f>
        <v>0</v>
      </c>
      <c r="BJ7" s="47" cm="1">
        <f t="array" ref="BJ7">SUM(SUMIF(Survey!BO7:CH7,{"&gt;0","&lt;0"})*{1,-1})-SUM(SUMIF(Survey!CJ7:DC7,{"&gt;0","&lt;0"})*{1,-1})</f>
        <v>0</v>
      </c>
      <c r="BK7" s="48" t="str">
        <f t="shared" si="23"/>
        <v>No holdings</v>
      </c>
      <c r="BL7" s="49">
        <f t="shared" si="24"/>
        <v>0</v>
      </c>
      <c r="BM7" s="196" t="str">
        <f t="shared" si="25"/>
        <v>Pass</v>
      </c>
      <c r="BN7" s="54" t="b">
        <f>IF(ABS(Survey!$CH7)=0,TRUE,FALSE)</f>
        <v>1</v>
      </c>
      <c r="BO7" s="53" t="b">
        <f>NOT(ISBLANK(Survey!$CI7))</f>
        <v>0</v>
      </c>
      <c r="BP7" s="196" t="str">
        <f t="shared" si="26"/>
        <v>Pass</v>
      </c>
      <c r="BQ7" s="54" t="b">
        <f>IF(ABS(Survey!$DC7)=0,TRUE,FALSE)</f>
        <v>1</v>
      </c>
      <c r="BR7" s="53" t="b">
        <f>NOT(ISBLANK(Survey!$DD7))</f>
        <v>0</v>
      </c>
      <c r="BS7" s="37" t="str">
        <f t="shared" si="27"/>
        <v>Pass</v>
      </c>
      <c r="BT7" s="38" cm="1">
        <f t="array" ref="BT7">SUM(SUMIF(Survey!CD7,{"&gt;0","&lt;0"})*{1,-1})+SUM(SUMIF(Survey!CY7,{"&gt;0","&lt;0"})*{1,-1})</f>
        <v>0</v>
      </c>
      <c r="BU7" s="38">
        <f>SUM(SUMIF(Survey!DF7:DL7,{"&gt;0","&lt;0"})*{1,-1})+SUM(SUMIF(Survey!DN7:DT7,{"&gt;0","&lt;0"})*{1,-1})</f>
        <v>0</v>
      </c>
      <c r="BV7" s="37">
        <f t="shared" si="28"/>
        <v>0</v>
      </c>
      <c r="BW7" s="37">
        <f t="shared" si="29"/>
        <v>0</v>
      </c>
      <c r="BX7" s="196" t="str">
        <f t="shared" si="30"/>
        <v>Pass</v>
      </c>
      <c r="BY7" s="54" t="b">
        <f>IF(ABS(Survey!$DL7)=0,TRUE,FALSE)</f>
        <v>1</v>
      </c>
      <c r="BZ7" s="53" t="b">
        <f>NOT(ISBLANK(Survey!DM7))</f>
        <v>0</v>
      </c>
      <c r="CA7" s="196" t="str">
        <f t="shared" si="31"/>
        <v>Pass</v>
      </c>
      <c r="CB7" s="54" t="b">
        <f>IF(ABS(Survey!$DT7)=0,TRUE,FALSE)</f>
        <v>1</v>
      </c>
      <c r="CC7" s="53" t="b">
        <f>NOT(ISBLANK(Survey!$DU7))</f>
        <v>0</v>
      </c>
      <c r="CD7" s="196" t="str">
        <f t="shared" si="32"/>
        <v>Fail</v>
      </c>
      <c r="CE7" s="47">
        <f>SUM(SUMIF(Survey!EA7:EC7,{"&gt;0","&lt;0"})*{1,-1})</f>
        <v>0</v>
      </c>
      <c r="CF7" s="50">
        <f t="shared" si="33"/>
        <v>0</v>
      </c>
      <c r="CG7" s="50">
        <f t="shared" si="34"/>
        <v>100</v>
      </c>
      <c r="CH7" s="48" t="b">
        <f>IF(OR(Survey!$M7="ETF",Survey!$M7="ETF, alternative mutual fund",Survey!$M7="Closed-end", Survey!$M7="Split share corp"),TRUE,FALSE)</f>
        <v>0</v>
      </c>
      <c r="CI7" s="196" t="str">
        <f t="shared" si="35"/>
        <v>Fail</v>
      </c>
      <c r="CJ7" s="47">
        <f>SUM(SUMIF(Survey!EE7:EK7,{"&gt;0","&lt;0"})*{1,-1})</f>
        <v>0</v>
      </c>
      <c r="CK7" s="50">
        <f t="shared" si="36"/>
        <v>0</v>
      </c>
      <c r="CL7" s="49">
        <f t="shared" si="37"/>
        <v>100</v>
      </c>
      <c r="CM7" s="196" t="str">
        <f t="shared" si="38"/>
        <v>Fail</v>
      </c>
      <c r="CN7" s="47">
        <f>SUM(SUMIF(Survey!EM7:ES7,{"&gt;0","&lt;0"})*{1,-1})</f>
        <v>0</v>
      </c>
      <c r="CO7" s="50">
        <f t="shared" si="39"/>
        <v>0</v>
      </c>
      <c r="CP7" s="49">
        <f t="shared" si="40"/>
        <v>100</v>
      </c>
    </row>
    <row r="8" spans="1:16365">
      <c r="A8" s="1">
        <v>5</v>
      </c>
      <c r="B8" s="37" t="str">
        <f t="shared" si="1"/>
        <v>Pass</v>
      </c>
      <c r="C8" s="37" t="str">
        <f>IF(COUNTBLANK(Survey!B8:ET8)=$C$2, "Pass", "Fail")</f>
        <v>Pass</v>
      </c>
      <c r="D8" s="37" t="str">
        <f t="shared" si="2"/>
        <v>Fail</v>
      </c>
      <c r="F8" s="196" t="str">
        <f t="shared" si="3"/>
        <v>Fail</v>
      </c>
      <c r="G8" s="43">
        <f>COUNTBLANK(Survey!B8:D8)+COUNTBLANK(Survey!G8)+COUNTBLANK(Survey!I8)+COUNTBLANK(Survey!L8:M8)+COUNTBLANK(Survey!P8)+COUNTBLANK(Survey!S8:U8)+COUNTBLANK(Survey!AA8:AC8)+COUNTBLANK(Survey!AF8:AG8)+COUNTBLANK(Survey!AK8)</f>
        <v>17</v>
      </c>
      <c r="H8" s="196" t="str">
        <f t="shared" si="4"/>
        <v>Pass</v>
      </c>
      <c r="I8" s="44">
        <f>LEN(Survey!E8)</f>
        <v>0</v>
      </c>
      <c r="J8" s="196" t="str">
        <f t="shared" si="5"/>
        <v>Pass</v>
      </c>
      <c r="K8" s="43">
        <f>LEN(Survey!F8)</f>
        <v>0</v>
      </c>
      <c r="L8" s="196" t="str">
        <f t="shared" si="6"/>
        <v>Pass</v>
      </c>
      <c r="M8" s="44">
        <f>LEN(Survey!H8)</f>
        <v>0</v>
      </c>
      <c r="N8" s="43" t="str">
        <f>IF(Survey!$L8="Prospectus fund", "Yes", "No")</f>
        <v>No</v>
      </c>
      <c r="O8" s="196" t="str">
        <f t="shared" si="7"/>
        <v>Pass</v>
      </c>
      <c r="P8" s="44">
        <f>MOD((LEN(Survey!J8)+2),11)</f>
        <v>2</v>
      </c>
      <c r="Q8" s="48" t="b">
        <f>IF(OR(Survey!$M8="ETF",Survey!$M8="ETF, alternative mutual fund",Survey!$M8="Closed-end", Survey!$M8="Split share corp", Survey!$I8="Yes"),TRUE,FALSE)</f>
        <v>0</v>
      </c>
      <c r="R8" s="196" t="str">
        <f>IFERROR(IF(AND(OR(U8=V8,V8 = "Either"),NOT(ISBLANK(Survey!K8))),"Pass","Fail"),"Pass")</f>
        <v>Fail</v>
      </c>
      <c r="S8" s="47" cm="1">
        <f t="array" ref="S8">SUM(SUMIF(Survey!BO8:CH8,{"&gt;0","&lt;0"})*{1,-1})</f>
        <v>0</v>
      </c>
      <c r="T8" s="54" cm="1">
        <f t="array" ref="T8">SUM(SUMIF(Survey!BR8,{"&gt;0","&lt;0"})*{1,-1})+SUM(SUMIF(Survey!CB8,{"&gt;0","&lt;0"})*{1,-1})</f>
        <v>0</v>
      </c>
      <c r="U8" s="54">
        <f>Survey!K8</f>
        <v>0</v>
      </c>
      <c r="V8" s="53" t="str">
        <f t="shared" si="8"/>
        <v>Stand-alone</v>
      </c>
      <c r="W8" s="196" t="str">
        <f t="shared" si="9"/>
        <v>Fail</v>
      </c>
      <c r="X8" s="93" cm="1">
        <f t="array" ref="X8">SUM(SUMIF(Survey!BO8:CH8,{"&gt;0","&lt;0"})*{1,-1})+SUM(SUMIF(Survey!CJ8:DC8,{"&gt;0","&lt;0"})*{1,-1})</f>
        <v>0</v>
      </c>
      <c r="Y8" s="93">
        <f>IFERROR(X8/(Survey!$AL8),0)</f>
        <v>0</v>
      </c>
      <c r="Z8" s="198" t="b">
        <f>IF(OR(Survey!$M8="Alternative strategy or hedge",Survey!$M8="Other",Survey!$L8="Prospectus fund"),TRUE,FALSE)</f>
        <v>0</v>
      </c>
      <c r="AA8" s="198" t="b">
        <f>NOT(ISBLANK(Survey!$M8))</f>
        <v>0</v>
      </c>
      <c r="AB8" s="196" t="str">
        <f t="shared" si="10"/>
        <v>Pass</v>
      </c>
      <c r="AC8" s="54" t="b">
        <f>NOT(ISNUMBER(SEARCH("Other",Survey!$P8)))</f>
        <v>1</v>
      </c>
      <c r="AD8" s="53" t="b">
        <f>NOT(ISBLANK(Survey!$Q8))</f>
        <v>0</v>
      </c>
      <c r="AE8" s="239" t="str" cm="1">
        <f t="array" ref="AE8">IF(OR(IF(OR($AG8+$AH8 = 2, $AI8=1), FALSE, TRUE), AND($AF8:$AF8 = 0)),"Pass","Fail")</f>
        <v>Pass</v>
      </c>
      <c r="AF8" s="235">
        <f>COUNTBLANK(Survey!$W8:$Z8)</f>
        <v>4</v>
      </c>
      <c r="AG8" s="235">
        <f>IF(Survey!$I8="Yes",1,0)</f>
        <v>0</v>
      </c>
      <c r="AH8" s="235">
        <f>IF(OR(Survey!$M8="Mutual fund",Survey!$M8="Alternative mutual fund",Survey!$M8="Money market"),1,0)</f>
        <v>0</v>
      </c>
      <c r="AI8" s="240">
        <f>IF(OR(Survey!$M8="ETF",Survey!$M8="ETF, alternative mutual fund"),1,0)</f>
        <v>0</v>
      </c>
      <c r="AJ8" s="196" t="str">
        <f t="shared" si="11"/>
        <v>Pass</v>
      </c>
      <c r="AK8" s="54" t="b">
        <f>NOT(ISNUMBER(SEARCH("Yes",Survey!$AC8)))</f>
        <v>1</v>
      </c>
      <c r="AL8" s="53" t="b">
        <f>IF(COUNTBLANK(Survey!$AD8:$AE8)=0,TRUE, FALSE)</f>
        <v>0</v>
      </c>
      <c r="AM8" s="196" t="str">
        <f t="shared" si="12"/>
        <v>Pass</v>
      </c>
      <c r="AN8" s="54" t="b">
        <f>NOT(ISNUMBER(SEARCH("Yes",Survey!$AF8)))</f>
        <v>1</v>
      </c>
      <c r="AO8" s="53" t="b">
        <f>NOT(ISBLANK(Survey!$AH8))</f>
        <v>0</v>
      </c>
      <c r="AP8" s="196" t="str">
        <f t="shared" si="13"/>
        <v>Pass</v>
      </c>
      <c r="AQ8" s="54" t="b">
        <f>NOT(OR(ISNUMBER(SEARCH("Other",Survey!$AH8)),ISNUMBER(SEARCH("Multiple",Survey!$AH8))))</f>
        <v>1</v>
      </c>
      <c r="AR8" s="53" t="b">
        <f>NOT(ISBLANK(Survey!$AI8))</f>
        <v>0</v>
      </c>
      <c r="AS8" s="196" t="str">
        <f t="shared" si="14"/>
        <v>Fail</v>
      </c>
      <c r="AT8" s="45">
        <f>(Survey!$AL8)</f>
        <v>0</v>
      </c>
      <c r="AU8" s="37" t="str">
        <f t="shared" si="15"/>
        <v>Fail</v>
      </c>
      <c r="AV8" s="38">
        <f>ABS(Survey!$AL8)</f>
        <v>0</v>
      </c>
      <c r="AW8" s="64">
        <f>ABS(Survey!$AM8)+Survey!$AN8-ABS(Survey!$AO8)+ABS(Survey!$AP8)-ABS(Survey!$AQ8)+ABS(Survey!$AR8)-ABS(Survey!$AS8)+Survey!$AT8</f>
        <v>0</v>
      </c>
      <c r="AX8" s="46" t="str">
        <f t="shared" si="16"/>
        <v>No holdings</v>
      </c>
      <c r="AY8" s="37">
        <f t="shared" si="17"/>
        <v>0</v>
      </c>
      <c r="AZ8" s="196" t="str">
        <f t="shared" si="18"/>
        <v>Pass</v>
      </c>
      <c r="BA8" s="54" t="b">
        <f>IF(ABS(Survey!$AT8)=0,TRUE,FALSE)</f>
        <v>1</v>
      </c>
      <c r="BB8" s="53" t="b">
        <f>NOT(ISBLANK(Survey!$AU8))</f>
        <v>0</v>
      </c>
      <c r="BC8" s="37" t="str">
        <f t="shared" si="19"/>
        <v>Fail</v>
      </c>
      <c r="BD8" s="38">
        <f>ABS(Survey!$AL8)</f>
        <v>0</v>
      </c>
      <c r="BE8" s="38" cm="1">
        <f t="array" ref="BE8">SUM(SUMIF(Survey!AW8:BD8,{"&gt;0","&lt;0"})*{1,-1})-SUM(SUMIF(Survey!BF8:BM8,{"&gt;0","&lt;0"})*{1,-1})</f>
        <v>0</v>
      </c>
      <c r="BF8" s="46" t="str">
        <f t="shared" si="20"/>
        <v>No holdings</v>
      </c>
      <c r="BG8" s="37">
        <f t="shared" si="21"/>
        <v>0</v>
      </c>
      <c r="BH8" s="196" t="str">
        <f t="shared" si="22"/>
        <v>Fail</v>
      </c>
      <c r="BI8" s="47">
        <f>ABS(Survey!$AL8)</f>
        <v>0</v>
      </c>
      <c r="BJ8" s="47" cm="1">
        <f t="array" ref="BJ8">SUM(SUMIF(Survey!BO8:CH8,{"&gt;0","&lt;0"})*{1,-1})-SUM(SUMIF(Survey!CJ8:DC8,{"&gt;0","&lt;0"})*{1,-1})</f>
        <v>0</v>
      </c>
      <c r="BK8" s="48" t="str">
        <f t="shared" si="23"/>
        <v>No holdings</v>
      </c>
      <c r="BL8" s="49">
        <f t="shared" si="24"/>
        <v>0</v>
      </c>
      <c r="BM8" s="196" t="str">
        <f t="shared" si="25"/>
        <v>Pass</v>
      </c>
      <c r="BN8" s="54" t="b">
        <f>IF(ABS(Survey!$CH8)=0,TRUE,FALSE)</f>
        <v>1</v>
      </c>
      <c r="BO8" s="53" t="b">
        <f>NOT(ISBLANK(Survey!$CI8))</f>
        <v>0</v>
      </c>
      <c r="BP8" s="196" t="str">
        <f t="shared" si="26"/>
        <v>Pass</v>
      </c>
      <c r="BQ8" s="54" t="b">
        <f>IF(ABS(Survey!$DC8)=0,TRUE,FALSE)</f>
        <v>1</v>
      </c>
      <c r="BR8" s="53" t="b">
        <f>NOT(ISBLANK(Survey!$DD8))</f>
        <v>0</v>
      </c>
      <c r="BS8" s="37" t="str">
        <f t="shared" si="27"/>
        <v>Pass</v>
      </c>
      <c r="BT8" s="38" cm="1">
        <f t="array" ref="BT8">SUM(SUMIF(Survey!CD8,{"&gt;0","&lt;0"})*{1,-1})+SUM(SUMIF(Survey!CY8,{"&gt;0","&lt;0"})*{1,-1})</f>
        <v>0</v>
      </c>
      <c r="BU8" s="38">
        <f>SUM(SUMIF(Survey!DF8:DL8,{"&gt;0","&lt;0"})*{1,-1})+SUM(SUMIF(Survey!DN8:DT8,{"&gt;0","&lt;0"})*{1,-1})</f>
        <v>0</v>
      </c>
      <c r="BV8" s="37">
        <f t="shared" si="28"/>
        <v>0</v>
      </c>
      <c r="BW8" s="37">
        <f t="shared" si="29"/>
        <v>0</v>
      </c>
      <c r="BX8" s="196" t="str">
        <f t="shared" si="30"/>
        <v>Pass</v>
      </c>
      <c r="BY8" s="54" t="b">
        <f>IF(ABS(Survey!$DL8)=0,TRUE,FALSE)</f>
        <v>1</v>
      </c>
      <c r="BZ8" s="53" t="b">
        <f>NOT(ISBLANK(Survey!DM8))</f>
        <v>0</v>
      </c>
      <c r="CA8" s="196" t="str">
        <f t="shared" si="31"/>
        <v>Pass</v>
      </c>
      <c r="CB8" s="54" t="b">
        <f>IF(ABS(Survey!$DT8)=0,TRUE,FALSE)</f>
        <v>1</v>
      </c>
      <c r="CC8" s="53" t="b">
        <f>NOT(ISBLANK(Survey!$DU8))</f>
        <v>0</v>
      </c>
      <c r="CD8" s="196" t="str">
        <f t="shared" si="32"/>
        <v>Fail</v>
      </c>
      <c r="CE8" s="47">
        <f>SUM(SUMIF(Survey!EA8:EC8,{"&gt;0","&lt;0"})*{1,-1})</f>
        <v>0</v>
      </c>
      <c r="CF8" s="50">
        <f t="shared" si="33"/>
        <v>0</v>
      </c>
      <c r="CG8" s="50">
        <f t="shared" si="34"/>
        <v>100</v>
      </c>
      <c r="CH8" s="48" t="b">
        <f>IF(OR(Survey!$M8="ETF",Survey!$M8="ETF, alternative mutual fund",Survey!$M8="Closed-end", Survey!$M8="Split share corp"),TRUE,FALSE)</f>
        <v>0</v>
      </c>
      <c r="CI8" s="196" t="str">
        <f t="shared" si="35"/>
        <v>Fail</v>
      </c>
      <c r="CJ8" s="47">
        <f>SUM(SUMIF(Survey!EE8:EK8,{"&gt;0","&lt;0"})*{1,-1})</f>
        <v>0</v>
      </c>
      <c r="CK8" s="50">
        <f t="shared" si="36"/>
        <v>0</v>
      </c>
      <c r="CL8" s="49">
        <f t="shared" si="37"/>
        <v>100</v>
      </c>
      <c r="CM8" s="196" t="str">
        <f t="shared" si="38"/>
        <v>Fail</v>
      </c>
      <c r="CN8" s="47">
        <f>SUM(SUMIF(Survey!EM8:ES8,{"&gt;0","&lt;0"})*{1,-1})</f>
        <v>0</v>
      </c>
      <c r="CO8" s="50">
        <f t="shared" si="39"/>
        <v>0</v>
      </c>
      <c r="CP8" s="49">
        <f t="shared" si="40"/>
        <v>100</v>
      </c>
    </row>
    <row r="9" spans="1:16365">
      <c r="A9" s="1">
        <v>6</v>
      </c>
      <c r="B9" s="37" t="str">
        <f t="shared" si="1"/>
        <v>Pass</v>
      </c>
      <c r="C9" s="37" t="str">
        <f>IF(COUNTBLANK(Survey!B9:ET9)=$C$2, "Pass", "Fail")</f>
        <v>Pass</v>
      </c>
      <c r="D9" s="37" t="str">
        <f t="shared" si="2"/>
        <v>Fail</v>
      </c>
      <c r="F9" s="196" t="str">
        <f t="shared" si="3"/>
        <v>Fail</v>
      </c>
      <c r="G9" s="43">
        <f>COUNTBLANK(Survey!B9:D9)+COUNTBLANK(Survey!G9)+COUNTBLANK(Survey!I9)+COUNTBLANK(Survey!L9:M9)+COUNTBLANK(Survey!P9)+COUNTBLANK(Survey!S9:U9)+COUNTBLANK(Survey!AA9:AC9)+COUNTBLANK(Survey!AF9:AG9)+COUNTBLANK(Survey!AK9)</f>
        <v>17</v>
      </c>
      <c r="H9" s="196" t="str">
        <f t="shared" si="4"/>
        <v>Pass</v>
      </c>
      <c r="I9" s="44">
        <f>LEN(Survey!E9)</f>
        <v>0</v>
      </c>
      <c r="J9" s="196" t="str">
        <f t="shared" si="5"/>
        <v>Pass</v>
      </c>
      <c r="K9" s="43">
        <f>LEN(Survey!F9)</f>
        <v>0</v>
      </c>
      <c r="L9" s="196" t="str">
        <f t="shared" si="6"/>
        <v>Pass</v>
      </c>
      <c r="M9" s="44">
        <f>LEN(Survey!H9)</f>
        <v>0</v>
      </c>
      <c r="N9" s="43" t="str">
        <f>IF(Survey!$L9="Prospectus fund", "Yes", "No")</f>
        <v>No</v>
      </c>
      <c r="O9" s="196" t="str">
        <f t="shared" si="7"/>
        <v>Pass</v>
      </c>
      <c r="P9" s="44">
        <f>MOD((LEN(Survey!J9)+2),11)</f>
        <v>2</v>
      </c>
      <c r="Q9" s="48" t="b">
        <f>IF(OR(Survey!$M9="ETF",Survey!$M9="ETF, alternative mutual fund",Survey!$M9="Closed-end", Survey!$M9="Split share corp", Survey!$I9="Yes"),TRUE,FALSE)</f>
        <v>0</v>
      </c>
      <c r="R9" s="196" t="str">
        <f>IFERROR(IF(AND(OR(U9=V9,V9 = "Either"),NOT(ISBLANK(Survey!K9))),"Pass","Fail"),"Pass")</f>
        <v>Fail</v>
      </c>
      <c r="S9" s="47" cm="1">
        <f t="array" ref="S9">SUM(SUMIF(Survey!BO9:CH9,{"&gt;0","&lt;0"})*{1,-1})</f>
        <v>0</v>
      </c>
      <c r="T9" s="54" cm="1">
        <f t="array" ref="T9">SUM(SUMIF(Survey!BR9,{"&gt;0","&lt;0"})*{1,-1})+SUM(SUMIF(Survey!CB9,{"&gt;0","&lt;0"})*{1,-1})</f>
        <v>0</v>
      </c>
      <c r="U9" s="54">
        <f>Survey!K9</f>
        <v>0</v>
      </c>
      <c r="V9" s="53" t="str">
        <f t="shared" si="8"/>
        <v>Stand-alone</v>
      </c>
      <c r="W9" s="196" t="str">
        <f t="shared" si="9"/>
        <v>Fail</v>
      </c>
      <c r="X9" s="93" cm="1">
        <f t="array" ref="X9">SUM(SUMIF(Survey!BO9:CH9,{"&gt;0","&lt;0"})*{1,-1})+SUM(SUMIF(Survey!CJ9:DC9,{"&gt;0","&lt;0"})*{1,-1})</f>
        <v>0</v>
      </c>
      <c r="Y9" s="93">
        <f>IFERROR(X9/(Survey!$AL9),0)</f>
        <v>0</v>
      </c>
      <c r="Z9" s="198" t="b">
        <f>IF(OR(Survey!$M9="Alternative strategy or hedge",Survey!$M9="Other",Survey!$L9="Prospectus fund"),TRUE,FALSE)</f>
        <v>0</v>
      </c>
      <c r="AA9" s="198" t="b">
        <f>NOT(ISBLANK(Survey!$M9))</f>
        <v>0</v>
      </c>
      <c r="AB9" s="196" t="str">
        <f t="shared" si="10"/>
        <v>Pass</v>
      </c>
      <c r="AC9" s="54" t="b">
        <f>NOT(ISNUMBER(SEARCH("Other",Survey!$P9)))</f>
        <v>1</v>
      </c>
      <c r="AD9" s="53" t="b">
        <f>NOT(ISBLANK(Survey!$Q9))</f>
        <v>0</v>
      </c>
      <c r="AE9" s="239" t="str" cm="1">
        <f t="array" ref="AE9">IF(OR(IF(OR($AG9+$AH9 = 2, $AI9=1), FALSE, TRUE), AND($AF9:$AF9 = 0)),"Pass","Fail")</f>
        <v>Pass</v>
      </c>
      <c r="AF9" s="235">
        <f>COUNTBLANK(Survey!$W9:$Z9)</f>
        <v>4</v>
      </c>
      <c r="AG9" s="235">
        <f>IF(Survey!$I9="Yes",1,0)</f>
        <v>0</v>
      </c>
      <c r="AH9" s="235">
        <f>IF(OR(Survey!$M9="Mutual fund",Survey!$M9="Alternative mutual fund",Survey!$M9="Money market"),1,0)</f>
        <v>0</v>
      </c>
      <c r="AI9" s="240">
        <f>IF(OR(Survey!$M9="ETF",Survey!$M9="ETF, alternative mutual fund"),1,0)</f>
        <v>0</v>
      </c>
      <c r="AJ9" s="196" t="str">
        <f t="shared" si="11"/>
        <v>Pass</v>
      </c>
      <c r="AK9" s="54" t="b">
        <f>NOT(ISNUMBER(SEARCH("Yes",Survey!$AC9)))</f>
        <v>1</v>
      </c>
      <c r="AL9" s="53" t="b">
        <f>IF(COUNTBLANK(Survey!$AD9:$AE9)=0,TRUE, FALSE)</f>
        <v>0</v>
      </c>
      <c r="AM9" s="196" t="str">
        <f t="shared" si="12"/>
        <v>Pass</v>
      </c>
      <c r="AN9" s="54" t="b">
        <f>NOT(ISNUMBER(SEARCH("Yes",Survey!$AF9)))</f>
        <v>1</v>
      </c>
      <c r="AO9" s="53" t="b">
        <f>NOT(ISBLANK(Survey!$AH9))</f>
        <v>0</v>
      </c>
      <c r="AP9" s="196" t="str">
        <f t="shared" si="13"/>
        <v>Pass</v>
      </c>
      <c r="AQ9" s="54" t="b">
        <f>NOT(OR(ISNUMBER(SEARCH("Other",Survey!$AH9)),ISNUMBER(SEARCH("Multiple",Survey!$AH9))))</f>
        <v>1</v>
      </c>
      <c r="AR9" s="53" t="b">
        <f>NOT(ISBLANK(Survey!$AI9))</f>
        <v>0</v>
      </c>
      <c r="AS9" s="196" t="str">
        <f t="shared" si="14"/>
        <v>Fail</v>
      </c>
      <c r="AT9" s="45">
        <f>(Survey!$AL9)</f>
        <v>0</v>
      </c>
      <c r="AU9" s="37" t="str">
        <f t="shared" si="15"/>
        <v>Fail</v>
      </c>
      <c r="AV9" s="38">
        <f>ABS(Survey!$AL9)</f>
        <v>0</v>
      </c>
      <c r="AW9" s="64">
        <f>ABS(Survey!$AM9)+Survey!$AN9-ABS(Survey!$AO9)+ABS(Survey!$AP9)-ABS(Survey!$AQ9)+ABS(Survey!$AR9)-ABS(Survey!$AS9)+Survey!$AT9</f>
        <v>0</v>
      </c>
      <c r="AX9" s="46" t="str">
        <f t="shared" si="16"/>
        <v>No holdings</v>
      </c>
      <c r="AY9" s="37">
        <f t="shared" si="17"/>
        <v>0</v>
      </c>
      <c r="AZ9" s="196" t="str">
        <f t="shared" si="18"/>
        <v>Pass</v>
      </c>
      <c r="BA9" s="54" t="b">
        <f>IF(ABS(Survey!$AT9)=0,TRUE,FALSE)</f>
        <v>1</v>
      </c>
      <c r="BB9" s="53" t="b">
        <f>NOT(ISBLANK(Survey!$AU9))</f>
        <v>0</v>
      </c>
      <c r="BC9" s="37" t="str">
        <f t="shared" si="19"/>
        <v>Fail</v>
      </c>
      <c r="BD9" s="38">
        <f>ABS(Survey!$AL9)</f>
        <v>0</v>
      </c>
      <c r="BE9" s="38" cm="1">
        <f t="array" ref="BE9">SUM(SUMIF(Survey!AW9:BD9,{"&gt;0","&lt;0"})*{1,-1})-SUM(SUMIF(Survey!BF9:BM9,{"&gt;0","&lt;0"})*{1,-1})</f>
        <v>0</v>
      </c>
      <c r="BF9" s="46" t="str">
        <f t="shared" si="20"/>
        <v>No holdings</v>
      </c>
      <c r="BG9" s="37">
        <f t="shared" si="21"/>
        <v>0</v>
      </c>
      <c r="BH9" s="196" t="str">
        <f t="shared" si="22"/>
        <v>Fail</v>
      </c>
      <c r="BI9" s="47">
        <f>ABS(Survey!$AL9)</f>
        <v>0</v>
      </c>
      <c r="BJ9" s="47" cm="1">
        <f t="array" ref="BJ9">SUM(SUMIF(Survey!BO9:CH9,{"&gt;0","&lt;0"})*{1,-1})-SUM(SUMIF(Survey!CJ9:DC9,{"&gt;0","&lt;0"})*{1,-1})</f>
        <v>0</v>
      </c>
      <c r="BK9" s="48" t="str">
        <f t="shared" si="23"/>
        <v>No holdings</v>
      </c>
      <c r="BL9" s="49">
        <f t="shared" si="24"/>
        <v>0</v>
      </c>
      <c r="BM9" s="196" t="str">
        <f t="shared" si="25"/>
        <v>Pass</v>
      </c>
      <c r="BN9" s="54" t="b">
        <f>IF(ABS(Survey!$CH9)=0,TRUE,FALSE)</f>
        <v>1</v>
      </c>
      <c r="BO9" s="53" t="b">
        <f>NOT(ISBLANK(Survey!$CI9))</f>
        <v>0</v>
      </c>
      <c r="BP9" s="196" t="str">
        <f t="shared" si="26"/>
        <v>Pass</v>
      </c>
      <c r="BQ9" s="54" t="b">
        <f>IF(ABS(Survey!$DC9)=0,TRUE,FALSE)</f>
        <v>1</v>
      </c>
      <c r="BR9" s="53" t="b">
        <f>NOT(ISBLANK(Survey!$DD9))</f>
        <v>0</v>
      </c>
      <c r="BS9" s="37" t="str">
        <f t="shared" si="27"/>
        <v>Pass</v>
      </c>
      <c r="BT9" s="38" cm="1">
        <f t="array" ref="BT9">SUM(SUMIF(Survey!CD9,{"&gt;0","&lt;0"})*{1,-1})+SUM(SUMIF(Survey!CY9,{"&gt;0","&lt;0"})*{1,-1})</f>
        <v>0</v>
      </c>
      <c r="BU9" s="38">
        <f>SUM(SUMIF(Survey!DF9:DL9,{"&gt;0","&lt;0"})*{1,-1})+SUM(SUMIF(Survey!DN9:DT9,{"&gt;0","&lt;0"})*{1,-1})</f>
        <v>0</v>
      </c>
      <c r="BV9" s="37">
        <f t="shared" si="28"/>
        <v>0</v>
      </c>
      <c r="BW9" s="37">
        <f t="shared" si="29"/>
        <v>0</v>
      </c>
      <c r="BX9" s="196" t="str">
        <f t="shared" si="30"/>
        <v>Pass</v>
      </c>
      <c r="BY9" s="54" t="b">
        <f>IF(ABS(Survey!$DL9)=0,TRUE,FALSE)</f>
        <v>1</v>
      </c>
      <c r="BZ9" s="53" t="b">
        <f>NOT(ISBLANK(Survey!DM9))</f>
        <v>0</v>
      </c>
      <c r="CA9" s="196" t="str">
        <f t="shared" si="31"/>
        <v>Pass</v>
      </c>
      <c r="CB9" s="54" t="b">
        <f>IF(ABS(Survey!$DT9)=0,TRUE,FALSE)</f>
        <v>1</v>
      </c>
      <c r="CC9" s="53" t="b">
        <f>NOT(ISBLANK(Survey!$DU9))</f>
        <v>0</v>
      </c>
      <c r="CD9" s="196" t="str">
        <f t="shared" si="32"/>
        <v>Fail</v>
      </c>
      <c r="CE9" s="47">
        <f>SUM(SUMIF(Survey!EA9:EC9,{"&gt;0","&lt;0"})*{1,-1})</f>
        <v>0</v>
      </c>
      <c r="CF9" s="50">
        <f t="shared" si="33"/>
        <v>0</v>
      </c>
      <c r="CG9" s="50">
        <f t="shared" si="34"/>
        <v>100</v>
      </c>
      <c r="CH9" s="48" t="b">
        <f>IF(OR(Survey!$M9="ETF",Survey!$M9="ETF, alternative mutual fund",Survey!$M9="Closed-end", Survey!$M9="Split share corp"),TRUE,FALSE)</f>
        <v>0</v>
      </c>
      <c r="CI9" s="196" t="str">
        <f t="shared" si="35"/>
        <v>Fail</v>
      </c>
      <c r="CJ9" s="47">
        <f>SUM(SUMIF(Survey!EE9:EK9,{"&gt;0","&lt;0"})*{1,-1})</f>
        <v>0</v>
      </c>
      <c r="CK9" s="50">
        <f t="shared" si="36"/>
        <v>0</v>
      </c>
      <c r="CL9" s="49">
        <f t="shared" si="37"/>
        <v>100</v>
      </c>
      <c r="CM9" s="196" t="str">
        <f t="shared" si="38"/>
        <v>Fail</v>
      </c>
      <c r="CN9" s="47">
        <f>SUM(SUMIF(Survey!EM9:ES9,{"&gt;0","&lt;0"})*{1,-1})</f>
        <v>0</v>
      </c>
      <c r="CO9" s="50">
        <f t="shared" si="39"/>
        <v>0</v>
      </c>
      <c r="CP9" s="49">
        <f t="shared" si="40"/>
        <v>100</v>
      </c>
    </row>
    <row r="10" spans="1:16365">
      <c r="A10" s="1">
        <v>7</v>
      </c>
      <c r="B10" s="37" t="str">
        <f t="shared" si="1"/>
        <v>Pass</v>
      </c>
      <c r="C10" s="37" t="str">
        <f>IF(COUNTBLANK(Survey!B10:ET10)=$C$2, "Pass", "Fail")</f>
        <v>Pass</v>
      </c>
      <c r="D10" s="37" t="str">
        <f t="shared" si="2"/>
        <v>Fail</v>
      </c>
      <c r="F10" s="196" t="str">
        <f t="shared" si="3"/>
        <v>Fail</v>
      </c>
      <c r="G10" s="43">
        <f>COUNTBLANK(Survey!B10:D10)+COUNTBLANK(Survey!G10)+COUNTBLANK(Survey!I10)+COUNTBLANK(Survey!L10:M10)+COUNTBLANK(Survey!P10)+COUNTBLANK(Survey!S10:U10)+COUNTBLANK(Survey!AA10:AC10)+COUNTBLANK(Survey!AF10:AG10)+COUNTBLANK(Survey!AK10)</f>
        <v>17</v>
      </c>
      <c r="H10" s="196" t="str">
        <f t="shared" si="4"/>
        <v>Pass</v>
      </c>
      <c r="I10" s="44">
        <f>LEN(Survey!E10)</f>
        <v>0</v>
      </c>
      <c r="J10" s="196" t="str">
        <f t="shared" si="5"/>
        <v>Pass</v>
      </c>
      <c r="K10" s="43">
        <f>LEN(Survey!F10)</f>
        <v>0</v>
      </c>
      <c r="L10" s="196" t="str">
        <f t="shared" si="6"/>
        <v>Pass</v>
      </c>
      <c r="M10" s="44">
        <f>LEN(Survey!H10)</f>
        <v>0</v>
      </c>
      <c r="N10" s="43" t="str">
        <f>IF(Survey!$L10="Prospectus fund", "Yes", "No")</f>
        <v>No</v>
      </c>
      <c r="O10" s="196" t="str">
        <f t="shared" si="7"/>
        <v>Pass</v>
      </c>
      <c r="P10" s="44">
        <f>MOD((LEN(Survey!J10)+2),11)</f>
        <v>2</v>
      </c>
      <c r="Q10" s="48" t="b">
        <f>IF(OR(Survey!$M10="ETF",Survey!$M10="ETF, alternative mutual fund",Survey!$M10="Closed-end", Survey!$M10="Split share corp", Survey!$I10="Yes"),TRUE,FALSE)</f>
        <v>0</v>
      </c>
      <c r="R10" s="196" t="str">
        <f>IFERROR(IF(AND(OR(U10=V10,V10 = "Either"),NOT(ISBLANK(Survey!K10))),"Pass","Fail"),"Pass")</f>
        <v>Fail</v>
      </c>
      <c r="S10" s="47" cm="1">
        <f t="array" ref="S10">SUM(SUMIF(Survey!BO10:CH10,{"&gt;0","&lt;0"})*{1,-1})</f>
        <v>0</v>
      </c>
      <c r="T10" s="54" cm="1">
        <f t="array" ref="T10">SUM(SUMIF(Survey!BR10,{"&gt;0","&lt;0"})*{1,-1})+SUM(SUMIF(Survey!CB10,{"&gt;0","&lt;0"})*{1,-1})</f>
        <v>0</v>
      </c>
      <c r="U10" s="54">
        <f>Survey!K10</f>
        <v>0</v>
      </c>
      <c r="V10" s="53" t="str">
        <f t="shared" si="8"/>
        <v>Stand-alone</v>
      </c>
      <c r="W10" s="196" t="str">
        <f t="shared" si="9"/>
        <v>Fail</v>
      </c>
      <c r="X10" s="93" cm="1">
        <f t="array" ref="X10">SUM(SUMIF(Survey!BO10:CH10,{"&gt;0","&lt;0"})*{1,-1})+SUM(SUMIF(Survey!CJ10:DC10,{"&gt;0","&lt;0"})*{1,-1})</f>
        <v>0</v>
      </c>
      <c r="Y10" s="93">
        <f>IFERROR(X10/(Survey!$AL10),0)</f>
        <v>0</v>
      </c>
      <c r="Z10" s="198" t="b">
        <f>IF(OR(Survey!$M10="Alternative strategy or hedge",Survey!$M10="Other",Survey!$L10="Prospectus fund"),TRUE,FALSE)</f>
        <v>0</v>
      </c>
      <c r="AA10" s="198" t="b">
        <f>NOT(ISBLANK(Survey!$M10))</f>
        <v>0</v>
      </c>
      <c r="AB10" s="196" t="str">
        <f t="shared" si="10"/>
        <v>Pass</v>
      </c>
      <c r="AC10" s="54" t="b">
        <f>NOT(ISNUMBER(SEARCH("Other",Survey!$P10)))</f>
        <v>1</v>
      </c>
      <c r="AD10" s="53" t="b">
        <f>NOT(ISBLANK(Survey!$Q10))</f>
        <v>0</v>
      </c>
      <c r="AE10" s="239" t="str" cm="1">
        <f t="array" ref="AE10">IF(OR(IF(OR($AG10+$AH10 = 2, $AI10=1), FALSE, TRUE), AND($AF10:$AF10 = 0)),"Pass","Fail")</f>
        <v>Pass</v>
      </c>
      <c r="AF10" s="235">
        <f>COUNTBLANK(Survey!$W10:$Z10)</f>
        <v>4</v>
      </c>
      <c r="AG10" s="235">
        <f>IF(Survey!$I10="Yes",1,0)</f>
        <v>0</v>
      </c>
      <c r="AH10" s="235">
        <f>IF(OR(Survey!$M10="Mutual fund",Survey!$M10="Alternative mutual fund",Survey!$M10="Money market"),1,0)</f>
        <v>0</v>
      </c>
      <c r="AI10" s="240">
        <f>IF(OR(Survey!$M10="ETF",Survey!$M10="ETF, alternative mutual fund"),1,0)</f>
        <v>0</v>
      </c>
      <c r="AJ10" s="196" t="str">
        <f t="shared" si="11"/>
        <v>Pass</v>
      </c>
      <c r="AK10" s="54" t="b">
        <f>NOT(ISNUMBER(SEARCH("Yes",Survey!$AC10)))</f>
        <v>1</v>
      </c>
      <c r="AL10" s="53" t="b">
        <f>IF(COUNTBLANK(Survey!$AD10:$AE10)=0,TRUE, FALSE)</f>
        <v>0</v>
      </c>
      <c r="AM10" s="196" t="str">
        <f t="shared" si="12"/>
        <v>Pass</v>
      </c>
      <c r="AN10" s="54" t="b">
        <f>NOT(ISNUMBER(SEARCH("Yes",Survey!$AF10)))</f>
        <v>1</v>
      </c>
      <c r="AO10" s="53" t="b">
        <f>NOT(ISBLANK(Survey!$AH10))</f>
        <v>0</v>
      </c>
      <c r="AP10" s="196" t="str">
        <f t="shared" si="13"/>
        <v>Pass</v>
      </c>
      <c r="AQ10" s="54" t="b">
        <f>NOT(OR(ISNUMBER(SEARCH("Other",Survey!$AH10)),ISNUMBER(SEARCH("Multiple",Survey!$AH10))))</f>
        <v>1</v>
      </c>
      <c r="AR10" s="53" t="b">
        <f>NOT(ISBLANK(Survey!$AI10))</f>
        <v>0</v>
      </c>
      <c r="AS10" s="196" t="str">
        <f t="shared" si="14"/>
        <v>Fail</v>
      </c>
      <c r="AT10" s="45">
        <f>(Survey!$AL10)</f>
        <v>0</v>
      </c>
      <c r="AU10" s="37" t="str">
        <f t="shared" si="15"/>
        <v>Fail</v>
      </c>
      <c r="AV10" s="38">
        <f>ABS(Survey!$AL10)</f>
        <v>0</v>
      </c>
      <c r="AW10" s="64">
        <f>ABS(Survey!$AM10)+Survey!$AN10-ABS(Survey!$AO10)+ABS(Survey!$AP10)-ABS(Survey!$AQ10)+ABS(Survey!$AR10)-ABS(Survey!$AS10)+Survey!$AT10</f>
        <v>0</v>
      </c>
      <c r="AX10" s="46" t="str">
        <f t="shared" si="16"/>
        <v>No holdings</v>
      </c>
      <c r="AY10" s="37">
        <f t="shared" si="17"/>
        <v>0</v>
      </c>
      <c r="AZ10" s="196" t="str">
        <f t="shared" si="18"/>
        <v>Pass</v>
      </c>
      <c r="BA10" s="54" t="b">
        <f>IF(ABS(Survey!$AT10)=0,TRUE,FALSE)</f>
        <v>1</v>
      </c>
      <c r="BB10" s="53" t="b">
        <f>NOT(ISBLANK(Survey!$AU10))</f>
        <v>0</v>
      </c>
      <c r="BC10" s="37" t="str">
        <f t="shared" si="19"/>
        <v>Fail</v>
      </c>
      <c r="BD10" s="38">
        <f>ABS(Survey!$AL10)</f>
        <v>0</v>
      </c>
      <c r="BE10" s="38" cm="1">
        <f t="array" ref="BE10">SUM(SUMIF(Survey!AW10:BD10,{"&gt;0","&lt;0"})*{1,-1})-SUM(SUMIF(Survey!BF10:BM10,{"&gt;0","&lt;0"})*{1,-1})</f>
        <v>0</v>
      </c>
      <c r="BF10" s="46" t="str">
        <f t="shared" si="20"/>
        <v>No holdings</v>
      </c>
      <c r="BG10" s="37">
        <f t="shared" si="21"/>
        <v>0</v>
      </c>
      <c r="BH10" s="196" t="str">
        <f t="shared" si="22"/>
        <v>Fail</v>
      </c>
      <c r="BI10" s="47">
        <f>ABS(Survey!$AL10)</f>
        <v>0</v>
      </c>
      <c r="BJ10" s="47" cm="1">
        <f t="array" ref="BJ10">SUM(SUMIF(Survey!BO10:CH10,{"&gt;0","&lt;0"})*{1,-1})-SUM(SUMIF(Survey!CJ10:DC10,{"&gt;0","&lt;0"})*{1,-1})</f>
        <v>0</v>
      </c>
      <c r="BK10" s="48" t="str">
        <f t="shared" si="23"/>
        <v>No holdings</v>
      </c>
      <c r="BL10" s="49">
        <f t="shared" si="24"/>
        <v>0</v>
      </c>
      <c r="BM10" s="196" t="str">
        <f t="shared" si="25"/>
        <v>Pass</v>
      </c>
      <c r="BN10" s="54" t="b">
        <f>IF(ABS(Survey!$CH10)=0,TRUE,FALSE)</f>
        <v>1</v>
      </c>
      <c r="BO10" s="53" t="b">
        <f>NOT(ISBLANK(Survey!$CI10))</f>
        <v>0</v>
      </c>
      <c r="BP10" s="196" t="str">
        <f t="shared" si="26"/>
        <v>Pass</v>
      </c>
      <c r="BQ10" s="54" t="b">
        <f>IF(ABS(Survey!$DC10)=0,TRUE,FALSE)</f>
        <v>1</v>
      </c>
      <c r="BR10" s="53" t="b">
        <f>NOT(ISBLANK(Survey!$DD10))</f>
        <v>0</v>
      </c>
      <c r="BS10" s="37" t="str">
        <f t="shared" si="27"/>
        <v>Pass</v>
      </c>
      <c r="BT10" s="38" cm="1">
        <f t="array" ref="BT10">SUM(SUMIF(Survey!CD10,{"&gt;0","&lt;0"})*{1,-1})+SUM(SUMIF(Survey!CY10,{"&gt;0","&lt;0"})*{1,-1})</f>
        <v>0</v>
      </c>
      <c r="BU10" s="38">
        <f>SUM(SUMIF(Survey!DF10:DL10,{"&gt;0","&lt;0"})*{1,-1})+SUM(SUMIF(Survey!DN10:DT10,{"&gt;0","&lt;0"})*{1,-1})</f>
        <v>0</v>
      </c>
      <c r="BV10" s="37">
        <f t="shared" si="28"/>
        <v>0</v>
      </c>
      <c r="BW10" s="37">
        <f t="shared" si="29"/>
        <v>0</v>
      </c>
      <c r="BX10" s="196" t="str">
        <f t="shared" si="30"/>
        <v>Pass</v>
      </c>
      <c r="BY10" s="54" t="b">
        <f>IF(ABS(Survey!$DL10)=0,TRUE,FALSE)</f>
        <v>1</v>
      </c>
      <c r="BZ10" s="53" t="b">
        <f>NOT(ISBLANK(Survey!DM10))</f>
        <v>0</v>
      </c>
      <c r="CA10" s="196" t="str">
        <f t="shared" si="31"/>
        <v>Pass</v>
      </c>
      <c r="CB10" s="54" t="b">
        <f>IF(ABS(Survey!$DT10)=0,TRUE,FALSE)</f>
        <v>1</v>
      </c>
      <c r="CC10" s="53" t="b">
        <f>NOT(ISBLANK(Survey!$DU10))</f>
        <v>0</v>
      </c>
      <c r="CD10" s="196" t="str">
        <f t="shared" si="32"/>
        <v>Fail</v>
      </c>
      <c r="CE10" s="47">
        <f>SUM(SUMIF(Survey!EA10:EC10,{"&gt;0","&lt;0"})*{1,-1})</f>
        <v>0</v>
      </c>
      <c r="CF10" s="50">
        <f t="shared" si="33"/>
        <v>0</v>
      </c>
      <c r="CG10" s="50">
        <f t="shared" si="34"/>
        <v>100</v>
      </c>
      <c r="CH10" s="48" t="b">
        <f>IF(OR(Survey!$M10="ETF",Survey!$M10="ETF, alternative mutual fund",Survey!$M10="Closed-end", Survey!$M10="Split share corp"),TRUE,FALSE)</f>
        <v>0</v>
      </c>
      <c r="CI10" s="196" t="str">
        <f t="shared" si="35"/>
        <v>Fail</v>
      </c>
      <c r="CJ10" s="47">
        <f>SUM(SUMIF(Survey!EE10:EK10,{"&gt;0","&lt;0"})*{1,-1})</f>
        <v>0</v>
      </c>
      <c r="CK10" s="50">
        <f t="shared" si="36"/>
        <v>0</v>
      </c>
      <c r="CL10" s="49">
        <f t="shared" si="37"/>
        <v>100</v>
      </c>
      <c r="CM10" s="196" t="str">
        <f t="shared" si="38"/>
        <v>Fail</v>
      </c>
      <c r="CN10" s="47">
        <f>SUM(SUMIF(Survey!EM10:ES10,{"&gt;0","&lt;0"})*{1,-1})</f>
        <v>0</v>
      </c>
      <c r="CO10" s="50">
        <f t="shared" si="39"/>
        <v>0</v>
      </c>
      <c r="CP10" s="49">
        <f t="shared" si="40"/>
        <v>100</v>
      </c>
    </row>
    <row r="11" spans="1:16365">
      <c r="A11" s="1">
        <v>8</v>
      </c>
      <c r="B11" s="37" t="str">
        <f t="shared" si="1"/>
        <v>Pass</v>
      </c>
      <c r="C11" s="37" t="str">
        <f>IF(COUNTBLANK(Survey!B11:ET11)=$C$2, "Pass", "Fail")</f>
        <v>Pass</v>
      </c>
      <c r="D11" s="37" t="str">
        <f t="shared" si="2"/>
        <v>Fail</v>
      </c>
      <c r="F11" s="196" t="str">
        <f t="shared" si="3"/>
        <v>Fail</v>
      </c>
      <c r="G11" s="43">
        <f>COUNTBLANK(Survey!B11:D11)+COUNTBLANK(Survey!G11)+COUNTBLANK(Survey!I11)+COUNTBLANK(Survey!L11:M11)+COUNTBLANK(Survey!P11)+COUNTBLANK(Survey!S11:U11)+COUNTBLANK(Survey!AA11:AC11)+COUNTBLANK(Survey!AF11:AG11)+COUNTBLANK(Survey!AK11)</f>
        <v>17</v>
      </c>
      <c r="H11" s="196" t="str">
        <f t="shared" si="4"/>
        <v>Pass</v>
      </c>
      <c r="I11" s="44">
        <f>LEN(Survey!E11)</f>
        <v>0</v>
      </c>
      <c r="J11" s="196" t="str">
        <f t="shared" si="5"/>
        <v>Pass</v>
      </c>
      <c r="K11" s="43">
        <f>LEN(Survey!F11)</f>
        <v>0</v>
      </c>
      <c r="L11" s="196" t="str">
        <f t="shared" si="6"/>
        <v>Pass</v>
      </c>
      <c r="M11" s="44">
        <f>LEN(Survey!H11)</f>
        <v>0</v>
      </c>
      <c r="N11" s="43" t="str">
        <f>IF(Survey!$L11="Prospectus fund", "Yes", "No")</f>
        <v>No</v>
      </c>
      <c r="O11" s="196" t="str">
        <f t="shared" si="7"/>
        <v>Pass</v>
      </c>
      <c r="P11" s="44">
        <f>MOD((LEN(Survey!J11)+2),11)</f>
        <v>2</v>
      </c>
      <c r="Q11" s="48" t="b">
        <f>IF(OR(Survey!$M11="ETF",Survey!$M11="ETF, alternative mutual fund",Survey!$M11="Closed-end", Survey!$M11="Split share corp", Survey!$I11="Yes"),TRUE,FALSE)</f>
        <v>0</v>
      </c>
      <c r="R11" s="196" t="str">
        <f>IFERROR(IF(AND(OR(U11=V11,V11 = "Either"),NOT(ISBLANK(Survey!K11))),"Pass","Fail"),"Pass")</f>
        <v>Fail</v>
      </c>
      <c r="S11" s="47" cm="1">
        <f t="array" ref="S11">SUM(SUMIF(Survey!BO11:CH11,{"&gt;0","&lt;0"})*{1,-1})</f>
        <v>0</v>
      </c>
      <c r="T11" s="54" cm="1">
        <f t="array" ref="T11">SUM(SUMIF(Survey!BR11,{"&gt;0","&lt;0"})*{1,-1})+SUM(SUMIF(Survey!CB11,{"&gt;0","&lt;0"})*{1,-1})</f>
        <v>0</v>
      </c>
      <c r="U11" s="54">
        <f>Survey!K11</f>
        <v>0</v>
      </c>
      <c r="V11" s="53" t="str">
        <f t="shared" si="8"/>
        <v>Stand-alone</v>
      </c>
      <c r="W11" s="196" t="str">
        <f t="shared" si="9"/>
        <v>Fail</v>
      </c>
      <c r="X11" s="93" cm="1">
        <f t="array" ref="X11">SUM(SUMIF(Survey!BO11:CH11,{"&gt;0","&lt;0"})*{1,-1})+SUM(SUMIF(Survey!CJ11:DC11,{"&gt;0","&lt;0"})*{1,-1})</f>
        <v>0</v>
      </c>
      <c r="Y11" s="93">
        <f>IFERROR(X11/(Survey!$AL11),0)</f>
        <v>0</v>
      </c>
      <c r="Z11" s="198" t="b">
        <f>IF(OR(Survey!$M11="Alternative strategy or hedge",Survey!$M11="Other",Survey!$L11="Prospectus fund"),TRUE,FALSE)</f>
        <v>0</v>
      </c>
      <c r="AA11" s="198" t="b">
        <f>NOT(ISBLANK(Survey!$M11))</f>
        <v>0</v>
      </c>
      <c r="AB11" s="196" t="str">
        <f t="shared" si="10"/>
        <v>Pass</v>
      </c>
      <c r="AC11" s="54" t="b">
        <f>NOT(ISNUMBER(SEARCH("Other",Survey!$P11)))</f>
        <v>1</v>
      </c>
      <c r="AD11" s="53" t="b">
        <f>NOT(ISBLANK(Survey!$Q11))</f>
        <v>0</v>
      </c>
      <c r="AE11" s="239" t="str" cm="1">
        <f t="array" ref="AE11">IF(OR(IF(OR($AG11+$AH11 = 2, $AI11=1), FALSE, TRUE), AND($AF11:$AF11 = 0)),"Pass","Fail")</f>
        <v>Pass</v>
      </c>
      <c r="AF11" s="235">
        <f>COUNTBLANK(Survey!$W11:$Z11)</f>
        <v>4</v>
      </c>
      <c r="AG11" s="235">
        <f>IF(Survey!$I11="Yes",1,0)</f>
        <v>0</v>
      </c>
      <c r="AH11" s="235">
        <f>IF(OR(Survey!$M11="Mutual fund",Survey!$M11="Alternative mutual fund",Survey!$M11="Money market"),1,0)</f>
        <v>0</v>
      </c>
      <c r="AI11" s="240">
        <f>IF(OR(Survey!$M11="ETF",Survey!$M11="ETF, alternative mutual fund"),1,0)</f>
        <v>0</v>
      </c>
      <c r="AJ11" s="196" t="str">
        <f t="shared" si="11"/>
        <v>Pass</v>
      </c>
      <c r="AK11" s="54" t="b">
        <f>NOT(ISNUMBER(SEARCH("Yes",Survey!$AC11)))</f>
        <v>1</v>
      </c>
      <c r="AL11" s="53" t="b">
        <f>IF(COUNTBLANK(Survey!$AD11:$AE11)=0,TRUE, FALSE)</f>
        <v>0</v>
      </c>
      <c r="AM11" s="196" t="str">
        <f t="shared" si="12"/>
        <v>Pass</v>
      </c>
      <c r="AN11" s="54" t="b">
        <f>NOT(ISNUMBER(SEARCH("Yes",Survey!$AF11)))</f>
        <v>1</v>
      </c>
      <c r="AO11" s="53" t="b">
        <f>NOT(ISBLANK(Survey!$AH11))</f>
        <v>0</v>
      </c>
      <c r="AP11" s="196" t="str">
        <f t="shared" si="13"/>
        <v>Pass</v>
      </c>
      <c r="AQ11" s="54" t="b">
        <f>NOT(OR(ISNUMBER(SEARCH("Other",Survey!$AH11)),ISNUMBER(SEARCH("Multiple",Survey!$AH11))))</f>
        <v>1</v>
      </c>
      <c r="AR11" s="53" t="b">
        <f>NOT(ISBLANK(Survey!$AI11))</f>
        <v>0</v>
      </c>
      <c r="AS11" s="196" t="str">
        <f t="shared" si="14"/>
        <v>Fail</v>
      </c>
      <c r="AT11" s="45">
        <f>(Survey!$AL11)</f>
        <v>0</v>
      </c>
      <c r="AU11" s="37" t="str">
        <f t="shared" si="15"/>
        <v>Fail</v>
      </c>
      <c r="AV11" s="38">
        <f>ABS(Survey!$AL11)</f>
        <v>0</v>
      </c>
      <c r="AW11" s="64">
        <f>ABS(Survey!$AM11)+Survey!$AN11-ABS(Survey!$AO11)+ABS(Survey!$AP11)-ABS(Survey!$AQ11)+ABS(Survey!$AR11)-ABS(Survey!$AS11)+Survey!$AT11</f>
        <v>0</v>
      </c>
      <c r="AX11" s="46" t="str">
        <f t="shared" si="16"/>
        <v>No holdings</v>
      </c>
      <c r="AY11" s="37">
        <f t="shared" si="17"/>
        <v>0</v>
      </c>
      <c r="AZ11" s="196" t="str">
        <f t="shared" si="18"/>
        <v>Pass</v>
      </c>
      <c r="BA11" s="54" t="b">
        <f>IF(ABS(Survey!$AT11)=0,TRUE,FALSE)</f>
        <v>1</v>
      </c>
      <c r="BB11" s="53" t="b">
        <f>NOT(ISBLANK(Survey!$AU11))</f>
        <v>0</v>
      </c>
      <c r="BC11" s="37" t="str">
        <f t="shared" si="19"/>
        <v>Fail</v>
      </c>
      <c r="BD11" s="38">
        <f>ABS(Survey!$AL11)</f>
        <v>0</v>
      </c>
      <c r="BE11" s="38" cm="1">
        <f t="array" ref="BE11">SUM(SUMIF(Survey!AW11:BD11,{"&gt;0","&lt;0"})*{1,-1})-SUM(SUMIF(Survey!BF11:BM11,{"&gt;0","&lt;0"})*{1,-1})</f>
        <v>0</v>
      </c>
      <c r="BF11" s="46" t="str">
        <f t="shared" si="20"/>
        <v>No holdings</v>
      </c>
      <c r="BG11" s="37">
        <f t="shared" si="21"/>
        <v>0</v>
      </c>
      <c r="BH11" s="196" t="str">
        <f t="shared" si="22"/>
        <v>Fail</v>
      </c>
      <c r="BI11" s="47">
        <f>ABS(Survey!$AL11)</f>
        <v>0</v>
      </c>
      <c r="BJ11" s="47" cm="1">
        <f t="array" ref="BJ11">SUM(SUMIF(Survey!BO11:CH11,{"&gt;0","&lt;0"})*{1,-1})-SUM(SUMIF(Survey!CJ11:DC11,{"&gt;0","&lt;0"})*{1,-1})</f>
        <v>0</v>
      </c>
      <c r="BK11" s="48" t="str">
        <f t="shared" si="23"/>
        <v>No holdings</v>
      </c>
      <c r="BL11" s="49">
        <f t="shared" si="24"/>
        <v>0</v>
      </c>
      <c r="BM11" s="196" t="str">
        <f t="shared" si="25"/>
        <v>Pass</v>
      </c>
      <c r="BN11" s="54" t="b">
        <f>IF(ABS(Survey!$CH11)=0,TRUE,FALSE)</f>
        <v>1</v>
      </c>
      <c r="BO11" s="53" t="b">
        <f>NOT(ISBLANK(Survey!$CI11))</f>
        <v>0</v>
      </c>
      <c r="BP11" s="196" t="str">
        <f t="shared" si="26"/>
        <v>Pass</v>
      </c>
      <c r="BQ11" s="54" t="b">
        <f>IF(ABS(Survey!$DC11)=0,TRUE,FALSE)</f>
        <v>1</v>
      </c>
      <c r="BR11" s="53" t="b">
        <f>NOT(ISBLANK(Survey!$DD11))</f>
        <v>0</v>
      </c>
      <c r="BS11" s="37" t="str">
        <f t="shared" si="27"/>
        <v>Pass</v>
      </c>
      <c r="BT11" s="38" cm="1">
        <f t="array" ref="BT11">SUM(SUMIF(Survey!CD11,{"&gt;0","&lt;0"})*{1,-1})+SUM(SUMIF(Survey!CY11,{"&gt;0","&lt;0"})*{1,-1})</f>
        <v>0</v>
      </c>
      <c r="BU11" s="38">
        <f>SUM(SUMIF(Survey!DF11:DL11,{"&gt;0","&lt;0"})*{1,-1})+SUM(SUMIF(Survey!DN11:DT11,{"&gt;0","&lt;0"})*{1,-1})</f>
        <v>0</v>
      </c>
      <c r="BV11" s="37">
        <f t="shared" si="28"/>
        <v>0</v>
      </c>
      <c r="BW11" s="37">
        <f t="shared" si="29"/>
        <v>0</v>
      </c>
      <c r="BX11" s="196" t="str">
        <f t="shared" si="30"/>
        <v>Pass</v>
      </c>
      <c r="BY11" s="54" t="b">
        <f>IF(ABS(Survey!$DL11)=0,TRUE,FALSE)</f>
        <v>1</v>
      </c>
      <c r="BZ11" s="53" t="b">
        <f>NOT(ISBLANK(Survey!DM11))</f>
        <v>0</v>
      </c>
      <c r="CA11" s="196" t="str">
        <f t="shared" si="31"/>
        <v>Pass</v>
      </c>
      <c r="CB11" s="54" t="b">
        <f>IF(ABS(Survey!$DT11)=0,TRUE,FALSE)</f>
        <v>1</v>
      </c>
      <c r="CC11" s="53" t="b">
        <f>NOT(ISBLANK(Survey!$DU11))</f>
        <v>0</v>
      </c>
      <c r="CD11" s="196" t="str">
        <f t="shared" si="32"/>
        <v>Fail</v>
      </c>
      <c r="CE11" s="47">
        <f>SUM(SUMIF(Survey!EA11:EC11,{"&gt;0","&lt;0"})*{1,-1})</f>
        <v>0</v>
      </c>
      <c r="CF11" s="50">
        <f t="shared" si="33"/>
        <v>0</v>
      </c>
      <c r="CG11" s="50">
        <f t="shared" si="34"/>
        <v>100</v>
      </c>
      <c r="CH11" s="48" t="b">
        <f>IF(OR(Survey!$M11="ETF",Survey!$M11="ETF, alternative mutual fund",Survey!$M11="Closed-end", Survey!$M11="Split share corp"),TRUE,FALSE)</f>
        <v>0</v>
      </c>
      <c r="CI11" s="196" t="str">
        <f t="shared" si="35"/>
        <v>Fail</v>
      </c>
      <c r="CJ11" s="47">
        <f>SUM(SUMIF(Survey!EE11:EK11,{"&gt;0","&lt;0"})*{1,-1})</f>
        <v>0</v>
      </c>
      <c r="CK11" s="50">
        <f t="shared" si="36"/>
        <v>0</v>
      </c>
      <c r="CL11" s="49">
        <f t="shared" si="37"/>
        <v>100</v>
      </c>
      <c r="CM11" s="196" t="str">
        <f t="shared" si="38"/>
        <v>Fail</v>
      </c>
      <c r="CN11" s="47">
        <f>SUM(SUMIF(Survey!EM11:ES11,{"&gt;0","&lt;0"})*{1,-1})</f>
        <v>0</v>
      </c>
      <c r="CO11" s="50">
        <f t="shared" si="39"/>
        <v>0</v>
      </c>
      <c r="CP11" s="49">
        <f t="shared" si="40"/>
        <v>100</v>
      </c>
    </row>
    <row r="12" spans="1:16365">
      <c r="A12" s="1">
        <v>9</v>
      </c>
      <c r="B12" s="37" t="str">
        <f t="shared" si="1"/>
        <v>Pass</v>
      </c>
      <c r="C12" s="37" t="str">
        <f>IF(COUNTBLANK(Survey!B12:ET12)=$C$2, "Pass", "Fail")</f>
        <v>Pass</v>
      </c>
      <c r="D12" s="37" t="str">
        <f t="shared" si="2"/>
        <v>Fail</v>
      </c>
      <c r="F12" s="196" t="str">
        <f t="shared" si="3"/>
        <v>Fail</v>
      </c>
      <c r="G12" s="43">
        <f>COUNTBLANK(Survey!B12:D12)+COUNTBLANK(Survey!G12)+COUNTBLANK(Survey!I12)+COUNTBLANK(Survey!L12:M12)+COUNTBLANK(Survey!P12)+COUNTBLANK(Survey!S12:U12)+COUNTBLANK(Survey!AA12:AC12)+COUNTBLANK(Survey!AF12:AG12)+COUNTBLANK(Survey!AK12)</f>
        <v>17</v>
      </c>
      <c r="H12" s="196" t="str">
        <f t="shared" si="4"/>
        <v>Pass</v>
      </c>
      <c r="I12" s="44">
        <f>LEN(Survey!E12)</f>
        <v>0</v>
      </c>
      <c r="J12" s="196" t="str">
        <f t="shared" si="5"/>
        <v>Pass</v>
      </c>
      <c r="K12" s="43">
        <f>LEN(Survey!F12)</f>
        <v>0</v>
      </c>
      <c r="L12" s="196" t="str">
        <f t="shared" si="6"/>
        <v>Pass</v>
      </c>
      <c r="M12" s="44">
        <f>LEN(Survey!H12)</f>
        <v>0</v>
      </c>
      <c r="N12" s="43" t="str">
        <f>IF(Survey!$L12="Prospectus fund", "Yes", "No")</f>
        <v>No</v>
      </c>
      <c r="O12" s="196" t="str">
        <f t="shared" si="7"/>
        <v>Pass</v>
      </c>
      <c r="P12" s="44">
        <f>MOD((LEN(Survey!J12)+2),11)</f>
        <v>2</v>
      </c>
      <c r="Q12" s="48" t="b">
        <f>IF(OR(Survey!$M12="ETF",Survey!$M12="ETF, alternative mutual fund",Survey!$M12="Closed-end", Survey!$M12="Split share corp", Survey!$I12="Yes"),TRUE,FALSE)</f>
        <v>0</v>
      </c>
      <c r="R12" s="196" t="str">
        <f>IFERROR(IF(AND(OR(U12=V12,V12 = "Either"),NOT(ISBLANK(Survey!K12))),"Pass","Fail"),"Pass")</f>
        <v>Fail</v>
      </c>
      <c r="S12" s="47" cm="1">
        <f t="array" ref="S12">SUM(SUMIF(Survey!BO12:CH12,{"&gt;0","&lt;0"})*{1,-1})</f>
        <v>0</v>
      </c>
      <c r="T12" s="54" cm="1">
        <f t="array" ref="T12">SUM(SUMIF(Survey!BR12,{"&gt;0","&lt;0"})*{1,-1})+SUM(SUMIF(Survey!CB12,{"&gt;0","&lt;0"})*{1,-1})</f>
        <v>0</v>
      </c>
      <c r="U12" s="54">
        <f>Survey!K12</f>
        <v>0</v>
      </c>
      <c r="V12" s="53" t="str">
        <f t="shared" si="8"/>
        <v>Stand-alone</v>
      </c>
      <c r="W12" s="196" t="str">
        <f t="shared" si="9"/>
        <v>Fail</v>
      </c>
      <c r="X12" s="93" cm="1">
        <f t="array" ref="X12">SUM(SUMIF(Survey!BO12:CH12,{"&gt;0","&lt;0"})*{1,-1})+SUM(SUMIF(Survey!CJ12:DC12,{"&gt;0","&lt;0"})*{1,-1})</f>
        <v>0</v>
      </c>
      <c r="Y12" s="93">
        <f>IFERROR(X12/(Survey!$AL12),0)</f>
        <v>0</v>
      </c>
      <c r="Z12" s="198" t="b">
        <f>IF(OR(Survey!$M12="Alternative strategy or hedge",Survey!$M12="Other",Survey!$L12="Prospectus fund"),TRUE,FALSE)</f>
        <v>0</v>
      </c>
      <c r="AA12" s="198" t="b">
        <f>NOT(ISBLANK(Survey!$M12))</f>
        <v>0</v>
      </c>
      <c r="AB12" s="196" t="str">
        <f t="shared" si="10"/>
        <v>Pass</v>
      </c>
      <c r="AC12" s="54" t="b">
        <f>NOT(ISNUMBER(SEARCH("Other",Survey!$P12)))</f>
        <v>1</v>
      </c>
      <c r="AD12" s="53" t="b">
        <f>NOT(ISBLANK(Survey!$Q12))</f>
        <v>0</v>
      </c>
      <c r="AE12" s="239" t="str" cm="1">
        <f t="array" ref="AE12">IF(OR(IF(OR($AG12+$AH12 = 2, $AI12=1), FALSE, TRUE), AND($AF12:$AF12 = 0)),"Pass","Fail")</f>
        <v>Pass</v>
      </c>
      <c r="AF12" s="235">
        <f>COUNTBLANK(Survey!$W12:$Z12)</f>
        <v>4</v>
      </c>
      <c r="AG12" s="235">
        <f>IF(Survey!$I12="Yes",1,0)</f>
        <v>0</v>
      </c>
      <c r="AH12" s="235">
        <f>IF(OR(Survey!$M12="Mutual fund",Survey!$M12="Alternative mutual fund",Survey!$M12="Money market"),1,0)</f>
        <v>0</v>
      </c>
      <c r="AI12" s="240">
        <f>IF(OR(Survey!$M12="ETF",Survey!$M12="ETF, alternative mutual fund"),1,0)</f>
        <v>0</v>
      </c>
      <c r="AJ12" s="196" t="str">
        <f t="shared" si="11"/>
        <v>Pass</v>
      </c>
      <c r="AK12" s="54" t="b">
        <f>NOT(ISNUMBER(SEARCH("Yes",Survey!$AC12)))</f>
        <v>1</v>
      </c>
      <c r="AL12" s="53" t="b">
        <f>IF(COUNTBLANK(Survey!$AD12:$AE12)=0,TRUE, FALSE)</f>
        <v>0</v>
      </c>
      <c r="AM12" s="196" t="str">
        <f t="shared" si="12"/>
        <v>Pass</v>
      </c>
      <c r="AN12" s="54" t="b">
        <f>NOT(ISNUMBER(SEARCH("Yes",Survey!$AF12)))</f>
        <v>1</v>
      </c>
      <c r="AO12" s="53" t="b">
        <f>NOT(ISBLANK(Survey!$AH12))</f>
        <v>0</v>
      </c>
      <c r="AP12" s="196" t="str">
        <f t="shared" si="13"/>
        <v>Pass</v>
      </c>
      <c r="AQ12" s="54" t="b">
        <f>NOT(OR(ISNUMBER(SEARCH("Other",Survey!$AH12)),ISNUMBER(SEARCH("Multiple",Survey!$AH12))))</f>
        <v>1</v>
      </c>
      <c r="AR12" s="53" t="b">
        <f>NOT(ISBLANK(Survey!$AI12))</f>
        <v>0</v>
      </c>
      <c r="AS12" s="196" t="str">
        <f t="shared" si="14"/>
        <v>Fail</v>
      </c>
      <c r="AT12" s="45">
        <f>(Survey!$AL12)</f>
        <v>0</v>
      </c>
      <c r="AU12" s="37" t="str">
        <f t="shared" si="15"/>
        <v>Fail</v>
      </c>
      <c r="AV12" s="38">
        <f>ABS(Survey!$AL12)</f>
        <v>0</v>
      </c>
      <c r="AW12" s="64">
        <f>ABS(Survey!$AM12)+Survey!$AN12-ABS(Survey!$AO12)+ABS(Survey!$AP12)-ABS(Survey!$AQ12)+ABS(Survey!$AR12)-ABS(Survey!$AS12)+Survey!$AT12</f>
        <v>0</v>
      </c>
      <c r="AX12" s="46" t="str">
        <f t="shared" si="16"/>
        <v>No holdings</v>
      </c>
      <c r="AY12" s="37">
        <f t="shared" si="17"/>
        <v>0</v>
      </c>
      <c r="AZ12" s="196" t="str">
        <f t="shared" si="18"/>
        <v>Pass</v>
      </c>
      <c r="BA12" s="54" t="b">
        <f>IF(ABS(Survey!$AT12)=0,TRUE,FALSE)</f>
        <v>1</v>
      </c>
      <c r="BB12" s="53" t="b">
        <f>NOT(ISBLANK(Survey!$AU12))</f>
        <v>0</v>
      </c>
      <c r="BC12" s="37" t="str">
        <f t="shared" si="19"/>
        <v>Fail</v>
      </c>
      <c r="BD12" s="38">
        <f>ABS(Survey!$AL12)</f>
        <v>0</v>
      </c>
      <c r="BE12" s="38" cm="1">
        <f t="array" ref="BE12">SUM(SUMIF(Survey!AW12:BD12,{"&gt;0","&lt;0"})*{1,-1})-SUM(SUMIF(Survey!BF12:BM12,{"&gt;0","&lt;0"})*{1,-1})</f>
        <v>0</v>
      </c>
      <c r="BF12" s="46" t="str">
        <f t="shared" si="20"/>
        <v>No holdings</v>
      </c>
      <c r="BG12" s="37">
        <f t="shared" si="21"/>
        <v>0</v>
      </c>
      <c r="BH12" s="196" t="str">
        <f t="shared" si="22"/>
        <v>Fail</v>
      </c>
      <c r="BI12" s="47">
        <f>ABS(Survey!$AL12)</f>
        <v>0</v>
      </c>
      <c r="BJ12" s="47" cm="1">
        <f t="array" ref="BJ12">SUM(SUMIF(Survey!BO12:CH12,{"&gt;0","&lt;0"})*{1,-1})-SUM(SUMIF(Survey!CJ12:DC12,{"&gt;0","&lt;0"})*{1,-1})</f>
        <v>0</v>
      </c>
      <c r="BK12" s="48" t="str">
        <f t="shared" si="23"/>
        <v>No holdings</v>
      </c>
      <c r="BL12" s="49">
        <f t="shared" si="24"/>
        <v>0</v>
      </c>
      <c r="BM12" s="196" t="str">
        <f t="shared" si="25"/>
        <v>Pass</v>
      </c>
      <c r="BN12" s="54" t="b">
        <f>IF(ABS(Survey!$CH12)=0,TRUE,FALSE)</f>
        <v>1</v>
      </c>
      <c r="BO12" s="53" t="b">
        <f>NOT(ISBLANK(Survey!$CI12))</f>
        <v>0</v>
      </c>
      <c r="BP12" s="196" t="str">
        <f t="shared" si="26"/>
        <v>Pass</v>
      </c>
      <c r="BQ12" s="54" t="b">
        <f>IF(ABS(Survey!$DC12)=0,TRUE,FALSE)</f>
        <v>1</v>
      </c>
      <c r="BR12" s="53" t="b">
        <f>NOT(ISBLANK(Survey!$DD12))</f>
        <v>0</v>
      </c>
      <c r="BS12" s="37" t="str">
        <f t="shared" si="27"/>
        <v>Pass</v>
      </c>
      <c r="BT12" s="38" cm="1">
        <f t="array" ref="BT12">SUM(SUMIF(Survey!CD12,{"&gt;0","&lt;0"})*{1,-1})+SUM(SUMIF(Survey!CY12,{"&gt;0","&lt;0"})*{1,-1})</f>
        <v>0</v>
      </c>
      <c r="BU12" s="38">
        <f>SUM(SUMIF(Survey!DF12:DL12,{"&gt;0","&lt;0"})*{1,-1})+SUM(SUMIF(Survey!DN12:DT12,{"&gt;0","&lt;0"})*{1,-1})</f>
        <v>0</v>
      </c>
      <c r="BV12" s="37">
        <f t="shared" si="28"/>
        <v>0</v>
      </c>
      <c r="BW12" s="37">
        <f t="shared" si="29"/>
        <v>0</v>
      </c>
      <c r="BX12" s="196" t="str">
        <f t="shared" si="30"/>
        <v>Pass</v>
      </c>
      <c r="BY12" s="54" t="b">
        <f>IF(ABS(Survey!$DL12)=0,TRUE,FALSE)</f>
        <v>1</v>
      </c>
      <c r="BZ12" s="53" t="b">
        <f>NOT(ISBLANK(Survey!DM12))</f>
        <v>0</v>
      </c>
      <c r="CA12" s="196" t="str">
        <f t="shared" si="31"/>
        <v>Pass</v>
      </c>
      <c r="CB12" s="54" t="b">
        <f>IF(ABS(Survey!$DT12)=0,TRUE,FALSE)</f>
        <v>1</v>
      </c>
      <c r="CC12" s="53" t="b">
        <f>NOT(ISBLANK(Survey!$DU12))</f>
        <v>0</v>
      </c>
      <c r="CD12" s="196" t="str">
        <f t="shared" si="32"/>
        <v>Fail</v>
      </c>
      <c r="CE12" s="47">
        <f>SUM(SUMIF(Survey!EA12:EC12,{"&gt;0","&lt;0"})*{1,-1})</f>
        <v>0</v>
      </c>
      <c r="CF12" s="50">
        <f t="shared" si="33"/>
        <v>0</v>
      </c>
      <c r="CG12" s="50">
        <f t="shared" si="34"/>
        <v>100</v>
      </c>
      <c r="CH12" s="48" t="b">
        <f>IF(OR(Survey!$M12="ETF",Survey!$M12="ETF, alternative mutual fund",Survey!$M12="Closed-end", Survey!$M12="Split share corp"),TRUE,FALSE)</f>
        <v>0</v>
      </c>
      <c r="CI12" s="196" t="str">
        <f t="shared" si="35"/>
        <v>Fail</v>
      </c>
      <c r="CJ12" s="47">
        <f>SUM(SUMIF(Survey!EE12:EK12,{"&gt;0","&lt;0"})*{1,-1})</f>
        <v>0</v>
      </c>
      <c r="CK12" s="50">
        <f t="shared" si="36"/>
        <v>0</v>
      </c>
      <c r="CL12" s="49">
        <f t="shared" si="37"/>
        <v>100</v>
      </c>
      <c r="CM12" s="196" t="str">
        <f t="shared" si="38"/>
        <v>Fail</v>
      </c>
      <c r="CN12" s="47">
        <f>SUM(SUMIF(Survey!EM12:ES12,{"&gt;0","&lt;0"})*{1,-1})</f>
        <v>0</v>
      </c>
      <c r="CO12" s="50">
        <f t="shared" si="39"/>
        <v>0</v>
      </c>
      <c r="CP12" s="49">
        <f t="shared" si="40"/>
        <v>100</v>
      </c>
    </row>
    <row r="13" spans="1:16365">
      <c r="A13" s="1">
        <v>10</v>
      </c>
      <c r="B13" s="37" t="str">
        <f t="shared" si="1"/>
        <v>Pass</v>
      </c>
      <c r="C13" s="37" t="str">
        <f>IF(COUNTBLANK(Survey!B13:ET13)=$C$2, "Pass", "Fail")</f>
        <v>Pass</v>
      </c>
      <c r="D13" s="37" t="str">
        <f t="shared" si="2"/>
        <v>Fail</v>
      </c>
      <c r="F13" s="196" t="str">
        <f t="shared" si="3"/>
        <v>Fail</v>
      </c>
      <c r="G13" s="43">
        <f>COUNTBLANK(Survey!B13:D13)+COUNTBLANK(Survey!G13)+COUNTBLANK(Survey!I13)+COUNTBLANK(Survey!L13:M13)+COUNTBLANK(Survey!P13)+COUNTBLANK(Survey!S13:U13)+COUNTBLANK(Survey!AA13:AC13)+COUNTBLANK(Survey!AF13:AG13)+COUNTBLANK(Survey!AK13)</f>
        <v>17</v>
      </c>
      <c r="H13" s="196" t="str">
        <f t="shared" si="4"/>
        <v>Pass</v>
      </c>
      <c r="I13" s="44">
        <f>LEN(Survey!E13)</f>
        <v>0</v>
      </c>
      <c r="J13" s="196" t="str">
        <f t="shared" si="5"/>
        <v>Pass</v>
      </c>
      <c r="K13" s="43">
        <f>LEN(Survey!F13)</f>
        <v>0</v>
      </c>
      <c r="L13" s="196" t="str">
        <f t="shared" si="6"/>
        <v>Pass</v>
      </c>
      <c r="M13" s="44">
        <f>LEN(Survey!H13)</f>
        <v>0</v>
      </c>
      <c r="N13" s="43" t="str">
        <f>IF(Survey!$L13="Prospectus fund", "Yes", "No")</f>
        <v>No</v>
      </c>
      <c r="O13" s="196" t="str">
        <f t="shared" si="7"/>
        <v>Pass</v>
      </c>
      <c r="P13" s="44">
        <f>MOD((LEN(Survey!J13)+2),11)</f>
        <v>2</v>
      </c>
      <c r="Q13" s="48" t="b">
        <f>IF(OR(Survey!$M13="ETF",Survey!$M13="ETF, alternative mutual fund",Survey!$M13="Closed-end", Survey!$M13="Split share corp", Survey!$I13="Yes"),TRUE,FALSE)</f>
        <v>0</v>
      </c>
      <c r="R13" s="196" t="str">
        <f>IFERROR(IF(AND(OR(U13=V13,V13 = "Either"),NOT(ISBLANK(Survey!K13))),"Pass","Fail"),"Pass")</f>
        <v>Fail</v>
      </c>
      <c r="S13" s="47" cm="1">
        <f t="array" ref="S13">SUM(SUMIF(Survey!BO13:CH13,{"&gt;0","&lt;0"})*{1,-1})</f>
        <v>0</v>
      </c>
      <c r="T13" s="54" cm="1">
        <f t="array" ref="T13">SUM(SUMIF(Survey!BR13,{"&gt;0","&lt;0"})*{1,-1})+SUM(SUMIF(Survey!CB13,{"&gt;0","&lt;0"})*{1,-1})</f>
        <v>0</v>
      </c>
      <c r="U13" s="54">
        <f>Survey!K13</f>
        <v>0</v>
      </c>
      <c r="V13" s="53" t="str">
        <f t="shared" si="8"/>
        <v>Stand-alone</v>
      </c>
      <c r="W13" s="196" t="str">
        <f t="shared" si="9"/>
        <v>Fail</v>
      </c>
      <c r="X13" s="93" cm="1">
        <f t="array" ref="X13">SUM(SUMIF(Survey!BO13:CH13,{"&gt;0","&lt;0"})*{1,-1})+SUM(SUMIF(Survey!CJ13:DC13,{"&gt;0","&lt;0"})*{1,-1})</f>
        <v>0</v>
      </c>
      <c r="Y13" s="93">
        <f>IFERROR(X13/(Survey!$AL13),0)</f>
        <v>0</v>
      </c>
      <c r="Z13" s="198" t="b">
        <f>IF(OR(Survey!$M13="Alternative strategy or hedge",Survey!$M13="Other",Survey!$L13="Prospectus fund"),TRUE,FALSE)</f>
        <v>0</v>
      </c>
      <c r="AA13" s="198" t="b">
        <f>NOT(ISBLANK(Survey!$M13))</f>
        <v>0</v>
      </c>
      <c r="AB13" s="196" t="str">
        <f t="shared" si="10"/>
        <v>Pass</v>
      </c>
      <c r="AC13" s="54" t="b">
        <f>NOT(ISNUMBER(SEARCH("Other",Survey!$P13)))</f>
        <v>1</v>
      </c>
      <c r="AD13" s="53" t="b">
        <f>NOT(ISBLANK(Survey!$Q13))</f>
        <v>0</v>
      </c>
      <c r="AE13" s="239" t="str" cm="1">
        <f t="array" ref="AE13">IF(OR(IF(OR($AG13+$AH13 = 2, $AI13=1), FALSE, TRUE), AND($AF13:$AF13 = 0)),"Pass","Fail")</f>
        <v>Pass</v>
      </c>
      <c r="AF13" s="235">
        <f>COUNTBLANK(Survey!$W13:$Z13)</f>
        <v>4</v>
      </c>
      <c r="AG13" s="235">
        <f>IF(Survey!$I13="Yes",1,0)</f>
        <v>0</v>
      </c>
      <c r="AH13" s="235">
        <f>IF(OR(Survey!$M13="Mutual fund",Survey!$M13="Alternative mutual fund",Survey!$M13="Money market"),1,0)</f>
        <v>0</v>
      </c>
      <c r="AI13" s="240">
        <f>IF(OR(Survey!$M13="ETF",Survey!$M13="ETF, alternative mutual fund"),1,0)</f>
        <v>0</v>
      </c>
      <c r="AJ13" s="196" t="str">
        <f t="shared" si="11"/>
        <v>Pass</v>
      </c>
      <c r="AK13" s="54" t="b">
        <f>NOT(ISNUMBER(SEARCH("Yes",Survey!$AC13)))</f>
        <v>1</v>
      </c>
      <c r="AL13" s="53" t="b">
        <f>IF(COUNTBLANK(Survey!$AD13:$AE13)=0,TRUE, FALSE)</f>
        <v>0</v>
      </c>
      <c r="AM13" s="196" t="str">
        <f t="shared" si="12"/>
        <v>Pass</v>
      </c>
      <c r="AN13" s="54" t="b">
        <f>NOT(ISNUMBER(SEARCH("Yes",Survey!$AF13)))</f>
        <v>1</v>
      </c>
      <c r="AO13" s="53" t="b">
        <f>NOT(ISBLANK(Survey!$AH13))</f>
        <v>0</v>
      </c>
      <c r="AP13" s="196" t="str">
        <f t="shared" si="13"/>
        <v>Pass</v>
      </c>
      <c r="AQ13" s="54" t="b">
        <f>NOT(OR(ISNUMBER(SEARCH("Other",Survey!$AH13)),ISNUMBER(SEARCH("Multiple",Survey!$AH13))))</f>
        <v>1</v>
      </c>
      <c r="AR13" s="53" t="b">
        <f>NOT(ISBLANK(Survey!$AI13))</f>
        <v>0</v>
      </c>
      <c r="AS13" s="196" t="str">
        <f t="shared" si="14"/>
        <v>Fail</v>
      </c>
      <c r="AT13" s="45">
        <f>(Survey!$AL13)</f>
        <v>0</v>
      </c>
      <c r="AU13" s="37" t="str">
        <f t="shared" si="15"/>
        <v>Fail</v>
      </c>
      <c r="AV13" s="38">
        <f>ABS(Survey!$AL13)</f>
        <v>0</v>
      </c>
      <c r="AW13" s="64">
        <f>ABS(Survey!$AM13)+Survey!$AN13-ABS(Survey!$AO13)+ABS(Survey!$AP13)-ABS(Survey!$AQ13)+ABS(Survey!$AR13)-ABS(Survey!$AS13)+Survey!$AT13</f>
        <v>0</v>
      </c>
      <c r="AX13" s="46" t="str">
        <f t="shared" si="16"/>
        <v>No holdings</v>
      </c>
      <c r="AY13" s="37">
        <f t="shared" si="17"/>
        <v>0</v>
      </c>
      <c r="AZ13" s="196" t="str">
        <f t="shared" si="18"/>
        <v>Pass</v>
      </c>
      <c r="BA13" s="54" t="b">
        <f>IF(ABS(Survey!$AT13)=0,TRUE,FALSE)</f>
        <v>1</v>
      </c>
      <c r="BB13" s="53" t="b">
        <f>NOT(ISBLANK(Survey!$AU13))</f>
        <v>0</v>
      </c>
      <c r="BC13" s="37" t="str">
        <f t="shared" si="19"/>
        <v>Fail</v>
      </c>
      <c r="BD13" s="38">
        <f>ABS(Survey!$AL13)</f>
        <v>0</v>
      </c>
      <c r="BE13" s="38" cm="1">
        <f t="array" ref="BE13">SUM(SUMIF(Survey!AW13:BD13,{"&gt;0","&lt;0"})*{1,-1})-SUM(SUMIF(Survey!BF13:BM13,{"&gt;0","&lt;0"})*{1,-1})</f>
        <v>0</v>
      </c>
      <c r="BF13" s="46" t="str">
        <f t="shared" si="20"/>
        <v>No holdings</v>
      </c>
      <c r="BG13" s="37">
        <f t="shared" si="21"/>
        <v>0</v>
      </c>
      <c r="BH13" s="196" t="str">
        <f t="shared" si="22"/>
        <v>Fail</v>
      </c>
      <c r="BI13" s="47">
        <f>ABS(Survey!$AL13)</f>
        <v>0</v>
      </c>
      <c r="BJ13" s="47" cm="1">
        <f t="array" ref="BJ13">SUM(SUMIF(Survey!BO13:CH13,{"&gt;0","&lt;0"})*{1,-1})-SUM(SUMIF(Survey!CJ13:DC13,{"&gt;0","&lt;0"})*{1,-1})</f>
        <v>0</v>
      </c>
      <c r="BK13" s="48" t="str">
        <f t="shared" si="23"/>
        <v>No holdings</v>
      </c>
      <c r="BL13" s="49">
        <f t="shared" si="24"/>
        <v>0</v>
      </c>
      <c r="BM13" s="196" t="str">
        <f t="shared" si="25"/>
        <v>Pass</v>
      </c>
      <c r="BN13" s="54" t="b">
        <f>IF(ABS(Survey!$CH13)=0,TRUE,FALSE)</f>
        <v>1</v>
      </c>
      <c r="BO13" s="53" t="b">
        <f>NOT(ISBLANK(Survey!$CI13))</f>
        <v>0</v>
      </c>
      <c r="BP13" s="196" t="str">
        <f t="shared" si="26"/>
        <v>Pass</v>
      </c>
      <c r="BQ13" s="54" t="b">
        <f>IF(ABS(Survey!$DC13)=0,TRUE,FALSE)</f>
        <v>1</v>
      </c>
      <c r="BR13" s="53" t="b">
        <f>NOT(ISBLANK(Survey!$DD13))</f>
        <v>0</v>
      </c>
      <c r="BS13" s="37" t="str">
        <f t="shared" si="27"/>
        <v>Pass</v>
      </c>
      <c r="BT13" s="38" cm="1">
        <f t="array" ref="BT13">SUM(SUMIF(Survey!CD13,{"&gt;0","&lt;0"})*{1,-1})+SUM(SUMIF(Survey!CY13,{"&gt;0","&lt;0"})*{1,-1})</f>
        <v>0</v>
      </c>
      <c r="BU13" s="38">
        <f>SUM(SUMIF(Survey!DF13:DL13,{"&gt;0","&lt;0"})*{1,-1})+SUM(SUMIF(Survey!DN13:DT13,{"&gt;0","&lt;0"})*{1,-1})</f>
        <v>0</v>
      </c>
      <c r="BV13" s="37">
        <f t="shared" si="28"/>
        <v>0</v>
      </c>
      <c r="BW13" s="37">
        <f t="shared" si="29"/>
        <v>0</v>
      </c>
      <c r="BX13" s="196" t="str">
        <f t="shared" si="30"/>
        <v>Pass</v>
      </c>
      <c r="BY13" s="54" t="b">
        <f>IF(ABS(Survey!$DL13)=0,TRUE,FALSE)</f>
        <v>1</v>
      </c>
      <c r="BZ13" s="53" t="b">
        <f>NOT(ISBLANK(Survey!DM13))</f>
        <v>0</v>
      </c>
      <c r="CA13" s="196" t="str">
        <f t="shared" si="31"/>
        <v>Pass</v>
      </c>
      <c r="CB13" s="54" t="b">
        <f>IF(ABS(Survey!$DT13)=0,TRUE,FALSE)</f>
        <v>1</v>
      </c>
      <c r="CC13" s="53" t="b">
        <f>NOT(ISBLANK(Survey!$DU13))</f>
        <v>0</v>
      </c>
      <c r="CD13" s="196" t="str">
        <f t="shared" si="32"/>
        <v>Fail</v>
      </c>
      <c r="CE13" s="47">
        <f>SUM(SUMIF(Survey!EA13:EC13,{"&gt;0","&lt;0"})*{1,-1})</f>
        <v>0</v>
      </c>
      <c r="CF13" s="50">
        <f t="shared" si="33"/>
        <v>0</v>
      </c>
      <c r="CG13" s="50">
        <f t="shared" si="34"/>
        <v>100</v>
      </c>
      <c r="CH13" s="48" t="b">
        <f>IF(OR(Survey!$M13="ETF",Survey!$M13="ETF, alternative mutual fund",Survey!$M13="Closed-end", Survey!$M13="Split share corp"),TRUE,FALSE)</f>
        <v>0</v>
      </c>
      <c r="CI13" s="196" t="str">
        <f t="shared" si="35"/>
        <v>Fail</v>
      </c>
      <c r="CJ13" s="47">
        <f>SUM(SUMIF(Survey!EE13:EK13,{"&gt;0","&lt;0"})*{1,-1})</f>
        <v>0</v>
      </c>
      <c r="CK13" s="50">
        <f t="shared" si="36"/>
        <v>0</v>
      </c>
      <c r="CL13" s="49">
        <f t="shared" si="37"/>
        <v>100</v>
      </c>
      <c r="CM13" s="196" t="str">
        <f t="shared" si="38"/>
        <v>Fail</v>
      </c>
      <c r="CN13" s="47">
        <f>SUM(SUMIF(Survey!EM13:ES13,{"&gt;0","&lt;0"})*{1,-1})</f>
        <v>0</v>
      </c>
      <c r="CO13" s="50">
        <f t="shared" si="39"/>
        <v>0</v>
      </c>
      <c r="CP13" s="49">
        <f t="shared" si="40"/>
        <v>100</v>
      </c>
    </row>
    <row r="14" spans="1:16365">
      <c r="A14" s="1">
        <v>11</v>
      </c>
      <c r="B14" s="37" t="str">
        <f t="shared" si="1"/>
        <v>Pass</v>
      </c>
      <c r="C14" s="37" t="str">
        <f>IF(COUNTBLANK(Survey!B14:ET14)=$C$2, "Pass", "Fail")</f>
        <v>Pass</v>
      </c>
      <c r="D14" s="37" t="str">
        <f t="shared" si="2"/>
        <v>Fail</v>
      </c>
      <c r="F14" s="196" t="str">
        <f t="shared" si="3"/>
        <v>Fail</v>
      </c>
      <c r="G14" s="43">
        <f>COUNTBLANK(Survey!B14:D14)+COUNTBLANK(Survey!G14)+COUNTBLANK(Survey!I14)+COUNTBLANK(Survey!L14:M14)+COUNTBLANK(Survey!P14)+COUNTBLANK(Survey!S14:U14)+COUNTBLANK(Survey!AA14:AC14)+COUNTBLANK(Survey!AF14:AG14)+COUNTBLANK(Survey!AK14)</f>
        <v>17</v>
      </c>
      <c r="H14" s="196" t="str">
        <f t="shared" si="4"/>
        <v>Pass</v>
      </c>
      <c r="I14" s="44">
        <f>LEN(Survey!E14)</f>
        <v>0</v>
      </c>
      <c r="J14" s="196" t="str">
        <f t="shared" si="5"/>
        <v>Pass</v>
      </c>
      <c r="K14" s="43">
        <f>LEN(Survey!F14)</f>
        <v>0</v>
      </c>
      <c r="L14" s="196" t="str">
        <f t="shared" si="6"/>
        <v>Pass</v>
      </c>
      <c r="M14" s="44">
        <f>LEN(Survey!H14)</f>
        <v>0</v>
      </c>
      <c r="N14" s="43" t="str">
        <f>IF(Survey!$L14="Prospectus fund", "Yes", "No")</f>
        <v>No</v>
      </c>
      <c r="O14" s="196" t="str">
        <f t="shared" si="7"/>
        <v>Pass</v>
      </c>
      <c r="P14" s="44">
        <f>MOD((LEN(Survey!J14)+2),11)</f>
        <v>2</v>
      </c>
      <c r="Q14" s="48" t="b">
        <f>IF(OR(Survey!$M14="ETF",Survey!$M14="ETF, alternative mutual fund",Survey!$M14="Closed-end", Survey!$M14="Split share corp", Survey!$I14="Yes"),TRUE,FALSE)</f>
        <v>0</v>
      </c>
      <c r="R14" s="196" t="str">
        <f>IFERROR(IF(AND(OR(U14=V14,V14 = "Either"),NOT(ISBLANK(Survey!K14))),"Pass","Fail"),"Pass")</f>
        <v>Fail</v>
      </c>
      <c r="S14" s="47" cm="1">
        <f t="array" ref="S14">SUM(SUMIF(Survey!BO14:CH14,{"&gt;0","&lt;0"})*{1,-1})</f>
        <v>0</v>
      </c>
      <c r="T14" s="54" cm="1">
        <f t="array" ref="T14">SUM(SUMIF(Survey!BR14,{"&gt;0","&lt;0"})*{1,-1})+SUM(SUMIF(Survey!CB14,{"&gt;0","&lt;0"})*{1,-1})</f>
        <v>0</v>
      </c>
      <c r="U14" s="54">
        <f>Survey!K14</f>
        <v>0</v>
      </c>
      <c r="V14" s="53" t="str">
        <f t="shared" si="8"/>
        <v>Stand-alone</v>
      </c>
      <c r="W14" s="196" t="str">
        <f t="shared" si="9"/>
        <v>Fail</v>
      </c>
      <c r="X14" s="93" cm="1">
        <f t="array" ref="X14">SUM(SUMIF(Survey!BO14:CH14,{"&gt;0","&lt;0"})*{1,-1})+SUM(SUMIF(Survey!CJ14:DC14,{"&gt;0","&lt;0"})*{1,-1})</f>
        <v>0</v>
      </c>
      <c r="Y14" s="93">
        <f>IFERROR(X14/(Survey!$AL14),0)</f>
        <v>0</v>
      </c>
      <c r="Z14" s="198" t="b">
        <f>IF(OR(Survey!$M14="Alternative strategy or hedge",Survey!$M14="Other",Survey!$L14="Prospectus fund"),TRUE,FALSE)</f>
        <v>0</v>
      </c>
      <c r="AA14" s="198" t="b">
        <f>NOT(ISBLANK(Survey!$M14))</f>
        <v>0</v>
      </c>
      <c r="AB14" s="196" t="str">
        <f t="shared" si="10"/>
        <v>Pass</v>
      </c>
      <c r="AC14" s="54" t="b">
        <f>NOT(ISNUMBER(SEARCH("Other",Survey!$P14)))</f>
        <v>1</v>
      </c>
      <c r="AD14" s="53" t="b">
        <f>NOT(ISBLANK(Survey!$Q14))</f>
        <v>0</v>
      </c>
      <c r="AE14" s="239" t="str" cm="1">
        <f t="array" ref="AE14">IF(OR(IF(OR($AG14+$AH14 = 2, $AI14=1), FALSE, TRUE), AND($AF14:$AF14 = 0)),"Pass","Fail")</f>
        <v>Pass</v>
      </c>
      <c r="AF14" s="235">
        <f>COUNTBLANK(Survey!$W14:$Z14)</f>
        <v>4</v>
      </c>
      <c r="AG14" s="235">
        <f>IF(Survey!$I14="Yes",1,0)</f>
        <v>0</v>
      </c>
      <c r="AH14" s="235">
        <f>IF(OR(Survey!$M14="Mutual fund",Survey!$M14="Alternative mutual fund",Survey!$M14="Money market"),1,0)</f>
        <v>0</v>
      </c>
      <c r="AI14" s="240">
        <f>IF(OR(Survey!$M14="ETF",Survey!$M14="ETF, alternative mutual fund"),1,0)</f>
        <v>0</v>
      </c>
      <c r="AJ14" s="196" t="str">
        <f t="shared" si="11"/>
        <v>Pass</v>
      </c>
      <c r="AK14" s="54" t="b">
        <f>NOT(ISNUMBER(SEARCH("Yes",Survey!$AC14)))</f>
        <v>1</v>
      </c>
      <c r="AL14" s="53" t="b">
        <f>IF(COUNTBLANK(Survey!$AD14:$AE14)=0,TRUE, FALSE)</f>
        <v>0</v>
      </c>
      <c r="AM14" s="196" t="str">
        <f t="shared" si="12"/>
        <v>Pass</v>
      </c>
      <c r="AN14" s="54" t="b">
        <f>NOT(ISNUMBER(SEARCH("Yes",Survey!$AF14)))</f>
        <v>1</v>
      </c>
      <c r="AO14" s="53" t="b">
        <f>NOT(ISBLANK(Survey!$AH14))</f>
        <v>0</v>
      </c>
      <c r="AP14" s="196" t="str">
        <f t="shared" si="13"/>
        <v>Pass</v>
      </c>
      <c r="AQ14" s="54" t="b">
        <f>NOT(OR(ISNUMBER(SEARCH("Other",Survey!$AH14)),ISNUMBER(SEARCH("Multiple",Survey!$AH14))))</f>
        <v>1</v>
      </c>
      <c r="AR14" s="53" t="b">
        <f>NOT(ISBLANK(Survey!$AI14))</f>
        <v>0</v>
      </c>
      <c r="AS14" s="196" t="str">
        <f t="shared" si="14"/>
        <v>Fail</v>
      </c>
      <c r="AT14" s="45">
        <f>(Survey!$AL14)</f>
        <v>0</v>
      </c>
      <c r="AU14" s="37" t="str">
        <f t="shared" si="15"/>
        <v>Fail</v>
      </c>
      <c r="AV14" s="38">
        <f>ABS(Survey!$AL14)</f>
        <v>0</v>
      </c>
      <c r="AW14" s="64">
        <f>ABS(Survey!$AM14)+Survey!$AN14-ABS(Survey!$AO14)+ABS(Survey!$AP14)-ABS(Survey!$AQ14)+ABS(Survey!$AR14)-ABS(Survey!$AS14)+Survey!$AT14</f>
        <v>0</v>
      </c>
      <c r="AX14" s="46" t="str">
        <f t="shared" si="16"/>
        <v>No holdings</v>
      </c>
      <c r="AY14" s="37">
        <f t="shared" si="17"/>
        <v>0</v>
      </c>
      <c r="AZ14" s="196" t="str">
        <f t="shared" si="18"/>
        <v>Pass</v>
      </c>
      <c r="BA14" s="54" t="b">
        <f>IF(ABS(Survey!$AT14)=0,TRUE,FALSE)</f>
        <v>1</v>
      </c>
      <c r="BB14" s="53" t="b">
        <f>NOT(ISBLANK(Survey!$AU14))</f>
        <v>0</v>
      </c>
      <c r="BC14" s="37" t="str">
        <f t="shared" si="19"/>
        <v>Fail</v>
      </c>
      <c r="BD14" s="38">
        <f>ABS(Survey!$AL14)</f>
        <v>0</v>
      </c>
      <c r="BE14" s="38" cm="1">
        <f t="array" ref="BE14">SUM(SUMIF(Survey!AW14:BD14,{"&gt;0","&lt;0"})*{1,-1})-SUM(SUMIF(Survey!BF14:BM14,{"&gt;0","&lt;0"})*{1,-1})</f>
        <v>0</v>
      </c>
      <c r="BF14" s="46" t="str">
        <f t="shared" si="20"/>
        <v>No holdings</v>
      </c>
      <c r="BG14" s="37">
        <f t="shared" si="21"/>
        <v>0</v>
      </c>
      <c r="BH14" s="196" t="str">
        <f t="shared" si="22"/>
        <v>Fail</v>
      </c>
      <c r="BI14" s="47">
        <f>ABS(Survey!$AL14)</f>
        <v>0</v>
      </c>
      <c r="BJ14" s="47" cm="1">
        <f t="array" ref="BJ14">SUM(SUMIF(Survey!BO14:CH14,{"&gt;0","&lt;0"})*{1,-1})-SUM(SUMIF(Survey!CJ14:DC14,{"&gt;0","&lt;0"})*{1,-1})</f>
        <v>0</v>
      </c>
      <c r="BK14" s="48" t="str">
        <f t="shared" si="23"/>
        <v>No holdings</v>
      </c>
      <c r="BL14" s="49">
        <f t="shared" si="24"/>
        <v>0</v>
      </c>
      <c r="BM14" s="196" t="str">
        <f t="shared" si="25"/>
        <v>Pass</v>
      </c>
      <c r="BN14" s="54" t="b">
        <f>IF(ABS(Survey!$CH14)=0,TRUE,FALSE)</f>
        <v>1</v>
      </c>
      <c r="BO14" s="53" t="b">
        <f>NOT(ISBLANK(Survey!$CI14))</f>
        <v>0</v>
      </c>
      <c r="BP14" s="196" t="str">
        <f t="shared" si="26"/>
        <v>Pass</v>
      </c>
      <c r="BQ14" s="54" t="b">
        <f>IF(ABS(Survey!$DC14)=0,TRUE,FALSE)</f>
        <v>1</v>
      </c>
      <c r="BR14" s="53" t="b">
        <f>NOT(ISBLANK(Survey!$DD14))</f>
        <v>0</v>
      </c>
      <c r="BS14" s="37" t="str">
        <f t="shared" si="27"/>
        <v>Pass</v>
      </c>
      <c r="BT14" s="38" cm="1">
        <f t="array" ref="BT14">SUM(SUMIF(Survey!CD14,{"&gt;0","&lt;0"})*{1,-1})+SUM(SUMIF(Survey!CY14,{"&gt;0","&lt;0"})*{1,-1})</f>
        <v>0</v>
      </c>
      <c r="BU14" s="38">
        <f>SUM(SUMIF(Survey!DF14:DL14,{"&gt;0","&lt;0"})*{1,-1})+SUM(SUMIF(Survey!DN14:DT14,{"&gt;0","&lt;0"})*{1,-1})</f>
        <v>0</v>
      </c>
      <c r="BV14" s="37">
        <f t="shared" si="28"/>
        <v>0</v>
      </c>
      <c r="BW14" s="37">
        <f t="shared" si="29"/>
        <v>0</v>
      </c>
      <c r="BX14" s="196" t="str">
        <f t="shared" si="30"/>
        <v>Pass</v>
      </c>
      <c r="BY14" s="54" t="b">
        <f>IF(ABS(Survey!$DL14)=0,TRUE,FALSE)</f>
        <v>1</v>
      </c>
      <c r="BZ14" s="53" t="b">
        <f>NOT(ISBLANK(Survey!DM14))</f>
        <v>0</v>
      </c>
      <c r="CA14" s="196" t="str">
        <f t="shared" si="31"/>
        <v>Pass</v>
      </c>
      <c r="CB14" s="54" t="b">
        <f>IF(ABS(Survey!$DT14)=0,TRUE,FALSE)</f>
        <v>1</v>
      </c>
      <c r="CC14" s="53" t="b">
        <f>NOT(ISBLANK(Survey!$DU14))</f>
        <v>0</v>
      </c>
      <c r="CD14" s="196" t="str">
        <f t="shared" si="32"/>
        <v>Fail</v>
      </c>
      <c r="CE14" s="47">
        <f>SUM(SUMIF(Survey!EA14:EC14,{"&gt;0","&lt;0"})*{1,-1})</f>
        <v>0</v>
      </c>
      <c r="CF14" s="50">
        <f t="shared" si="33"/>
        <v>0</v>
      </c>
      <c r="CG14" s="50">
        <f t="shared" si="34"/>
        <v>100</v>
      </c>
      <c r="CH14" s="48" t="b">
        <f>IF(OR(Survey!$M14="ETF",Survey!$M14="ETF, alternative mutual fund",Survey!$M14="Closed-end", Survey!$M14="Split share corp"),TRUE,FALSE)</f>
        <v>0</v>
      </c>
      <c r="CI14" s="196" t="str">
        <f t="shared" si="35"/>
        <v>Fail</v>
      </c>
      <c r="CJ14" s="47">
        <f>SUM(SUMIF(Survey!EE14:EK14,{"&gt;0","&lt;0"})*{1,-1})</f>
        <v>0</v>
      </c>
      <c r="CK14" s="50">
        <f t="shared" si="36"/>
        <v>0</v>
      </c>
      <c r="CL14" s="49">
        <f t="shared" si="37"/>
        <v>100</v>
      </c>
      <c r="CM14" s="196" t="str">
        <f t="shared" si="38"/>
        <v>Fail</v>
      </c>
      <c r="CN14" s="47">
        <f>SUM(SUMIF(Survey!EM14:ES14,{"&gt;0","&lt;0"})*{1,-1})</f>
        <v>0</v>
      </c>
      <c r="CO14" s="50">
        <f t="shared" si="39"/>
        <v>0</v>
      </c>
      <c r="CP14" s="49">
        <f t="shared" si="40"/>
        <v>100</v>
      </c>
    </row>
    <row r="15" spans="1:16365">
      <c r="A15" s="1">
        <v>12</v>
      </c>
      <c r="B15" s="37" t="str">
        <f t="shared" si="1"/>
        <v>Pass</v>
      </c>
      <c r="C15" s="37" t="str">
        <f>IF(COUNTBLANK(Survey!B15:ET15)=$C$2, "Pass", "Fail")</f>
        <v>Pass</v>
      </c>
      <c r="D15" s="37" t="str">
        <f t="shared" si="2"/>
        <v>Fail</v>
      </c>
      <c r="F15" s="196" t="str">
        <f t="shared" si="3"/>
        <v>Fail</v>
      </c>
      <c r="G15" s="43">
        <f>COUNTBLANK(Survey!B15:D15)+COUNTBLANK(Survey!G15)+COUNTBLANK(Survey!I15)+COUNTBLANK(Survey!L15:M15)+COUNTBLANK(Survey!P15)+COUNTBLANK(Survey!S15:U15)+COUNTBLANK(Survey!AA15:AC15)+COUNTBLANK(Survey!AF15:AG15)+COUNTBLANK(Survey!AK15)</f>
        <v>17</v>
      </c>
      <c r="H15" s="196" t="str">
        <f t="shared" si="4"/>
        <v>Pass</v>
      </c>
      <c r="I15" s="44">
        <f>LEN(Survey!E15)</f>
        <v>0</v>
      </c>
      <c r="J15" s="196" t="str">
        <f t="shared" si="5"/>
        <v>Pass</v>
      </c>
      <c r="K15" s="43">
        <f>LEN(Survey!F15)</f>
        <v>0</v>
      </c>
      <c r="L15" s="196" t="str">
        <f t="shared" si="6"/>
        <v>Pass</v>
      </c>
      <c r="M15" s="44">
        <f>LEN(Survey!H15)</f>
        <v>0</v>
      </c>
      <c r="N15" s="43" t="str">
        <f>IF(Survey!$L15="Prospectus fund", "Yes", "No")</f>
        <v>No</v>
      </c>
      <c r="O15" s="196" t="str">
        <f t="shared" si="7"/>
        <v>Pass</v>
      </c>
      <c r="P15" s="44">
        <f>MOD((LEN(Survey!J15)+2),11)</f>
        <v>2</v>
      </c>
      <c r="Q15" s="48" t="b">
        <f>IF(OR(Survey!$M15="ETF",Survey!$M15="ETF, alternative mutual fund",Survey!$M15="Closed-end", Survey!$M15="Split share corp", Survey!$I15="Yes"),TRUE,FALSE)</f>
        <v>0</v>
      </c>
      <c r="R15" s="196" t="str">
        <f>IFERROR(IF(AND(OR(U15=V15,V15 = "Either"),NOT(ISBLANK(Survey!K15))),"Pass","Fail"),"Pass")</f>
        <v>Fail</v>
      </c>
      <c r="S15" s="47" cm="1">
        <f t="array" ref="S15">SUM(SUMIF(Survey!BO15:CH15,{"&gt;0","&lt;0"})*{1,-1})</f>
        <v>0</v>
      </c>
      <c r="T15" s="54" cm="1">
        <f t="array" ref="T15">SUM(SUMIF(Survey!BR15,{"&gt;0","&lt;0"})*{1,-1})+SUM(SUMIF(Survey!CB15,{"&gt;0","&lt;0"})*{1,-1})</f>
        <v>0</v>
      </c>
      <c r="U15" s="54">
        <f>Survey!K15</f>
        <v>0</v>
      </c>
      <c r="V15" s="53" t="str">
        <f t="shared" si="8"/>
        <v>Stand-alone</v>
      </c>
      <c r="W15" s="196" t="str">
        <f t="shared" si="9"/>
        <v>Fail</v>
      </c>
      <c r="X15" s="93" cm="1">
        <f t="array" ref="X15">SUM(SUMIF(Survey!BO15:CH15,{"&gt;0","&lt;0"})*{1,-1})+SUM(SUMIF(Survey!CJ15:DC15,{"&gt;0","&lt;0"})*{1,-1})</f>
        <v>0</v>
      </c>
      <c r="Y15" s="93">
        <f>IFERROR(X15/(Survey!$AL15),0)</f>
        <v>0</v>
      </c>
      <c r="Z15" s="198" t="b">
        <f>IF(OR(Survey!$M15="Alternative strategy or hedge",Survey!$M15="Other",Survey!$L15="Prospectus fund"),TRUE,FALSE)</f>
        <v>0</v>
      </c>
      <c r="AA15" s="198" t="b">
        <f>NOT(ISBLANK(Survey!$M15))</f>
        <v>0</v>
      </c>
      <c r="AB15" s="196" t="str">
        <f t="shared" si="10"/>
        <v>Pass</v>
      </c>
      <c r="AC15" s="54" t="b">
        <f>NOT(ISNUMBER(SEARCH("Other",Survey!$P15)))</f>
        <v>1</v>
      </c>
      <c r="AD15" s="53" t="b">
        <f>NOT(ISBLANK(Survey!$Q15))</f>
        <v>0</v>
      </c>
      <c r="AE15" s="239" t="str" cm="1">
        <f t="array" ref="AE15">IF(OR(IF(OR($AG15+$AH15 = 2, $AI15=1), FALSE, TRUE), AND($AF15:$AF15 = 0)),"Pass","Fail")</f>
        <v>Pass</v>
      </c>
      <c r="AF15" s="235">
        <f>COUNTBLANK(Survey!$W15:$Z15)</f>
        <v>4</v>
      </c>
      <c r="AG15" s="235">
        <f>IF(Survey!$I15="Yes",1,0)</f>
        <v>0</v>
      </c>
      <c r="AH15" s="235">
        <f>IF(OR(Survey!$M15="Mutual fund",Survey!$M15="Alternative mutual fund",Survey!$M15="Money market"),1,0)</f>
        <v>0</v>
      </c>
      <c r="AI15" s="240">
        <f>IF(OR(Survey!$M15="ETF",Survey!$M15="ETF, alternative mutual fund"),1,0)</f>
        <v>0</v>
      </c>
      <c r="AJ15" s="196" t="str">
        <f t="shared" si="11"/>
        <v>Pass</v>
      </c>
      <c r="AK15" s="54" t="b">
        <f>NOT(ISNUMBER(SEARCH("Yes",Survey!$AC15)))</f>
        <v>1</v>
      </c>
      <c r="AL15" s="53" t="b">
        <f>IF(COUNTBLANK(Survey!$AD15:$AE15)=0,TRUE, FALSE)</f>
        <v>0</v>
      </c>
      <c r="AM15" s="196" t="str">
        <f t="shared" si="12"/>
        <v>Pass</v>
      </c>
      <c r="AN15" s="54" t="b">
        <f>NOT(ISNUMBER(SEARCH("Yes",Survey!$AF15)))</f>
        <v>1</v>
      </c>
      <c r="AO15" s="53" t="b">
        <f>NOT(ISBLANK(Survey!$AH15))</f>
        <v>0</v>
      </c>
      <c r="AP15" s="196" t="str">
        <f t="shared" si="13"/>
        <v>Pass</v>
      </c>
      <c r="AQ15" s="54" t="b">
        <f>NOT(OR(ISNUMBER(SEARCH("Other",Survey!$AH15)),ISNUMBER(SEARCH("Multiple",Survey!$AH15))))</f>
        <v>1</v>
      </c>
      <c r="AR15" s="53" t="b">
        <f>NOT(ISBLANK(Survey!$AI15))</f>
        <v>0</v>
      </c>
      <c r="AS15" s="196" t="str">
        <f t="shared" si="14"/>
        <v>Fail</v>
      </c>
      <c r="AT15" s="45">
        <f>(Survey!$AL15)</f>
        <v>0</v>
      </c>
      <c r="AU15" s="37" t="str">
        <f t="shared" si="15"/>
        <v>Fail</v>
      </c>
      <c r="AV15" s="38">
        <f>ABS(Survey!$AL15)</f>
        <v>0</v>
      </c>
      <c r="AW15" s="64">
        <f>ABS(Survey!$AM15)+Survey!$AN15-ABS(Survey!$AO15)+ABS(Survey!$AP15)-ABS(Survey!$AQ15)+ABS(Survey!$AR15)-ABS(Survey!$AS15)+Survey!$AT15</f>
        <v>0</v>
      </c>
      <c r="AX15" s="46" t="str">
        <f t="shared" si="16"/>
        <v>No holdings</v>
      </c>
      <c r="AY15" s="37">
        <f t="shared" si="17"/>
        <v>0</v>
      </c>
      <c r="AZ15" s="196" t="str">
        <f t="shared" si="18"/>
        <v>Pass</v>
      </c>
      <c r="BA15" s="54" t="b">
        <f>IF(ABS(Survey!$AT15)=0,TRUE,FALSE)</f>
        <v>1</v>
      </c>
      <c r="BB15" s="53" t="b">
        <f>NOT(ISBLANK(Survey!$AU15))</f>
        <v>0</v>
      </c>
      <c r="BC15" s="37" t="str">
        <f t="shared" si="19"/>
        <v>Fail</v>
      </c>
      <c r="BD15" s="38">
        <f>ABS(Survey!$AL15)</f>
        <v>0</v>
      </c>
      <c r="BE15" s="38" cm="1">
        <f t="array" ref="BE15">SUM(SUMIF(Survey!AW15:BD15,{"&gt;0","&lt;0"})*{1,-1})-SUM(SUMIF(Survey!BF15:BM15,{"&gt;0","&lt;0"})*{1,-1})</f>
        <v>0</v>
      </c>
      <c r="BF15" s="46" t="str">
        <f t="shared" si="20"/>
        <v>No holdings</v>
      </c>
      <c r="BG15" s="37">
        <f t="shared" si="21"/>
        <v>0</v>
      </c>
      <c r="BH15" s="196" t="str">
        <f t="shared" si="22"/>
        <v>Fail</v>
      </c>
      <c r="BI15" s="47">
        <f>ABS(Survey!$AL15)</f>
        <v>0</v>
      </c>
      <c r="BJ15" s="47" cm="1">
        <f t="array" ref="BJ15">SUM(SUMIF(Survey!BO15:CH15,{"&gt;0","&lt;0"})*{1,-1})-SUM(SUMIF(Survey!CJ15:DC15,{"&gt;0","&lt;0"})*{1,-1})</f>
        <v>0</v>
      </c>
      <c r="BK15" s="48" t="str">
        <f t="shared" si="23"/>
        <v>No holdings</v>
      </c>
      <c r="BL15" s="49">
        <f t="shared" si="24"/>
        <v>0</v>
      </c>
      <c r="BM15" s="196" t="str">
        <f t="shared" si="25"/>
        <v>Pass</v>
      </c>
      <c r="BN15" s="54" t="b">
        <f>IF(ABS(Survey!$CH15)=0,TRUE,FALSE)</f>
        <v>1</v>
      </c>
      <c r="BO15" s="53" t="b">
        <f>NOT(ISBLANK(Survey!$CI15))</f>
        <v>0</v>
      </c>
      <c r="BP15" s="196" t="str">
        <f t="shared" si="26"/>
        <v>Pass</v>
      </c>
      <c r="BQ15" s="54" t="b">
        <f>IF(ABS(Survey!$DC15)=0,TRUE,FALSE)</f>
        <v>1</v>
      </c>
      <c r="BR15" s="53" t="b">
        <f>NOT(ISBLANK(Survey!$DD15))</f>
        <v>0</v>
      </c>
      <c r="BS15" s="37" t="str">
        <f t="shared" si="27"/>
        <v>Pass</v>
      </c>
      <c r="BT15" s="38" cm="1">
        <f t="array" ref="BT15">SUM(SUMIF(Survey!CD15,{"&gt;0","&lt;0"})*{1,-1})+SUM(SUMIF(Survey!CY15,{"&gt;0","&lt;0"})*{1,-1})</f>
        <v>0</v>
      </c>
      <c r="BU15" s="38">
        <f>SUM(SUMIF(Survey!DF15:DL15,{"&gt;0","&lt;0"})*{1,-1})+SUM(SUMIF(Survey!DN15:DT15,{"&gt;0","&lt;0"})*{1,-1})</f>
        <v>0</v>
      </c>
      <c r="BV15" s="37">
        <f t="shared" si="28"/>
        <v>0</v>
      </c>
      <c r="BW15" s="37">
        <f t="shared" si="29"/>
        <v>0</v>
      </c>
      <c r="BX15" s="196" t="str">
        <f t="shared" si="30"/>
        <v>Pass</v>
      </c>
      <c r="BY15" s="54" t="b">
        <f>IF(ABS(Survey!$DL15)=0,TRUE,FALSE)</f>
        <v>1</v>
      </c>
      <c r="BZ15" s="53" t="b">
        <f>NOT(ISBLANK(Survey!DM15))</f>
        <v>0</v>
      </c>
      <c r="CA15" s="196" t="str">
        <f t="shared" si="31"/>
        <v>Pass</v>
      </c>
      <c r="CB15" s="54" t="b">
        <f>IF(ABS(Survey!$DT15)=0,TRUE,FALSE)</f>
        <v>1</v>
      </c>
      <c r="CC15" s="53" t="b">
        <f>NOT(ISBLANK(Survey!$DU15))</f>
        <v>0</v>
      </c>
      <c r="CD15" s="196" t="str">
        <f t="shared" si="32"/>
        <v>Fail</v>
      </c>
      <c r="CE15" s="47">
        <f>SUM(SUMIF(Survey!EA15:EC15,{"&gt;0","&lt;0"})*{1,-1})</f>
        <v>0</v>
      </c>
      <c r="CF15" s="50">
        <f t="shared" si="33"/>
        <v>0</v>
      </c>
      <c r="CG15" s="50">
        <f t="shared" si="34"/>
        <v>100</v>
      </c>
      <c r="CH15" s="48" t="b">
        <f>IF(OR(Survey!$M15="ETF",Survey!$M15="ETF, alternative mutual fund",Survey!$M15="Closed-end", Survey!$M15="Split share corp"),TRUE,FALSE)</f>
        <v>0</v>
      </c>
      <c r="CI15" s="196" t="str">
        <f t="shared" si="35"/>
        <v>Fail</v>
      </c>
      <c r="CJ15" s="47">
        <f>SUM(SUMIF(Survey!EE15:EK15,{"&gt;0","&lt;0"})*{1,-1})</f>
        <v>0</v>
      </c>
      <c r="CK15" s="50">
        <f t="shared" si="36"/>
        <v>0</v>
      </c>
      <c r="CL15" s="49">
        <f t="shared" si="37"/>
        <v>100</v>
      </c>
      <c r="CM15" s="196" t="str">
        <f t="shared" si="38"/>
        <v>Fail</v>
      </c>
      <c r="CN15" s="47">
        <f>SUM(SUMIF(Survey!EM15:ES15,{"&gt;0","&lt;0"})*{1,-1})</f>
        <v>0</v>
      </c>
      <c r="CO15" s="50">
        <f t="shared" si="39"/>
        <v>0</v>
      </c>
      <c r="CP15" s="49">
        <f t="shared" si="40"/>
        <v>100</v>
      </c>
    </row>
    <row r="16" spans="1:16365">
      <c r="A16" s="1">
        <v>13</v>
      </c>
      <c r="B16" s="37" t="str">
        <f t="shared" si="1"/>
        <v>Pass</v>
      </c>
      <c r="C16" s="37" t="str">
        <f>IF(COUNTBLANK(Survey!B16:ET16)=$C$2, "Pass", "Fail")</f>
        <v>Pass</v>
      </c>
      <c r="D16" s="37" t="str">
        <f t="shared" si="2"/>
        <v>Fail</v>
      </c>
      <c r="F16" s="196" t="str">
        <f t="shared" si="3"/>
        <v>Fail</v>
      </c>
      <c r="G16" s="43">
        <f>COUNTBLANK(Survey!B16:D16)+COUNTBLANK(Survey!G16)+COUNTBLANK(Survey!I16)+COUNTBLANK(Survey!L16:M16)+COUNTBLANK(Survey!P16)+COUNTBLANK(Survey!S16:U16)+COUNTBLANK(Survey!AA16:AC16)+COUNTBLANK(Survey!AF16:AG16)+COUNTBLANK(Survey!AK16)</f>
        <v>17</v>
      </c>
      <c r="H16" s="196" t="str">
        <f t="shared" si="4"/>
        <v>Pass</v>
      </c>
      <c r="I16" s="44">
        <f>LEN(Survey!E16)</f>
        <v>0</v>
      </c>
      <c r="J16" s="196" t="str">
        <f t="shared" si="5"/>
        <v>Pass</v>
      </c>
      <c r="K16" s="43">
        <f>LEN(Survey!F16)</f>
        <v>0</v>
      </c>
      <c r="L16" s="196" t="str">
        <f t="shared" si="6"/>
        <v>Pass</v>
      </c>
      <c r="M16" s="44">
        <f>LEN(Survey!H16)</f>
        <v>0</v>
      </c>
      <c r="N16" s="43" t="str">
        <f>IF(Survey!$L16="Prospectus fund", "Yes", "No")</f>
        <v>No</v>
      </c>
      <c r="O16" s="196" t="str">
        <f t="shared" si="7"/>
        <v>Pass</v>
      </c>
      <c r="P16" s="44">
        <f>MOD((LEN(Survey!J16)+2),11)</f>
        <v>2</v>
      </c>
      <c r="Q16" s="48" t="b">
        <f>IF(OR(Survey!$M16="ETF",Survey!$M16="ETF, alternative mutual fund",Survey!$M16="Closed-end", Survey!$M16="Split share corp", Survey!$I16="Yes"),TRUE,FALSE)</f>
        <v>0</v>
      </c>
      <c r="R16" s="196" t="str">
        <f>IFERROR(IF(AND(OR(U16=V16,V16 = "Either"),NOT(ISBLANK(Survey!K16))),"Pass","Fail"),"Pass")</f>
        <v>Fail</v>
      </c>
      <c r="S16" s="47" cm="1">
        <f t="array" ref="S16">SUM(SUMIF(Survey!BO16:CH16,{"&gt;0","&lt;0"})*{1,-1})</f>
        <v>0</v>
      </c>
      <c r="T16" s="54" cm="1">
        <f t="array" ref="T16">SUM(SUMIF(Survey!BR16,{"&gt;0","&lt;0"})*{1,-1})+SUM(SUMIF(Survey!CB16,{"&gt;0","&lt;0"})*{1,-1})</f>
        <v>0</v>
      </c>
      <c r="U16" s="54">
        <f>Survey!K16</f>
        <v>0</v>
      </c>
      <c r="V16" s="53" t="str">
        <f t="shared" si="8"/>
        <v>Stand-alone</v>
      </c>
      <c r="W16" s="196" t="str">
        <f t="shared" si="9"/>
        <v>Fail</v>
      </c>
      <c r="X16" s="93" cm="1">
        <f t="array" ref="X16">SUM(SUMIF(Survey!BO16:CH16,{"&gt;0","&lt;0"})*{1,-1})+SUM(SUMIF(Survey!CJ16:DC16,{"&gt;0","&lt;0"})*{1,-1})</f>
        <v>0</v>
      </c>
      <c r="Y16" s="93">
        <f>IFERROR(X16/(Survey!$AL16),0)</f>
        <v>0</v>
      </c>
      <c r="Z16" s="198" t="b">
        <f>IF(OR(Survey!$M16="Alternative strategy or hedge",Survey!$M16="Other",Survey!$L16="Prospectus fund"),TRUE,FALSE)</f>
        <v>0</v>
      </c>
      <c r="AA16" s="198" t="b">
        <f>NOT(ISBLANK(Survey!$M16))</f>
        <v>0</v>
      </c>
      <c r="AB16" s="196" t="str">
        <f t="shared" si="10"/>
        <v>Pass</v>
      </c>
      <c r="AC16" s="54" t="b">
        <f>NOT(ISNUMBER(SEARCH("Other",Survey!$P16)))</f>
        <v>1</v>
      </c>
      <c r="AD16" s="53" t="b">
        <f>NOT(ISBLANK(Survey!$Q16))</f>
        <v>0</v>
      </c>
      <c r="AE16" s="239" t="str" cm="1">
        <f t="array" ref="AE16">IF(OR(IF(OR($AG16+$AH16 = 2, $AI16=1), FALSE, TRUE), AND($AF16:$AF16 = 0)),"Pass","Fail")</f>
        <v>Pass</v>
      </c>
      <c r="AF16" s="235">
        <f>COUNTBLANK(Survey!$W16:$Z16)</f>
        <v>4</v>
      </c>
      <c r="AG16" s="235">
        <f>IF(Survey!$I16="Yes",1,0)</f>
        <v>0</v>
      </c>
      <c r="AH16" s="235">
        <f>IF(OR(Survey!$M16="Mutual fund",Survey!$M16="Alternative mutual fund",Survey!$M16="Money market"),1,0)</f>
        <v>0</v>
      </c>
      <c r="AI16" s="240">
        <f>IF(OR(Survey!$M16="ETF",Survey!$M16="ETF, alternative mutual fund"),1,0)</f>
        <v>0</v>
      </c>
      <c r="AJ16" s="196" t="str">
        <f t="shared" si="11"/>
        <v>Pass</v>
      </c>
      <c r="AK16" s="54" t="b">
        <f>NOT(ISNUMBER(SEARCH("Yes",Survey!$AC16)))</f>
        <v>1</v>
      </c>
      <c r="AL16" s="53" t="b">
        <f>IF(COUNTBLANK(Survey!$AD16:$AE16)=0,TRUE, FALSE)</f>
        <v>0</v>
      </c>
      <c r="AM16" s="196" t="str">
        <f t="shared" si="12"/>
        <v>Pass</v>
      </c>
      <c r="AN16" s="54" t="b">
        <f>NOT(ISNUMBER(SEARCH("Yes",Survey!$AF16)))</f>
        <v>1</v>
      </c>
      <c r="AO16" s="53" t="b">
        <f>NOT(ISBLANK(Survey!$AH16))</f>
        <v>0</v>
      </c>
      <c r="AP16" s="196" t="str">
        <f t="shared" si="13"/>
        <v>Pass</v>
      </c>
      <c r="AQ16" s="54" t="b">
        <f>NOT(OR(ISNUMBER(SEARCH("Other",Survey!$AH16)),ISNUMBER(SEARCH("Multiple",Survey!$AH16))))</f>
        <v>1</v>
      </c>
      <c r="AR16" s="53" t="b">
        <f>NOT(ISBLANK(Survey!$AI16))</f>
        <v>0</v>
      </c>
      <c r="AS16" s="196" t="str">
        <f t="shared" si="14"/>
        <v>Fail</v>
      </c>
      <c r="AT16" s="45">
        <f>(Survey!$AL16)</f>
        <v>0</v>
      </c>
      <c r="AU16" s="37" t="str">
        <f t="shared" si="15"/>
        <v>Fail</v>
      </c>
      <c r="AV16" s="38">
        <f>ABS(Survey!$AL16)</f>
        <v>0</v>
      </c>
      <c r="AW16" s="64">
        <f>ABS(Survey!$AM16)+Survey!$AN16-ABS(Survey!$AO16)+ABS(Survey!$AP16)-ABS(Survey!$AQ16)+ABS(Survey!$AR16)-ABS(Survey!$AS16)+Survey!$AT16</f>
        <v>0</v>
      </c>
      <c r="AX16" s="46" t="str">
        <f t="shared" si="16"/>
        <v>No holdings</v>
      </c>
      <c r="AY16" s="37">
        <f t="shared" si="17"/>
        <v>0</v>
      </c>
      <c r="AZ16" s="196" t="str">
        <f t="shared" si="18"/>
        <v>Pass</v>
      </c>
      <c r="BA16" s="54" t="b">
        <f>IF(ABS(Survey!$AT16)=0,TRUE,FALSE)</f>
        <v>1</v>
      </c>
      <c r="BB16" s="53" t="b">
        <f>NOT(ISBLANK(Survey!$AU16))</f>
        <v>0</v>
      </c>
      <c r="BC16" s="37" t="str">
        <f t="shared" si="19"/>
        <v>Fail</v>
      </c>
      <c r="BD16" s="38">
        <f>ABS(Survey!$AL16)</f>
        <v>0</v>
      </c>
      <c r="BE16" s="38" cm="1">
        <f t="array" ref="BE16">SUM(SUMIF(Survey!AW16:BD16,{"&gt;0","&lt;0"})*{1,-1})-SUM(SUMIF(Survey!BF16:BM16,{"&gt;0","&lt;0"})*{1,-1})</f>
        <v>0</v>
      </c>
      <c r="BF16" s="46" t="str">
        <f t="shared" si="20"/>
        <v>No holdings</v>
      </c>
      <c r="BG16" s="37">
        <f t="shared" si="21"/>
        <v>0</v>
      </c>
      <c r="BH16" s="196" t="str">
        <f t="shared" si="22"/>
        <v>Fail</v>
      </c>
      <c r="BI16" s="47">
        <f>ABS(Survey!$AL16)</f>
        <v>0</v>
      </c>
      <c r="BJ16" s="47" cm="1">
        <f t="array" ref="BJ16">SUM(SUMIF(Survey!BO16:CH16,{"&gt;0","&lt;0"})*{1,-1})-SUM(SUMIF(Survey!CJ16:DC16,{"&gt;0","&lt;0"})*{1,-1})</f>
        <v>0</v>
      </c>
      <c r="BK16" s="48" t="str">
        <f t="shared" si="23"/>
        <v>No holdings</v>
      </c>
      <c r="BL16" s="49">
        <f t="shared" si="24"/>
        <v>0</v>
      </c>
      <c r="BM16" s="196" t="str">
        <f t="shared" si="25"/>
        <v>Pass</v>
      </c>
      <c r="BN16" s="54" t="b">
        <f>IF(ABS(Survey!$CH16)=0,TRUE,FALSE)</f>
        <v>1</v>
      </c>
      <c r="BO16" s="53" t="b">
        <f>NOT(ISBLANK(Survey!$CI16))</f>
        <v>0</v>
      </c>
      <c r="BP16" s="196" t="str">
        <f t="shared" si="26"/>
        <v>Pass</v>
      </c>
      <c r="BQ16" s="54" t="b">
        <f>IF(ABS(Survey!$DC16)=0,TRUE,FALSE)</f>
        <v>1</v>
      </c>
      <c r="BR16" s="53" t="b">
        <f>NOT(ISBLANK(Survey!$DD16))</f>
        <v>0</v>
      </c>
      <c r="BS16" s="37" t="str">
        <f t="shared" si="27"/>
        <v>Pass</v>
      </c>
      <c r="BT16" s="38" cm="1">
        <f t="array" ref="BT16">SUM(SUMIF(Survey!CD16,{"&gt;0","&lt;0"})*{1,-1})+SUM(SUMIF(Survey!CY16,{"&gt;0","&lt;0"})*{1,-1})</f>
        <v>0</v>
      </c>
      <c r="BU16" s="38">
        <f>SUM(SUMIF(Survey!DF16:DL16,{"&gt;0","&lt;0"})*{1,-1})+SUM(SUMIF(Survey!DN16:DT16,{"&gt;0","&lt;0"})*{1,-1})</f>
        <v>0</v>
      </c>
      <c r="BV16" s="37">
        <f t="shared" si="28"/>
        <v>0</v>
      </c>
      <c r="BW16" s="37">
        <f t="shared" si="29"/>
        <v>0</v>
      </c>
      <c r="BX16" s="196" t="str">
        <f t="shared" si="30"/>
        <v>Pass</v>
      </c>
      <c r="BY16" s="54" t="b">
        <f>IF(ABS(Survey!$DL16)=0,TRUE,FALSE)</f>
        <v>1</v>
      </c>
      <c r="BZ16" s="53" t="b">
        <f>NOT(ISBLANK(Survey!DM16))</f>
        <v>0</v>
      </c>
      <c r="CA16" s="196" t="str">
        <f t="shared" si="31"/>
        <v>Pass</v>
      </c>
      <c r="CB16" s="54" t="b">
        <f>IF(ABS(Survey!$DT16)=0,TRUE,FALSE)</f>
        <v>1</v>
      </c>
      <c r="CC16" s="53" t="b">
        <f>NOT(ISBLANK(Survey!$DU16))</f>
        <v>0</v>
      </c>
      <c r="CD16" s="196" t="str">
        <f t="shared" si="32"/>
        <v>Fail</v>
      </c>
      <c r="CE16" s="47">
        <f>SUM(SUMIF(Survey!EA16:EC16,{"&gt;0","&lt;0"})*{1,-1})</f>
        <v>0</v>
      </c>
      <c r="CF16" s="50">
        <f t="shared" si="33"/>
        <v>0</v>
      </c>
      <c r="CG16" s="50">
        <f t="shared" si="34"/>
        <v>100</v>
      </c>
      <c r="CH16" s="48" t="b">
        <f>IF(OR(Survey!$M16="ETF",Survey!$M16="ETF, alternative mutual fund",Survey!$M16="Closed-end", Survey!$M16="Split share corp"),TRUE,FALSE)</f>
        <v>0</v>
      </c>
      <c r="CI16" s="196" t="str">
        <f t="shared" si="35"/>
        <v>Fail</v>
      </c>
      <c r="CJ16" s="47">
        <f>SUM(SUMIF(Survey!EE16:EK16,{"&gt;0","&lt;0"})*{1,-1})</f>
        <v>0</v>
      </c>
      <c r="CK16" s="50">
        <f t="shared" si="36"/>
        <v>0</v>
      </c>
      <c r="CL16" s="49">
        <f t="shared" si="37"/>
        <v>100</v>
      </c>
      <c r="CM16" s="196" t="str">
        <f t="shared" si="38"/>
        <v>Fail</v>
      </c>
      <c r="CN16" s="47">
        <f>SUM(SUMIF(Survey!EM16:ES16,{"&gt;0","&lt;0"})*{1,-1})</f>
        <v>0</v>
      </c>
      <c r="CO16" s="50">
        <f t="shared" si="39"/>
        <v>0</v>
      </c>
      <c r="CP16" s="49">
        <f t="shared" si="40"/>
        <v>100</v>
      </c>
    </row>
    <row r="17" spans="1:94">
      <c r="A17" s="1">
        <v>14</v>
      </c>
      <c r="B17" s="37" t="str">
        <f t="shared" si="1"/>
        <v>Pass</v>
      </c>
      <c r="C17" s="37" t="str">
        <f>IF(COUNTBLANK(Survey!B17:ET17)=$C$2, "Pass", "Fail")</f>
        <v>Pass</v>
      </c>
      <c r="D17" s="37" t="str">
        <f t="shared" si="2"/>
        <v>Fail</v>
      </c>
      <c r="F17" s="196" t="str">
        <f t="shared" si="3"/>
        <v>Fail</v>
      </c>
      <c r="G17" s="43">
        <f>COUNTBLANK(Survey!B17:D17)+COUNTBLANK(Survey!G17)+COUNTBLANK(Survey!I17)+COUNTBLANK(Survey!L17:M17)+COUNTBLANK(Survey!P17)+COUNTBLANK(Survey!S17:U17)+COUNTBLANK(Survey!AA17:AC17)+COUNTBLANK(Survey!AF17:AG17)+COUNTBLANK(Survey!AK17)</f>
        <v>17</v>
      </c>
      <c r="H17" s="196" t="str">
        <f t="shared" si="4"/>
        <v>Pass</v>
      </c>
      <c r="I17" s="44">
        <f>LEN(Survey!E17)</f>
        <v>0</v>
      </c>
      <c r="J17" s="196" t="str">
        <f t="shared" si="5"/>
        <v>Pass</v>
      </c>
      <c r="K17" s="43">
        <f>LEN(Survey!F17)</f>
        <v>0</v>
      </c>
      <c r="L17" s="196" t="str">
        <f t="shared" si="6"/>
        <v>Pass</v>
      </c>
      <c r="M17" s="44">
        <f>LEN(Survey!H17)</f>
        <v>0</v>
      </c>
      <c r="N17" s="43" t="str">
        <f>IF(Survey!$L17="Prospectus fund", "Yes", "No")</f>
        <v>No</v>
      </c>
      <c r="O17" s="196" t="str">
        <f t="shared" si="7"/>
        <v>Pass</v>
      </c>
      <c r="P17" s="44">
        <f>MOD((LEN(Survey!J17)+2),11)</f>
        <v>2</v>
      </c>
      <c r="Q17" s="48" t="b">
        <f>IF(OR(Survey!$M17="ETF",Survey!$M17="ETF, alternative mutual fund",Survey!$M17="Closed-end", Survey!$M17="Split share corp", Survey!$I17="Yes"),TRUE,FALSE)</f>
        <v>0</v>
      </c>
      <c r="R17" s="196" t="str">
        <f>IFERROR(IF(AND(OR(U17=V17,V17 = "Either"),NOT(ISBLANK(Survey!K17))),"Pass","Fail"),"Pass")</f>
        <v>Fail</v>
      </c>
      <c r="S17" s="47" cm="1">
        <f t="array" ref="S17">SUM(SUMIF(Survey!BO17:CH17,{"&gt;0","&lt;0"})*{1,-1})</f>
        <v>0</v>
      </c>
      <c r="T17" s="54" cm="1">
        <f t="array" ref="T17">SUM(SUMIF(Survey!BR17,{"&gt;0","&lt;0"})*{1,-1})+SUM(SUMIF(Survey!CB17,{"&gt;0","&lt;0"})*{1,-1})</f>
        <v>0</v>
      </c>
      <c r="U17" s="54">
        <f>Survey!K17</f>
        <v>0</v>
      </c>
      <c r="V17" s="53" t="str">
        <f t="shared" si="8"/>
        <v>Stand-alone</v>
      </c>
      <c r="W17" s="196" t="str">
        <f t="shared" si="9"/>
        <v>Fail</v>
      </c>
      <c r="X17" s="93" cm="1">
        <f t="array" ref="X17">SUM(SUMIF(Survey!BO17:CH17,{"&gt;0","&lt;0"})*{1,-1})+SUM(SUMIF(Survey!CJ17:DC17,{"&gt;0","&lt;0"})*{1,-1})</f>
        <v>0</v>
      </c>
      <c r="Y17" s="93">
        <f>IFERROR(X17/(Survey!$AL17),0)</f>
        <v>0</v>
      </c>
      <c r="Z17" s="198" t="b">
        <f>IF(OR(Survey!$M17="Alternative strategy or hedge",Survey!$M17="Other",Survey!$L17="Prospectus fund"),TRUE,FALSE)</f>
        <v>0</v>
      </c>
      <c r="AA17" s="198" t="b">
        <f>NOT(ISBLANK(Survey!$M17))</f>
        <v>0</v>
      </c>
      <c r="AB17" s="196" t="str">
        <f t="shared" si="10"/>
        <v>Pass</v>
      </c>
      <c r="AC17" s="54" t="b">
        <f>NOT(ISNUMBER(SEARCH("Other",Survey!$P17)))</f>
        <v>1</v>
      </c>
      <c r="AD17" s="53" t="b">
        <f>NOT(ISBLANK(Survey!$Q17))</f>
        <v>0</v>
      </c>
      <c r="AE17" s="239" t="str" cm="1">
        <f t="array" ref="AE17">IF(OR(IF(OR($AG17+$AH17 = 2, $AI17=1), FALSE, TRUE), AND($AF17:$AF17 = 0)),"Pass","Fail")</f>
        <v>Pass</v>
      </c>
      <c r="AF17" s="235">
        <f>COUNTBLANK(Survey!$W17:$Z17)</f>
        <v>4</v>
      </c>
      <c r="AG17" s="235">
        <f>IF(Survey!$I17="Yes",1,0)</f>
        <v>0</v>
      </c>
      <c r="AH17" s="235">
        <f>IF(OR(Survey!$M17="Mutual fund",Survey!$M17="Alternative mutual fund",Survey!$M17="Money market"),1,0)</f>
        <v>0</v>
      </c>
      <c r="AI17" s="240">
        <f>IF(OR(Survey!$M17="ETF",Survey!$M17="ETF, alternative mutual fund"),1,0)</f>
        <v>0</v>
      </c>
      <c r="AJ17" s="196" t="str">
        <f t="shared" si="11"/>
        <v>Pass</v>
      </c>
      <c r="AK17" s="54" t="b">
        <f>NOT(ISNUMBER(SEARCH("Yes",Survey!$AC17)))</f>
        <v>1</v>
      </c>
      <c r="AL17" s="53" t="b">
        <f>IF(COUNTBLANK(Survey!$AD17:$AE17)=0,TRUE, FALSE)</f>
        <v>0</v>
      </c>
      <c r="AM17" s="196" t="str">
        <f t="shared" si="12"/>
        <v>Pass</v>
      </c>
      <c r="AN17" s="54" t="b">
        <f>NOT(ISNUMBER(SEARCH("Yes",Survey!$AF17)))</f>
        <v>1</v>
      </c>
      <c r="AO17" s="53" t="b">
        <f>NOT(ISBLANK(Survey!$AH17))</f>
        <v>0</v>
      </c>
      <c r="AP17" s="196" t="str">
        <f t="shared" si="13"/>
        <v>Pass</v>
      </c>
      <c r="AQ17" s="54" t="b">
        <f>NOT(OR(ISNUMBER(SEARCH("Other",Survey!$AH17)),ISNUMBER(SEARCH("Multiple",Survey!$AH17))))</f>
        <v>1</v>
      </c>
      <c r="AR17" s="53" t="b">
        <f>NOT(ISBLANK(Survey!$AI17))</f>
        <v>0</v>
      </c>
      <c r="AS17" s="196" t="str">
        <f t="shared" si="14"/>
        <v>Fail</v>
      </c>
      <c r="AT17" s="45">
        <f>(Survey!$AL17)</f>
        <v>0</v>
      </c>
      <c r="AU17" s="37" t="str">
        <f t="shared" si="15"/>
        <v>Fail</v>
      </c>
      <c r="AV17" s="38">
        <f>ABS(Survey!$AL17)</f>
        <v>0</v>
      </c>
      <c r="AW17" s="64">
        <f>ABS(Survey!$AM17)+Survey!$AN17-ABS(Survey!$AO17)+ABS(Survey!$AP17)-ABS(Survey!$AQ17)+ABS(Survey!$AR17)-ABS(Survey!$AS17)+Survey!$AT17</f>
        <v>0</v>
      </c>
      <c r="AX17" s="46" t="str">
        <f t="shared" si="16"/>
        <v>No holdings</v>
      </c>
      <c r="AY17" s="37">
        <f t="shared" si="17"/>
        <v>0</v>
      </c>
      <c r="AZ17" s="196" t="str">
        <f t="shared" si="18"/>
        <v>Pass</v>
      </c>
      <c r="BA17" s="54" t="b">
        <f>IF(ABS(Survey!$AT17)=0,TRUE,FALSE)</f>
        <v>1</v>
      </c>
      <c r="BB17" s="53" t="b">
        <f>NOT(ISBLANK(Survey!$AU17))</f>
        <v>0</v>
      </c>
      <c r="BC17" s="37" t="str">
        <f t="shared" si="19"/>
        <v>Fail</v>
      </c>
      <c r="BD17" s="38">
        <f>ABS(Survey!$AL17)</f>
        <v>0</v>
      </c>
      <c r="BE17" s="38" cm="1">
        <f t="array" ref="BE17">SUM(SUMIF(Survey!AW17:BD17,{"&gt;0","&lt;0"})*{1,-1})-SUM(SUMIF(Survey!BF17:BM17,{"&gt;0","&lt;0"})*{1,-1})</f>
        <v>0</v>
      </c>
      <c r="BF17" s="46" t="str">
        <f t="shared" si="20"/>
        <v>No holdings</v>
      </c>
      <c r="BG17" s="37">
        <f t="shared" si="21"/>
        <v>0</v>
      </c>
      <c r="BH17" s="196" t="str">
        <f t="shared" si="22"/>
        <v>Fail</v>
      </c>
      <c r="BI17" s="47">
        <f>ABS(Survey!$AL17)</f>
        <v>0</v>
      </c>
      <c r="BJ17" s="47" cm="1">
        <f t="array" ref="BJ17">SUM(SUMIF(Survey!BO17:CH17,{"&gt;0","&lt;0"})*{1,-1})-SUM(SUMIF(Survey!CJ17:DC17,{"&gt;0","&lt;0"})*{1,-1})</f>
        <v>0</v>
      </c>
      <c r="BK17" s="48" t="str">
        <f t="shared" si="23"/>
        <v>No holdings</v>
      </c>
      <c r="BL17" s="49">
        <f t="shared" si="24"/>
        <v>0</v>
      </c>
      <c r="BM17" s="196" t="str">
        <f t="shared" si="25"/>
        <v>Pass</v>
      </c>
      <c r="BN17" s="54" t="b">
        <f>IF(ABS(Survey!$CH17)=0,TRUE,FALSE)</f>
        <v>1</v>
      </c>
      <c r="BO17" s="53" t="b">
        <f>NOT(ISBLANK(Survey!$CI17))</f>
        <v>0</v>
      </c>
      <c r="BP17" s="196" t="str">
        <f t="shared" si="26"/>
        <v>Pass</v>
      </c>
      <c r="BQ17" s="54" t="b">
        <f>IF(ABS(Survey!$DC17)=0,TRUE,FALSE)</f>
        <v>1</v>
      </c>
      <c r="BR17" s="53" t="b">
        <f>NOT(ISBLANK(Survey!$DD17))</f>
        <v>0</v>
      </c>
      <c r="BS17" s="37" t="str">
        <f t="shared" si="27"/>
        <v>Pass</v>
      </c>
      <c r="BT17" s="38" cm="1">
        <f t="array" ref="BT17">SUM(SUMIF(Survey!CD17,{"&gt;0","&lt;0"})*{1,-1})+SUM(SUMIF(Survey!CY17,{"&gt;0","&lt;0"})*{1,-1})</f>
        <v>0</v>
      </c>
      <c r="BU17" s="38">
        <f>SUM(SUMIF(Survey!DF17:DL17,{"&gt;0","&lt;0"})*{1,-1})+SUM(SUMIF(Survey!DN17:DT17,{"&gt;0","&lt;0"})*{1,-1})</f>
        <v>0</v>
      </c>
      <c r="BV17" s="37">
        <f t="shared" si="28"/>
        <v>0</v>
      </c>
      <c r="BW17" s="37">
        <f t="shared" si="29"/>
        <v>0</v>
      </c>
      <c r="BX17" s="196" t="str">
        <f t="shared" si="30"/>
        <v>Pass</v>
      </c>
      <c r="BY17" s="54" t="b">
        <f>IF(ABS(Survey!$DL17)=0,TRUE,FALSE)</f>
        <v>1</v>
      </c>
      <c r="BZ17" s="53" t="b">
        <f>NOT(ISBLANK(Survey!DM17))</f>
        <v>0</v>
      </c>
      <c r="CA17" s="196" t="str">
        <f t="shared" si="31"/>
        <v>Pass</v>
      </c>
      <c r="CB17" s="54" t="b">
        <f>IF(ABS(Survey!$DT17)=0,TRUE,FALSE)</f>
        <v>1</v>
      </c>
      <c r="CC17" s="53" t="b">
        <f>NOT(ISBLANK(Survey!$DU17))</f>
        <v>0</v>
      </c>
      <c r="CD17" s="196" t="str">
        <f t="shared" si="32"/>
        <v>Fail</v>
      </c>
      <c r="CE17" s="47">
        <f>SUM(SUMIF(Survey!EA17:EC17,{"&gt;0","&lt;0"})*{1,-1})</f>
        <v>0</v>
      </c>
      <c r="CF17" s="50">
        <f t="shared" si="33"/>
        <v>0</v>
      </c>
      <c r="CG17" s="50">
        <f t="shared" si="34"/>
        <v>100</v>
      </c>
      <c r="CH17" s="48" t="b">
        <f>IF(OR(Survey!$M17="ETF",Survey!$M17="ETF, alternative mutual fund",Survey!$M17="Closed-end", Survey!$M17="Split share corp"),TRUE,FALSE)</f>
        <v>0</v>
      </c>
      <c r="CI17" s="196" t="str">
        <f t="shared" si="35"/>
        <v>Fail</v>
      </c>
      <c r="CJ17" s="47">
        <f>SUM(SUMIF(Survey!EE17:EK17,{"&gt;0","&lt;0"})*{1,-1})</f>
        <v>0</v>
      </c>
      <c r="CK17" s="50">
        <f t="shared" si="36"/>
        <v>0</v>
      </c>
      <c r="CL17" s="49">
        <f t="shared" si="37"/>
        <v>100</v>
      </c>
      <c r="CM17" s="196" t="str">
        <f t="shared" si="38"/>
        <v>Fail</v>
      </c>
      <c r="CN17" s="47">
        <f>SUM(SUMIF(Survey!EM17:ES17,{"&gt;0","&lt;0"})*{1,-1})</f>
        <v>0</v>
      </c>
      <c r="CO17" s="50">
        <f t="shared" si="39"/>
        <v>0</v>
      </c>
      <c r="CP17" s="49">
        <f t="shared" si="40"/>
        <v>100</v>
      </c>
    </row>
    <row r="18" spans="1:94">
      <c r="A18" s="1">
        <v>15</v>
      </c>
      <c r="B18" s="37" t="str">
        <f t="shared" si="1"/>
        <v>Pass</v>
      </c>
      <c r="C18" s="37" t="str">
        <f>IF(COUNTBLANK(Survey!B18:ET18)=$C$2, "Pass", "Fail")</f>
        <v>Pass</v>
      </c>
      <c r="D18" s="37" t="str">
        <f t="shared" si="2"/>
        <v>Fail</v>
      </c>
      <c r="F18" s="196" t="str">
        <f t="shared" si="3"/>
        <v>Fail</v>
      </c>
      <c r="G18" s="43">
        <f>COUNTBLANK(Survey!B18:D18)+COUNTBLANK(Survey!G18)+COUNTBLANK(Survey!I18)+COUNTBLANK(Survey!L18:M18)+COUNTBLANK(Survey!P18)+COUNTBLANK(Survey!S18:U18)+COUNTBLANK(Survey!AA18:AC18)+COUNTBLANK(Survey!AF18:AG18)+COUNTBLANK(Survey!AK18)</f>
        <v>17</v>
      </c>
      <c r="H18" s="196" t="str">
        <f t="shared" si="4"/>
        <v>Pass</v>
      </c>
      <c r="I18" s="44">
        <f>LEN(Survey!E18)</f>
        <v>0</v>
      </c>
      <c r="J18" s="196" t="str">
        <f t="shared" si="5"/>
        <v>Pass</v>
      </c>
      <c r="K18" s="43">
        <f>LEN(Survey!F18)</f>
        <v>0</v>
      </c>
      <c r="L18" s="196" t="str">
        <f t="shared" si="6"/>
        <v>Pass</v>
      </c>
      <c r="M18" s="44">
        <f>LEN(Survey!H18)</f>
        <v>0</v>
      </c>
      <c r="N18" s="43" t="str">
        <f>IF(Survey!$L18="Prospectus fund", "Yes", "No")</f>
        <v>No</v>
      </c>
      <c r="O18" s="196" t="str">
        <f t="shared" si="7"/>
        <v>Pass</v>
      </c>
      <c r="P18" s="44">
        <f>MOD((LEN(Survey!J18)+2),11)</f>
        <v>2</v>
      </c>
      <c r="Q18" s="48" t="b">
        <f>IF(OR(Survey!$M18="ETF",Survey!$M18="ETF, alternative mutual fund",Survey!$M18="Closed-end", Survey!$M18="Split share corp", Survey!$I18="Yes"),TRUE,FALSE)</f>
        <v>0</v>
      </c>
      <c r="R18" s="196" t="str">
        <f>IFERROR(IF(AND(OR(U18=V18,V18 = "Either"),NOT(ISBLANK(Survey!K18))),"Pass","Fail"),"Pass")</f>
        <v>Fail</v>
      </c>
      <c r="S18" s="47" cm="1">
        <f t="array" ref="S18">SUM(SUMIF(Survey!BO18:CH18,{"&gt;0","&lt;0"})*{1,-1})</f>
        <v>0</v>
      </c>
      <c r="T18" s="54" cm="1">
        <f t="array" ref="T18">SUM(SUMIF(Survey!BR18,{"&gt;0","&lt;0"})*{1,-1})+SUM(SUMIF(Survey!CB18,{"&gt;0","&lt;0"})*{1,-1})</f>
        <v>0</v>
      </c>
      <c r="U18" s="54">
        <f>Survey!K18</f>
        <v>0</v>
      </c>
      <c r="V18" s="53" t="str">
        <f t="shared" si="8"/>
        <v>Stand-alone</v>
      </c>
      <c r="W18" s="196" t="str">
        <f t="shared" si="9"/>
        <v>Fail</v>
      </c>
      <c r="X18" s="93" cm="1">
        <f t="array" ref="X18">SUM(SUMIF(Survey!BO18:CH18,{"&gt;0","&lt;0"})*{1,-1})+SUM(SUMIF(Survey!CJ18:DC18,{"&gt;0","&lt;0"})*{1,-1})</f>
        <v>0</v>
      </c>
      <c r="Y18" s="93">
        <f>IFERROR(X18/(Survey!$AL18),0)</f>
        <v>0</v>
      </c>
      <c r="Z18" s="198" t="b">
        <f>IF(OR(Survey!$M18="Alternative strategy or hedge",Survey!$M18="Other",Survey!$L18="Prospectus fund"),TRUE,FALSE)</f>
        <v>0</v>
      </c>
      <c r="AA18" s="198" t="b">
        <f>NOT(ISBLANK(Survey!$M18))</f>
        <v>0</v>
      </c>
      <c r="AB18" s="196" t="str">
        <f t="shared" si="10"/>
        <v>Pass</v>
      </c>
      <c r="AC18" s="54" t="b">
        <f>NOT(ISNUMBER(SEARCH("Other",Survey!$P18)))</f>
        <v>1</v>
      </c>
      <c r="AD18" s="53" t="b">
        <f>NOT(ISBLANK(Survey!$Q18))</f>
        <v>0</v>
      </c>
      <c r="AE18" s="239" t="str" cm="1">
        <f t="array" ref="AE18">IF(OR(IF(OR($AG18+$AH18 = 2, $AI18=1), FALSE, TRUE), AND($AF18:$AF18 = 0)),"Pass","Fail")</f>
        <v>Pass</v>
      </c>
      <c r="AF18" s="235">
        <f>COUNTBLANK(Survey!$W18:$Z18)</f>
        <v>4</v>
      </c>
      <c r="AG18" s="235">
        <f>IF(Survey!$I18="Yes",1,0)</f>
        <v>0</v>
      </c>
      <c r="AH18" s="235">
        <f>IF(OR(Survey!$M18="Mutual fund",Survey!$M18="Alternative mutual fund",Survey!$M18="Money market"),1,0)</f>
        <v>0</v>
      </c>
      <c r="AI18" s="240">
        <f>IF(OR(Survey!$M18="ETF",Survey!$M18="ETF, alternative mutual fund"),1,0)</f>
        <v>0</v>
      </c>
      <c r="AJ18" s="196" t="str">
        <f t="shared" si="11"/>
        <v>Pass</v>
      </c>
      <c r="AK18" s="54" t="b">
        <f>NOT(ISNUMBER(SEARCH("Yes",Survey!$AC18)))</f>
        <v>1</v>
      </c>
      <c r="AL18" s="53" t="b">
        <f>IF(COUNTBLANK(Survey!$AD18:$AE18)=0,TRUE, FALSE)</f>
        <v>0</v>
      </c>
      <c r="AM18" s="196" t="str">
        <f t="shared" si="12"/>
        <v>Pass</v>
      </c>
      <c r="AN18" s="54" t="b">
        <f>NOT(ISNUMBER(SEARCH("Yes",Survey!$AF18)))</f>
        <v>1</v>
      </c>
      <c r="AO18" s="53" t="b">
        <f>NOT(ISBLANK(Survey!$AH18))</f>
        <v>0</v>
      </c>
      <c r="AP18" s="196" t="str">
        <f t="shared" si="13"/>
        <v>Pass</v>
      </c>
      <c r="AQ18" s="54" t="b">
        <f>NOT(OR(ISNUMBER(SEARCH("Other",Survey!$AH18)),ISNUMBER(SEARCH("Multiple",Survey!$AH18))))</f>
        <v>1</v>
      </c>
      <c r="AR18" s="53" t="b">
        <f>NOT(ISBLANK(Survey!$AI18))</f>
        <v>0</v>
      </c>
      <c r="AS18" s="196" t="str">
        <f t="shared" si="14"/>
        <v>Fail</v>
      </c>
      <c r="AT18" s="45">
        <f>(Survey!$AL18)</f>
        <v>0</v>
      </c>
      <c r="AU18" s="37" t="str">
        <f t="shared" si="15"/>
        <v>Fail</v>
      </c>
      <c r="AV18" s="38">
        <f>ABS(Survey!$AL18)</f>
        <v>0</v>
      </c>
      <c r="AW18" s="64">
        <f>ABS(Survey!$AM18)+Survey!$AN18-ABS(Survey!$AO18)+ABS(Survey!$AP18)-ABS(Survey!$AQ18)+ABS(Survey!$AR18)-ABS(Survey!$AS18)+Survey!$AT18</f>
        <v>0</v>
      </c>
      <c r="AX18" s="46" t="str">
        <f t="shared" si="16"/>
        <v>No holdings</v>
      </c>
      <c r="AY18" s="37">
        <f t="shared" si="17"/>
        <v>0</v>
      </c>
      <c r="AZ18" s="196" t="str">
        <f t="shared" si="18"/>
        <v>Pass</v>
      </c>
      <c r="BA18" s="54" t="b">
        <f>IF(ABS(Survey!$AT18)=0,TRUE,FALSE)</f>
        <v>1</v>
      </c>
      <c r="BB18" s="53" t="b">
        <f>NOT(ISBLANK(Survey!$AU18))</f>
        <v>0</v>
      </c>
      <c r="BC18" s="37" t="str">
        <f t="shared" si="19"/>
        <v>Fail</v>
      </c>
      <c r="BD18" s="38">
        <f>ABS(Survey!$AL18)</f>
        <v>0</v>
      </c>
      <c r="BE18" s="38" cm="1">
        <f t="array" ref="BE18">SUM(SUMIF(Survey!AW18:BD18,{"&gt;0","&lt;0"})*{1,-1})-SUM(SUMIF(Survey!BF18:BM18,{"&gt;0","&lt;0"})*{1,-1})</f>
        <v>0</v>
      </c>
      <c r="BF18" s="46" t="str">
        <f t="shared" si="20"/>
        <v>No holdings</v>
      </c>
      <c r="BG18" s="37">
        <f t="shared" si="21"/>
        <v>0</v>
      </c>
      <c r="BH18" s="196" t="str">
        <f t="shared" si="22"/>
        <v>Fail</v>
      </c>
      <c r="BI18" s="47">
        <f>ABS(Survey!$AL18)</f>
        <v>0</v>
      </c>
      <c r="BJ18" s="47" cm="1">
        <f t="array" ref="BJ18">SUM(SUMIF(Survey!BO18:CH18,{"&gt;0","&lt;0"})*{1,-1})-SUM(SUMIF(Survey!CJ18:DC18,{"&gt;0","&lt;0"})*{1,-1})</f>
        <v>0</v>
      </c>
      <c r="BK18" s="48" t="str">
        <f t="shared" si="23"/>
        <v>No holdings</v>
      </c>
      <c r="BL18" s="49">
        <f t="shared" si="24"/>
        <v>0</v>
      </c>
      <c r="BM18" s="196" t="str">
        <f t="shared" si="25"/>
        <v>Pass</v>
      </c>
      <c r="BN18" s="54" t="b">
        <f>IF(ABS(Survey!$CH18)=0,TRUE,FALSE)</f>
        <v>1</v>
      </c>
      <c r="BO18" s="53" t="b">
        <f>NOT(ISBLANK(Survey!$CI18))</f>
        <v>0</v>
      </c>
      <c r="BP18" s="196" t="str">
        <f t="shared" si="26"/>
        <v>Pass</v>
      </c>
      <c r="BQ18" s="54" t="b">
        <f>IF(ABS(Survey!$DC18)=0,TRUE,FALSE)</f>
        <v>1</v>
      </c>
      <c r="BR18" s="53" t="b">
        <f>NOT(ISBLANK(Survey!$DD18))</f>
        <v>0</v>
      </c>
      <c r="BS18" s="37" t="str">
        <f t="shared" si="27"/>
        <v>Pass</v>
      </c>
      <c r="BT18" s="38" cm="1">
        <f t="array" ref="BT18">SUM(SUMIF(Survey!CD18,{"&gt;0","&lt;0"})*{1,-1})+SUM(SUMIF(Survey!CY18,{"&gt;0","&lt;0"})*{1,-1})</f>
        <v>0</v>
      </c>
      <c r="BU18" s="38">
        <f>SUM(SUMIF(Survey!DF18:DL18,{"&gt;0","&lt;0"})*{1,-1})+SUM(SUMIF(Survey!DN18:DT18,{"&gt;0","&lt;0"})*{1,-1})</f>
        <v>0</v>
      </c>
      <c r="BV18" s="37">
        <f t="shared" si="28"/>
        <v>0</v>
      </c>
      <c r="BW18" s="37">
        <f t="shared" si="29"/>
        <v>0</v>
      </c>
      <c r="BX18" s="196" t="str">
        <f t="shared" si="30"/>
        <v>Pass</v>
      </c>
      <c r="BY18" s="54" t="b">
        <f>IF(ABS(Survey!$DL18)=0,TRUE,FALSE)</f>
        <v>1</v>
      </c>
      <c r="BZ18" s="53" t="b">
        <f>NOT(ISBLANK(Survey!DM18))</f>
        <v>0</v>
      </c>
      <c r="CA18" s="196" t="str">
        <f t="shared" si="31"/>
        <v>Pass</v>
      </c>
      <c r="CB18" s="54" t="b">
        <f>IF(ABS(Survey!$DT18)=0,TRUE,FALSE)</f>
        <v>1</v>
      </c>
      <c r="CC18" s="53" t="b">
        <f>NOT(ISBLANK(Survey!$DU18))</f>
        <v>0</v>
      </c>
      <c r="CD18" s="196" t="str">
        <f t="shared" si="32"/>
        <v>Fail</v>
      </c>
      <c r="CE18" s="47">
        <f>SUM(SUMIF(Survey!EA18:EC18,{"&gt;0","&lt;0"})*{1,-1})</f>
        <v>0</v>
      </c>
      <c r="CF18" s="50">
        <f t="shared" si="33"/>
        <v>0</v>
      </c>
      <c r="CG18" s="50">
        <f t="shared" si="34"/>
        <v>100</v>
      </c>
      <c r="CH18" s="48" t="b">
        <f>IF(OR(Survey!$M18="ETF",Survey!$M18="ETF, alternative mutual fund",Survey!$M18="Closed-end", Survey!$M18="Split share corp"),TRUE,FALSE)</f>
        <v>0</v>
      </c>
      <c r="CI18" s="196" t="str">
        <f t="shared" si="35"/>
        <v>Fail</v>
      </c>
      <c r="CJ18" s="47">
        <f>SUM(SUMIF(Survey!EE18:EK18,{"&gt;0","&lt;0"})*{1,-1})</f>
        <v>0</v>
      </c>
      <c r="CK18" s="50">
        <f t="shared" si="36"/>
        <v>0</v>
      </c>
      <c r="CL18" s="49">
        <f t="shared" si="37"/>
        <v>100</v>
      </c>
      <c r="CM18" s="196" t="str">
        <f t="shared" si="38"/>
        <v>Fail</v>
      </c>
      <c r="CN18" s="47">
        <f>SUM(SUMIF(Survey!EM18:ES18,{"&gt;0","&lt;0"})*{1,-1})</f>
        <v>0</v>
      </c>
      <c r="CO18" s="50">
        <f t="shared" si="39"/>
        <v>0</v>
      </c>
      <c r="CP18" s="49">
        <f t="shared" si="40"/>
        <v>100</v>
      </c>
    </row>
    <row r="19" spans="1:94">
      <c r="A19" s="1">
        <v>16</v>
      </c>
      <c r="B19" s="37" t="str">
        <f t="shared" si="1"/>
        <v>Pass</v>
      </c>
      <c r="C19" s="37" t="str">
        <f>IF(COUNTBLANK(Survey!B19:ET19)=$C$2, "Pass", "Fail")</f>
        <v>Pass</v>
      </c>
      <c r="D19" s="37" t="str">
        <f t="shared" si="2"/>
        <v>Fail</v>
      </c>
      <c r="F19" s="196" t="str">
        <f t="shared" si="3"/>
        <v>Fail</v>
      </c>
      <c r="G19" s="43">
        <f>COUNTBLANK(Survey!B19:D19)+COUNTBLANK(Survey!G19)+COUNTBLANK(Survey!I19)+COUNTBLANK(Survey!L19:M19)+COUNTBLANK(Survey!P19)+COUNTBLANK(Survey!S19:U19)+COUNTBLANK(Survey!AA19:AC19)+COUNTBLANK(Survey!AF19:AG19)+COUNTBLANK(Survey!AK19)</f>
        <v>17</v>
      </c>
      <c r="H19" s="196" t="str">
        <f t="shared" si="4"/>
        <v>Pass</v>
      </c>
      <c r="I19" s="44">
        <f>LEN(Survey!E19)</f>
        <v>0</v>
      </c>
      <c r="J19" s="196" t="str">
        <f t="shared" si="5"/>
        <v>Pass</v>
      </c>
      <c r="K19" s="43">
        <f>LEN(Survey!F19)</f>
        <v>0</v>
      </c>
      <c r="L19" s="196" t="str">
        <f t="shared" si="6"/>
        <v>Pass</v>
      </c>
      <c r="M19" s="44">
        <f>LEN(Survey!H19)</f>
        <v>0</v>
      </c>
      <c r="N19" s="43" t="str">
        <f>IF(Survey!$L19="Prospectus fund", "Yes", "No")</f>
        <v>No</v>
      </c>
      <c r="O19" s="196" t="str">
        <f t="shared" si="7"/>
        <v>Pass</v>
      </c>
      <c r="P19" s="44">
        <f>MOD((LEN(Survey!J19)+2),11)</f>
        <v>2</v>
      </c>
      <c r="Q19" s="48" t="b">
        <f>IF(OR(Survey!$M19="ETF",Survey!$M19="ETF, alternative mutual fund",Survey!$M19="Closed-end", Survey!$M19="Split share corp", Survey!$I19="Yes"),TRUE,FALSE)</f>
        <v>0</v>
      </c>
      <c r="R19" s="196" t="str">
        <f>IFERROR(IF(AND(OR(U19=V19,V19 = "Either"),NOT(ISBLANK(Survey!K19))),"Pass","Fail"),"Pass")</f>
        <v>Fail</v>
      </c>
      <c r="S19" s="47" cm="1">
        <f t="array" ref="S19">SUM(SUMIF(Survey!BO19:CH19,{"&gt;0","&lt;0"})*{1,-1})</f>
        <v>0</v>
      </c>
      <c r="T19" s="54" cm="1">
        <f t="array" ref="T19">SUM(SUMIF(Survey!BR19,{"&gt;0","&lt;0"})*{1,-1})+SUM(SUMIF(Survey!CB19,{"&gt;0","&lt;0"})*{1,-1})</f>
        <v>0</v>
      </c>
      <c r="U19" s="54">
        <f>Survey!K19</f>
        <v>0</v>
      </c>
      <c r="V19" s="53" t="str">
        <f t="shared" si="8"/>
        <v>Stand-alone</v>
      </c>
      <c r="W19" s="196" t="str">
        <f t="shared" si="9"/>
        <v>Fail</v>
      </c>
      <c r="X19" s="93" cm="1">
        <f t="array" ref="X19">SUM(SUMIF(Survey!BO19:CH19,{"&gt;0","&lt;0"})*{1,-1})+SUM(SUMIF(Survey!CJ19:DC19,{"&gt;0","&lt;0"})*{1,-1})</f>
        <v>0</v>
      </c>
      <c r="Y19" s="93">
        <f>IFERROR(X19/(Survey!$AL19),0)</f>
        <v>0</v>
      </c>
      <c r="Z19" s="198" t="b">
        <f>IF(OR(Survey!$M19="Alternative strategy or hedge",Survey!$M19="Other",Survey!$L19="Prospectus fund"),TRUE,FALSE)</f>
        <v>0</v>
      </c>
      <c r="AA19" s="198" t="b">
        <f>NOT(ISBLANK(Survey!$M19))</f>
        <v>0</v>
      </c>
      <c r="AB19" s="196" t="str">
        <f t="shared" si="10"/>
        <v>Pass</v>
      </c>
      <c r="AC19" s="54" t="b">
        <f>NOT(ISNUMBER(SEARCH("Other",Survey!$P19)))</f>
        <v>1</v>
      </c>
      <c r="AD19" s="53" t="b">
        <f>NOT(ISBLANK(Survey!$Q19))</f>
        <v>0</v>
      </c>
      <c r="AE19" s="239" t="str" cm="1">
        <f t="array" ref="AE19">IF(OR(IF(OR($AG19+$AH19 = 2, $AI19=1), FALSE, TRUE), AND($AF19:$AF19 = 0)),"Pass","Fail")</f>
        <v>Pass</v>
      </c>
      <c r="AF19" s="235">
        <f>COUNTBLANK(Survey!$W19:$Z19)</f>
        <v>4</v>
      </c>
      <c r="AG19" s="235">
        <f>IF(Survey!$I19="Yes",1,0)</f>
        <v>0</v>
      </c>
      <c r="AH19" s="235">
        <f>IF(OR(Survey!$M19="Mutual fund",Survey!$M19="Alternative mutual fund",Survey!$M19="Money market"),1,0)</f>
        <v>0</v>
      </c>
      <c r="AI19" s="240">
        <f>IF(OR(Survey!$M19="ETF",Survey!$M19="ETF, alternative mutual fund"),1,0)</f>
        <v>0</v>
      </c>
      <c r="AJ19" s="196" t="str">
        <f t="shared" si="11"/>
        <v>Pass</v>
      </c>
      <c r="AK19" s="54" t="b">
        <f>NOT(ISNUMBER(SEARCH("Yes",Survey!$AC19)))</f>
        <v>1</v>
      </c>
      <c r="AL19" s="53" t="b">
        <f>IF(COUNTBLANK(Survey!$AD19:$AE19)=0,TRUE, FALSE)</f>
        <v>0</v>
      </c>
      <c r="AM19" s="196" t="str">
        <f t="shared" si="12"/>
        <v>Pass</v>
      </c>
      <c r="AN19" s="54" t="b">
        <f>NOT(ISNUMBER(SEARCH("Yes",Survey!$AF19)))</f>
        <v>1</v>
      </c>
      <c r="AO19" s="53" t="b">
        <f>NOT(ISBLANK(Survey!$AH19))</f>
        <v>0</v>
      </c>
      <c r="AP19" s="196" t="str">
        <f t="shared" si="13"/>
        <v>Pass</v>
      </c>
      <c r="AQ19" s="54" t="b">
        <f>NOT(OR(ISNUMBER(SEARCH("Other",Survey!$AH19)),ISNUMBER(SEARCH("Multiple",Survey!$AH19))))</f>
        <v>1</v>
      </c>
      <c r="AR19" s="53" t="b">
        <f>NOT(ISBLANK(Survey!$AI19))</f>
        <v>0</v>
      </c>
      <c r="AS19" s="196" t="str">
        <f t="shared" si="14"/>
        <v>Fail</v>
      </c>
      <c r="AT19" s="45">
        <f>(Survey!$AL19)</f>
        <v>0</v>
      </c>
      <c r="AU19" s="37" t="str">
        <f t="shared" si="15"/>
        <v>Fail</v>
      </c>
      <c r="AV19" s="38">
        <f>ABS(Survey!$AL19)</f>
        <v>0</v>
      </c>
      <c r="AW19" s="64">
        <f>ABS(Survey!$AM19)+Survey!$AN19-ABS(Survey!$AO19)+ABS(Survey!$AP19)-ABS(Survey!$AQ19)+ABS(Survey!$AR19)-ABS(Survey!$AS19)+Survey!$AT19</f>
        <v>0</v>
      </c>
      <c r="AX19" s="46" t="str">
        <f t="shared" si="16"/>
        <v>No holdings</v>
      </c>
      <c r="AY19" s="37">
        <f t="shared" si="17"/>
        <v>0</v>
      </c>
      <c r="AZ19" s="196" t="str">
        <f t="shared" si="18"/>
        <v>Pass</v>
      </c>
      <c r="BA19" s="54" t="b">
        <f>IF(ABS(Survey!$AT19)=0,TRUE,FALSE)</f>
        <v>1</v>
      </c>
      <c r="BB19" s="53" t="b">
        <f>NOT(ISBLANK(Survey!$AU19))</f>
        <v>0</v>
      </c>
      <c r="BC19" s="37" t="str">
        <f t="shared" si="19"/>
        <v>Fail</v>
      </c>
      <c r="BD19" s="38">
        <f>ABS(Survey!$AL19)</f>
        <v>0</v>
      </c>
      <c r="BE19" s="38" cm="1">
        <f t="array" ref="BE19">SUM(SUMIF(Survey!AW19:BD19,{"&gt;0","&lt;0"})*{1,-1})-SUM(SUMIF(Survey!BF19:BM19,{"&gt;0","&lt;0"})*{1,-1})</f>
        <v>0</v>
      </c>
      <c r="BF19" s="46" t="str">
        <f t="shared" si="20"/>
        <v>No holdings</v>
      </c>
      <c r="BG19" s="37">
        <f t="shared" si="21"/>
        <v>0</v>
      </c>
      <c r="BH19" s="196" t="str">
        <f t="shared" si="22"/>
        <v>Fail</v>
      </c>
      <c r="BI19" s="47">
        <f>ABS(Survey!$AL19)</f>
        <v>0</v>
      </c>
      <c r="BJ19" s="47" cm="1">
        <f t="array" ref="BJ19">SUM(SUMIF(Survey!BO19:CH19,{"&gt;0","&lt;0"})*{1,-1})-SUM(SUMIF(Survey!CJ19:DC19,{"&gt;0","&lt;0"})*{1,-1})</f>
        <v>0</v>
      </c>
      <c r="BK19" s="48" t="str">
        <f t="shared" si="23"/>
        <v>No holdings</v>
      </c>
      <c r="BL19" s="49">
        <f t="shared" si="24"/>
        <v>0</v>
      </c>
      <c r="BM19" s="196" t="str">
        <f t="shared" si="25"/>
        <v>Pass</v>
      </c>
      <c r="BN19" s="54" t="b">
        <f>IF(ABS(Survey!$CH19)=0,TRUE,FALSE)</f>
        <v>1</v>
      </c>
      <c r="BO19" s="53" t="b">
        <f>NOT(ISBLANK(Survey!$CI19))</f>
        <v>0</v>
      </c>
      <c r="BP19" s="196" t="str">
        <f t="shared" si="26"/>
        <v>Pass</v>
      </c>
      <c r="BQ19" s="54" t="b">
        <f>IF(ABS(Survey!$DC19)=0,TRUE,FALSE)</f>
        <v>1</v>
      </c>
      <c r="BR19" s="53" t="b">
        <f>NOT(ISBLANK(Survey!$DD19))</f>
        <v>0</v>
      </c>
      <c r="BS19" s="37" t="str">
        <f t="shared" si="27"/>
        <v>Pass</v>
      </c>
      <c r="BT19" s="38" cm="1">
        <f t="array" ref="BT19">SUM(SUMIF(Survey!CD19,{"&gt;0","&lt;0"})*{1,-1})+SUM(SUMIF(Survey!CY19,{"&gt;0","&lt;0"})*{1,-1})</f>
        <v>0</v>
      </c>
      <c r="BU19" s="38">
        <f>SUM(SUMIF(Survey!DF19:DL19,{"&gt;0","&lt;0"})*{1,-1})+SUM(SUMIF(Survey!DN19:DT19,{"&gt;0","&lt;0"})*{1,-1})</f>
        <v>0</v>
      </c>
      <c r="BV19" s="37">
        <f t="shared" si="28"/>
        <v>0</v>
      </c>
      <c r="BW19" s="37">
        <f t="shared" si="29"/>
        <v>0</v>
      </c>
      <c r="BX19" s="196" t="str">
        <f t="shared" si="30"/>
        <v>Pass</v>
      </c>
      <c r="BY19" s="54" t="b">
        <f>IF(ABS(Survey!$DL19)=0,TRUE,FALSE)</f>
        <v>1</v>
      </c>
      <c r="BZ19" s="53" t="b">
        <f>NOT(ISBLANK(Survey!DM19))</f>
        <v>0</v>
      </c>
      <c r="CA19" s="196" t="str">
        <f t="shared" si="31"/>
        <v>Pass</v>
      </c>
      <c r="CB19" s="54" t="b">
        <f>IF(ABS(Survey!$DT19)=0,TRUE,FALSE)</f>
        <v>1</v>
      </c>
      <c r="CC19" s="53" t="b">
        <f>NOT(ISBLANK(Survey!$DU19))</f>
        <v>0</v>
      </c>
      <c r="CD19" s="196" t="str">
        <f t="shared" si="32"/>
        <v>Fail</v>
      </c>
      <c r="CE19" s="47">
        <f>SUM(SUMIF(Survey!EA19:EC19,{"&gt;0","&lt;0"})*{1,-1})</f>
        <v>0</v>
      </c>
      <c r="CF19" s="50">
        <f t="shared" si="33"/>
        <v>0</v>
      </c>
      <c r="CG19" s="50">
        <f t="shared" si="34"/>
        <v>100</v>
      </c>
      <c r="CH19" s="48" t="b">
        <f>IF(OR(Survey!$M19="ETF",Survey!$M19="ETF, alternative mutual fund",Survey!$M19="Closed-end", Survey!$M19="Split share corp"),TRUE,FALSE)</f>
        <v>0</v>
      </c>
      <c r="CI19" s="196" t="str">
        <f t="shared" si="35"/>
        <v>Fail</v>
      </c>
      <c r="CJ19" s="47">
        <f>SUM(SUMIF(Survey!EE19:EK19,{"&gt;0","&lt;0"})*{1,-1})</f>
        <v>0</v>
      </c>
      <c r="CK19" s="50">
        <f t="shared" si="36"/>
        <v>0</v>
      </c>
      <c r="CL19" s="49">
        <f t="shared" si="37"/>
        <v>100</v>
      </c>
      <c r="CM19" s="196" t="str">
        <f t="shared" si="38"/>
        <v>Fail</v>
      </c>
      <c r="CN19" s="47">
        <f>SUM(SUMIF(Survey!EM19:ES19,{"&gt;0","&lt;0"})*{1,-1})</f>
        <v>0</v>
      </c>
      <c r="CO19" s="50">
        <f t="shared" si="39"/>
        <v>0</v>
      </c>
      <c r="CP19" s="49">
        <f t="shared" si="40"/>
        <v>100</v>
      </c>
    </row>
    <row r="20" spans="1:94">
      <c r="A20" s="1">
        <v>17</v>
      </c>
      <c r="B20" s="37" t="str">
        <f t="shared" si="1"/>
        <v>Pass</v>
      </c>
      <c r="C20" s="37" t="str">
        <f>IF(COUNTBLANK(Survey!B20:ET20)=$C$2, "Pass", "Fail")</f>
        <v>Pass</v>
      </c>
      <c r="D20" s="37" t="str">
        <f t="shared" si="2"/>
        <v>Fail</v>
      </c>
      <c r="F20" s="196" t="str">
        <f t="shared" si="3"/>
        <v>Fail</v>
      </c>
      <c r="G20" s="43">
        <f>COUNTBLANK(Survey!B20:D20)+COUNTBLANK(Survey!G20)+COUNTBLANK(Survey!I20)+COUNTBLANK(Survey!L20:M20)+COUNTBLANK(Survey!P20)+COUNTBLANK(Survey!S20:U20)+COUNTBLANK(Survey!AA20:AC20)+COUNTBLANK(Survey!AF20:AG20)+COUNTBLANK(Survey!AK20)</f>
        <v>17</v>
      </c>
      <c r="H20" s="196" t="str">
        <f t="shared" si="4"/>
        <v>Pass</v>
      </c>
      <c r="I20" s="44">
        <f>LEN(Survey!E20)</f>
        <v>0</v>
      </c>
      <c r="J20" s="196" t="str">
        <f t="shared" si="5"/>
        <v>Pass</v>
      </c>
      <c r="K20" s="43">
        <f>LEN(Survey!F20)</f>
        <v>0</v>
      </c>
      <c r="L20" s="196" t="str">
        <f t="shared" si="6"/>
        <v>Pass</v>
      </c>
      <c r="M20" s="44">
        <f>LEN(Survey!H20)</f>
        <v>0</v>
      </c>
      <c r="N20" s="43" t="str">
        <f>IF(Survey!$L20="Prospectus fund", "Yes", "No")</f>
        <v>No</v>
      </c>
      <c r="O20" s="196" t="str">
        <f t="shared" si="7"/>
        <v>Pass</v>
      </c>
      <c r="P20" s="44">
        <f>MOD((LEN(Survey!J20)+2),11)</f>
        <v>2</v>
      </c>
      <c r="Q20" s="48" t="b">
        <f>IF(OR(Survey!$M20="ETF",Survey!$M20="ETF, alternative mutual fund",Survey!$M20="Closed-end", Survey!$M20="Split share corp", Survey!$I20="Yes"),TRUE,FALSE)</f>
        <v>0</v>
      </c>
      <c r="R20" s="196" t="str">
        <f>IFERROR(IF(AND(OR(U20=V20,V20 = "Either"),NOT(ISBLANK(Survey!K20))),"Pass","Fail"),"Pass")</f>
        <v>Fail</v>
      </c>
      <c r="S20" s="47" cm="1">
        <f t="array" ref="S20">SUM(SUMIF(Survey!BO20:CH20,{"&gt;0","&lt;0"})*{1,-1})</f>
        <v>0</v>
      </c>
      <c r="T20" s="54" cm="1">
        <f t="array" ref="T20">SUM(SUMIF(Survey!BR20,{"&gt;0","&lt;0"})*{1,-1})+SUM(SUMIF(Survey!CB20,{"&gt;0","&lt;0"})*{1,-1})</f>
        <v>0</v>
      </c>
      <c r="U20" s="54">
        <f>Survey!K20</f>
        <v>0</v>
      </c>
      <c r="V20" s="53" t="str">
        <f t="shared" si="8"/>
        <v>Stand-alone</v>
      </c>
      <c r="W20" s="196" t="str">
        <f t="shared" si="9"/>
        <v>Fail</v>
      </c>
      <c r="X20" s="93" cm="1">
        <f t="array" ref="X20">SUM(SUMIF(Survey!BO20:CH20,{"&gt;0","&lt;0"})*{1,-1})+SUM(SUMIF(Survey!CJ20:DC20,{"&gt;0","&lt;0"})*{1,-1})</f>
        <v>0</v>
      </c>
      <c r="Y20" s="93">
        <f>IFERROR(X20/(Survey!$AL20),0)</f>
        <v>0</v>
      </c>
      <c r="Z20" s="198" t="b">
        <f>IF(OR(Survey!$M20="Alternative strategy or hedge",Survey!$M20="Other",Survey!$L20="Prospectus fund"),TRUE,FALSE)</f>
        <v>0</v>
      </c>
      <c r="AA20" s="198" t="b">
        <f>NOT(ISBLANK(Survey!$M20))</f>
        <v>0</v>
      </c>
      <c r="AB20" s="196" t="str">
        <f t="shared" si="10"/>
        <v>Pass</v>
      </c>
      <c r="AC20" s="54" t="b">
        <f>NOT(ISNUMBER(SEARCH("Other",Survey!$P20)))</f>
        <v>1</v>
      </c>
      <c r="AD20" s="53" t="b">
        <f>NOT(ISBLANK(Survey!$Q20))</f>
        <v>0</v>
      </c>
      <c r="AE20" s="239" t="str" cm="1">
        <f t="array" ref="AE20">IF(OR(IF(OR($AG20+$AH20 = 2, $AI20=1), FALSE, TRUE), AND($AF20:$AF20 = 0)),"Pass","Fail")</f>
        <v>Pass</v>
      </c>
      <c r="AF20" s="235">
        <f>COUNTBLANK(Survey!$W20:$Z20)</f>
        <v>4</v>
      </c>
      <c r="AG20" s="235">
        <f>IF(Survey!$I20="Yes",1,0)</f>
        <v>0</v>
      </c>
      <c r="AH20" s="235">
        <f>IF(OR(Survey!$M20="Mutual fund",Survey!$M20="Alternative mutual fund",Survey!$M20="Money market"),1,0)</f>
        <v>0</v>
      </c>
      <c r="AI20" s="240">
        <f>IF(OR(Survey!$M20="ETF",Survey!$M20="ETF, alternative mutual fund"),1,0)</f>
        <v>0</v>
      </c>
      <c r="AJ20" s="196" t="str">
        <f t="shared" si="11"/>
        <v>Pass</v>
      </c>
      <c r="AK20" s="54" t="b">
        <f>NOT(ISNUMBER(SEARCH("Yes",Survey!$AC20)))</f>
        <v>1</v>
      </c>
      <c r="AL20" s="53" t="b">
        <f>IF(COUNTBLANK(Survey!$AD20:$AE20)=0,TRUE, FALSE)</f>
        <v>0</v>
      </c>
      <c r="AM20" s="196" t="str">
        <f t="shared" si="12"/>
        <v>Pass</v>
      </c>
      <c r="AN20" s="54" t="b">
        <f>NOT(ISNUMBER(SEARCH("Yes",Survey!$AF20)))</f>
        <v>1</v>
      </c>
      <c r="AO20" s="53" t="b">
        <f>NOT(ISBLANK(Survey!$AH20))</f>
        <v>0</v>
      </c>
      <c r="AP20" s="196" t="str">
        <f t="shared" si="13"/>
        <v>Pass</v>
      </c>
      <c r="AQ20" s="54" t="b">
        <f>NOT(OR(ISNUMBER(SEARCH("Other",Survey!$AH20)),ISNUMBER(SEARCH("Multiple",Survey!$AH20))))</f>
        <v>1</v>
      </c>
      <c r="AR20" s="53" t="b">
        <f>NOT(ISBLANK(Survey!$AI20))</f>
        <v>0</v>
      </c>
      <c r="AS20" s="196" t="str">
        <f t="shared" si="14"/>
        <v>Fail</v>
      </c>
      <c r="AT20" s="45">
        <f>(Survey!$AL20)</f>
        <v>0</v>
      </c>
      <c r="AU20" s="37" t="str">
        <f t="shared" si="15"/>
        <v>Fail</v>
      </c>
      <c r="AV20" s="38">
        <f>ABS(Survey!$AL20)</f>
        <v>0</v>
      </c>
      <c r="AW20" s="64">
        <f>ABS(Survey!$AM20)+Survey!$AN20-ABS(Survey!$AO20)+ABS(Survey!$AP20)-ABS(Survey!$AQ20)+ABS(Survey!$AR20)-ABS(Survey!$AS20)+Survey!$AT20</f>
        <v>0</v>
      </c>
      <c r="AX20" s="46" t="str">
        <f t="shared" si="16"/>
        <v>No holdings</v>
      </c>
      <c r="AY20" s="37">
        <f t="shared" si="17"/>
        <v>0</v>
      </c>
      <c r="AZ20" s="196" t="str">
        <f t="shared" si="18"/>
        <v>Pass</v>
      </c>
      <c r="BA20" s="54" t="b">
        <f>IF(ABS(Survey!$AT20)=0,TRUE,FALSE)</f>
        <v>1</v>
      </c>
      <c r="BB20" s="53" t="b">
        <f>NOT(ISBLANK(Survey!$AU20))</f>
        <v>0</v>
      </c>
      <c r="BC20" s="37" t="str">
        <f t="shared" si="19"/>
        <v>Fail</v>
      </c>
      <c r="BD20" s="38">
        <f>ABS(Survey!$AL20)</f>
        <v>0</v>
      </c>
      <c r="BE20" s="38" cm="1">
        <f t="array" ref="BE20">SUM(SUMIF(Survey!AW20:BD20,{"&gt;0","&lt;0"})*{1,-1})-SUM(SUMIF(Survey!BF20:BM20,{"&gt;0","&lt;0"})*{1,-1})</f>
        <v>0</v>
      </c>
      <c r="BF20" s="46" t="str">
        <f t="shared" si="20"/>
        <v>No holdings</v>
      </c>
      <c r="BG20" s="37">
        <f t="shared" si="21"/>
        <v>0</v>
      </c>
      <c r="BH20" s="196" t="str">
        <f t="shared" si="22"/>
        <v>Fail</v>
      </c>
      <c r="BI20" s="47">
        <f>ABS(Survey!$AL20)</f>
        <v>0</v>
      </c>
      <c r="BJ20" s="47" cm="1">
        <f t="array" ref="BJ20">SUM(SUMIF(Survey!BO20:CH20,{"&gt;0","&lt;0"})*{1,-1})-SUM(SUMIF(Survey!CJ20:DC20,{"&gt;0","&lt;0"})*{1,-1})</f>
        <v>0</v>
      </c>
      <c r="BK20" s="48" t="str">
        <f t="shared" si="23"/>
        <v>No holdings</v>
      </c>
      <c r="BL20" s="49">
        <f t="shared" si="24"/>
        <v>0</v>
      </c>
      <c r="BM20" s="196" t="str">
        <f t="shared" si="25"/>
        <v>Pass</v>
      </c>
      <c r="BN20" s="54" t="b">
        <f>IF(ABS(Survey!$CH20)=0,TRUE,FALSE)</f>
        <v>1</v>
      </c>
      <c r="BO20" s="53" t="b">
        <f>NOT(ISBLANK(Survey!$CI20))</f>
        <v>0</v>
      </c>
      <c r="BP20" s="196" t="str">
        <f t="shared" si="26"/>
        <v>Pass</v>
      </c>
      <c r="BQ20" s="54" t="b">
        <f>IF(ABS(Survey!$DC20)=0,TRUE,FALSE)</f>
        <v>1</v>
      </c>
      <c r="BR20" s="53" t="b">
        <f>NOT(ISBLANK(Survey!$DD20))</f>
        <v>0</v>
      </c>
      <c r="BS20" s="37" t="str">
        <f t="shared" si="27"/>
        <v>Pass</v>
      </c>
      <c r="BT20" s="38" cm="1">
        <f t="array" ref="BT20">SUM(SUMIF(Survey!CD20,{"&gt;0","&lt;0"})*{1,-1})+SUM(SUMIF(Survey!CY20,{"&gt;0","&lt;0"})*{1,-1})</f>
        <v>0</v>
      </c>
      <c r="BU20" s="38">
        <f>SUM(SUMIF(Survey!DF20:DL20,{"&gt;0","&lt;0"})*{1,-1})+SUM(SUMIF(Survey!DN20:DT20,{"&gt;0","&lt;0"})*{1,-1})</f>
        <v>0</v>
      </c>
      <c r="BV20" s="37">
        <f t="shared" si="28"/>
        <v>0</v>
      </c>
      <c r="BW20" s="37">
        <f t="shared" si="29"/>
        <v>0</v>
      </c>
      <c r="BX20" s="196" t="str">
        <f t="shared" si="30"/>
        <v>Pass</v>
      </c>
      <c r="BY20" s="54" t="b">
        <f>IF(ABS(Survey!$DL20)=0,TRUE,FALSE)</f>
        <v>1</v>
      </c>
      <c r="BZ20" s="53" t="b">
        <f>NOT(ISBLANK(Survey!DM20))</f>
        <v>0</v>
      </c>
      <c r="CA20" s="196" t="str">
        <f t="shared" si="31"/>
        <v>Pass</v>
      </c>
      <c r="CB20" s="54" t="b">
        <f>IF(ABS(Survey!$DT20)=0,TRUE,FALSE)</f>
        <v>1</v>
      </c>
      <c r="CC20" s="53" t="b">
        <f>NOT(ISBLANK(Survey!$DU20))</f>
        <v>0</v>
      </c>
      <c r="CD20" s="196" t="str">
        <f t="shared" si="32"/>
        <v>Fail</v>
      </c>
      <c r="CE20" s="47">
        <f>SUM(SUMIF(Survey!EA20:EC20,{"&gt;0","&lt;0"})*{1,-1})</f>
        <v>0</v>
      </c>
      <c r="CF20" s="50">
        <f t="shared" si="33"/>
        <v>0</v>
      </c>
      <c r="CG20" s="50">
        <f t="shared" si="34"/>
        <v>100</v>
      </c>
      <c r="CH20" s="48" t="b">
        <f>IF(OR(Survey!$M20="ETF",Survey!$M20="ETF, alternative mutual fund",Survey!$M20="Closed-end", Survey!$M20="Split share corp"),TRUE,FALSE)</f>
        <v>0</v>
      </c>
      <c r="CI20" s="196" t="str">
        <f t="shared" si="35"/>
        <v>Fail</v>
      </c>
      <c r="CJ20" s="47">
        <f>SUM(SUMIF(Survey!EE20:EK20,{"&gt;0","&lt;0"})*{1,-1})</f>
        <v>0</v>
      </c>
      <c r="CK20" s="50">
        <f t="shared" si="36"/>
        <v>0</v>
      </c>
      <c r="CL20" s="49">
        <f t="shared" si="37"/>
        <v>100</v>
      </c>
      <c r="CM20" s="196" t="str">
        <f t="shared" si="38"/>
        <v>Fail</v>
      </c>
      <c r="CN20" s="47">
        <f>SUM(SUMIF(Survey!EM20:ES20,{"&gt;0","&lt;0"})*{1,-1})</f>
        <v>0</v>
      </c>
      <c r="CO20" s="50">
        <f t="shared" si="39"/>
        <v>0</v>
      </c>
      <c r="CP20" s="49">
        <f t="shared" si="40"/>
        <v>100</v>
      </c>
    </row>
    <row r="21" spans="1:94">
      <c r="A21" s="1">
        <v>18</v>
      </c>
      <c r="B21" s="37" t="str">
        <f t="shared" si="1"/>
        <v>Pass</v>
      </c>
      <c r="C21" s="37" t="str">
        <f>IF(COUNTBLANK(Survey!B21:ET21)=$C$2, "Pass", "Fail")</f>
        <v>Pass</v>
      </c>
      <c r="D21" s="37" t="str">
        <f t="shared" si="2"/>
        <v>Fail</v>
      </c>
      <c r="F21" s="196" t="str">
        <f t="shared" si="3"/>
        <v>Fail</v>
      </c>
      <c r="G21" s="43">
        <f>COUNTBLANK(Survey!B21:D21)+COUNTBLANK(Survey!G21)+COUNTBLANK(Survey!I21)+COUNTBLANK(Survey!L21:M21)+COUNTBLANK(Survey!P21)+COUNTBLANK(Survey!S21:U21)+COUNTBLANK(Survey!AA21:AC21)+COUNTBLANK(Survey!AF21:AG21)+COUNTBLANK(Survey!AK21)</f>
        <v>17</v>
      </c>
      <c r="H21" s="196" t="str">
        <f t="shared" si="4"/>
        <v>Pass</v>
      </c>
      <c r="I21" s="44">
        <f>LEN(Survey!E21)</f>
        <v>0</v>
      </c>
      <c r="J21" s="196" t="str">
        <f t="shared" si="5"/>
        <v>Pass</v>
      </c>
      <c r="K21" s="43">
        <f>LEN(Survey!F21)</f>
        <v>0</v>
      </c>
      <c r="L21" s="196" t="str">
        <f t="shared" si="6"/>
        <v>Pass</v>
      </c>
      <c r="M21" s="44">
        <f>LEN(Survey!H21)</f>
        <v>0</v>
      </c>
      <c r="N21" s="43" t="str">
        <f>IF(Survey!$L21="Prospectus fund", "Yes", "No")</f>
        <v>No</v>
      </c>
      <c r="O21" s="196" t="str">
        <f t="shared" si="7"/>
        <v>Pass</v>
      </c>
      <c r="P21" s="44">
        <f>MOD((LEN(Survey!J21)+2),11)</f>
        <v>2</v>
      </c>
      <c r="Q21" s="48" t="b">
        <f>IF(OR(Survey!$M21="ETF",Survey!$M21="ETF, alternative mutual fund",Survey!$M21="Closed-end", Survey!$M21="Split share corp", Survey!$I21="Yes"),TRUE,FALSE)</f>
        <v>0</v>
      </c>
      <c r="R21" s="196" t="str">
        <f>IFERROR(IF(AND(OR(U21=V21,V21 = "Either"),NOT(ISBLANK(Survey!K21))),"Pass","Fail"),"Pass")</f>
        <v>Fail</v>
      </c>
      <c r="S21" s="47" cm="1">
        <f t="array" ref="S21">SUM(SUMIF(Survey!BO21:CH21,{"&gt;0","&lt;0"})*{1,-1})</f>
        <v>0</v>
      </c>
      <c r="T21" s="54" cm="1">
        <f t="array" ref="T21">SUM(SUMIF(Survey!BR21,{"&gt;0","&lt;0"})*{1,-1})+SUM(SUMIF(Survey!CB21,{"&gt;0","&lt;0"})*{1,-1})</f>
        <v>0</v>
      </c>
      <c r="U21" s="54">
        <f>Survey!K21</f>
        <v>0</v>
      </c>
      <c r="V21" s="53" t="str">
        <f t="shared" si="8"/>
        <v>Stand-alone</v>
      </c>
      <c r="W21" s="196" t="str">
        <f t="shared" si="9"/>
        <v>Fail</v>
      </c>
      <c r="X21" s="93" cm="1">
        <f t="array" ref="X21">SUM(SUMIF(Survey!BO21:CH21,{"&gt;0","&lt;0"})*{1,-1})+SUM(SUMIF(Survey!CJ21:DC21,{"&gt;0","&lt;0"})*{1,-1})</f>
        <v>0</v>
      </c>
      <c r="Y21" s="93">
        <f>IFERROR(X21/(Survey!$AL21),0)</f>
        <v>0</v>
      </c>
      <c r="Z21" s="198" t="b">
        <f>IF(OR(Survey!$M21="Alternative strategy or hedge",Survey!$M21="Other",Survey!$L21="Prospectus fund"),TRUE,FALSE)</f>
        <v>0</v>
      </c>
      <c r="AA21" s="198" t="b">
        <f>NOT(ISBLANK(Survey!$M21))</f>
        <v>0</v>
      </c>
      <c r="AB21" s="196" t="str">
        <f t="shared" si="10"/>
        <v>Pass</v>
      </c>
      <c r="AC21" s="54" t="b">
        <f>NOT(ISNUMBER(SEARCH("Other",Survey!$P21)))</f>
        <v>1</v>
      </c>
      <c r="AD21" s="53" t="b">
        <f>NOT(ISBLANK(Survey!$Q21))</f>
        <v>0</v>
      </c>
      <c r="AE21" s="239" t="str" cm="1">
        <f t="array" ref="AE21">IF(OR(IF(OR($AG21+$AH21 = 2, $AI21=1), FALSE, TRUE), AND($AF21:$AF21 = 0)),"Pass","Fail")</f>
        <v>Pass</v>
      </c>
      <c r="AF21" s="235">
        <f>COUNTBLANK(Survey!$W21:$Z21)</f>
        <v>4</v>
      </c>
      <c r="AG21" s="235">
        <f>IF(Survey!$I21="Yes",1,0)</f>
        <v>0</v>
      </c>
      <c r="AH21" s="235">
        <f>IF(OR(Survey!$M21="Mutual fund",Survey!$M21="Alternative mutual fund",Survey!$M21="Money market"),1,0)</f>
        <v>0</v>
      </c>
      <c r="AI21" s="240">
        <f>IF(OR(Survey!$M21="ETF",Survey!$M21="ETF, alternative mutual fund"),1,0)</f>
        <v>0</v>
      </c>
      <c r="AJ21" s="196" t="str">
        <f t="shared" si="11"/>
        <v>Pass</v>
      </c>
      <c r="AK21" s="54" t="b">
        <f>NOT(ISNUMBER(SEARCH("Yes",Survey!$AC21)))</f>
        <v>1</v>
      </c>
      <c r="AL21" s="53" t="b">
        <f>IF(COUNTBLANK(Survey!$AD21:$AE21)=0,TRUE, FALSE)</f>
        <v>0</v>
      </c>
      <c r="AM21" s="196" t="str">
        <f t="shared" si="12"/>
        <v>Pass</v>
      </c>
      <c r="AN21" s="54" t="b">
        <f>NOT(ISNUMBER(SEARCH("Yes",Survey!$AF21)))</f>
        <v>1</v>
      </c>
      <c r="AO21" s="53" t="b">
        <f>NOT(ISBLANK(Survey!$AH21))</f>
        <v>0</v>
      </c>
      <c r="AP21" s="196" t="str">
        <f t="shared" si="13"/>
        <v>Pass</v>
      </c>
      <c r="AQ21" s="54" t="b">
        <f>NOT(OR(ISNUMBER(SEARCH("Other",Survey!$AH21)),ISNUMBER(SEARCH("Multiple",Survey!$AH21))))</f>
        <v>1</v>
      </c>
      <c r="AR21" s="53" t="b">
        <f>NOT(ISBLANK(Survey!$AI21))</f>
        <v>0</v>
      </c>
      <c r="AS21" s="196" t="str">
        <f t="shared" si="14"/>
        <v>Fail</v>
      </c>
      <c r="AT21" s="45">
        <f>(Survey!$AL21)</f>
        <v>0</v>
      </c>
      <c r="AU21" s="37" t="str">
        <f t="shared" si="15"/>
        <v>Fail</v>
      </c>
      <c r="AV21" s="38">
        <f>ABS(Survey!$AL21)</f>
        <v>0</v>
      </c>
      <c r="AW21" s="64">
        <f>ABS(Survey!$AM21)+Survey!$AN21-ABS(Survey!$AO21)+ABS(Survey!$AP21)-ABS(Survey!$AQ21)+ABS(Survey!$AR21)-ABS(Survey!$AS21)+Survey!$AT21</f>
        <v>0</v>
      </c>
      <c r="AX21" s="46" t="str">
        <f t="shared" si="16"/>
        <v>No holdings</v>
      </c>
      <c r="AY21" s="37">
        <f t="shared" si="17"/>
        <v>0</v>
      </c>
      <c r="AZ21" s="196" t="str">
        <f t="shared" si="18"/>
        <v>Pass</v>
      </c>
      <c r="BA21" s="54" t="b">
        <f>IF(ABS(Survey!$AT21)=0,TRUE,FALSE)</f>
        <v>1</v>
      </c>
      <c r="BB21" s="53" t="b">
        <f>NOT(ISBLANK(Survey!$AU21))</f>
        <v>0</v>
      </c>
      <c r="BC21" s="37" t="str">
        <f t="shared" si="19"/>
        <v>Fail</v>
      </c>
      <c r="BD21" s="38">
        <f>ABS(Survey!$AL21)</f>
        <v>0</v>
      </c>
      <c r="BE21" s="38" cm="1">
        <f t="array" ref="BE21">SUM(SUMIF(Survey!AW21:BD21,{"&gt;0","&lt;0"})*{1,-1})-SUM(SUMIF(Survey!BF21:BM21,{"&gt;0","&lt;0"})*{1,-1})</f>
        <v>0</v>
      </c>
      <c r="BF21" s="46" t="str">
        <f t="shared" si="20"/>
        <v>No holdings</v>
      </c>
      <c r="BG21" s="37">
        <f t="shared" si="21"/>
        <v>0</v>
      </c>
      <c r="BH21" s="196" t="str">
        <f t="shared" si="22"/>
        <v>Fail</v>
      </c>
      <c r="BI21" s="47">
        <f>ABS(Survey!$AL21)</f>
        <v>0</v>
      </c>
      <c r="BJ21" s="47" cm="1">
        <f t="array" ref="BJ21">SUM(SUMIF(Survey!BO21:CH21,{"&gt;0","&lt;0"})*{1,-1})-SUM(SUMIF(Survey!CJ21:DC21,{"&gt;0","&lt;0"})*{1,-1})</f>
        <v>0</v>
      </c>
      <c r="BK21" s="48" t="str">
        <f t="shared" si="23"/>
        <v>No holdings</v>
      </c>
      <c r="BL21" s="49">
        <f t="shared" si="24"/>
        <v>0</v>
      </c>
      <c r="BM21" s="196" t="str">
        <f t="shared" si="25"/>
        <v>Pass</v>
      </c>
      <c r="BN21" s="54" t="b">
        <f>IF(ABS(Survey!$CH21)=0,TRUE,FALSE)</f>
        <v>1</v>
      </c>
      <c r="BO21" s="53" t="b">
        <f>NOT(ISBLANK(Survey!$CI21))</f>
        <v>0</v>
      </c>
      <c r="BP21" s="196" t="str">
        <f t="shared" si="26"/>
        <v>Pass</v>
      </c>
      <c r="BQ21" s="54" t="b">
        <f>IF(ABS(Survey!$DC21)=0,TRUE,FALSE)</f>
        <v>1</v>
      </c>
      <c r="BR21" s="53" t="b">
        <f>NOT(ISBLANK(Survey!$DD21))</f>
        <v>0</v>
      </c>
      <c r="BS21" s="37" t="str">
        <f t="shared" si="27"/>
        <v>Pass</v>
      </c>
      <c r="BT21" s="38" cm="1">
        <f t="array" ref="BT21">SUM(SUMIF(Survey!CD21,{"&gt;0","&lt;0"})*{1,-1})+SUM(SUMIF(Survey!CY21,{"&gt;0","&lt;0"})*{1,-1})</f>
        <v>0</v>
      </c>
      <c r="BU21" s="38">
        <f>SUM(SUMIF(Survey!DF21:DL21,{"&gt;0","&lt;0"})*{1,-1})+SUM(SUMIF(Survey!DN21:DT21,{"&gt;0","&lt;0"})*{1,-1})</f>
        <v>0</v>
      </c>
      <c r="BV21" s="37">
        <f t="shared" si="28"/>
        <v>0</v>
      </c>
      <c r="BW21" s="37">
        <f t="shared" si="29"/>
        <v>0</v>
      </c>
      <c r="BX21" s="196" t="str">
        <f t="shared" si="30"/>
        <v>Pass</v>
      </c>
      <c r="BY21" s="54" t="b">
        <f>IF(ABS(Survey!$DL21)=0,TRUE,FALSE)</f>
        <v>1</v>
      </c>
      <c r="BZ21" s="53" t="b">
        <f>NOT(ISBLANK(Survey!DM21))</f>
        <v>0</v>
      </c>
      <c r="CA21" s="196" t="str">
        <f t="shared" si="31"/>
        <v>Pass</v>
      </c>
      <c r="CB21" s="54" t="b">
        <f>IF(ABS(Survey!$DT21)=0,TRUE,FALSE)</f>
        <v>1</v>
      </c>
      <c r="CC21" s="53" t="b">
        <f>NOT(ISBLANK(Survey!$DU21))</f>
        <v>0</v>
      </c>
      <c r="CD21" s="196" t="str">
        <f t="shared" si="32"/>
        <v>Fail</v>
      </c>
      <c r="CE21" s="47">
        <f>SUM(SUMIF(Survey!EA21:EC21,{"&gt;0","&lt;0"})*{1,-1})</f>
        <v>0</v>
      </c>
      <c r="CF21" s="50">
        <f t="shared" si="33"/>
        <v>0</v>
      </c>
      <c r="CG21" s="50">
        <f t="shared" si="34"/>
        <v>100</v>
      </c>
      <c r="CH21" s="48" t="b">
        <f>IF(OR(Survey!$M21="ETF",Survey!$M21="ETF, alternative mutual fund",Survey!$M21="Closed-end", Survey!$M21="Split share corp"),TRUE,FALSE)</f>
        <v>0</v>
      </c>
      <c r="CI21" s="196" t="str">
        <f t="shared" si="35"/>
        <v>Fail</v>
      </c>
      <c r="CJ21" s="47">
        <f>SUM(SUMIF(Survey!EE21:EK21,{"&gt;0","&lt;0"})*{1,-1})</f>
        <v>0</v>
      </c>
      <c r="CK21" s="50">
        <f t="shared" si="36"/>
        <v>0</v>
      </c>
      <c r="CL21" s="49">
        <f t="shared" si="37"/>
        <v>100</v>
      </c>
      <c r="CM21" s="196" t="str">
        <f t="shared" si="38"/>
        <v>Fail</v>
      </c>
      <c r="CN21" s="47">
        <f>SUM(SUMIF(Survey!EM21:ES21,{"&gt;0","&lt;0"})*{1,-1})</f>
        <v>0</v>
      </c>
      <c r="CO21" s="50">
        <f t="shared" si="39"/>
        <v>0</v>
      </c>
      <c r="CP21" s="49">
        <f t="shared" si="40"/>
        <v>100</v>
      </c>
    </row>
    <row r="22" spans="1:94">
      <c r="A22" s="1">
        <v>19</v>
      </c>
      <c r="B22" s="37" t="str">
        <f t="shared" si="1"/>
        <v>Pass</v>
      </c>
      <c r="C22" s="37" t="str">
        <f>IF(COUNTBLANK(Survey!B22:ET22)=$C$2, "Pass", "Fail")</f>
        <v>Pass</v>
      </c>
      <c r="D22" s="37" t="str">
        <f t="shared" si="2"/>
        <v>Fail</v>
      </c>
      <c r="F22" s="196" t="str">
        <f t="shared" si="3"/>
        <v>Fail</v>
      </c>
      <c r="G22" s="43">
        <f>COUNTBLANK(Survey!B22:D22)+COUNTBLANK(Survey!G22)+COUNTBLANK(Survey!I22)+COUNTBLANK(Survey!L22:M22)+COUNTBLANK(Survey!P22)+COUNTBLANK(Survey!S22:U22)+COUNTBLANK(Survey!AA22:AC22)+COUNTBLANK(Survey!AF22:AG22)+COUNTBLANK(Survey!AK22)</f>
        <v>17</v>
      </c>
      <c r="H22" s="196" t="str">
        <f t="shared" si="4"/>
        <v>Pass</v>
      </c>
      <c r="I22" s="44">
        <f>LEN(Survey!E22)</f>
        <v>0</v>
      </c>
      <c r="J22" s="196" t="str">
        <f t="shared" si="5"/>
        <v>Pass</v>
      </c>
      <c r="K22" s="43">
        <f>LEN(Survey!F22)</f>
        <v>0</v>
      </c>
      <c r="L22" s="196" t="str">
        <f t="shared" si="6"/>
        <v>Pass</v>
      </c>
      <c r="M22" s="44">
        <f>LEN(Survey!H22)</f>
        <v>0</v>
      </c>
      <c r="N22" s="43" t="str">
        <f>IF(Survey!$L22="Prospectus fund", "Yes", "No")</f>
        <v>No</v>
      </c>
      <c r="O22" s="196" t="str">
        <f t="shared" si="7"/>
        <v>Pass</v>
      </c>
      <c r="P22" s="44">
        <f>MOD((LEN(Survey!J22)+2),11)</f>
        <v>2</v>
      </c>
      <c r="Q22" s="48" t="b">
        <f>IF(OR(Survey!$M22="ETF",Survey!$M22="ETF, alternative mutual fund",Survey!$M22="Closed-end", Survey!$M22="Split share corp", Survey!$I22="Yes"),TRUE,FALSE)</f>
        <v>0</v>
      </c>
      <c r="R22" s="196" t="str">
        <f>IFERROR(IF(AND(OR(U22=V22,V22 = "Either"),NOT(ISBLANK(Survey!K22))),"Pass","Fail"),"Pass")</f>
        <v>Fail</v>
      </c>
      <c r="S22" s="47" cm="1">
        <f t="array" ref="S22">SUM(SUMIF(Survey!BO22:CH22,{"&gt;0","&lt;0"})*{1,-1})</f>
        <v>0</v>
      </c>
      <c r="T22" s="54" cm="1">
        <f t="array" ref="T22">SUM(SUMIF(Survey!BR22,{"&gt;0","&lt;0"})*{1,-1})+SUM(SUMIF(Survey!CB22,{"&gt;0","&lt;0"})*{1,-1})</f>
        <v>0</v>
      </c>
      <c r="U22" s="54">
        <f>Survey!K22</f>
        <v>0</v>
      </c>
      <c r="V22" s="53" t="str">
        <f t="shared" si="8"/>
        <v>Stand-alone</v>
      </c>
      <c r="W22" s="196" t="str">
        <f t="shared" si="9"/>
        <v>Fail</v>
      </c>
      <c r="X22" s="93" cm="1">
        <f t="array" ref="X22">SUM(SUMIF(Survey!BO22:CH22,{"&gt;0","&lt;0"})*{1,-1})+SUM(SUMIF(Survey!CJ22:DC22,{"&gt;0","&lt;0"})*{1,-1})</f>
        <v>0</v>
      </c>
      <c r="Y22" s="93">
        <f>IFERROR(X22/(Survey!$AL22),0)</f>
        <v>0</v>
      </c>
      <c r="Z22" s="198" t="b">
        <f>IF(OR(Survey!$M22="Alternative strategy or hedge",Survey!$M22="Other",Survey!$L22="Prospectus fund"),TRUE,FALSE)</f>
        <v>0</v>
      </c>
      <c r="AA22" s="198" t="b">
        <f>NOT(ISBLANK(Survey!$M22))</f>
        <v>0</v>
      </c>
      <c r="AB22" s="196" t="str">
        <f t="shared" si="10"/>
        <v>Pass</v>
      </c>
      <c r="AC22" s="54" t="b">
        <f>NOT(ISNUMBER(SEARCH("Other",Survey!$P22)))</f>
        <v>1</v>
      </c>
      <c r="AD22" s="53" t="b">
        <f>NOT(ISBLANK(Survey!$Q22))</f>
        <v>0</v>
      </c>
      <c r="AE22" s="239" t="str" cm="1">
        <f t="array" ref="AE22">IF(OR(IF(OR($AG22+$AH22 = 2, $AI22=1), FALSE, TRUE), AND($AF22:$AF22 = 0)),"Pass","Fail")</f>
        <v>Pass</v>
      </c>
      <c r="AF22" s="235">
        <f>COUNTBLANK(Survey!$W22:$Z22)</f>
        <v>4</v>
      </c>
      <c r="AG22" s="235">
        <f>IF(Survey!$I22="Yes",1,0)</f>
        <v>0</v>
      </c>
      <c r="AH22" s="235">
        <f>IF(OR(Survey!$M22="Mutual fund",Survey!$M22="Alternative mutual fund",Survey!$M22="Money market"),1,0)</f>
        <v>0</v>
      </c>
      <c r="AI22" s="240">
        <f>IF(OR(Survey!$M22="ETF",Survey!$M22="ETF, alternative mutual fund"),1,0)</f>
        <v>0</v>
      </c>
      <c r="AJ22" s="196" t="str">
        <f t="shared" si="11"/>
        <v>Pass</v>
      </c>
      <c r="AK22" s="54" t="b">
        <f>NOT(ISNUMBER(SEARCH("Yes",Survey!$AC22)))</f>
        <v>1</v>
      </c>
      <c r="AL22" s="53" t="b">
        <f>IF(COUNTBLANK(Survey!$AD22:$AE22)=0,TRUE, FALSE)</f>
        <v>0</v>
      </c>
      <c r="AM22" s="196" t="str">
        <f t="shared" si="12"/>
        <v>Pass</v>
      </c>
      <c r="AN22" s="54" t="b">
        <f>NOT(ISNUMBER(SEARCH("Yes",Survey!$AF22)))</f>
        <v>1</v>
      </c>
      <c r="AO22" s="53" t="b">
        <f>NOT(ISBLANK(Survey!$AH22))</f>
        <v>0</v>
      </c>
      <c r="AP22" s="196" t="str">
        <f t="shared" si="13"/>
        <v>Pass</v>
      </c>
      <c r="AQ22" s="54" t="b">
        <f>NOT(OR(ISNUMBER(SEARCH("Other",Survey!$AH22)),ISNUMBER(SEARCH("Multiple",Survey!$AH22))))</f>
        <v>1</v>
      </c>
      <c r="AR22" s="53" t="b">
        <f>NOT(ISBLANK(Survey!$AI22))</f>
        <v>0</v>
      </c>
      <c r="AS22" s="196" t="str">
        <f t="shared" si="14"/>
        <v>Fail</v>
      </c>
      <c r="AT22" s="45">
        <f>(Survey!$AL22)</f>
        <v>0</v>
      </c>
      <c r="AU22" s="37" t="str">
        <f t="shared" si="15"/>
        <v>Fail</v>
      </c>
      <c r="AV22" s="38">
        <f>ABS(Survey!$AL22)</f>
        <v>0</v>
      </c>
      <c r="AW22" s="64">
        <f>ABS(Survey!$AM22)+Survey!$AN22-ABS(Survey!$AO22)+ABS(Survey!$AP22)-ABS(Survey!$AQ22)+ABS(Survey!$AR22)-ABS(Survey!$AS22)+Survey!$AT22</f>
        <v>0</v>
      </c>
      <c r="AX22" s="46" t="str">
        <f t="shared" si="16"/>
        <v>No holdings</v>
      </c>
      <c r="AY22" s="37">
        <f t="shared" si="17"/>
        <v>0</v>
      </c>
      <c r="AZ22" s="196" t="str">
        <f t="shared" si="18"/>
        <v>Pass</v>
      </c>
      <c r="BA22" s="54" t="b">
        <f>IF(ABS(Survey!$AT22)=0,TRUE,FALSE)</f>
        <v>1</v>
      </c>
      <c r="BB22" s="53" t="b">
        <f>NOT(ISBLANK(Survey!$AU22))</f>
        <v>0</v>
      </c>
      <c r="BC22" s="37" t="str">
        <f t="shared" si="19"/>
        <v>Fail</v>
      </c>
      <c r="BD22" s="38">
        <f>ABS(Survey!$AL22)</f>
        <v>0</v>
      </c>
      <c r="BE22" s="38" cm="1">
        <f t="array" ref="BE22">SUM(SUMIF(Survey!AW22:BD22,{"&gt;0","&lt;0"})*{1,-1})-SUM(SUMIF(Survey!BF22:BM22,{"&gt;0","&lt;0"})*{1,-1})</f>
        <v>0</v>
      </c>
      <c r="BF22" s="46" t="str">
        <f t="shared" si="20"/>
        <v>No holdings</v>
      </c>
      <c r="BG22" s="37">
        <f t="shared" si="21"/>
        <v>0</v>
      </c>
      <c r="BH22" s="196" t="str">
        <f t="shared" si="22"/>
        <v>Fail</v>
      </c>
      <c r="BI22" s="47">
        <f>ABS(Survey!$AL22)</f>
        <v>0</v>
      </c>
      <c r="BJ22" s="47" cm="1">
        <f t="array" ref="BJ22">SUM(SUMIF(Survey!BO22:CH22,{"&gt;0","&lt;0"})*{1,-1})-SUM(SUMIF(Survey!CJ22:DC22,{"&gt;0","&lt;0"})*{1,-1})</f>
        <v>0</v>
      </c>
      <c r="BK22" s="48" t="str">
        <f t="shared" si="23"/>
        <v>No holdings</v>
      </c>
      <c r="BL22" s="49">
        <f t="shared" si="24"/>
        <v>0</v>
      </c>
      <c r="BM22" s="196" t="str">
        <f t="shared" si="25"/>
        <v>Pass</v>
      </c>
      <c r="BN22" s="54" t="b">
        <f>IF(ABS(Survey!$CH22)=0,TRUE,FALSE)</f>
        <v>1</v>
      </c>
      <c r="BO22" s="53" t="b">
        <f>NOT(ISBLANK(Survey!$CI22))</f>
        <v>0</v>
      </c>
      <c r="BP22" s="196" t="str">
        <f t="shared" si="26"/>
        <v>Pass</v>
      </c>
      <c r="BQ22" s="54" t="b">
        <f>IF(ABS(Survey!$DC22)=0,TRUE,FALSE)</f>
        <v>1</v>
      </c>
      <c r="BR22" s="53" t="b">
        <f>NOT(ISBLANK(Survey!$DD22))</f>
        <v>0</v>
      </c>
      <c r="BS22" s="37" t="str">
        <f t="shared" si="27"/>
        <v>Pass</v>
      </c>
      <c r="BT22" s="38" cm="1">
        <f t="array" ref="BT22">SUM(SUMIF(Survey!CD22,{"&gt;0","&lt;0"})*{1,-1})+SUM(SUMIF(Survey!CY22,{"&gt;0","&lt;0"})*{1,-1})</f>
        <v>0</v>
      </c>
      <c r="BU22" s="38">
        <f>SUM(SUMIF(Survey!DF22:DL22,{"&gt;0","&lt;0"})*{1,-1})+SUM(SUMIF(Survey!DN22:DT22,{"&gt;0","&lt;0"})*{1,-1})</f>
        <v>0</v>
      </c>
      <c r="BV22" s="37">
        <f t="shared" si="28"/>
        <v>0</v>
      </c>
      <c r="BW22" s="37">
        <f t="shared" si="29"/>
        <v>0</v>
      </c>
      <c r="BX22" s="196" t="str">
        <f t="shared" si="30"/>
        <v>Pass</v>
      </c>
      <c r="BY22" s="54" t="b">
        <f>IF(ABS(Survey!$DL22)=0,TRUE,FALSE)</f>
        <v>1</v>
      </c>
      <c r="BZ22" s="53" t="b">
        <f>NOT(ISBLANK(Survey!DM22))</f>
        <v>0</v>
      </c>
      <c r="CA22" s="196" t="str">
        <f t="shared" si="31"/>
        <v>Pass</v>
      </c>
      <c r="CB22" s="54" t="b">
        <f>IF(ABS(Survey!$DT22)=0,TRUE,FALSE)</f>
        <v>1</v>
      </c>
      <c r="CC22" s="53" t="b">
        <f>NOT(ISBLANK(Survey!$DU22))</f>
        <v>0</v>
      </c>
      <c r="CD22" s="196" t="str">
        <f t="shared" si="32"/>
        <v>Fail</v>
      </c>
      <c r="CE22" s="47">
        <f>SUM(SUMIF(Survey!EA22:EC22,{"&gt;0","&lt;0"})*{1,-1})</f>
        <v>0</v>
      </c>
      <c r="CF22" s="50">
        <f t="shared" si="33"/>
        <v>0</v>
      </c>
      <c r="CG22" s="50">
        <f t="shared" si="34"/>
        <v>100</v>
      </c>
      <c r="CH22" s="48" t="b">
        <f>IF(OR(Survey!$M22="ETF",Survey!$M22="ETF, alternative mutual fund",Survey!$M22="Closed-end", Survey!$M22="Split share corp"),TRUE,FALSE)</f>
        <v>0</v>
      </c>
      <c r="CI22" s="196" t="str">
        <f t="shared" si="35"/>
        <v>Fail</v>
      </c>
      <c r="CJ22" s="47">
        <f>SUM(SUMIF(Survey!EE22:EK22,{"&gt;0","&lt;0"})*{1,-1})</f>
        <v>0</v>
      </c>
      <c r="CK22" s="50">
        <f t="shared" si="36"/>
        <v>0</v>
      </c>
      <c r="CL22" s="49">
        <f t="shared" si="37"/>
        <v>100</v>
      </c>
      <c r="CM22" s="196" t="str">
        <f t="shared" si="38"/>
        <v>Fail</v>
      </c>
      <c r="CN22" s="47">
        <f>SUM(SUMIF(Survey!EM22:ES22,{"&gt;0","&lt;0"})*{1,-1})</f>
        <v>0</v>
      </c>
      <c r="CO22" s="50">
        <f t="shared" si="39"/>
        <v>0</v>
      </c>
      <c r="CP22" s="49">
        <f t="shared" si="40"/>
        <v>100</v>
      </c>
    </row>
    <row r="23" spans="1:94">
      <c r="A23" s="1">
        <v>20</v>
      </c>
      <c r="B23" s="37" t="str">
        <f t="shared" si="1"/>
        <v>Pass</v>
      </c>
      <c r="C23" s="37" t="str">
        <f>IF(COUNTBLANK(Survey!B23:ET23)=$C$2, "Pass", "Fail")</f>
        <v>Pass</v>
      </c>
      <c r="D23" s="37" t="str">
        <f t="shared" si="2"/>
        <v>Fail</v>
      </c>
      <c r="F23" s="196" t="str">
        <f t="shared" si="3"/>
        <v>Fail</v>
      </c>
      <c r="G23" s="43">
        <f>COUNTBLANK(Survey!B23:D23)+COUNTBLANK(Survey!G23)+COUNTBLANK(Survey!I23)+COUNTBLANK(Survey!L23:M23)+COUNTBLANK(Survey!P23)+COUNTBLANK(Survey!S23:U23)+COUNTBLANK(Survey!AA23:AC23)+COUNTBLANK(Survey!AF23:AG23)+COUNTBLANK(Survey!AK23)</f>
        <v>17</v>
      </c>
      <c r="H23" s="196" t="str">
        <f t="shared" si="4"/>
        <v>Pass</v>
      </c>
      <c r="I23" s="44">
        <f>LEN(Survey!E23)</f>
        <v>0</v>
      </c>
      <c r="J23" s="196" t="str">
        <f t="shared" si="5"/>
        <v>Pass</v>
      </c>
      <c r="K23" s="43">
        <f>LEN(Survey!F23)</f>
        <v>0</v>
      </c>
      <c r="L23" s="196" t="str">
        <f t="shared" si="6"/>
        <v>Pass</v>
      </c>
      <c r="M23" s="44">
        <f>LEN(Survey!H23)</f>
        <v>0</v>
      </c>
      <c r="N23" s="43" t="str">
        <f>IF(Survey!$L23="Prospectus fund", "Yes", "No")</f>
        <v>No</v>
      </c>
      <c r="O23" s="196" t="str">
        <f t="shared" si="7"/>
        <v>Pass</v>
      </c>
      <c r="P23" s="44">
        <f>MOD((LEN(Survey!J23)+2),11)</f>
        <v>2</v>
      </c>
      <c r="Q23" s="48" t="b">
        <f>IF(OR(Survey!$M23="ETF",Survey!$M23="ETF, alternative mutual fund",Survey!$M23="Closed-end", Survey!$M23="Split share corp", Survey!$I23="Yes"),TRUE,FALSE)</f>
        <v>0</v>
      </c>
      <c r="R23" s="196" t="str">
        <f>IFERROR(IF(AND(OR(U23=V23,V23 = "Either"),NOT(ISBLANK(Survey!K23))),"Pass","Fail"),"Pass")</f>
        <v>Fail</v>
      </c>
      <c r="S23" s="47" cm="1">
        <f t="array" ref="S23">SUM(SUMIF(Survey!BO23:CH23,{"&gt;0","&lt;0"})*{1,-1})</f>
        <v>0</v>
      </c>
      <c r="T23" s="54" cm="1">
        <f t="array" ref="T23">SUM(SUMIF(Survey!BR23,{"&gt;0","&lt;0"})*{1,-1})+SUM(SUMIF(Survey!CB23,{"&gt;0","&lt;0"})*{1,-1})</f>
        <v>0</v>
      </c>
      <c r="U23" s="54">
        <f>Survey!K23</f>
        <v>0</v>
      </c>
      <c r="V23" s="53" t="str">
        <f t="shared" si="8"/>
        <v>Stand-alone</v>
      </c>
      <c r="W23" s="196" t="str">
        <f t="shared" si="9"/>
        <v>Fail</v>
      </c>
      <c r="X23" s="93" cm="1">
        <f t="array" ref="X23">SUM(SUMIF(Survey!BO23:CH23,{"&gt;0","&lt;0"})*{1,-1})+SUM(SUMIF(Survey!CJ23:DC23,{"&gt;0","&lt;0"})*{1,-1})</f>
        <v>0</v>
      </c>
      <c r="Y23" s="93">
        <f>IFERROR(X23/(Survey!$AL23),0)</f>
        <v>0</v>
      </c>
      <c r="Z23" s="198" t="b">
        <f>IF(OR(Survey!$M23="Alternative strategy or hedge",Survey!$M23="Other",Survey!$L23="Prospectus fund"),TRUE,FALSE)</f>
        <v>0</v>
      </c>
      <c r="AA23" s="198" t="b">
        <f>NOT(ISBLANK(Survey!$M23))</f>
        <v>0</v>
      </c>
      <c r="AB23" s="196" t="str">
        <f t="shared" si="10"/>
        <v>Pass</v>
      </c>
      <c r="AC23" s="54" t="b">
        <f>NOT(ISNUMBER(SEARCH("Other",Survey!$P23)))</f>
        <v>1</v>
      </c>
      <c r="AD23" s="53" t="b">
        <f>NOT(ISBLANK(Survey!$Q23))</f>
        <v>0</v>
      </c>
      <c r="AE23" s="239" t="str" cm="1">
        <f t="array" ref="AE23">IF(OR(IF(OR($AG23+$AH23 = 2, $AI23=1), FALSE, TRUE), AND($AF23:$AF23 = 0)),"Pass","Fail")</f>
        <v>Pass</v>
      </c>
      <c r="AF23" s="235">
        <f>COUNTBLANK(Survey!$W23:$Z23)</f>
        <v>4</v>
      </c>
      <c r="AG23" s="235">
        <f>IF(Survey!$I23="Yes",1,0)</f>
        <v>0</v>
      </c>
      <c r="AH23" s="235">
        <f>IF(OR(Survey!$M23="Mutual fund",Survey!$M23="Alternative mutual fund",Survey!$M23="Money market"),1,0)</f>
        <v>0</v>
      </c>
      <c r="AI23" s="240">
        <f>IF(OR(Survey!$M23="ETF",Survey!$M23="ETF, alternative mutual fund"),1,0)</f>
        <v>0</v>
      </c>
      <c r="AJ23" s="196" t="str">
        <f t="shared" si="11"/>
        <v>Pass</v>
      </c>
      <c r="AK23" s="54" t="b">
        <f>NOT(ISNUMBER(SEARCH("Yes",Survey!$AC23)))</f>
        <v>1</v>
      </c>
      <c r="AL23" s="53" t="b">
        <f>IF(COUNTBLANK(Survey!$AD23:$AE23)=0,TRUE, FALSE)</f>
        <v>0</v>
      </c>
      <c r="AM23" s="196" t="str">
        <f t="shared" si="12"/>
        <v>Pass</v>
      </c>
      <c r="AN23" s="54" t="b">
        <f>NOT(ISNUMBER(SEARCH("Yes",Survey!$AF23)))</f>
        <v>1</v>
      </c>
      <c r="AO23" s="53" t="b">
        <f>NOT(ISBLANK(Survey!$AH23))</f>
        <v>0</v>
      </c>
      <c r="AP23" s="196" t="str">
        <f t="shared" si="13"/>
        <v>Pass</v>
      </c>
      <c r="AQ23" s="54" t="b">
        <f>NOT(OR(ISNUMBER(SEARCH("Other",Survey!$AH23)),ISNUMBER(SEARCH("Multiple",Survey!$AH23))))</f>
        <v>1</v>
      </c>
      <c r="AR23" s="53" t="b">
        <f>NOT(ISBLANK(Survey!$AI23))</f>
        <v>0</v>
      </c>
      <c r="AS23" s="196" t="str">
        <f t="shared" si="14"/>
        <v>Fail</v>
      </c>
      <c r="AT23" s="45">
        <f>(Survey!$AL23)</f>
        <v>0</v>
      </c>
      <c r="AU23" s="37" t="str">
        <f t="shared" si="15"/>
        <v>Fail</v>
      </c>
      <c r="AV23" s="38">
        <f>ABS(Survey!$AL23)</f>
        <v>0</v>
      </c>
      <c r="AW23" s="64">
        <f>ABS(Survey!$AM23)+Survey!$AN23-ABS(Survey!$AO23)+ABS(Survey!$AP23)-ABS(Survey!$AQ23)+ABS(Survey!$AR23)-ABS(Survey!$AS23)+Survey!$AT23</f>
        <v>0</v>
      </c>
      <c r="AX23" s="46" t="str">
        <f t="shared" si="16"/>
        <v>No holdings</v>
      </c>
      <c r="AY23" s="37">
        <f t="shared" si="17"/>
        <v>0</v>
      </c>
      <c r="AZ23" s="196" t="str">
        <f t="shared" si="18"/>
        <v>Pass</v>
      </c>
      <c r="BA23" s="54" t="b">
        <f>IF(ABS(Survey!$AT23)=0,TRUE,FALSE)</f>
        <v>1</v>
      </c>
      <c r="BB23" s="53" t="b">
        <f>NOT(ISBLANK(Survey!$AU23))</f>
        <v>0</v>
      </c>
      <c r="BC23" s="37" t="str">
        <f t="shared" si="19"/>
        <v>Fail</v>
      </c>
      <c r="BD23" s="38">
        <f>ABS(Survey!$AL23)</f>
        <v>0</v>
      </c>
      <c r="BE23" s="38" cm="1">
        <f t="array" ref="BE23">SUM(SUMIF(Survey!AW23:BD23,{"&gt;0","&lt;0"})*{1,-1})-SUM(SUMIF(Survey!BF23:BM23,{"&gt;0","&lt;0"})*{1,-1})</f>
        <v>0</v>
      </c>
      <c r="BF23" s="46" t="str">
        <f t="shared" si="20"/>
        <v>No holdings</v>
      </c>
      <c r="BG23" s="37">
        <f t="shared" si="21"/>
        <v>0</v>
      </c>
      <c r="BH23" s="196" t="str">
        <f t="shared" si="22"/>
        <v>Fail</v>
      </c>
      <c r="BI23" s="47">
        <f>ABS(Survey!$AL23)</f>
        <v>0</v>
      </c>
      <c r="BJ23" s="47" cm="1">
        <f t="array" ref="BJ23">SUM(SUMIF(Survey!BO23:CH23,{"&gt;0","&lt;0"})*{1,-1})-SUM(SUMIF(Survey!CJ23:DC23,{"&gt;0","&lt;0"})*{1,-1})</f>
        <v>0</v>
      </c>
      <c r="BK23" s="48" t="str">
        <f t="shared" si="23"/>
        <v>No holdings</v>
      </c>
      <c r="BL23" s="49">
        <f t="shared" si="24"/>
        <v>0</v>
      </c>
      <c r="BM23" s="196" t="str">
        <f t="shared" si="25"/>
        <v>Pass</v>
      </c>
      <c r="BN23" s="54" t="b">
        <f>IF(ABS(Survey!$CH23)=0,TRUE,FALSE)</f>
        <v>1</v>
      </c>
      <c r="BO23" s="53" t="b">
        <f>NOT(ISBLANK(Survey!$CI23))</f>
        <v>0</v>
      </c>
      <c r="BP23" s="196" t="str">
        <f t="shared" si="26"/>
        <v>Pass</v>
      </c>
      <c r="BQ23" s="54" t="b">
        <f>IF(ABS(Survey!$DC23)=0,TRUE,FALSE)</f>
        <v>1</v>
      </c>
      <c r="BR23" s="53" t="b">
        <f>NOT(ISBLANK(Survey!$DD23))</f>
        <v>0</v>
      </c>
      <c r="BS23" s="37" t="str">
        <f t="shared" si="27"/>
        <v>Pass</v>
      </c>
      <c r="BT23" s="38" cm="1">
        <f t="array" ref="BT23">SUM(SUMIF(Survey!CD23,{"&gt;0","&lt;0"})*{1,-1})+SUM(SUMIF(Survey!CY23,{"&gt;0","&lt;0"})*{1,-1})</f>
        <v>0</v>
      </c>
      <c r="BU23" s="38">
        <f>SUM(SUMIF(Survey!DF23:DL23,{"&gt;0","&lt;0"})*{1,-1})+SUM(SUMIF(Survey!DN23:DT23,{"&gt;0","&lt;0"})*{1,-1})</f>
        <v>0</v>
      </c>
      <c r="BV23" s="37">
        <f t="shared" si="28"/>
        <v>0</v>
      </c>
      <c r="BW23" s="37">
        <f t="shared" si="29"/>
        <v>0</v>
      </c>
      <c r="BX23" s="196" t="str">
        <f t="shared" si="30"/>
        <v>Pass</v>
      </c>
      <c r="BY23" s="54" t="b">
        <f>IF(ABS(Survey!$DL23)=0,TRUE,FALSE)</f>
        <v>1</v>
      </c>
      <c r="BZ23" s="53" t="b">
        <f>NOT(ISBLANK(Survey!DM23))</f>
        <v>0</v>
      </c>
      <c r="CA23" s="196" t="str">
        <f t="shared" si="31"/>
        <v>Pass</v>
      </c>
      <c r="CB23" s="54" t="b">
        <f>IF(ABS(Survey!$DT23)=0,TRUE,FALSE)</f>
        <v>1</v>
      </c>
      <c r="CC23" s="53" t="b">
        <f>NOT(ISBLANK(Survey!$DU23))</f>
        <v>0</v>
      </c>
      <c r="CD23" s="196" t="str">
        <f t="shared" si="32"/>
        <v>Fail</v>
      </c>
      <c r="CE23" s="47">
        <f>SUM(SUMIF(Survey!EA23:EC23,{"&gt;0","&lt;0"})*{1,-1})</f>
        <v>0</v>
      </c>
      <c r="CF23" s="50">
        <f t="shared" si="33"/>
        <v>0</v>
      </c>
      <c r="CG23" s="50">
        <f t="shared" si="34"/>
        <v>100</v>
      </c>
      <c r="CH23" s="48" t="b">
        <f>IF(OR(Survey!$M23="ETF",Survey!$M23="ETF, alternative mutual fund",Survey!$M23="Closed-end", Survey!$M23="Split share corp"),TRUE,FALSE)</f>
        <v>0</v>
      </c>
      <c r="CI23" s="196" t="str">
        <f t="shared" si="35"/>
        <v>Fail</v>
      </c>
      <c r="CJ23" s="47">
        <f>SUM(SUMIF(Survey!EE23:EK23,{"&gt;0","&lt;0"})*{1,-1})</f>
        <v>0</v>
      </c>
      <c r="CK23" s="50">
        <f t="shared" si="36"/>
        <v>0</v>
      </c>
      <c r="CL23" s="49">
        <f t="shared" si="37"/>
        <v>100</v>
      </c>
      <c r="CM23" s="196" t="str">
        <f t="shared" si="38"/>
        <v>Fail</v>
      </c>
      <c r="CN23" s="47">
        <f>SUM(SUMIF(Survey!EM23:ES23,{"&gt;0","&lt;0"})*{1,-1})</f>
        <v>0</v>
      </c>
      <c r="CO23" s="50">
        <f t="shared" si="39"/>
        <v>0</v>
      </c>
      <c r="CP23" s="49">
        <f t="shared" si="40"/>
        <v>100</v>
      </c>
    </row>
    <row r="24" spans="1:94">
      <c r="A24" s="1">
        <v>21</v>
      </c>
      <c r="B24" s="37" t="str">
        <f t="shared" si="1"/>
        <v>Pass</v>
      </c>
      <c r="C24" s="37" t="str">
        <f>IF(COUNTBLANK(Survey!B24:ET24)=$C$2, "Pass", "Fail")</f>
        <v>Pass</v>
      </c>
      <c r="D24" s="37" t="str">
        <f t="shared" si="2"/>
        <v>Fail</v>
      </c>
      <c r="F24" s="196" t="str">
        <f t="shared" si="3"/>
        <v>Fail</v>
      </c>
      <c r="G24" s="43">
        <f>COUNTBLANK(Survey!B24:D24)+COUNTBLANK(Survey!G24)+COUNTBLANK(Survey!I24)+COUNTBLANK(Survey!L24:M24)+COUNTBLANK(Survey!P24)+COUNTBLANK(Survey!S24:U24)+COUNTBLANK(Survey!AA24:AC24)+COUNTBLANK(Survey!AF24:AG24)+COUNTBLANK(Survey!AK24)</f>
        <v>17</v>
      </c>
      <c r="H24" s="196" t="str">
        <f t="shared" si="4"/>
        <v>Pass</v>
      </c>
      <c r="I24" s="44">
        <f>LEN(Survey!E24)</f>
        <v>0</v>
      </c>
      <c r="J24" s="196" t="str">
        <f t="shared" si="5"/>
        <v>Pass</v>
      </c>
      <c r="K24" s="43">
        <f>LEN(Survey!F24)</f>
        <v>0</v>
      </c>
      <c r="L24" s="196" t="str">
        <f t="shared" si="6"/>
        <v>Pass</v>
      </c>
      <c r="M24" s="44">
        <f>LEN(Survey!H24)</f>
        <v>0</v>
      </c>
      <c r="N24" s="43" t="str">
        <f>IF(Survey!$L24="Prospectus fund", "Yes", "No")</f>
        <v>No</v>
      </c>
      <c r="O24" s="196" t="str">
        <f t="shared" si="7"/>
        <v>Pass</v>
      </c>
      <c r="P24" s="44">
        <f>MOD((LEN(Survey!J24)+2),11)</f>
        <v>2</v>
      </c>
      <c r="Q24" s="48" t="b">
        <f>IF(OR(Survey!$M24="ETF",Survey!$M24="ETF, alternative mutual fund",Survey!$M24="Closed-end", Survey!$M24="Split share corp", Survey!$I24="Yes"),TRUE,FALSE)</f>
        <v>0</v>
      </c>
      <c r="R24" s="196" t="str">
        <f>IFERROR(IF(AND(OR(U24=V24,V24 = "Either"),NOT(ISBLANK(Survey!K24))),"Pass","Fail"),"Pass")</f>
        <v>Fail</v>
      </c>
      <c r="S24" s="47" cm="1">
        <f t="array" ref="S24">SUM(SUMIF(Survey!BO24:CH24,{"&gt;0","&lt;0"})*{1,-1})</f>
        <v>0</v>
      </c>
      <c r="T24" s="54" cm="1">
        <f t="array" ref="T24">SUM(SUMIF(Survey!BR24,{"&gt;0","&lt;0"})*{1,-1})+SUM(SUMIF(Survey!CB24,{"&gt;0","&lt;0"})*{1,-1})</f>
        <v>0</v>
      </c>
      <c r="U24" s="54">
        <f>Survey!K24</f>
        <v>0</v>
      </c>
      <c r="V24" s="53" t="str">
        <f t="shared" si="8"/>
        <v>Stand-alone</v>
      </c>
      <c r="W24" s="196" t="str">
        <f t="shared" si="9"/>
        <v>Fail</v>
      </c>
      <c r="X24" s="93" cm="1">
        <f t="array" ref="X24">SUM(SUMIF(Survey!BO24:CH24,{"&gt;0","&lt;0"})*{1,-1})+SUM(SUMIF(Survey!CJ24:DC24,{"&gt;0","&lt;0"})*{1,-1})</f>
        <v>0</v>
      </c>
      <c r="Y24" s="93">
        <f>IFERROR(X24/(Survey!$AL24),0)</f>
        <v>0</v>
      </c>
      <c r="Z24" s="198" t="b">
        <f>IF(OR(Survey!$M24="Alternative strategy or hedge",Survey!$M24="Other",Survey!$L24="Prospectus fund"),TRUE,FALSE)</f>
        <v>0</v>
      </c>
      <c r="AA24" s="198" t="b">
        <f>NOT(ISBLANK(Survey!$M24))</f>
        <v>0</v>
      </c>
      <c r="AB24" s="196" t="str">
        <f t="shared" si="10"/>
        <v>Pass</v>
      </c>
      <c r="AC24" s="54" t="b">
        <f>NOT(ISNUMBER(SEARCH("Other",Survey!$P24)))</f>
        <v>1</v>
      </c>
      <c r="AD24" s="53" t="b">
        <f>NOT(ISBLANK(Survey!$Q24))</f>
        <v>0</v>
      </c>
      <c r="AE24" s="239" t="str" cm="1">
        <f t="array" ref="AE24">IF(OR(IF(OR($AG24+$AH24 = 2, $AI24=1), FALSE, TRUE), AND($AF24:$AF24 = 0)),"Pass","Fail")</f>
        <v>Pass</v>
      </c>
      <c r="AF24" s="235">
        <f>COUNTBLANK(Survey!$W24:$Z24)</f>
        <v>4</v>
      </c>
      <c r="AG24" s="235">
        <f>IF(Survey!$I24="Yes",1,0)</f>
        <v>0</v>
      </c>
      <c r="AH24" s="235">
        <f>IF(OR(Survey!$M24="Mutual fund",Survey!$M24="Alternative mutual fund",Survey!$M24="Money market"),1,0)</f>
        <v>0</v>
      </c>
      <c r="AI24" s="240">
        <f>IF(OR(Survey!$M24="ETF",Survey!$M24="ETF, alternative mutual fund"),1,0)</f>
        <v>0</v>
      </c>
      <c r="AJ24" s="196" t="str">
        <f t="shared" si="11"/>
        <v>Pass</v>
      </c>
      <c r="AK24" s="54" t="b">
        <f>NOT(ISNUMBER(SEARCH("Yes",Survey!$AC24)))</f>
        <v>1</v>
      </c>
      <c r="AL24" s="53" t="b">
        <f>IF(COUNTBLANK(Survey!$AD24:$AE24)=0,TRUE, FALSE)</f>
        <v>0</v>
      </c>
      <c r="AM24" s="196" t="str">
        <f t="shared" si="12"/>
        <v>Pass</v>
      </c>
      <c r="AN24" s="54" t="b">
        <f>NOT(ISNUMBER(SEARCH("Yes",Survey!$AF24)))</f>
        <v>1</v>
      </c>
      <c r="AO24" s="53" t="b">
        <f>NOT(ISBLANK(Survey!$AH24))</f>
        <v>0</v>
      </c>
      <c r="AP24" s="196" t="str">
        <f t="shared" si="13"/>
        <v>Pass</v>
      </c>
      <c r="AQ24" s="54" t="b">
        <f>NOT(OR(ISNUMBER(SEARCH("Other",Survey!$AH24)),ISNUMBER(SEARCH("Multiple",Survey!$AH24))))</f>
        <v>1</v>
      </c>
      <c r="AR24" s="53" t="b">
        <f>NOT(ISBLANK(Survey!$AI24))</f>
        <v>0</v>
      </c>
      <c r="AS24" s="196" t="str">
        <f t="shared" si="14"/>
        <v>Fail</v>
      </c>
      <c r="AT24" s="45">
        <f>(Survey!$AL24)</f>
        <v>0</v>
      </c>
      <c r="AU24" s="37" t="str">
        <f t="shared" si="15"/>
        <v>Fail</v>
      </c>
      <c r="AV24" s="38">
        <f>ABS(Survey!$AL24)</f>
        <v>0</v>
      </c>
      <c r="AW24" s="64">
        <f>ABS(Survey!$AM24)+Survey!$AN24-ABS(Survey!$AO24)+ABS(Survey!$AP24)-ABS(Survey!$AQ24)+ABS(Survey!$AR24)-ABS(Survey!$AS24)+Survey!$AT24</f>
        <v>0</v>
      </c>
      <c r="AX24" s="46" t="str">
        <f t="shared" si="16"/>
        <v>No holdings</v>
      </c>
      <c r="AY24" s="37">
        <f t="shared" si="17"/>
        <v>0</v>
      </c>
      <c r="AZ24" s="196" t="str">
        <f t="shared" si="18"/>
        <v>Pass</v>
      </c>
      <c r="BA24" s="54" t="b">
        <f>IF(ABS(Survey!$AT24)=0,TRUE,FALSE)</f>
        <v>1</v>
      </c>
      <c r="BB24" s="53" t="b">
        <f>NOT(ISBLANK(Survey!$AU24))</f>
        <v>0</v>
      </c>
      <c r="BC24" s="37" t="str">
        <f t="shared" si="19"/>
        <v>Fail</v>
      </c>
      <c r="BD24" s="38">
        <f>ABS(Survey!$AL24)</f>
        <v>0</v>
      </c>
      <c r="BE24" s="38" cm="1">
        <f t="array" ref="BE24">SUM(SUMIF(Survey!AW24:BD24,{"&gt;0","&lt;0"})*{1,-1})-SUM(SUMIF(Survey!BF24:BM24,{"&gt;0","&lt;0"})*{1,-1})</f>
        <v>0</v>
      </c>
      <c r="BF24" s="46" t="str">
        <f t="shared" si="20"/>
        <v>No holdings</v>
      </c>
      <c r="BG24" s="37">
        <f t="shared" si="21"/>
        <v>0</v>
      </c>
      <c r="BH24" s="196" t="str">
        <f t="shared" si="22"/>
        <v>Fail</v>
      </c>
      <c r="BI24" s="47">
        <f>ABS(Survey!$AL24)</f>
        <v>0</v>
      </c>
      <c r="BJ24" s="47" cm="1">
        <f t="array" ref="BJ24">SUM(SUMIF(Survey!BO24:CH24,{"&gt;0","&lt;0"})*{1,-1})-SUM(SUMIF(Survey!CJ24:DC24,{"&gt;0","&lt;0"})*{1,-1})</f>
        <v>0</v>
      </c>
      <c r="BK24" s="48" t="str">
        <f t="shared" si="23"/>
        <v>No holdings</v>
      </c>
      <c r="BL24" s="49">
        <f t="shared" si="24"/>
        <v>0</v>
      </c>
      <c r="BM24" s="196" t="str">
        <f t="shared" si="25"/>
        <v>Pass</v>
      </c>
      <c r="BN24" s="54" t="b">
        <f>IF(ABS(Survey!$CH24)=0,TRUE,FALSE)</f>
        <v>1</v>
      </c>
      <c r="BO24" s="53" t="b">
        <f>NOT(ISBLANK(Survey!$CI24))</f>
        <v>0</v>
      </c>
      <c r="BP24" s="196" t="str">
        <f t="shared" si="26"/>
        <v>Pass</v>
      </c>
      <c r="BQ24" s="54" t="b">
        <f>IF(ABS(Survey!$DC24)=0,TRUE,FALSE)</f>
        <v>1</v>
      </c>
      <c r="BR24" s="53" t="b">
        <f>NOT(ISBLANK(Survey!$DD24))</f>
        <v>0</v>
      </c>
      <c r="BS24" s="37" t="str">
        <f t="shared" si="27"/>
        <v>Pass</v>
      </c>
      <c r="BT24" s="38" cm="1">
        <f t="array" ref="BT24">SUM(SUMIF(Survey!CD24,{"&gt;0","&lt;0"})*{1,-1})+SUM(SUMIF(Survey!CY24,{"&gt;0","&lt;0"})*{1,-1})</f>
        <v>0</v>
      </c>
      <c r="BU24" s="38">
        <f>SUM(SUMIF(Survey!DF24:DL24,{"&gt;0","&lt;0"})*{1,-1})+SUM(SUMIF(Survey!DN24:DT24,{"&gt;0","&lt;0"})*{1,-1})</f>
        <v>0</v>
      </c>
      <c r="BV24" s="37">
        <f t="shared" si="28"/>
        <v>0</v>
      </c>
      <c r="BW24" s="37">
        <f t="shared" si="29"/>
        <v>0</v>
      </c>
      <c r="BX24" s="196" t="str">
        <f t="shared" si="30"/>
        <v>Pass</v>
      </c>
      <c r="BY24" s="54" t="b">
        <f>IF(ABS(Survey!$DL24)=0,TRUE,FALSE)</f>
        <v>1</v>
      </c>
      <c r="BZ24" s="53" t="b">
        <f>NOT(ISBLANK(Survey!DM24))</f>
        <v>0</v>
      </c>
      <c r="CA24" s="196" t="str">
        <f t="shared" si="31"/>
        <v>Pass</v>
      </c>
      <c r="CB24" s="54" t="b">
        <f>IF(ABS(Survey!$DT24)=0,TRUE,FALSE)</f>
        <v>1</v>
      </c>
      <c r="CC24" s="53" t="b">
        <f>NOT(ISBLANK(Survey!$DU24))</f>
        <v>0</v>
      </c>
      <c r="CD24" s="196" t="str">
        <f t="shared" si="32"/>
        <v>Fail</v>
      </c>
      <c r="CE24" s="47">
        <f>SUM(SUMIF(Survey!EA24:EC24,{"&gt;0","&lt;0"})*{1,-1})</f>
        <v>0</v>
      </c>
      <c r="CF24" s="50">
        <f t="shared" si="33"/>
        <v>0</v>
      </c>
      <c r="CG24" s="50">
        <f t="shared" si="34"/>
        <v>100</v>
      </c>
      <c r="CH24" s="48" t="b">
        <f>IF(OR(Survey!$M24="ETF",Survey!$M24="ETF, alternative mutual fund",Survey!$M24="Closed-end", Survey!$M24="Split share corp"),TRUE,FALSE)</f>
        <v>0</v>
      </c>
      <c r="CI24" s="196" t="str">
        <f t="shared" si="35"/>
        <v>Fail</v>
      </c>
      <c r="CJ24" s="47">
        <f>SUM(SUMIF(Survey!EE24:EK24,{"&gt;0","&lt;0"})*{1,-1})</f>
        <v>0</v>
      </c>
      <c r="CK24" s="50">
        <f t="shared" si="36"/>
        <v>0</v>
      </c>
      <c r="CL24" s="49">
        <f t="shared" si="37"/>
        <v>100</v>
      </c>
      <c r="CM24" s="196" t="str">
        <f t="shared" si="38"/>
        <v>Fail</v>
      </c>
      <c r="CN24" s="47">
        <f>SUM(SUMIF(Survey!EM24:ES24,{"&gt;0","&lt;0"})*{1,-1})</f>
        <v>0</v>
      </c>
      <c r="CO24" s="50">
        <f t="shared" si="39"/>
        <v>0</v>
      </c>
      <c r="CP24" s="49">
        <f t="shared" si="40"/>
        <v>100</v>
      </c>
    </row>
    <row r="25" spans="1:94">
      <c r="A25" s="1">
        <v>22</v>
      </c>
      <c r="B25" s="37" t="str">
        <f t="shared" si="1"/>
        <v>Pass</v>
      </c>
      <c r="C25" s="37" t="str">
        <f>IF(COUNTBLANK(Survey!B25:ET25)=$C$2, "Pass", "Fail")</f>
        <v>Pass</v>
      </c>
      <c r="D25" s="37" t="str">
        <f t="shared" si="2"/>
        <v>Fail</v>
      </c>
      <c r="F25" s="196" t="str">
        <f t="shared" si="3"/>
        <v>Fail</v>
      </c>
      <c r="G25" s="43">
        <f>COUNTBLANK(Survey!B25:D25)+COUNTBLANK(Survey!G25)+COUNTBLANK(Survey!I25)+COUNTBLANK(Survey!L25:M25)+COUNTBLANK(Survey!P25)+COUNTBLANK(Survey!S25:U25)+COUNTBLANK(Survey!AA25:AC25)+COUNTBLANK(Survey!AF25:AG25)+COUNTBLANK(Survey!AK25)</f>
        <v>17</v>
      </c>
      <c r="H25" s="196" t="str">
        <f t="shared" si="4"/>
        <v>Pass</v>
      </c>
      <c r="I25" s="44">
        <f>LEN(Survey!E25)</f>
        <v>0</v>
      </c>
      <c r="J25" s="196" t="str">
        <f t="shared" si="5"/>
        <v>Pass</v>
      </c>
      <c r="K25" s="43">
        <f>LEN(Survey!F25)</f>
        <v>0</v>
      </c>
      <c r="L25" s="196" t="str">
        <f t="shared" si="6"/>
        <v>Pass</v>
      </c>
      <c r="M25" s="44">
        <f>LEN(Survey!H25)</f>
        <v>0</v>
      </c>
      <c r="N25" s="43" t="str">
        <f>IF(Survey!$L25="Prospectus fund", "Yes", "No")</f>
        <v>No</v>
      </c>
      <c r="O25" s="196" t="str">
        <f t="shared" si="7"/>
        <v>Pass</v>
      </c>
      <c r="P25" s="44">
        <f>MOD((LEN(Survey!J25)+2),11)</f>
        <v>2</v>
      </c>
      <c r="Q25" s="48" t="b">
        <f>IF(OR(Survey!$M25="ETF",Survey!$M25="ETF, alternative mutual fund",Survey!$M25="Closed-end", Survey!$M25="Split share corp", Survey!$I25="Yes"),TRUE,FALSE)</f>
        <v>0</v>
      </c>
      <c r="R25" s="196" t="str">
        <f>IFERROR(IF(AND(OR(U25=V25,V25 = "Either"),NOT(ISBLANK(Survey!K25))),"Pass","Fail"),"Pass")</f>
        <v>Fail</v>
      </c>
      <c r="S25" s="47" cm="1">
        <f t="array" ref="S25">SUM(SUMIF(Survey!BO25:CH25,{"&gt;0","&lt;0"})*{1,-1})</f>
        <v>0</v>
      </c>
      <c r="T25" s="54" cm="1">
        <f t="array" ref="T25">SUM(SUMIF(Survey!BR25,{"&gt;0","&lt;0"})*{1,-1})+SUM(SUMIF(Survey!CB25,{"&gt;0","&lt;0"})*{1,-1})</f>
        <v>0</v>
      </c>
      <c r="U25" s="54">
        <f>Survey!K25</f>
        <v>0</v>
      </c>
      <c r="V25" s="53" t="str">
        <f t="shared" si="8"/>
        <v>Stand-alone</v>
      </c>
      <c r="W25" s="196" t="str">
        <f t="shared" si="9"/>
        <v>Fail</v>
      </c>
      <c r="X25" s="93" cm="1">
        <f t="array" ref="X25">SUM(SUMIF(Survey!BO25:CH25,{"&gt;0","&lt;0"})*{1,-1})+SUM(SUMIF(Survey!CJ25:DC25,{"&gt;0","&lt;0"})*{1,-1})</f>
        <v>0</v>
      </c>
      <c r="Y25" s="93">
        <f>IFERROR(X25/(Survey!$AL25),0)</f>
        <v>0</v>
      </c>
      <c r="Z25" s="198" t="b">
        <f>IF(OR(Survey!$M25="Alternative strategy or hedge",Survey!$M25="Other",Survey!$L25="Prospectus fund"),TRUE,FALSE)</f>
        <v>0</v>
      </c>
      <c r="AA25" s="198" t="b">
        <f>NOT(ISBLANK(Survey!$M25))</f>
        <v>0</v>
      </c>
      <c r="AB25" s="196" t="str">
        <f t="shared" si="10"/>
        <v>Pass</v>
      </c>
      <c r="AC25" s="54" t="b">
        <f>NOT(ISNUMBER(SEARCH("Other",Survey!$P25)))</f>
        <v>1</v>
      </c>
      <c r="AD25" s="53" t="b">
        <f>NOT(ISBLANK(Survey!$Q25))</f>
        <v>0</v>
      </c>
      <c r="AE25" s="239" t="str" cm="1">
        <f t="array" ref="AE25">IF(OR(IF(OR($AG25+$AH25 = 2, $AI25=1), FALSE, TRUE), AND($AF25:$AF25 = 0)),"Pass","Fail")</f>
        <v>Pass</v>
      </c>
      <c r="AF25" s="235">
        <f>COUNTBLANK(Survey!$W25:$Z25)</f>
        <v>4</v>
      </c>
      <c r="AG25" s="235">
        <f>IF(Survey!$I25="Yes",1,0)</f>
        <v>0</v>
      </c>
      <c r="AH25" s="235">
        <f>IF(OR(Survey!$M25="Mutual fund",Survey!$M25="Alternative mutual fund",Survey!$M25="Money market"),1,0)</f>
        <v>0</v>
      </c>
      <c r="AI25" s="240">
        <f>IF(OR(Survey!$M25="ETF",Survey!$M25="ETF, alternative mutual fund"),1,0)</f>
        <v>0</v>
      </c>
      <c r="AJ25" s="196" t="str">
        <f t="shared" si="11"/>
        <v>Pass</v>
      </c>
      <c r="AK25" s="54" t="b">
        <f>NOT(ISNUMBER(SEARCH("Yes",Survey!$AC25)))</f>
        <v>1</v>
      </c>
      <c r="AL25" s="53" t="b">
        <f>IF(COUNTBLANK(Survey!$AD25:$AE25)=0,TRUE, FALSE)</f>
        <v>0</v>
      </c>
      <c r="AM25" s="196" t="str">
        <f t="shared" si="12"/>
        <v>Pass</v>
      </c>
      <c r="AN25" s="54" t="b">
        <f>NOT(ISNUMBER(SEARCH("Yes",Survey!$AF25)))</f>
        <v>1</v>
      </c>
      <c r="AO25" s="53" t="b">
        <f>NOT(ISBLANK(Survey!$AH25))</f>
        <v>0</v>
      </c>
      <c r="AP25" s="196" t="str">
        <f t="shared" si="13"/>
        <v>Pass</v>
      </c>
      <c r="AQ25" s="54" t="b">
        <f>NOT(OR(ISNUMBER(SEARCH("Other",Survey!$AH25)),ISNUMBER(SEARCH("Multiple",Survey!$AH25))))</f>
        <v>1</v>
      </c>
      <c r="AR25" s="53" t="b">
        <f>NOT(ISBLANK(Survey!$AI25))</f>
        <v>0</v>
      </c>
      <c r="AS25" s="196" t="str">
        <f t="shared" si="14"/>
        <v>Fail</v>
      </c>
      <c r="AT25" s="45">
        <f>(Survey!$AL25)</f>
        <v>0</v>
      </c>
      <c r="AU25" s="37" t="str">
        <f t="shared" si="15"/>
        <v>Fail</v>
      </c>
      <c r="AV25" s="38">
        <f>ABS(Survey!$AL25)</f>
        <v>0</v>
      </c>
      <c r="AW25" s="64">
        <f>ABS(Survey!$AM25)+Survey!$AN25-ABS(Survey!$AO25)+ABS(Survey!$AP25)-ABS(Survey!$AQ25)+ABS(Survey!$AR25)-ABS(Survey!$AS25)+Survey!$AT25</f>
        <v>0</v>
      </c>
      <c r="AX25" s="46" t="str">
        <f t="shared" si="16"/>
        <v>No holdings</v>
      </c>
      <c r="AY25" s="37">
        <f t="shared" si="17"/>
        <v>0</v>
      </c>
      <c r="AZ25" s="196" t="str">
        <f t="shared" si="18"/>
        <v>Pass</v>
      </c>
      <c r="BA25" s="54" t="b">
        <f>IF(ABS(Survey!$AT25)=0,TRUE,FALSE)</f>
        <v>1</v>
      </c>
      <c r="BB25" s="53" t="b">
        <f>NOT(ISBLANK(Survey!$AU25))</f>
        <v>0</v>
      </c>
      <c r="BC25" s="37" t="str">
        <f t="shared" si="19"/>
        <v>Fail</v>
      </c>
      <c r="BD25" s="38">
        <f>ABS(Survey!$AL25)</f>
        <v>0</v>
      </c>
      <c r="BE25" s="38" cm="1">
        <f t="array" ref="BE25">SUM(SUMIF(Survey!AW25:BD25,{"&gt;0","&lt;0"})*{1,-1})-SUM(SUMIF(Survey!BF25:BM25,{"&gt;0","&lt;0"})*{1,-1})</f>
        <v>0</v>
      </c>
      <c r="BF25" s="46" t="str">
        <f t="shared" si="20"/>
        <v>No holdings</v>
      </c>
      <c r="BG25" s="37">
        <f t="shared" si="21"/>
        <v>0</v>
      </c>
      <c r="BH25" s="196" t="str">
        <f t="shared" si="22"/>
        <v>Fail</v>
      </c>
      <c r="BI25" s="47">
        <f>ABS(Survey!$AL25)</f>
        <v>0</v>
      </c>
      <c r="BJ25" s="47" cm="1">
        <f t="array" ref="BJ25">SUM(SUMIF(Survey!BO25:CH25,{"&gt;0","&lt;0"})*{1,-1})-SUM(SUMIF(Survey!CJ25:DC25,{"&gt;0","&lt;0"})*{1,-1})</f>
        <v>0</v>
      </c>
      <c r="BK25" s="48" t="str">
        <f t="shared" si="23"/>
        <v>No holdings</v>
      </c>
      <c r="BL25" s="49">
        <f t="shared" si="24"/>
        <v>0</v>
      </c>
      <c r="BM25" s="196" t="str">
        <f t="shared" si="25"/>
        <v>Pass</v>
      </c>
      <c r="BN25" s="54" t="b">
        <f>IF(ABS(Survey!$CH25)=0,TRUE,FALSE)</f>
        <v>1</v>
      </c>
      <c r="BO25" s="53" t="b">
        <f>NOT(ISBLANK(Survey!$CI25))</f>
        <v>0</v>
      </c>
      <c r="BP25" s="196" t="str">
        <f t="shared" si="26"/>
        <v>Pass</v>
      </c>
      <c r="BQ25" s="54" t="b">
        <f>IF(ABS(Survey!$DC25)=0,TRUE,FALSE)</f>
        <v>1</v>
      </c>
      <c r="BR25" s="53" t="b">
        <f>NOT(ISBLANK(Survey!$DD25))</f>
        <v>0</v>
      </c>
      <c r="BS25" s="37" t="str">
        <f t="shared" si="27"/>
        <v>Pass</v>
      </c>
      <c r="BT25" s="38" cm="1">
        <f t="array" ref="BT25">SUM(SUMIF(Survey!CD25,{"&gt;0","&lt;0"})*{1,-1})+SUM(SUMIF(Survey!CY25,{"&gt;0","&lt;0"})*{1,-1})</f>
        <v>0</v>
      </c>
      <c r="BU25" s="38">
        <f>SUM(SUMIF(Survey!DF25:DL25,{"&gt;0","&lt;0"})*{1,-1})+SUM(SUMIF(Survey!DN25:DT25,{"&gt;0","&lt;0"})*{1,-1})</f>
        <v>0</v>
      </c>
      <c r="BV25" s="37">
        <f t="shared" si="28"/>
        <v>0</v>
      </c>
      <c r="BW25" s="37">
        <f t="shared" si="29"/>
        <v>0</v>
      </c>
      <c r="BX25" s="196" t="str">
        <f t="shared" si="30"/>
        <v>Pass</v>
      </c>
      <c r="BY25" s="54" t="b">
        <f>IF(ABS(Survey!$DL25)=0,TRUE,FALSE)</f>
        <v>1</v>
      </c>
      <c r="BZ25" s="53" t="b">
        <f>NOT(ISBLANK(Survey!DM25))</f>
        <v>0</v>
      </c>
      <c r="CA25" s="196" t="str">
        <f t="shared" si="31"/>
        <v>Pass</v>
      </c>
      <c r="CB25" s="54" t="b">
        <f>IF(ABS(Survey!$DT25)=0,TRUE,FALSE)</f>
        <v>1</v>
      </c>
      <c r="CC25" s="53" t="b">
        <f>NOT(ISBLANK(Survey!$DU25))</f>
        <v>0</v>
      </c>
      <c r="CD25" s="196" t="str">
        <f t="shared" si="32"/>
        <v>Fail</v>
      </c>
      <c r="CE25" s="47">
        <f>SUM(SUMIF(Survey!EA25:EC25,{"&gt;0","&lt;0"})*{1,-1})</f>
        <v>0</v>
      </c>
      <c r="CF25" s="50">
        <f t="shared" si="33"/>
        <v>0</v>
      </c>
      <c r="CG25" s="50">
        <f t="shared" si="34"/>
        <v>100</v>
      </c>
      <c r="CH25" s="48" t="b">
        <f>IF(OR(Survey!$M25="ETF",Survey!$M25="ETF, alternative mutual fund",Survey!$M25="Closed-end", Survey!$M25="Split share corp"),TRUE,FALSE)</f>
        <v>0</v>
      </c>
      <c r="CI25" s="196" t="str">
        <f t="shared" si="35"/>
        <v>Fail</v>
      </c>
      <c r="CJ25" s="47">
        <f>SUM(SUMIF(Survey!EE25:EK25,{"&gt;0","&lt;0"})*{1,-1})</f>
        <v>0</v>
      </c>
      <c r="CK25" s="50">
        <f t="shared" si="36"/>
        <v>0</v>
      </c>
      <c r="CL25" s="49">
        <f t="shared" si="37"/>
        <v>100</v>
      </c>
      <c r="CM25" s="196" t="str">
        <f t="shared" si="38"/>
        <v>Fail</v>
      </c>
      <c r="CN25" s="47">
        <f>SUM(SUMIF(Survey!EM25:ES25,{"&gt;0","&lt;0"})*{1,-1})</f>
        <v>0</v>
      </c>
      <c r="CO25" s="50">
        <f t="shared" si="39"/>
        <v>0</v>
      </c>
      <c r="CP25" s="49">
        <f t="shared" si="40"/>
        <v>100</v>
      </c>
    </row>
    <row r="26" spans="1:94">
      <c r="A26" s="1">
        <v>23</v>
      </c>
      <c r="B26" s="37" t="str">
        <f t="shared" si="1"/>
        <v>Pass</v>
      </c>
      <c r="C26" s="37" t="str">
        <f>IF(COUNTBLANK(Survey!B26:ET26)=$C$2, "Pass", "Fail")</f>
        <v>Pass</v>
      </c>
      <c r="D26" s="37" t="str">
        <f t="shared" si="2"/>
        <v>Fail</v>
      </c>
      <c r="F26" s="196" t="str">
        <f t="shared" si="3"/>
        <v>Fail</v>
      </c>
      <c r="G26" s="43">
        <f>COUNTBLANK(Survey!B26:D26)+COUNTBLANK(Survey!G26)+COUNTBLANK(Survey!I26)+COUNTBLANK(Survey!L26:M26)+COUNTBLANK(Survey!P26)+COUNTBLANK(Survey!S26:U26)+COUNTBLANK(Survey!AA26:AC26)+COUNTBLANK(Survey!AF26:AG26)+COUNTBLANK(Survey!AK26)</f>
        <v>17</v>
      </c>
      <c r="H26" s="196" t="str">
        <f t="shared" si="4"/>
        <v>Pass</v>
      </c>
      <c r="I26" s="44">
        <f>LEN(Survey!E26)</f>
        <v>0</v>
      </c>
      <c r="J26" s="196" t="str">
        <f t="shared" si="5"/>
        <v>Pass</v>
      </c>
      <c r="K26" s="43">
        <f>LEN(Survey!F26)</f>
        <v>0</v>
      </c>
      <c r="L26" s="196" t="str">
        <f t="shared" si="6"/>
        <v>Pass</v>
      </c>
      <c r="M26" s="44">
        <f>LEN(Survey!H26)</f>
        <v>0</v>
      </c>
      <c r="N26" s="43" t="str">
        <f>IF(Survey!$L26="Prospectus fund", "Yes", "No")</f>
        <v>No</v>
      </c>
      <c r="O26" s="196" t="str">
        <f t="shared" si="7"/>
        <v>Pass</v>
      </c>
      <c r="P26" s="44">
        <f>MOD((LEN(Survey!J26)+2),11)</f>
        <v>2</v>
      </c>
      <c r="Q26" s="48" t="b">
        <f>IF(OR(Survey!$M26="ETF",Survey!$M26="ETF, alternative mutual fund",Survey!$M26="Closed-end", Survey!$M26="Split share corp", Survey!$I26="Yes"),TRUE,FALSE)</f>
        <v>0</v>
      </c>
      <c r="R26" s="196" t="str">
        <f>IFERROR(IF(AND(OR(U26=V26,V26 = "Either"),NOT(ISBLANK(Survey!K26))),"Pass","Fail"),"Pass")</f>
        <v>Fail</v>
      </c>
      <c r="S26" s="47" cm="1">
        <f t="array" ref="S26">SUM(SUMIF(Survey!BO26:CH26,{"&gt;0","&lt;0"})*{1,-1})</f>
        <v>0</v>
      </c>
      <c r="T26" s="54" cm="1">
        <f t="array" ref="T26">SUM(SUMIF(Survey!BR26,{"&gt;0","&lt;0"})*{1,-1})+SUM(SUMIF(Survey!CB26,{"&gt;0","&lt;0"})*{1,-1})</f>
        <v>0</v>
      </c>
      <c r="U26" s="54">
        <f>Survey!K26</f>
        <v>0</v>
      </c>
      <c r="V26" s="53" t="str">
        <f t="shared" si="8"/>
        <v>Stand-alone</v>
      </c>
      <c r="W26" s="196" t="str">
        <f t="shared" si="9"/>
        <v>Fail</v>
      </c>
      <c r="X26" s="93" cm="1">
        <f t="array" ref="X26">SUM(SUMIF(Survey!BO26:CH26,{"&gt;0","&lt;0"})*{1,-1})+SUM(SUMIF(Survey!CJ26:DC26,{"&gt;0","&lt;0"})*{1,-1})</f>
        <v>0</v>
      </c>
      <c r="Y26" s="93">
        <f>IFERROR(X26/(Survey!$AL26),0)</f>
        <v>0</v>
      </c>
      <c r="Z26" s="198" t="b">
        <f>IF(OR(Survey!$M26="Alternative strategy or hedge",Survey!$M26="Other",Survey!$L26="Prospectus fund"),TRUE,FALSE)</f>
        <v>0</v>
      </c>
      <c r="AA26" s="198" t="b">
        <f>NOT(ISBLANK(Survey!$M26))</f>
        <v>0</v>
      </c>
      <c r="AB26" s="196" t="str">
        <f t="shared" si="10"/>
        <v>Pass</v>
      </c>
      <c r="AC26" s="54" t="b">
        <f>NOT(ISNUMBER(SEARCH("Other",Survey!$P26)))</f>
        <v>1</v>
      </c>
      <c r="AD26" s="53" t="b">
        <f>NOT(ISBLANK(Survey!$Q26))</f>
        <v>0</v>
      </c>
      <c r="AE26" s="239" t="str" cm="1">
        <f t="array" ref="AE26">IF(OR(IF(OR($AG26+$AH26 = 2, $AI26=1), FALSE, TRUE), AND($AF26:$AF26 = 0)),"Pass","Fail")</f>
        <v>Pass</v>
      </c>
      <c r="AF26" s="235">
        <f>COUNTBLANK(Survey!$W26:$Z26)</f>
        <v>4</v>
      </c>
      <c r="AG26" s="235">
        <f>IF(Survey!$I26="Yes",1,0)</f>
        <v>0</v>
      </c>
      <c r="AH26" s="235">
        <f>IF(OR(Survey!$M26="Mutual fund",Survey!$M26="Alternative mutual fund",Survey!$M26="Money market"),1,0)</f>
        <v>0</v>
      </c>
      <c r="AI26" s="240">
        <f>IF(OR(Survey!$M26="ETF",Survey!$M26="ETF, alternative mutual fund"),1,0)</f>
        <v>0</v>
      </c>
      <c r="AJ26" s="196" t="str">
        <f t="shared" si="11"/>
        <v>Pass</v>
      </c>
      <c r="AK26" s="54" t="b">
        <f>NOT(ISNUMBER(SEARCH("Yes",Survey!$AC26)))</f>
        <v>1</v>
      </c>
      <c r="AL26" s="53" t="b">
        <f>IF(COUNTBLANK(Survey!$AD26:$AE26)=0,TRUE, FALSE)</f>
        <v>0</v>
      </c>
      <c r="AM26" s="196" t="str">
        <f t="shared" si="12"/>
        <v>Pass</v>
      </c>
      <c r="AN26" s="54" t="b">
        <f>NOT(ISNUMBER(SEARCH("Yes",Survey!$AF26)))</f>
        <v>1</v>
      </c>
      <c r="AO26" s="53" t="b">
        <f>NOT(ISBLANK(Survey!$AH26))</f>
        <v>0</v>
      </c>
      <c r="AP26" s="196" t="str">
        <f t="shared" si="13"/>
        <v>Pass</v>
      </c>
      <c r="AQ26" s="54" t="b">
        <f>NOT(OR(ISNUMBER(SEARCH("Other",Survey!$AH26)),ISNUMBER(SEARCH("Multiple",Survey!$AH26))))</f>
        <v>1</v>
      </c>
      <c r="AR26" s="53" t="b">
        <f>NOT(ISBLANK(Survey!$AI26))</f>
        <v>0</v>
      </c>
      <c r="AS26" s="196" t="str">
        <f t="shared" si="14"/>
        <v>Fail</v>
      </c>
      <c r="AT26" s="45">
        <f>(Survey!$AL26)</f>
        <v>0</v>
      </c>
      <c r="AU26" s="37" t="str">
        <f t="shared" si="15"/>
        <v>Fail</v>
      </c>
      <c r="AV26" s="38">
        <f>ABS(Survey!$AL26)</f>
        <v>0</v>
      </c>
      <c r="AW26" s="64">
        <f>ABS(Survey!$AM26)+Survey!$AN26-ABS(Survey!$AO26)+ABS(Survey!$AP26)-ABS(Survey!$AQ26)+ABS(Survey!$AR26)-ABS(Survey!$AS26)+Survey!$AT26</f>
        <v>0</v>
      </c>
      <c r="AX26" s="46" t="str">
        <f t="shared" si="16"/>
        <v>No holdings</v>
      </c>
      <c r="AY26" s="37">
        <f t="shared" si="17"/>
        <v>0</v>
      </c>
      <c r="AZ26" s="196" t="str">
        <f t="shared" si="18"/>
        <v>Pass</v>
      </c>
      <c r="BA26" s="54" t="b">
        <f>IF(ABS(Survey!$AT26)=0,TRUE,FALSE)</f>
        <v>1</v>
      </c>
      <c r="BB26" s="53" t="b">
        <f>NOT(ISBLANK(Survey!$AU26))</f>
        <v>0</v>
      </c>
      <c r="BC26" s="37" t="str">
        <f t="shared" si="19"/>
        <v>Fail</v>
      </c>
      <c r="BD26" s="38">
        <f>ABS(Survey!$AL26)</f>
        <v>0</v>
      </c>
      <c r="BE26" s="38" cm="1">
        <f t="array" ref="BE26">SUM(SUMIF(Survey!AW26:BD26,{"&gt;0","&lt;0"})*{1,-1})-SUM(SUMIF(Survey!BF26:BM26,{"&gt;0","&lt;0"})*{1,-1})</f>
        <v>0</v>
      </c>
      <c r="BF26" s="46" t="str">
        <f t="shared" si="20"/>
        <v>No holdings</v>
      </c>
      <c r="BG26" s="37">
        <f t="shared" si="21"/>
        <v>0</v>
      </c>
      <c r="BH26" s="196" t="str">
        <f t="shared" si="22"/>
        <v>Fail</v>
      </c>
      <c r="BI26" s="47">
        <f>ABS(Survey!$AL26)</f>
        <v>0</v>
      </c>
      <c r="BJ26" s="47" cm="1">
        <f t="array" ref="BJ26">SUM(SUMIF(Survey!BO26:CH26,{"&gt;0","&lt;0"})*{1,-1})-SUM(SUMIF(Survey!CJ26:DC26,{"&gt;0","&lt;0"})*{1,-1})</f>
        <v>0</v>
      </c>
      <c r="BK26" s="48" t="str">
        <f t="shared" si="23"/>
        <v>No holdings</v>
      </c>
      <c r="BL26" s="49">
        <f t="shared" si="24"/>
        <v>0</v>
      </c>
      <c r="BM26" s="196" t="str">
        <f t="shared" si="25"/>
        <v>Pass</v>
      </c>
      <c r="BN26" s="54" t="b">
        <f>IF(ABS(Survey!$CH26)=0,TRUE,FALSE)</f>
        <v>1</v>
      </c>
      <c r="BO26" s="53" t="b">
        <f>NOT(ISBLANK(Survey!$CI26))</f>
        <v>0</v>
      </c>
      <c r="BP26" s="196" t="str">
        <f t="shared" si="26"/>
        <v>Pass</v>
      </c>
      <c r="BQ26" s="54" t="b">
        <f>IF(ABS(Survey!$DC26)=0,TRUE,FALSE)</f>
        <v>1</v>
      </c>
      <c r="BR26" s="53" t="b">
        <f>NOT(ISBLANK(Survey!$DD26))</f>
        <v>0</v>
      </c>
      <c r="BS26" s="37" t="str">
        <f t="shared" si="27"/>
        <v>Pass</v>
      </c>
      <c r="BT26" s="38" cm="1">
        <f t="array" ref="BT26">SUM(SUMIF(Survey!CD26,{"&gt;0","&lt;0"})*{1,-1})+SUM(SUMIF(Survey!CY26,{"&gt;0","&lt;0"})*{1,-1})</f>
        <v>0</v>
      </c>
      <c r="BU26" s="38">
        <f>SUM(SUMIF(Survey!DF26:DL26,{"&gt;0","&lt;0"})*{1,-1})+SUM(SUMIF(Survey!DN26:DT26,{"&gt;0","&lt;0"})*{1,-1})</f>
        <v>0</v>
      </c>
      <c r="BV26" s="37">
        <f t="shared" si="28"/>
        <v>0</v>
      </c>
      <c r="BW26" s="37">
        <f t="shared" si="29"/>
        <v>0</v>
      </c>
      <c r="BX26" s="196" t="str">
        <f t="shared" si="30"/>
        <v>Pass</v>
      </c>
      <c r="BY26" s="54" t="b">
        <f>IF(ABS(Survey!$DL26)=0,TRUE,FALSE)</f>
        <v>1</v>
      </c>
      <c r="BZ26" s="53" t="b">
        <f>NOT(ISBLANK(Survey!DM26))</f>
        <v>0</v>
      </c>
      <c r="CA26" s="196" t="str">
        <f t="shared" si="31"/>
        <v>Pass</v>
      </c>
      <c r="CB26" s="54" t="b">
        <f>IF(ABS(Survey!$DT26)=0,TRUE,FALSE)</f>
        <v>1</v>
      </c>
      <c r="CC26" s="53" t="b">
        <f>NOT(ISBLANK(Survey!$DU26))</f>
        <v>0</v>
      </c>
      <c r="CD26" s="196" t="str">
        <f t="shared" si="32"/>
        <v>Fail</v>
      </c>
      <c r="CE26" s="47">
        <f>SUM(SUMIF(Survey!EA26:EC26,{"&gt;0","&lt;0"})*{1,-1})</f>
        <v>0</v>
      </c>
      <c r="CF26" s="50">
        <f t="shared" si="33"/>
        <v>0</v>
      </c>
      <c r="CG26" s="50">
        <f t="shared" si="34"/>
        <v>100</v>
      </c>
      <c r="CH26" s="48" t="b">
        <f>IF(OR(Survey!$M26="ETF",Survey!$M26="ETF, alternative mutual fund",Survey!$M26="Closed-end", Survey!$M26="Split share corp"),TRUE,FALSE)</f>
        <v>0</v>
      </c>
      <c r="CI26" s="196" t="str">
        <f t="shared" si="35"/>
        <v>Fail</v>
      </c>
      <c r="CJ26" s="47">
        <f>SUM(SUMIF(Survey!EE26:EK26,{"&gt;0","&lt;0"})*{1,-1})</f>
        <v>0</v>
      </c>
      <c r="CK26" s="50">
        <f t="shared" si="36"/>
        <v>0</v>
      </c>
      <c r="CL26" s="49">
        <f t="shared" si="37"/>
        <v>100</v>
      </c>
      <c r="CM26" s="196" t="str">
        <f t="shared" si="38"/>
        <v>Fail</v>
      </c>
      <c r="CN26" s="47">
        <f>SUM(SUMIF(Survey!EM26:ES26,{"&gt;0","&lt;0"})*{1,-1})</f>
        <v>0</v>
      </c>
      <c r="CO26" s="50">
        <f t="shared" si="39"/>
        <v>0</v>
      </c>
      <c r="CP26" s="49">
        <f t="shared" si="40"/>
        <v>100</v>
      </c>
    </row>
    <row r="27" spans="1:94">
      <c r="A27" s="1">
        <v>24</v>
      </c>
      <c r="B27" s="37" t="str">
        <f t="shared" si="1"/>
        <v>Pass</v>
      </c>
      <c r="C27" s="37" t="str">
        <f>IF(COUNTBLANK(Survey!B27:ET27)=$C$2, "Pass", "Fail")</f>
        <v>Pass</v>
      </c>
      <c r="D27" s="37" t="str">
        <f t="shared" si="2"/>
        <v>Fail</v>
      </c>
      <c r="F27" s="196" t="str">
        <f t="shared" si="3"/>
        <v>Fail</v>
      </c>
      <c r="G27" s="43">
        <f>COUNTBLANK(Survey!B27:D27)+COUNTBLANK(Survey!G27)+COUNTBLANK(Survey!I27)+COUNTBLANK(Survey!L27:M27)+COUNTBLANK(Survey!P27)+COUNTBLANK(Survey!S27:U27)+COUNTBLANK(Survey!AA27:AC27)+COUNTBLANK(Survey!AF27:AG27)+COUNTBLANK(Survey!AK27)</f>
        <v>17</v>
      </c>
      <c r="H27" s="196" t="str">
        <f t="shared" si="4"/>
        <v>Pass</v>
      </c>
      <c r="I27" s="44">
        <f>LEN(Survey!E27)</f>
        <v>0</v>
      </c>
      <c r="J27" s="196" t="str">
        <f t="shared" si="5"/>
        <v>Pass</v>
      </c>
      <c r="K27" s="43">
        <f>LEN(Survey!F27)</f>
        <v>0</v>
      </c>
      <c r="L27" s="196" t="str">
        <f t="shared" si="6"/>
        <v>Pass</v>
      </c>
      <c r="M27" s="44">
        <f>LEN(Survey!H27)</f>
        <v>0</v>
      </c>
      <c r="N27" s="43" t="str">
        <f>IF(Survey!$L27="Prospectus fund", "Yes", "No")</f>
        <v>No</v>
      </c>
      <c r="O27" s="196" t="str">
        <f t="shared" si="7"/>
        <v>Pass</v>
      </c>
      <c r="P27" s="44">
        <f>MOD((LEN(Survey!J27)+2),11)</f>
        <v>2</v>
      </c>
      <c r="Q27" s="48" t="b">
        <f>IF(OR(Survey!$M27="ETF",Survey!$M27="ETF, alternative mutual fund",Survey!$M27="Closed-end", Survey!$M27="Split share corp", Survey!$I27="Yes"),TRUE,FALSE)</f>
        <v>0</v>
      </c>
      <c r="R27" s="196" t="str">
        <f>IFERROR(IF(AND(OR(U27=V27,V27 = "Either"),NOT(ISBLANK(Survey!K27))),"Pass","Fail"),"Pass")</f>
        <v>Fail</v>
      </c>
      <c r="S27" s="47" cm="1">
        <f t="array" ref="S27">SUM(SUMIF(Survey!BO27:CH27,{"&gt;0","&lt;0"})*{1,-1})</f>
        <v>0</v>
      </c>
      <c r="T27" s="54" cm="1">
        <f t="array" ref="T27">SUM(SUMIF(Survey!BR27,{"&gt;0","&lt;0"})*{1,-1})+SUM(SUMIF(Survey!CB27,{"&gt;0","&lt;0"})*{1,-1})</f>
        <v>0</v>
      </c>
      <c r="U27" s="54">
        <f>Survey!K27</f>
        <v>0</v>
      </c>
      <c r="V27" s="53" t="str">
        <f t="shared" si="8"/>
        <v>Stand-alone</v>
      </c>
      <c r="W27" s="196" t="str">
        <f t="shared" si="9"/>
        <v>Fail</v>
      </c>
      <c r="X27" s="93" cm="1">
        <f t="array" ref="X27">SUM(SUMIF(Survey!BO27:CH27,{"&gt;0","&lt;0"})*{1,-1})+SUM(SUMIF(Survey!CJ27:DC27,{"&gt;0","&lt;0"})*{1,-1})</f>
        <v>0</v>
      </c>
      <c r="Y27" s="93">
        <f>IFERROR(X27/(Survey!$AL27),0)</f>
        <v>0</v>
      </c>
      <c r="Z27" s="198" t="b">
        <f>IF(OR(Survey!$M27="Alternative strategy or hedge",Survey!$M27="Other",Survey!$L27="Prospectus fund"),TRUE,FALSE)</f>
        <v>0</v>
      </c>
      <c r="AA27" s="198" t="b">
        <f>NOT(ISBLANK(Survey!$M27))</f>
        <v>0</v>
      </c>
      <c r="AB27" s="196" t="str">
        <f t="shared" si="10"/>
        <v>Pass</v>
      </c>
      <c r="AC27" s="54" t="b">
        <f>NOT(ISNUMBER(SEARCH("Other",Survey!$P27)))</f>
        <v>1</v>
      </c>
      <c r="AD27" s="53" t="b">
        <f>NOT(ISBLANK(Survey!$Q27))</f>
        <v>0</v>
      </c>
      <c r="AE27" s="239" t="str" cm="1">
        <f t="array" ref="AE27">IF(OR(IF(OR($AG27+$AH27 = 2, $AI27=1), FALSE, TRUE), AND($AF27:$AF27 = 0)),"Pass","Fail")</f>
        <v>Pass</v>
      </c>
      <c r="AF27" s="235">
        <f>COUNTBLANK(Survey!$W27:$Z27)</f>
        <v>4</v>
      </c>
      <c r="AG27" s="235">
        <f>IF(Survey!$I27="Yes",1,0)</f>
        <v>0</v>
      </c>
      <c r="AH27" s="235">
        <f>IF(OR(Survey!$M27="Mutual fund",Survey!$M27="Alternative mutual fund",Survey!$M27="Money market"),1,0)</f>
        <v>0</v>
      </c>
      <c r="AI27" s="240">
        <f>IF(OR(Survey!$M27="ETF",Survey!$M27="ETF, alternative mutual fund"),1,0)</f>
        <v>0</v>
      </c>
      <c r="AJ27" s="196" t="str">
        <f t="shared" si="11"/>
        <v>Pass</v>
      </c>
      <c r="AK27" s="54" t="b">
        <f>NOT(ISNUMBER(SEARCH("Yes",Survey!$AC27)))</f>
        <v>1</v>
      </c>
      <c r="AL27" s="53" t="b">
        <f>IF(COUNTBLANK(Survey!$AD27:$AE27)=0,TRUE, FALSE)</f>
        <v>0</v>
      </c>
      <c r="AM27" s="196" t="str">
        <f t="shared" si="12"/>
        <v>Pass</v>
      </c>
      <c r="AN27" s="54" t="b">
        <f>NOT(ISNUMBER(SEARCH("Yes",Survey!$AF27)))</f>
        <v>1</v>
      </c>
      <c r="AO27" s="53" t="b">
        <f>NOT(ISBLANK(Survey!$AH27))</f>
        <v>0</v>
      </c>
      <c r="AP27" s="196" t="str">
        <f t="shared" si="13"/>
        <v>Pass</v>
      </c>
      <c r="AQ27" s="54" t="b">
        <f>NOT(OR(ISNUMBER(SEARCH("Other",Survey!$AH27)),ISNUMBER(SEARCH("Multiple",Survey!$AH27))))</f>
        <v>1</v>
      </c>
      <c r="AR27" s="53" t="b">
        <f>NOT(ISBLANK(Survey!$AI27))</f>
        <v>0</v>
      </c>
      <c r="AS27" s="196" t="str">
        <f t="shared" si="14"/>
        <v>Fail</v>
      </c>
      <c r="AT27" s="45">
        <f>(Survey!$AL27)</f>
        <v>0</v>
      </c>
      <c r="AU27" s="37" t="str">
        <f t="shared" si="15"/>
        <v>Fail</v>
      </c>
      <c r="AV27" s="38">
        <f>ABS(Survey!$AL27)</f>
        <v>0</v>
      </c>
      <c r="AW27" s="64">
        <f>ABS(Survey!$AM27)+Survey!$AN27-ABS(Survey!$AO27)+ABS(Survey!$AP27)-ABS(Survey!$AQ27)+ABS(Survey!$AR27)-ABS(Survey!$AS27)+Survey!$AT27</f>
        <v>0</v>
      </c>
      <c r="AX27" s="46" t="str">
        <f t="shared" si="16"/>
        <v>No holdings</v>
      </c>
      <c r="AY27" s="37">
        <f t="shared" si="17"/>
        <v>0</v>
      </c>
      <c r="AZ27" s="196" t="str">
        <f t="shared" si="18"/>
        <v>Pass</v>
      </c>
      <c r="BA27" s="54" t="b">
        <f>IF(ABS(Survey!$AT27)=0,TRUE,FALSE)</f>
        <v>1</v>
      </c>
      <c r="BB27" s="53" t="b">
        <f>NOT(ISBLANK(Survey!$AU27))</f>
        <v>0</v>
      </c>
      <c r="BC27" s="37" t="str">
        <f t="shared" si="19"/>
        <v>Fail</v>
      </c>
      <c r="BD27" s="38">
        <f>ABS(Survey!$AL27)</f>
        <v>0</v>
      </c>
      <c r="BE27" s="38" cm="1">
        <f t="array" ref="BE27">SUM(SUMIF(Survey!AW27:BD27,{"&gt;0","&lt;0"})*{1,-1})-SUM(SUMIF(Survey!BF27:BM27,{"&gt;0","&lt;0"})*{1,-1})</f>
        <v>0</v>
      </c>
      <c r="BF27" s="46" t="str">
        <f t="shared" si="20"/>
        <v>No holdings</v>
      </c>
      <c r="BG27" s="37">
        <f t="shared" si="21"/>
        <v>0</v>
      </c>
      <c r="BH27" s="196" t="str">
        <f t="shared" si="22"/>
        <v>Fail</v>
      </c>
      <c r="BI27" s="47">
        <f>ABS(Survey!$AL27)</f>
        <v>0</v>
      </c>
      <c r="BJ27" s="47" cm="1">
        <f t="array" ref="BJ27">SUM(SUMIF(Survey!BO27:CH27,{"&gt;0","&lt;0"})*{1,-1})-SUM(SUMIF(Survey!CJ27:DC27,{"&gt;0","&lt;0"})*{1,-1})</f>
        <v>0</v>
      </c>
      <c r="BK27" s="48" t="str">
        <f t="shared" si="23"/>
        <v>No holdings</v>
      </c>
      <c r="BL27" s="49">
        <f t="shared" si="24"/>
        <v>0</v>
      </c>
      <c r="BM27" s="196" t="str">
        <f t="shared" si="25"/>
        <v>Pass</v>
      </c>
      <c r="BN27" s="54" t="b">
        <f>IF(ABS(Survey!$CH27)=0,TRUE,FALSE)</f>
        <v>1</v>
      </c>
      <c r="BO27" s="53" t="b">
        <f>NOT(ISBLANK(Survey!$CI27))</f>
        <v>0</v>
      </c>
      <c r="BP27" s="196" t="str">
        <f t="shared" si="26"/>
        <v>Pass</v>
      </c>
      <c r="BQ27" s="54" t="b">
        <f>IF(ABS(Survey!$DC27)=0,TRUE,FALSE)</f>
        <v>1</v>
      </c>
      <c r="BR27" s="53" t="b">
        <f>NOT(ISBLANK(Survey!$DD27))</f>
        <v>0</v>
      </c>
      <c r="BS27" s="37" t="str">
        <f t="shared" si="27"/>
        <v>Pass</v>
      </c>
      <c r="BT27" s="38" cm="1">
        <f t="array" ref="BT27">SUM(SUMIF(Survey!CD27,{"&gt;0","&lt;0"})*{1,-1})+SUM(SUMIF(Survey!CY27,{"&gt;0","&lt;0"})*{1,-1})</f>
        <v>0</v>
      </c>
      <c r="BU27" s="38">
        <f>SUM(SUMIF(Survey!DF27:DL27,{"&gt;0","&lt;0"})*{1,-1})+SUM(SUMIF(Survey!DN27:DT27,{"&gt;0","&lt;0"})*{1,-1})</f>
        <v>0</v>
      </c>
      <c r="BV27" s="37">
        <f t="shared" si="28"/>
        <v>0</v>
      </c>
      <c r="BW27" s="37">
        <f t="shared" si="29"/>
        <v>0</v>
      </c>
      <c r="BX27" s="196" t="str">
        <f t="shared" si="30"/>
        <v>Pass</v>
      </c>
      <c r="BY27" s="54" t="b">
        <f>IF(ABS(Survey!$DL27)=0,TRUE,FALSE)</f>
        <v>1</v>
      </c>
      <c r="BZ27" s="53" t="b">
        <f>NOT(ISBLANK(Survey!DM27))</f>
        <v>0</v>
      </c>
      <c r="CA27" s="196" t="str">
        <f t="shared" si="31"/>
        <v>Pass</v>
      </c>
      <c r="CB27" s="54" t="b">
        <f>IF(ABS(Survey!$DT27)=0,TRUE,FALSE)</f>
        <v>1</v>
      </c>
      <c r="CC27" s="53" t="b">
        <f>NOT(ISBLANK(Survey!$DU27))</f>
        <v>0</v>
      </c>
      <c r="CD27" s="196" t="str">
        <f t="shared" si="32"/>
        <v>Fail</v>
      </c>
      <c r="CE27" s="47">
        <f>SUM(SUMIF(Survey!EA27:EC27,{"&gt;0","&lt;0"})*{1,-1})</f>
        <v>0</v>
      </c>
      <c r="CF27" s="50">
        <f t="shared" si="33"/>
        <v>0</v>
      </c>
      <c r="CG27" s="50">
        <f t="shared" si="34"/>
        <v>100</v>
      </c>
      <c r="CH27" s="48" t="b">
        <f>IF(OR(Survey!$M27="ETF",Survey!$M27="ETF, alternative mutual fund",Survey!$M27="Closed-end", Survey!$M27="Split share corp"),TRUE,FALSE)</f>
        <v>0</v>
      </c>
      <c r="CI27" s="196" t="str">
        <f t="shared" si="35"/>
        <v>Fail</v>
      </c>
      <c r="CJ27" s="47">
        <f>SUM(SUMIF(Survey!EE27:EK27,{"&gt;0","&lt;0"})*{1,-1})</f>
        <v>0</v>
      </c>
      <c r="CK27" s="50">
        <f t="shared" si="36"/>
        <v>0</v>
      </c>
      <c r="CL27" s="49">
        <f t="shared" si="37"/>
        <v>100</v>
      </c>
      <c r="CM27" s="196" t="str">
        <f t="shared" si="38"/>
        <v>Fail</v>
      </c>
      <c r="CN27" s="47">
        <f>SUM(SUMIF(Survey!EM27:ES27,{"&gt;0","&lt;0"})*{1,-1})</f>
        <v>0</v>
      </c>
      <c r="CO27" s="50">
        <f t="shared" si="39"/>
        <v>0</v>
      </c>
      <c r="CP27" s="49">
        <f t="shared" si="40"/>
        <v>100</v>
      </c>
    </row>
    <row r="28" spans="1:94">
      <c r="A28" s="1">
        <v>25</v>
      </c>
      <c r="B28" s="37" t="str">
        <f t="shared" si="1"/>
        <v>Pass</v>
      </c>
      <c r="C28" s="37" t="str">
        <f>IF(COUNTBLANK(Survey!B28:ET28)=$C$2, "Pass", "Fail")</f>
        <v>Pass</v>
      </c>
      <c r="D28" s="37" t="str">
        <f t="shared" si="2"/>
        <v>Fail</v>
      </c>
      <c r="F28" s="196" t="str">
        <f t="shared" si="3"/>
        <v>Fail</v>
      </c>
      <c r="G28" s="43">
        <f>COUNTBLANK(Survey!B28:D28)+COUNTBLANK(Survey!G28)+COUNTBLANK(Survey!I28)+COUNTBLANK(Survey!L28:M28)+COUNTBLANK(Survey!P28)+COUNTBLANK(Survey!S28:U28)+COUNTBLANK(Survey!AA28:AC28)+COUNTBLANK(Survey!AF28:AG28)+COUNTBLANK(Survey!AK28)</f>
        <v>17</v>
      </c>
      <c r="H28" s="196" t="str">
        <f t="shared" si="4"/>
        <v>Pass</v>
      </c>
      <c r="I28" s="44">
        <f>LEN(Survey!E28)</f>
        <v>0</v>
      </c>
      <c r="J28" s="196" t="str">
        <f t="shared" si="5"/>
        <v>Pass</v>
      </c>
      <c r="K28" s="43">
        <f>LEN(Survey!F28)</f>
        <v>0</v>
      </c>
      <c r="L28" s="196" t="str">
        <f t="shared" si="6"/>
        <v>Pass</v>
      </c>
      <c r="M28" s="44">
        <f>LEN(Survey!H28)</f>
        <v>0</v>
      </c>
      <c r="N28" s="43" t="str">
        <f>IF(Survey!$L28="Prospectus fund", "Yes", "No")</f>
        <v>No</v>
      </c>
      <c r="O28" s="196" t="str">
        <f t="shared" si="7"/>
        <v>Pass</v>
      </c>
      <c r="P28" s="44">
        <f>MOD((LEN(Survey!J28)+2),11)</f>
        <v>2</v>
      </c>
      <c r="Q28" s="48" t="b">
        <f>IF(OR(Survey!$M28="ETF",Survey!$M28="ETF, alternative mutual fund",Survey!$M28="Closed-end", Survey!$M28="Split share corp", Survey!$I28="Yes"),TRUE,FALSE)</f>
        <v>0</v>
      </c>
      <c r="R28" s="196" t="str">
        <f>IFERROR(IF(AND(OR(U28=V28,V28 = "Either"),NOT(ISBLANK(Survey!K28))),"Pass","Fail"),"Pass")</f>
        <v>Fail</v>
      </c>
      <c r="S28" s="47" cm="1">
        <f t="array" ref="S28">SUM(SUMIF(Survey!BO28:CH28,{"&gt;0","&lt;0"})*{1,-1})</f>
        <v>0</v>
      </c>
      <c r="T28" s="54" cm="1">
        <f t="array" ref="T28">SUM(SUMIF(Survey!BR28,{"&gt;0","&lt;0"})*{1,-1})+SUM(SUMIF(Survey!CB28,{"&gt;0","&lt;0"})*{1,-1})</f>
        <v>0</v>
      </c>
      <c r="U28" s="54">
        <f>Survey!K28</f>
        <v>0</v>
      </c>
      <c r="V28" s="53" t="str">
        <f t="shared" si="8"/>
        <v>Stand-alone</v>
      </c>
      <c r="W28" s="196" t="str">
        <f t="shared" si="9"/>
        <v>Fail</v>
      </c>
      <c r="X28" s="93" cm="1">
        <f t="array" ref="X28">SUM(SUMIF(Survey!BO28:CH28,{"&gt;0","&lt;0"})*{1,-1})+SUM(SUMIF(Survey!CJ28:DC28,{"&gt;0","&lt;0"})*{1,-1})</f>
        <v>0</v>
      </c>
      <c r="Y28" s="93">
        <f>IFERROR(X28/(Survey!$AL28),0)</f>
        <v>0</v>
      </c>
      <c r="Z28" s="198" t="b">
        <f>IF(OR(Survey!$M28="Alternative strategy or hedge",Survey!$M28="Other",Survey!$L28="Prospectus fund"),TRUE,FALSE)</f>
        <v>0</v>
      </c>
      <c r="AA28" s="198" t="b">
        <f>NOT(ISBLANK(Survey!$M28))</f>
        <v>0</v>
      </c>
      <c r="AB28" s="196" t="str">
        <f t="shared" si="10"/>
        <v>Pass</v>
      </c>
      <c r="AC28" s="54" t="b">
        <f>NOT(ISNUMBER(SEARCH("Other",Survey!$P28)))</f>
        <v>1</v>
      </c>
      <c r="AD28" s="53" t="b">
        <f>NOT(ISBLANK(Survey!$Q28))</f>
        <v>0</v>
      </c>
      <c r="AE28" s="239" t="str" cm="1">
        <f t="array" ref="AE28">IF(OR(IF(OR($AG28+$AH28 = 2, $AI28=1), FALSE, TRUE), AND($AF28:$AF28 = 0)),"Pass","Fail")</f>
        <v>Pass</v>
      </c>
      <c r="AF28" s="235">
        <f>COUNTBLANK(Survey!$W28:$Z28)</f>
        <v>4</v>
      </c>
      <c r="AG28" s="235">
        <f>IF(Survey!$I28="Yes",1,0)</f>
        <v>0</v>
      </c>
      <c r="AH28" s="235">
        <f>IF(OR(Survey!$M28="Mutual fund",Survey!$M28="Alternative mutual fund",Survey!$M28="Money market"),1,0)</f>
        <v>0</v>
      </c>
      <c r="AI28" s="240">
        <f>IF(OR(Survey!$M28="ETF",Survey!$M28="ETF, alternative mutual fund"),1,0)</f>
        <v>0</v>
      </c>
      <c r="AJ28" s="196" t="str">
        <f t="shared" si="11"/>
        <v>Pass</v>
      </c>
      <c r="AK28" s="54" t="b">
        <f>NOT(ISNUMBER(SEARCH("Yes",Survey!$AC28)))</f>
        <v>1</v>
      </c>
      <c r="AL28" s="53" t="b">
        <f>IF(COUNTBLANK(Survey!$AD28:$AE28)=0,TRUE, FALSE)</f>
        <v>0</v>
      </c>
      <c r="AM28" s="196" t="str">
        <f t="shared" si="12"/>
        <v>Pass</v>
      </c>
      <c r="AN28" s="54" t="b">
        <f>NOT(ISNUMBER(SEARCH("Yes",Survey!$AF28)))</f>
        <v>1</v>
      </c>
      <c r="AO28" s="53" t="b">
        <f>NOT(ISBLANK(Survey!$AH28))</f>
        <v>0</v>
      </c>
      <c r="AP28" s="196" t="str">
        <f t="shared" si="13"/>
        <v>Pass</v>
      </c>
      <c r="AQ28" s="54" t="b">
        <f>NOT(OR(ISNUMBER(SEARCH("Other",Survey!$AH28)),ISNUMBER(SEARCH("Multiple",Survey!$AH28))))</f>
        <v>1</v>
      </c>
      <c r="AR28" s="53" t="b">
        <f>NOT(ISBLANK(Survey!$AI28))</f>
        <v>0</v>
      </c>
      <c r="AS28" s="196" t="str">
        <f t="shared" si="14"/>
        <v>Fail</v>
      </c>
      <c r="AT28" s="45">
        <f>(Survey!$AL28)</f>
        <v>0</v>
      </c>
      <c r="AU28" s="37" t="str">
        <f t="shared" si="15"/>
        <v>Fail</v>
      </c>
      <c r="AV28" s="38">
        <f>ABS(Survey!$AL28)</f>
        <v>0</v>
      </c>
      <c r="AW28" s="64">
        <f>ABS(Survey!$AM28)+Survey!$AN28-ABS(Survey!$AO28)+ABS(Survey!$AP28)-ABS(Survey!$AQ28)+ABS(Survey!$AR28)-ABS(Survey!$AS28)+Survey!$AT28</f>
        <v>0</v>
      </c>
      <c r="AX28" s="46" t="str">
        <f t="shared" si="16"/>
        <v>No holdings</v>
      </c>
      <c r="AY28" s="37">
        <f t="shared" si="17"/>
        <v>0</v>
      </c>
      <c r="AZ28" s="196" t="str">
        <f t="shared" si="18"/>
        <v>Pass</v>
      </c>
      <c r="BA28" s="54" t="b">
        <f>IF(ABS(Survey!$AT28)=0,TRUE,FALSE)</f>
        <v>1</v>
      </c>
      <c r="BB28" s="53" t="b">
        <f>NOT(ISBLANK(Survey!$AU28))</f>
        <v>0</v>
      </c>
      <c r="BC28" s="37" t="str">
        <f t="shared" si="19"/>
        <v>Fail</v>
      </c>
      <c r="BD28" s="38">
        <f>ABS(Survey!$AL28)</f>
        <v>0</v>
      </c>
      <c r="BE28" s="38" cm="1">
        <f t="array" ref="BE28">SUM(SUMIF(Survey!AW28:BD28,{"&gt;0","&lt;0"})*{1,-1})-SUM(SUMIF(Survey!BF28:BM28,{"&gt;0","&lt;0"})*{1,-1})</f>
        <v>0</v>
      </c>
      <c r="BF28" s="46" t="str">
        <f t="shared" si="20"/>
        <v>No holdings</v>
      </c>
      <c r="BG28" s="37">
        <f t="shared" si="21"/>
        <v>0</v>
      </c>
      <c r="BH28" s="196" t="str">
        <f t="shared" si="22"/>
        <v>Fail</v>
      </c>
      <c r="BI28" s="47">
        <f>ABS(Survey!$AL28)</f>
        <v>0</v>
      </c>
      <c r="BJ28" s="47" cm="1">
        <f t="array" ref="BJ28">SUM(SUMIF(Survey!BO28:CH28,{"&gt;0","&lt;0"})*{1,-1})-SUM(SUMIF(Survey!CJ28:DC28,{"&gt;0","&lt;0"})*{1,-1})</f>
        <v>0</v>
      </c>
      <c r="BK28" s="48" t="str">
        <f t="shared" si="23"/>
        <v>No holdings</v>
      </c>
      <c r="BL28" s="49">
        <f t="shared" si="24"/>
        <v>0</v>
      </c>
      <c r="BM28" s="196" t="str">
        <f t="shared" si="25"/>
        <v>Pass</v>
      </c>
      <c r="BN28" s="54" t="b">
        <f>IF(ABS(Survey!$CH28)=0,TRUE,FALSE)</f>
        <v>1</v>
      </c>
      <c r="BO28" s="53" t="b">
        <f>NOT(ISBLANK(Survey!$CI28))</f>
        <v>0</v>
      </c>
      <c r="BP28" s="196" t="str">
        <f t="shared" si="26"/>
        <v>Pass</v>
      </c>
      <c r="BQ28" s="54" t="b">
        <f>IF(ABS(Survey!$DC28)=0,TRUE,FALSE)</f>
        <v>1</v>
      </c>
      <c r="BR28" s="53" t="b">
        <f>NOT(ISBLANK(Survey!$DD28))</f>
        <v>0</v>
      </c>
      <c r="BS28" s="37" t="str">
        <f t="shared" si="27"/>
        <v>Pass</v>
      </c>
      <c r="BT28" s="38" cm="1">
        <f t="array" ref="BT28">SUM(SUMIF(Survey!CD28,{"&gt;0","&lt;0"})*{1,-1})+SUM(SUMIF(Survey!CY28,{"&gt;0","&lt;0"})*{1,-1})</f>
        <v>0</v>
      </c>
      <c r="BU28" s="38">
        <f>SUM(SUMIF(Survey!DF28:DL28,{"&gt;0","&lt;0"})*{1,-1})+SUM(SUMIF(Survey!DN28:DT28,{"&gt;0","&lt;0"})*{1,-1})</f>
        <v>0</v>
      </c>
      <c r="BV28" s="37">
        <f t="shared" si="28"/>
        <v>0</v>
      </c>
      <c r="BW28" s="37">
        <f t="shared" si="29"/>
        <v>0</v>
      </c>
      <c r="BX28" s="196" t="str">
        <f t="shared" si="30"/>
        <v>Pass</v>
      </c>
      <c r="BY28" s="54" t="b">
        <f>IF(ABS(Survey!$DL28)=0,TRUE,FALSE)</f>
        <v>1</v>
      </c>
      <c r="BZ28" s="53" t="b">
        <f>NOT(ISBLANK(Survey!DM28))</f>
        <v>0</v>
      </c>
      <c r="CA28" s="196" t="str">
        <f t="shared" si="31"/>
        <v>Pass</v>
      </c>
      <c r="CB28" s="54" t="b">
        <f>IF(ABS(Survey!$DT28)=0,TRUE,FALSE)</f>
        <v>1</v>
      </c>
      <c r="CC28" s="53" t="b">
        <f>NOT(ISBLANK(Survey!$DU28))</f>
        <v>0</v>
      </c>
      <c r="CD28" s="196" t="str">
        <f t="shared" si="32"/>
        <v>Fail</v>
      </c>
      <c r="CE28" s="47">
        <f>SUM(SUMIF(Survey!EA28:EC28,{"&gt;0","&lt;0"})*{1,-1})</f>
        <v>0</v>
      </c>
      <c r="CF28" s="50">
        <f t="shared" si="33"/>
        <v>0</v>
      </c>
      <c r="CG28" s="50">
        <f t="shared" si="34"/>
        <v>100</v>
      </c>
      <c r="CH28" s="48" t="b">
        <f>IF(OR(Survey!$M28="ETF",Survey!$M28="ETF, alternative mutual fund",Survey!$M28="Closed-end", Survey!$M28="Split share corp"),TRUE,FALSE)</f>
        <v>0</v>
      </c>
      <c r="CI28" s="196" t="str">
        <f t="shared" si="35"/>
        <v>Fail</v>
      </c>
      <c r="CJ28" s="47">
        <f>SUM(SUMIF(Survey!EE28:EK28,{"&gt;0","&lt;0"})*{1,-1})</f>
        <v>0</v>
      </c>
      <c r="CK28" s="50">
        <f t="shared" si="36"/>
        <v>0</v>
      </c>
      <c r="CL28" s="49">
        <f t="shared" si="37"/>
        <v>100</v>
      </c>
      <c r="CM28" s="196" t="str">
        <f t="shared" si="38"/>
        <v>Fail</v>
      </c>
      <c r="CN28" s="47">
        <f>SUM(SUMIF(Survey!EM28:ES28,{"&gt;0","&lt;0"})*{1,-1})</f>
        <v>0</v>
      </c>
      <c r="CO28" s="50">
        <f t="shared" si="39"/>
        <v>0</v>
      </c>
      <c r="CP28" s="49">
        <f t="shared" si="40"/>
        <v>100</v>
      </c>
    </row>
    <row r="29" spans="1:94">
      <c r="A29" s="1">
        <v>26</v>
      </c>
      <c r="B29" s="37" t="str">
        <f t="shared" si="1"/>
        <v>Pass</v>
      </c>
      <c r="C29" s="37" t="str">
        <f>IF(COUNTBLANK(Survey!B29:ET29)=$C$2, "Pass", "Fail")</f>
        <v>Pass</v>
      </c>
      <c r="D29" s="37" t="str">
        <f t="shared" si="2"/>
        <v>Fail</v>
      </c>
      <c r="F29" s="196" t="str">
        <f t="shared" si="3"/>
        <v>Fail</v>
      </c>
      <c r="G29" s="43">
        <f>COUNTBLANK(Survey!B29:D29)+COUNTBLANK(Survey!G29)+COUNTBLANK(Survey!I29)+COUNTBLANK(Survey!L29:M29)+COUNTBLANK(Survey!P29)+COUNTBLANK(Survey!S29:U29)+COUNTBLANK(Survey!AA29:AC29)+COUNTBLANK(Survey!AF29:AG29)+COUNTBLANK(Survey!AK29)</f>
        <v>17</v>
      </c>
      <c r="H29" s="196" t="str">
        <f t="shared" si="4"/>
        <v>Pass</v>
      </c>
      <c r="I29" s="44">
        <f>LEN(Survey!E29)</f>
        <v>0</v>
      </c>
      <c r="J29" s="196" t="str">
        <f t="shared" si="5"/>
        <v>Pass</v>
      </c>
      <c r="K29" s="43">
        <f>LEN(Survey!F29)</f>
        <v>0</v>
      </c>
      <c r="L29" s="196" t="str">
        <f t="shared" si="6"/>
        <v>Pass</v>
      </c>
      <c r="M29" s="44">
        <f>LEN(Survey!H29)</f>
        <v>0</v>
      </c>
      <c r="N29" s="43" t="str">
        <f>IF(Survey!$L29="Prospectus fund", "Yes", "No")</f>
        <v>No</v>
      </c>
      <c r="O29" s="196" t="str">
        <f t="shared" si="7"/>
        <v>Pass</v>
      </c>
      <c r="P29" s="44">
        <f>MOD((LEN(Survey!J29)+2),11)</f>
        <v>2</v>
      </c>
      <c r="Q29" s="48" t="b">
        <f>IF(OR(Survey!$M29="ETF",Survey!$M29="ETF, alternative mutual fund",Survey!$M29="Closed-end", Survey!$M29="Split share corp", Survey!$I29="Yes"),TRUE,FALSE)</f>
        <v>0</v>
      </c>
      <c r="R29" s="196" t="str">
        <f>IFERROR(IF(AND(OR(U29=V29,V29 = "Either"),NOT(ISBLANK(Survey!K29))),"Pass","Fail"),"Pass")</f>
        <v>Fail</v>
      </c>
      <c r="S29" s="47" cm="1">
        <f t="array" ref="S29">SUM(SUMIF(Survey!BO29:CH29,{"&gt;0","&lt;0"})*{1,-1})</f>
        <v>0</v>
      </c>
      <c r="T29" s="54" cm="1">
        <f t="array" ref="T29">SUM(SUMIF(Survey!BR29,{"&gt;0","&lt;0"})*{1,-1})+SUM(SUMIF(Survey!CB29,{"&gt;0","&lt;0"})*{1,-1})</f>
        <v>0</v>
      </c>
      <c r="U29" s="54">
        <f>Survey!K29</f>
        <v>0</v>
      </c>
      <c r="V29" s="53" t="str">
        <f t="shared" si="8"/>
        <v>Stand-alone</v>
      </c>
      <c r="W29" s="196" t="str">
        <f t="shared" si="9"/>
        <v>Fail</v>
      </c>
      <c r="X29" s="93" cm="1">
        <f t="array" ref="X29">SUM(SUMIF(Survey!BO29:CH29,{"&gt;0","&lt;0"})*{1,-1})+SUM(SUMIF(Survey!CJ29:DC29,{"&gt;0","&lt;0"})*{1,-1})</f>
        <v>0</v>
      </c>
      <c r="Y29" s="93">
        <f>IFERROR(X29/(Survey!$AL29),0)</f>
        <v>0</v>
      </c>
      <c r="Z29" s="198" t="b">
        <f>IF(OR(Survey!$M29="Alternative strategy or hedge",Survey!$M29="Other",Survey!$L29="Prospectus fund"),TRUE,FALSE)</f>
        <v>0</v>
      </c>
      <c r="AA29" s="198" t="b">
        <f>NOT(ISBLANK(Survey!$M29))</f>
        <v>0</v>
      </c>
      <c r="AB29" s="196" t="str">
        <f t="shared" si="10"/>
        <v>Pass</v>
      </c>
      <c r="AC29" s="54" t="b">
        <f>NOT(ISNUMBER(SEARCH("Other",Survey!$P29)))</f>
        <v>1</v>
      </c>
      <c r="AD29" s="53" t="b">
        <f>NOT(ISBLANK(Survey!$Q29))</f>
        <v>0</v>
      </c>
      <c r="AE29" s="239" t="str" cm="1">
        <f t="array" ref="AE29">IF(OR(IF(OR($AG29+$AH29 = 2, $AI29=1), FALSE, TRUE), AND($AF29:$AF29 = 0)),"Pass","Fail")</f>
        <v>Pass</v>
      </c>
      <c r="AF29" s="235">
        <f>COUNTBLANK(Survey!$W29:$Z29)</f>
        <v>4</v>
      </c>
      <c r="AG29" s="235">
        <f>IF(Survey!$I29="Yes",1,0)</f>
        <v>0</v>
      </c>
      <c r="AH29" s="235">
        <f>IF(OR(Survey!$M29="Mutual fund",Survey!$M29="Alternative mutual fund",Survey!$M29="Money market"),1,0)</f>
        <v>0</v>
      </c>
      <c r="AI29" s="240">
        <f>IF(OR(Survey!$M29="ETF",Survey!$M29="ETF, alternative mutual fund"),1,0)</f>
        <v>0</v>
      </c>
      <c r="AJ29" s="196" t="str">
        <f t="shared" si="11"/>
        <v>Pass</v>
      </c>
      <c r="AK29" s="54" t="b">
        <f>NOT(ISNUMBER(SEARCH("Yes",Survey!$AC29)))</f>
        <v>1</v>
      </c>
      <c r="AL29" s="53" t="b">
        <f>IF(COUNTBLANK(Survey!$AD29:$AE29)=0,TRUE, FALSE)</f>
        <v>0</v>
      </c>
      <c r="AM29" s="196" t="str">
        <f t="shared" si="12"/>
        <v>Pass</v>
      </c>
      <c r="AN29" s="54" t="b">
        <f>NOT(ISNUMBER(SEARCH("Yes",Survey!$AF29)))</f>
        <v>1</v>
      </c>
      <c r="AO29" s="53" t="b">
        <f>NOT(ISBLANK(Survey!$AH29))</f>
        <v>0</v>
      </c>
      <c r="AP29" s="196" t="str">
        <f t="shared" si="13"/>
        <v>Pass</v>
      </c>
      <c r="AQ29" s="54" t="b">
        <f>NOT(OR(ISNUMBER(SEARCH("Other",Survey!$AH29)),ISNUMBER(SEARCH("Multiple",Survey!$AH29))))</f>
        <v>1</v>
      </c>
      <c r="AR29" s="53" t="b">
        <f>NOT(ISBLANK(Survey!$AI29))</f>
        <v>0</v>
      </c>
      <c r="AS29" s="196" t="str">
        <f t="shared" si="14"/>
        <v>Fail</v>
      </c>
      <c r="AT29" s="45">
        <f>(Survey!$AL29)</f>
        <v>0</v>
      </c>
      <c r="AU29" s="37" t="str">
        <f t="shared" si="15"/>
        <v>Fail</v>
      </c>
      <c r="AV29" s="38">
        <f>ABS(Survey!$AL29)</f>
        <v>0</v>
      </c>
      <c r="AW29" s="64">
        <f>ABS(Survey!$AM29)+Survey!$AN29-ABS(Survey!$AO29)+ABS(Survey!$AP29)-ABS(Survey!$AQ29)+ABS(Survey!$AR29)-ABS(Survey!$AS29)+Survey!$AT29</f>
        <v>0</v>
      </c>
      <c r="AX29" s="46" t="str">
        <f t="shared" si="16"/>
        <v>No holdings</v>
      </c>
      <c r="AY29" s="37">
        <f t="shared" si="17"/>
        <v>0</v>
      </c>
      <c r="AZ29" s="196" t="str">
        <f t="shared" si="18"/>
        <v>Pass</v>
      </c>
      <c r="BA29" s="54" t="b">
        <f>IF(ABS(Survey!$AT29)=0,TRUE,FALSE)</f>
        <v>1</v>
      </c>
      <c r="BB29" s="53" t="b">
        <f>NOT(ISBLANK(Survey!$AU29))</f>
        <v>0</v>
      </c>
      <c r="BC29" s="37" t="str">
        <f t="shared" si="19"/>
        <v>Fail</v>
      </c>
      <c r="BD29" s="38">
        <f>ABS(Survey!$AL29)</f>
        <v>0</v>
      </c>
      <c r="BE29" s="38" cm="1">
        <f t="array" ref="BE29">SUM(SUMIF(Survey!AW29:BD29,{"&gt;0","&lt;0"})*{1,-1})-SUM(SUMIF(Survey!BF29:BM29,{"&gt;0","&lt;0"})*{1,-1})</f>
        <v>0</v>
      </c>
      <c r="BF29" s="46" t="str">
        <f t="shared" si="20"/>
        <v>No holdings</v>
      </c>
      <c r="BG29" s="37">
        <f t="shared" si="21"/>
        <v>0</v>
      </c>
      <c r="BH29" s="196" t="str">
        <f t="shared" si="22"/>
        <v>Fail</v>
      </c>
      <c r="BI29" s="47">
        <f>ABS(Survey!$AL29)</f>
        <v>0</v>
      </c>
      <c r="BJ29" s="47" cm="1">
        <f t="array" ref="BJ29">SUM(SUMIF(Survey!BO29:CH29,{"&gt;0","&lt;0"})*{1,-1})-SUM(SUMIF(Survey!CJ29:DC29,{"&gt;0","&lt;0"})*{1,-1})</f>
        <v>0</v>
      </c>
      <c r="BK29" s="48" t="str">
        <f t="shared" si="23"/>
        <v>No holdings</v>
      </c>
      <c r="BL29" s="49">
        <f t="shared" si="24"/>
        <v>0</v>
      </c>
      <c r="BM29" s="196" t="str">
        <f t="shared" si="25"/>
        <v>Pass</v>
      </c>
      <c r="BN29" s="54" t="b">
        <f>IF(ABS(Survey!$CH29)=0,TRUE,FALSE)</f>
        <v>1</v>
      </c>
      <c r="BO29" s="53" t="b">
        <f>NOT(ISBLANK(Survey!$CI29))</f>
        <v>0</v>
      </c>
      <c r="BP29" s="196" t="str">
        <f t="shared" si="26"/>
        <v>Pass</v>
      </c>
      <c r="BQ29" s="54" t="b">
        <f>IF(ABS(Survey!$DC29)=0,TRUE,FALSE)</f>
        <v>1</v>
      </c>
      <c r="BR29" s="53" t="b">
        <f>NOT(ISBLANK(Survey!$DD29))</f>
        <v>0</v>
      </c>
      <c r="BS29" s="37" t="str">
        <f t="shared" si="27"/>
        <v>Pass</v>
      </c>
      <c r="BT29" s="38" cm="1">
        <f t="array" ref="BT29">SUM(SUMIF(Survey!CD29,{"&gt;0","&lt;0"})*{1,-1})+SUM(SUMIF(Survey!CY29,{"&gt;0","&lt;0"})*{1,-1})</f>
        <v>0</v>
      </c>
      <c r="BU29" s="38">
        <f>SUM(SUMIF(Survey!DF29:DL29,{"&gt;0","&lt;0"})*{1,-1})+SUM(SUMIF(Survey!DN29:DT29,{"&gt;0","&lt;0"})*{1,-1})</f>
        <v>0</v>
      </c>
      <c r="BV29" s="37">
        <f t="shared" si="28"/>
        <v>0</v>
      </c>
      <c r="BW29" s="37">
        <f t="shared" si="29"/>
        <v>0</v>
      </c>
      <c r="BX29" s="196" t="str">
        <f t="shared" si="30"/>
        <v>Pass</v>
      </c>
      <c r="BY29" s="54" t="b">
        <f>IF(ABS(Survey!$DL29)=0,TRUE,FALSE)</f>
        <v>1</v>
      </c>
      <c r="BZ29" s="53" t="b">
        <f>NOT(ISBLANK(Survey!DM29))</f>
        <v>0</v>
      </c>
      <c r="CA29" s="196" t="str">
        <f t="shared" si="31"/>
        <v>Pass</v>
      </c>
      <c r="CB29" s="54" t="b">
        <f>IF(ABS(Survey!$DT29)=0,TRUE,FALSE)</f>
        <v>1</v>
      </c>
      <c r="CC29" s="53" t="b">
        <f>NOT(ISBLANK(Survey!$DU29))</f>
        <v>0</v>
      </c>
      <c r="CD29" s="196" t="str">
        <f t="shared" si="32"/>
        <v>Fail</v>
      </c>
      <c r="CE29" s="47">
        <f>SUM(SUMIF(Survey!EA29:EC29,{"&gt;0","&lt;0"})*{1,-1})</f>
        <v>0</v>
      </c>
      <c r="CF29" s="50">
        <f t="shared" si="33"/>
        <v>0</v>
      </c>
      <c r="CG29" s="50">
        <f t="shared" si="34"/>
        <v>100</v>
      </c>
      <c r="CH29" s="48" t="b">
        <f>IF(OR(Survey!$M29="ETF",Survey!$M29="ETF, alternative mutual fund",Survey!$M29="Closed-end", Survey!$M29="Split share corp"),TRUE,FALSE)</f>
        <v>0</v>
      </c>
      <c r="CI29" s="196" t="str">
        <f t="shared" si="35"/>
        <v>Fail</v>
      </c>
      <c r="CJ29" s="47">
        <f>SUM(SUMIF(Survey!EE29:EK29,{"&gt;0","&lt;0"})*{1,-1})</f>
        <v>0</v>
      </c>
      <c r="CK29" s="50">
        <f t="shared" si="36"/>
        <v>0</v>
      </c>
      <c r="CL29" s="49">
        <f t="shared" si="37"/>
        <v>100</v>
      </c>
      <c r="CM29" s="196" t="str">
        <f t="shared" si="38"/>
        <v>Fail</v>
      </c>
      <c r="CN29" s="47">
        <f>SUM(SUMIF(Survey!EM29:ES29,{"&gt;0","&lt;0"})*{1,-1})</f>
        <v>0</v>
      </c>
      <c r="CO29" s="50">
        <f t="shared" si="39"/>
        <v>0</v>
      </c>
      <c r="CP29" s="49">
        <f t="shared" si="40"/>
        <v>100</v>
      </c>
    </row>
    <row r="30" spans="1:94">
      <c r="A30" s="1">
        <v>27</v>
      </c>
      <c r="B30" s="37" t="str">
        <f t="shared" si="1"/>
        <v>Pass</v>
      </c>
      <c r="C30" s="37" t="str">
        <f>IF(COUNTBLANK(Survey!B30:ET30)=$C$2, "Pass", "Fail")</f>
        <v>Pass</v>
      </c>
      <c r="D30" s="37" t="str">
        <f t="shared" si="2"/>
        <v>Fail</v>
      </c>
      <c r="F30" s="196" t="str">
        <f t="shared" si="3"/>
        <v>Fail</v>
      </c>
      <c r="G30" s="43">
        <f>COUNTBLANK(Survey!B30:D30)+COUNTBLANK(Survey!G30)+COUNTBLANK(Survey!I30)+COUNTBLANK(Survey!L30:M30)+COUNTBLANK(Survey!P30)+COUNTBLANK(Survey!S30:U30)+COUNTBLANK(Survey!AA30:AC30)+COUNTBLANK(Survey!AF30:AG30)+COUNTBLANK(Survey!AK30)</f>
        <v>17</v>
      </c>
      <c r="H30" s="196" t="str">
        <f t="shared" si="4"/>
        <v>Pass</v>
      </c>
      <c r="I30" s="44">
        <f>LEN(Survey!E30)</f>
        <v>0</v>
      </c>
      <c r="J30" s="196" t="str">
        <f t="shared" si="5"/>
        <v>Pass</v>
      </c>
      <c r="K30" s="43">
        <f>LEN(Survey!F30)</f>
        <v>0</v>
      </c>
      <c r="L30" s="196" t="str">
        <f t="shared" si="6"/>
        <v>Pass</v>
      </c>
      <c r="M30" s="44">
        <f>LEN(Survey!H30)</f>
        <v>0</v>
      </c>
      <c r="N30" s="43" t="str">
        <f>IF(Survey!$L30="Prospectus fund", "Yes", "No")</f>
        <v>No</v>
      </c>
      <c r="O30" s="196" t="str">
        <f t="shared" si="7"/>
        <v>Pass</v>
      </c>
      <c r="P30" s="44">
        <f>MOD((LEN(Survey!J30)+2),11)</f>
        <v>2</v>
      </c>
      <c r="Q30" s="48" t="b">
        <f>IF(OR(Survey!$M30="ETF",Survey!$M30="ETF, alternative mutual fund",Survey!$M30="Closed-end", Survey!$M30="Split share corp", Survey!$I30="Yes"),TRUE,FALSE)</f>
        <v>0</v>
      </c>
      <c r="R30" s="196" t="str">
        <f>IFERROR(IF(AND(OR(U30=V30,V30 = "Either"),NOT(ISBLANK(Survey!K30))),"Pass","Fail"),"Pass")</f>
        <v>Fail</v>
      </c>
      <c r="S30" s="47" cm="1">
        <f t="array" ref="S30">SUM(SUMIF(Survey!BO30:CH30,{"&gt;0","&lt;0"})*{1,-1})</f>
        <v>0</v>
      </c>
      <c r="T30" s="54" cm="1">
        <f t="array" ref="T30">SUM(SUMIF(Survey!BR30,{"&gt;0","&lt;0"})*{1,-1})+SUM(SUMIF(Survey!CB30,{"&gt;0","&lt;0"})*{1,-1})</f>
        <v>0</v>
      </c>
      <c r="U30" s="54">
        <f>Survey!K30</f>
        <v>0</v>
      </c>
      <c r="V30" s="53" t="str">
        <f t="shared" si="8"/>
        <v>Stand-alone</v>
      </c>
      <c r="W30" s="196" t="str">
        <f t="shared" si="9"/>
        <v>Fail</v>
      </c>
      <c r="X30" s="93" cm="1">
        <f t="array" ref="X30">SUM(SUMIF(Survey!BO30:CH30,{"&gt;0","&lt;0"})*{1,-1})+SUM(SUMIF(Survey!CJ30:DC30,{"&gt;0","&lt;0"})*{1,-1})</f>
        <v>0</v>
      </c>
      <c r="Y30" s="93">
        <f>IFERROR(X30/(Survey!$AL30),0)</f>
        <v>0</v>
      </c>
      <c r="Z30" s="198" t="b">
        <f>IF(OR(Survey!$M30="Alternative strategy or hedge",Survey!$M30="Other",Survey!$L30="Prospectus fund"),TRUE,FALSE)</f>
        <v>0</v>
      </c>
      <c r="AA30" s="198" t="b">
        <f>NOT(ISBLANK(Survey!$M30))</f>
        <v>0</v>
      </c>
      <c r="AB30" s="196" t="str">
        <f t="shared" si="10"/>
        <v>Pass</v>
      </c>
      <c r="AC30" s="54" t="b">
        <f>NOT(ISNUMBER(SEARCH("Other",Survey!$P30)))</f>
        <v>1</v>
      </c>
      <c r="AD30" s="53" t="b">
        <f>NOT(ISBLANK(Survey!$Q30))</f>
        <v>0</v>
      </c>
      <c r="AE30" s="239" t="str" cm="1">
        <f t="array" ref="AE30">IF(OR(IF(OR($AG30+$AH30 = 2, $AI30=1), FALSE, TRUE), AND($AF30:$AF30 = 0)),"Pass","Fail")</f>
        <v>Pass</v>
      </c>
      <c r="AF30" s="235">
        <f>COUNTBLANK(Survey!$W30:$Z30)</f>
        <v>4</v>
      </c>
      <c r="AG30" s="235">
        <f>IF(Survey!$I30="Yes",1,0)</f>
        <v>0</v>
      </c>
      <c r="AH30" s="235">
        <f>IF(OR(Survey!$M30="Mutual fund",Survey!$M30="Alternative mutual fund",Survey!$M30="Money market"),1,0)</f>
        <v>0</v>
      </c>
      <c r="AI30" s="240">
        <f>IF(OR(Survey!$M30="ETF",Survey!$M30="ETF, alternative mutual fund"),1,0)</f>
        <v>0</v>
      </c>
      <c r="AJ30" s="196" t="str">
        <f t="shared" si="11"/>
        <v>Pass</v>
      </c>
      <c r="AK30" s="54" t="b">
        <f>NOT(ISNUMBER(SEARCH("Yes",Survey!$AC30)))</f>
        <v>1</v>
      </c>
      <c r="AL30" s="53" t="b">
        <f>IF(COUNTBLANK(Survey!$AD30:$AE30)=0,TRUE, FALSE)</f>
        <v>0</v>
      </c>
      <c r="AM30" s="196" t="str">
        <f t="shared" si="12"/>
        <v>Pass</v>
      </c>
      <c r="AN30" s="54" t="b">
        <f>NOT(ISNUMBER(SEARCH("Yes",Survey!$AF30)))</f>
        <v>1</v>
      </c>
      <c r="AO30" s="53" t="b">
        <f>NOT(ISBLANK(Survey!$AH30))</f>
        <v>0</v>
      </c>
      <c r="AP30" s="196" t="str">
        <f t="shared" si="13"/>
        <v>Pass</v>
      </c>
      <c r="AQ30" s="54" t="b">
        <f>NOT(OR(ISNUMBER(SEARCH("Other",Survey!$AH30)),ISNUMBER(SEARCH("Multiple",Survey!$AH30))))</f>
        <v>1</v>
      </c>
      <c r="AR30" s="53" t="b">
        <f>NOT(ISBLANK(Survey!$AI30))</f>
        <v>0</v>
      </c>
      <c r="AS30" s="196" t="str">
        <f t="shared" si="14"/>
        <v>Fail</v>
      </c>
      <c r="AT30" s="45">
        <f>(Survey!$AL30)</f>
        <v>0</v>
      </c>
      <c r="AU30" s="37" t="str">
        <f t="shared" si="15"/>
        <v>Fail</v>
      </c>
      <c r="AV30" s="38">
        <f>ABS(Survey!$AL30)</f>
        <v>0</v>
      </c>
      <c r="AW30" s="64">
        <f>ABS(Survey!$AM30)+Survey!$AN30-ABS(Survey!$AO30)+ABS(Survey!$AP30)-ABS(Survey!$AQ30)+ABS(Survey!$AR30)-ABS(Survey!$AS30)+Survey!$AT30</f>
        <v>0</v>
      </c>
      <c r="AX30" s="46" t="str">
        <f t="shared" si="16"/>
        <v>No holdings</v>
      </c>
      <c r="AY30" s="37">
        <f t="shared" si="17"/>
        <v>0</v>
      </c>
      <c r="AZ30" s="196" t="str">
        <f t="shared" si="18"/>
        <v>Pass</v>
      </c>
      <c r="BA30" s="54" t="b">
        <f>IF(ABS(Survey!$AT30)=0,TRUE,FALSE)</f>
        <v>1</v>
      </c>
      <c r="BB30" s="53" t="b">
        <f>NOT(ISBLANK(Survey!$AU30))</f>
        <v>0</v>
      </c>
      <c r="BC30" s="37" t="str">
        <f t="shared" si="19"/>
        <v>Fail</v>
      </c>
      <c r="BD30" s="38">
        <f>ABS(Survey!$AL30)</f>
        <v>0</v>
      </c>
      <c r="BE30" s="38" cm="1">
        <f t="array" ref="BE30">SUM(SUMIF(Survey!AW30:BD30,{"&gt;0","&lt;0"})*{1,-1})-SUM(SUMIF(Survey!BF30:BM30,{"&gt;0","&lt;0"})*{1,-1})</f>
        <v>0</v>
      </c>
      <c r="BF30" s="46" t="str">
        <f t="shared" si="20"/>
        <v>No holdings</v>
      </c>
      <c r="BG30" s="37">
        <f t="shared" si="21"/>
        <v>0</v>
      </c>
      <c r="BH30" s="196" t="str">
        <f t="shared" si="22"/>
        <v>Fail</v>
      </c>
      <c r="BI30" s="47">
        <f>ABS(Survey!$AL30)</f>
        <v>0</v>
      </c>
      <c r="BJ30" s="47" cm="1">
        <f t="array" ref="BJ30">SUM(SUMIF(Survey!BO30:CH30,{"&gt;0","&lt;0"})*{1,-1})-SUM(SUMIF(Survey!CJ30:DC30,{"&gt;0","&lt;0"})*{1,-1})</f>
        <v>0</v>
      </c>
      <c r="BK30" s="48" t="str">
        <f t="shared" si="23"/>
        <v>No holdings</v>
      </c>
      <c r="BL30" s="49">
        <f t="shared" si="24"/>
        <v>0</v>
      </c>
      <c r="BM30" s="196" t="str">
        <f t="shared" si="25"/>
        <v>Pass</v>
      </c>
      <c r="BN30" s="54" t="b">
        <f>IF(ABS(Survey!$CH30)=0,TRUE,FALSE)</f>
        <v>1</v>
      </c>
      <c r="BO30" s="53" t="b">
        <f>NOT(ISBLANK(Survey!$CI30))</f>
        <v>0</v>
      </c>
      <c r="BP30" s="196" t="str">
        <f t="shared" si="26"/>
        <v>Pass</v>
      </c>
      <c r="BQ30" s="54" t="b">
        <f>IF(ABS(Survey!$DC30)=0,TRUE,FALSE)</f>
        <v>1</v>
      </c>
      <c r="BR30" s="53" t="b">
        <f>NOT(ISBLANK(Survey!$DD30))</f>
        <v>0</v>
      </c>
      <c r="BS30" s="37" t="str">
        <f t="shared" si="27"/>
        <v>Pass</v>
      </c>
      <c r="BT30" s="38" cm="1">
        <f t="array" ref="BT30">SUM(SUMIF(Survey!CD30,{"&gt;0","&lt;0"})*{1,-1})+SUM(SUMIF(Survey!CY30,{"&gt;0","&lt;0"})*{1,-1})</f>
        <v>0</v>
      </c>
      <c r="BU30" s="38">
        <f>SUM(SUMIF(Survey!DF30:DL30,{"&gt;0","&lt;0"})*{1,-1})+SUM(SUMIF(Survey!DN30:DT30,{"&gt;0","&lt;0"})*{1,-1})</f>
        <v>0</v>
      </c>
      <c r="BV30" s="37">
        <f t="shared" si="28"/>
        <v>0</v>
      </c>
      <c r="BW30" s="37">
        <f t="shared" si="29"/>
        <v>0</v>
      </c>
      <c r="BX30" s="196" t="str">
        <f t="shared" si="30"/>
        <v>Pass</v>
      </c>
      <c r="BY30" s="54" t="b">
        <f>IF(ABS(Survey!$DL30)=0,TRUE,FALSE)</f>
        <v>1</v>
      </c>
      <c r="BZ30" s="53" t="b">
        <f>NOT(ISBLANK(Survey!DM30))</f>
        <v>0</v>
      </c>
      <c r="CA30" s="196" t="str">
        <f t="shared" si="31"/>
        <v>Pass</v>
      </c>
      <c r="CB30" s="54" t="b">
        <f>IF(ABS(Survey!$DT30)=0,TRUE,FALSE)</f>
        <v>1</v>
      </c>
      <c r="CC30" s="53" t="b">
        <f>NOT(ISBLANK(Survey!$DU30))</f>
        <v>0</v>
      </c>
      <c r="CD30" s="196" t="str">
        <f t="shared" si="32"/>
        <v>Fail</v>
      </c>
      <c r="CE30" s="47">
        <f>SUM(SUMIF(Survey!EA30:EC30,{"&gt;0","&lt;0"})*{1,-1})</f>
        <v>0</v>
      </c>
      <c r="CF30" s="50">
        <f t="shared" si="33"/>
        <v>0</v>
      </c>
      <c r="CG30" s="50">
        <f t="shared" si="34"/>
        <v>100</v>
      </c>
      <c r="CH30" s="48" t="b">
        <f>IF(OR(Survey!$M30="ETF",Survey!$M30="ETF, alternative mutual fund",Survey!$M30="Closed-end", Survey!$M30="Split share corp"),TRUE,FALSE)</f>
        <v>0</v>
      </c>
      <c r="CI30" s="196" t="str">
        <f t="shared" si="35"/>
        <v>Fail</v>
      </c>
      <c r="CJ30" s="47">
        <f>SUM(SUMIF(Survey!EE30:EK30,{"&gt;0","&lt;0"})*{1,-1})</f>
        <v>0</v>
      </c>
      <c r="CK30" s="50">
        <f t="shared" si="36"/>
        <v>0</v>
      </c>
      <c r="CL30" s="49">
        <f t="shared" si="37"/>
        <v>100</v>
      </c>
      <c r="CM30" s="196" t="str">
        <f t="shared" si="38"/>
        <v>Fail</v>
      </c>
      <c r="CN30" s="47">
        <f>SUM(SUMIF(Survey!EM30:ES30,{"&gt;0","&lt;0"})*{1,-1})</f>
        <v>0</v>
      </c>
      <c r="CO30" s="50">
        <f t="shared" si="39"/>
        <v>0</v>
      </c>
      <c r="CP30" s="49">
        <f t="shared" si="40"/>
        <v>100</v>
      </c>
    </row>
    <row r="31" spans="1:94">
      <c r="A31" s="1">
        <v>28</v>
      </c>
      <c r="B31" s="37" t="str">
        <f t="shared" si="1"/>
        <v>Pass</v>
      </c>
      <c r="C31" s="37" t="str">
        <f>IF(COUNTBLANK(Survey!B31:ET31)=$C$2, "Pass", "Fail")</f>
        <v>Pass</v>
      </c>
      <c r="D31" s="37" t="str">
        <f t="shared" si="2"/>
        <v>Fail</v>
      </c>
      <c r="F31" s="196" t="str">
        <f t="shared" si="3"/>
        <v>Fail</v>
      </c>
      <c r="G31" s="43">
        <f>COUNTBLANK(Survey!B31:D31)+COUNTBLANK(Survey!G31)+COUNTBLANK(Survey!I31)+COUNTBLANK(Survey!L31:M31)+COUNTBLANK(Survey!P31)+COUNTBLANK(Survey!S31:U31)+COUNTBLANK(Survey!AA31:AC31)+COUNTBLANK(Survey!AF31:AG31)+COUNTBLANK(Survey!AK31)</f>
        <v>17</v>
      </c>
      <c r="H31" s="196" t="str">
        <f t="shared" si="4"/>
        <v>Pass</v>
      </c>
      <c r="I31" s="44">
        <f>LEN(Survey!E31)</f>
        <v>0</v>
      </c>
      <c r="J31" s="196" t="str">
        <f t="shared" si="5"/>
        <v>Pass</v>
      </c>
      <c r="K31" s="43">
        <f>LEN(Survey!F31)</f>
        <v>0</v>
      </c>
      <c r="L31" s="196" t="str">
        <f t="shared" si="6"/>
        <v>Pass</v>
      </c>
      <c r="M31" s="44">
        <f>LEN(Survey!H31)</f>
        <v>0</v>
      </c>
      <c r="N31" s="43" t="str">
        <f>IF(Survey!$L31="Prospectus fund", "Yes", "No")</f>
        <v>No</v>
      </c>
      <c r="O31" s="196" t="str">
        <f t="shared" si="7"/>
        <v>Pass</v>
      </c>
      <c r="P31" s="44">
        <f>MOD((LEN(Survey!J31)+2),11)</f>
        <v>2</v>
      </c>
      <c r="Q31" s="48" t="b">
        <f>IF(OR(Survey!$M31="ETF",Survey!$M31="ETF, alternative mutual fund",Survey!$M31="Closed-end", Survey!$M31="Split share corp", Survey!$I31="Yes"),TRUE,FALSE)</f>
        <v>0</v>
      </c>
      <c r="R31" s="196" t="str">
        <f>IFERROR(IF(AND(OR(U31=V31,V31 = "Either"),NOT(ISBLANK(Survey!K31))),"Pass","Fail"),"Pass")</f>
        <v>Fail</v>
      </c>
      <c r="S31" s="47" cm="1">
        <f t="array" ref="S31">SUM(SUMIF(Survey!BO31:CH31,{"&gt;0","&lt;0"})*{1,-1})</f>
        <v>0</v>
      </c>
      <c r="T31" s="54" cm="1">
        <f t="array" ref="T31">SUM(SUMIF(Survey!BR31,{"&gt;0","&lt;0"})*{1,-1})+SUM(SUMIF(Survey!CB31,{"&gt;0","&lt;0"})*{1,-1})</f>
        <v>0</v>
      </c>
      <c r="U31" s="54">
        <f>Survey!K31</f>
        <v>0</v>
      </c>
      <c r="V31" s="53" t="str">
        <f t="shared" si="8"/>
        <v>Stand-alone</v>
      </c>
      <c r="W31" s="196" t="str">
        <f t="shared" si="9"/>
        <v>Fail</v>
      </c>
      <c r="X31" s="93" cm="1">
        <f t="array" ref="X31">SUM(SUMIF(Survey!BO31:CH31,{"&gt;0","&lt;0"})*{1,-1})+SUM(SUMIF(Survey!CJ31:DC31,{"&gt;0","&lt;0"})*{1,-1})</f>
        <v>0</v>
      </c>
      <c r="Y31" s="93">
        <f>IFERROR(X31/(Survey!$AL31),0)</f>
        <v>0</v>
      </c>
      <c r="Z31" s="198" t="b">
        <f>IF(OR(Survey!$M31="Alternative strategy or hedge",Survey!$M31="Other",Survey!$L31="Prospectus fund"),TRUE,FALSE)</f>
        <v>0</v>
      </c>
      <c r="AA31" s="198" t="b">
        <f>NOT(ISBLANK(Survey!$M31))</f>
        <v>0</v>
      </c>
      <c r="AB31" s="196" t="str">
        <f t="shared" si="10"/>
        <v>Pass</v>
      </c>
      <c r="AC31" s="54" t="b">
        <f>NOT(ISNUMBER(SEARCH("Other",Survey!$P31)))</f>
        <v>1</v>
      </c>
      <c r="AD31" s="53" t="b">
        <f>NOT(ISBLANK(Survey!$Q31))</f>
        <v>0</v>
      </c>
      <c r="AE31" s="239" t="str" cm="1">
        <f t="array" ref="AE31">IF(OR(IF(OR($AG31+$AH31 = 2, $AI31=1), FALSE, TRUE), AND($AF31:$AF31 = 0)),"Pass","Fail")</f>
        <v>Pass</v>
      </c>
      <c r="AF31" s="235">
        <f>COUNTBLANK(Survey!$W31:$Z31)</f>
        <v>4</v>
      </c>
      <c r="AG31" s="235">
        <f>IF(Survey!$I31="Yes",1,0)</f>
        <v>0</v>
      </c>
      <c r="AH31" s="235">
        <f>IF(OR(Survey!$M31="Mutual fund",Survey!$M31="Alternative mutual fund",Survey!$M31="Money market"),1,0)</f>
        <v>0</v>
      </c>
      <c r="AI31" s="240">
        <f>IF(OR(Survey!$M31="ETF",Survey!$M31="ETF, alternative mutual fund"),1,0)</f>
        <v>0</v>
      </c>
      <c r="AJ31" s="196" t="str">
        <f t="shared" si="11"/>
        <v>Pass</v>
      </c>
      <c r="AK31" s="54" t="b">
        <f>NOT(ISNUMBER(SEARCH("Yes",Survey!$AC31)))</f>
        <v>1</v>
      </c>
      <c r="AL31" s="53" t="b">
        <f>IF(COUNTBLANK(Survey!$AD31:$AE31)=0,TRUE, FALSE)</f>
        <v>0</v>
      </c>
      <c r="AM31" s="196" t="str">
        <f t="shared" si="12"/>
        <v>Pass</v>
      </c>
      <c r="AN31" s="54" t="b">
        <f>NOT(ISNUMBER(SEARCH("Yes",Survey!$AF31)))</f>
        <v>1</v>
      </c>
      <c r="AO31" s="53" t="b">
        <f>NOT(ISBLANK(Survey!$AH31))</f>
        <v>0</v>
      </c>
      <c r="AP31" s="196" t="str">
        <f t="shared" si="13"/>
        <v>Pass</v>
      </c>
      <c r="AQ31" s="54" t="b">
        <f>NOT(OR(ISNUMBER(SEARCH("Other",Survey!$AH31)),ISNUMBER(SEARCH("Multiple",Survey!$AH31))))</f>
        <v>1</v>
      </c>
      <c r="AR31" s="53" t="b">
        <f>NOT(ISBLANK(Survey!$AI31))</f>
        <v>0</v>
      </c>
      <c r="AS31" s="196" t="str">
        <f t="shared" si="14"/>
        <v>Fail</v>
      </c>
      <c r="AT31" s="45">
        <f>(Survey!$AL31)</f>
        <v>0</v>
      </c>
      <c r="AU31" s="37" t="str">
        <f t="shared" si="15"/>
        <v>Fail</v>
      </c>
      <c r="AV31" s="38">
        <f>ABS(Survey!$AL31)</f>
        <v>0</v>
      </c>
      <c r="AW31" s="64">
        <f>ABS(Survey!$AM31)+Survey!$AN31-ABS(Survey!$AO31)+ABS(Survey!$AP31)-ABS(Survey!$AQ31)+ABS(Survey!$AR31)-ABS(Survey!$AS31)+Survey!$AT31</f>
        <v>0</v>
      </c>
      <c r="AX31" s="46" t="str">
        <f t="shared" si="16"/>
        <v>No holdings</v>
      </c>
      <c r="AY31" s="37">
        <f t="shared" si="17"/>
        <v>0</v>
      </c>
      <c r="AZ31" s="196" t="str">
        <f t="shared" si="18"/>
        <v>Pass</v>
      </c>
      <c r="BA31" s="54" t="b">
        <f>IF(ABS(Survey!$AT31)=0,TRUE,FALSE)</f>
        <v>1</v>
      </c>
      <c r="BB31" s="53" t="b">
        <f>NOT(ISBLANK(Survey!$AU31))</f>
        <v>0</v>
      </c>
      <c r="BC31" s="37" t="str">
        <f t="shared" si="19"/>
        <v>Fail</v>
      </c>
      <c r="BD31" s="38">
        <f>ABS(Survey!$AL31)</f>
        <v>0</v>
      </c>
      <c r="BE31" s="38" cm="1">
        <f t="array" ref="BE31">SUM(SUMIF(Survey!AW31:BD31,{"&gt;0","&lt;0"})*{1,-1})-SUM(SUMIF(Survey!BF31:BM31,{"&gt;0","&lt;0"})*{1,-1})</f>
        <v>0</v>
      </c>
      <c r="BF31" s="46" t="str">
        <f t="shared" si="20"/>
        <v>No holdings</v>
      </c>
      <c r="BG31" s="37">
        <f t="shared" si="21"/>
        <v>0</v>
      </c>
      <c r="BH31" s="196" t="str">
        <f t="shared" si="22"/>
        <v>Fail</v>
      </c>
      <c r="BI31" s="47">
        <f>ABS(Survey!$AL31)</f>
        <v>0</v>
      </c>
      <c r="BJ31" s="47" cm="1">
        <f t="array" ref="BJ31">SUM(SUMIF(Survey!BO31:CH31,{"&gt;0","&lt;0"})*{1,-1})-SUM(SUMIF(Survey!CJ31:DC31,{"&gt;0","&lt;0"})*{1,-1})</f>
        <v>0</v>
      </c>
      <c r="BK31" s="48" t="str">
        <f t="shared" si="23"/>
        <v>No holdings</v>
      </c>
      <c r="BL31" s="49">
        <f t="shared" si="24"/>
        <v>0</v>
      </c>
      <c r="BM31" s="196" t="str">
        <f t="shared" si="25"/>
        <v>Pass</v>
      </c>
      <c r="BN31" s="54" t="b">
        <f>IF(ABS(Survey!$CH31)=0,TRUE,FALSE)</f>
        <v>1</v>
      </c>
      <c r="BO31" s="53" t="b">
        <f>NOT(ISBLANK(Survey!$CI31))</f>
        <v>0</v>
      </c>
      <c r="BP31" s="196" t="str">
        <f t="shared" si="26"/>
        <v>Pass</v>
      </c>
      <c r="BQ31" s="54" t="b">
        <f>IF(ABS(Survey!$DC31)=0,TRUE,FALSE)</f>
        <v>1</v>
      </c>
      <c r="BR31" s="53" t="b">
        <f>NOT(ISBLANK(Survey!$DD31))</f>
        <v>0</v>
      </c>
      <c r="BS31" s="37" t="str">
        <f t="shared" si="27"/>
        <v>Pass</v>
      </c>
      <c r="BT31" s="38" cm="1">
        <f t="array" ref="BT31">SUM(SUMIF(Survey!CD31,{"&gt;0","&lt;0"})*{1,-1})+SUM(SUMIF(Survey!CY31,{"&gt;0","&lt;0"})*{1,-1})</f>
        <v>0</v>
      </c>
      <c r="BU31" s="38">
        <f>SUM(SUMIF(Survey!DF31:DL31,{"&gt;0","&lt;0"})*{1,-1})+SUM(SUMIF(Survey!DN31:DT31,{"&gt;0","&lt;0"})*{1,-1})</f>
        <v>0</v>
      </c>
      <c r="BV31" s="37">
        <f t="shared" si="28"/>
        <v>0</v>
      </c>
      <c r="BW31" s="37">
        <f t="shared" si="29"/>
        <v>0</v>
      </c>
      <c r="BX31" s="196" t="str">
        <f t="shared" si="30"/>
        <v>Pass</v>
      </c>
      <c r="BY31" s="54" t="b">
        <f>IF(ABS(Survey!$DL31)=0,TRUE,FALSE)</f>
        <v>1</v>
      </c>
      <c r="BZ31" s="53" t="b">
        <f>NOT(ISBLANK(Survey!DM31))</f>
        <v>0</v>
      </c>
      <c r="CA31" s="196" t="str">
        <f t="shared" si="31"/>
        <v>Pass</v>
      </c>
      <c r="CB31" s="54" t="b">
        <f>IF(ABS(Survey!$DT31)=0,TRUE,FALSE)</f>
        <v>1</v>
      </c>
      <c r="CC31" s="53" t="b">
        <f>NOT(ISBLANK(Survey!$DU31))</f>
        <v>0</v>
      </c>
      <c r="CD31" s="196" t="str">
        <f t="shared" si="32"/>
        <v>Fail</v>
      </c>
      <c r="CE31" s="47">
        <f>SUM(SUMIF(Survey!EA31:EC31,{"&gt;0","&lt;0"})*{1,-1})</f>
        <v>0</v>
      </c>
      <c r="CF31" s="50">
        <f t="shared" si="33"/>
        <v>0</v>
      </c>
      <c r="CG31" s="50">
        <f t="shared" si="34"/>
        <v>100</v>
      </c>
      <c r="CH31" s="48" t="b">
        <f>IF(OR(Survey!$M31="ETF",Survey!$M31="ETF, alternative mutual fund",Survey!$M31="Closed-end", Survey!$M31="Split share corp"),TRUE,FALSE)</f>
        <v>0</v>
      </c>
      <c r="CI31" s="196" t="str">
        <f t="shared" si="35"/>
        <v>Fail</v>
      </c>
      <c r="CJ31" s="47">
        <f>SUM(SUMIF(Survey!EE31:EK31,{"&gt;0","&lt;0"})*{1,-1})</f>
        <v>0</v>
      </c>
      <c r="CK31" s="50">
        <f t="shared" si="36"/>
        <v>0</v>
      </c>
      <c r="CL31" s="49">
        <f t="shared" si="37"/>
        <v>100</v>
      </c>
      <c r="CM31" s="196" t="str">
        <f t="shared" si="38"/>
        <v>Fail</v>
      </c>
      <c r="CN31" s="47">
        <f>SUM(SUMIF(Survey!EM31:ES31,{"&gt;0","&lt;0"})*{1,-1})</f>
        <v>0</v>
      </c>
      <c r="CO31" s="50">
        <f t="shared" si="39"/>
        <v>0</v>
      </c>
      <c r="CP31" s="49">
        <f t="shared" si="40"/>
        <v>100</v>
      </c>
    </row>
    <row r="32" spans="1:94">
      <c r="A32" s="1">
        <v>29</v>
      </c>
      <c r="B32" s="37" t="str">
        <f t="shared" si="1"/>
        <v>Pass</v>
      </c>
      <c r="C32" s="37" t="str">
        <f>IF(COUNTBLANK(Survey!B32:ET32)=$C$2, "Pass", "Fail")</f>
        <v>Pass</v>
      </c>
      <c r="D32" s="37" t="str">
        <f t="shared" si="2"/>
        <v>Fail</v>
      </c>
      <c r="F32" s="196" t="str">
        <f t="shared" si="3"/>
        <v>Fail</v>
      </c>
      <c r="G32" s="43">
        <f>COUNTBLANK(Survey!B32:D32)+COUNTBLANK(Survey!G32)+COUNTBLANK(Survey!I32)+COUNTBLANK(Survey!L32:M32)+COUNTBLANK(Survey!P32)+COUNTBLANK(Survey!S32:U32)+COUNTBLANK(Survey!AA32:AC32)+COUNTBLANK(Survey!AF32:AG32)+COUNTBLANK(Survey!AK32)</f>
        <v>17</v>
      </c>
      <c r="H32" s="196" t="str">
        <f t="shared" si="4"/>
        <v>Pass</v>
      </c>
      <c r="I32" s="44">
        <f>LEN(Survey!E32)</f>
        <v>0</v>
      </c>
      <c r="J32" s="196" t="str">
        <f t="shared" si="5"/>
        <v>Pass</v>
      </c>
      <c r="K32" s="43">
        <f>LEN(Survey!F32)</f>
        <v>0</v>
      </c>
      <c r="L32" s="196" t="str">
        <f t="shared" si="6"/>
        <v>Pass</v>
      </c>
      <c r="M32" s="44">
        <f>LEN(Survey!H32)</f>
        <v>0</v>
      </c>
      <c r="N32" s="43" t="str">
        <f>IF(Survey!$L32="Prospectus fund", "Yes", "No")</f>
        <v>No</v>
      </c>
      <c r="O32" s="196" t="str">
        <f t="shared" si="7"/>
        <v>Pass</v>
      </c>
      <c r="P32" s="44">
        <f>MOD((LEN(Survey!J32)+2),11)</f>
        <v>2</v>
      </c>
      <c r="Q32" s="48" t="b">
        <f>IF(OR(Survey!$M32="ETF",Survey!$M32="ETF, alternative mutual fund",Survey!$M32="Closed-end", Survey!$M32="Split share corp", Survey!$I32="Yes"),TRUE,FALSE)</f>
        <v>0</v>
      </c>
      <c r="R32" s="196" t="str">
        <f>IFERROR(IF(AND(OR(U32=V32,V32 = "Either"),NOT(ISBLANK(Survey!K32))),"Pass","Fail"),"Pass")</f>
        <v>Fail</v>
      </c>
      <c r="S32" s="47" cm="1">
        <f t="array" ref="S32">SUM(SUMIF(Survey!BO32:CH32,{"&gt;0","&lt;0"})*{1,-1})</f>
        <v>0</v>
      </c>
      <c r="T32" s="54" cm="1">
        <f t="array" ref="T32">SUM(SUMIF(Survey!BR32,{"&gt;0","&lt;0"})*{1,-1})+SUM(SUMIF(Survey!CB32,{"&gt;0","&lt;0"})*{1,-1})</f>
        <v>0</v>
      </c>
      <c r="U32" s="54">
        <f>Survey!K32</f>
        <v>0</v>
      </c>
      <c r="V32" s="53" t="str">
        <f t="shared" si="8"/>
        <v>Stand-alone</v>
      </c>
      <c r="W32" s="196" t="str">
        <f t="shared" si="9"/>
        <v>Fail</v>
      </c>
      <c r="X32" s="93" cm="1">
        <f t="array" ref="X32">SUM(SUMIF(Survey!BO32:CH32,{"&gt;0","&lt;0"})*{1,-1})+SUM(SUMIF(Survey!CJ32:DC32,{"&gt;0","&lt;0"})*{1,-1})</f>
        <v>0</v>
      </c>
      <c r="Y32" s="93">
        <f>IFERROR(X32/(Survey!$AL32),0)</f>
        <v>0</v>
      </c>
      <c r="Z32" s="198" t="b">
        <f>IF(OR(Survey!$M32="Alternative strategy or hedge",Survey!$M32="Other",Survey!$L32="Prospectus fund"),TRUE,FALSE)</f>
        <v>0</v>
      </c>
      <c r="AA32" s="198" t="b">
        <f>NOT(ISBLANK(Survey!$M32))</f>
        <v>0</v>
      </c>
      <c r="AB32" s="196" t="str">
        <f t="shared" si="10"/>
        <v>Pass</v>
      </c>
      <c r="AC32" s="54" t="b">
        <f>NOT(ISNUMBER(SEARCH("Other",Survey!$P32)))</f>
        <v>1</v>
      </c>
      <c r="AD32" s="53" t="b">
        <f>NOT(ISBLANK(Survey!$Q32))</f>
        <v>0</v>
      </c>
      <c r="AE32" s="239" t="str" cm="1">
        <f t="array" ref="AE32">IF(OR(IF(OR($AG32+$AH32 = 2, $AI32=1), FALSE, TRUE), AND($AF32:$AF32 = 0)),"Pass","Fail")</f>
        <v>Pass</v>
      </c>
      <c r="AF32" s="235">
        <f>COUNTBLANK(Survey!$W32:$Z32)</f>
        <v>4</v>
      </c>
      <c r="AG32" s="235">
        <f>IF(Survey!$I32="Yes",1,0)</f>
        <v>0</v>
      </c>
      <c r="AH32" s="235">
        <f>IF(OR(Survey!$M32="Mutual fund",Survey!$M32="Alternative mutual fund",Survey!$M32="Money market"),1,0)</f>
        <v>0</v>
      </c>
      <c r="AI32" s="240">
        <f>IF(OR(Survey!$M32="ETF",Survey!$M32="ETF, alternative mutual fund"),1,0)</f>
        <v>0</v>
      </c>
      <c r="AJ32" s="196" t="str">
        <f t="shared" si="11"/>
        <v>Pass</v>
      </c>
      <c r="AK32" s="54" t="b">
        <f>NOT(ISNUMBER(SEARCH("Yes",Survey!$AC32)))</f>
        <v>1</v>
      </c>
      <c r="AL32" s="53" t="b">
        <f>IF(COUNTBLANK(Survey!$AD32:$AE32)=0,TRUE, FALSE)</f>
        <v>0</v>
      </c>
      <c r="AM32" s="196" t="str">
        <f t="shared" si="12"/>
        <v>Pass</v>
      </c>
      <c r="AN32" s="54" t="b">
        <f>NOT(ISNUMBER(SEARCH("Yes",Survey!$AF32)))</f>
        <v>1</v>
      </c>
      <c r="AO32" s="53" t="b">
        <f>NOT(ISBLANK(Survey!$AH32))</f>
        <v>0</v>
      </c>
      <c r="AP32" s="196" t="str">
        <f t="shared" si="13"/>
        <v>Pass</v>
      </c>
      <c r="AQ32" s="54" t="b">
        <f>NOT(OR(ISNUMBER(SEARCH("Other",Survey!$AH32)),ISNUMBER(SEARCH("Multiple",Survey!$AH32))))</f>
        <v>1</v>
      </c>
      <c r="AR32" s="53" t="b">
        <f>NOT(ISBLANK(Survey!$AI32))</f>
        <v>0</v>
      </c>
      <c r="AS32" s="196" t="str">
        <f t="shared" si="14"/>
        <v>Fail</v>
      </c>
      <c r="AT32" s="45">
        <f>(Survey!$AL32)</f>
        <v>0</v>
      </c>
      <c r="AU32" s="37" t="str">
        <f t="shared" si="15"/>
        <v>Fail</v>
      </c>
      <c r="AV32" s="38">
        <f>ABS(Survey!$AL32)</f>
        <v>0</v>
      </c>
      <c r="AW32" s="64">
        <f>ABS(Survey!$AM32)+Survey!$AN32-ABS(Survey!$AO32)+ABS(Survey!$AP32)-ABS(Survey!$AQ32)+ABS(Survey!$AR32)-ABS(Survey!$AS32)+Survey!$AT32</f>
        <v>0</v>
      </c>
      <c r="AX32" s="46" t="str">
        <f t="shared" si="16"/>
        <v>No holdings</v>
      </c>
      <c r="AY32" s="37">
        <f t="shared" si="17"/>
        <v>0</v>
      </c>
      <c r="AZ32" s="196" t="str">
        <f t="shared" si="18"/>
        <v>Pass</v>
      </c>
      <c r="BA32" s="54" t="b">
        <f>IF(ABS(Survey!$AT32)=0,TRUE,FALSE)</f>
        <v>1</v>
      </c>
      <c r="BB32" s="53" t="b">
        <f>NOT(ISBLANK(Survey!$AU32))</f>
        <v>0</v>
      </c>
      <c r="BC32" s="37" t="str">
        <f t="shared" si="19"/>
        <v>Fail</v>
      </c>
      <c r="BD32" s="38">
        <f>ABS(Survey!$AL32)</f>
        <v>0</v>
      </c>
      <c r="BE32" s="38" cm="1">
        <f t="array" ref="BE32">SUM(SUMIF(Survey!AW32:BD32,{"&gt;0","&lt;0"})*{1,-1})-SUM(SUMIF(Survey!BF32:BM32,{"&gt;0","&lt;0"})*{1,-1})</f>
        <v>0</v>
      </c>
      <c r="BF32" s="46" t="str">
        <f t="shared" si="20"/>
        <v>No holdings</v>
      </c>
      <c r="BG32" s="37">
        <f t="shared" si="21"/>
        <v>0</v>
      </c>
      <c r="BH32" s="196" t="str">
        <f t="shared" si="22"/>
        <v>Fail</v>
      </c>
      <c r="BI32" s="47">
        <f>ABS(Survey!$AL32)</f>
        <v>0</v>
      </c>
      <c r="BJ32" s="47" cm="1">
        <f t="array" ref="BJ32">SUM(SUMIF(Survey!BO32:CH32,{"&gt;0","&lt;0"})*{1,-1})-SUM(SUMIF(Survey!CJ32:DC32,{"&gt;0","&lt;0"})*{1,-1})</f>
        <v>0</v>
      </c>
      <c r="BK32" s="48" t="str">
        <f t="shared" si="23"/>
        <v>No holdings</v>
      </c>
      <c r="BL32" s="49">
        <f t="shared" si="24"/>
        <v>0</v>
      </c>
      <c r="BM32" s="196" t="str">
        <f t="shared" si="25"/>
        <v>Pass</v>
      </c>
      <c r="BN32" s="54" t="b">
        <f>IF(ABS(Survey!$CH32)=0,TRUE,FALSE)</f>
        <v>1</v>
      </c>
      <c r="BO32" s="53" t="b">
        <f>NOT(ISBLANK(Survey!$CI32))</f>
        <v>0</v>
      </c>
      <c r="BP32" s="196" t="str">
        <f t="shared" si="26"/>
        <v>Pass</v>
      </c>
      <c r="BQ32" s="54" t="b">
        <f>IF(ABS(Survey!$DC32)=0,TRUE,FALSE)</f>
        <v>1</v>
      </c>
      <c r="BR32" s="53" t="b">
        <f>NOT(ISBLANK(Survey!$DD32))</f>
        <v>0</v>
      </c>
      <c r="BS32" s="37" t="str">
        <f t="shared" si="27"/>
        <v>Pass</v>
      </c>
      <c r="BT32" s="38" cm="1">
        <f t="array" ref="BT32">SUM(SUMIF(Survey!CD32,{"&gt;0","&lt;0"})*{1,-1})+SUM(SUMIF(Survey!CY32,{"&gt;0","&lt;0"})*{1,-1})</f>
        <v>0</v>
      </c>
      <c r="BU32" s="38">
        <f>SUM(SUMIF(Survey!DF32:DL32,{"&gt;0","&lt;0"})*{1,-1})+SUM(SUMIF(Survey!DN32:DT32,{"&gt;0","&lt;0"})*{1,-1})</f>
        <v>0</v>
      </c>
      <c r="BV32" s="37">
        <f t="shared" si="28"/>
        <v>0</v>
      </c>
      <c r="BW32" s="37">
        <f t="shared" si="29"/>
        <v>0</v>
      </c>
      <c r="BX32" s="196" t="str">
        <f t="shared" si="30"/>
        <v>Pass</v>
      </c>
      <c r="BY32" s="54" t="b">
        <f>IF(ABS(Survey!$DL32)=0,TRUE,FALSE)</f>
        <v>1</v>
      </c>
      <c r="BZ32" s="53" t="b">
        <f>NOT(ISBLANK(Survey!DM32))</f>
        <v>0</v>
      </c>
      <c r="CA32" s="196" t="str">
        <f t="shared" si="31"/>
        <v>Pass</v>
      </c>
      <c r="CB32" s="54" t="b">
        <f>IF(ABS(Survey!$DT32)=0,TRUE,FALSE)</f>
        <v>1</v>
      </c>
      <c r="CC32" s="53" t="b">
        <f>NOT(ISBLANK(Survey!$DU32))</f>
        <v>0</v>
      </c>
      <c r="CD32" s="196" t="str">
        <f t="shared" si="32"/>
        <v>Fail</v>
      </c>
      <c r="CE32" s="47">
        <f>SUM(SUMIF(Survey!EA32:EC32,{"&gt;0","&lt;0"})*{1,-1})</f>
        <v>0</v>
      </c>
      <c r="CF32" s="50">
        <f t="shared" si="33"/>
        <v>0</v>
      </c>
      <c r="CG32" s="50">
        <f t="shared" si="34"/>
        <v>100</v>
      </c>
      <c r="CH32" s="48" t="b">
        <f>IF(OR(Survey!$M32="ETF",Survey!$M32="ETF, alternative mutual fund",Survey!$M32="Closed-end", Survey!$M32="Split share corp"),TRUE,FALSE)</f>
        <v>0</v>
      </c>
      <c r="CI32" s="196" t="str">
        <f t="shared" si="35"/>
        <v>Fail</v>
      </c>
      <c r="CJ32" s="47">
        <f>SUM(SUMIF(Survey!EE32:EK32,{"&gt;0","&lt;0"})*{1,-1})</f>
        <v>0</v>
      </c>
      <c r="CK32" s="50">
        <f t="shared" si="36"/>
        <v>0</v>
      </c>
      <c r="CL32" s="49">
        <f t="shared" si="37"/>
        <v>100</v>
      </c>
      <c r="CM32" s="196" t="str">
        <f t="shared" si="38"/>
        <v>Fail</v>
      </c>
      <c r="CN32" s="47">
        <f>SUM(SUMIF(Survey!EM32:ES32,{"&gt;0","&lt;0"})*{1,-1})</f>
        <v>0</v>
      </c>
      <c r="CO32" s="50">
        <f t="shared" si="39"/>
        <v>0</v>
      </c>
      <c r="CP32" s="49">
        <f t="shared" si="40"/>
        <v>100</v>
      </c>
    </row>
    <row r="33" spans="1:94">
      <c r="A33" s="1">
        <v>30</v>
      </c>
      <c r="B33" s="37" t="str">
        <f t="shared" si="1"/>
        <v>Pass</v>
      </c>
      <c r="C33" s="37" t="str">
        <f>IF(COUNTBLANK(Survey!B33:ET33)=$C$2, "Pass", "Fail")</f>
        <v>Pass</v>
      </c>
      <c r="D33" s="37" t="str">
        <f t="shared" si="2"/>
        <v>Fail</v>
      </c>
      <c r="F33" s="196" t="str">
        <f t="shared" si="3"/>
        <v>Fail</v>
      </c>
      <c r="G33" s="43">
        <f>COUNTBLANK(Survey!B33:D33)+COUNTBLANK(Survey!G33)+COUNTBLANK(Survey!I33)+COUNTBLANK(Survey!L33:M33)+COUNTBLANK(Survey!P33)+COUNTBLANK(Survey!S33:U33)+COUNTBLANK(Survey!AA33:AC33)+COUNTBLANK(Survey!AF33:AG33)+COUNTBLANK(Survey!AK33)</f>
        <v>17</v>
      </c>
      <c r="H33" s="196" t="str">
        <f t="shared" si="4"/>
        <v>Pass</v>
      </c>
      <c r="I33" s="44">
        <f>LEN(Survey!E33)</f>
        <v>0</v>
      </c>
      <c r="J33" s="196" t="str">
        <f t="shared" si="5"/>
        <v>Pass</v>
      </c>
      <c r="K33" s="43">
        <f>LEN(Survey!F33)</f>
        <v>0</v>
      </c>
      <c r="L33" s="196" t="str">
        <f t="shared" si="6"/>
        <v>Pass</v>
      </c>
      <c r="M33" s="44">
        <f>LEN(Survey!H33)</f>
        <v>0</v>
      </c>
      <c r="N33" s="43" t="str">
        <f>IF(Survey!$L33="Prospectus fund", "Yes", "No")</f>
        <v>No</v>
      </c>
      <c r="O33" s="196" t="str">
        <f t="shared" si="7"/>
        <v>Pass</v>
      </c>
      <c r="P33" s="44">
        <f>MOD((LEN(Survey!J33)+2),11)</f>
        <v>2</v>
      </c>
      <c r="Q33" s="48" t="b">
        <f>IF(OR(Survey!$M33="ETF",Survey!$M33="ETF, alternative mutual fund",Survey!$M33="Closed-end", Survey!$M33="Split share corp", Survey!$I33="Yes"),TRUE,FALSE)</f>
        <v>0</v>
      </c>
      <c r="R33" s="196" t="str">
        <f>IFERROR(IF(AND(OR(U33=V33,V33 = "Either"),NOT(ISBLANK(Survey!K33))),"Pass","Fail"),"Pass")</f>
        <v>Fail</v>
      </c>
      <c r="S33" s="47" cm="1">
        <f t="array" ref="S33">SUM(SUMIF(Survey!BO33:CH33,{"&gt;0","&lt;0"})*{1,-1})</f>
        <v>0</v>
      </c>
      <c r="T33" s="54" cm="1">
        <f t="array" ref="T33">SUM(SUMIF(Survey!BR33,{"&gt;0","&lt;0"})*{1,-1})+SUM(SUMIF(Survey!CB33,{"&gt;0","&lt;0"})*{1,-1})</f>
        <v>0</v>
      </c>
      <c r="U33" s="54">
        <f>Survey!K33</f>
        <v>0</v>
      </c>
      <c r="V33" s="53" t="str">
        <f t="shared" si="8"/>
        <v>Stand-alone</v>
      </c>
      <c r="W33" s="196" t="str">
        <f t="shared" si="9"/>
        <v>Fail</v>
      </c>
      <c r="X33" s="93" cm="1">
        <f t="array" ref="X33">SUM(SUMIF(Survey!BO33:CH33,{"&gt;0","&lt;0"})*{1,-1})+SUM(SUMIF(Survey!CJ33:DC33,{"&gt;0","&lt;0"})*{1,-1})</f>
        <v>0</v>
      </c>
      <c r="Y33" s="93">
        <f>IFERROR(X33/(Survey!$AL33),0)</f>
        <v>0</v>
      </c>
      <c r="Z33" s="198" t="b">
        <f>IF(OR(Survey!$M33="Alternative strategy or hedge",Survey!$M33="Other",Survey!$L33="Prospectus fund"),TRUE,FALSE)</f>
        <v>0</v>
      </c>
      <c r="AA33" s="198" t="b">
        <f>NOT(ISBLANK(Survey!$M33))</f>
        <v>0</v>
      </c>
      <c r="AB33" s="196" t="str">
        <f t="shared" si="10"/>
        <v>Pass</v>
      </c>
      <c r="AC33" s="54" t="b">
        <f>NOT(ISNUMBER(SEARCH("Other",Survey!$P33)))</f>
        <v>1</v>
      </c>
      <c r="AD33" s="53" t="b">
        <f>NOT(ISBLANK(Survey!$Q33))</f>
        <v>0</v>
      </c>
      <c r="AE33" s="239" t="str" cm="1">
        <f t="array" ref="AE33">IF(OR(IF(OR($AG33+$AH33 = 2, $AI33=1), FALSE, TRUE), AND($AF33:$AF33 = 0)),"Pass","Fail")</f>
        <v>Pass</v>
      </c>
      <c r="AF33" s="235">
        <f>COUNTBLANK(Survey!$W33:$Z33)</f>
        <v>4</v>
      </c>
      <c r="AG33" s="235">
        <f>IF(Survey!$I33="Yes",1,0)</f>
        <v>0</v>
      </c>
      <c r="AH33" s="235">
        <f>IF(OR(Survey!$M33="Mutual fund",Survey!$M33="Alternative mutual fund",Survey!$M33="Money market"),1,0)</f>
        <v>0</v>
      </c>
      <c r="AI33" s="240">
        <f>IF(OR(Survey!$M33="ETF",Survey!$M33="ETF, alternative mutual fund"),1,0)</f>
        <v>0</v>
      </c>
      <c r="AJ33" s="196" t="str">
        <f t="shared" si="11"/>
        <v>Pass</v>
      </c>
      <c r="AK33" s="54" t="b">
        <f>NOT(ISNUMBER(SEARCH("Yes",Survey!$AC33)))</f>
        <v>1</v>
      </c>
      <c r="AL33" s="53" t="b">
        <f>IF(COUNTBLANK(Survey!$AD33:$AE33)=0,TRUE, FALSE)</f>
        <v>0</v>
      </c>
      <c r="AM33" s="196" t="str">
        <f t="shared" si="12"/>
        <v>Pass</v>
      </c>
      <c r="AN33" s="54" t="b">
        <f>NOT(ISNUMBER(SEARCH("Yes",Survey!$AF33)))</f>
        <v>1</v>
      </c>
      <c r="AO33" s="53" t="b">
        <f>NOT(ISBLANK(Survey!$AH33))</f>
        <v>0</v>
      </c>
      <c r="AP33" s="196" t="str">
        <f t="shared" si="13"/>
        <v>Pass</v>
      </c>
      <c r="AQ33" s="54" t="b">
        <f>NOT(OR(ISNUMBER(SEARCH("Other",Survey!$AH33)),ISNUMBER(SEARCH("Multiple",Survey!$AH33))))</f>
        <v>1</v>
      </c>
      <c r="AR33" s="53" t="b">
        <f>NOT(ISBLANK(Survey!$AI33))</f>
        <v>0</v>
      </c>
      <c r="AS33" s="196" t="str">
        <f t="shared" si="14"/>
        <v>Fail</v>
      </c>
      <c r="AT33" s="45">
        <f>(Survey!$AL33)</f>
        <v>0</v>
      </c>
      <c r="AU33" s="37" t="str">
        <f t="shared" si="15"/>
        <v>Fail</v>
      </c>
      <c r="AV33" s="38">
        <f>ABS(Survey!$AL33)</f>
        <v>0</v>
      </c>
      <c r="AW33" s="64">
        <f>ABS(Survey!$AM33)+Survey!$AN33-ABS(Survey!$AO33)+ABS(Survey!$AP33)-ABS(Survey!$AQ33)+ABS(Survey!$AR33)-ABS(Survey!$AS33)+Survey!$AT33</f>
        <v>0</v>
      </c>
      <c r="AX33" s="46" t="str">
        <f t="shared" si="16"/>
        <v>No holdings</v>
      </c>
      <c r="AY33" s="37">
        <f t="shared" si="17"/>
        <v>0</v>
      </c>
      <c r="AZ33" s="196" t="str">
        <f t="shared" si="18"/>
        <v>Pass</v>
      </c>
      <c r="BA33" s="54" t="b">
        <f>IF(ABS(Survey!$AT33)=0,TRUE,FALSE)</f>
        <v>1</v>
      </c>
      <c r="BB33" s="53" t="b">
        <f>NOT(ISBLANK(Survey!$AU33))</f>
        <v>0</v>
      </c>
      <c r="BC33" s="37" t="str">
        <f t="shared" si="19"/>
        <v>Fail</v>
      </c>
      <c r="BD33" s="38">
        <f>ABS(Survey!$AL33)</f>
        <v>0</v>
      </c>
      <c r="BE33" s="38" cm="1">
        <f t="array" ref="BE33">SUM(SUMIF(Survey!AW33:BD33,{"&gt;0","&lt;0"})*{1,-1})-SUM(SUMIF(Survey!BF33:BM33,{"&gt;0","&lt;0"})*{1,-1})</f>
        <v>0</v>
      </c>
      <c r="BF33" s="46" t="str">
        <f t="shared" si="20"/>
        <v>No holdings</v>
      </c>
      <c r="BG33" s="37">
        <f t="shared" si="21"/>
        <v>0</v>
      </c>
      <c r="BH33" s="196" t="str">
        <f t="shared" si="22"/>
        <v>Fail</v>
      </c>
      <c r="BI33" s="47">
        <f>ABS(Survey!$AL33)</f>
        <v>0</v>
      </c>
      <c r="BJ33" s="47" cm="1">
        <f t="array" ref="BJ33">SUM(SUMIF(Survey!BO33:CH33,{"&gt;0","&lt;0"})*{1,-1})-SUM(SUMIF(Survey!CJ33:DC33,{"&gt;0","&lt;0"})*{1,-1})</f>
        <v>0</v>
      </c>
      <c r="BK33" s="48" t="str">
        <f t="shared" si="23"/>
        <v>No holdings</v>
      </c>
      <c r="BL33" s="49">
        <f t="shared" si="24"/>
        <v>0</v>
      </c>
      <c r="BM33" s="196" t="str">
        <f t="shared" si="25"/>
        <v>Pass</v>
      </c>
      <c r="BN33" s="54" t="b">
        <f>IF(ABS(Survey!$CH33)=0,TRUE,FALSE)</f>
        <v>1</v>
      </c>
      <c r="BO33" s="53" t="b">
        <f>NOT(ISBLANK(Survey!$CI33))</f>
        <v>0</v>
      </c>
      <c r="BP33" s="196" t="str">
        <f t="shared" si="26"/>
        <v>Pass</v>
      </c>
      <c r="BQ33" s="54" t="b">
        <f>IF(ABS(Survey!$DC33)=0,TRUE,FALSE)</f>
        <v>1</v>
      </c>
      <c r="BR33" s="53" t="b">
        <f>NOT(ISBLANK(Survey!$DD33))</f>
        <v>0</v>
      </c>
      <c r="BS33" s="37" t="str">
        <f t="shared" si="27"/>
        <v>Pass</v>
      </c>
      <c r="BT33" s="38" cm="1">
        <f t="array" ref="BT33">SUM(SUMIF(Survey!CD33,{"&gt;0","&lt;0"})*{1,-1})+SUM(SUMIF(Survey!CY33,{"&gt;0","&lt;0"})*{1,-1})</f>
        <v>0</v>
      </c>
      <c r="BU33" s="38">
        <f>SUM(SUMIF(Survey!DF33:DL33,{"&gt;0","&lt;0"})*{1,-1})+SUM(SUMIF(Survey!DN33:DT33,{"&gt;0","&lt;0"})*{1,-1})</f>
        <v>0</v>
      </c>
      <c r="BV33" s="37">
        <f t="shared" si="28"/>
        <v>0</v>
      </c>
      <c r="BW33" s="37">
        <f t="shared" si="29"/>
        <v>0</v>
      </c>
      <c r="BX33" s="196" t="str">
        <f t="shared" si="30"/>
        <v>Pass</v>
      </c>
      <c r="BY33" s="54" t="b">
        <f>IF(ABS(Survey!$DL33)=0,TRUE,FALSE)</f>
        <v>1</v>
      </c>
      <c r="BZ33" s="53" t="b">
        <f>NOT(ISBLANK(Survey!DM33))</f>
        <v>0</v>
      </c>
      <c r="CA33" s="196" t="str">
        <f t="shared" si="31"/>
        <v>Pass</v>
      </c>
      <c r="CB33" s="54" t="b">
        <f>IF(ABS(Survey!$DT33)=0,TRUE,FALSE)</f>
        <v>1</v>
      </c>
      <c r="CC33" s="53" t="b">
        <f>NOT(ISBLANK(Survey!$DU33))</f>
        <v>0</v>
      </c>
      <c r="CD33" s="196" t="str">
        <f t="shared" si="32"/>
        <v>Fail</v>
      </c>
      <c r="CE33" s="47">
        <f>SUM(SUMIF(Survey!EA33:EC33,{"&gt;0","&lt;0"})*{1,-1})</f>
        <v>0</v>
      </c>
      <c r="CF33" s="50">
        <f t="shared" si="33"/>
        <v>0</v>
      </c>
      <c r="CG33" s="50">
        <f t="shared" si="34"/>
        <v>100</v>
      </c>
      <c r="CH33" s="48" t="b">
        <f>IF(OR(Survey!$M33="ETF",Survey!$M33="ETF, alternative mutual fund",Survey!$M33="Closed-end", Survey!$M33="Split share corp"),TRUE,FALSE)</f>
        <v>0</v>
      </c>
      <c r="CI33" s="196" t="str">
        <f t="shared" si="35"/>
        <v>Fail</v>
      </c>
      <c r="CJ33" s="47">
        <f>SUM(SUMIF(Survey!EE33:EK33,{"&gt;0","&lt;0"})*{1,-1})</f>
        <v>0</v>
      </c>
      <c r="CK33" s="50">
        <f t="shared" si="36"/>
        <v>0</v>
      </c>
      <c r="CL33" s="49">
        <f t="shared" si="37"/>
        <v>100</v>
      </c>
      <c r="CM33" s="196" t="str">
        <f t="shared" si="38"/>
        <v>Fail</v>
      </c>
      <c r="CN33" s="47">
        <f>SUM(SUMIF(Survey!EM33:ES33,{"&gt;0","&lt;0"})*{1,-1})</f>
        <v>0</v>
      </c>
      <c r="CO33" s="50">
        <f t="shared" si="39"/>
        <v>0</v>
      </c>
      <c r="CP33" s="49">
        <f t="shared" si="40"/>
        <v>100</v>
      </c>
    </row>
    <row r="34" spans="1:94">
      <c r="A34" s="1">
        <v>31</v>
      </c>
      <c r="B34" s="37" t="str">
        <f t="shared" si="1"/>
        <v>Pass</v>
      </c>
      <c r="C34" s="37" t="str">
        <f>IF(COUNTBLANK(Survey!B34:ET34)=$C$2, "Pass", "Fail")</f>
        <v>Pass</v>
      </c>
      <c r="D34" s="37" t="str">
        <f t="shared" si="2"/>
        <v>Fail</v>
      </c>
      <c r="F34" s="196" t="str">
        <f t="shared" si="3"/>
        <v>Fail</v>
      </c>
      <c r="G34" s="43">
        <f>COUNTBLANK(Survey!B34:D34)+COUNTBLANK(Survey!G34)+COUNTBLANK(Survey!I34)+COUNTBLANK(Survey!L34:M34)+COUNTBLANK(Survey!P34)+COUNTBLANK(Survey!S34:U34)+COUNTBLANK(Survey!AA34:AC34)+COUNTBLANK(Survey!AF34:AG34)+COUNTBLANK(Survey!AK34)</f>
        <v>17</v>
      </c>
      <c r="H34" s="196" t="str">
        <f t="shared" si="4"/>
        <v>Pass</v>
      </c>
      <c r="I34" s="44">
        <f>LEN(Survey!E34)</f>
        <v>0</v>
      </c>
      <c r="J34" s="196" t="str">
        <f t="shared" si="5"/>
        <v>Pass</v>
      </c>
      <c r="K34" s="43">
        <f>LEN(Survey!F34)</f>
        <v>0</v>
      </c>
      <c r="L34" s="196" t="str">
        <f t="shared" si="6"/>
        <v>Pass</v>
      </c>
      <c r="M34" s="44">
        <f>LEN(Survey!H34)</f>
        <v>0</v>
      </c>
      <c r="N34" s="43" t="str">
        <f>IF(Survey!$L34="Prospectus fund", "Yes", "No")</f>
        <v>No</v>
      </c>
      <c r="O34" s="196" t="str">
        <f t="shared" si="7"/>
        <v>Pass</v>
      </c>
      <c r="P34" s="44">
        <f>MOD((LEN(Survey!J34)+2),11)</f>
        <v>2</v>
      </c>
      <c r="Q34" s="48" t="b">
        <f>IF(OR(Survey!$M34="ETF",Survey!$M34="ETF, alternative mutual fund",Survey!$M34="Closed-end", Survey!$M34="Split share corp", Survey!$I34="Yes"),TRUE,FALSE)</f>
        <v>0</v>
      </c>
      <c r="R34" s="196" t="str">
        <f>IFERROR(IF(AND(OR(U34=V34,V34 = "Either"),NOT(ISBLANK(Survey!K34))),"Pass","Fail"),"Pass")</f>
        <v>Fail</v>
      </c>
      <c r="S34" s="47" cm="1">
        <f t="array" ref="S34">SUM(SUMIF(Survey!BO34:CH34,{"&gt;0","&lt;0"})*{1,-1})</f>
        <v>0</v>
      </c>
      <c r="T34" s="54" cm="1">
        <f t="array" ref="T34">SUM(SUMIF(Survey!BR34,{"&gt;0","&lt;0"})*{1,-1})+SUM(SUMIF(Survey!CB34,{"&gt;0","&lt;0"})*{1,-1})</f>
        <v>0</v>
      </c>
      <c r="U34" s="54">
        <f>Survey!K34</f>
        <v>0</v>
      </c>
      <c r="V34" s="53" t="str">
        <f t="shared" si="8"/>
        <v>Stand-alone</v>
      </c>
      <c r="W34" s="196" t="str">
        <f t="shared" si="9"/>
        <v>Fail</v>
      </c>
      <c r="X34" s="93" cm="1">
        <f t="array" ref="X34">SUM(SUMIF(Survey!BO34:CH34,{"&gt;0","&lt;0"})*{1,-1})+SUM(SUMIF(Survey!CJ34:DC34,{"&gt;0","&lt;0"})*{1,-1})</f>
        <v>0</v>
      </c>
      <c r="Y34" s="93">
        <f>IFERROR(X34/(Survey!$AL34),0)</f>
        <v>0</v>
      </c>
      <c r="Z34" s="198" t="b">
        <f>IF(OR(Survey!$M34="Alternative strategy or hedge",Survey!$M34="Other",Survey!$L34="Prospectus fund"),TRUE,FALSE)</f>
        <v>0</v>
      </c>
      <c r="AA34" s="198" t="b">
        <f>NOT(ISBLANK(Survey!$M34))</f>
        <v>0</v>
      </c>
      <c r="AB34" s="196" t="str">
        <f t="shared" si="10"/>
        <v>Pass</v>
      </c>
      <c r="AC34" s="54" t="b">
        <f>NOT(ISNUMBER(SEARCH("Other",Survey!$P34)))</f>
        <v>1</v>
      </c>
      <c r="AD34" s="53" t="b">
        <f>NOT(ISBLANK(Survey!$Q34))</f>
        <v>0</v>
      </c>
      <c r="AE34" s="239" t="str" cm="1">
        <f t="array" ref="AE34">IF(OR(IF(OR($AG34+$AH34 = 2, $AI34=1), FALSE, TRUE), AND($AF34:$AF34 = 0)),"Pass","Fail")</f>
        <v>Pass</v>
      </c>
      <c r="AF34" s="235">
        <f>COUNTBLANK(Survey!$W34:$Z34)</f>
        <v>4</v>
      </c>
      <c r="AG34" s="235">
        <f>IF(Survey!$I34="Yes",1,0)</f>
        <v>0</v>
      </c>
      <c r="AH34" s="235">
        <f>IF(OR(Survey!$M34="Mutual fund",Survey!$M34="Alternative mutual fund",Survey!$M34="Money market"),1,0)</f>
        <v>0</v>
      </c>
      <c r="AI34" s="240">
        <f>IF(OR(Survey!$M34="ETF",Survey!$M34="ETF, alternative mutual fund"),1,0)</f>
        <v>0</v>
      </c>
      <c r="AJ34" s="196" t="str">
        <f t="shared" si="11"/>
        <v>Pass</v>
      </c>
      <c r="AK34" s="54" t="b">
        <f>NOT(ISNUMBER(SEARCH("Yes",Survey!$AC34)))</f>
        <v>1</v>
      </c>
      <c r="AL34" s="53" t="b">
        <f>IF(COUNTBLANK(Survey!$AD34:$AE34)=0,TRUE, FALSE)</f>
        <v>0</v>
      </c>
      <c r="AM34" s="196" t="str">
        <f t="shared" si="12"/>
        <v>Pass</v>
      </c>
      <c r="AN34" s="54" t="b">
        <f>NOT(ISNUMBER(SEARCH("Yes",Survey!$AF34)))</f>
        <v>1</v>
      </c>
      <c r="AO34" s="53" t="b">
        <f>NOT(ISBLANK(Survey!$AH34))</f>
        <v>0</v>
      </c>
      <c r="AP34" s="196" t="str">
        <f t="shared" si="13"/>
        <v>Pass</v>
      </c>
      <c r="AQ34" s="54" t="b">
        <f>NOT(OR(ISNUMBER(SEARCH("Other",Survey!$AH34)),ISNUMBER(SEARCH("Multiple",Survey!$AH34))))</f>
        <v>1</v>
      </c>
      <c r="AR34" s="53" t="b">
        <f>NOT(ISBLANK(Survey!$AI34))</f>
        <v>0</v>
      </c>
      <c r="AS34" s="196" t="str">
        <f t="shared" si="14"/>
        <v>Fail</v>
      </c>
      <c r="AT34" s="45">
        <f>(Survey!$AL34)</f>
        <v>0</v>
      </c>
      <c r="AU34" s="37" t="str">
        <f t="shared" si="15"/>
        <v>Fail</v>
      </c>
      <c r="AV34" s="38">
        <f>ABS(Survey!$AL34)</f>
        <v>0</v>
      </c>
      <c r="AW34" s="64">
        <f>ABS(Survey!$AM34)+Survey!$AN34-ABS(Survey!$AO34)+ABS(Survey!$AP34)-ABS(Survey!$AQ34)+ABS(Survey!$AR34)-ABS(Survey!$AS34)+Survey!$AT34</f>
        <v>0</v>
      </c>
      <c r="AX34" s="46" t="str">
        <f t="shared" si="16"/>
        <v>No holdings</v>
      </c>
      <c r="AY34" s="37">
        <f t="shared" si="17"/>
        <v>0</v>
      </c>
      <c r="AZ34" s="196" t="str">
        <f t="shared" si="18"/>
        <v>Pass</v>
      </c>
      <c r="BA34" s="54" t="b">
        <f>IF(ABS(Survey!$AT34)=0,TRUE,FALSE)</f>
        <v>1</v>
      </c>
      <c r="BB34" s="53" t="b">
        <f>NOT(ISBLANK(Survey!$AU34))</f>
        <v>0</v>
      </c>
      <c r="BC34" s="37" t="str">
        <f t="shared" si="19"/>
        <v>Fail</v>
      </c>
      <c r="BD34" s="38">
        <f>ABS(Survey!$AL34)</f>
        <v>0</v>
      </c>
      <c r="BE34" s="38" cm="1">
        <f t="array" ref="BE34">SUM(SUMIF(Survey!AW34:BD34,{"&gt;0","&lt;0"})*{1,-1})-SUM(SUMIF(Survey!BF34:BM34,{"&gt;0","&lt;0"})*{1,-1})</f>
        <v>0</v>
      </c>
      <c r="BF34" s="46" t="str">
        <f t="shared" si="20"/>
        <v>No holdings</v>
      </c>
      <c r="BG34" s="37">
        <f t="shared" si="21"/>
        <v>0</v>
      </c>
      <c r="BH34" s="196" t="str">
        <f t="shared" si="22"/>
        <v>Fail</v>
      </c>
      <c r="BI34" s="47">
        <f>ABS(Survey!$AL34)</f>
        <v>0</v>
      </c>
      <c r="BJ34" s="47" cm="1">
        <f t="array" ref="BJ34">SUM(SUMIF(Survey!BO34:CH34,{"&gt;0","&lt;0"})*{1,-1})-SUM(SUMIF(Survey!CJ34:DC34,{"&gt;0","&lt;0"})*{1,-1})</f>
        <v>0</v>
      </c>
      <c r="BK34" s="48" t="str">
        <f t="shared" si="23"/>
        <v>No holdings</v>
      </c>
      <c r="BL34" s="49">
        <f t="shared" si="24"/>
        <v>0</v>
      </c>
      <c r="BM34" s="196" t="str">
        <f t="shared" si="25"/>
        <v>Pass</v>
      </c>
      <c r="BN34" s="54" t="b">
        <f>IF(ABS(Survey!$CH34)=0,TRUE,FALSE)</f>
        <v>1</v>
      </c>
      <c r="BO34" s="53" t="b">
        <f>NOT(ISBLANK(Survey!$CI34))</f>
        <v>0</v>
      </c>
      <c r="BP34" s="196" t="str">
        <f t="shared" si="26"/>
        <v>Pass</v>
      </c>
      <c r="BQ34" s="54" t="b">
        <f>IF(ABS(Survey!$DC34)=0,TRUE,FALSE)</f>
        <v>1</v>
      </c>
      <c r="BR34" s="53" t="b">
        <f>NOT(ISBLANK(Survey!$DD34))</f>
        <v>0</v>
      </c>
      <c r="BS34" s="37" t="str">
        <f t="shared" si="27"/>
        <v>Pass</v>
      </c>
      <c r="BT34" s="38" cm="1">
        <f t="array" ref="BT34">SUM(SUMIF(Survey!CD34,{"&gt;0","&lt;0"})*{1,-1})+SUM(SUMIF(Survey!CY34,{"&gt;0","&lt;0"})*{1,-1})</f>
        <v>0</v>
      </c>
      <c r="BU34" s="38">
        <f>SUM(SUMIF(Survey!DF34:DL34,{"&gt;0","&lt;0"})*{1,-1})+SUM(SUMIF(Survey!DN34:DT34,{"&gt;0","&lt;0"})*{1,-1})</f>
        <v>0</v>
      </c>
      <c r="BV34" s="37">
        <f t="shared" si="28"/>
        <v>0</v>
      </c>
      <c r="BW34" s="37">
        <f t="shared" si="29"/>
        <v>0</v>
      </c>
      <c r="BX34" s="196" t="str">
        <f t="shared" si="30"/>
        <v>Pass</v>
      </c>
      <c r="BY34" s="54" t="b">
        <f>IF(ABS(Survey!$DL34)=0,TRUE,FALSE)</f>
        <v>1</v>
      </c>
      <c r="BZ34" s="53" t="b">
        <f>NOT(ISBLANK(Survey!DM34))</f>
        <v>0</v>
      </c>
      <c r="CA34" s="196" t="str">
        <f t="shared" si="31"/>
        <v>Pass</v>
      </c>
      <c r="CB34" s="54" t="b">
        <f>IF(ABS(Survey!$DT34)=0,TRUE,FALSE)</f>
        <v>1</v>
      </c>
      <c r="CC34" s="53" t="b">
        <f>NOT(ISBLANK(Survey!$DU34))</f>
        <v>0</v>
      </c>
      <c r="CD34" s="196" t="str">
        <f t="shared" si="32"/>
        <v>Fail</v>
      </c>
      <c r="CE34" s="47">
        <f>SUM(SUMIF(Survey!EA34:EC34,{"&gt;0","&lt;0"})*{1,-1})</f>
        <v>0</v>
      </c>
      <c r="CF34" s="50">
        <f t="shared" si="33"/>
        <v>0</v>
      </c>
      <c r="CG34" s="50">
        <f t="shared" si="34"/>
        <v>100</v>
      </c>
      <c r="CH34" s="48" t="b">
        <f>IF(OR(Survey!$M34="ETF",Survey!$M34="ETF, alternative mutual fund",Survey!$M34="Closed-end", Survey!$M34="Split share corp"),TRUE,FALSE)</f>
        <v>0</v>
      </c>
      <c r="CI34" s="196" t="str">
        <f t="shared" si="35"/>
        <v>Fail</v>
      </c>
      <c r="CJ34" s="47">
        <f>SUM(SUMIF(Survey!EE34:EK34,{"&gt;0","&lt;0"})*{1,-1})</f>
        <v>0</v>
      </c>
      <c r="CK34" s="50">
        <f t="shared" si="36"/>
        <v>0</v>
      </c>
      <c r="CL34" s="49">
        <f t="shared" si="37"/>
        <v>100</v>
      </c>
      <c r="CM34" s="196" t="str">
        <f t="shared" si="38"/>
        <v>Fail</v>
      </c>
      <c r="CN34" s="47">
        <f>SUM(SUMIF(Survey!EM34:ES34,{"&gt;0","&lt;0"})*{1,-1})</f>
        <v>0</v>
      </c>
      <c r="CO34" s="50">
        <f t="shared" si="39"/>
        <v>0</v>
      </c>
      <c r="CP34" s="49">
        <f t="shared" si="40"/>
        <v>100</v>
      </c>
    </row>
    <row r="35" spans="1:94">
      <c r="A35" s="1">
        <v>32</v>
      </c>
      <c r="B35" s="37" t="str">
        <f t="shared" si="1"/>
        <v>Pass</v>
      </c>
      <c r="C35" s="37" t="str">
        <f>IF(COUNTBLANK(Survey!B35:ET35)=$C$2, "Pass", "Fail")</f>
        <v>Pass</v>
      </c>
      <c r="D35" s="37" t="str">
        <f t="shared" si="2"/>
        <v>Fail</v>
      </c>
      <c r="F35" s="196" t="str">
        <f t="shared" si="3"/>
        <v>Fail</v>
      </c>
      <c r="G35" s="43">
        <f>COUNTBLANK(Survey!B35:D35)+COUNTBLANK(Survey!G35)+COUNTBLANK(Survey!I35)+COUNTBLANK(Survey!L35:M35)+COUNTBLANK(Survey!P35)+COUNTBLANK(Survey!S35:U35)+COUNTBLANK(Survey!AA35:AC35)+COUNTBLANK(Survey!AF35:AG35)+COUNTBLANK(Survey!AK35)</f>
        <v>17</v>
      </c>
      <c r="H35" s="196" t="str">
        <f t="shared" si="4"/>
        <v>Pass</v>
      </c>
      <c r="I35" s="44">
        <f>LEN(Survey!E35)</f>
        <v>0</v>
      </c>
      <c r="J35" s="196" t="str">
        <f t="shared" si="5"/>
        <v>Pass</v>
      </c>
      <c r="K35" s="43">
        <f>LEN(Survey!F35)</f>
        <v>0</v>
      </c>
      <c r="L35" s="196" t="str">
        <f t="shared" si="6"/>
        <v>Pass</v>
      </c>
      <c r="M35" s="44">
        <f>LEN(Survey!H35)</f>
        <v>0</v>
      </c>
      <c r="N35" s="43" t="str">
        <f>IF(Survey!$L35="Prospectus fund", "Yes", "No")</f>
        <v>No</v>
      </c>
      <c r="O35" s="196" t="str">
        <f t="shared" si="7"/>
        <v>Pass</v>
      </c>
      <c r="P35" s="44">
        <f>MOD((LEN(Survey!J35)+2),11)</f>
        <v>2</v>
      </c>
      <c r="Q35" s="48" t="b">
        <f>IF(OR(Survey!$M35="ETF",Survey!$M35="ETF, alternative mutual fund",Survey!$M35="Closed-end", Survey!$M35="Split share corp", Survey!$I35="Yes"),TRUE,FALSE)</f>
        <v>0</v>
      </c>
      <c r="R35" s="196" t="str">
        <f>IFERROR(IF(AND(OR(U35=V35,V35 = "Either"),NOT(ISBLANK(Survey!K35))),"Pass","Fail"),"Pass")</f>
        <v>Fail</v>
      </c>
      <c r="S35" s="47" cm="1">
        <f t="array" ref="S35">SUM(SUMIF(Survey!BO35:CH35,{"&gt;0","&lt;0"})*{1,-1})</f>
        <v>0</v>
      </c>
      <c r="T35" s="54" cm="1">
        <f t="array" ref="T35">SUM(SUMIF(Survey!BR35,{"&gt;0","&lt;0"})*{1,-1})+SUM(SUMIF(Survey!CB35,{"&gt;0","&lt;0"})*{1,-1})</f>
        <v>0</v>
      </c>
      <c r="U35" s="54">
        <f>Survey!K35</f>
        <v>0</v>
      </c>
      <c r="V35" s="53" t="str">
        <f t="shared" si="8"/>
        <v>Stand-alone</v>
      </c>
      <c r="W35" s="196" t="str">
        <f t="shared" si="9"/>
        <v>Fail</v>
      </c>
      <c r="X35" s="93" cm="1">
        <f t="array" ref="X35">SUM(SUMIF(Survey!BO35:CH35,{"&gt;0","&lt;0"})*{1,-1})+SUM(SUMIF(Survey!CJ35:DC35,{"&gt;0","&lt;0"})*{1,-1})</f>
        <v>0</v>
      </c>
      <c r="Y35" s="93">
        <f>IFERROR(X35/(Survey!$AL35),0)</f>
        <v>0</v>
      </c>
      <c r="Z35" s="198" t="b">
        <f>IF(OR(Survey!$M35="Alternative strategy or hedge",Survey!$M35="Other",Survey!$L35="Prospectus fund"),TRUE,FALSE)</f>
        <v>0</v>
      </c>
      <c r="AA35" s="198" t="b">
        <f>NOT(ISBLANK(Survey!$M35))</f>
        <v>0</v>
      </c>
      <c r="AB35" s="196" t="str">
        <f t="shared" si="10"/>
        <v>Pass</v>
      </c>
      <c r="AC35" s="54" t="b">
        <f>NOT(ISNUMBER(SEARCH("Other",Survey!$P35)))</f>
        <v>1</v>
      </c>
      <c r="AD35" s="53" t="b">
        <f>NOT(ISBLANK(Survey!$Q35))</f>
        <v>0</v>
      </c>
      <c r="AE35" s="239" t="str" cm="1">
        <f t="array" ref="AE35">IF(OR(IF(OR($AG35+$AH35 = 2, $AI35=1), FALSE, TRUE), AND($AF35:$AF35 = 0)),"Pass","Fail")</f>
        <v>Pass</v>
      </c>
      <c r="AF35" s="235">
        <f>COUNTBLANK(Survey!$W35:$Z35)</f>
        <v>4</v>
      </c>
      <c r="AG35" s="235">
        <f>IF(Survey!$I35="Yes",1,0)</f>
        <v>0</v>
      </c>
      <c r="AH35" s="235">
        <f>IF(OR(Survey!$M35="Mutual fund",Survey!$M35="Alternative mutual fund",Survey!$M35="Money market"),1,0)</f>
        <v>0</v>
      </c>
      <c r="AI35" s="240">
        <f>IF(OR(Survey!$M35="ETF",Survey!$M35="ETF, alternative mutual fund"),1,0)</f>
        <v>0</v>
      </c>
      <c r="AJ35" s="196" t="str">
        <f t="shared" si="11"/>
        <v>Pass</v>
      </c>
      <c r="AK35" s="54" t="b">
        <f>NOT(ISNUMBER(SEARCH("Yes",Survey!$AC35)))</f>
        <v>1</v>
      </c>
      <c r="AL35" s="53" t="b">
        <f>IF(COUNTBLANK(Survey!$AD35:$AE35)=0,TRUE, FALSE)</f>
        <v>0</v>
      </c>
      <c r="AM35" s="196" t="str">
        <f t="shared" si="12"/>
        <v>Pass</v>
      </c>
      <c r="AN35" s="54" t="b">
        <f>NOT(ISNUMBER(SEARCH("Yes",Survey!$AF35)))</f>
        <v>1</v>
      </c>
      <c r="AO35" s="53" t="b">
        <f>NOT(ISBLANK(Survey!$AH35))</f>
        <v>0</v>
      </c>
      <c r="AP35" s="196" t="str">
        <f t="shared" si="13"/>
        <v>Pass</v>
      </c>
      <c r="AQ35" s="54" t="b">
        <f>NOT(OR(ISNUMBER(SEARCH("Other",Survey!$AH35)),ISNUMBER(SEARCH("Multiple",Survey!$AH35))))</f>
        <v>1</v>
      </c>
      <c r="AR35" s="53" t="b">
        <f>NOT(ISBLANK(Survey!$AI35))</f>
        <v>0</v>
      </c>
      <c r="AS35" s="196" t="str">
        <f t="shared" si="14"/>
        <v>Fail</v>
      </c>
      <c r="AT35" s="45">
        <f>(Survey!$AL35)</f>
        <v>0</v>
      </c>
      <c r="AU35" s="37" t="str">
        <f t="shared" si="15"/>
        <v>Fail</v>
      </c>
      <c r="AV35" s="38">
        <f>ABS(Survey!$AL35)</f>
        <v>0</v>
      </c>
      <c r="AW35" s="64">
        <f>ABS(Survey!$AM35)+Survey!$AN35-ABS(Survey!$AO35)+ABS(Survey!$AP35)-ABS(Survey!$AQ35)+ABS(Survey!$AR35)-ABS(Survey!$AS35)+Survey!$AT35</f>
        <v>0</v>
      </c>
      <c r="AX35" s="46" t="str">
        <f t="shared" si="16"/>
        <v>No holdings</v>
      </c>
      <c r="AY35" s="37">
        <f t="shared" si="17"/>
        <v>0</v>
      </c>
      <c r="AZ35" s="196" t="str">
        <f t="shared" si="18"/>
        <v>Pass</v>
      </c>
      <c r="BA35" s="54" t="b">
        <f>IF(ABS(Survey!$AT35)=0,TRUE,FALSE)</f>
        <v>1</v>
      </c>
      <c r="BB35" s="53" t="b">
        <f>NOT(ISBLANK(Survey!$AU35))</f>
        <v>0</v>
      </c>
      <c r="BC35" s="37" t="str">
        <f t="shared" si="19"/>
        <v>Fail</v>
      </c>
      <c r="BD35" s="38">
        <f>ABS(Survey!$AL35)</f>
        <v>0</v>
      </c>
      <c r="BE35" s="38" cm="1">
        <f t="array" ref="BE35">SUM(SUMIF(Survey!AW35:BD35,{"&gt;0","&lt;0"})*{1,-1})-SUM(SUMIF(Survey!BF35:BM35,{"&gt;0","&lt;0"})*{1,-1})</f>
        <v>0</v>
      </c>
      <c r="BF35" s="46" t="str">
        <f t="shared" si="20"/>
        <v>No holdings</v>
      </c>
      <c r="BG35" s="37">
        <f t="shared" si="21"/>
        <v>0</v>
      </c>
      <c r="BH35" s="196" t="str">
        <f t="shared" si="22"/>
        <v>Fail</v>
      </c>
      <c r="BI35" s="47">
        <f>ABS(Survey!$AL35)</f>
        <v>0</v>
      </c>
      <c r="BJ35" s="47" cm="1">
        <f t="array" ref="BJ35">SUM(SUMIF(Survey!BO35:CH35,{"&gt;0","&lt;0"})*{1,-1})-SUM(SUMIF(Survey!CJ35:DC35,{"&gt;0","&lt;0"})*{1,-1})</f>
        <v>0</v>
      </c>
      <c r="BK35" s="48" t="str">
        <f t="shared" si="23"/>
        <v>No holdings</v>
      </c>
      <c r="BL35" s="49">
        <f t="shared" si="24"/>
        <v>0</v>
      </c>
      <c r="BM35" s="196" t="str">
        <f t="shared" si="25"/>
        <v>Pass</v>
      </c>
      <c r="BN35" s="54" t="b">
        <f>IF(ABS(Survey!$CH35)=0,TRUE,FALSE)</f>
        <v>1</v>
      </c>
      <c r="BO35" s="53" t="b">
        <f>NOT(ISBLANK(Survey!$CI35))</f>
        <v>0</v>
      </c>
      <c r="BP35" s="196" t="str">
        <f t="shared" si="26"/>
        <v>Pass</v>
      </c>
      <c r="BQ35" s="54" t="b">
        <f>IF(ABS(Survey!$DC35)=0,TRUE,FALSE)</f>
        <v>1</v>
      </c>
      <c r="BR35" s="53" t="b">
        <f>NOT(ISBLANK(Survey!$DD35))</f>
        <v>0</v>
      </c>
      <c r="BS35" s="37" t="str">
        <f t="shared" si="27"/>
        <v>Pass</v>
      </c>
      <c r="BT35" s="38" cm="1">
        <f t="array" ref="BT35">SUM(SUMIF(Survey!CD35,{"&gt;0","&lt;0"})*{1,-1})+SUM(SUMIF(Survey!CY35,{"&gt;0","&lt;0"})*{1,-1})</f>
        <v>0</v>
      </c>
      <c r="BU35" s="38">
        <f>SUM(SUMIF(Survey!DF35:DL35,{"&gt;0","&lt;0"})*{1,-1})+SUM(SUMIF(Survey!DN35:DT35,{"&gt;0","&lt;0"})*{1,-1})</f>
        <v>0</v>
      </c>
      <c r="BV35" s="37">
        <f t="shared" si="28"/>
        <v>0</v>
      </c>
      <c r="BW35" s="37">
        <f t="shared" si="29"/>
        <v>0</v>
      </c>
      <c r="BX35" s="196" t="str">
        <f t="shared" si="30"/>
        <v>Pass</v>
      </c>
      <c r="BY35" s="54" t="b">
        <f>IF(ABS(Survey!$DL35)=0,TRUE,FALSE)</f>
        <v>1</v>
      </c>
      <c r="BZ35" s="53" t="b">
        <f>NOT(ISBLANK(Survey!DM35))</f>
        <v>0</v>
      </c>
      <c r="CA35" s="196" t="str">
        <f t="shared" si="31"/>
        <v>Pass</v>
      </c>
      <c r="CB35" s="54" t="b">
        <f>IF(ABS(Survey!$DT35)=0,TRUE,FALSE)</f>
        <v>1</v>
      </c>
      <c r="CC35" s="53" t="b">
        <f>NOT(ISBLANK(Survey!$DU35))</f>
        <v>0</v>
      </c>
      <c r="CD35" s="196" t="str">
        <f t="shared" si="32"/>
        <v>Fail</v>
      </c>
      <c r="CE35" s="47">
        <f>SUM(SUMIF(Survey!EA35:EC35,{"&gt;0","&lt;0"})*{1,-1})</f>
        <v>0</v>
      </c>
      <c r="CF35" s="50">
        <f t="shared" si="33"/>
        <v>0</v>
      </c>
      <c r="CG35" s="50">
        <f t="shared" si="34"/>
        <v>100</v>
      </c>
      <c r="CH35" s="48" t="b">
        <f>IF(OR(Survey!$M35="ETF",Survey!$M35="ETF, alternative mutual fund",Survey!$M35="Closed-end", Survey!$M35="Split share corp"),TRUE,FALSE)</f>
        <v>0</v>
      </c>
      <c r="CI35" s="196" t="str">
        <f t="shared" si="35"/>
        <v>Fail</v>
      </c>
      <c r="CJ35" s="47">
        <f>SUM(SUMIF(Survey!EE35:EK35,{"&gt;0","&lt;0"})*{1,-1})</f>
        <v>0</v>
      </c>
      <c r="CK35" s="50">
        <f t="shared" si="36"/>
        <v>0</v>
      </c>
      <c r="CL35" s="49">
        <f t="shared" si="37"/>
        <v>100</v>
      </c>
      <c r="CM35" s="196" t="str">
        <f t="shared" si="38"/>
        <v>Fail</v>
      </c>
      <c r="CN35" s="47">
        <f>SUM(SUMIF(Survey!EM35:ES35,{"&gt;0","&lt;0"})*{1,-1})</f>
        <v>0</v>
      </c>
      <c r="CO35" s="50">
        <f t="shared" si="39"/>
        <v>0</v>
      </c>
      <c r="CP35" s="49">
        <f t="shared" si="40"/>
        <v>100</v>
      </c>
    </row>
    <row r="36" spans="1:94">
      <c r="A36" s="1">
        <v>33</v>
      </c>
      <c r="B36" s="37" t="str">
        <f t="shared" si="1"/>
        <v>Pass</v>
      </c>
      <c r="C36" s="37" t="str">
        <f>IF(COUNTBLANK(Survey!B36:ET36)=$C$2, "Pass", "Fail")</f>
        <v>Pass</v>
      </c>
      <c r="D36" s="37" t="str">
        <f t="shared" si="2"/>
        <v>Fail</v>
      </c>
      <c r="F36" s="196" t="str">
        <f t="shared" si="3"/>
        <v>Fail</v>
      </c>
      <c r="G36" s="43">
        <f>COUNTBLANK(Survey!B36:D36)+COUNTBLANK(Survey!G36)+COUNTBLANK(Survey!I36)+COUNTBLANK(Survey!L36:M36)+COUNTBLANK(Survey!P36)+COUNTBLANK(Survey!S36:U36)+COUNTBLANK(Survey!AA36:AC36)+COUNTBLANK(Survey!AF36:AG36)+COUNTBLANK(Survey!AK36)</f>
        <v>17</v>
      </c>
      <c r="H36" s="196" t="str">
        <f t="shared" si="4"/>
        <v>Pass</v>
      </c>
      <c r="I36" s="44">
        <f>LEN(Survey!E36)</f>
        <v>0</v>
      </c>
      <c r="J36" s="196" t="str">
        <f t="shared" si="5"/>
        <v>Pass</v>
      </c>
      <c r="K36" s="43">
        <f>LEN(Survey!F36)</f>
        <v>0</v>
      </c>
      <c r="L36" s="196" t="str">
        <f t="shared" si="6"/>
        <v>Pass</v>
      </c>
      <c r="M36" s="44">
        <f>LEN(Survey!H36)</f>
        <v>0</v>
      </c>
      <c r="N36" s="43" t="str">
        <f>IF(Survey!$L36="Prospectus fund", "Yes", "No")</f>
        <v>No</v>
      </c>
      <c r="O36" s="196" t="str">
        <f t="shared" si="7"/>
        <v>Pass</v>
      </c>
      <c r="P36" s="44">
        <f>MOD((LEN(Survey!J36)+2),11)</f>
        <v>2</v>
      </c>
      <c r="Q36" s="48" t="b">
        <f>IF(OR(Survey!$M36="ETF",Survey!$M36="ETF, alternative mutual fund",Survey!$M36="Closed-end", Survey!$M36="Split share corp", Survey!$I36="Yes"),TRUE,FALSE)</f>
        <v>0</v>
      </c>
      <c r="R36" s="196" t="str">
        <f>IFERROR(IF(AND(OR(U36=V36,V36 = "Either"),NOT(ISBLANK(Survey!K36))),"Pass","Fail"),"Pass")</f>
        <v>Fail</v>
      </c>
      <c r="S36" s="47" cm="1">
        <f t="array" ref="S36">SUM(SUMIF(Survey!BO36:CH36,{"&gt;0","&lt;0"})*{1,-1})</f>
        <v>0</v>
      </c>
      <c r="T36" s="54" cm="1">
        <f t="array" ref="T36">SUM(SUMIF(Survey!BR36,{"&gt;0","&lt;0"})*{1,-1})+SUM(SUMIF(Survey!CB36,{"&gt;0","&lt;0"})*{1,-1})</f>
        <v>0</v>
      </c>
      <c r="U36" s="54">
        <f>Survey!K36</f>
        <v>0</v>
      </c>
      <c r="V36" s="53" t="str">
        <f t="shared" si="8"/>
        <v>Stand-alone</v>
      </c>
      <c r="W36" s="196" t="str">
        <f t="shared" si="9"/>
        <v>Fail</v>
      </c>
      <c r="X36" s="93" cm="1">
        <f t="array" ref="X36">SUM(SUMIF(Survey!BO36:CH36,{"&gt;0","&lt;0"})*{1,-1})+SUM(SUMIF(Survey!CJ36:DC36,{"&gt;0","&lt;0"})*{1,-1})</f>
        <v>0</v>
      </c>
      <c r="Y36" s="93">
        <f>IFERROR(X36/(Survey!$AL36),0)</f>
        <v>0</v>
      </c>
      <c r="Z36" s="198" t="b">
        <f>IF(OR(Survey!$M36="Alternative strategy or hedge",Survey!$M36="Other",Survey!$L36="Prospectus fund"),TRUE,FALSE)</f>
        <v>0</v>
      </c>
      <c r="AA36" s="198" t="b">
        <f>NOT(ISBLANK(Survey!$M36))</f>
        <v>0</v>
      </c>
      <c r="AB36" s="196" t="str">
        <f t="shared" si="10"/>
        <v>Pass</v>
      </c>
      <c r="AC36" s="54" t="b">
        <f>NOT(ISNUMBER(SEARCH("Other",Survey!$P36)))</f>
        <v>1</v>
      </c>
      <c r="AD36" s="53" t="b">
        <f>NOT(ISBLANK(Survey!$Q36))</f>
        <v>0</v>
      </c>
      <c r="AE36" s="239" t="str" cm="1">
        <f t="array" ref="AE36">IF(OR(IF(OR($AG36+$AH36 = 2, $AI36=1), FALSE, TRUE), AND($AF36:$AF36 = 0)),"Pass","Fail")</f>
        <v>Pass</v>
      </c>
      <c r="AF36" s="235">
        <f>COUNTBLANK(Survey!$W36:$Z36)</f>
        <v>4</v>
      </c>
      <c r="AG36" s="235">
        <f>IF(Survey!$I36="Yes",1,0)</f>
        <v>0</v>
      </c>
      <c r="AH36" s="235">
        <f>IF(OR(Survey!$M36="Mutual fund",Survey!$M36="Alternative mutual fund",Survey!$M36="Money market"),1,0)</f>
        <v>0</v>
      </c>
      <c r="AI36" s="240">
        <f>IF(OR(Survey!$M36="ETF",Survey!$M36="ETF, alternative mutual fund"),1,0)</f>
        <v>0</v>
      </c>
      <c r="AJ36" s="196" t="str">
        <f t="shared" si="11"/>
        <v>Pass</v>
      </c>
      <c r="AK36" s="54" t="b">
        <f>NOT(ISNUMBER(SEARCH("Yes",Survey!$AC36)))</f>
        <v>1</v>
      </c>
      <c r="AL36" s="53" t="b">
        <f>IF(COUNTBLANK(Survey!$AD36:$AE36)=0,TRUE, FALSE)</f>
        <v>0</v>
      </c>
      <c r="AM36" s="196" t="str">
        <f t="shared" si="12"/>
        <v>Pass</v>
      </c>
      <c r="AN36" s="54" t="b">
        <f>NOT(ISNUMBER(SEARCH("Yes",Survey!$AF36)))</f>
        <v>1</v>
      </c>
      <c r="AO36" s="53" t="b">
        <f>NOT(ISBLANK(Survey!$AH36))</f>
        <v>0</v>
      </c>
      <c r="AP36" s="196" t="str">
        <f t="shared" si="13"/>
        <v>Pass</v>
      </c>
      <c r="AQ36" s="54" t="b">
        <f>NOT(OR(ISNUMBER(SEARCH("Other",Survey!$AH36)),ISNUMBER(SEARCH("Multiple",Survey!$AH36))))</f>
        <v>1</v>
      </c>
      <c r="AR36" s="53" t="b">
        <f>NOT(ISBLANK(Survey!$AI36))</f>
        <v>0</v>
      </c>
      <c r="AS36" s="196" t="str">
        <f t="shared" si="14"/>
        <v>Fail</v>
      </c>
      <c r="AT36" s="45">
        <f>(Survey!$AL36)</f>
        <v>0</v>
      </c>
      <c r="AU36" s="37" t="str">
        <f t="shared" si="15"/>
        <v>Fail</v>
      </c>
      <c r="AV36" s="38">
        <f>ABS(Survey!$AL36)</f>
        <v>0</v>
      </c>
      <c r="AW36" s="64">
        <f>ABS(Survey!$AM36)+Survey!$AN36-ABS(Survey!$AO36)+ABS(Survey!$AP36)-ABS(Survey!$AQ36)+ABS(Survey!$AR36)-ABS(Survey!$AS36)+Survey!$AT36</f>
        <v>0</v>
      </c>
      <c r="AX36" s="46" t="str">
        <f t="shared" si="16"/>
        <v>No holdings</v>
      </c>
      <c r="AY36" s="37">
        <f t="shared" si="17"/>
        <v>0</v>
      </c>
      <c r="AZ36" s="196" t="str">
        <f t="shared" si="18"/>
        <v>Pass</v>
      </c>
      <c r="BA36" s="54" t="b">
        <f>IF(ABS(Survey!$AT36)=0,TRUE,FALSE)</f>
        <v>1</v>
      </c>
      <c r="BB36" s="53" t="b">
        <f>NOT(ISBLANK(Survey!$AU36))</f>
        <v>0</v>
      </c>
      <c r="BC36" s="37" t="str">
        <f t="shared" si="19"/>
        <v>Fail</v>
      </c>
      <c r="BD36" s="38">
        <f>ABS(Survey!$AL36)</f>
        <v>0</v>
      </c>
      <c r="BE36" s="38" cm="1">
        <f t="array" ref="BE36">SUM(SUMIF(Survey!AW36:BD36,{"&gt;0","&lt;0"})*{1,-1})-SUM(SUMIF(Survey!BF36:BM36,{"&gt;0","&lt;0"})*{1,-1})</f>
        <v>0</v>
      </c>
      <c r="BF36" s="46" t="str">
        <f t="shared" si="20"/>
        <v>No holdings</v>
      </c>
      <c r="BG36" s="37">
        <f t="shared" si="21"/>
        <v>0</v>
      </c>
      <c r="BH36" s="196" t="str">
        <f t="shared" si="22"/>
        <v>Fail</v>
      </c>
      <c r="BI36" s="47">
        <f>ABS(Survey!$AL36)</f>
        <v>0</v>
      </c>
      <c r="BJ36" s="47" cm="1">
        <f t="array" ref="BJ36">SUM(SUMIF(Survey!BO36:CH36,{"&gt;0","&lt;0"})*{1,-1})-SUM(SUMIF(Survey!CJ36:DC36,{"&gt;0","&lt;0"})*{1,-1})</f>
        <v>0</v>
      </c>
      <c r="BK36" s="48" t="str">
        <f t="shared" si="23"/>
        <v>No holdings</v>
      </c>
      <c r="BL36" s="49">
        <f t="shared" si="24"/>
        <v>0</v>
      </c>
      <c r="BM36" s="196" t="str">
        <f t="shared" si="25"/>
        <v>Pass</v>
      </c>
      <c r="BN36" s="54" t="b">
        <f>IF(ABS(Survey!$CH36)=0,TRUE,FALSE)</f>
        <v>1</v>
      </c>
      <c r="BO36" s="53" t="b">
        <f>NOT(ISBLANK(Survey!$CI36))</f>
        <v>0</v>
      </c>
      <c r="BP36" s="196" t="str">
        <f t="shared" si="26"/>
        <v>Pass</v>
      </c>
      <c r="BQ36" s="54" t="b">
        <f>IF(ABS(Survey!$DC36)=0,TRUE,FALSE)</f>
        <v>1</v>
      </c>
      <c r="BR36" s="53" t="b">
        <f>NOT(ISBLANK(Survey!$DD36))</f>
        <v>0</v>
      </c>
      <c r="BS36" s="37" t="str">
        <f t="shared" si="27"/>
        <v>Pass</v>
      </c>
      <c r="BT36" s="38" cm="1">
        <f t="array" ref="BT36">SUM(SUMIF(Survey!CD36,{"&gt;0","&lt;0"})*{1,-1})+SUM(SUMIF(Survey!CY36,{"&gt;0","&lt;0"})*{1,-1})</f>
        <v>0</v>
      </c>
      <c r="BU36" s="38">
        <f>SUM(SUMIF(Survey!DF36:DL36,{"&gt;0","&lt;0"})*{1,-1})+SUM(SUMIF(Survey!DN36:DT36,{"&gt;0","&lt;0"})*{1,-1})</f>
        <v>0</v>
      </c>
      <c r="BV36" s="37">
        <f t="shared" si="28"/>
        <v>0</v>
      </c>
      <c r="BW36" s="37">
        <f t="shared" si="29"/>
        <v>0</v>
      </c>
      <c r="BX36" s="196" t="str">
        <f t="shared" si="30"/>
        <v>Pass</v>
      </c>
      <c r="BY36" s="54" t="b">
        <f>IF(ABS(Survey!$DL36)=0,TRUE,FALSE)</f>
        <v>1</v>
      </c>
      <c r="BZ36" s="53" t="b">
        <f>NOT(ISBLANK(Survey!DM36))</f>
        <v>0</v>
      </c>
      <c r="CA36" s="196" t="str">
        <f t="shared" si="31"/>
        <v>Pass</v>
      </c>
      <c r="CB36" s="54" t="b">
        <f>IF(ABS(Survey!$DT36)=0,TRUE,FALSE)</f>
        <v>1</v>
      </c>
      <c r="CC36" s="53" t="b">
        <f>NOT(ISBLANK(Survey!$DU36))</f>
        <v>0</v>
      </c>
      <c r="CD36" s="196" t="str">
        <f t="shared" si="32"/>
        <v>Fail</v>
      </c>
      <c r="CE36" s="47">
        <f>SUM(SUMIF(Survey!EA36:EC36,{"&gt;0","&lt;0"})*{1,-1})</f>
        <v>0</v>
      </c>
      <c r="CF36" s="50">
        <f t="shared" si="33"/>
        <v>0</v>
      </c>
      <c r="CG36" s="50">
        <f t="shared" si="34"/>
        <v>100</v>
      </c>
      <c r="CH36" s="48" t="b">
        <f>IF(OR(Survey!$M36="ETF",Survey!$M36="ETF, alternative mutual fund",Survey!$M36="Closed-end", Survey!$M36="Split share corp"),TRUE,FALSE)</f>
        <v>0</v>
      </c>
      <c r="CI36" s="196" t="str">
        <f t="shared" si="35"/>
        <v>Fail</v>
      </c>
      <c r="CJ36" s="47">
        <f>SUM(SUMIF(Survey!EE36:EK36,{"&gt;0","&lt;0"})*{1,-1})</f>
        <v>0</v>
      </c>
      <c r="CK36" s="50">
        <f t="shared" si="36"/>
        <v>0</v>
      </c>
      <c r="CL36" s="49">
        <f t="shared" si="37"/>
        <v>100</v>
      </c>
      <c r="CM36" s="196" t="str">
        <f t="shared" si="38"/>
        <v>Fail</v>
      </c>
      <c r="CN36" s="47">
        <f>SUM(SUMIF(Survey!EM36:ES36,{"&gt;0","&lt;0"})*{1,-1})</f>
        <v>0</v>
      </c>
      <c r="CO36" s="50">
        <f t="shared" si="39"/>
        <v>0</v>
      </c>
      <c r="CP36" s="49">
        <f t="shared" si="40"/>
        <v>100</v>
      </c>
    </row>
    <row r="37" spans="1:94">
      <c r="A37" s="1">
        <v>34</v>
      </c>
      <c r="B37" s="37" t="str">
        <f t="shared" si="1"/>
        <v>Pass</v>
      </c>
      <c r="C37" s="37" t="str">
        <f>IF(COUNTBLANK(Survey!B37:ET37)=$C$2, "Pass", "Fail")</f>
        <v>Pass</v>
      </c>
      <c r="D37" s="37" t="str">
        <f t="shared" si="2"/>
        <v>Fail</v>
      </c>
      <c r="F37" s="196" t="str">
        <f t="shared" si="3"/>
        <v>Fail</v>
      </c>
      <c r="G37" s="43">
        <f>COUNTBLANK(Survey!B37:D37)+COUNTBLANK(Survey!G37)+COUNTBLANK(Survey!I37)+COUNTBLANK(Survey!L37:M37)+COUNTBLANK(Survey!P37)+COUNTBLANK(Survey!S37:U37)+COUNTBLANK(Survey!AA37:AC37)+COUNTBLANK(Survey!AF37:AG37)+COUNTBLANK(Survey!AK37)</f>
        <v>17</v>
      </c>
      <c r="H37" s="196" t="str">
        <f t="shared" si="4"/>
        <v>Pass</v>
      </c>
      <c r="I37" s="44">
        <f>LEN(Survey!E37)</f>
        <v>0</v>
      </c>
      <c r="J37" s="196" t="str">
        <f t="shared" si="5"/>
        <v>Pass</v>
      </c>
      <c r="K37" s="43">
        <f>LEN(Survey!F37)</f>
        <v>0</v>
      </c>
      <c r="L37" s="196" t="str">
        <f t="shared" si="6"/>
        <v>Pass</v>
      </c>
      <c r="M37" s="44">
        <f>LEN(Survey!H37)</f>
        <v>0</v>
      </c>
      <c r="N37" s="43" t="str">
        <f>IF(Survey!$L37="Prospectus fund", "Yes", "No")</f>
        <v>No</v>
      </c>
      <c r="O37" s="196" t="str">
        <f t="shared" si="7"/>
        <v>Pass</v>
      </c>
      <c r="P37" s="44">
        <f>MOD((LEN(Survey!J37)+2),11)</f>
        <v>2</v>
      </c>
      <c r="Q37" s="48" t="b">
        <f>IF(OR(Survey!$M37="ETF",Survey!$M37="ETF, alternative mutual fund",Survey!$M37="Closed-end", Survey!$M37="Split share corp", Survey!$I37="Yes"),TRUE,FALSE)</f>
        <v>0</v>
      </c>
      <c r="R37" s="196" t="str">
        <f>IFERROR(IF(AND(OR(U37=V37,V37 = "Either"),NOT(ISBLANK(Survey!K37))),"Pass","Fail"),"Pass")</f>
        <v>Fail</v>
      </c>
      <c r="S37" s="47" cm="1">
        <f t="array" ref="S37">SUM(SUMIF(Survey!BO37:CH37,{"&gt;0","&lt;0"})*{1,-1})</f>
        <v>0</v>
      </c>
      <c r="T37" s="54" cm="1">
        <f t="array" ref="T37">SUM(SUMIF(Survey!BR37,{"&gt;0","&lt;0"})*{1,-1})+SUM(SUMIF(Survey!CB37,{"&gt;0","&lt;0"})*{1,-1})</f>
        <v>0</v>
      </c>
      <c r="U37" s="54">
        <f>Survey!K37</f>
        <v>0</v>
      </c>
      <c r="V37" s="53" t="str">
        <f t="shared" si="8"/>
        <v>Stand-alone</v>
      </c>
      <c r="W37" s="196" t="str">
        <f t="shared" si="9"/>
        <v>Fail</v>
      </c>
      <c r="X37" s="93" cm="1">
        <f t="array" ref="X37">SUM(SUMIF(Survey!BO37:CH37,{"&gt;0","&lt;0"})*{1,-1})+SUM(SUMIF(Survey!CJ37:DC37,{"&gt;0","&lt;0"})*{1,-1})</f>
        <v>0</v>
      </c>
      <c r="Y37" s="93">
        <f>IFERROR(X37/(Survey!$AL37),0)</f>
        <v>0</v>
      </c>
      <c r="Z37" s="198" t="b">
        <f>IF(OR(Survey!$M37="Alternative strategy or hedge",Survey!$M37="Other",Survey!$L37="Prospectus fund"),TRUE,FALSE)</f>
        <v>0</v>
      </c>
      <c r="AA37" s="198" t="b">
        <f>NOT(ISBLANK(Survey!$M37))</f>
        <v>0</v>
      </c>
      <c r="AB37" s="196" t="str">
        <f t="shared" si="10"/>
        <v>Pass</v>
      </c>
      <c r="AC37" s="54" t="b">
        <f>NOT(ISNUMBER(SEARCH("Other",Survey!$P37)))</f>
        <v>1</v>
      </c>
      <c r="AD37" s="53" t="b">
        <f>NOT(ISBLANK(Survey!$Q37))</f>
        <v>0</v>
      </c>
      <c r="AE37" s="239" t="str" cm="1">
        <f t="array" ref="AE37">IF(OR(IF(OR($AG37+$AH37 = 2, $AI37=1), FALSE, TRUE), AND($AF37:$AF37 = 0)),"Pass","Fail")</f>
        <v>Pass</v>
      </c>
      <c r="AF37" s="235">
        <f>COUNTBLANK(Survey!$W37:$Z37)</f>
        <v>4</v>
      </c>
      <c r="AG37" s="235">
        <f>IF(Survey!$I37="Yes",1,0)</f>
        <v>0</v>
      </c>
      <c r="AH37" s="235">
        <f>IF(OR(Survey!$M37="Mutual fund",Survey!$M37="Alternative mutual fund",Survey!$M37="Money market"),1,0)</f>
        <v>0</v>
      </c>
      <c r="AI37" s="240">
        <f>IF(OR(Survey!$M37="ETF",Survey!$M37="ETF, alternative mutual fund"),1,0)</f>
        <v>0</v>
      </c>
      <c r="AJ37" s="196" t="str">
        <f t="shared" si="11"/>
        <v>Pass</v>
      </c>
      <c r="AK37" s="54" t="b">
        <f>NOT(ISNUMBER(SEARCH("Yes",Survey!$AC37)))</f>
        <v>1</v>
      </c>
      <c r="AL37" s="53" t="b">
        <f>IF(COUNTBLANK(Survey!$AD37:$AE37)=0,TRUE, FALSE)</f>
        <v>0</v>
      </c>
      <c r="AM37" s="196" t="str">
        <f t="shared" si="12"/>
        <v>Pass</v>
      </c>
      <c r="AN37" s="54" t="b">
        <f>NOT(ISNUMBER(SEARCH("Yes",Survey!$AF37)))</f>
        <v>1</v>
      </c>
      <c r="AO37" s="53" t="b">
        <f>NOT(ISBLANK(Survey!$AH37))</f>
        <v>0</v>
      </c>
      <c r="AP37" s="196" t="str">
        <f t="shared" si="13"/>
        <v>Pass</v>
      </c>
      <c r="AQ37" s="54" t="b">
        <f>NOT(OR(ISNUMBER(SEARCH("Other",Survey!$AH37)),ISNUMBER(SEARCH("Multiple",Survey!$AH37))))</f>
        <v>1</v>
      </c>
      <c r="AR37" s="53" t="b">
        <f>NOT(ISBLANK(Survey!$AI37))</f>
        <v>0</v>
      </c>
      <c r="AS37" s="196" t="str">
        <f t="shared" si="14"/>
        <v>Fail</v>
      </c>
      <c r="AT37" s="45">
        <f>(Survey!$AL37)</f>
        <v>0</v>
      </c>
      <c r="AU37" s="37" t="str">
        <f t="shared" si="15"/>
        <v>Fail</v>
      </c>
      <c r="AV37" s="38">
        <f>ABS(Survey!$AL37)</f>
        <v>0</v>
      </c>
      <c r="AW37" s="64">
        <f>ABS(Survey!$AM37)+Survey!$AN37-ABS(Survey!$AO37)+ABS(Survey!$AP37)-ABS(Survey!$AQ37)+ABS(Survey!$AR37)-ABS(Survey!$AS37)+Survey!$AT37</f>
        <v>0</v>
      </c>
      <c r="AX37" s="46" t="str">
        <f t="shared" si="16"/>
        <v>No holdings</v>
      </c>
      <c r="AY37" s="37">
        <f t="shared" si="17"/>
        <v>0</v>
      </c>
      <c r="AZ37" s="196" t="str">
        <f t="shared" si="18"/>
        <v>Pass</v>
      </c>
      <c r="BA37" s="54" t="b">
        <f>IF(ABS(Survey!$AT37)=0,TRUE,FALSE)</f>
        <v>1</v>
      </c>
      <c r="BB37" s="53" t="b">
        <f>NOT(ISBLANK(Survey!$AU37))</f>
        <v>0</v>
      </c>
      <c r="BC37" s="37" t="str">
        <f t="shared" si="19"/>
        <v>Fail</v>
      </c>
      <c r="BD37" s="38">
        <f>ABS(Survey!$AL37)</f>
        <v>0</v>
      </c>
      <c r="BE37" s="38" cm="1">
        <f t="array" ref="BE37">SUM(SUMIF(Survey!AW37:BD37,{"&gt;0","&lt;0"})*{1,-1})-SUM(SUMIF(Survey!BF37:BM37,{"&gt;0","&lt;0"})*{1,-1})</f>
        <v>0</v>
      </c>
      <c r="BF37" s="46" t="str">
        <f t="shared" si="20"/>
        <v>No holdings</v>
      </c>
      <c r="BG37" s="37">
        <f t="shared" si="21"/>
        <v>0</v>
      </c>
      <c r="BH37" s="196" t="str">
        <f t="shared" si="22"/>
        <v>Fail</v>
      </c>
      <c r="BI37" s="47">
        <f>ABS(Survey!$AL37)</f>
        <v>0</v>
      </c>
      <c r="BJ37" s="47" cm="1">
        <f t="array" ref="BJ37">SUM(SUMIF(Survey!BO37:CH37,{"&gt;0","&lt;0"})*{1,-1})-SUM(SUMIF(Survey!CJ37:DC37,{"&gt;0","&lt;0"})*{1,-1})</f>
        <v>0</v>
      </c>
      <c r="BK37" s="48" t="str">
        <f t="shared" si="23"/>
        <v>No holdings</v>
      </c>
      <c r="BL37" s="49">
        <f t="shared" si="24"/>
        <v>0</v>
      </c>
      <c r="BM37" s="196" t="str">
        <f t="shared" si="25"/>
        <v>Pass</v>
      </c>
      <c r="BN37" s="54" t="b">
        <f>IF(ABS(Survey!$CH37)=0,TRUE,FALSE)</f>
        <v>1</v>
      </c>
      <c r="BO37" s="53" t="b">
        <f>NOT(ISBLANK(Survey!$CI37))</f>
        <v>0</v>
      </c>
      <c r="BP37" s="196" t="str">
        <f t="shared" si="26"/>
        <v>Pass</v>
      </c>
      <c r="BQ37" s="54" t="b">
        <f>IF(ABS(Survey!$DC37)=0,TRUE,FALSE)</f>
        <v>1</v>
      </c>
      <c r="BR37" s="53" t="b">
        <f>NOT(ISBLANK(Survey!$DD37))</f>
        <v>0</v>
      </c>
      <c r="BS37" s="37" t="str">
        <f t="shared" si="27"/>
        <v>Pass</v>
      </c>
      <c r="BT37" s="38" cm="1">
        <f t="array" ref="BT37">SUM(SUMIF(Survey!CD37,{"&gt;0","&lt;0"})*{1,-1})+SUM(SUMIF(Survey!CY37,{"&gt;0","&lt;0"})*{1,-1})</f>
        <v>0</v>
      </c>
      <c r="BU37" s="38">
        <f>SUM(SUMIF(Survey!DF37:DL37,{"&gt;0","&lt;0"})*{1,-1})+SUM(SUMIF(Survey!DN37:DT37,{"&gt;0","&lt;0"})*{1,-1})</f>
        <v>0</v>
      </c>
      <c r="BV37" s="37">
        <f t="shared" si="28"/>
        <v>0</v>
      </c>
      <c r="BW37" s="37">
        <f t="shared" si="29"/>
        <v>0</v>
      </c>
      <c r="BX37" s="196" t="str">
        <f t="shared" si="30"/>
        <v>Pass</v>
      </c>
      <c r="BY37" s="54" t="b">
        <f>IF(ABS(Survey!$DL37)=0,TRUE,FALSE)</f>
        <v>1</v>
      </c>
      <c r="BZ37" s="53" t="b">
        <f>NOT(ISBLANK(Survey!DM37))</f>
        <v>0</v>
      </c>
      <c r="CA37" s="196" t="str">
        <f t="shared" si="31"/>
        <v>Pass</v>
      </c>
      <c r="CB37" s="54" t="b">
        <f>IF(ABS(Survey!$DT37)=0,TRUE,FALSE)</f>
        <v>1</v>
      </c>
      <c r="CC37" s="53" t="b">
        <f>NOT(ISBLANK(Survey!$DU37))</f>
        <v>0</v>
      </c>
      <c r="CD37" s="196" t="str">
        <f t="shared" si="32"/>
        <v>Fail</v>
      </c>
      <c r="CE37" s="47">
        <f>SUM(SUMIF(Survey!EA37:EC37,{"&gt;0","&lt;0"})*{1,-1})</f>
        <v>0</v>
      </c>
      <c r="CF37" s="50">
        <f t="shared" si="33"/>
        <v>0</v>
      </c>
      <c r="CG37" s="50">
        <f t="shared" si="34"/>
        <v>100</v>
      </c>
      <c r="CH37" s="48" t="b">
        <f>IF(OR(Survey!$M37="ETF",Survey!$M37="ETF, alternative mutual fund",Survey!$M37="Closed-end", Survey!$M37="Split share corp"),TRUE,FALSE)</f>
        <v>0</v>
      </c>
      <c r="CI37" s="196" t="str">
        <f t="shared" si="35"/>
        <v>Fail</v>
      </c>
      <c r="CJ37" s="47">
        <f>SUM(SUMIF(Survey!EE37:EK37,{"&gt;0","&lt;0"})*{1,-1})</f>
        <v>0</v>
      </c>
      <c r="CK37" s="50">
        <f t="shared" si="36"/>
        <v>0</v>
      </c>
      <c r="CL37" s="49">
        <f t="shared" si="37"/>
        <v>100</v>
      </c>
      <c r="CM37" s="196" t="str">
        <f t="shared" si="38"/>
        <v>Fail</v>
      </c>
      <c r="CN37" s="47">
        <f>SUM(SUMIF(Survey!EM37:ES37,{"&gt;0","&lt;0"})*{1,-1})</f>
        <v>0</v>
      </c>
      <c r="CO37" s="50">
        <f t="shared" si="39"/>
        <v>0</v>
      </c>
      <c r="CP37" s="49">
        <f t="shared" si="40"/>
        <v>100</v>
      </c>
    </row>
    <row r="38" spans="1:94">
      <c r="A38" s="1">
        <v>35</v>
      </c>
      <c r="B38" s="37" t="str">
        <f t="shared" si="1"/>
        <v>Pass</v>
      </c>
      <c r="C38" s="37" t="str">
        <f>IF(COUNTBLANK(Survey!B38:ET38)=$C$2, "Pass", "Fail")</f>
        <v>Pass</v>
      </c>
      <c r="D38" s="37" t="str">
        <f t="shared" si="2"/>
        <v>Fail</v>
      </c>
      <c r="F38" s="196" t="str">
        <f t="shared" si="3"/>
        <v>Fail</v>
      </c>
      <c r="G38" s="43">
        <f>COUNTBLANK(Survey!B38:D38)+COUNTBLANK(Survey!G38)+COUNTBLANK(Survey!I38)+COUNTBLANK(Survey!L38:M38)+COUNTBLANK(Survey!P38)+COUNTBLANK(Survey!S38:U38)+COUNTBLANK(Survey!AA38:AC38)+COUNTBLANK(Survey!AF38:AG38)+COUNTBLANK(Survey!AK38)</f>
        <v>17</v>
      </c>
      <c r="H38" s="196" t="str">
        <f t="shared" si="4"/>
        <v>Pass</v>
      </c>
      <c r="I38" s="44">
        <f>LEN(Survey!E38)</f>
        <v>0</v>
      </c>
      <c r="J38" s="196" t="str">
        <f t="shared" si="5"/>
        <v>Pass</v>
      </c>
      <c r="K38" s="43">
        <f>LEN(Survey!F38)</f>
        <v>0</v>
      </c>
      <c r="L38" s="196" t="str">
        <f t="shared" si="6"/>
        <v>Pass</v>
      </c>
      <c r="M38" s="44">
        <f>LEN(Survey!H38)</f>
        <v>0</v>
      </c>
      <c r="N38" s="43" t="str">
        <f>IF(Survey!$L38="Prospectus fund", "Yes", "No")</f>
        <v>No</v>
      </c>
      <c r="O38" s="196" t="str">
        <f t="shared" si="7"/>
        <v>Pass</v>
      </c>
      <c r="P38" s="44">
        <f>MOD((LEN(Survey!J38)+2),11)</f>
        <v>2</v>
      </c>
      <c r="Q38" s="48" t="b">
        <f>IF(OR(Survey!$M38="ETF",Survey!$M38="ETF, alternative mutual fund",Survey!$M38="Closed-end", Survey!$M38="Split share corp", Survey!$I38="Yes"),TRUE,FALSE)</f>
        <v>0</v>
      </c>
      <c r="R38" s="196" t="str">
        <f>IFERROR(IF(AND(OR(U38=V38,V38 = "Either"),NOT(ISBLANK(Survey!K38))),"Pass","Fail"),"Pass")</f>
        <v>Fail</v>
      </c>
      <c r="S38" s="47" cm="1">
        <f t="array" ref="S38">SUM(SUMIF(Survey!BO38:CH38,{"&gt;0","&lt;0"})*{1,-1})</f>
        <v>0</v>
      </c>
      <c r="T38" s="54" cm="1">
        <f t="array" ref="T38">SUM(SUMIF(Survey!BR38,{"&gt;0","&lt;0"})*{1,-1})+SUM(SUMIF(Survey!CB38,{"&gt;0","&lt;0"})*{1,-1})</f>
        <v>0</v>
      </c>
      <c r="U38" s="54">
        <f>Survey!K38</f>
        <v>0</v>
      </c>
      <c r="V38" s="53" t="str">
        <f t="shared" si="8"/>
        <v>Stand-alone</v>
      </c>
      <c r="W38" s="196" t="str">
        <f t="shared" si="9"/>
        <v>Fail</v>
      </c>
      <c r="X38" s="93" cm="1">
        <f t="array" ref="X38">SUM(SUMIF(Survey!BO38:CH38,{"&gt;0","&lt;0"})*{1,-1})+SUM(SUMIF(Survey!CJ38:DC38,{"&gt;0","&lt;0"})*{1,-1})</f>
        <v>0</v>
      </c>
      <c r="Y38" s="93">
        <f>IFERROR(X38/(Survey!$AL38),0)</f>
        <v>0</v>
      </c>
      <c r="Z38" s="198" t="b">
        <f>IF(OR(Survey!$M38="Alternative strategy or hedge",Survey!$M38="Other",Survey!$L38="Prospectus fund"),TRUE,FALSE)</f>
        <v>0</v>
      </c>
      <c r="AA38" s="198" t="b">
        <f>NOT(ISBLANK(Survey!$M38))</f>
        <v>0</v>
      </c>
      <c r="AB38" s="196" t="str">
        <f t="shared" si="10"/>
        <v>Pass</v>
      </c>
      <c r="AC38" s="54" t="b">
        <f>NOT(ISNUMBER(SEARCH("Other",Survey!$P38)))</f>
        <v>1</v>
      </c>
      <c r="AD38" s="53" t="b">
        <f>NOT(ISBLANK(Survey!$Q38))</f>
        <v>0</v>
      </c>
      <c r="AE38" s="239" t="str" cm="1">
        <f t="array" ref="AE38">IF(OR(IF(OR($AG38+$AH38 = 2, $AI38=1), FALSE, TRUE), AND($AF38:$AF38 = 0)),"Pass","Fail")</f>
        <v>Pass</v>
      </c>
      <c r="AF38" s="235">
        <f>COUNTBLANK(Survey!$W38:$Z38)</f>
        <v>4</v>
      </c>
      <c r="AG38" s="235">
        <f>IF(Survey!$I38="Yes",1,0)</f>
        <v>0</v>
      </c>
      <c r="AH38" s="235">
        <f>IF(OR(Survey!$M38="Mutual fund",Survey!$M38="Alternative mutual fund",Survey!$M38="Money market"),1,0)</f>
        <v>0</v>
      </c>
      <c r="AI38" s="240">
        <f>IF(OR(Survey!$M38="ETF",Survey!$M38="ETF, alternative mutual fund"),1,0)</f>
        <v>0</v>
      </c>
      <c r="AJ38" s="196" t="str">
        <f t="shared" si="11"/>
        <v>Pass</v>
      </c>
      <c r="AK38" s="54" t="b">
        <f>NOT(ISNUMBER(SEARCH("Yes",Survey!$AC38)))</f>
        <v>1</v>
      </c>
      <c r="AL38" s="53" t="b">
        <f>IF(COUNTBLANK(Survey!$AD38:$AE38)=0,TRUE, FALSE)</f>
        <v>0</v>
      </c>
      <c r="AM38" s="196" t="str">
        <f t="shared" si="12"/>
        <v>Pass</v>
      </c>
      <c r="AN38" s="54" t="b">
        <f>NOT(ISNUMBER(SEARCH("Yes",Survey!$AF38)))</f>
        <v>1</v>
      </c>
      <c r="AO38" s="53" t="b">
        <f>NOT(ISBLANK(Survey!$AH38))</f>
        <v>0</v>
      </c>
      <c r="AP38" s="196" t="str">
        <f t="shared" si="13"/>
        <v>Pass</v>
      </c>
      <c r="AQ38" s="54" t="b">
        <f>NOT(OR(ISNUMBER(SEARCH("Other",Survey!$AH38)),ISNUMBER(SEARCH("Multiple",Survey!$AH38))))</f>
        <v>1</v>
      </c>
      <c r="AR38" s="53" t="b">
        <f>NOT(ISBLANK(Survey!$AI38))</f>
        <v>0</v>
      </c>
      <c r="AS38" s="196" t="str">
        <f t="shared" si="14"/>
        <v>Fail</v>
      </c>
      <c r="AT38" s="45">
        <f>(Survey!$AL38)</f>
        <v>0</v>
      </c>
      <c r="AU38" s="37" t="str">
        <f t="shared" si="15"/>
        <v>Fail</v>
      </c>
      <c r="AV38" s="38">
        <f>ABS(Survey!$AL38)</f>
        <v>0</v>
      </c>
      <c r="AW38" s="64">
        <f>ABS(Survey!$AM38)+Survey!$AN38-ABS(Survey!$AO38)+ABS(Survey!$AP38)-ABS(Survey!$AQ38)+ABS(Survey!$AR38)-ABS(Survey!$AS38)+Survey!$AT38</f>
        <v>0</v>
      </c>
      <c r="AX38" s="46" t="str">
        <f t="shared" si="16"/>
        <v>No holdings</v>
      </c>
      <c r="AY38" s="37">
        <f t="shared" si="17"/>
        <v>0</v>
      </c>
      <c r="AZ38" s="196" t="str">
        <f t="shared" si="18"/>
        <v>Pass</v>
      </c>
      <c r="BA38" s="54" t="b">
        <f>IF(ABS(Survey!$AT38)=0,TRUE,FALSE)</f>
        <v>1</v>
      </c>
      <c r="BB38" s="53" t="b">
        <f>NOT(ISBLANK(Survey!$AU38))</f>
        <v>0</v>
      </c>
      <c r="BC38" s="37" t="str">
        <f t="shared" si="19"/>
        <v>Fail</v>
      </c>
      <c r="BD38" s="38">
        <f>ABS(Survey!$AL38)</f>
        <v>0</v>
      </c>
      <c r="BE38" s="38" cm="1">
        <f t="array" ref="BE38">SUM(SUMIF(Survey!AW38:BD38,{"&gt;0","&lt;0"})*{1,-1})-SUM(SUMIF(Survey!BF38:BM38,{"&gt;0","&lt;0"})*{1,-1})</f>
        <v>0</v>
      </c>
      <c r="BF38" s="46" t="str">
        <f t="shared" si="20"/>
        <v>No holdings</v>
      </c>
      <c r="BG38" s="37">
        <f t="shared" si="21"/>
        <v>0</v>
      </c>
      <c r="BH38" s="196" t="str">
        <f t="shared" si="22"/>
        <v>Fail</v>
      </c>
      <c r="BI38" s="47">
        <f>ABS(Survey!$AL38)</f>
        <v>0</v>
      </c>
      <c r="BJ38" s="47" cm="1">
        <f t="array" ref="BJ38">SUM(SUMIF(Survey!BO38:CH38,{"&gt;0","&lt;0"})*{1,-1})-SUM(SUMIF(Survey!CJ38:DC38,{"&gt;0","&lt;0"})*{1,-1})</f>
        <v>0</v>
      </c>
      <c r="BK38" s="48" t="str">
        <f t="shared" si="23"/>
        <v>No holdings</v>
      </c>
      <c r="BL38" s="49">
        <f t="shared" si="24"/>
        <v>0</v>
      </c>
      <c r="BM38" s="196" t="str">
        <f t="shared" si="25"/>
        <v>Pass</v>
      </c>
      <c r="BN38" s="54" t="b">
        <f>IF(ABS(Survey!$CH38)=0,TRUE,FALSE)</f>
        <v>1</v>
      </c>
      <c r="BO38" s="53" t="b">
        <f>NOT(ISBLANK(Survey!$CI38))</f>
        <v>0</v>
      </c>
      <c r="BP38" s="196" t="str">
        <f t="shared" si="26"/>
        <v>Pass</v>
      </c>
      <c r="BQ38" s="54" t="b">
        <f>IF(ABS(Survey!$DC38)=0,TRUE,FALSE)</f>
        <v>1</v>
      </c>
      <c r="BR38" s="53" t="b">
        <f>NOT(ISBLANK(Survey!$DD38))</f>
        <v>0</v>
      </c>
      <c r="BS38" s="37" t="str">
        <f t="shared" si="27"/>
        <v>Pass</v>
      </c>
      <c r="BT38" s="38" cm="1">
        <f t="array" ref="BT38">SUM(SUMIF(Survey!CD38,{"&gt;0","&lt;0"})*{1,-1})+SUM(SUMIF(Survey!CY38,{"&gt;0","&lt;0"})*{1,-1})</f>
        <v>0</v>
      </c>
      <c r="BU38" s="38">
        <f>SUM(SUMIF(Survey!DF38:DL38,{"&gt;0","&lt;0"})*{1,-1})+SUM(SUMIF(Survey!DN38:DT38,{"&gt;0","&lt;0"})*{1,-1})</f>
        <v>0</v>
      </c>
      <c r="BV38" s="37">
        <f t="shared" si="28"/>
        <v>0</v>
      </c>
      <c r="BW38" s="37">
        <f t="shared" si="29"/>
        <v>0</v>
      </c>
      <c r="BX38" s="196" t="str">
        <f t="shared" si="30"/>
        <v>Pass</v>
      </c>
      <c r="BY38" s="54" t="b">
        <f>IF(ABS(Survey!$DL38)=0,TRUE,FALSE)</f>
        <v>1</v>
      </c>
      <c r="BZ38" s="53" t="b">
        <f>NOT(ISBLANK(Survey!DM38))</f>
        <v>0</v>
      </c>
      <c r="CA38" s="196" t="str">
        <f t="shared" si="31"/>
        <v>Pass</v>
      </c>
      <c r="CB38" s="54" t="b">
        <f>IF(ABS(Survey!$DT38)=0,TRUE,FALSE)</f>
        <v>1</v>
      </c>
      <c r="CC38" s="53" t="b">
        <f>NOT(ISBLANK(Survey!$DU38))</f>
        <v>0</v>
      </c>
      <c r="CD38" s="196" t="str">
        <f t="shared" si="32"/>
        <v>Fail</v>
      </c>
      <c r="CE38" s="47">
        <f>SUM(SUMIF(Survey!EA38:EC38,{"&gt;0","&lt;0"})*{1,-1})</f>
        <v>0</v>
      </c>
      <c r="CF38" s="50">
        <f t="shared" si="33"/>
        <v>0</v>
      </c>
      <c r="CG38" s="50">
        <f t="shared" si="34"/>
        <v>100</v>
      </c>
      <c r="CH38" s="48" t="b">
        <f>IF(OR(Survey!$M38="ETF",Survey!$M38="ETF, alternative mutual fund",Survey!$M38="Closed-end", Survey!$M38="Split share corp"),TRUE,FALSE)</f>
        <v>0</v>
      </c>
      <c r="CI38" s="196" t="str">
        <f t="shared" si="35"/>
        <v>Fail</v>
      </c>
      <c r="CJ38" s="47">
        <f>SUM(SUMIF(Survey!EE38:EK38,{"&gt;0","&lt;0"})*{1,-1})</f>
        <v>0</v>
      </c>
      <c r="CK38" s="50">
        <f t="shared" si="36"/>
        <v>0</v>
      </c>
      <c r="CL38" s="49">
        <f t="shared" si="37"/>
        <v>100</v>
      </c>
      <c r="CM38" s="196" t="str">
        <f t="shared" si="38"/>
        <v>Fail</v>
      </c>
      <c r="CN38" s="47">
        <f>SUM(SUMIF(Survey!EM38:ES38,{"&gt;0","&lt;0"})*{1,-1})</f>
        <v>0</v>
      </c>
      <c r="CO38" s="50">
        <f t="shared" si="39"/>
        <v>0</v>
      </c>
      <c r="CP38" s="49">
        <f t="shared" si="40"/>
        <v>100</v>
      </c>
    </row>
    <row r="39" spans="1:94">
      <c r="A39" s="1">
        <v>36</v>
      </c>
      <c r="B39" s="37" t="str">
        <f t="shared" si="1"/>
        <v>Pass</v>
      </c>
      <c r="C39" s="37" t="str">
        <f>IF(COUNTBLANK(Survey!B39:ET39)=$C$2, "Pass", "Fail")</f>
        <v>Pass</v>
      </c>
      <c r="D39" s="37" t="str">
        <f t="shared" si="2"/>
        <v>Fail</v>
      </c>
      <c r="F39" s="196" t="str">
        <f t="shared" si="3"/>
        <v>Fail</v>
      </c>
      <c r="G39" s="43">
        <f>COUNTBLANK(Survey!B39:D39)+COUNTBLANK(Survey!G39)+COUNTBLANK(Survey!I39)+COUNTBLANK(Survey!L39:M39)+COUNTBLANK(Survey!P39)+COUNTBLANK(Survey!S39:U39)+COUNTBLANK(Survey!AA39:AC39)+COUNTBLANK(Survey!AF39:AG39)+COUNTBLANK(Survey!AK39)</f>
        <v>17</v>
      </c>
      <c r="H39" s="196" t="str">
        <f t="shared" si="4"/>
        <v>Pass</v>
      </c>
      <c r="I39" s="44">
        <f>LEN(Survey!E39)</f>
        <v>0</v>
      </c>
      <c r="J39" s="196" t="str">
        <f t="shared" si="5"/>
        <v>Pass</v>
      </c>
      <c r="K39" s="43">
        <f>LEN(Survey!F39)</f>
        <v>0</v>
      </c>
      <c r="L39" s="196" t="str">
        <f t="shared" si="6"/>
        <v>Pass</v>
      </c>
      <c r="M39" s="44">
        <f>LEN(Survey!H39)</f>
        <v>0</v>
      </c>
      <c r="N39" s="43" t="str">
        <f>IF(Survey!$L39="Prospectus fund", "Yes", "No")</f>
        <v>No</v>
      </c>
      <c r="O39" s="196" t="str">
        <f t="shared" si="7"/>
        <v>Pass</v>
      </c>
      <c r="P39" s="44">
        <f>MOD((LEN(Survey!J39)+2),11)</f>
        <v>2</v>
      </c>
      <c r="Q39" s="48" t="b">
        <f>IF(OR(Survey!$M39="ETF",Survey!$M39="ETF, alternative mutual fund",Survey!$M39="Closed-end", Survey!$M39="Split share corp", Survey!$I39="Yes"),TRUE,FALSE)</f>
        <v>0</v>
      </c>
      <c r="R39" s="196" t="str">
        <f>IFERROR(IF(AND(OR(U39=V39,V39 = "Either"),NOT(ISBLANK(Survey!K39))),"Pass","Fail"),"Pass")</f>
        <v>Fail</v>
      </c>
      <c r="S39" s="47" cm="1">
        <f t="array" ref="S39">SUM(SUMIF(Survey!BO39:CH39,{"&gt;0","&lt;0"})*{1,-1})</f>
        <v>0</v>
      </c>
      <c r="T39" s="54" cm="1">
        <f t="array" ref="T39">SUM(SUMIF(Survey!BR39,{"&gt;0","&lt;0"})*{1,-1})+SUM(SUMIF(Survey!CB39,{"&gt;0","&lt;0"})*{1,-1})</f>
        <v>0</v>
      </c>
      <c r="U39" s="54">
        <f>Survey!K39</f>
        <v>0</v>
      </c>
      <c r="V39" s="53" t="str">
        <f t="shared" si="8"/>
        <v>Stand-alone</v>
      </c>
      <c r="W39" s="196" t="str">
        <f t="shared" si="9"/>
        <v>Fail</v>
      </c>
      <c r="X39" s="93" cm="1">
        <f t="array" ref="X39">SUM(SUMIF(Survey!BO39:CH39,{"&gt;0","&lt;0"})*{1,-1})+SUM(SUMIF(Survey!CJ39:DC39,{"&gt;0","&lt;0"})*{1,-1})</f>
        <v>0</v>
      </c>
      <c r="Y39" s="93">
        <f>IFERROR(X39/(Survey!$AL39),0)</f>
        <v>0</v>
      </c>
      <c r="Z39" s="198" t="b">
        <f>IF(OR(Survey!$M39="Alternative strategy or hedge",Survey!$M39="Other",Survey!$L39="Prospectus fund"),TRUE,FALSE)</f>
        <v>0</v>
      </c>
      <c r="AA39" s="198" t="b">
        <f>NOT(ISBLANK(Survey!$M39))</f>
        <v>0</v>
      </c>
      <c r="AB39" s="196" t="str">
        <f t="shared" si="10"/>
        <v>Pass</v>
      </c>
      <c r="AC39" s="54" t="b">
        <f>NOT(ISNUMBER(SEARCH("Other",Survey!$P39)))</f>
        <v>1</v>
      </c>
      <c r="AD39" s="53" t="b">
        <f>NOT(ISBLANK(Survey!$Q39))</f>
        <v>0</v>
      </c>
      <c r="AE39" s="239" t="str" cm="1">
        <f t="array" ref="AE39">IF(OR(IF(OR($AG39+$AH39 = 2, $AI39=1), FALSE, TRUE), AND($AF39:$AF39 = 0)),"Pass","Fail")</f>
        <v>Pass</v>
      </c>
      <c r="AF39" s="235">
        <f>COUNTBLANK(Survey!$W39:$Z39)</f>
        <v>4</v>
      </c>
      <c r="AG39" s="235">
        <f>IF(Survey!$I39="Yes",1,0)</f>
        <v>0</v>
      </c>
      <c r="AH39" s="235">
        <f>IF(OR(Survey!$M39="Mutual fund",Survey!$M39="Alternative mutual fund",Survey!$M39="Money market"),1,0)</f>
        <v>0</v>
      </c>
      <c r="AI39" s="240">
        <f>IF(OR(Survey!$M39="ETF",Survey!$M39="ETF, alternative mutual fund"),1,0)</f>
        <v>0</v>
      </c>
      <c r="AJ39" s="196" t="str">
        <f t="shared" si="11"/>
        <v>Pass</v>
      </c>
      <c r="AK39" s="54" t="b">
        <f>NOT(ISNUMBER(SEARCH("Yes",Survey!$AC39)))</f>
        <v>1</v>
      </c>
      <c r="AL39" s="53" t="b">
        <f>IF(COUNTBLANK(Survey!$AD39:$AE39)=0,TRUE, FALSE)</f>
        <v>0</v>
      </c>
      <c r="AM39" s="196" t="str">
        <f t="shared" si="12"/>
        <v>Pass</v>
      </c>
      <c r="AN39" s="54" t="b">
        <f>NOT(ISNUMBER(SEARCH("Yes",Survey!$AF39)))</f>
        <v>1</v>
      </c>
      <c r="AO39" s="53" t="b">
        <f>NOT(ISBLANK(Survey!$AH39))</f>
        <v>0</v>
      </c>
      <c r="AP39" s="196" t="str">
        <f t="shared" si="13"/>
        <v>Pass</v>
      </c>
      <c r="AQ39" s="54" t="b">
        <f>NOT(OR(ISNUMBER(SEARCH("Other",Survey!$AH39)),ISNUMBER(SEARCH("Multiple",Survey!$AH39))))</f>
        <v>1</v>
      </c>
      <c r="AR39" s="53" t="b">
        <f>NOT(ISBLANK(Survey!$AI39))</f>
        <v>0</v>
      </c>
      <c r="AS39" s="196" t="str">
        <f t="shared" si="14"/>
        <v>Fail</v>
      </c>
      <c r="AT39" s="45">
        <f>(Survey!$AL39)</f>
        <v>0</v>
      </c>
      <c r="AU39" s="37" t="str">
        <f t="shared" si="15"/>
        <v>Fail</v>
      </c>
      <c r="AV39" s="38">
        <f>ABS(Survey!$AL39)</f>
        <v>0</v>
      </c>
      <c r="AW39" s="64">
        <f>ABS(Survey!$AM39)+Survey!$AN39-ABS(Survey!$AO39)+ABS(Survey!$AP39)-ABS(Survey!$AQ39)+ABS(Survey!$AR39)-ABS(Survey!$AS39)+Survey!$AT39</f>
        <v>0</v>
      </c>
      <c r="AX39" s="46" t="str">
        <f t="shared" si="16"/>
        <v>No holdings</v>
      </c>
      <c r="AY39" s="37">
        <f t="shared" si="17"/>
        <v>0</v>
      </c>
      <c r="AZ39" s="196" t="str">
        <f t="shared" si="18"/>
        <v>Pass</v>
      </c>
      <c r="BA39" s="54" t="b">
        <f>IF(ABS(Survey!$AT39)=0,TRUE,FALSE)</f>
        <v>1</v>
      </c>
      <c r="BB39" s="53" t="b">
        <f>NOT(ISBLANK(Survey!$AU39))</f>
        <v>0</v>
      </c>
      <c r="BC39" s="37" t="str">
        <f t="shared" si="19"/>
        <v>Fail</v>
      </c>
      <c r="BD39" s="38">
        <f>ABS(Survey!$AL39)</f>
        <v>0</v>
      </c>
      <c r="BE39" s="38" cm="1">
        <f t="array" ref="BE39">SUM(SUMIF(Survey!AW39:BD39,{"&gt;0","&lt;0"})*{1,-1})-SUM(SUMIF(Survey!BF39:BM39,{"&gt;0","&lt;0"})*{1,-1})</f>
        <v>0</v>
      </c>
      <c r="BF39" s="46" t="str">
        <f t="shared" si="20"/>
        <v>No holdings</v>
      </c>
      <c r="BG39" s="37">
        <f t="shared" si="21"/>
        <v>0</v>
      </c>
      <c r="BH39" s="196" t="str">
        <f t="shared" si="22"/>
        <v>Fail</v>
      </c>
      <c r="BI39" s="47">
        <f>ABS(Survey!$AL39)</f>
        <v>0</v>
      </c>
      <c r="BJ39" s="47" cm="1">
        <f t="array" ref="BJ39">SUM(SUMIF(Survey!BO39:CH39,{"&gt;0","&lt;0"})*{1,-1})-SUM(SUMIF(Survey!CJ39:DC39,{"&gt;0","&lt;0"})*{1,-1})</f>
        <v>0</v>
      </c>
      <c r="BK39" s="48" t="str">
        <f t="shared" si="23"/>
        <v>No holdings</v>
      </c>
      <c r="BL39" s="49">
        <f t="shared" si="24"/>
        <v>0</v>
      </c>
      <c r="BM39" s="196" t="str">
        <f t="shared" si="25"/>
        <v>Pass</v>
      </c>
      <c r="BN39" s="54" t="b">
        <f>IF(ABS(Survey!$CH39)=0,TRUE,FALSE)</f>
        <v>1</v>
      </c>
      <c r="BO39" s="53" t="b">
        <f>NOT(ISBLANK(Survey!$CI39))</f>
        <v>0</v>
      </c>
      <c r="BP39" s="196" t="str">
        <f t="shared" si="26"/>
        <v>Pass</v>
      </c>
      <c r="BQ39" s="54" t="b">
        <f>IF(ABS(Survey!$DC39)=0,TRUE,FALSE)</f>
        <v>1</v>
      </c>
      <c r="BR39" s="53" t="b">
        <f>NOT(ISBLANK(Survey!$DD39))</f>
        <v>0</v>
      </c>
      <c r="BS39" s="37" t="str">
        <f t="shared" si="27"/>
        <v>Pass</v>
      </c>
      <c r="BT39" s="38" cm="1">
        <f t="array" ref="BT39">SUM(SUMIF(Survey!CD39,{"&gt;0","&lt;0"})*{1,-1})+SUM(SUMIF(Survey!CY39,{"&gt;0","&lt;0"})*{1,-1})</f>
        <v>0</v>
      </c>
      <c r="BU39" s="38">
        <f>SUM(SUMIF(Survey!DF39:DL39,{"&gt;0","&lt;0"})*{1,-1})+SUM(SUMIF(Survey!DN39:DT39,{"&gt;0","&lt;0"})*{1,-1})</f>
        <v>0</v>
      </c>
      <c r="BV39" s="37">
        <f t="shared" si="28"/>
        <v>0</v>
      </c>
      <c r="BW39" s="37">
        <f t="shared" si="29"/>
        <v>0</v>
      </c>
      <c r="BX39" s="196" t="str">
        <f t="shared" si="30"/>
        <v>Pass</v>
      </c>
      <c r="BY39" s="54" t="b">
        <f>IF(ABS(Survey!$DL39)=0,TRUE,FALSE)</f>
        <v>1</v>
      </c>
      <c r="BZ39" s="53" t="b">
        <f>NOT(ISBLANK(Survey!DM39))</f>
        <v>0</v>
      </c>
      <c r="CA39" s="196" t="str">
        <f t="shared" si="31"/>
        <v>Pass</v>
      </c>
      <c r="CB39" s="54" t="b">
        <f>IF(ABS(Survey!$DT39)=0,TRUE,FALSE)</f>
        <v>1</v>
      </c>
      <c r="CC39" s="53" t="b">
        <f>NOT(ISBLANK(Survey!$DU39))</f>
        <v>0</v>
      </c>
      <c r="CD39" s="196" t="str">
        <f t="shared" si="32"/>
        <v>Fail</v>
      </c>
      <c r="CE39" s="47">
        <f>SUM(SUMIF(Survey!EA39:EC39,{"&gt;0","&lt;0"})*{1,-1})</f>
        <v>0</v>
      </c>
      <c r="CF39" s="50">
        <f t="shared" si="33"/>
        <v>0</v>
      </c>
      <c r="CG39" s="50">
        <f t="shared" si="34"/>
        <v>100</v>
      </c>
      <c r="CH39" s="48" t="b">
        <f>IF(OR(Survey!$M39="ETF",Survey!$M39="ETF, alternative mutual fund",Survey!$M39="Closed-end", Survey!$M39="Split share corp"),TRUE,FALSE)</f>
        <v>0</v>
      </c>
      <c r="CI39" s="196" t="str">
        <f t="shared" si="35"/>
        <v>Fail</v>
      </c>
      <c r="CJ39" s="47">
        <f>SUM(SUMIF(Survey!EE39:EK39,{"&gt;0","&lt;0"})*{1,-1})</f>
        <v>0</v>
      </c>
      <c r="CK39" s="50">
        <f t="shared" si="36"/>
        <v>0</v>
      </c>
      <c r="CL39" s="49">
        <f t="shared" si="37"/>
        <v>100</v>
      </c>
      <c r="CM39" s="196" t="str">
        <f t="shared" si="38"/>
        <v>Fail</v>
      </c>
      <c r="CN39" s="47">
        <f>SUM(SUMIF(Survey!EM39:ES39,{"&gt;0","&lt;0"})*{1,-1})</f>
        <v>0</v>
      </c>
      <c r="CO39" s="50">
        <f t="shared" si="39"/>
        <v>0</v>
      </c>
      <c r="CP39" s="49">
        <f t="shared" si="40"/>
        <v>100</v>
      </c>
    </row>
    <row r="40" spans="1:94">
      <c r="A40" s="1">
        <v>37</v>
      </c>
      <c r="B40" s="37" t="str">
        <f t="shared" si="1"/>
        <v>Pass</v>
      </c>
      <c r="C40" s="37" t="str">
        <f>IF(COUNTBLANK(Survey!B40:ET40)=$C$2, "Pass", "Fail")</f>
        <v>Pass</v>
      </c>
      <c r="D40" s="37" t="str">
        <f t="shared" si="2"/>
        <v>Fail</v>
      </c>
      <c r="F40" s="196" t="str">
        <f t="shared" si="3"/>
        <v>Fail</v>
      </c>
      <c r="G40" s="43">
        <f>COUNTBLANK(Survey!B40:D40)+COUNTBLANK(Survey!G40)+COUNTBLANK(Survey!I40)+COUNTBLANK(Survey!L40:M40)+COUNTBLANK(Survey!P40)+COUNTBLANK(Survey!S40:U40)+COUNTBLANK(Survey!AA40:AC40)+COUNTBLANK(Survey!AF40:AG40)+COUNTBLANK(Survey!AK40)</f>
        <v>17</v>
      </c>
      <c r="H40" s="196" t="str">
        <f t="shared" si="4"/>
        <v>Pass</v>
      </c>
      <c r="I40" s="44">
        <f>LEN(Survey!E40)</f>
        <v>0</v>
      </c>
      <c r="J40" s="196" t="str">
        <f t="shared" si="5"/>
        <v>Pass</v>
      </c>
      <c r="K40" s="43">
        <f>LEN(Survey!F40)</f>
        <v>0</v>
      </c>
      <c r="L40" s="196" t="str">
        <f t="shared" si="6"/>
        <v>Pass</v>
      </c>
      <c r="M40" s="44">
        <f>LEN(Survey!H40)</f>
        <v>0</v>
      </c>
      <c r="N40" s="43" t="str">
        <f>IF(Survey!$L40="Prospectus fund", "Yes", "No")</f>
        <v>No</v>
      </c>
      <c r="O40" s="196" t="str">
        <f t="shared" si="7"/>
        <v>Pass</v>
      </c>
      <c r="P40" s="44">
        <f>MOD((LEN(Survey!J40)+2),11)</f>
        <v>2</v>
      </c>
      <c r="Q40" s="48" t="b">
        <f>IF(OR(Survey!$M40="ETF",Survey!$M40="ETF, alternative mutual fund",Survey!$M40="Closed-end", Survey!$M40="Split share corp", Survey!$I40="Yes"),TRUE,FALSE)</f>
        <v>0</v>
      </c>
      <c r="R40" s="196" t="str">
        <f>IFERROR(IF(AND(OR(U40=V40,V40 = "Either"),NOT(ISBLANK(Survey!K40))),"Pass","Fail"),"Pass")</f>
        <v>Fail</v>
      </c>
      <c r="S40" s="47" cm="1">
        <f t="array" ref="S40">SUM(SUMIF(Survey!BO40:CH40,{"&gt;0","&lt;0"})*{1,-1})</f>
        <v>0</v>
      </c>
      <c r="T40" s="54" cm="1">
        <f t="array" ref="T40">SUM(SUMIF(Survey!BR40,{"&gt;0","&lt;0"})*{1,-1})+SUM(SUMIF(Survey!CB40,{"&gt;0","&lt;0"})*{1,-1})</f>
        <v>0</v>
      </c>
      <c r="U40" s="54">
        <f>Survey!K40</f>
        <v>0</v>
      </c>
      <c r="V40" s="53" t="str">
        <f t="shared" si="8"/>
        <v>Stand-alone</v>
      </c>
      <c r="W40" s="196" t="str">
        <f t="shared" si="9"/>
        <v>Fail</v>
      </c>
      <c r="X40" s="93" cm="1">
        <f t="array" ref="X40">SUM(SUMIF(Survey!BO40:CH40,{"&gt;0","&lt;0"})*{1,-1})+SUM(SUMIF(Survey!CJ40:DC40,{"&gt;0","&lt;0"})*{1,-1})</f>
        <v>0</v>
      </c>
      <c r="Y40" s="93">
        <f>IFERROR(X40/(Survey!$AL40),0)</f>
        <v>0</v>
      </c>
      <c r="Z40" s="198" t="b">
        <f>IF(OR(Survey!$M40="Alternative strategy or hedge",Survey!$M40="Other",Survey!$L40="Prospectus fund"),TRUE,FALSE)</f>
        <v>0</v>
      </c>
      <c r="AA40" s="198" t="b">
        <f>NOT(ISBLANK(Survey!$M40))</f>
        <v>0</v>
      </c>
      <c r="AB40" s="196" t="str">
        <f t="shared" si="10"/>
        <v>Pass</v>
      </c>
      <c r="AC40" s="54" t="b">
        <f>NOT(ISNUMBER(SEARCH("Other",Survey!$P40)))</f>
        <v>1</v>
      </c>
      <c r="AD40" s="53" t="b">
        <f>NOT(ISBLANK(Survey!$Q40))</f>
        <v>0</v>
      </c>
      <c r="AE40" s="239" t="str" cm="1">
        <f t="array" ref="AE40">IF(OR(IF(OR($AG40+$AH40 = 2, $AI40=1), FALSE, TRUE), AND($AF40:$AF40 = 0)),"Pass","Fail")</f>
        <v>Pass</v>
      </c>
      <c r="AF40" s="235">
        <f>COUNTBLANK(Survey!$W40:$Z40)</f>
        <v>4</v>
      </c>
      <c r="AG40" s="235">
        <f>IF(Survey!$I40="Yes",1,0)</f>
        <v>0</v>
      </c>
      <c r="AH40" s="235">
        <f>IF(OR(Survey!$M40="Mutual fund",Survey!$M40="Alternative mutual fund",Survey!$M40="Money market"),1,0)</f>
        <v>0</v>
      </c>
      <c r="AI40" s="240">
        <f>IF(OR(Survey!$M40="ETF",Survey!$M40="ETF, alternative mutual fund"),1,0)</f>
        <v>0</v>
      </c>
      <c r="AJ40" s="196" t="str">
        <f t="shared" si="11"/>
        <v>Pass</v>
      </c>
      <c r="AK40" s="54" t="b">
        <f>NOT(ISNUMBER(SEARCH("Yes",Survey!$AC40)))</f>
        <v>1</v>
      </c>
      <c r="AL40" s="53" t="b">
        <f>IF(COUNTBLANK(Survey!$AD40:$AE40)=0,TRUE, FALSE)</f>
        <v>0</v>
      </c>
      <c r="AM40" s="196" t="str">
        <f t="shared" si="12"/>
        <v>Pass</v>
      </c>
      <c r="AN40" s="54" t="b">
        <f>NOT(ISNUMBER(SEARCH("Yes",Survey!$AF40)))</f>
        <v>1</v>
      </c>
      <c r="AO40" s="53" t="b">
        <f>NOT(ISBLANK(Survey!$AH40))</f>
        <v>0</v>
      </c>
      <c r="AP40" s="196" t="str">
        <f t="shared" si="13"/>
        <v>Pass</v>
      </c>
      <c r="AQ40" s="54" t="b">
        <f>NOT(OR(ISNUMBER(SEARCH("Other",Survey!$AH40)),ISNUMBER(SEARCH("Multiple",Survey!$AH40))))</f>
        <v>1</v>
      </c>
      <c r="AR40" s="53" t="b">
        <f>NOT(ISBLANK(Survey!$AI40))</f>
        <v>0</v>
      </c>
      <c r="AS40" s="196" t="str">
        <f t="shared" si="14"/>
        <v>Fail</v>
      </c>
      <c r="AT40" s="45">
        <f>(Survey!$AL40)</f>
        <v>0</v>
      </c>
      <c r="AU40" s="37" t="str">
        <f t="shared" si="15"/>
        <v>Fail</v>
      </c>
      <c r="AV40" s="38">
        <f>ABS(Survey!$AL40)</f>
        <v>0</v>
      </c>
      <c r="AW40" s="64">
        <f>ABS(Survey!$AM40)+Survey!$AN40-ABS(Survey!$AO40)+ABS(Survey!$AP40)-ABS(Survey!$AQ40)+ABS(Survey!$AR40)-ABS(Survey!$AS40)+Survey!$AT40</f>
        <v>0</v>
      </c>
      <c r="AX40" s="46" t="str">
        <f t="shared" si="16"/>
        <v>No holdings</v>
      </c>
      <c r="AY40" s="37">
        <f t="shared" si="17"/>
        <v>0</v>
      </c>
      <c r="AZ40" s="196" t="str">
        <f t="shared" si="18"/>
        <v>Pass</v>
      </c>
      <c r="BA40" s="54" t="b">
        <f>IF(ABS(Survey!$AT40)=0,TRUE,FALSE)</f>
        <v>1</v>
      </c>
      <c r="BB40" s="53" t="b">
        <f>NOT(ISBLANK(Survey!$AU40))</f>
        <v>0</v>
      </c>
      <c r="BC40" s="37" t="str">
        <f t="shared" si="19"/>
        <v>Fail</v>
      </c>
      <c r="BD40" s="38">
        <f>ABS(Survey!$AL40)</f>
        <v>0</v>
      </c>
      <c r="BE40" s="38" cm="1">
        <f t="array" ref="BE40">SUM(SUMIF(Survey!AW40:BD40,{"&gt;0","&lt;0"})*{1,-1})-SUM(SUMIF(Survey!BF40:BM40,{"&gt;0","&lt;0"})*{1,-1})</f>
        <v>0</v>
      </c>
      <c r="BF40" s="46" t="str">
        <f t="shared" si="20"/>
        <v>No holdings</v>
      </c>
      <c r="BG40" s="37">
        <f t="shared" si="21"/>
        <v>0</v>
      </c>
      <c r="BH40" s="196" t="str">
        <f t="shared" si="22"/>
        <v>Fail</v>
      </c>
      <c r="BI40" s="47">
        <f>ABS(Survey!$AL40)</f>
        <v>0</v>
      </c>
      <c r="BJ40" s="47" cm="1">
        <f t="array" ref="BJ40">SUM(SUMIF(Survey!BO40:CH40,{"&gt;0","&lt;0"})*{1,-1})-SUM(SUMIF(Survey!CJ40:DC40,{"&gt;0","&lt;0"})*{1,-1})</f>
        <v>0</v>
      </c>
      <c r="BK40" s="48" t="str">
        <f t="shared" si="23"/>
        <v>No holdings</v>
      </c>
      <c r="BL40" s="49">
        <f t="shared" si="24"/>
        <v>0</v>
      </c>
      <c r="BM40" s="196" t="str">
        <f t="shared" si="25"/>
        <v>Pass</v>
      </c>
      <c r="BN40" s="54" t="b">
        <f>IF(ABS(Survey!$CH40)=0,TRUE,FALSE)</f>
        <v>1</v>
      </c>
      <c r="BO40" s="53" t="b">
        <f>NOT(ISBLANK(Survey!$CI40))</f>
        <v>0</v>
      </c>
      <c r="BP40" s="196" t="str">
        <f t="shared" si="26"/>
        <v>Pass</v>
      </c>
      <c r="BQ40" s="54" t="b">
        <f>IF(ABS(Survey!$DC40)=0,TRUE,FALSE)</f>
        <v>1</v>
      </c>
      <c r="BR40" s="53" t="b">
        <f>NOT(ISBLANK(Survey!$DD40))</f>
        <v>0</v>
      </c>
      <c r="BS40" s="37" t="str">
        <f t="shared" si="27"/>
        <v>Pass</v>
      </c>
      <c r="BT40" s="38" cm="1">
        <f t="array" ref="BT40">SUM(SUMIF(Survey!CD40,{"&gt;0","&lt;0"})*{1,-1})+SUM(SUMIF(Survey!CY40,{"&gt;0","&lt;0"})*{1,-1})</f>
        <v>0</v>
      </c>
      <c r="BU40" s="38">
        <f>SUM(SUMIF(Survey!DF40:DL40,{"&gt;0","&lt;0"})*{1,-1})+SUM(SUMIF(Survey!DN40:DT40,{"&gt;0","&lt;0"})*{1,-1})</f>
        <v>0</v>
      </c>
      <c r="BV40" s="37">
        <f t="shared" si="28"/>
        <v>0</v>
      </c>
      <c r="BW40" s="37">
        <f t="shared" si="29"/>
        <v>0</v>
      </c>
      <c r="BX40" s="196" t="str">
        <f t="shared" si="30"/>
        <v>Pass</v>
      </c>
      <c r="BY40" s="54" t="b">
        <f>IF(ABS(Survey!$DL40)=0,TRUE,FALSE)</f>
        <v>1</v>
      </c>
      <c r="BZ40" s="53" t="b">
        <f>NOT(ISBLANK(Survey!DM40))</f>
        <v>0</v>
      </c>
      <c r="CA40" s="196" t="str">
        <f t="shared" si="31"/>
        <v>Pass</v>
      </c>
      <c r="CB40" s="54" t="b">
        <f>IF(ABS(Survey!$DT40)=0,TRUE,FALSE)</f>
        <v>1</v>
      </c>
      <c r="CC40" s="53" t="b">
        <f>NOT(ISBLANK(Survey!$DU40))</f>
        <v>0</v>
      </c>
      <c r="CD40" s="196" t="str">
        <f t="shared" si="32"/>
        <v>Fail</v>
      </c>
      <c r="CE40" s="47">
        <f>SUM(SUMIF(Survey!EA40:EC40,{"&gt;0","&lt;0"})*{1,-1})</f>
        <v>0</v>
      </c>
      <c r="CF40" s="50">
        <f t="shared" si="33"/>
        <v>0</v>
      </c>
      <c r="CG40" s="50">
        <f t="shared" si="34"/>
        <v>100</v>
      </c>
      <c r="CH40" s="48" t="b">
        <f>IF(OR(Survey!$M40="ETF",Survey!$M40="ETF, alternative mutual fund",Survey!$M40="Closed-end", Survey!$M40="Split share corp"),TRUE,FALSE)</f>
        <v>0</v>
      </c>
      <c r="CI40" s="196" t="str">
        <f t="shared" si="35"/>
        <v>Fail</v>
      </c>
      <c r="CJ40" s="47">
        <f>SUM(SUMIF(Survey!EE40:EK40,{"&gt;0","&lt;0"})*{1,-1})</f>
        <v>0</v>
      </c>
      <c r="CK40" s="50">
        <f t="shared" si="36"/>
        <v>0</v>
      </c>
      <c r="CL40" s="49">
        <f t="shared" si="37"/>
        <v>100</v>
      </c>
      <c r="CM40" s="196" t="str">
        <f t="shared" si="38"/>
        <v>Fail</v>
      </c>
      <c r="CN40" s="47">
        <f>SUM(SUMIF(Survey!EM40:ES40,{"&gt;0","&lt;0"})*{1,-1})</f>
        <v>0</v>
      </c>
      <c r="CO40" s="50">
        <f t="shared" si="39"/>
        <v>0</v>
      </c>
      <c r="CP40" s="49">
        <f t="shared" si="40"/>
        <v>100</v>
      </c>
    </row>
    <row r="41" spans="1:94">
      <c r="A41" s="1">
        <v>38</v>
      </c>
      <c r="B41" s="37" t="str">
        <f t="shared" si="1"/>
        <v>Pass</v>
      </c>
      <c r="C41" s="37" t="str">
        <f>IF(COUNTBLANK(Survey!B41:ET41)=$C$2, "Pass", "Fail")</f>
        <v>Pass</v>
      </c>
      <c r="D41" s="37" t="str">
        <f t="shared" si="2"/>
        <v>Fail</v>
      </c>
      <c r="F41" s="196" t="str">
        <f t="shared" si="3"/>
        <v>Fail</v>
      </c>
      <c r="G41" s="43">
        <f>COUNTBLANK(Survey!B41:D41)+COUNTBLANK(Survey!G41)+COUNTBLANK(Survey!I41)+COUNTBLANK(Survey!L41:M41)+COUNTBLANK(Survey!P41)+COUNTBLANK(Survey!S41:U41)+COUNTBLANK(Survey!AA41:AC41)+COUNTBLANK(Survey!AF41:AG41)+COUNTBLANK(Survey!AK41)</f>
        <v>17</v>
      </c>
      <c r="H41" s="196" t="str">
        <f t="shared" si="4"/>
        <v>Pass</v>
      </c>
      <c r="I41" s="44">
        <f>LEN(Survey!E41)</f>
        <v>0</v>
      </c>
      <c r="J41" s="196" t="str">
        <f t="shared" si="5"/>
        <v>Pass</v>
      </c>
      <c r="K41" s="43">
        <f>LEN(Survey!F41)</f>
        <v>0</v>
      </c>
      <c r="L41" s="196" t="str">
        <f t="shared" si="6"/>
        <v>Pass</v>
      </c>
      <c r="M41" s="44">
        <f>LEN(Survey!H41)</f>
        <v>0</v>
      </c>
      <c r="N41" s="43" t="str">
        <f>IF(Survey!$L41="Prospectus fund", "Yes", "No")</f>
        <v>No</v>
      </c>
      <c r="O41" s="196" t="str">
        <f t="shared" si="7"/>
        <v>Pass</v>
      </c>
      <c r="P41" s="44">
        <f>MOD((LEN(Survey!J41)+2),11)</f>
        <v>2</v>
      </c>
      <c r="Q41" s="48" t="b">
        <f>IF(OR(Survey!$M41="ETF",Survey!$M41="ETF, alternative mutual fund",Survey!$M41="Closed-end", Survey!$M41="Split share corp", Survey!$I41="Yes"),TRUE,FALSE)</f>
        <v>0</v>
      </c>
      <c r="R41" s="196" t="str">
        <f>IFERROR(IF(AND(OR(U41=V41,V41 = "Either"),NOT(ISBLANK(Survey!K41))),"Pass","Fail"),"Pass")</f>
        <v>Fail</v>
      </c>
      <c r="S41" s="47" cm="1">
        <f t="array" ref="S41">SUM(SUMIF(Survey!BO41:CH41,{"&gt;0","&lt;0"})*{1,-1})</f>
        <v>0</v>
      </c>
      <c r="T41" s="54" cm="1">
        <f t="array" ref="T41">SUM(SUMIF(Survey!BR41,{"&gt;0","&lt;0"})*{1,-1})+SUM(SUMIF(Survey!CB41,{"&gt;0","&lt;0"})*{1,-1})</f>
        <v>0</v>
      </c>
      <c r="U41" s="54">
        <f>Survey!K41</f>
        <v>0</v>
      </c>
      <c r="V41" s="53" t="str">
        <f t="shared" si="8"/>
        <v>Stand-alone</v>
      </c>
      <c r="W41" s="196" t="str">
        <f t="shared" si="9"/>
        <v>Fail</v>
      </c>
      <c r="X41" s="93" cm="1">
        <f t="array" ref="X41">SUM(SUMIF(Survey!BO41:CH41,{"&gt;0","&lt;0"})*{1,-1})+SUM(SUMIF(Survey!CJ41:DC41,{"&gt;0","&lt;0"})*{1,-1})</f>
        <v>0</v>
      </c>
      <c r="Y41" s="93">
        <f>IFERROR(X41/(Survey!$AL41),0)</f>
        <v>0</v>
      </c>
      <c r="Z41" s="198" t="b">
        <f>IF(OR(Survey!$M41="Alternative strategy or hedge",Survey!$M41="Other",Survey!$L41="Prospectus fund"),TRUE,FALSE)</f>
        <v>0</v>
      </c>
      <c r="AA41" s="198" t="b">
        <f>NOT(ISBLANK(Survey!$M41))</f>
        <v>0</v>
      </c>
      <c r="AB41" s="196" t="str">
        <f t="shared" si="10"/>
        <v>Pass</v>
      </c>
      <c r="AC41" s="54" t="b">
        <f>NOT(ISNUMBER(SEARCH("Other",Survey!$P41)))</f>
        <v>1</v>
      </c>
      <c r="AD41" s="53" t="b">
        <f>NOT(ISBLANK(Survey!$Q41))</f>
        <v>0</v>
      </c>
      <c r="AE41" s="239" t="str" cm="1">
        <f t="array" ref="AE41">IF(OR(IF(OR($AG41+$AH41 = 2, $AI41=1), FALSE, TRUE), AND($AF41:$AF41 = 0)),"Pass","Fail")</f>
        <v>Pass</v>
      </c>
      <c r="AF41" s="235">
        <f>COUNTBLANK(Survey!$W41:$Z41)</f>
        <v>4</v>
      </c>
      <c r="AG41" s="235">
        <f>IF(Survey!$I41="Yes",1,0)</f>
        <v>0</v>
      </c>
      <c r="AH41" s="235">
        <f>IF(OR(Survey!$M41="Mutual fund",Survey!$M41="Alternative mutual fund",Survey!$M41="Money market"),1,0)</f>
        <v>0</v>
      </c>
      <c r="AI41" s="240">
        <f>IF(OR(Survey!$M41="ETF",Survey!$M41="ETF, alternative mutual fund"),1,0)</f>
        <v>0</v>
      </c>
      <c r="AJ41" s="196" t="str">
        <f t="shared" si="11"/>
        <v>Pass</v>
      </c>
      <c r="AK41" s="54" t="b">
        <f>NOT(ISNUMBER(SEARCH("Yes",Survey!$AC41)))</f>
        <v>1</v>
      </c>
      <c r="AL41" s="53" t="b">
        <f>IF(COUNTBLANK(Survey!$AD41:$AE41)=0,TRUE, FALSE)</f>
        <v>0</v>
      </c>
      <c r="AM41" s="196" t="str">
        <f t="shared" si="12"/>
        <v>Pass</v>
      </c>
      <c r="AN41" s="54" t="b">
        <f>NOT(ISNUMBER(SEARCH("Yes",Survey!$AF41)))</f>
        <v>1</v>
      </c>
      <c r="AO41" s="53" t="b">
        <f>NOT(ISBLANK(Survey!$AH41))</f>
        <v>0</v>
      </c>
      <c r="AP41" s="196" t="str">
        <f t="shared" si="13"/>
        <v>Pass</v>
      </c>
      <c r="AQ41" s="54" t="b">
        <f>NOT(OR(ISNUMBER(SEARCH("Other",Survey!$AH41)),ISNUMBER(SEARCH("Multiple",Survey!$AH41))))</f>
        <v>1</v>
      </c>
      <c r="AR41" s="53" t="b">
        <f>NOT(ISBLANK(Survey!$AI41))</f>
        <v>0</v>
      </c>
      <c r="AS41" s="196" t="str">
        <f t="shared" si="14"/>
        <v>Fail</v>
      </c>
      <c r="AT41" s="45">
        <f>(Survey!$AL41)</f>
        <v>0</v>
      </c>
      <c r="AU41" s="37" t="str">
        <f t="shared" si="15"/>
        <v>Fail</v>
      </c>
      <c r="AV41" s="38">
        <f>ABS(Survey!$AL41)</f>
        <v>0</v>
      </c>
      <c r="AW41" s="64">
        <f>ABS(Survey!$AM41)+Survey!$AN41-ABS(Survey!$AO41)+ABS(Survey!$AP41)-ABS(Survey!$AQ41)+ABS(Survey!$AR41)-ABS(Survey!$AS41)+Survey!$AT41</f>
        <v>0</v>
      </c>
      <c r="AX41" s="46" t="str">
        <f t="shared" si="16"/>
        <v>No holdings</v>
      </c>
      <c r="AY41" s="37">
        <f t="shared" si="17"/>
        <v>0</v>
      </c>
      <c r="AZ41" s="196" t="str">
        <f t="shared" si="18"/>
        <v>Pass</v>
      </c>
      <c r="BA41" s="54" t="b">
        <f>IF(ABS(Survey!$AT41)=0,TRUE,FALSE)</f>
        <v>1</v>
      </c>
      <c r="BB41" s="53" t="b">
        <f>NOT(ISBLANK(Survey!$AU41))</f>
        <v>0</v>
      </c>
      <c r="BC41" s="37" t="str">
        <f t="shared" si="19"/>
        <v>Fail</v>
      </c>
      <c r="BD41" s="38">
        <f>ABS(Survey!$AL41)</f>
        <v>0</v>
      </c>
      <c r="BE41" s="38" cm="1">
        <f t="array" ref="BE41">SUM(SUMIF(Survey!AW41:BD41,{"&gt;0","&lt;0"})*{1,-1})-SUM(SUMIF(Survey!BF41:BM41,{"&gt;0","&lt;0"})*{1,-1})</f>
        <v>0</v>
      </c>
      <c r="BF41" s="46" t="str">
        <f t="shared" si="20"/>
        <v>No holdings</v>
      </c>
      <c r="BG41" s="37">
        <f t="shared" si="21"/>
        <v>0</v>
      </c>
      <c r="BH41" s="196" t="str">
        <f t="shared" si="22"/>
        <v>Fail</v>
      </c>
      <c r="BI41" s="47">
        <f>ABS(Survey!$AL41)</f>
        <v>0</v>
      </c>
      <c r="BJ41" s="47" cm="1">
        <f t="array" ref="BJ41">SUM(SUMIF(Survey!BO41:CH41,{"&gt;0","&lt;0"})*{1,-1})-SUM(SUMIF(Survey!CJ41:DC41,{"&gt;0","&lt;0"})*{1,-1})</f>
        <v>0</v>
      </c>
      <c r="BK41" s="48" t="str">
        <f t="shared" si="23"/>
        <v>No holdings</v>
      </c>
      <c r="BL41" s="49">
        <f t="shared" si="24"/>
        <v>0</v>
      </c>
      <c r="BM41" s="196" t="str">
        <f t="shared" si="25"/>
        <v>Pass</v>
      </c>
      <c r="BN41" s="54" t="b">
        <f>IF(ABS(Survey!$CH41)=0,TRUE,FALSE)</f>
        <v>1</v>
      </c>
      <c r="BO41" s="53" t="b">
        <f>NOT(ISBLANK(Survey!$CI41))</f>
        <v>0</v>
      </c>
      <c r="BP41" s="196" t="str">
        <f t="shared" si="26"/>
        <v>Pass</v>
      </c>
      <c r="BQ41" s="54" t="b">
        <f>IF(ABS(Survey!$DC41)=0,TRUE,FALSE)</f>
        <v>1</v>
      </c>
      <c r="BR41" s="53" t="b">
        <f>NOT(ISBLANK(Survey!$DD41))</f>
        <v>0</v>
      </c>
      <c r="BS41" s="37" t="str">
        <f t="shared" si="27"/>
        <v>Pass</v>
      </c>
      <c r="BT41" s="38" cm="1">
        <f t="array" ref="BT41">SUM(SUMIF(Survey!CD41,{"&gt;0","&lt;0"})*{1,-1})+SUM(SUMIF(Survey!CY41,{"&gt;0","&lt;0"})*{1,-1})</f>
        <v>0</v>
      </c>
      <c r="BU41" s="38">
        <f>SUM(SUMIF(Survey!DF41:DL41,{"&gt;0","&lt;0"})*{1,-1})+SUM(SUMIF(Survey!DN41:DT41,{"&gt;0","&lt;0"})*{1,-1})</f>
        <v>0</v>
      </c>
      <c r="BV41" s="37">
        <f t="shared" si="28"/>
        <v>0</v>
      </c>
      <c r="BW41" s="37">
        <f t="shared" si="29"/>
        <v>0</v>
      </c>
      <c r="BX41" s="196" t="str">
        <f t="shared" si="30"/>
        <v>Pass</v>
      </c>
      <c r="BY41" s="54" t="b">
        <f>IF(ABS(Survey!$DL41)=0,TRUE,FALSE)</f>
        <v>1</v>
      </c>
      <c r="BZ41" s="53" t="b">
        <f>NOT(ISBLANK(Survey!DM41))</f>
        <v>0</v>
      </c>
      <c r="CA41" s="196" t="str">
        <f t="shared" si="31"/>
        <v>Pass</v>
      </c>
      <c r="CB41" s="54" t="b">
        <f>IF(ABS(Survey!$DT41)=0,TRUE,FALSE)</f>
        <v>1</v>
      </c>
      <c r="CC41" s="53" t="b">
        <f>NOT(ISBLANK(Survey!$DU41))</f>
        <v>0</v>
      </c>
      <c r="CD41" s="196" t="str">
        <f t="shared" si="32"/>
        <v>Fail</v>
      </c>
      <c r="CE41" s="47">
        <f>SUM(SUMIF(Survey!EA41:EC41,{"&gt;0","&lt;0"})*{1,-1})</f>
        <v>0</v>
      </c>
      <c r="CF41" s="50">
        <f t="shared" si="33"/>
        <v>0</v>
      </c>
      <c r="CG41" s="50">
        <f t="shared" si="34"/>
        <v>100</v>
      </c>
      <c r="CH41" s="48" t="b">
        <f>IF(OR(Survey!$M41="ETF",Survey!$M41="ETF, alternative mutual fund",Survey!$M41="Closed-end", Survey!$M41="Split share corp"),TRUE,FALSE)</f>
        <v>0</v>
      </c>
      <c r="CI41" s="196" t="str">
        <f t="shared" si="35"/>
        <v>Fail</v>
      </c>
      <c r="CJ41" s="47">
        <f>SUM(SUMIF(Survey!EE41:EK41,{"&gt;0","&lt;0"})*{1,-1})</f>
        <v>0</v>
      </c>
      <c r="CK41" s="50">
        <f t="shared" si="36"/>
        <v>0</v>
      </c>
      <c r="CL41" s="49">
        <f t="shared" si="37"/>
        <v>100</v>
      </c>
      <c r="CM41" s="196" t="str">
        <f t="shared" si="38"/>
        <v>Fail</v>
      </c>
      <c r="CN41" s="47">
        <f>SUM(SUMIF(Survey!EM41:ES41,{"&gt;0","&lt;0"})*{1,-1})</f>
        <v>0</v>
      </c>
      <c r="CO41" s="50">
        <f t="shared" si="39"/>
        <v>0</v>
      </c>
      <c r="CP41" s="49">
        <f t="shared" si="40"/>
        <v>100</v>
      </c>
    </row>
    <row r="42" spans="1:94">
      <c r="A42" s="1">
        <v>39</v>
      </c>
      <c r="B42" s="37" t="str">
        <f t="shared" si="1"/>
        <v>Pass</v>
      </c>
      <c r="C42" s="37" t="str">
        <f>IF(COUNTBLANK(Survey!B42:ET42)=$C$2, "Pass", "Fail")</f>
        <v>Pass</v>
      </c>
      <c r="D42" s="37" t="str">
        <f t="shared" si="2"/>
        <v>Fail</v>
      </c>
      <c r="F42" s="196" t="str">
        <f t="shared" si="3"/>
        <v>Fail</v>
      </c>
      <c r="G42" s="43">
        <f>COUNTBLANK(Survey!B42:D42)+COUNTBLANK(Survey!G42)+COUNTBLANK(Survey!I42)+COUNTBLANK(Survey!L42:M42)+COUNTBLANK(Survey!P42)+COUNTBLANK(Survey!S42:U42)+COUNTBLANK(Survey!AA42:AC42)+COUNTBLANK(Survey!AF42:AG42)+COUNTBLANK(Survey!AK42)</f>
        <v>17</v>
      </c>
      <c r="H42" s="196" t="str">
        <f t="shared" si="4"/>
        <v>Pass</v>
      </c>
      <c r="I42" s="44">
        <f>LEN(Survey!E42)</f>
        <v>0</v>
      </c>
      <c r="J42" s="196" t="str">
        <f t="shared" si="5"/>
        <v>Pass</v>
      </c>
      <c r="K42" s="43">
        <f>LEN(Survey!F42)</f>
        <v>0</v>
      </c>
      <c r="L42" s="196" t="str">
        <f t="shared" si="6"/>
        <v>Pass</v>
      </c>
      <c r="M42" s="44">
        <f>LEN(Survey!H42)</f>
        <v>0</v>
      </c>
      <c r="N42" s="43" t="str">
        <f>IF(Survey!$L42="Prospectus fund", "Yes", "No")</f>
        <v>No</v>
      </c>
      <c r="O42" s="196" t="str">
        <f t="shared" si="7"/>
        <v>Pass</v>
      </c>
      <c r="P42" s="44">
        <f>MOD((LEN(Survey!J42)+2),11)</f>
        <v>2</v>
      </c>
      <c r="Q42" s="48" t="b">
        <f>IF(OR(Survey!$M42="ETF",Survey!$M42="ETF, alternative mutual fund",Survey!$M42="Closed-end", Survey!$M42="Split share corp", Survey!$I42="Yes"),TRUE,FALSE)</f>
        <v>0</v>
      </c>
      <c r="R42" s="196" t="str">
        <f>IFERROR(IF(AND(OR(U42=V42,V42 = "Either"),NOT(ISBLANK(Survey!K42))),"Pass","Fail"),"Pass")</f>
        <v>Fail</v>
      </c>
      <c r="S42" s="47" cm="1">
        <f t="array" ref="S42">SUM(SUMIF(Survey!BO42:CH42,{"&gt;0","&lt;0"})*{1,-1})</f>
        <v>0</v>
      </c>
      <c r="T42" s="54" cm="1">
        <f t="array" ref="T42">SUM(SUMIF(Survey!BR42,{"&gt;0","&lt;0"})*{1,-1})+SUM(SUMIF(Survey!CB42,{"&gt;0","&lt;0"})*{1,-1})</f>
        <v>0</v>
      </c>
      <c r="U42" s="54">
        <f>Survey!K42</f>
        <v>0</v>
      </c>
      <c r="V42" s="53" t="str">
        <f t="shared" si="8"/>
        <v>Stand-alone</v>
      </c>
      <c r="W42" s="196" t="str">
        <f t="shared" si="9"/>
        <v>Fail</v>
      </c>
      <c r="X42" s="93" cm="1">
        <f t="array" ref="X42">SUM(SUMIF(Survey!BO42:CH42,{"&gt;0","&lt;0"})*{1,-1})+SUM(SUMIF(Survey!CJ42:DC42,{"&gt;0","&lt;0"})*{1,-1})</f>
        <v>0</v>
      </c>
      <c r="Y42" s="93">
        <f>IFERROR(X42/(Survey!$AL42),0)</f>
        <v>0</v>
      </c>
      <c r="Z42" s="198" t="b">
        <f>IF(OR(Survey!$M42="Alternative strategy or hedge",Survey!$M42="Other",Survey!$L42="Prospectus fund"),TRUE,FALSE)</f>
        <v>0</v>
      </c>
      <c r="AA42" s="198" t="b">
        <f>NOT(ISBLANK(Survey!$M42))</f>
        <v>0</v>
      </c>
      <c r="AB42" s="196" t="str">
        <f t="shared" si="10"/>
        <v>Pass</v>
      </c>
      <c r="AC42" s="54" t="b">
        <f>NOT(ISNUMBER(SEARCH("Other",Survey!$P42)))</f>
        <v>1</v>
      </c>
      <c r="AD42" s="53" t="b">
        <f>NOT(ISBLANK(Survey!$Q42))</f>
        <v>0</v>
      </c>
      <c r="AE42" s="239" t="str" cm="1">
        <f t="array" ref="AE42">IF(OR(IF(OR($AG42+$AH42 = 2, $AI42=1), FALSE, TRUE), AND($AF42:$AF42 = 0)),"Pass","Fail")</f>
        <v>Pass</v>
      </c>
      <c r="AF42" s="235">
        <f>COUNTBLANK(Survey!$W42:$Z42)</f>
        <v>4</v>
      </c>
      <c r="AG42" s="235">
        <f>IF(Survey!$I42="Yes",1,0)</f>
        <v>0</v>
      </c>
      <c r="AH42" s="235">
        <f>IF(OR(Survey!$M42="Mutual fund",Survey!$M42="Alternative mutual fund",Survey!$M42="Money market"),1,0)</f>
        <v>0</v>
      </c>
      <c r="AI42" s="240">
        <f>IF(OR(Survey!$M42="ETF",Survey!$M42="ETF, alternative mutual fund"),1,0)</f>
        <v>0</v>
      </c>
      <c r="AJ42" s="196" t="str">
        <f t="shared" si="11"/>
        <v>Pass</v>
      </c>
      <c r="AK42" s="54" t="b">
        <f>NOT(ISNUMBER(SEARCH("Yes",Survey!$AC42)))</f>
        <v>1</v>
      </c>
      <c r="AL42" s="53" t="b">
        <f>IF(COUNTBLANK(Survey!$AD42:$AE42)=0,TRUE, FALSE)</f>
        <v>0</v>
      </c>
      <c r="AM42" s="196" t="str">
        <f t="shared" si="12"/>
        <v>Pass</v>
      </c>
      <c r="AN42" s="54" t="b">
        <f>NOT(ISNUMBER(SEARCH("Yes",Survey!$AF42)))</f>
        <v>1</v>
      </c>
      <c r="AO42" s="53" t="b">
        <f>NOT(ISBLANK(Survey!$AH42))</f>
        <v>0</v>
      </c>
      <c r="AP42" s="196" t="str">
        <f t="shared" si="13"/>
        <v>Pass</v>
      </c>
      <c r="AQ42" s="54" t="b">
        <f>NOT(OR(ISNUMBER(SEARCH("Other",Survey!$AH42)),ISNUMBER(SEARCH("Multiple",Survey!$AH42))))</f>
        <v>1</v>
      </c>
      <c r="AR42" s="53" t="b">
        <f>NOT(ISBLANK(Survey!$AI42))</f>
        <v>0</v>
      </c>
      <c r="AS42" s="196" t="str">
        <f t="shared" si="14"/>
        <v>Fail</v>
      </c>
      <c r="AT42" s="45">
        <f>(Survey!$AL42)</f>
        <v>0</v>
      </c>
      <c r="AU42" s="37" t="str">
        <f t="shared" si="15"/>
        <v>Fail</v>
      </c>
      <c r="AV42" s="38">
        <f>ABS(Survey!$AL42)</f>
        <v>0</v>
      </c>
      <c r="AW42" s="64">
        <f>ABS(Survey!$AM42)+Survey!$AN42-ABS(Survey!$AO42)+ABS(Survey!$AP42)-ABS(Survey!$AQ42)+ABS(Survey!$AR42)-ABS(Survey!$AS42)+Survey!$AT42</f>
        <v>0</v>
      </c>
      <c r="AX42" s="46" t="str">
        <f t="shared" si="16"/>
        <v>No holdings</v>
      </c>
      <c r="AY42" s="37">
        <f t="shared" si="17"/>
        <v>0</v>
      </c>
      <c r="AZ42" s="196" t="str">
        <f t="shared" si="18"/>
        <v>Pass</v>
      </c>
      <c r="BA42" s="54" t="b">
        <f>IF(ABS(Survey!$AT42)=0,TRUE,FALSE)</f>
        <v>1</v>
      </c>
      <c r="BB42" s="53" t="b">
        <f>NOT(ISBLANK(Survey!$AU42))</f>
        <v>0</v>
      </c>
      <c r="BC42" s="37" t="str">
        <f t="shared" si="19"/>
        <v>Fail</v>
      </c>
      <c r="BD42" s="38">
        <f>ABS(Survey!$AL42)</f>
        <v>0</v>
      </c>
      <c r="BE42" s="38" cm="1">
        <f t="array" ref="BE42">SUM(SUMIF(Survey!AW42:BD42,{"&gt;0","&lt;0"})*{1,-1})-SUM(SUMIF(Survey!BF42:BM42,{"&gt;0","&lt;0"})*{1,-1})</f>
        <v>0</v>
      </c>
      <c r="BF42" s="46" t="str">
        <f t="shared" si="20"/>
        <v>No holdings</v>
      </c>
      <c r="BG42" s="37">
        <f t="shared" si="21"/>
        <v>0</v>
      </c>
      <c r="BH42" s="196" t="str">
        <f t="shared" si="22"/>
        <v>Fail</v>
      </c>
      <c r="BI42" s="47">
        <f>ABS(Survey!$AL42)</f>
        <v>0</v>
      </c>
      <c r="BJ42" s="47" cm="1">
        <f t="array" ref="BJ42">SUM(SUMIF(Survey!BO42:CH42,{"&gt;0","&lt;0"})*{1,-1})-SUM(SUMIF(Survey!CJ42:DC42,{"&gt;0","&lt;0"})*{1,-1})</f>
        <v>0</v>
      </c>
      <c r="BK42" s="48" t="str">
        <f t="shared" si="23"/>
        <v>No holdings</v>
      </c>
      <c r="BL42" s="49">
        <f t="shared" si="24"/>
        <v>0</v>
      </c>
      <c r="BM42" s="196" t="str">
        <f t="shared" si="25"/>
        <v>Pass</v>
      </c>
      <c r="BN42" s="54" t="b">
        <f>IF(ABS(Survey!$CH42)=0,TRUE,FALSE)</f>
        <v>1</v>
      </c>
      <c r="BO42" s="53" t="b">
        <f>NOT(ISBLANK(Survey!$CI42))</f>
        <v>0</v>
      </c>
      <c r="BP42" s="196" t="str">
        <f t="shared" si="26"/>
        <v>Pass</v>
      </c>
      <c r="BQ42" s="54" t="b">
        <f>IF(ABS(Survey!$DC42)=0,TRUE,FALSE)</f>
        <v>1</v>
      </c>
      <c r="BR42" s="53" t="b">
        <f>NOT(ISBLANK(Survey!$DD42))</f>
        <v>0</v>
      </c>
      <c r="BS42" s="37" t="str">
        <f t="shared" si="27"/>
        <v>Pass</v>
      </c>
      <c r="BT42" s="38" cm="1">
        <f t="array" ref="BT42">SUM(SUMIF(Survey!CD42,{"&gt;0","&lt;0"})*{1,-1})+SUM(SUMIF(Survey!CY42,{"&gt;0","&lt;0"})*{1,-1})</f>
        <v>0</v>
      </c>
      <c r="BU42" s="38">
        <f>SUM(SUMIF(Survey!DF42:DL42,{"&gt;0","&lt;0"})*{1,-1})+SUM(SUMIF(Survey!DN42:DT42,{"&gt;0","&lt;0"})*{1,-1})</f>
        <v>0</v>
      </c>
      <c r="BV42" s="37">
        <f t="shared" si="28"/>
        <v>0</v>
      </c>
      <c r="BW42" s="37">
        <f t="shared" si="29"/>
        <v>0</v>
      </c>
      <c r="BX42" s="196" t="str">
        <f t="shared" si="30"/>
        <v>Pass</v>
      </c>
      <c r="BY42" s="54" t="b">
        <f>IF(ABS(Survey!$DL42)=0,TRUE,FALSE)</f>
        <v>1</v>
      </c>
      <c r="BZ42" s="53" t="b">
        <f>NOT(ISBLANK(Survey!DM42))</f>
        <v>0</v>
      </c>
      <c r="CA42" s="196" t="str">
        <f t="shared" si="31"/>
        <v>Pass</v>
      </c>
      <c r="CB42" s="54" t="b">
        <f>IF(ABS(Survey!$DT42)=0,TRUE,FALSE)</f>
        <v>1</v>
      </c>
      <c r="CC42" s="53" t="b">
        <f>NOT(ISBLANK(Survey!$DU42))</f>
        <v>0</v>
      </c>
      <c r="CD42" s="196" t="str">
        <f t="shared" si="32"/>
        <v>Fail</v>
      </c>
      <c r="CE42" s="47">
        <f>SUM(SUMIF(Survey!EA42:EC42,{"&gt;0","&lt;0"})*{1,-1})</f>
        <v>0</v>
      </c>
      <c r="CF42" s="50">
        <f t="shared" si="33"/>
        <v>0</v>
      </c>
      <c r="CG42" s="50">
        <f t="shared" si="34"/>
        <v>100</v>
      </c>
      <c r="CH42" s="48" t="b">
        <f>IF(OR(Survey!$M42="ETF",Survey!$M42="ETF, alternative mutual fund",Survey!$M42="Closed-end", Survey!$M42="Split share corp"),TRUE,FALSE)</f>
        <v>0</v>
      </c>
      <c r="CI42" s="196" t="str">
        <f t="shared" si="35"/>
        <v>Fail</v>
      </c>
      <c r="CJ42" s="47">
        <f>SUM(SUMIF(Survey!EE42:EK42,{"&gt;0","&lt;0"})*{1,-1})</f>
        <v>0</v>
      </c>
      <c r="CK42" s="50">
        <f t="shared" si="36"/>
        <v>0</v>
      </c>
      <c r="CL42" s="49">
        <f t="shared" si="37"/>
        <v>100</v>
      </c>
      <c r="CM42" s="196" t="str">
        <f t="shared" si="38"/>
        <v>Fail</v>
      </c>
      <c r="CN42" s="47">
        <f>SUM(SUMIF(Survey!EM42:ES42,{"&gt;0","&lt;0"})*{1,-1})</f>
        <v>0</v>
      </c>
      <c r="CO42" s="50">
        <f t="shared" si="39"/>
        <v>0</v>
      </c>
      <c r="CP42" s="49">
        <f t="shared" si="40"/>
        <v>100</v>
      </c>
    </row>
    <row r="43" spans="1:94">
      <c r="A43" s="1">
        <v>40</v>
      </c>
      <c r="B43" s="37" t="str">
        <f t="shared" si="1"/>
        <v>Pass</v>
      </c>
      <c r="C43" s="37" t="str">
        <f>IF(COUNTBLANK(Survey!B43:ET43)=$C$2, "Pass", "Fail")</f>
        <v>Pass</v>
      </c>
      <c r="D43" s="37" t="str">
        <f t="shared" si="2"/>
        <v>Fail</v>
      </c>
      <c r="F43" s="196" t="str">
        <f t="shared" si="3"/>
        <v>Fail</v>
      </c>
      <c r="G43" s="43">
        <f>COUNTBLANK(Survey!B43:D43)+COUNTBLANK(Survey!G43)+COUNTBLANK(Survey!I43)+COUNTBLANK(Survey!L43:M43)+COUNTBLANK(Survey!P43)+COUNTBLANK(Survey!S43:U43)+COUNTBLANK(Survey!AA43:AC43)+COUNTBLANK(Survey!AF43:AG43)+COUNTBLANK(Survey!AK43)</f>
        <v>17</v>
      </c>
      <c r="H43" s="196" t="str">
        <f t="shared" si="4"/>
        <v>Pass</v>
      </c>
      <c r="I43" s="44">
        <f>LEN(Survey!E43)</f>
        <v>0</v>
      </c>
      <c r="J43" s="196" t="str">
        <f t="shared" si="5"/>
        <v>Pass</v>
      </c>
      <c r="K43" s="43">
        <f>LEN(Survey!F43)</f>
        <v>0</v>
      </c>
      <c r="L43" s="196" t="str">
        <f t="shared" si="6"/>
        <v>Pass</v>
      </c>
      <c r="M43" s="44">
        <f>LEN(Survey!H43)</f>
        <v>0</v>
      </c>
      <c r="N43" s="43" t="str">
        <f>IF(Survey!$L43="Prospectus fund", "Yes", "No")</f>
        <v>No</v>
      </c>
      <c r="O43" s="196" t="str">
        <f t="shared" si="7"/>
        <v>Pass</v>
      </c>
      <c r="P43" s="44">
        <f>MOD((LEN(Survey!J43)+2),11)</f>
        <v>2</v>
      </c>
      <c r="Q43" s="48" t="b">
        <f>IF(OR(Survey!$M43="ETF",Survey!$M43="ETF, alternative mutual fund",Survey!$M43="Closed-end", Survey!$M43="Split share corp", Survey!$I43="Yes"),TRUE,FALSE)</f>
        <v>0</v>
      </c>
      <c r="R43" s="196" t="str">
        <f>IFERROR(IF(AND(OR(U43=V43,V43 = "Either"),NOT(ISBLANK(Survey!K43))),"Pass","Fail"),"Pass")</f>
        <v>Fail</v>
      </c>
      <c r="S43" s="47" cm="1">
        <f t="array" ref="S43">SUM(SUMIF(Survey!BO43:CH43,{"&gt;0","&lt;0"})*{1,-1})</f>
        <v>0</v>
      </c>
      <c r="T43" s="54" cm="1">
        <f t="array" ref="T43">SUM(SUMIF(Survey!BR43,{"&gt;0","&lt;0"})*{1,-1})+SUM(SUMIF(Survey!CB43,{"&gt;0","&lt;0"})*{1,-1})</f>
        <v>0</v>
      </c>
      <c r="U43" s="54">
        <f>Survey!K43</f>
        <v>0</v>
      </c>
      <c r="V43" s="53" t="str">
        <f t="shared" si="8"/>
        <v>Stand-alone</v>
      </c>
      <c r="W43" s="196" t="str">
        <f t="shared" si="9"/>
        <v>Fail</v>
      </c>
      <c r="X43" s="93" cm="1">
        <f t="array" ref="X43">SUM(SUMIF(Survey!BO43:CH43,{"&gt;0","&lt;0"})*{1,-1})+SUM(SUMIF(Survey!CJ43:DC43,{"&gt;0","&lt;0"})*{1,-1})</f>
        <v>0</v>
      </c>
      <c r="Y43" s="93">
        <f>IFERROR(X43/(Survey!$AL43),0)</f>
        <v>0</v>
      </c>
      <c r="Z43" s="198" t="b">
        <f>IF(OR(Survey!$M43="Alternative strategy or hedge",Survey!$M43="Other",Survey!$L43="Prospectus fund"),TRUE,FALSE)</f>
        <v>0</v>
      </c>
      <c r="AA43" s="198" t="b">
        <f>NOT(ISBLANK(Survey!$M43))</f>
        <v>0</v>
      </c>
      <c r="AB43" s="196" t="str">
        <f t="shared" si="10"/>
        <v>Pass</v>
      </c>
      <c r="AC43" s="54" t="b">
        <f>NOT(ISNUMBER(SEARCH("Other",Survey!$P43)))</f>
        <v>1</v>
      </c>
      <c r="AD43" s="53" t="b">
        <f>NOT(ISBLANK(Survey!$Q43))</f>
        <v>0</v>
      </c>
      <c r="AE43" s="239" t="str" cm="1">
        <f t="array" ref="AE43">IF(OR(IF(OR($AG43+$AH43 = 2, $AI43=1), FALSE, TRUE), AND($AF43:$AF43 = 0)),"Pass","Fail")</f>
        <v>Pass</v>
      </c>
      <c r="AF43" s="235">
        <f>COUNTBLANK(Survey!$W43:$Z43)</f>
        <v>4</v>
      </c>
      <c r="AG43" s="235">
        <f>IF(Survey!$I43="Yes",1,0)</f>
        <v>0</v>
      </c>
      <c r="AH43" s="235">
        <f>IF(OR(Survey!$M43="Mutual fund",Survey!$M43="Alternative mutual fund",Survey!$M43="Money market"),1,0)</f>
        <v>0</v>
      </c>
      <c r="AI43" s="240">
        <f>IF(OR(Survey!$M43="ETF",Survey!$M43="ETF, alternative mutual fund"),1,0)</f>
        <v>0</v>
      </c>
      <c r="AJ43" s="196" t="str">
        <f t="shared" si="11"/>
        <v>Pass</v>
      </c>
      <c r="AK43" s="54" t="b">
        <f>NOT(ISNUMBER(SEARCH("Yes",Survey!$AC43)))</f>
        <v>1</v>
      </c>
      <c r="AL43" s="53" t="b">
        <f>IF(COUNTBLANK(Survey!$AD43:$AE43)=0,TRUE, FALSE)</f>
        <v>0</v>
      </c>
      <c r="AM43" s="196" t="str">
        <f t="shared" si="12"/>
        <v>Pass</v>
      </c>
      <c r="AN43" s="54" t="b">
        <f>NOT(ISNUMBER(SEARCH("Yes",Survey!$AF43)))</f>
        <v>1</v>
      </c>
      <c r="AO43" s="53" t="b">
        <f>NOT(ISBLANK(Survey!$AH43))</f>
        <v>0</v>
      </c>
      <c r="AP43" s="196" t="str">
        <f t="shared" si="13"/>
        <v>Pass</v>
      </c>
      <c r="AQ43" s="54" t="b">
        <f>NOT(OR(ISNUMBER(SEARCH("Other",Survey!$AH43)),ISNUMBER(SEARCH("Multiple",Survey!$AH43))))</f>
        <v>1</v>
      </c>
      <c r="AR43" s="53" t="b">
        <f>NOT(ISBLANK(Survey!$AI43))</f>
        <v>0</v>
      </c>
      <c r="AS43" s="196" t="str">
        <f t="shared" si="14"/>
        <v>Fail</v>
      </c>
      <c r="AT43" s="45">
        <f>(Survey!$AL43)</f>
        <v>0</v>
      </c>
      <c r="AU43" s="37" t="str">
        <f t="shared" si="15"/>
        <v>Fail</v>
      </c>
      <c r="AV43" s="38">
        <f>ABS(Survey!$AL43)</f>
        <v>0</v>
      </c>
      <c r="AW43" s="64">
        <f>ABS(Survey!$AM43)+Survey!$AN43-ABS(Survey!$AO43)+ABS(Survey!$AP43)-ABS(Survey!$AQ43)+ABS(Survey!$AR43)-ABS(Survey!$AS43)+Survey!$AT43</f>
        <v>0</v>
      </c>
      <c r="AX43" s="46" t="str">
        <f t="shared" si="16"/>
        <v>No holdings</v>
      </c>
      <c r="AY43" s="37">
        <f t="shared" si="17"/>
        <v>0</v>
      </c>
      <c r="AZ43" s="196" t="str">
        <f t="shared" si="18"/>
        <v>Pass</v>
      </c>
      <c r="BA43" s="54" t="b">
        <f>IF(ABS(Survey!$AT43)=0,TRUE,FALSE)</f>
        <v>1</v>
      </c>
      <c r="BB43" s="53" t="b">
        <f>NOT(ISBLANK(Survey!$AU43))</f>
        <v>0</v>
      </c>
      <c r="BC43" s="37" t="str">
        <f t="shared" si="19"/>
        <v>Fail</v>
      </c>
      <c r="BD43" s="38">
        <f>ABS(Survey!$AL43)</f>
        <v>0</v>
      </c>
      <c r="BE43" s="38" cm="1">
        <f t="array" ref="BE43">SUM(SUMIF(Survey!AW43:BD43,{"&gt;0","&lt;0"})*{1,-1})-SUM(SUMIF(Survey!BF43:BM43,{"&gt;0","&lt;0"})*{1,-1})</f>
        <v>0</v>
      </c>
      <c r="BF43" s="46" t="str">
        <f t="shared" si="20"/>
        <v>No holdings</v>
      </c>
      <c r="BG43" s="37">
        <f t="shared" si="21"/>
        <v>0</v>
      </c>
      <c r="BH43" s="196" t="str">
        <f t="shared" si="22"/>
        <v>Fail</v>
      </c>
      <c r="BI43" s="47">
        <f>ABS(Survey!$AL43)</f>
        <v>0</v>
      </c>
      <c r="BJ43" s="47" cm="1">
        <f t="array" ref="BJ43">SUM(SUMIF(Survey!BO43:CH43,{"&gt;0","&lt;0"})*{1,-1})-SUM(SUMIF(Survey!CJ43:DC43,{"&gt;0","&lt;0"})*{1,-1})</f>
        <v>0</v>
      </c>
      <c r="BK43" s="48" t="str">
        <f t="shared" si="23"/>
        <v>No holdings</v>
      </c>
      <c r="BL43" s="49">
        <f t="shared" si="24"/>
        <v>0</v>
      </c>
      <c r="BM43" s="196" t="str">
        <f t="shared" si="25"/>
        <v>Pass</v>
      </c>
      <c r="BN43" s="54" t="b">
        <f>IF(ABS(Survey!$CH43)=0,TRUE,FALSE)</f>
        <v>1</v>
      </c>
      <c r="BO43" s="53" t="b">
        <f>NOT(ISBLANK(Survey!$CI43))</f>
        <v>0</v>
      </c>
      <c r="BP43" s="196" t="str">
        <f t="shared" si="26"/>
        <v>Pass</v>
      </c>
      <c r="BQ43" s="54" t="b">
        <f>IF(ABS(Survey!$DC43)=0,TRUE,FALSE)</f>
        <v>1</v>
      </c>
      <c r="BR43" s="53" t="b">
        <f>NOT(ISBLANK(Survey!$DD43))</f>
        <v>0</v>
      </c>
      <c r="BS43" s="37" t="str">
        <f t="shared" si="27"/>
        <v>Pass</v>
      </c>
      <c r="BT43" s="38" cm="1">
        <f t="array" ref="BT43">SUM(SUMIF(Survey!CD43,{"&gt;0","&lt;0"})*{1,-1})+SUM(SUMIF(Survey!CY43,{"&gt;0","&lt;0"})*{1,-1})</f>
        <v>0</v>
      </c>
      <c r="BU43" s="38">
        <f>SUM(SUMIF(Survey!DF43:DL43,{"&gt;0","&lt;0"})*{1,-1})+SUM(SUMIF(Survey!DN43:DT43,{"&gt;0","&lt;0"})*{1,-1})</f>
        <v>0</v>
      </c>
      <c r="BV43" s="37">
        <f t="shared" si="28"/>
        <v>0</v>
      </c>
      <c r="BW43" s="37">
        <f t="shared" si="29"/>
        <v>0</v>
      </c>
      <c r="BX43" s="196" t="str">
        <f t="shared" si="30"/>
        <v>Pass</v>
      </c>
      <c r="BY43" s="54" t="b">
        <f>IF(ABS(Survey!$DL43)=0,TRUE,FALSE)</f>
        <v>1</v>
      </c>
      <c r="BZ43" s="53" t="b">
        <f>NOT(ISBLANK(Survey!DM43))</f>
        <v>0</v>
      </c>
      <c r="CA43" s="196" t="str">
        <f t="shared" si="31"/>
        <v>Pass</v>
      </c>
      <c r="CB43" s="54" t="b">
        <f>IF(ABS(Survey!$DT43)=0,TRUE,FALSE)</f>
        <v>1</v>
      </c>
      <c r="CC43" s="53" t="b">
        <f>NOT(ISBLANK(Survey!$DU43))</f>
        <v>0</v>
      </c>
      <c r="CD43" s="196" t="str">
        <f t="shared" si="32"/>
        <v>Fail</v>
      </c>
      <c r="CE43" s="47">
        <f>SUM(SUMIF(Survey!EA43:EC43,{"&gt;0","&lt;0"})*{1,-1})</f>
        <v>0</v>
      </c>
      <c r="CF43" s="50">
        <f t="shared" si="33"/>
        <v>0</v>
      </c>
      <c r="CG43" s="50">
        <f t="shared" si="34"/>
        <v>100</v>
      </c>
      <c r="CH43" s="48" t="b">
        <f>IF(OR(Survey!$M43="ETF",Survey!$M43="ETF, alternative mutual fund",Survey!$M43="Closed-end", Survey!$M43="Split share corp"),TRUE,FALSE)</f>
        <v>0</v>
      </c>
      <c r="CI43" s="196" t="str">
        <f t="shared" si="35"/>
        <v>Fail</v>
      </c>
      <c r="CJ43" s="47">
        <f>SUM(SUMIF(Survey!EE43:EK43,{"&gt;0","&lt;0"})*{1,-1})</f>
        <v>0</v>
      </c>
      <c r="CK43" s="50">
        <f t="shared" si="36"/>
        <v>0</v>
      </c>
      <c r="CL43" s="49">
        <f t="shared" si="37"/>
        <v>100</v>
      </c>
      <c r="CM43" s="196" t="str">
        <f t="shared" si="38"/>
        <v>Fail</v>
      </c>
      <c r="CN43" s="47">
        <f>SUM(SUMIF(Survey!EM43:ES43,{"&gt;0","&lt;0"})*{1,-1})</f>
        <v>0</v>
      </c>
      <c r="CO43" s="50">
        <f t="shared" si="39"/>
        <v>0</v>
      </c>
      <c r="CP43" s="49">
        <f t="shared" si="40"/>
        <v>100</v>
      </c>
    </row>
    <row r="44" spans="1:94">
      <c r="A44" s="1">
        <v>41</v>
      </c>
      <c r="B44" s="37" t="str">
        <f t="shared" si="1"/>
        <v>Pass</v>
      </c>
      <c r="C44" s="37" t="str">
        <f>IF(COUNTBLANK(Survey!B44:ET44)=$C$2, "Pass", "Fail")</f>
        <v>Pass</v>
      </c>
      <c r="D44" s="37" t="str">
        <f t="shared" si="2"/>
        <v>Fail</v>
      </c>
      <c r="F44" s="196" t="str">
        <f t="shared" si="3"/>
        <v>Fail</v>
      </c>
      <c r="G44" s="43">
        <f>COUNTBLANK(Survey!B44:D44)+COUNTBLANK(Survey!G44)+COUNTBLANK(Survey!I44)+COUNTBLANK(Survey!L44:M44)+COUNTBLANK(Survey!P44)+COUNTBLANK(Survey!S44:U44)+COUNTBLANK(Survey!AA44:AC44)+COUNTBLANK(Survey!AF44:AG44)+COUNTBLANK(Survey!AK44)</f>
        <v>17</v>
      </c>
      <c r="H44" s="196" t="str">
        <f t="shared" si="4"/>
        <v>Pass</v>
      </c>
      <c r="I44" s="44">
        <f>LEN(Survey!E44)</f>
        <v>0</v>
      </c>
      <c r="J44" s="196" t="str">
        <f t="shared" si="5"/>
        <v>Pass</v>
      </c>
      <c r="K44" s="43">
        <f>LEN(Survey!F44)</f>
        <v>0</v>
      </c>
      <c r="L44" s="196" t="str">
        <f t="shared" si="6"/>
        <v>Pass</v>
      </c>
      <c r="M44" s="44">
        <f>LEN(Survey!H44)</f>
        <v>0</v>
      </c>
      <c r="N44" s="43" t="str">
        <f>IF(Survey!$L44="Prospectus fund", "Yes", "No")</f>
        <v>No</v>
      </c>
      <c r="O44" s="196" t="str">
        <f t="shared" si="7"/>
        <v>Pass</v>
      </c>
      <c r="P44" s="44">
        <f>MOD((LEN(Survey!J44)+2),11)</f>
        <v>2</v>
      </c>
      <c r="Q44" s="48" t="b">
        <f>IF(OR(Survey!$M44="ETF",Survey!$M44="ETF, alternative mutual fund",Survey!$M44="Closed-end", Survey!$M44="Split share corp", Survey!$I44="Yes"),TRUE,FALSE)</f>
        <v>0</v>
      </c>
      <c r="R44" s="196" t="str">
        <f>IFERROR(IF(AND(OR(U44=V44,V44 = "Either"),NOT(ISBLANK(Survey!K44))),"Pass","Fail"),"Pass")</f>
        <v>Fail</v>
      </c>
      <c r="S44" s="47" cm="1">
        <f t="array" ref="S44">SUM(SUMIF(Survey!BO44:CH44,{"&gt;0","&lt;0"})*{1,-1})</f>
        <v>0</v>
      </c>
      <c r="T44" s="54" cm="1">
        <f t="array" ref="T44">SUM(SUMIF(Survey!BR44,{"&gt;0","&lt;0"})*{1,-1})+SUM(SUMIF(Survey!CB44,{"&gt;0","&lt;0"})*{1,-1})</f>
        <v>0</v>
      </c>
      <c r="U44" s="54">
        <f>Survey!K44</f>
        <v>0</v>
      </c>
      <c r="V44" s="53" t="str">
        <f t="shared" si="8"/>
        <v>Stand-alone</v>
      </c>
      <c r="W44" s="196" t="str">
        <f t="shared" si="9"/>
        <v>Fail</v>
      </c>
      <c r="X44" s="93" cm="1">
        <f t="array" ref="X44">SUM(SUMIF(Survey!BO44:CH44,{"&gt;0","&lt;0"})*{1,-1})+SUM(SUMIF(Survey!CJ44:DC44,{"&gt;0","&lt;0"})*{1,-1})</f>
        <v>0</v>
      </c>
      <c r="Y44" s="93">
        <f>IFERROR(X44/(Survey!$AL44),0)</f>
        <v>0</v>
      </c>
      <c r="Z44" s="198" t="b">
        <f>IF(OR(Survey!$M44="Alternative strategy or hedge",Survey!$M44="Other",Survey!$L44="Prospectus fund"),TRUE,FALSE)</f>
        <v>0</v>
      </c>
      <c r="AA44" s="198" t="b">
        <f>NOT(ISBLANK(Survey!$M44))</f>
        <v>0</v>
      </c>
      <c r="AB44" s="196" t="str">
        <f t="shared" si="10"/>
        <v>Pass</v>
      </c>
      <c r="AC44" s="54" t="b">
        <f>NOT(ISNUMBER(SEARCH("Other",Survey!$P44)))</f>
        <v>1</v>
      </c>
      <c r="AD44" s="53" t="b">
        <f>NOT(ISBLANK(Survey!$Q44))</f>
        <v>0</v>
      </c>
      <c r="AE44" s="239" t="str" cm="1">
        <f t="array" ref="AE44">IF(OR(IF(OR($AG44+$AH44 = 2, $AI44=1), FALSE, TRUE), AND($AF44:$AF44 = 0)),"Pass","Fail")</f>
        <v>Pass</v>
      </c>
      <c r="AF44" s="235">
        <f>COUNTBLANK(Survey!$W44:$Z44)</f>
        <v>4</v>
      </c>
      <c r="AG44" s="235">
        <f>IF(Survey!$I44="Yes",1,0)</f>
        <v>0</v>
      </c>
      <c r="AH44" s="235">
        <f>IF(OR(Survey!$M44="Mutual fund",Survey!$M44="Alternative mutual fund",Survey!$M44="Money market"),1,0)</f>
        <v>0</v>
      </c>
      <c r="AI44" s="240">
        <f>IF(OR(Survey!$M44="ETF",Survey!$M44="ETF, alternative mutual fund"),1,0)</f>
        <v>0</v>
      </c>
      <c r="AJ44" s="196" t="str">
        <f t="shared" si="11"/>
        <v>Pass</v>
      </c>
      <c r="AK44" s="54" t="b">
        <f>NOT(ISNUMBER(SEARCH("Yes",Survey!$AC44)))</f>
        <v>1</v>
      </c>
      <c r="AL44" s="53" t="b">
        <f>IF(COUNTBLANK(Survey!$AD44:$AE44)=0,TRUE, FALSE)</f>
        <v>0</v>
      </c>
      <c r="AM44" s="196" t="str">
        <f t="shared" si="12"/>
        <v>Pass</v>
      </c>
      <c r="AN44" s="54" t="b">
        <f>NOT(ISNUMBER(SEARCH("Yes",Survey!$AF44)))</f>
        <v>1</v>
      </c>
      <c r="AO44" s="53" t="b">
        <f>NOT(ISBLANK(Survey!$AH44))</f>
        <v>0</v>
      </c>
      <c r="AP44" s="196" t="str">
        <f t="shared" si="13"/>
        <v>Pass</v>
      </c>
      <c r="AQ44" s="54" t="b">
        <f>NOT(OR(ISNUMBER(SEARCH("Other",Survey!$AH44)),ISNUMBER(SEARCH("Multiple",Survey!$AH44))))</f>
        <v>1</v>
      </c>
      <c r="AR44" s="53" t="b">
        <f>NOT(ISBLANK(Survey!$AI44))</f>
        <v>0</v>
      </c>
      <c r="AS44" s="196" t="str">
        <f t="shared" si="14"/>
        <v>Fail</v>
      </c>
      <c r="AT44" s="45">
        <f>(Survey!$AL44)</f>
        <v>0</v>
      </c>
      <c r="AU44" s="37" t="str">
        <f t="shared" si="15"/>
        <v>Fail</v>
      </c>
      <c r="AV44" s="38">
        <f>ABS(Survey!$AL44)</f>
        <v>0</v>
      </c>
      <c r="AW44" s="64">
        <f>ABS(Survey!$AM44)+Survey!$AN44-ABS(Survey!$AO44)+ABS(Survey!$AP44)-ABS(Survey!$AQ44)+ABS(Survey!$AR44)-ABS(Survey!$AS44)+Survey!$AT44</f>
        <v>0</v>
      </c>
      <c r="AX44" s="46" t="str">
        <f t="shared" si="16"/>
        <v>No holdings</v>
      </c>
      <c r="AY44" s="37">
        <f t="shared" si="17"/>
        <v>0</v>
      </c>
      <c r="AZ44" s="196" t="str">
        <f t="shared" si="18"/>
        <v>Pass</v>
      </c>
      <c r="BA44" s="54" t="b">
        <f>IF(ABS(Survey!$AT44)=0,TRUE,FALSE)</f>
        <v>1</v>
      </c>
      <c r="BB44" s="53" t="b">
        <f>NOT(ISBLANK(Survey!$AU44))</f>
        <v>0</v>
      </c>
      <c r="BC44" s="37" t="str">
        <f t="shared" si="19"/>
        <v>Fail</v>
      </c>
      <c r="BD44" s="38">
        <f>ABS(Survey!$AL44)</f>
        <v>0</v>
      </c>
      <c r="BE44" s="38" cm="1">
        <f t="array" ref="BE44">SUM(SUMIF(Survey!AW44:BD44,{"&gt;0","&lt;0"})*{1,-1})-SUM(SUMIF(Survey!BF44:BM44,{"&gt;0","&lt;0"})*{1,-1})</f>
        <v>0</v>
      </c>
      <c r="BF44" s="46" t="str">
        <f t="shared" si="20"/>
        <v>No holdings</v>
      </c>
      <c r="BG44" s="37">
        <f t="shared" si="21"/>
        <v>0</v>
      </c>
      <c r="BH44" s="196" t="str">
        <f t="shared" si="22"/>
        <v>Fail</v>
      </c>
      <c r="BI44" s="47">
        <f>ABS(Survey!$AL44)</f>
        <v>0</v>
      </c>
      <c r="BJ44" s="47" cm="1">
        <f t="array" ref="BJ44">SUM(SUMIF(Survey!BO44:CH44,{"&gt;0","&lt;0"})*{1,-1})-SUM(SUMIF(Survey!CJ44:DC44,{"&gt;0","&lt;0"})*{1,-1})</f>
        <v>0</v>
      </c>
      <c r="BK44" s="48" t="str">
        <f t="shared" si="23"/>
        <v>No holdings</v>
      </c>
      <c r="BL44" s="49">
        <f t="shared" si="24"/>
        <v>0</v>
      </c>
      <c r="BM44" s="196" t="str">
        <f t="shared" si="25"/>
        <v>Pass</v>
      </c>
      <c r="BN44" s="54" t="b">
        <f>IF(ABS(Survey!$CH44)=0,TRUE,FALSE)</f>
        <v>1</v>
      </c>
      <c r="BO44" s="53" t="b">
        <f>NOT(ISBLANK(Survey!$CI44))</f>
        <v>0</v>
      </c>
      <c r="BP44" s="196" t="str">
        <f t="shared" si="26"/>
        <v>Pass</v>
      </c>
      <c r="BQ44" s="54" t="b">
        <f>IF(ABS(Survey!$DC44)=0,TRUE,FALSE)</f>
        <v>1</v>
      </c>
      <c r="BR44" s="53" t="b">
        <f>NOT(ISBLANK(Survey!$DD44))</f>
        <v>0</v>
      </c>
      <c r="BS44" s="37" t="str">
        <f t="shared" si="27"/>
        <v>Pass</v>
      </c>
      <c r="BT44" s="38" cm="1">
        <f t="array" ref="BT44">SUM(SUMIF(Survey!CD44,{"&gt;0","&lt;0"})*{1,-1})+SUM(SUMIF(Survey!CY44,{"&gt;0","&lt;0"})*{1,-1})</f>
        <v>0</v>
      </c>
      <c r="BU44" s="38">
        <f>SUM(SUMIF(Survey!DF44:DL44,{"&gt;0","&lt;0"})*{1,-1})+SUM(SUMIF(Survey!DN44:DT44,{"&gt;0","&lt;0"})*{1,-1})</f>
        <v>0</v>
      </c>
      <c r="BV44" s="37">
        <f t="shared" si="28"/>
        <v>0</v>
      </c>
      <c r="BW44" s="37">
        <f t="shared" si="29"/>
        <v>0</v>
      </c>
      <c r="BX44" s="196" t="str">
        <f t="shared" si="30"/>
        <v>Pass</v>
      </c>
      <c r="BY44" s="54" t="b">
        <f>IF(ABS(Survey!$DL44)=0,TRUE,FALSE)</f>
        <v>1</v>
      </c>
      <c r="BZ44" s="53" t="b">
        <f>NOT(ISBLANK(Survey!DM44))</f>
        <v>0</v>
      </c>
      <c r="CA44" s="196" t="str">
        <f t="shared" si="31"/>
        <v>Pass</v>
      </c>
      <c r="CB44" s="54" t="b">
        <f>IF(ABS(Survey!$DT44)=0,TRUE,FALSE)</f>
        <v>1</v>
      </c>
      <c r="CC44" s="53" t="b">
        <f>NOT(ISBLANK(Survey!$DU44))</f>
        <v>0</v>
      </c>
      <c r="CD44" s="196" t="str">
        <f t="shared" si="32"/>
        <v>Fail</v>
      </c>
      <c r="CE44" s="47">
        <f>SUM(SUMIF(Survey!EA44:EC44,{"&gt;0","&lt;0"})*{1,-1})</f>
        <v>0</v>
      </c>
      <c r="CF44" s="50">
        <f t="shared" si="33"/>
        <v>0</v>
      </c>
      <c r="CG44" s="50">
        <f t="shared" si="34"/>
        <v>100</v>
      </c>
      <c r="CH44" s="48" t="b">
        <f>IF(OR(Survey!$M44="ETF",Survey!$M44="ETF, alternative mutual fund",Survey!$M44="Closed-end", Survey!$M44="Split share corp"),TRUE,FALSE)</f>
        <v>0</v>
      </c>
      <c r="CI44" s="196" t="str">
        <f t="shared" si="35"/>
        <v>Fail</v>
      </c>
      <c r="CJ44" s="47">
        <f>SUM(SUMIF(Survey!EE44:EK44,{"&gt;0","&lt;0"})*{1,-1})</f>
        <v>0</v>
      </c>
      <c r="CK44" s="50">
        <f t="shared" si="36"/>
        <v>0</v>
      </c>
      <c r="CL44" s="49">
        <f t="shared" si="37"/>
        <v>100</v>
      </c>
      <c r="CM44" s="196" t="str">
        <f t="shared" si="38"/>
        <v>Fail</v>
      </c>
      <c r="CN44" s="47">
        <f>SUM(SUMIF(Survey!EM44:ES44,{"&gt;0","&lt;0"})*{1,-1})</f>
        <v>0</v>
      </c>
      <c r="CO44" s="50">
        <f t="shared" si="39"/>
        <v>0</v>
      </c>
      <c r="CP44" s="49">
        <f t="shared" si="40"/>
        <v>100</v>
      </c>
    </row>
    <row r="45" spans="1:94">
      <c r="A45" s="1">
        <v>42</v>
      </c>
      <c r="B45" s="37" t="str">
        <f t="shared" si="1"/>
        <v>Pass</v>
      </c>
      <c r="C45" s="37" t="str">
        <f>IF(COUNTBLANK(Survey!B45:ET45)=$C$2, "Pass", "Fail")</f>
        <v>Pass</v>
      </c>
      <c r="D45" s="37" t="str">
        <f t="shared" si="2"/>
        <v>Fail</v>
      </c>
      <c r="F45" s="196" t="str">
        <f t="shared" si="3"/>
        <v>Fail</v>
      </c>
      <c r="G45" s="43">
        <f>COUNTBLANK(Survey!B45:D45)+COUNTBLANK(Survey!G45)+COUNTBLANK(Survey!I45)+COUNTBLANK(Survey!L45:M45)+COUNTBLANK(Survey!P45)+COUNTBLANK(Survey!S45:U45)+COUNTBLANK(Survey!AA45:AC45)+COUNTBLANK(Survey!AF45:AG45)+COUNTBLANK(Survey!AK45)</f>
        <v>17</v>
      </c>
      <c r="H45" s="196" t="str">
        <f t="shared" si="4"/>
        <v>Pass</v>
      </c>
      <c r="I45" s="44">
        <f>LEN(Survey!E45)</f>
        <v>0</v>
      </c>
      <c r="J45" s="196" t="str">
        <f t="shared" si="5"/>
        <v>Pass</v>
      </c>
      <c r="K45" s="43">
        <f>LEN(Survey!F45)</f>
        <v>0</v>
      </c>
      <c r="L45" s="196" t="str">
        <f t="shared" si="6"/>
        <v>Pass</v>
      </c>
      <c r="M45" s="44">
        <f>LEN(Survey!H45)</f>
        <v>0</v>
      </c>
      <c r="N45" s="43" t="str">
        <f>IF(Survey!$L45="Prospectus fund", "Yes", "No")</f>
        <v>No</v>
      </c>
      <c r="O45" s="196" t="str">
        <f t="shared" si="7"/>
        <v>Pass</v>
      </c>
      <c r="P45" s="44">
        <f>MOD((LEN(Survey!J45)+2),11)</f>
        <v>2</v>
      </c>
      <c r="Q45" s="48" t="b">
        <f>IF(OR(Survey!$M45="ETF",Survey!$M45="ETF, alternative mutual fund",Survey!$M45="Closed-end", Survey!$M45="Split share corp", Survey!$I45="Yes"),TRUE,FALSE)</f>
        <v>0</v>
      </c>
      <c r="R45" s="196" t="str">
        <f>IFERROR(IF(AND(OR(U45=V45,V45 = "Either"),NOT(ISBLANK(Survey!K45))),"Pass","Fail"),"Pass")</f>
        <v>Fail</v>
      </c>
      <c r="S45" s="47" cm="1">
        <f t="array" ref="S45">SUM(SUMIF(Survey!BO45:CH45,{"&gt;0","&lt;0"})*{1,-1})</f>
        <v>0</v>
      </c>
      <c r="T45" s="54" cm="1">
        <f t="array" ref="T45">SUM(SUMIF(Survey!BR45,{"&gt;0","&lt;0"})*{1,-1})+SUM(SUMIF(Survey!CB45,{"&gt;0","&lt;0"})*{1,-1})</f>
        <v>0</v>
      </c>
      <c r="U45" s="54">
        <f>Survey!K45</f>
        <v>0</v>
      </c>
      <c r="V45" s="53" t="str">
        <f t="shared" si="8"/>
        <v>Stand-alone</v>
      </c>
      <c r="W45" s="196" t="str">
        <f t="shared" si="9"/>
        <v>Fail</v>
      </c>
      <c r="X45" s="93" cm="1">
        <f t="array" ref="X45">SUM(SUMIF(Survey!BO45:CH45,{"&gt;0","&lt;0"})*{1,-1})+SUM(SUMIF(Survey!CJ45:DC45,{"&gt;0","&lt;0"})*{1,-1})</f>
        <v>0</v>
      </c>
      <c r="Y45" s="93">
        <f>IFERROR(X45/(Survey!$AL45),0)</f>
        <v>0</v>
      </c>
      <c r="Z45" s="198" t="b">
        <f>IF(OR(Survey!$M45="Alternative strategy or hedge",Survey!$M45="Other",Survey!$L45="Prospectus fund"),TRUE,FALSE)</f>
        <v>0</v>
      </c>
      <c r="AA45" s="198" t="b">
        <f>NOT(ISBLANK(Survey!$M45))</f>
        <v>0</v>
      </c>
      <c r="AB45" s="196" t="str">
        <f t="shared" si="10"/>
        <v>Pass</v>
      </c>
      <c r="AC45" s="54" t="b">
        <f>NOT(ISNUMBER(SEARCH("Other",Survey!$P45)))</f>
        <v>1</v>
      </c>
      <c r="AD45" s="53" t="b">
        <f>NOT(ISBLANK(Survey!$Q45))</f>
        <v>0</v>
      </c>
      <c r="AE45" s="239" t="str" cm="1">
        <f t="array" ref="AE45">IF(OR(IF(OR($AG45+$AH45 = 2, $AI45=1), FALSE, TRUE), AND($AF45:$AF45 = 0)),"Pass","Fail")</f>
        <v>Pass</v>
      </c>
      <c r="AF45" s="235">
        <f>COUNTBLANK(Survey!$W45:$Z45)</f>
        <v>4</v>
      </c>
      <c r="AG45" s="235">
        <f>IF(Survey!$I45="Yes",1,0)</f>
        <v>0</v>
      </c>
      <c r="AH45" s="235">
        <f>IF(OR(Survey!$M45="Mutual fund",Survey!$M45="Alternative mutual fund",Survey!$M45="Money market"),1,0)</f>
        <v>0</v>
      </c>
      <c r="AI45" s="240">
        <f>IF(OR(Survey!$M45="ETF",Survey!$M45="ETF, alternative mutual fund"),1,0)</f>
        <v>0</v>
      </c>
      <c r="AJ45" s="196" t="str">
        <f t="shared" si="11"/>
        <v>Pass</v>
      </c>
      <c r="AK45" s="54" t="b">
        <f>NOT(ISNUMBER(SEARCH("Yes",Survey!$AC45)))</f>
        <v>1</v>
      </c>
      <c r="AL45" s="53" t="b">
        <f>IF(COUNTBLANK(Survey!$AD45:$AE45)=0,TRUE, FALSE)</f>
        <v>0</v>
      </c>
      <c r="AM45" s="196" t="str">
        <f t="shared" si="12"/>
        <v>Pass</v>
      </c>
      <c r="AN45" s="54" t="b">
        <f>NOT(ISNUMBER(SEARCH("Yes",Survey!$AF45)))</f>
        <v>1</v>
      </c>
      <c r="AO45" s="53" t="b">
        <f>NOT(ISBLANK(Survey!$AH45))</f>
        <v>0</v>
      </c>
      <c r="AP45" s="196" t="str">
        <f t="shared" si="13"/>
        <v>Pass</v>
      </c>
      <c r="AQ45" s="54" t="b">
        <f>NOT(OR(ISNUMBER(SEARCH("Other",Survey!$AH45)),ISNUMBER(SEARCH("Multiple",Survey!$AH45))))</f>
        <v>1</v>
      </c>
      <c r="AR45" s="53" t="b">
        <f>NOT(ISBLANK(Survey!$AI45))</f>
        <v>0</v>
      </c>
      <c r="AS45" s="196" t="str">
        <f t="shared" si="14"/>
        <v>Fail</v>
      </c>
      <c r="AT45" s="45">
        <f>(Survey!$AL45)</f>
        <v>0</v>
      </c>
      <c r="AU45" s="37" t="str">
        <f t="shared" si="15"/>
        <v>Fail</v>
      </c>
      <c r="AV45" s="38">
        <f>ABS(Survey!$AL45)</f>
        <v>0</v>
      </c>
      <c r="AW45" s="64">
        <f>ABS(Survey!$AM45)+Survey!$AN45-ABS(Survey!$AO45)+ABS(Survey!$AP45)-ABS(Survey!$AQ45)+ABS(Survey!$AR45)-ABS(Survey!$AS45)+Survey!$AT45</f>
        <v>0</v>
      </c>
      <c r="AX45" s="46" t="str">
        <f t="shared" si="16"/>
        <v>No holdings</v>
      </c>
      <c r="AY45" s="37">
        <f t="shared" si="17"/>
        <v>0</v>
      </c>
      <c r="AZ45" s="196" t="str">
        <f t="shared" si="18"/>
        <v>Pass</v>
      </c>
      <c r="BA45" s="54" t="b">
        <f>IF(ABS(Survey!$AT45)=0,TRUE,FALSE)</f>
        <v>1</v>
      </c>
      <c r="BB45" s="53" t="b">
        <f>NOT(ISBLANK(Survey!$AU45))</f>
        <v>0</v>
      </c>
      <c r="BC45" s="37" t="str">
        <f t="shared" si="19"/>
        <v>Fail</v>
      </c>
      <c r="BD45" s="38">
        <f>ABS(Survey!$AL45)</f>
        <v>0</v>
      </c>
      <c r="BE45" s="38" cm="1">
        <f t="array" ref="BE45">SUM(SUMIF(Survey!AW45:BD45,{"&gt;0","&lt;0"})*{1,-1})-SUM(SUMIF(Survey!BF45:BM45,{"&gt;0","&lt;0"})*{1,-1})</f>
        <v>0</v>
      </c>
      <c r="BF45" s="46" t="str">
        <f t="shared" si="20"/>
        <v>No holdings</v>
      </c>
      <c r="BG45" s="37">
        <f t="shared" si="21"/>
        <v>0</v>
      </c>
      <c r="BH45" s="196" t="str">
        <f t="shared" si="22"/>
        <v>Fail</v>
      </c>
      <c r="BI45" s="47">
        <f>ABS(Survey!$AL45)</f>
        <v>0</v>
      </c>
      <c r="BJ45" s="47" cm="1">
        <f t="array" ref="BJ45">SUM(SUMIF(Survey!BO45:CH45,{"&gt;0","&lt;0"})*{1,-1})-SUM(SUMIF(Survey!CJ45:DC45,{"&gt;0","&lt;0"})*{1,-1})</f>
        <v>0</v>
      </c>
      <c r="BK45" s="48" t="str">
        <f t="shared" si="23"/>
        <v>No holdings</v>
      </c>
      <c r="BL45" s="49">
        <f t="shared" si="24"/>
        <v>0</v>
      </c>
      <c r="BM45" s="196" t="str">
        <f t="shared" si="25"/>
        <v>Pass</v>
      </c>
      <c r="BN45" s="54" t="b">
        <f>IF(ABS(Survey!$CH45)=0,TRUE,FALSE)</f>
        <v>1</v>
      </c>
      <c r="BO45" s="53" t="b">
        <f>NOT(ISBLANK(Survey!$CI45))</f>
        <v>0</v>
      </c>
      <c r="BP45" s="196" t="str">
        <f t="shared" si="26"/>
        <v>Pass</v>
      </c>
      <c r="BQ45" s="54" t="b">
        <f>IF(ABS(Survey!$DC45)=0,TRUE,FALSE)</f>
        <v>1</v>
      </c>
      <c r="BR45" s="53" t="b">
        <f>NOT(ISBLANK(Survey!$DD45))</f>
        <v>0</v>
      </c>
      <c r="BS45" s="37" t="str">
        <f t="shared" si="27"/>
        <v>Pass</v>
      </c>
      <c r="BT45" s="38" cm="1">
        <f t="array" ref="BT45">SUM(SUMIF(Survey!CD45,{"&gt;0","&lt;0"})*{1,-1})+SUM(SUMIF(Survey!CY45,{"&gt;0","&lt;0"})*{1,-1})</f>
        <v>0</v>
      </c>
      <c r="BU45" s="38">
        <f>SUM(SUMIF(Survey!DF45:DL45,{"&gt;0","&lt;0"})*{1,-1})+SUM(SUMIF(Survey!DN45:DT45,{"&gt;0","&lt;0"})*{1,-1})</f>
        <v>0</v>
      </c>
      <c r="BV45" s="37">
        <f t="shared" si="28"/>
        <v>0</v>
      </c>
      <c r="BW45" s="37">
        <f t="shared" si="29"/>
        <v>0</v>
      </c>
      <c r="BX45" s="196" t="str">
        <f t="shared" si="30"/>
        <v>Pass</v>
      </c>
      <c r="BY45" s="54" t="b">
        <f>IF(ABS(Survey!$DL45)=0,TRUE,FALSE)</f>
        <v>1</v>
      </c>
      <c r="BZ45" s="53" t="b">
        <f>NOT(ISBLANK(Survey!DM45))</f>
        <v>0</v>
      </c>
      <c r="CA45" s="196" t="str">
        <f t="shared" si="31"/>
        <v>Pass</v>
      </c>
      <c r="CB45" s="54" t="b">
        <f>IF(ABS(Survey!$DT45)=0,TRUE,FALSE)</f>
        <v>1</v>
      </c>
      <c r="CC45" s="53" t="b">
        <f>NOT(ISBLANK(Survey!$DU45))</f>
        <v>0</v>
      </c>
      <c r="CD45" s="196" t="str">
        <f t="shared" si="32"/>
        <v>Fail</v>
      </c>
      <c r="CE45" s="47">
        <f>SUM(SUMIF(Survey!EA45:EC45,{"&gt;0","&lt;0"})*{1,-1})</f>
        <v>0</v>
      </c>
      <c r="CF45" s="50">
        <f t="shared" si="33"/>
        <v>0</v>
      </c>
      <c r="CG45" s="50">
        <f t="shared" si="34"/>
        <v>100</v>
      </c>
      <c r="CH45" s="48" t="b">
        <f>IF(OR(Survey!$M45="ETF",Survey!$M45="ETF, alternative mutual fund",Survey!$M45="Closed-end", Survey!$M45="Split share corp"),TRUE,FALSE)</f>
        <v>0</v>
      </c>
      <c r="CI45" s="196" t="str">
        <f t="shared" si="35"/>
        <v>Fail</v>
      </c>
      <c r="CJ45" s="47">
        <f>SUM(SUMIF(Survey!EE45:EK45,{"&gt;0","&lt;0"})*{1,-1})</f>
        <v>0</v>
      </c>
      <c r="CK45" s="50">
        <f t="shared" si="36"/>
        <v>0</v>
      </c>
      <c r="CL45" s="49">
        <f t="shared" si="37"/>
        <v>100</v>
      </c>
      <c r="CM45" s="196" t="str">
        <f t="shared" si="38"/>
        <v>Fail</v>
      </c>
      <c r="CN45" s="47">
        <f>SUM(SUMIF(Survey!EM45:ES45,{"&gt;0","&lt;0"})*{1,-1})</f>
        <v>0</v>
      </c>
      <c r="CO45" s="50">
        <f t="shared" si="39"/>
        <v>0</v>
      </c>
      <c r="CP45" s="49">
        <f t="shared" si="40"/>
        <v>100</v>
      </c>
    </row>
    <row r="46" spans="1:94">
      <c r="A46" s="1">
        <v>43</v>
      </c>
      <c r="B46" s="37" t="str">
        <f t="shared" si="1"/>
        <v>Pass</v>
      </c>
      <c r="C46" s="37" t="str">
        <f>IF(COUNTBLANK(Survey!B46:ET46)=$C$2, "Pass", "Fail")</f>
        <v>Pass</v>
      </c>
      <c r="D46" s="37" t="str">
        <f t="shared" si="2"/>
        <v>Fail</v>
      </c>
      <c r="F46" s="196" t="str">
        <f t="shared" si="3"/>
        <v>Fail</v>
      </c>
      <c r="G46" s="43">
        <f>COUNTBLANK(Survey!B46:D46)+COUNTBLANK(Survey!G46)+COUNTBLANK(Survey!I46)+COUNTBLANK(Survey!L46:M46)+COUNTBLANK(Survey!P46)+COUNTBLANK(Survey!S46:U46)+COUNTBLANK(Survey!AA46:AC46)+COUNTBLANK(Survey!AF46:AG46)+COUNTBLANK(Survey!AK46)</f>
        <v>17</v>
      </c>
      <c r="H46" s="196" t="str">
        <f t="shared" si="4"/>
        <v>Pass</v>
      </c>
      <c r="I46" s="44">
        <f>LEN(Survey!E46)</f>
        <v>0</v>
      </c>
      <c r="J46" s="196" t="str">
        <f t="shared" si="5"/>
        <v>Pass</v>
      </c>
      <c r="K46" s="43">
        <f>LEN(Survey!F46)</f>
        <v>0</v>
      </c>
      <c r="L46" s="196" t="str">
        <f t="shared" si="6"/>
        <v>Pass</v>
      </c>
      <c r="M46" s="44">
        <f>LEN(Survey!H46)</f>
        <v>0</v>
      </c>
      <c r="N46" s="43" t="str">
        <f>IF(Survey!$L46="Prospectus fund", "Yes", "No")</f>
        <v>No</v>
      </c>
      <c r="O46" s="196" t="str">
        <f t="shared" si="7"/>
        <v>Pass</v>
      </c>
      <c r="P46" s="44">
        <f>MOD((LEN(Survey!J46)+2),11)</f>
        <v>2</v>
      </c>
      <c r="Q46" s="48" t="b">
        <f>IF(OR(Survey!$M46="ETF",Survey!$M46="ETF, alternative mutual fund",Survey!$M46="Closed-end", Survey!$M46="Split share corp", Survey!$I46="Yes"),TRUE,FALSE)</f>
        <v>0</v>
      </c>
      <c r="R46" s="196" t="str">
        <f>IFERROR(IF(AND(OR(U46=V46,V46 = "Either"),NOT(ISBLANK(Survey!K46))),"Pass","Fail"),"Pass")</f>
        <v>Fail</v>
      </c>
      <c r="S46" s="47" cm="1">
        <f t="array" ref="S46">SUM(SUMIF(Survey!BO46:CH46,{"&gt;0","&lt;0"})*{1,-1})</f>
        <v>0</v>
      </c>
      <c r="T46" s="54" cm="1">
        <f t="array" ref="T46">SUM(SUMIF(Survey!BR46,{"&gt;0","&lt;0"})*{1,-1})+SUM(SUMIF(Survey!CB46,{"&gt;0","&lt;0"})*{1,-1})</f>
        <v>0</v>
      </c>
      <c r="U46" s="54">
        <f>Survey!K46</f>
        <v>0</v>
      </c>
      <c r="V46" s="53" t="str">
        <f t="shared" si="8"/>
        <v>Stand-alone</v>
      </c>
      <c r="W46" s="196" t="str">
        <f t="shared" si="9"/>
        <v>Fail</v>
      </c>
      <c r="X46" s="93" cm="1">
        <f t="array" ref="X46">SUM(SUMIF(Survey!BO46:CH46,{"&gt;0","&lt;0"})*{1,-1})+SUM(SUMIF(Survey!CJ46:DC46,{"&gt;0","&lt;0"})*{1,-1})</f>
        <v>0</v>
      </c>
      <c r="Y46" s="93">
        <f>IFERROR(X46/(Survey!$AL46),0)</f>
        <v>0</v>
      </c>
      <c r="Z46" s="198" t="b">
        <f>IF(OR(Survey!$M46="Alternative strategy or hedge",Survey!$M46="Other",Survey!$L46="Prospectus fund"),TRUE,FALSE)</f>
        <v>0</v>
      </c>
      <c r="AA46" s="198" t="b">
        <f>NOT(ISBLANK(Survey!$M46))</f>
        <v>0</v>
      </c>
      <c r="AB46" s="196" t="str">
        <f t="shared" si="10"/>
        <v>Pass</v>
      </c>
      <c r="AC46" s="54" t="b">
        <f>NOT(ISNUMBER(SEARCH("Other",Survey!$P46)))</f>
        <v>1</v>
      </c>
      <c r="AD46" s="53" t="b">
        <f>NOT(ISBLANK(Survey!$Q46))</f>
        <v>0</v>
      </c>
      <c r="AE46" s="239" t="str" cm="1">
        <f t="array" ref="AE46">IF(OR(IF(OR($AG46+$AH46 = 2, $AI46=1), FALSE, TRUE), AND($AF46:$AF46 = 0)),"Pass","Fail")</f>
        <v>Pass</v>
      </c>
      <c r="AF46" s="235">
        <f>COUNTBLANK(Survey!$W46:$Z46)</f>
        <v>4</v>
      </c>
      <c r="AG46" s="235">
        <f>IF(Survey!$I46="Yes",1,0)</f>
        <v>0</v>
      </c>
      <c r="AH46" s="235">
        <f>IF(OR(Survey!$M46="Mutual fund",Survey!$M46="Alternative mutual fund",Survey!$M46="Money market"),1,0)</f>
        <v>0</v>
      </c>
      <c r="AI46" s="240">
        <f>IF(OR(Survey!$M46="ETF",Survey!$M46="ETF, alternative mutual fund"),1,0)</f>
        <v>0</v>
      </c>
      <c r="AJ46" s="196" t="str">
        <f t="shared" si="11"/>
        <v>Pass</v>
      </c>
      <c r="AK46" s="54" t="b">
        <f>NOT(ISNUMBER(SEARCH("Yes",Survey!$AC46)))</f>
        <v>1</v>
      </c>
      <c r="AL46" s="53" t="b">
        <f>IF(COUNTBLANK(Survey!$AD46:$AE46)=0,TRUE, FALSE)</f>
        <v>0</v>
      </c>
      <c r="AM46" s="196" t="str">
        <f t="shared" si="12"/>
        <v>Pass</v>
      </c>
      <c r="AN46" s="54" t="b">
        <f>NOT(ISNUMBER(SEARCH("Yes",Survey!$AF46)))</f>
        <v>1</v>
      </c>
      <c r="AO46" s="53" t="b">
        <f>NOT(ISBLANK(Survey!$AH46))</f>
        <v>0</v>
      </c>
      <c r="AP46" s="196" t="str">
        <f t="shared" si="13"/>
        <v>Pass</v>
      </c>
      <c r="AQ46" s="54" t="b">
        <f>NOT(OR(ISNUMBER(SEARCH("Other",Survey!$AH46)),ISNUMBER(SEARCH("Multiple",Survey!$AH46))))</f>
        <v>1</v>
      </c>
      <c r="AR46" s="53" t="b">
        <f>NOT(ISBLANK(Survey!$AI46))</f>
        <v>0</v>
      </c>
      <c r="AS46" s="196" t="str">
        <f t="shared" si="14"/>
        <v>Fail</v>
      </c>
      <c r="AT46" s="45">
        <f>(Survey!$AL46)</f>
        <v>0</v>
      </c>
      <c r="AU46" s="37" t="str">
        <f t="shared" si="15"/>
        <v>Fail</v>
      </c>
      <c r="AV46" s="38">
        <f>ABS(Survey!$AL46)</f>
        <v>0</v>
      </c>
      <c r="AW46" s="64">
        <f>ABS(Survey!$AM46)+Survey!$AN46-ABS(Survey!$AO46)+ABS(Survey!$AP46)-ABS(Survey!$AQ46)+ABS(Survey!$AR46)-ABS(Survey!$AS46)+Survey!$AT46</f>
        <v>0</v>
      </c>
      <c r="AX46" s="46" t="str">
        <f t="shared" si="16"/>
        <v>No holdings</v>
      </c>
      <c r="AY46" s="37">
        <f t="shared" si="17"/>
        <v>0</v>
      </c>
      <c r="AZ46" s="196" t="str">
        <f t="shared" si="18"/>
        <v>Pass</v>
      </c>
      <c r="BA46" s="54" t="b">
        <f>IF(ABS(Survey!$AT46)=0,TRUE,FALSE)</f>
        <v>1</v>
      </c>
      <c r="BB46" s="53" t="b">
        <f>NOT(ISBLANK(Survey!$AU46))</f>
        <v>0</v>
      </c>
      <c r="BC46" s="37" t="str">
        <f t="shared" si="19"/>
        <v>Fail</v>
      </c>
      <c r="BD46" s="38">
        <f>ABS(Survey!$AL46)</f>
        <v>0</v>
      </c>
      <c r="BE46" s="38" cm="1">
        <f t="array" ref="BE46">SUM(SUMIF(Survey!AW46:BD46,{"&gt;0","&lt;0"})*{1,-1})-SUM(SUMIF(Survey!BF46:BM46,{"&gt;0","&lt;0"})*{1,-1})</f>
        <v>0</v>
      </c>
      <c r="BF46" s="46" t="str">
        <f t="shared" si="20"/>
        <v>No holdings</v>
      </c>
      <c r="BG46" s="37">
        <f t="shared" si="21"/>
        <v>0</v>
      </c>
      <c r="BH46" s="196" t="str">
        <f t="shared" si="22"/>
        <v>Fail</v>
      </c>
      <c r="BI46" s="47">
        <f>ABS(Survey!$AL46)</f>
        <v>0</v>
      </c>
      <c r="BJ46" s="47" cm="1">
        <f t="array" ref="BJ46">SUM(SUMIF(Survey!BO46:CH46,{"&gt;0","&lt;0"})*{1,-1})-SUM(SUMIF(Survey!CJ46:DC46,{"&gt;0","&lt;0"})*{1,-1})</f>
        <v>0</v>
      </c>
      <c r="BK46" s="48" t="str">
        <f t="shared" si="23"/>
        <v>No holdings</v>
      </c>
      <c r="BL46" s="49">
        <f t="shared" si="24"/>
        <v>0</v>
      </c>
      <c r="BM46" s="196" t="str">
        <f t="shared" si="25"/>
        <v>Pass</v>
      </c>
      <c r="BN46" s="54" t="b">
        <f>IF(ABS(Survey!$CH46)=0,TRUE,FALSE)</f>
        <v>1</v>
      </c>
      <c r="BO46" s="53" t="b">
        <f>NOT(ISBLANK(Survey!$CI46))</f>
        <v>0</v>
      </c>
      <c r="BP46" s="196" t="str">
        <f t="shared" si="26"/>
        <v>Pass</v>
      </c>
      <c r="BQ46" s="54" t="b">
        <f>IF(ABS(Survey!$DC46)=0,TRUE,FALSE)</f>
        <v>1</v>
      </c>
      <c r="BR46" s="53" t="b">
        <f>NOT(ISBLANK(Survey!$DD46))</f>
        <v>0</v>
      </c>
      <c r="BS46" s="37" t="str">
        <f t="shared" si="27"/>
        <v>Pass</v>
      </c>
      <c r="BT46" s="38" cm="1">
        <f t="array" ref="BT46">SUM(SUMIF(Survey!CD46,{"&gt;0","&lt;0"})*{1,-1})+SUM(SUMIF(Survey!CY46,{"&gt;0","&lt;0"})*{1,-1})</f>
        <v>0</v>
      </c>
      <c r="BU46" s="38">
        <f>SUM(SUMIF(Survey!DF46:DL46,{"&gt;0","&lt;0"})*{1,-1})+SUM(SUMIF(Survey!DN46:DT46,{"&gt;0","&lt;0"})*{1,-1})</f>
        <v>0</v>
      </c>
      <c r="BV46" s="37">
        <f t="shared" si="28"/>
        <v>0</v>
      </c>
      <c r="BW46" s="37">
        <f t="shared" si="29"/>
        <v>0</v>
      </c>
      <c r="BX46" s="196" t="str">
        <f t="shared" si="30"/>
        <v>Pass</v>
      </c>
      <c r="BY46" s="54" t="b">
        <f>IF(ABS(Survey!$DL46)=0,TRUE,FALSE)</f>
        <v>1</v>
      </c>
      <c r="BZ46" s="53" t="b">
        <f>NOT(ISBLANK(Survey!DM46))</f>
        <v>0</v>
      </c>
      <c r="CA46" s="196" t="str">
        <f t="shared" si="31"/>
        <v>Pass</v>
      </c>
      <c r="CB46" s="54" t="b">
        <f>IF(ABS(Survey!$DT46)=0,TRUE,FALSE)</f>
        <v>1</v>
      </c>
      <c r="CC46" s="53" t="b">
        <f>NOT(ISBLANK(Survey!$DU46))</f>
        <v>0</v>
      </c>
      <c r="CD46" s="196" t="str">
        <f t="shared" si="32"/>
        <v>Fail</v>
      </c>
      <c r="CE46" s="47">
        <f>SUM(SUMIF(Survey!EA46:EC46,{"&gt;0","&lt;0"})*{1,-1})</f>
        <v>0</v>
      </c>
      <c r="CF46" s="50">
        <f t="shared" si="33"/>
        <v>0</v>
      </c>
      <c r="CG46" s="50">
        <f t="shared" si="34"/>
        <v>100</v>
      </c>
      <c r="CH46" s="48" t="b">
        <f>IF(OR(Survey!$M46="ETF",Survey!$M46="ETF, alternative mutual fund",Survey!$M46="Closed-end", Survey!$M46="Split share corp"),TRUE,FALSE)</f>
        <v>0</v>
      </c>
      <c r="CI46" s="196" t="str">
        <f t="shared" si="35"/>
        <v>Fail</v>
      </c>
      <c r="CJ46" s="47">
        <f>SUM(SUMIF(Survey!EE46:EK46,{"&gt;0","&lt;0"})*{1,-1})</f>
        <v>0</v>
      </c>
      <c r="CK46" s="50">
        <f t="shared" si="36"/>
        <v>0</v>
      </c>
      <c r="CL46" s="49">
        <f t="shared" si="37"/>
        <v>100</v>
      </c>
      <c r="CM46" s="196" t="str">
        <f t="shared" si="38"/>
        <v>Fail</v>
      </c>
      <c r="CN46" s="47">
        <f>SUM(SUMIF(Survey!EM46:ES46,{"&gt;0","&lt;0"})*{1,-1})</f>
        <v>0</v>
      </c>
      <c r="CO46" s="50">
        <f t="shared" si="39"/>
        <v>0</v>
      </c>
      <c r="CP46" s="49">
        <f t="shared" si="40"/>
        <v>100</v>
      </c>
    </row>
    <row r="47" spans="1:94">
      <c r="A47" s="1">
        <v>44</v>
      </c>
      <c r="B47" s="37" t="str">
        <f t="shared" si="1"/>
        <v>Pass</v>
      </c>
      <c r="C47" s="37" t="str">
        <f>IF(COUNTBLANK(Survey!B47:ET47)=$C$2, "Pass", "Fail")</f>
        <v>Pass</v>
      </c>
      <c r="D47" s="37" t="str">
        <f t="shared" si="2"/>
        <v>Fail</v>
      </c>
      <c r="F47" s="196" t="str">
        <f t="shared" si="3"/>
        <v>Fail</v>
      </c>
      <c r="G47" s="43">
        <f>COUNTBLANK(Survey!B47:D47)+COUNTBLANK(Survey!G47)+COUNTBLANK(Survey!I47)+COUNTBLANK(Survey!L47:M47)+COUNTBLANK(Survey!P47)+COUNTBLANK(Survey!S47:U47)+COUNTBLANK(Survey!AA47:AC47)+COUNTBLANK(Survey!AF47:AG47)+COUNTBLANK(Survey!AK47)</f>
        <v>17</v>
      </c>
      <c r="H47" s="196" t="str">
        <f t="shared" si="4"/>
        <v>Pass</v>
      </c>
      <c r="I47" s="44">
        <f>LEN(Survey!E47)</f>
        <v>0</v>
      </c>
      <c r="J47" s="196" t="str">
        <f t="shared" si="5"/>
        <v>Pass</v>
      </c>
      <c r="K47" s="43">
        <f>LEN(Survey!F47)</f>
        <v>0</v>
      </c>
      <c r="L47" s="196" t="str">
        <f t="shared" si="6"/>
        <v>Pass</v>
      </c>
      <c r="M47" s="44">
        <f>LEN(Survey!H47)</f>
        <v>0</v>
      </c>
      <c r="N47" s="43" t="str">
        <f>IF(Survey!$L47="Prospectus fund", "Yes", "No")</f>
        <v>No</v>
      </c>
      <c r="O47" s="196" t="str">
        <f t="shared" si="7"/>
        <v>Pass</v>
      </c>
      <c r="P47" s="44">
        <f>MOD((LEN(Survey!J47)+2),11)</f>
        <v>2</v>
      </c>
      <c r="Q47" s="48" t="b">
        <f>IF(OR(Survey!$M47="ETF",Survey!$M47="ETF, alternative mutual fund",Survey!$M47="Closed-end", Survey!$M47="Split share corp", Survey!$I47="Yes"),TRUE,FALSE)</f>
        <v>0</v>
      </c>
      <c r="R47" s="196" t="str">
        <f>IFERROR(IF(AND(OR(U47=V47,V47 = "Either"),NOT(ISBLANK(Survey!K47))),"Pass","Fail"),"Pass")</f>
        <v>Fail</v>
      </c>
      <c r="S47" s="47" cm="1">
        <f t="array" ref="S47">SUM(SUMIF(Survey!BO47:CH47,{"&gt;0","&lt;0"})*{1,-1})</f>
        <v>0</v>
      </c>
      <c r="T47" s="54" cm="1">
        <f t="array" ref="T47">SUM(SUMIF(Survey!BR47,{"&gt;0","&lt;0"})*{1,-1})+SUM(SUMIF(Survey!CB47,{"&gt;0","&lt;0"})*{1,-1})</f>
        <v>0</v>
      </c>
      <c r="U47" s="54">
        <f>Survey!K47</f>
        <v>0</v>
      </c>
      <c r="V47" s="53" t="str">
        <f t="shared" si="8"/>
        <v>Stand-alone</v>
      </c>
      <c r="W47" s="196" t="str">
        <f t="shared" si="9"/>
        <v>Fail</v>
      </c>
      <c r="X47" s="93" cm="1">
        <f t="array" ref="X47">SUM(SUMIF(Survey!BO47:CH47,{"&gt;0","&lt;0"})*{1,-1})+SUM(SUMIF(Survey!CJ47:DC47,{"&gt;0","&lt;0"})*{1,-1})</f>
        <v>0</v>
      </c>
      <c r="Y47" s="93">
        <f>IFERROR(X47/(Survey!$AL47),0)</f>
        <v>0</v>
      </c>
      <c r="Z47" s="198" t="b">
        <f>IF(OR(Survey!$M47="Alternative strategy or hedge",Survey!$M47="Other",Survey!$L47="Prospectus fund"),TRUE,FALSE)</f>
        <v>0</v>
      </c>
      <c r="AA47" s="198" t="b">
        <f>NOT(ISBLANK(Survey!$M47))</f>
        <v>0</v>
      </c>
      <c r="AB47" s="196" t="str">
        <f t="shared" si="10"/>
        <v>Pass</v>
      </c>
      <c r="AC47" s="54" t="b">
        <f>NOT(ISNUMBER(SEARCH("Other",Survey!$P47)))</f>
        <v>1</v>
      </c>
      <c r="AD47" s="53" t="b">
        <f>NOT(ISBLANK(Survey!$Q47))</f>
        <v>0</v>
      </c>
      <c r="AE47" s="239" t="str" cm="1">
        <f t="array" ref="AE47">IF(OR(IF(OR($AG47+$AH47 = 2, $AI47=1), FALSE, TRUE), AND($AF47:$AF47 = 0)),"Pass","Fail")</f>
        <v>Pass</v>
      </c>
      <c r="AF47" s="235">
        <f>COUNTBLANK(Survey!$W47:$Z47)</f>
        <v>4</v>
      </c>
      <c r="AG47" s="235">
        <f>IF(Survey!$I47="Yes",1,0)</f>
        <v>0</v>
      </c>
      <c r="AH47" s="235">
        <f>IF(OR(Survey!$M47="Mutual fund",Survey!$M47="Alternative mutual fund",Survey!$M47="Money market"),1,0)</f>
        <v>0</v>
      </c>
      <c r="AI47" s="240">
        <f>IF(OR(Survey!$M47="ETF",Survey!$M47="ETF, alternative mutual fund"),1,0)</f>
        <v>0</v>
      </c>
      <c r="AJ47" s="196" t="str">
        <f t="shared" si="11"/>
        <v>Pass</v>
      </c>
      <c r="AK47" s="54" t="b">
        <f>NOT(ISNUMBER(SEARCH("Yes",Survey!$AC47)))</f>
        <v>1</v>
      </c>
      <c r="AL47" s="53" t="b">
        <f>IF(COUNTBLANK(Survey!$AD47:$AE47)=0,TRUE, FALSE)</f>
        <v>0</v>
      </c>
      <c r="AM47" s="196" t="str">
        <f t="shared" si="12"/>
        <v>Pass</v>
      </c>
      <c r="AN47" s="54" t="b">
        <f>NOT(ISNUMBER(SEARCH("Yes",Survey!$AF47)))</f>
        <v>1</v>
      </c>
      <c r="AO47" s="53" t="b">
        <f>NOT(ISBLANK(Survey!$AH47))</f>
        <v>0</v>
      </c>
      <c r="AP47" s="196" t="str">
        <f t="shared" si="13"/>
        <v>Pass</v>
      </c>
      <c r="AQ47" s="54" t="b">
        <f>NOT(OR(ISNUMBER(SEARCH("Other",Survey!$AH47)),ISNUMBER(SEARCH("Multiple",Survey!$AH47))))</f>
        <v>1</v>
      </c>
      <c r="AR47" s="53" t="b">
        <f>NOT(ISBLANK(Survey!$AI47))</f>
        <v>0</v>
      </c>
      <c r="AS47" s="196" t="str">
        <f t="shared" si="14"/>
        <v>Fail</v>
      </c>
      <c r="AT47" s="45">
        <f>(Survey!$AL47)</f>
        <v>0</v>
      </c>
      <c r="AU47" s="37" t="str">
        <f t="shared" si="15"/>
        <v>Fail</v>
      </c>
      <c r="AV47" s="38">
        <f>ABS(Survey!$AL47)</f>
        <v>0</v>
      </c>
      <c r="AW47" s="64">
        <f>ABS(Survey!$AM47)+Survey!$AN47-ABS(Survey!$AO47)+ABS(Survey!$AP47)-ABS(Survey!$AQ47)+ABS(Survey!$AR47)-ABS(Survey!$AS47)+Survey!$AT47</f>
        <v>0</v>
      </c>
      <c r="AX47" s="46" t="str">
        <f t="shared" si="16"/>
        <v>No holdings</v>
      </c>
      <c r="AY47" s="37">
        <f t="shared" si="17"/>
        <v>0</v>
      </c>
      <c r="AZ47" s="196" t="str">
        <f t="shared" si="18"/>
        <v>Pass</v>
      </c>
      <c r="BA47" s="54" t="b">
        <f>IF(ABS(Survey!$AT47)=0,TRUE,FALSE)</f>
        <v>1</v>
      </c>
      <c r="BB47" s="53" t="b">
        <f>NOT(ISBLANK(Survey!$AU47))</f>
        <v>0</v>
      </c>
      <c r="BC47" s="37" t="str">
        <f t="shared" si="19"/>
        <v>Fail</v>
      </c>
      <c r="BD47" s="38">
        <f>ABS(Survey!$AL47)</f>
        <v>0</v>
      </c>
      <c r="BE47" s="38" cm="1">
        <f t="array" ref="BE47">SUM(SUMIF(Survey!AW47:BD47,{"&gt;0","&lt;0"})*{1,-1})-SUM(SUMIF(Survey!BF47:BM47,{"&gt;0","&lt;0"})*{1,-1})</f>
        <v>0</v>
      </c>
      <c r="BF47" s="46" t="str">
        <f t="shared" si="20"/>
        <v>No holdings</v>
      </c>
      <c r="BG47" s="37">
        <f t="shared" si="21"/>
        <v>0</v>
      </c>
      <c r="BH47" s="196" t="str">
        <f t="shared" si="22"/>
        <v>Fail</v>
      </c>
      <c r="BI47" s="47">
        <f>ABS(Survey!$AL47)</f>
        <v>0</v>
      </c>
      <c r="BJ47" s="47" cm="1">
        <f t="array" ref="BJ47">SUM(SUMIF(Survey!BO47:CH47,{"&gt;0","&lt;0"})*{1,-1})-SUM(SUMIF(Survey!CJ47:DC47,{"&gt;0","&lt;0"})*{1,-1})</f>
        <v>0</v>
      </c>
      <c r="BK47" s="48" t="str">
        <f t="shared" si="23"/>
        <v>No holdings</v>
      </c>
      <c r="BL47" s="49">
        <f t="shared" si="24"/>
        <v>0</v>
      </c>
      <c r="BM47" s="196" t="str">
        <f t="shared" si="25"/>
        <v>Pass</v>
      </c>
      <c r="BN47" s="54" t="b">
        <f>IF(ABS(Survey!$CH47)=0,TRUE,FALSE)</f>
        <v>1</v>
      </c>
      <c r="BO47" s="53" t="b">
        <f>NOT(ISBLANK(Survey!$CI47))</f>
        <v>0</v>
      </c>
      <c r="BP47" s="196" t="str">
        <f t="shared" si="26"/>
        <v>Pass</v>
      </c>
      <c r="BQ47" s="54" t="b">
        <f>IF(ABS(Survey!$DC47)=0,TRUE,FALSE)</f>
        <v>1</v>
      </c>
      <c r="BR47" s="53" t="b">
        <f>NOT(ISBLANK(Survey!$DD47))</f>
        <v>0</v>
      </c>
      <c r="BS47" s="37" t="str">
        <f t="shared" si="27"/>
        <v>Pass</v>
      </c>
      <c r="BT47" s="38" cm="1">
        <f t="array" ref="BT47">SUM(SUMIF(Survey!CD47,{"&gt;0","&lt;0"})*{1,-1})+SUM(SUMIF(Survey!CY47,{"&gt;0","&lt;0"})*{1,-1})</f>
        <v>0</v>
      </c>
      <c r="BU47" s="38">
        <f>SUM(SUMIF(Survey!DF47:DL47,{"&gt;0","&lt;0"})*{1,-1})+SUM(SUMIF(Survey!DN47:DT47,{"&gt;0","&lt;0"})*{1,-1})</f>
        <v>0</v>
      </c>
      <c r="BV47" s="37">
        <f t="shared" si="28"/>
        <v>0</v>
      </c>
      <c r="BW47" s="37">
        <f t="shared" si="29"/>
        <v>0</v>
      </c>
      <c r="BX47" s="196" t="str">
        <f t="shared" si="30"/>
        <v>Pass</v>
      </c>
      <c r="BY47" s="54" t="b">
        <f>IF(ABS(Survey!$DL47)=0,TRUE,FALSE)</f>
        <v>1</v>
      </c>
      <c r="BZ47" s="53" t="b">
        <f>NOT(ISBLANK(Survey!DM47))</f>
        <v>0</v>
      </c>
      <c r="CA47" s="196" t="str">
        <f t="shared" si="31"/>
        <v>Pass</v>
      </c>
      <c r="CB47" s="54" t="b">
        <f>IF(ABS(Survey!$DT47)=0,TRUE,FALSE)</f>
        <v>1</v>
      </c>
      <c r="CC47" s="53" t="b">
        <f>NOT(ISBLANK(Survey!$DU47))</f>
        <v>0</v>
      </c>
      <c r="CD47" s="196" t="str">
        <f t="shared" si="32"/>
        <v>Fail</v>
      </c>
      <c r="CE47" s="47">
        <f>SUM(SUMIF(Survey!EA47:EC47,{"&gt;0","&lt;0"})*{1,-1})</f>
        <v>0</v>
      </c>
      <c r="CF47" s="50">
        <f t="shared" si="33"/>
        <v>0</v>
      </c>
      <c r="CG47" s="50">
        <f t="shared" si="34"/>
        <v>100</v>
      </c>
      <c r="CH47" s="48" t="b">
        <f>IF(OR(Survey!$M47="ETF",Survey!$M47="ETF, alternative mutual fund",Survey!$M47="Closed-end", Survey!$M47="Split share corp"),TRUE,FALSE)</f>
        <v>0</v>
      </c>
      <c r="CI47" s="196" t="str">
        <f t="shared" si="35"/>
        <v>Fail</v>
      </c>
      <c r="CJ47" s="47">
        <f>SUM(SUMIF(Survey!EE47:EK47,{"&gt;0","&lt;0"})*{1,-1})</f>
        <v>0</v>
      </c>
      <c r="CK47" s="50">
        <f t="shared" si="36"/>
        <v>0</v>
      </c>
      <c r="CL47" s="49">
        <f t="shared" si="37"/>
        <v>100</v>
      </c>
      <c r="CM47" s="196" t="str">
        <f t="shared" si="38"/>
        <v>Fail</v>
      </c>
      <c r="CN47" s="47">
        <f>SUM(SUMIF(Survey!EM47:ES47,{"&gt;0","&lt;0"})*{1,-1})</f>
        <v>0</v>
      </c>
      <c r="CO47" s="50">
        <f t="shared" si="39"/>
        <v>0</v>
      </c>
      <c r="CP47" s="49">
        <f t="shared" si="40"/>
        <v>100</v>
      </c>
    </row>
    <row r="48" spans="1:94">
      <c r="A48" s="1">
        <v>45</v>
      </c>
      <c r="B48" s="37" t="str">
        <f t="shared" si="1"/>
        <v>Pass</v>
      </c>
      <c r="C48" s="37" t="str">
        <f>IF(COUNTBLANK(Survey!B48:ET48)=$C$2, "Pass", "Fail")</f>
        <v>Pass</v>
      </c>
      <c r="D48" s="37" t="str">
        <f t="shared" si="2"/>
        <v>Fail</v>
      </c>
      <c r="F48" s="196" t="str">
        <f t="shared" si="3"/>
        <v>Fail</v>
      </c>
      <c r="G48" s="43">
        <f>COUNTBLANK(Survey!B48:D48)+COUNTBLANK(Survey!G48)+COUNTBLANK(Survey!I48)+COUNTBLANK(Survey!L48:M48)+COUNTBLANK(Survey!P48)+COUNTBLANK(Survey!S48:U48)+COUNTBLANK(Survey!AA48:AC48)+COUNTBLANK(Survey!AF48:AG48)+COUNTBLANK(Survey!AK48)</f>
        <v>17</v>
      </c>
      <c r="H48" s="196" t="str">
        <f t="shared" si="4"/>
        <v>Pass</v>
      </c>
      <c r="I48" s="44">
        <f>LEN(Survey!E48)</f>
        <v>0</v>
      </c>
      <c r="J48" s="196" t="str">
        <f t="shared" si="5"/>
        <v>Pass</v>
      </c>
      <c r="K48" s="43">
        <f>LEN(Survey!F48)</f>
        <v>0</v>
      </c>
      <c r="L48" s="196" t="str">
        <f t="shared" si="6"/>
        <v>Pass</v>
      </c>
      <c r="M48" s="44">
        <f>LEN(Survey!H48)</f>
        <v>0</v>
      </c>
      <c r="N48" s="43" t="str">
        <f>IF(Survey!$L48="Prospectus fund", "Yes", "No")</f>
        <v>No</v>
      </c>
      <c r="O48" s="196" t="str">
        <f t="shared" si="7"/>
        <v>Pass</v>
      </c>
      <c r="P48" s="44">
        <f>MOD((LEN(Survey!J48)+2),11)</f>
        <v>2</v>
      </c>
      <c r="Q48" s="48" t="b">
        <f>IF(OR(Survey!$M48="ETF",Survey!$M48="ETF, alternative mutual fund",Survey!$M48="Closed-end", Survey!$M48="Split share corp", Survey!$I48="Yes"),TRUE,FALSE)</f>
        <v>0</v>
      </c>
      <c r="R48" s="196" t="str">
        <f>IFERROR(IF(AND(OR(U48=V48,V48 = "Either"),NOT(ISBLANK(Survey!K48))),"Pass","Fail"),"Pass")</f>
        <v>Fail</v>
      </c>
      <c r="S48" s="47" cm="1">
        <f t="array" ref="S48">SUM(SUMIF(Survey!BO48:CH48,{"&gt;0","&lt;0"})*{1,-1})</f>
        <v>0</v>
      </c>
      <c r="T48" s="54" cm="1">
        <f t="array" ref="T48">SUM(SUMIF(Survey!BR48,{"&gt;0","&lt;0"})*{1,-1})+SUM(SUMIF(Survey!CB48,{"&gt;0","&lt;0"})*{1,-1})</f>
        <v>0</v>
      </c>
      <c r="U48" s="54">
        <f>Survey!K48</f>
        <v>0</v>
      </c>
      <c r="V48" s="53" t="str">
        <f t="shared" si="8"/>
        <v>Stand-alone</v>
      </c>
      <c r="W48" s="196" t="str">
        <f t="shared" si="9"/>
        <v>Fail</v>
      </c>
      <c r="X48" s="93" cm="1">
        <f t="array" ref="X48">SUM(SUMIF(Survey!BO48:CH48,{"&gt;0","&lt;0"})*{1,-1})+SUM(SUMIF(Survey!CJ48:DC48,{"&gt;0","&lt;0"})*{1,-1})</f>
        <v>0</v>
      </c>
      <c r="Y48" s="93">
        <f>IFERROR(X48/(Survey!$AL48),0)</f>
        <v>0</v>
      </c>
      <c r="Z48" s="198" t="b">
        <f>IF(OR(Survey!$M48="Alternative strategy or hedge",Survey!$M48="Other",Survey!$L48="Prospectus fund"),TRUE,FALSE)</f>
        <v>0</v>
      </c>
      <c r="AA48" s="198" t="b">
        <f>NOT(ISBLANK(Survey!$M48))</f>
        <v>0</v>
      </c>
      <c r="AB48" s="196" t="str">
        <f t="shared" si="10"/>
        <v>Pass</v>
      </c>
      <c r="AC48" s="54" t="b">
        <f>NOT(ISNUMBER(SEARCH("Other",Survey!$P48)))</f>
        <v>1</v>
      </c>
      <c r="AD48" s="53" t="b">
        <f>NOT(ISBLANK(Survey!$Q48))</f>
        <v>0</v>
      </c>
      <c r="AE48" s="239" t="str" cm="1">
        <f t="array" ref="AE48">IF(OR(IF(OR($AG48+$AH48 = 2, $AI48=1), FALSE, TRUE), AND($AF48:$AF48 = 0)),"Pass","Fail")</f>
        <v>Pass</v>
      </c>
      <c r="AF48" s="235">
        <f>COUNTBLANK(Survey!$W48:$Z48)</f>
        <v>4</v>
      </c>
      <c r="AG48" s="235">
        <f>IF(Survey!$I48="Yes",1,0)</f>
        <v>0</v>
      </c>
      <c r="AH48" s="235">
        <f>IF(OR(Survey!$M48="Mutual fund",Survey!$M48="Alternative mutual fund",Survey!$M48="Money market"),1,0)</f>
        <v>0</v>
      </c>
      <c r="AI48" s="240">
        <f>IF(OR(Survey!$M48="ETF",Survey!$M48="ETF, alternative mutual fund"),1,0)</f>
        <v>0</v>
      </c>
      <c r="AJ48" s="196" t="str">
        <f t="shared" si="11"/>
        <v>Pass</v>
      </c>
      <c r="AK48" s="54" t="b">
        <f>NOT(ISNUMBER(SEARCH("Yes",Survey!$AC48)))</f>
        <v>1</v>
      </c>
      <c r="AL48" s="53" t="b">
        <f>IF(COUNTBLANK(Survey!$AD48:$AE48)=0,TRUE, FALSE)</f>
        <v>0</v>
      </c>
      <c r="AM48" s="196" t="str">
        <f t="shared" si="12"/>
        <v>Pass</v>
      </c>
      <c r="AN48" s="54" t="b">
        <f>NOT(ISNUMBER(SEARCH("Yes",Survey!$AF48)))</f>
        <v>1</v>
      </c>
      <c r="AO48" s="53" t="b">
        <f>NOT(ISBLANK(Survey!$AH48))</f>
        <v>0</v>
      </c>
      <c r="AP48" s="196" t="str">
        <f t="shared" si="13"/>
        <v>Pass</v>
      </c>
      <c r="AQ48" s="54" t="b">
        <f>NOT(OR(ISNUMBER(SEARCH("Other",Survey!$AH48)),ISNUMBER(SEARCH("Multiple",Survey!$AH48))))</f>
        <v>1</v>
      </c>
      <c r="AR48" s="53" t="b">
        <f>NOT(ISBLANK(Survey!$AI48))</f>
        <v>0</v>
      </c>
      <c r="AS48" s="196" t="str">
        <f t="shared" si="14"/>
        <v>Fail</v>
      </c>
      <c r="AT48" s="45">
        <f>(Survey!$AL48)</f>
        <v>0</v>
      </c>
      <c r="AU48" s="37" t="str">
        <f t="shared" si="15"/>
        <v>Fail</v>
      </c>
      <c r="AV48" s="38">
        <f>ABS(Survey!$AL48)</f>
        <v>0</v>
      </c>
      <c r="AW48" s="64">
        <f>ABS(Survey!$AM48)+Survey!$AN48-ABS(Survey!$AO48)+ABS(Survey!$AP48)-ABS(Survey!$AQ48)+ABS(Survey!$AR48)-ABS(Survey!$AS48)+Survey!$AT48</f>
        <v>0</v>
      </c>
      <c r="AX48" s="46" t="str">
        <f t="shared" si="16"/>
        <v>No holdings</v>
      </c>
      <c r="AY48" s="37">
        <f t="shared" si="17"/>
        <v>0</v>
      </c>
      <c r="AZ48" s="196" t="str">
        <f t="shared" si="18"/>
        <v>Pass</v>
      </c>
      <c r="BA48" s="54" t="b">
        <f>IF(ABS(Survey!$AT48)=0,TRUE,FALSE)</f>
        <v>1</v>
      </c>
      <c r="BB48" s="53" t="b">
        <f>NOT(ISBLANK(Survey!$AU48))</f>
        <v>0</v>
      </c>
      <c r="BC48" s="37" t="str">
        <f t="shared" si="19"/>
        <v>Fail</v>
      </c>
      <c r="BD48" s="38">
        <f>ABS(Survey!$AL48)</f>
        <v>0</v>
      </c>
      <c r="BE48" s="38" cm="1">
        <f t="array" ref="BE48">SUM(SUMIF(Survey!AW48:BD48,{"&gt;0","&lt;0"})*{1,-1})-SUM(SUMIF(Survey!BF48:BM48,{"&gt;0","&lt;0"})*{1,-1})</f>
        <v>0</v>
      </c>
      <c r="BF48" s="46" t="str">
        <f t="shared" si="20"/>
        <v>No holdings</v>
      </c>
      <c r="BG48" s="37">
        <f t="shared" si="21"/>
        <v>0</v>
      </c>
      <c r="BH48" s="196" t="str">
        <f t="shared" si="22"/>
        <v>Fail</v>
      </c>
      <c r="BI48" s="47">
        <f>ABS(Survey!$AL48)</f>
        <v>0</v>
      </c>
      <c r="BJ48" s="47" cm="1">
        <f t="array" ref="BJ48">SUM(SUMIF(Survey!BO48:CH48,{"&gt;0","&lt;0"})*{1,-1})-SUM(SUMIF(Survey!CJ48:DC48,{"&gt;0","&lt;0"})*{1,-1})</f>
        <v>0</v>
      </c>
      <c r="BK48" s="48" t="str">
        <f t="shared" si="23"/>
        <v>No holdings</v>
      </c>
      <c r="BL48" s="49">
        <f t="shared" si="24"/>
        <v>0</v>
      </c>
      <c r="BM48" s="196" t="str">
        <f t="shared" si="25"/>
        <v>Pass</v>
      </c>
      <c r="BN48" s="54" t="b">
        <f>IF(ABS(Survey!$CH48)=0,TRUE,FALSE)</f>
        <v>1</v>
      </c>
      <c r="BO48" s="53" t="b">
        <f>NOT(ISBLANK(Survey!$CI48))</f>
        <v>0</v>
      </c>
      <c r="BP48" s="196" t="str">
        <f t="shared" si="26"/>
        <v>Pass</v>
      </c>
      <c r="BQ48" s="54" t="b">
        <f>IF(ABS(Survey!$DC48)=0,TRUE,FALSE)</f>
        <v>1</v>
      </c>
      <c r="BR48" s="53" t="b">
        <f>NOT(ISBLANK(Survey!$DD48))</f>
        <v>0</v>
      </c>
      <c r="BS48" s="37" t="str">
        <f t="shared" si="27"/>
        <v>Pass</v>
      </c>
      <c r="BT48" s="38" cm="1">
        <f t="array" ref="BT48">SUM(SUMIF(Survey!CD48,{"&gt;0","&lt;0"})*{1,-1})+SUM(SUMIF(Survey!CY48,{"&gt;0","&lt;0"})*{1,-1})</f>
        <v>0</v>
      </c>
      <c r="BU48" s="38">
        <f>SUM(SUMIF(Survey!DF48:DL48,{"&gt;0","&lt;0"})*{1,-1})+SUM(SUMIF(Survey!DN48:DT48,{"&gt;0","&lt;0"})*{1,-1})</f>
        <v>0</v>
      </c>
      <c r="BV48" s="37">
        <f t="shared" si="28"/>
        <v>0</v>
      </c>
      <c r="BW48" s="37">
        <f t="shared" si="29"/>
        <v>0</v>
      </c>
      <c r="BX48" s="196" t="str">
        <f t="shared" si="30"/>
        <v>Pass</v>
      </c>
      <c r="BY48" s="54" t="b">
        <f>IF(ABS(Survey!$DL48)=0,TRUE,FALSE)</f>
        <v>1</v>
      </c>
      <c r="BZ48" s="53" t="b">
        <f>NOT(ISBLANK(Survey!DM48))</f>
        <v>0</v>
      </c>
      <c r="CA48" s="196" t="str">
        <f t="shared" si="31"/>
        <v>Pass</v>
      </c>
      <c r="CB48" s="54" t="b">
        <f>IF(ABS(Survey!$DT48)=0,TRUE,FALSE)</f>
        <v>1</v>
      </c>
      <c r="CC48" s="53" t="b">
        <f>NOT(ISBLANK(Survey!$DU48))</f>
        <v>0</v>
      </c>
      <c r="CD48" s="196" t="str">
        <f t="shared" si="32"/>
        <v>Fail</v>
      </c>
      <c r="CE48" s="47">
        <f>SUM(SUMIF(Survey!EA48:EC48,{"&gt;0","&lt;0"})*{1,-1})</f>
        <v>0</v>
      </c>
      <c r="CF48" s="50">
        <f t="shared" si="33"/>
        <v>0</v>
      </c>
      <c r="CG48" s="50">
        <f t="shared" si="34"/>
        <v>100</v>
      </c>
      <c r="CH48" s="48" t="b">
        <f>IF(OR(Survey!$M48="ETF",Survey!$M48="ETF, alternative mutual fund",Survey!$M48="Closed-end", Survey!$M48="Split share corp"),TRUE,FALSE)</f>
        <v>0</v>
      </c>
      <c r="CI48" s="196" t="str">
        <f t="shared" si="35"/>
        <v>Fail</v>
      </c>
      <c r="CJ48" s="47">
        <f>SUM(SUMIF(Survey!EE48:EK48,{"&gt;0","&lt;0"})*{1,-1})</f>
        <v>0</v>
      </c>
      <c r="CK48" s="50">
        <f t="shared" si="36"/>
        <v>0</v>
      </c>
      <c r="CL48" s="49">
        <f t="shared" si="37"/>
        <v>100</v>
      </c>
      <c r="CM48" s="196" t="str">
        <f t="shared" si="38"/>
        <v>Fail</v>
      </c>
      <c r="CN48" s="47">
        <f>SUM(SUMIF(Survey!EM48:ES48,{"&gt;0","&lt;0"})*{1,-1})</f>
        <v>0</v>
      </c>
      <c r="CO48" s="50">
        <f t="shared" si="39"/>
        <v>0</v>
      </c>
      <c r="CP48" s="49">
        <f t="shared" si="40"/>
        <v>100</v>
      </c>
    </row>
    <row r="49" spans="1:94">
      <c r="A49" s="1">
        <v>46</v>
      </c>
      <c r="B49" s="37" t="str">
        <f t="shared" si="1"/>
        <v>Pass</v>
      </c>
      <c r="C49" s="37" t="str">
        <f>IF(COUNTBLANK(Survey!B49:ET49)=$C$2, "Pass", "Fail")</f>
        <v>Pass</v>
      </c>
      <c r="D49" s="37" t="str">
        <f t="shared" si="2"/>
        <v>Fail</v>
      </c>
      <c r="F49" s="196" t="str">
        <f t="shared" si="3"/>
        <v>Fail</v>
      </c>
      <c r="G49" s="43">
        <f>COUNTBLANK(Survey!B49:D49)+COUNTBLANK(Survey!G49)+COUNTBLANK(Survey!I49)+COUNTBLANK(Survey!L49:M49)+COUNTBLANK(Survey!P49)+COUNTBLANK(Survey!S49:U49)+COUNTBLANK(Survey!AA49:AC49)+COUNTBLANK(Survey!AF49:AG49)+COUNTBLANK(Survey!AK49)</f>
        <v>17</v>
      </c>
      <c r="H49" s="196" t="str">
        <f t="shared" si="4"/>
        <v>Pass</v>
      </c>
      <c r="I49" s="44">
        <f>LEN(Survey!E49)</f>
        <v>0</v>
      </c>
      <c r="J49" s="196" t="str">
        <f t="shared" si="5"/>
        <v>Pass</v>
      </c>
      <c r="K49" s="43">
        <f>LEN(Survey!F49)</f>
        <v>0</v>
      </c>
      <c r="L49" s="196" t="str">
        <f t="shared" si="6"/>
        <v>Pass</v>
      </c>
      <c r="M49" s="44">
        <f>LEN(Survey!H49)</f>
        <v>0</v>
      </c>
      <c r="N49" s="43" t="str">
        <f>IF(Survey!$L49="Prospectus fund", "Yes", "No")</f>
        <v>No</v>
      </c>
      <c r="O49" s="196" t="str">
        <f t="shared" si="7"/>
        <v>Pass</v>
      </c>
      <c r="P49" s="44">
        <f>MOD((LEN(Survey!J49)+2),11)</f>
        <v>2</v>
      </c>
      <c r="Q49" s="48" t="b">
        <f>IF(OR(Survey!$M49="ETF",Survey!$M49="ETF, alternative mutual fund",Survey!$M49="Closed-end", Survey!$M49="Split share corp", Survey!$I49="Yes"),TRUE,FALSE)</f>
        <v>0</v>
      </c>
      <c r="R49" s="196" t="str">
        <f>IFERROR(IF(AND(OR(U49=V49,V49 = "Either"),NOT(ISBLANK(Survey!K49))),"Pass","Fail"),"Pass")</f>
        <v>Fail</v>
      </c>
      <c r="S49" s="47" cm="1">
        <f t="array" ref="S49">SUM(SUMIF(Survey!BO49:CH49,{"&gt;0","&lt;0"})*{1,-1})</f>
        <v>0</v>
      </c>
      <c r="T49" s="54" cm="1">
        <f t="array" ref="T49">SUM(SUMIF(Survey!BR49,{"&gt;0","&lt;0"})*{1,-1})+SUM(SUMIF(Survey!CB49,{"&gt;0","&lt;0"})*{1,-1})</f>
        <v>0</v>
      </c>
      <c r="U49" s="54">
        <f>Survey!K49</f>
        <v>0</v>
      </c>
      <c r="V49" s="53" t="str">
        <f t="shared" si="8"/>
        <v>Stand-alone</v>
      </c>
      <c r="W49" s="196" t="str">
        <f t="shared" si="9"/>
        <v>Fail</v>
      </c>
      <c r="X49" s="93" cm="1">
        <f t="array" ref="X49">SUM(SUMIF(Survey!BO49:CH49,{"&gt;0","&lt;0"})*{1,-1})+SUM(SUMIF(Survey!CJ49:DC49,{"&gt;0","&lt;0"})*{1,-1})</f>
        <v>0</v>
      </c>
      <c r="Y49" s="93">
        <f>IFERROR(X49/(Survey!$AL49),0)</f>
        <v>0</v>
      </c>
      <c r="Z49" s="198" t="b">
        <f>IF(OR(Survey!$M49="Alternative strategy or hedge",Survey!$M49="Other",Survey!$L49="Prospectus fund"),TRUE,FALSE)</f>
        <v>0</v>
      </c>
      <c r="AA49" s="198" t="b">
        <f>NOT(ISBLANK(Survey!$M49))</f>
        <v>0</v>
      </c>
      <c r="AB49" s="196" t="str">
        <f t="shared" si="10"/>
        <v>Pass</v>
      </c>
      <c r="AC49" s="54" t="b">
        <f>NOT(ISNUMBER(SEARCH("Other",Survey!$P49)))</f>
        <v>1</v>
      </c>
      <c r="AD49" s="53" t="b">
        <f>NOT(ISBLANK(Survey!$Q49))</f>
        <v>0</v>
      </c>
      <c r="AE49" s="239" t="str" cm="1">
        <f t="array" ref="AE49">IF(OR(IF(OR($AG49+$AH49 = 2, $AI49=1), FALSE, TRUE), AND($AF49:$AF49 = 0)),"Pass","Fail")</f>
        <v>Pass</v>
      </c>
      <c r="AF49" s="235">
        <f>COUNTBLANK(Survey!$W49:$Z49)</f>
        <v>4</v>
      </c>
      <c r="AG49" s="235">
        <f>IF(Survey!$I49="Yes",1,0)</f>
        <v>0</v>
      </c>
      <c r="AH49" s="235">
        <f>IF(OR(Survey!$M49="Mutual fund",Survey!$M49="Alternative mutual fund",Survey!$M49="Money market"),1,0)</f>
        <v>0</v>
      </c>
      <c r="AI49" s="240">
        <f>IF(OR(Survey!$M49="ETF",Survey!$M49="ETF, alternative mutual fund"),1,0)</f>
        <v>0</v>
      </c>
      <c r="AJ49" s="196" t="str">
        <f t="shared" si="11"/>
        <v>Pass</v>
      </c>
      <c r="AK49" s="54" t="b">
        <f>NOT(ISNUMBER(SEARCH("Yes",Survey!$AC49)))</f>
        <v>1</v>
      </c>
      <c r="AL49" s="53" t="b">
        <f>IF(COUNTBLANK(Survey!$AD49:$AE49)=0,TRUE, FALSE)</f>
        <v>0</v>
      </c>
      <c r="AM49" s="196" t="str">
        <f t="shared" si="12"/>
        <v>Pass</v>
      </c>
      <c r="AN49" s="54" t="b">
        <f>NOT(ISNUMBER(SEARCH("Yes",Survey!$AF49)))</f>
        <v>1</v>
      </c>
      <c r="AO49" s="53" t="b">
        <f>NOT(ISBLANK(Survey!$AH49))</f>
        <v>0</v>
      </c>
      <c r="AP49" s="196" t="str">
        <f t="shared" si="13"/>
        <v>Pass</v>
      </c>
      <c r="AQ49" s="54" t="b">
        <f>NOT(OR(ISNUMBER(SEARCH("Other",Survey!$AH49)),ISNUMBER(SEARCH("Multiple",Survey!$AH49))))</f>
        <v>1</v>
      </c>
      <c r="AR49" s="53" t="b">
        <f>NOT(ISBLANK(Survey!$AI49))</f>
        <v>0</v>
      </c>
      <c r="AS49" s="196" t="str">
        <f t="shared" si="14"/>
        <v>Fail</v>
      </c>
      <c r="AT49" s="45">
        <f>(Survey!$AL49)</f>
        <v>0</v>
      </c>
      <c r="AU49" s="37" t="str">
        <f t="shared" si="15"/>
        <v>Fail</v>
      </c>
      <c r="AV49" s="38">
        <f>ABS(Survey!$AL49)</f>
        <v>0</v>
      </c>
      <c r="AW49" s="64">
        <f>ABS(Survey!$AM49)+Survey!$AN49-ABS(Survey!$AO49)+ABS(Survey!$AP49)-ABS(Survey!$AQ49)+ABS(Survey!$AR49)-ABS(Survey!$AS49)+Survey!$AT49</f>
        <v>0</v>
      </c>
      <c r="AX49" s="46" t="str">
        <f t="shared" si="16"/>
        <v>No holdings</v>
      </c>
      <c r="AY49" s="37">
        <f t="shared" si="17"/>
        <v>0</v>
      </c>
      <c r="AZ49" s="196" t="str">
        <f t="shared" si="18"/>
        <v>Pass</v>
      </c>
      <c r="BA49" s="54" t="b">
        <f>IF(ABS(Survey!$AT49)=0,TRUE,FALSE)</f>
        <v>1</v>
      </c>
      <c r="BB49" s="53" t="b">
        <f>NOT(ISBLANK(Survey!$AU49))</f>
        <v>0</v>
      </c>
      <c r="BC49" s="37" t="str">
        <f t="shared" si="19"/>
        <v>Fail</v>
      </c>
      <c r="BD49" s="38">
        <f>ABS(Survey!$AL49)</f>
        <v>0</v>
      </c>
      <c r="BE49" s="38" cm="1">
        <f t="array" ref="BE49">SUM(SUMIF(Survey!AW49:BD49,{"&gt;0","&lt;0"})*{1,-1})-SUM(SUMIF(Survey!BF49:BM49,{"&gt;0","&lt;0"})*{1,-1})</f>
        <v>0</v>
      </c>
      <c r="BF49" s="46" t="str">
        <f t="shared" si="20"/>
        <v>No holdings</v>
      </c>
      <c r="BG49" s="37">
        <f t="shared" si="21"/>
        <v>0</v>
      </c>
      <c r="BH49" s="196" t="str">
        <f t="shared" si="22"/>
        <v>Fail</v>
      </c>
      <c r="BI49" s="47">
        <f>ABS(Survey!$AL49)</f>
        <v>0</v>
      </c>
      <c r="BJ49" s="47" cm="1">
        <f t="array" ref="BJ49">SUM(SUMIF(Survey!BO49:CH49,{"&gt;0","&lt;0"})*{1,-1})-SUM(SUMIF(Survey!CJ49:DC49,{"&gt;0","&lt;0"})*{1,-1})</f>
        <v>0</v>
      </c>
      <c r="BK49" s="48" t="str">
        <f t="shared" si="23"/>
        <v>No holdings</v>
      </c>
      <c r="BL49" s="49">
        <f t="shared" si="24"/>
        <v>0</v>
      </c>
      <c r="BM49" s="196" t="str">
        <f t="shared" si="25"/>
        <v>Pass</v>
      </c>
      <c r="BN49" s="54" t="b">
        <f>IF(ABS(Survey!$CH49)=0,TRUE,FALSE)</f>
        <v>1</v>
      </c>
      <c r="BO49" s="53" t="b">
        <f>NOT(ISBLANK(Survey!$CI49))</f>
        <v>0</v>
      </c>
      <c r="BP49" s="196" t="str">
        <f t="shared" si="26"/>
        <v>Pass</v>
      </c>
      <c r="BQ49" s="54" t="b">
        <f>IF(ABS(Survey!$DC49)=0,TRUE,FALSE)</f>
        <v>1</v>
      </c>
      <c r="BR49" s="53" t="b">
        <f>NOT(ISBLANK(Survey!$DD49))</f>
        <v>0</v>
      </c>
      <c r="BS49" s="37" t="str">
        <f t="shared" si="27"/>
        <v>Pass</v>
      </c>
      <c r="BT49" s="38" cm="1">
        <f t="array" ref="BT49">SUM(SUMIF(Survey!CD49,{"&gt;0","&lt;0"})*{1,-1})+SUM(SUMIF(Survey!CY49,{"&gt;0","&lt;0"})*{1,-1})</f>
        <v>0</v>
      </c>
      <c r="BU49" s="38">
        <f>SUM(SUMIF(Survey!DF49:DL49,{"&gt;0","&lt;0"})*{1,-1})+SUM(SUMIF(Survey!DN49:DT49,{"&gt;0","&lt;0"})*{1,-1})</f>
        <v>0</v>
      </c>
      <c r="BV49" s="37">
        <f t="shared" si="28"/>
        <v>0</v>
      </c>
      <c r="BW49" s="37">
        <f t="shared" si="29"/>
        <v>0</v>
      </c>
      <c r="BX49" s="196" t="str">
        <f t="shared" si="30"/>
        <v>Pass</v>
      </c>
      <c r="BY49" s="54" t="b">
        <f>IF(ABS(Survey!$DL49)=0,TRUE,FALSE)</f>
        <v>1</v>
      </c>
      <c r="BZ49" s="53" t="b">
        <f>NOT(ISBLANK(Survey!DM49))</f>
        <v>0</v>
      </c>
      <c r="CA49" s="196" t="str">
        <f t="shared" si="31"/>
        <v>Pass</v>
      </c>
      <c r="CB49" s="54" t="b">
        <f>IF(ABS(Survey!$DT49)=0,TRUE,FALSE)</f>
        <v>1</v>
      </c>
      <c r="CC49" s="53" t="b">
        <f>NOT(ISBLANK(Survey!$DU49))</f>
        <v>0</v>
      </c>
      <c r="CD49" s="196" t="str">
        <f t="shared" si="32"/>
        <v>Fail</v>
      </c>
      <c r="CE49" s="47">
        <f>SUM(SUMIF(Survey!EA49:EC49,{"&gt;0","&lt;0"})*{1,-1})</f>
        <v>0</v>
      </c>
      <c r="CF49" s="50">
        <f t="shared" si="33"/>
        <v>0</v>
      </c>
      <c r="CG49" s="50">
        <f t="shared" si="34"/>
        <v>100</v>
      </c>
      <c r="CH49" s="48" t="b">
        <f>IF(OR(Survey!$M49="ETF",Survey!$M49="ETF, alternative mutual fund",Survey!$M49="Closed-end", Survey!$M49="Split share corp"),TRUE,FALSE)</f>
        <v>0</v>
      </c>
      <c r="CI49" s="196" t="str">
        <f t="shared" si="35"/>
        <v>Fail</v>
      </c>
      <c r="CJ49" s="47">
        <f>SUM(SUMIF(Survey!EE49:EK49,{"&gt;0","&lt;0"})*{1,-1})</f>
        <v>0</v>
      </c>
      <c r="CK49" s="50">
        <f t="shared" si="36"/>
        <v>0</v>
      </c>
      <c r="CL49" s="49">
        <f t="shared" si="37"/>
        <v>100</v>
      </c>
      <c r="CM49" s="196" t="str">
        <f t="shared" si="38"/>
        <v>Fail</v>
      </c>
      <c r="CN49" s="47">
        <f>SUM(SUMIF(Survey!EM49:ES49,{"&gt;0","&lt;0"})*{1,-1})</f>
        <v>0</v>
      </c>
      <c r="CO49" s="50">
        <f t="shared" si="39"/>
        <v>0</v>
      </c>
      <c r="CP49" s="49">
        <f t="shared" si="40"/>
        <v>100</v>
      </c>
    </row>
    <row r="50" spans="1:94">
      <c r="A50" s="1">
        <v>47</v>
      </c>
      <c r="B50" s="37" t="str">
        <f t="shared" si="1"/>
        <v>Pass</v>
      </c>
      <c r="C50" s="37" t="str">
        <f>IF(COUNTBLANK(Survey!B50:ET50)=$C$2, "Pass", "Fail")</f>
        <v>Pass</v>
      </c>
      <c r="D50" s="37" t="str">
        <f t="shared" si="2"/>
        <v>Fail</v>
      </c>
      <c r="F50" s="196" t="str">
        <f t="shared" si="3"/>
        <v>Fail</v>
      </c>
      <c r="G50" s="43">
        <f>COUNTBLANK(Survey!B50:D50)+COUNTBLANK(Survey!G50)+COUNTBLANK(Survey!I50)+COUNTBLANK(Survey!L50:M50)+COUNTBLANK(Survey!P50)+COUNTBLANK(Survey!S50:U50)+COUNTBLANK(Survey!AA50:AC50)+COUNTBLANK(Survey!AF50:AG50)+COUNTBLANK(Survey!AK50)</f>
        <v>17</v>
      </c>
      <c r="H50" s="196" t="str">
        <f t="shared" si="4"/>
        <v>Pass</v>
      </c>
      <c r="I50" s="44">
        <f>LEN(Survey!E50)</f>
        <v>0</v>
      </c>
      <c r="J50" s="196" t="str">
        <f t="shared" si="5"/>
        <v>Pass</v>
      </c>
      <c r="K50" s="43">
        <f>LEN(Survey!F50)</f>
        <v>0</v>
      </c>
      <c r="L50" s="196" t="str">
        <f t="shared" si="6"/>
        <v>Pass</v>
      </c>
      <c r="M50" s="44">
        <f>LEN(Survey!H50)</f>
        <v>0</v>
      </c>
      <c r="N50" s="43" t="str">
        <f>IF(Survey!$L50="Prospectus fund", "Yes", "No")</f>
        <v>No</v>
      </c>
      <c r="O50" s="196" t="str">
        <f t="shared" si="7"/>
        <v>Pass</v>
      </c>
      <c r="P50" s="44">
        <f>MOD((LEN(Survey!J50)+2),11)</f>
        <v>2</v>
      </c>
      <c r="Q50" s="48" t="b">
        <f>IF(OR(Survey!$M50="ETF",Survey!$M50="ETF, alternative mutual fund",Survey!$M50="Closed-end", Survey!$M50="Split share corp", Survey!$I50="Yes"),TRUE,FALSE)</f>
        <v>0</v>
      </c>
      <c r="R50" s="196" t="str">
        <f>IFERROR(IF(AND(OR(U50=V50,V50 = "Either"),NOT(ISBLANK(Survey!K50))),"Pass","Fail"),"Pass")</f>
        <v>Fail</v>
      </c>
      <c r="S50" s="47" cm="1">
        <f t="array" ref="S50">SUM(SUMIF(Survey!BO50:CH50,{"&gt;0","&lt;0"})*{1,-1})</f>
        <v>0</v>
      </c>
      <c r="T50" s="54" cm="1">
        <f t="array" ref="T50">SUM(SUMIF(Survey!BR50,{"&gt;0","&lt;0"})*{1,-1})+SUM(SUMIF(Survey!CB50,{"&gt;0","&lt;0"})*{1,-1})</f>
        <v>0</v>
      </c>
      <c r="U50" s="54">
        <f>Survey!K50</f>
        <v>0</v>
      </c>
      <c r="V50" s="53" t="str">
        <f t="shared" si="8"/>
        <v>Stand-alone</v>
      </c>
      <c r="W50" s="196" t="str">
        <f t="shared" si="9"/>
        <v>Fail</v>
      </c>
      <c r="X50" s="93" cm="1">
        <f t="array" ref="X50">SUM(SUMIF(Survey!BO50:CH50,{"&gt;0","&lt;0"})*{1,-1})+SUM(SUMIF(Survey!CJ50:DC50,{"&gt;0","&lt;0"})*{1,-1})</f>
        <v>0</v>
      </c>
      <c r="Y50" s="93">
        <f>IFERROR(X50/(Survey!$AL50),0)</f>
        <v>0</v>
      </c>
      <c r="Z50" s="198" t="b">
        <f>IF(OR(Survey!$M50="Alternative strategy or hedge",Survey!$M50="Other",Survey!$L50="Prospectus fund"),TRUE,FALSE)</f>
        <v>0</v>
      </c>
      <c r="AA50" s="198" t="b">
        <f>NOT(ISBLANK(Survey!$M50))</f>
        <v>0</v>
      </c>
      <c r="AB50" s="196" t="str">
        <f t="shared" si="10"/>
        <v>Pass</v>
      </c>
      <c r="AC50" s="54" t="b">
        <f>NOT(ISNUMBER(SEARCH("Other",Survey!$P50)))</f>
        <v>1</v>
      </c>
      <c r="AD50" s="53" t="b">
        <f>NOT(ISBLANK(Survey!$Q50))</f>
        <v>0</v>
      </c>
      <c r="AE50" s="239" t="str" cm="1">
        <f t="array" ref="AE50">IF(OR(IF(OR($AG50+$AH50 = 2, $AI50=1), FALSE, TRUE), AND($AF50:$AF50 = 0)),"Pass","Fail")</f>
        <v>Pass</v>
      </c>
      <c r="AF50" s="235">
        <f>COUNTBLANK(Survey!$W50:$Z50)</f>
        <v>4</v>
      </c>
      <c r="AG50" s="235">
        <f>IF(Survey!$I50="Yes",1,0)</f>
        <v>0</v>
      </c>
      <c r="AH50" s="235">
        <f>IF(OR(Survey!$M50="Mutual fund",Survey!$M50="Alternative mutual fund",Survey!$M50="Money market"),1,0)</f>
        <v>0</v>
      </c>
      <c r="AI50" s="240">
        <f>IF(OR(Survey!$M50="ETF",Survey!$M50="ETF, alternative mutual fund"),1,0)</f>
        <v>0</v>
      </c>
      <c r="AJ50" s="196" t="str">
        <f t="shared" si="11"/>
        <v>Pass</v>
      </c>
      <c r="AK50" s="54" t="b">
        <f>NOT(ISNUMBER(SEARCH("Yes",Survey!$AC50)))</f>
        <v>1</v>
      </c>
      <c r="AL50" s="53" t="b">
        <f>IF(COUNTBLANK(Survey!$AD50:$AE50)=0,TRUE, FALSE)</f>
        <v>0</v>
      </c>
      <c r="AM50" s="196" t="str">
        <f t="shared" si="12"/>
        <v>Pass</v>
      </c>
      <c r="AN50" s="54" t="b">
        <f>NOT(ISNUMBER(SEARCH("Yes",Survey!$AF50)))</f>
        <v>1</v>
      </c>
      <c r="AO50" s="53" t="b">
        <f>NOT(ISBLANK(Survey!$AH50))</f>
        <v>0</v>
      </c>
      <c r="AP50" s="196" t="str">
        <f t="shared" si="13"/>
        <v>Pass</v>
      </c>
      <c r="AQ50" s="54" t="b">
        <f>NOT(OR(ISNUMBER(SEARCH("Other",Survey!$AH50)),ISNUMBER(SEARCH("Multiple",Survey!$AH50))))</f>
        <v>1</v>
      </c>
      <c r="AR50" s="53" t="b">
        <f>NOT(ISBLANK(Survey!$AI50))</f>
        <v>0</v>
      </c>
      <c r="AS50" s="196" t="str">
        <f t="shared" si="14"/>
        <v>Fail</v>
      </c>
      <c r="AT50" s="45">
        <f>(Survey!$AL50)</f>
        <v>0</v>
      </c>
      <c r="AU50" s="37" t="str">
        <f t="shared" si="15"/>
        <v>Fail</v>
      </c>
      <c r="AV50" s="38">
        <f>ABS(Survey!$AL50)</f>
        <v>0</v>
      </c>
      <c r="AW50" s="64">
        <f>ABS(Survey!$AM50)+Survey!$AN50-ABS(Survey!$AO50)+ABS(Survey!$AP50)-ABS(Survey!$AQ50)+ABS(Survey!$AR50)-ABS(Survey!$AS50)+Survey!$AT50</f>
        <v>0</v>
      </c>
      <c r="AX50" s="46" t="str">
        <f t="shared" si="16"/>
        <v>No holdings</v>
      </c>
      <c r="AY50" s="37">
        <f t="shared" si="17"/>
        <v>0</v>
      </c>
      <c r="AZ50" s="196" t="str">
        <f t="shared" si="18"/>
        <v>Pass</v>
      </c>
      <c r="BA50" s="54" t="b">
        <f>IF(ABS(Survey!$AT50)=0,TRUE,FALSE)</f>
        <v>1</v>
      </c>
      <c r="BB50" s="53" t="b">
        <f>NOT(ISBLANK(Survey!$AU50))</f>
        <v>0</v>
      </c>
      <c r="BC50" s="37" t="str">
        <f t="shared" si="19"/>
        <v>Fail</v>
      </c>
      <c r="BD50" s="38">
        <f>ABS(Survey!$AL50)</f>
        <v>0</v>
      </c>
      <c r="BE50" s="38" cm="1">
        <f t="array" ref="BE50">SUM(SUMIF(Survey!AW50:BD50,{"&gt;0","&lt;0"})*{1,-1})-SUM(SUMIF(Survey!BF50:BM50,{"&gt;0","&lt;0"})*{1,-1})</f>
        <v>0</v>
      </c>
      <c r="BF50" s="46" t="str">
        <f t="shared" si="20"/>
        <v>No holdings</v>
      </c>
      <c r="BG50" s="37">
        <f t="shared" si="21"/>
        <v>0</v>
      </c>
      <c r="BH50" s="196" t="str">
        <f t="shared" si="22"/>
        <v>Fail</v>
      </c>
      <c r="BI50" s="47">
        <f>ABS(Survey!$AL50)</f>
        <v>0</v>
      </c>
      <c r="BJ50" s="47" cm="1">
        <f t="array" ref="BJ50">SUM(SUMIF(Survey!BO50:CH50,{"&gt;0","&lt;0"})*{1,-1})-SUM(SUMIF(Survey!CJ50:DC50,{"&gt;0","&lt;0"})*{1,-1})</f>
        <v>0</v>
      </c>
      <c r="BK50" s="48" t="str">
        <f t="shared" si="23"/>
        <v>No holdings</v>
      </c>
      <c r="BL50" s="49">
        <f t="shared" si="24"/>
        <v>0</v>
      </c>
      <c r="BM50" s="196" t="str">
        <f t="shared" si="25"/>
        <v>Pass</v>
      </c>
      <c r="BN50" s="54" t="b">
        <f>IF(ABS(Survey!$CH50)=0,TRUE,FALSE)</f>
        <v>1</v>
      </c>
      <c r="BO50" s="53" t="b">
        <f>NOT(ISBLANK(Survey!$CI50))</f>
        <v>0</v>
      </c>
      <c r="BP50" s="196" t="str">
        <f t="shared" si="26"/>
        <v>Pass</v>
      </c>
      <c r="BQ50" s="54" t="b">
        <f>IF(ABS(Survey!$DC50)=0,TRUE,FALSE)</f>
        <v>1</v>
      </c>
      <c r="BR50" s="53" t="b">
        <f>NOT(ISBLANK(Survey!$DD50))</f>
        <v>0</v>
      </c>
      <c r="BS50" s="37" t="str">
        <f t="shared" si="27"/>
        <v>Pass</v>
      </c>
      <c r="BT50" s="38" cm="1">
        <f t="array" ref="BT50">SUM(SUMIF(Survey!CD50,{"&gt;0","&lt;0"})*{1,-1})+SUM(SUMIF(Survey!CY50,{"&gt;0","&lt;0"})*{1,-1})</f>
        <v>0</v>
      </c>
      <c r="BU50" s="38">
        <f>SUM(SUMIF(Survey!DF50:DL50,{"&gt;0","&lt;0"})*{1,-1})+SUM(SUMIF(Survey!DN50:DT50,{"&gt;0","&lt;0"})*{1,-1})</f>
        <v>0</v>
      </c>
      <c r="BV50" s="37">
        <f t="shared" si="28"/>
        <v>0</v>
      </c>
      <c r="BW50" s="37">
        <f t="shared" si="29"/>
        <v>0</v>
      </c>
      <c r="BX50" s="196" t="str">
        <f t="shared" si="30"/>
        <v>Pass</v>
      </c>
      <c r="BY50" s="54" t="b">
        <f>IF(ABS(Survey!$DL50)=0,TRUE,FALSE)</f>
        <v>1</v>
      </c>
      <c r="BZ50" s="53" t="b">
        <f>NOT(ISBLANK(Survey!DM50))</f>
        <v>0</v>
      </c>
      <c r="CA50" s="196" t="str">
        <f t="shared" si="31"/>
        <v>Pass</v>
      </c>
      <c r="CB50" s="54" t="b">
        <f>IF(ABS(Survey!$DT50)=0,TRUE,FALSE)</f>
        <v>1</v>
      </c>
      <c r="CC50" s="53" t="b">
        <f>NOT(ISBLANK(Survey!$DU50))</f>
        <v>0</v>
      </c>
      <c r="CD50" s="196" t="str">
        <f t="shared" si="32"/>
        <v>Fail</v>
      </c>
      <c r="CE50" s="47">
        <f>SUM(SUMIF(Survey!EA50:EC50,{"&gt;0","&lt;0"})*{1,-1})</f>
        <v>0</v>
      </c>
      <c r="CF50" s="50">
        <f t="shared" si="33"/>
        <v>0</v>
      </c>
      <c r="CG50" s="50">
        <f t="shared" si="34"/>
        <v>100</v>
      </c>
      <c r="CH50" s="48" t="b">
        <f>IF(OR(Survey!$M50="ETF",Survey!$M50="ETF, alternative mutual fund",Survey!$M50="Closed-end", Survey!$M50="Split share corp"),TRUE,FALSE)</f>
        <v>0</v>
      </c>
      <c r="CI50" s="196" t="str">
        <f t="shared" si="35"/>
        <v>Fail</v>
      </c>
      <c r="CJ50" s="47">
        <f>SUM(SUMIF(Survey!EE50:EK50,{"&gt;0","&lt;0"})*{1,-1})</f>
        <v>0</v>
      </c>
      <c r="CK50" s="50">
        <f t="shared" si="36"/>
        <v>0</v>
      </c>
      <c r="CL50" s="49">
        <f t="shared" si="37"/>
        <v>100</v>
      </c>
      <c r="CM50" s="196" t="str">
        <f t="shared" si="38"/>
        <v>Fail</v>
      </c>
      <c r="CN50" s="47">
        <f>SUM(SUMIF(Survey!EM50:ES50,{"&gt;0","&lt;0"})*{1,-1})</f>
        <v>0</v>
      </c>
      <c r="CO50" s="50">
        <f t="shared" si="39"/>
        <v>0</v>
      </c>
      <c r="CP50" s="49">
        <f t="shared" si="40"/>
        <v>100</v>
      </c>
    </row>
    <row r="51" spans="1:94">
      <c r="A51" s="1">
        <v>48</v>
      </c>
      <c r="B51" s="37" t="str">
        <f t="shared" si="1"/>
        <v>Pass</v>
      </c>
      <c r="C51" s="37" t="str">
        <f>IF(COUNTBLANK(Survey!B51:ET51)=$C$2, "Pass", "Fail")</f>
        <v>Pass</v>
      </c>
      <c r="D51" s="37" t="str">
        <f t="shared" si="2"/>
        <v>Fail</v>
      </c>
      <c r="F51" s="196" t="str">
        <f t="shared" si="3"/>
        <v>Fail</v>
      </c>
      <c r="G51" s="43">
        <f>COUNTBLANK(Survey!B51:D51)+COUNTBLANK(Survey!G51)+COUNTBLANK(Survey!I51)+COUNTBLANK(Survey!L51:M51)+COUNTBLANK(Survey!P51)+COUNTBLANK(Survey!S51:U51)+COUNTBLANK(Survey!AA51:AC51)+COUNTBLANK(Survey!AF51:AG51)+COUNTBLANK(Survey!AK51)</f>
        <v>17</v>
      </c>
      <c r="H51" s="196" t="str">
        <f t="shared" si="4"/>
        <v>Pass</v>
      </c>
      <c r="I51" s="44">
        <f>LEN(Survey!E51)</f>
        <v>0</v>
      </c>
      <c r="J51" s="196" t="str">
        <f t="shared" si="5"/>
        <v>Pass</v>
      </c>
      <c r="K51" s="43">
        <f>LEN(Survey!F51)</f>
        <v>0</v>
      </c>
      <c r="L51" s="196" t="str">
        <f t="shared" si="6"/>
        <v>Pass</v>
      </c>
      <c r="M51" s="44">
        <f>LEN(Survey!H51)</f>
        <v>0</v>
      </c>
      <c r="N51" s="43" t="str">
        <f>IF(Survey!$L51="Prospectus fund", "Yes", "No")</f>
        <v>No</v>
      </c>
      <c r="O51" s="196" t="str">
        <f t="shared" si="7"/>
        <v>Pass</v>
      </c>
      <c r="P51" s="44">
        <f>MOD((LEN(Survey!J51)+2),11)</f>
        <v>2</v>
      </c>
      <c r="Q51" s="48" t="b">
        <f>IF(OR(Survey!$M51="ETF",Survey!$M51="ETF, alternative mutual fund",Survey!$M51="Closed-end", Survey!$M51="Split share corp", Survey!$I51="Yes"),TRUE,FALSE)</f>
        <v>0</v>
      </c>
      <c r="R51" s="196" t="str">
        <f>IFERROR(IF(AND(OR(U51=V51,V51 = "Either"),NOT(ISBLANK(Survey!K51))),"Pass","Fail"),"Pass")</f>
        <v>Fail</v>
      </c>
      <c r="S51" s="47" cm="1">
        <f t="array" ref="S51">SUM(SUMIF(Survey!BO51:CH51,{"&gt;0","&lt;0"})*{1,-1})</f>
        <v>0</v>
      </c>
      <c r="T51" s="54" cm="1">
        <f t="array" ref="T51">SUM(SUMIF(Survey!BR51,{"&gt;0","&lt;0"})*{1,-1})+SUM(SUMIF(Survey!CB51,{"&gt;0","&lt;0"})*{1,-1})</f>
        <v>0</v>
      </c>
      <c r="U51" s="54">
        <f>Survey!K51</f>
        <v>0</v>
      </c>
      <c r="V51" s="53" t="str">
        <f t="shared" si="8"/>
        <v>Stand-alone</v>
      </c>
      <c r="W51" s="196" t="str">
        <f t="shared" si="9"/>
        <v>Fail</v>
      </c>
      <c r="X51" s="93" cm="1">
        <f t="array" ref="X51">SUM(SUMIF(Survey!BO51:CH51,{"&gt;0","&lt;0"})*{1,-1})+SUM(SUMIF(Survey!CJ51:DC51,{"&gt;0","&lt;0"})*{1,-1})</f>
        <v>0</v>
      </c>
      <c r="Y51" s="93">
        <f>IFERROR(X51/(Survey!$AL51),0)</f>
        <v>0</v>
      </c>
      <c r="Z51" s="198" t="b">
        <f>IF(OR(Survey!$M51="Alternative strategy or hedge",Survey!$M51="Other",Survey!$L51="Prospectus fund"),TRUE,FALSE)</f>
        <v>0</v>
      </c>
      <c r="AA51" s="198" t="b">
        <f>NOT(ISBLANK(Survey!$M51))</f>
        <v>0</v>
      </c>
      <c r="AB51" s="196" t="str">
        <f t="shared" si="10"/>
        <v>Pass</v>
      </c>
      <c r="AC51" s="54" t="b">
        <f>NOT(ISNUMBER(SEARCH("Other",Survey!$P51)))</f>
        <v>1</v>
      </c>
      <c r="AD51" s="53" t="b">
        <f>NOT(ISBLANK(Survey!$Q51))</f>
        <v>0</v>
      </c>
      <c r="AE51" s="239" t="str" cm="1">
        <f t="array" ref="AE51">IF(OR(IF(OR($AG51+$AH51 = 2, $AI51=1), FALSE, TRUE), AND($AF51:$AF51 = 0)),"Pass","Fail")</f>
        <v>Pass</v>
      </c>
      <c r="AF51" s="235">
        <f>COUNTBLANK(Survey!$W51:$Z51)</f>
        <v>4</v>
      </c>
      <c r="AG51" s="235">
        <f>IF(Survey!$I51="Yes",1,0)</f>
        <v>0</v>
      </c>
      <c r="AH51" s="235">
        <f>IF(OR(Survey!$M51="Mutual fund",Survey!$M51="Alternative mutual fund",Survey!$M51="Money market"),1,0)</f>
        <v>0</v>
      </c>
      <c r="AI51" s="240">
        <f>IF(OR(Survey!$M51="ETF",Survey!$M51="ETF, alternative mutual fund"),1,0)</f>
        <v>0</v>
      </c>
      <c r="AJ51" s="196" t="str">
        <f t="shared" si="11"/>
        <v>Pass</v>
      </c>
      <c r="AK51" s="54" t="b">
        <f>NOT(ISNUMBER(SEARCH("Yes",Survey!$AC51)))</f>
        <v>1</v>
      </c>
      <c r="AL51" s="53" t="b">
        <f>IF(COUNTBLANK(Survey!$AD51:$AE51)=0,TRUE, FALSE)</f>
        <v>0</v>
      </c>
      <c r="AM51" s="196" t="str">
        <f t="shared" si="12"/>
        <v>Pass</v>
      </c>
      <c r="AN51" s="54" t="b">
        <f>NOT(ISNUMBER(SEARCH("Yes",Survey!$AF51)))</f>
        <v>1</v>
      </c>
      <c r="AO51" s="53" t="b">
        <f>NOT(ISBLANK(Survey!$AH51))</f>
        <v>0</v>
      </c>
      <c r="AP51" s="196" t="str">
        <f t="shared" si="13"/>
        <v>Pass</v>
      </c>
      <c r="AQ51" s="54" t="b">
        <f>NOT(OR(ISNUMBER(SEARCH("Other",Survey!$AH51)),ISNUMBER(SEARCH("Multiple",Survey!$AH51))))</f>
        <v>1</v>
      </c>
      <c r="AR51" s="53" t="b">
        <f>NOT(ISBLANK(Survey!$AI51))</f>
        <v>0</v>
      </c>
      <c r="AS51" s="196" t="str">
        <f t="shared" si="14"/>
        <v>Fail</v>
      </c>
      <c r="AT51" s="45">
        <f>(Survey!$AL51)</f>
        <v>0</v>
      </c>
      <c r="AU51" s="37" t="str">
        <f t="shared" si="15"/>
        <v>Fail</v>
      </c>
      <c r="AV51" s="38">
        <f>ABS(Survey!$AL51)</f>
        <v>0</v>
      </c>
      <c r="AW51" s="64">
        <f>ABS(Survey!$AM51)+Survey!$AN51-ABS(Survey!$AO51)+ABS(Survey!$AP51)-ABS(Survey!$AQ51)+ABS(Survey!$AR51)-ABS(Survey!$AS51)+Survey!$AT51</f>
        <v>0</v>
      </c>
      <c r="AX51" s="46" t="str">
        <f t="shared" si="16"/>
        <v>No holdings</v>
      </c>
      <c r="AY51" s="37">
        <f t="shared" si="17"/>
        <v>0</v>
      </c>
      <c r="AZ51" s="196" t="str">
        <f t="shared" si="18"/>
        <v>Pass</v>
      </c>
      <c r="BA51" s="54" t="b">
        <f>IF(ABS(Survey!$AT51)=0,TRUE,FALSE)</f>
        <v>1</v>
      </c>
      <c r="BB51" s="53" t="b">
        <f>NOT(ISBLANK(Survey!$AU51))</f>
        <v>0</v>
      </c>
      <c r="BC51" s="37" t="str">
        <f t="shared" si="19"/>
        <v>Fail</v>
      </c>
      <c r="BD51" s="38">
        <f>ABS(Survey!$AL51)</f>
        <v>0</v>
      </c>
      <c r="BE51" s="38" cm="1">
        <f t="array" ref="BE51">SUM(SUMIF(Survey!AW51:BD51,{"&gt;0","&lt;0"})*{1,-1})-SUM(SUMIF(Survey!BF51:BM51,{"&gt;0","&lt;0"})*{1,-1})</f>
        <v>0</v>
      </c>
      <c r="BF51" s="46" t="str">
        <f t="shared" si="20"/>
        <v>No holdings</v>
      </c>
      <c r="BG51" s="37">
        <f t="shared" si="21"/>
        <v>0</v>
      </c>
      <c r="BH51" s="196" t="str">
        <f t="shared" si="22"/>
        <v>Fail</v>
      </c>
      <c r="BI51" s="47">
        <f>ABS(Survey!$AL51)</f>
        <v>0</v>
      </c>
      <c r="BJ51" s="47" cm="1">
        <f t="array" ref="BJ51">SUM(SUMIF(Survey!BO51:CH51,{"&gt;0","&lt;0"})*{1,-1})-SUM(SUMIF(Survey!CJ51:DC51,{"&gt;0","&lt;0"})*{1,-1})</f>
        <v>0</v>
      </c>
      <c r="BK51" s="48" t="str">
        <f t="shared" si="23"/>
        <v>No holdings</v>
      </c>
      <c r="BL51" s="49">
        <f t="shared" si="24"/>
        <v>0</v>
      </c>
      <c r="BM51" s="196" t="str">
        <f t="shared" si="25"/>
        <v>Pass</v>
      </c>
      <c r="BN51" s="54" t="b">
        <f>IF(ABS(Survey!$CH51)=0,TRUE,FALSE)</f>
        <v>1</v>
      </c>
      <c r="BO51" s="53" t="b">
        <f>NOT(ISBLANK(Survey!$CI51))</f>
        <v>0</v>
      </c>
      <c r="BP51" s="196" t="str">
        <f t="shared" si="26"/>
        <v>Pass</v>
      </c>
      <c r="BQ51" s="54" t="b">
        <f>IF(ABS(Survey!$DC51)=0,TRUE,FALSE)</f>
        <v>1</v>
      </c>
      <c r="BR51" s="53" t="b">
        <f>NOT(ISBLANK(Survey!$DD51))</f>
        <v>0</v>
      </c>
      <c r="BS51" s="37" t="str">
        <f t="shared" si="27"/>
        <v>Pass</v>
      </c>
      <c r="BT51" s="38" cm="1">
        <f t="array" ref="BT51">SUM(SUMIF(Survey!CD51,{"&gt;0","&lt;0"})*{1,-1})+SUM(SUMIF(Survey!CY51,{"&gt;0","&lt;0"})*{1,-1})</f>
        <v>0</v>
      </c>
      <c r="BU51" s="38">
        <f>SUM(SUMIF(Survey!DF51:DL51,{"&gt;0","&lt;0"})*{1,-1})+SUM(SUMIF(Survey!DN51:DT51,{"&gt;0","&lt;0"})*{1,-1})</f>
        <v>0</v>
      </c>
      <c r="BV51" s="37">
        <f t="shared" si="28"/>
        <v>0</v>
      </c>
      <c r="BW51" s="37">
        <f t="shared" si="29"/>
        <v>0</v>
      </c>
      <c r="BX51" s="196" t="str">
        <f t="shared" si="30"/>
        <v>Pass</v>
      </c>
      <c r="BY51" s="54" t="b">
        <f>IF(ABS(Survey!$DL51)=0,TRUE,FALSE)</f>
        <v>1</v>
      </c>
      <c r="BZ51" s="53" t="b">
        <f>NOT(ISBLANK(Survey!DM51))</f>
        <v>0</v>
      </c>
      <c r="CA51" s="196" t="str">
        <f t="shared" si="31"/>
        <v>Pass</v>
      </c>
      <c r="CB51" s="54" t="b">
        <f>IF(ABS(Survey!$DT51)=0,TRUE,FALSE)</f>
        <v>1</v>
      </c>
      <c r="CC51" s="53" t="b">
        <f>NOT(ISBLANK(Survey!$DU51))</f>
        <v>0</v>
      </c>
      <c r="CD51" s="196" t="str">
        <f t="shared" si="32"/>
        <v>Fail</v>
      </c>
      <c r="CE51" s="47">
        <f>SUM(SUMIF(Survey!EA51:EC51,{"&gt;0","&lt;0"})*{1,-1})</f>
        <v>0</v>
      </c>
      <c r="CF51" s="50">
        <f t="shared" si="33"/>
        <v>0</v>
      </c>
      <c r="CG51" s="50">
        <f t="shared" si="34"/>
        <v>100</v>
      </c>
      <c r="CH51" s="48" t="b">
        <f>IF(OR(Survey!$M51="ETF",Survey!$M51="ETF, alternative mutual fund",Survey!$M51="Closed-end", Survey!$M51="Split share corp"),TRUE,FALSE)</f>
        <v>0</v>
      </c>
      <c r="CI51" s="196" t="str">
        <f t="shared" si="35"/>
        <v>Fail</v>
      </c>
      <c r="CJ51" s="47">
        <f>SUM(SUMIF(Survey!EE51:EK51,{"&gt;0","&lt;0"})*{1,-1})</f>
        <v>0</v>
      </c>
      <c r="CK51" s="50">
        <f t="shared" si="36"/>
        <v>0</v>
      </c>
      <c r="CL51" s="49">
        <f t="shared" si="37"/>
        <v>100</v>
      </c>
      <c r="CM51" s="196" t="str">
        <f t="shared" si="38"/>
        <v>Fail</v>
      </c>
      <c r="CN51" s="47">
        <f>SUM(SUMIF(Survey!EM51:ES51,{"&gt;0","&lt;0"})*{1,-1})</f>
        <v>0</v>
      </c>
      <c r="CO51" s="50">
        <f t="shared" si="39"/>
        <v>0</v>
      </c>
      <c r="CP51" s="49">
        <f t="shared" si="40"/>
        <v>100</v>
      </c>
    </row>
    <row r="52" spans="1:94">
      <c r="A52" s="1">
        <v>49</v>
      </c>
      <c r="B52" s="37" t="str">
        <f t="shared" si="1"/>
        <v>Pass</v>
      </c>
      <c r="C52" s="37" t="str">
        <f>IF(COUNTBLANK(Survey!B52:ET52)=$C$2, "Pass", "Fail")</f>
        <v>Pass</v>
      </c>
      <c r="D52" s="37" t="str">
        <f t="shared" si="2"/>
        <v>Fail</v>
      </c>
      <c r="F52" s="196" t="str">
        <f t="shared" si="3"/>
        <v>Fail</v>
      </c>
      <c r="G52" s="43">
        <f>COUNTBLANK(Survey!B52:D52)+COUNTBLANK(Survey!G52)+COUNTBLANK(Survey!I52)+COUNTBLANK(Survey!L52:M52)+COUNTBLANK(Survey!P52)+COUNTBLANK(Survey!S52:U52)+COUNTBLANK(Survey!AA52:AC52)+COUNTBLANK(Survey!AF52:AG52)+COUNTBLANK(Survey!AK52)</f>
        <v>17</v>
      </c>
      <c r="H52" s="196" t="str">
        <f t="shared" si="4"/>
        <v>Pass</v>
      </c>
      <c r="I52" s="44">
        <f>LEN(Survey!E52)</f>
        <v>0</v>
      </c>
      <c r="J52" s="196" t="str">
        <f t="shared" si="5"/>
        <v>Pass</v>
      </c>
      <c r="K52" s="43">
        <f>LEN(Survey!F52)</f>
        <v>0</v>
      </c>
      <c r="L52" s="196" t="str">
        <f t="shared" si="6"/>
        <v>Pass</v>
      </c>
      <c r="M52" s="44">
        <f>LEN(Survey!H52)</f>
        <v>0</v>
      </c>
      <c r="N52" s="43" t="str">
        <f>IF(Survey!$L52="Prospectus fund", "Yes", "No")</f>
        <v>No</v>
      </c>
      <c r="O52" s="196" t="str">
        <f t="shared" si="7"/>
        <v>Pass</v>
      </c>
      <c r="P52" s="44">
        <f>MOD((LEN(Survey!J52)+2),11)</f>
        <v>2</v>
      </c>
      <c r="Q52" s="48" t="b">
        <f>IF(OR(Survey!$M52="ETF",Survey!$M52="ETF, alternative mutual fund",Survey!$M52="Closed-end", Survey!$M52="Split share corp", Survey!$I52="Yes"),TRUE,FALSE)</f>
        <v>0</v>
      </c>
      <c r="R52" s="196" t="str">
        <f>IFERROR(IF(AND(OR(U52=V52,V52 = "Either"),NOT(ISBLANK(Survey!K52))),"Pass","Fail"),"Pass")</f>
        <v>Fail</v>
      </c>
      <c r="S52" s="47" cm="1">
        <f t="array" ref="S52">SUM(SUMIF(Survey!BO52:CH52,{"&gt;0","&lt;0"})*{1,-1})</f>
        <v>0</v>
      </c>
      <c r="T52" s="54" cm="1">
        <f t="array" ref="T52">SUM(SUMIF(Survey!BR52,{"&gt;0","&lt;0"})*{1,-1})+SUM(SUMIF(Survey!CB52,{"&gt;0","&lt;0"})*{1,-1})</f>
        <v>0</v>
      </c>
      <c r="U52" s="54">
        <f>Survey!K52</f>
        <v>0</v>
      </c>
      <c r="V52" s="53" t="str">
        <f t="shared" si="8"/>
        <v>Stand-alone</v>
      </c>
      <c r="W52" s="196" t="str">
        <f t="shared" si="9"/>
        <v>Fail</v>
      </c>
      <c r="X52" s="93" cm="1">
        <f t="array" ref="X52">SUM(SUMIF(Survey!BO52:CH52,{"&gt;0","&lt;0"})*{1,-1})+SUM(SUMIF(Survey!CJ52:DC52,{"&gt;0","&lt;0"})*{1,-1})</f>
        <v>0</v>
      </c>
      <c r="Y52" s="93">
        <f>IFERROR(X52/(Survey!$AL52),0)</f>
        <v>0</v>
      </c>
      <c r="Z52" s="198" t="b">
        <f>IF(OR(Survey!$M52="Alternative strategy or hedge",Survey!$M52="Other",Survey!$L52="Prospectus fund"),TRUE,FALSE)</f>
        <v>0</v>
      </c>
      <c r="AA52" s="198" t="b">
        <f>NOT(ISBLANK(Survey!$M52))</f>
        <v>0</v>
      </c>
      <c r="AB52" s="196" t="str">
        <f t="shared" si="10"/>
        <v>Pass</v>
      </c>
      <c r="AC52" s="54" t="b">
        <f>NOT(ISNUMBER(SEARCH("Other",Survey!$P52)))</f>
        <v>1</v>
      </c>
      <c r="AD52" s="53" t="b">
        <f>NOT(ISBLANK(Survey!$Q52))</f>
        <v>0</v>
      </c>
      <c r="AE52" s="239" t="str" cm="1">
        <f t="array" ref="AE52">IF(OR(IF(OR($AG52+$AH52 = 2, $AI52=1), FALSE, TRUE), AND($AF52:$AF52 = 0)),"Pass","Fail")</f>
        <v>Pass</v>
      </c>
      <c r="AF52" s="235">
        <f>COUNTBLANK(Survey!$W52:$Z52)</f>
        <v>4</v>
      </c>
      <c r="AG52" s="235">
        <f>IF(Survey!$I52="Yes",1,0)</f>
        <v>0</v>
      </c>
      <c r="AH52" s="235">
        <f>IF(OR(Survey!$M52="Mutual fund",Survey!$M52="Alternative mutual fund",Survey!$M52="Money market"),1,0)</f>
        <v>0</v>
      </c>
      <c r="AI52" s="240">
        <f>IF(OR(Survey!$M52="ETF",Survey!$M52="ETF, alternative mutual fund"),1,0)</f>
        <v>0</v>
      </c>
      <c r="AJ52" s="196" t="str">
        <f t="shared" si="11"/>
        <v>Pass</v>
      </c>
      <c r="AK52" s="54" t="b">
        <f>NOT(ISNUMBER(SEARCH("Yes",Survey!$AC52)))</f>
        <v>1</v>
      </c>
      <c r="AL52" s="53" t="b">
        <f>IF(COUNTBLANK(Survey!$AD52:$AE52)=0,TRUE, FALSE)</f>
        <v>0</v>
      </c>
      <c r="AM52" s="196" t="str">
        <f t="shared" si="12"/>
        <v>Pass</v>
      </c>
      <c r="AN52" s="54" t="b">
        <f>NOT(ISNUMBER(SEARCH("Yes",Survey!$AF52)))</f>
        <v>1</v>
      </c>
      <c r="AO52" s="53" t="b">
        <f>NOT(ISBLANK(Survey!$AH52))</f>
        <v>0</v>
      </c>
      <c r="AP52" s="196" t="str">
        <f t="shared" si="13"/>
        <v>Pass</v>
      </c>
      <c r="AQ52" s="54" t="b">
        <f>NOT(OR(ISNUMBER(SEARCH("Other",Survey!$AH52)),ISNUMBER(SEARCH("Multiple",Survey!$AH52))))</f>
        <v>1</v>
      </c>
      <c r="AR52" s="53" t="b">
        <f>NOT(ISBLANK(Survey!$AI52))</f>
        <v>0</v>
      </c>
      <c r="AS52" s="196" t="str">
        <f t="shared" si="14"/>
        <v>Fail</v>
      </c>
      <c r="AT52" s="45">
        <f>(Survey!$AL52)</f>
        <v>0</v>
      </c>
      <c r="AU52" s="37" t="str">
        <f t="shared" si="15"/>
        <v>Fail</v>
      </c>
      <c r="AV52" s="38">
        <f>ABS(Survey!$AL52)</f>
        <v>0</v>
      </c>
      <c r="AW52" s="64">
        <f>ABS(Survey!$AM52)+Survey!$AN52-ABS(Survey!$AO52)+ABS(Survey!$AP52)-ABS(Survey!$AQ52)+ABS(Survey!$AR52)-ABS(Survey!$AS52)+Survey!$AT52</f>
        <v>0</v>
      </c>
      <c r="AX52" s="46" t="str">
        <f t="shared" si="16"/>
        <v>No holdings</v>
      </c>
      <c r="AY52" s="37">
        <f t="shared" si="17"/>
        <v>0</v>
      </c>
      <c r="AZ52" s="196" t="str">
        <f t="shared" si="18"/>
        <v>Pass</v>
      </c>
      <c r="BA52" s="54" t="b">
        <f>IF(ABS(Survey!$AT52)=0,TRUE,FALSE)</f>
        <v>1</v>
      </c>
      <c r="BB52" s="53" t="b">
        <f>NOT(ISBLANK(Survey!$AU52))</f>
        <v>0</v>
      </c>
      <c r="BC52" s="37" t="str">
        <f t="shared" si="19"/>
        <v>Fail</v>
      </c>
      <c r="BD52" s="38">
        <f>ABS(Survey!$AL52)</f>
        <v>0</v>
      </c>
      <c r="BE52" s="38" cm="1">
        <f t="array" ref="BE52">SUM(SUMIF(Survey!AW52:BD52,{"&gt;0","&lt;0"})*{1,-1})-SUM(SUMIF(Survey!BF52:BM52,{"&gt;0","&lt;0"})*{1,-1})</f>
        <v>0</v>
      </c>
      <c r="BF52" s="46" t="str">
        <f t="shared" si="20"/>
        <v>No holdings</v>
      </c>
      <c r="BG52" s="37">
        <f t="shared" si="21"/>
        <v>0</v>
      </c>
      <c r="BH52" s="196" t="str">
        <f t="shared" si="22"/>
        <v>Fail</v>
      </c>
      <c r="BI52" s="47">
        <f>ABS(Survey!$AL52)</f>
        <v>0</v>
      </c>
      <c r="BJ52" s="47" cm="1">
        <f t="array" ref="BJ52">SUM(SUMIF(Survey!BO52:CH52,{"&gt;0","&lt;0"})*{1,-1})-SUM(SUMIF(Survey!CJ52:DC52,{"&gt;0","&lt;0"})*{1,-1})</f>
        <v>0</v>
      </c>
      <c r="BK52" s="48" t="str">
        <f t="shared" si="23"/>
        <v>No holdings</v>
      </c>
      <c r="BL52" s="49">
        <f t="shared" si="24"/>
        <v>0</v>
      </c>
      <c r="BM52" s="196" t="str">
        <f t="shared" si="25"/>
        <v>Pass</v>
      </c>
      <c r="BN52" s="54" t="b">
        <f>IF(ABS(Survey!$CH52)=0,TRUE,FALSE)</f>
        <v>1</v>
      </c>
      <c r="BO52" s="53" t="b">
        <f>NOT(ISBLANK(Survey!$CI52))</f>
        <v>0</v>
      </c>
      <c r="BP52" s="196" t="str">
        <f t="shared" si="26"/>
        <v>Pass</v>
      </c>
      <c r="BQ52" s="54" t="b">
        <f>IF(ABS(Survey!$DC52)=0,TRUE,FALSE)</f>
        <v>1</v>
      </c>
      <c r="BR52" s="53" t="b">
        <f>NOT(ISBLANK(Survey!$DD52))</f>
        <v>0</v>
      </c>
      <c r="BS52" s="37" t="str">
        <f t="shared" si="27"/>
        <v>Pass</v>
      </c>
      <c r="BT52" s="38" cm="1">
        <f t="array" ref="BT52">SUM(SUMIF(Survey!CD52,{"&gt;0","&lt;0"})*{1,-1})+SUM(SUMIF(Survey!CY52,{"&gt;0","&lt;0"})*{1,-1})</f>
        <v>0</v>
      </c>
      <c r="BU52" s="38">
        <f>SUM(SUMIF(Survey!DF52:DL52,{"&gt;0","&lt;0"})*{1,-1})+SUM(SUMIF(Survey!DN52:DT52,{"&gt;0","&lt;0"})*{1,-1})</f>
        <v>0</v>
      </c>
      <c r="BV52" s="37">
        <f t="shared" si="28"/>
        <v>0</v>
      </c>
      <c r="BW52" s="37">
        <f t="shared" si="29"/>
        <v>0</v>
      </c>
      <c r="BX52" s="196" t="str">
        <f t="shared" si="30"/>
        <v>Pass</v>
      </c>
      <c r="BY52" s="54" t="b">
        <f>IF(ABS(Survey!$DL52)=0,TRUE,FALSE)</f>
        <v>1</v>
      </c>
      <c r="BZ52" s="53" t="b">
        <f>NOT(ISBLANK(Survey!DM52))</f>
        <v>0</v>
      </c>
      <c r="CA52" s="196" t="str">
        <f t="shared" si="31"/>
        <v>Pass</v>
      </c>
      <c r="CB52" s="54" t="b">
        <f>IF(ABS(Survey!$DT52)=0,TRUE,FALSE)</f>
        <v>1</v>
      </c>
      <c r="CC52" s="53" t="b">
        <f>NOT(ISBLANK(Survey!$DU52))</f>
        <v>0</v>
      </c>
      <c r="CD52" s="196" t="str">
        <f t="shared" si="32"/>
        <v>Fail</v>
      </c>
      <c r="CE52" s="47">
        <f>SUM(SUMIF(Survey!EA52:EC52,{"&gt;0","&lt;0"})*{1,-1})</f>
        <v>0</v>
      </c>
      <c r="CF52" s="50">
        <f t="shared" si="33"/>
        <v>0</v>
      </c>
      <c r="CG52" s="50">
        <f t="shared" si="34"/>
        <v>100</v>
      </c>
      <c r="CH52" s="48" t="b">
        <f>IF(OR(Survey!$M52="ETF",Survey!$M52="ETF, alternative mutual fund",Survey!$M52="Closed-end", Survey!$M52="Split share corp"),TRUE,FALSE)</f>
        <v>0</v>
      </c>
      <c r="CI52" s="196" t="str">
        <f t="shared" si="35"/>
        <v>Fail</v>
      </c>
      <c r="CJ52" s="47">
        <f>SUM(SUMIF(Survey!EE52:EK52,{"&gt;0","&lt;0"})*{1,-1})</f>
        <v>0</v>
      </c>
      <c r="CK52" s="50">
        <f t="shared" si="36"/>
        <v>0</v>
      </c>
      <c r="CL52" s="49">
        <f t="shared" si="37"/>
        <v>100</v>
      </c>
      <c r="CM52" s="196" t="str">
        <f t="shared" si="38"/>
        <v>Fail</v>
      </c>
      <c r="CN52" s="47">
        <f>SUM(SUMIF(Survey!EM52:ES52,{"&gt;0","&lt;0"})*{1,-1})</f>
        <v>0</v>
      </c>
      <c r="CO52" s="50">
        <f t="shared" si="39"/>
        <v>0</v>
      </c>
      <c r="CP52" s="49">
        <f t="shared" si="40"/>
        <v>100</v>
      </c>
    </row>
    <row r="53" spans="1:94">
      <c r="A53" s="1">
        <v>50</v>
      </c>
      <c r="B53" s="37" t="str">
        <f t="shared" si="1"/>
        <v>Pass</v>
      </c>
      <c r="C53" s="37" t="str">
        <f>IF(COUNTBLANK(Survey!B53:ET53)=$C$2, "Pass", "Fail")</f>
        <v>Pass</v>
      </c>
      <c r="D53" s="37" t="str">
        <f t="shared" si="2"/>
        <v>Fail</v>
      </c>
      <c r="F53" s="196" t="str">
        <f t="shared" si="3"/>
        <v>Fail</v>
      </c>
      <c r="G53" s="43">
        <f>COUNTBLANK(Survey!B53:D53)+COUNTBLANK(Survey!G53)+COUNTBLANK(Survey!I53)+COUNTBLANK(Survey!L53:M53)+COUNTBLANK(Survey!P53)+COUNTBLANK(Survey!S53:U53)+COUNTBLANK(Survey!AA53:AC53)+COUNTBLANK(Survey!AF53:AG53)+COUNTBLANK(Survey!AK53)</f>
        <v>17</v>
      </c>
      <c r="H53" s="196" t="str">
        <f t="shared" si="4"/>
        <v>Pass</v>
      </c>
      <c r="I53" s="44">
        <f>LEN(Survey!E53)</f>
        <v>0</v>
      </c>
      <c r="J53" s="196" t="str">
        <f t="shared" si="5"/>
        <v>Pass</v>
      </c>
      <c r="K53" s="43">
        <f>LEN(Survey!F53)</f>
        <v>0</v>
      </c>
      <c r="L53" s="196" t="str">
        <f t="shared" si="6"/>
        <v>Pass</v>
      </c>
      <c r="M53" s="44">
        <f>LEN(Survey!H53)</f>
        <v>0</v>
      </c>
      <c r="N53" s="43" t="str">
        <f>IF(Survey!$L53="Prospectus fund", "Yes", "No")</f>
        <v>No</v>
      </c>
      <c r="O53" s="196" t="str">
        <f t="shared" si="7"/>
        <v>Pass</v>
      </c>
      <c r="P53" s="44">
        <f>MOD((LEN(Survey!J53)+2),11)</f>
        <v>2</v>
      </c>
      <c r="Q53" s="48" t="b">
        <f>IF(OR(Survey!$M53="ETF",Survey!$M53="ETF, alternative mutual fund",Survey!$M53="Closed-end", Survey!$M53="Split share corp", Survey!$I53="Yes"),TRUE,FALSE)</f>
        <v>0</v>
      </c>
      <c r="R53" s="196" t="str">
        <f>IFERROR(IF(AND(OR(U53=V53,V53 = "Either"),NOT(ISBLANK(Survey!K53))),"Pass","Fail"),"Pass")</f>
        <v>Fail</v>
      </c>
      <c r="S53" s="47" cm="1">
        <f t="array" ref="S53">SUM(SUMIF(Survey!BO53:CH53,{"&gt;0","&lt;0"})*{1,-1})</f>
        <v>0</v>
      </c>
      <c r="T53" s="54" cm="1">
        <f t="array" ref="T53">SUM(SUMIF(Survey!BR53,{"&gt;0","&lt;0"})*{1,-1})+SUM(SUMIF(Survey!CB53,{"&gt;0","&lt;0"})*{1,-1})</f>
        <v>0</v>
      </c>
      <c r="U53" s="54">
        <f>Survey!K53</f>
        <v>0</v>
      </c>
      <c r="V53" s="53" t="str">
        <f t="shared" si="8"/>
        <v>Stand-alone</v>
      </c>
      <c r="W53" s="196" t="str">
        <f t="shared" si="9"/>
        <v>Fail</v>
      </c>
      <c r="X53" s="93" cm="1">
        <f t="array" ref="X53">SUM(SUMIF(Survey!BO53:CH53,{"&gt;0","&lt;0"})*{1,-1})+SUM(SUMIF(Survey!CJ53:DC53,{"&gt;0","&lt;0"})*{1,-1})</f>
        <v>0</v>
      </c>
      <c r="Y53" s="93">
        <f>IFERROR(X53/(Survey!$AL53),0)</f>
        <v>0</v>
      </c>
      <c r="Z53" s="198" t="b">
        <f>IF(OR(Survey!$M53="Alternative strategy or hedge",Survey!$M53="Other",Survey!$L53="Prospectus fund"),TRUE,FALSE)</f>
        <v>0</v>
      </c>
      <c r="AA53" s="198" t="b">
        <f>NOT(ISBLANK(Survey!$M53))</f>
        <v>0</v>
      </c>
      <c r="AB53" s="196" t="str">
        <f t="shared" si="10"/>
        <v>Pass</v>
      </c>
      <c r="AC53" s="54" t="b">
        <f>NOT(ISNUMBER(SEARCH("Other",Survey!$P53)))</f>
        <v>1</v>
      </c>
      <c r="AD53" s="53" t="b">
        <f>NOT(ISBLANK(Survey!$Q53))</f>
        <v>0</v>
      </c>
      <c r="AE53" s="239" t="str" cm="1">
        <f t="array" ref="AE53">IF(OR(IF(OR($AG53+$AH53 = 2, $AI53=1), FALSE, TRUE), AND($AF53:$AF53 = 0)),"Pass","Fail")</f>
        <v>Pass</v>
      </c>
      <c r="AF53" s="235">
        <f>COUNTBLANK(Survey!$W53:$Z53)</f>
        <v>4</v>
      </c>
      <c r="AG53" s="235">
        <f>IF(Survey!$I53="Yes",1,0)</f>
        <v>0</v>
      </c>
      <c r="AH53" s="235">
        <f>IF(OR(Survey!$M53="Mutual fund",Survey!$M53="Alternative mutual fund",Survey!$M53="Money market"),1,0)</f>
        <v>0</v>
      </c>
      <c r="AI53" s="240">
        <f>IF(OR(Survey!$M53="ETF",Survey!$M53="ETF, alternative mutual fund"),1,0)</f>
        <v>0</v>
      </c>
      <c r="AJ53" s="196" t="str">
        <f t="shared" si="11"/>
        <v>Pass</v>
      </c>
      <c r="AK53" s="54" t="b">
        <f>NOT(ISNUMBER(SEARCH("Yes",Survey!$AC53)))</f>
        <v>1</v>
      </c>
      <c r="AL53" s="53" t="b">
        <f>IF(COUNTBLANK(Survey!$AD53:$AE53)=0,TRUE, FALSE)</f>
        <v>0</v>
      </c>
      <c r="AM53" s="196" t="str">
        <f t="shared" si="12"/>
        <v>Pass</v>
      </c>
      <c r="AN53" s="54" t="b">
        <f>NOT(ISNUMBER(SEARCH("Yes",Survey!$AF53)))</f>
        <v>1</v>
      </c>
      <c r="AO53" s="53" t="b">
        <f>NOT(ISBLANK(Survey!$AH53))</f>
        <v>0</v>
      </c>
      <c r="AP53" s="196" t="str">
        <f t="shared" si="13"/>
        <v>Pass</v>
      </c>
      <c r="AQ53" s="54" t="b">
        <f>NOT(OR(ISNUMBER(SEARCH("Other",Survey!$AH53)),ISNUMBER(SEARCH("Multiple",Survey!$AH53))))</f>
        <v>1</v>
      </c>
      <c r="AR53" s="53" t="b">
        <f>NOT(ISBLANK(Survey!$AI53))</f>
        <v>0</v>
      </c>
      <c r="AS53" s="196" t="str">
        <f t="shared" si="14"/>
        <v>Fail</v>
      </c>
      <c r="AT53" s="45">
        <f>(Survey!$AL53)</f>
        <v>0</v>
      </c>
      <c r="AU53" s="37" t="str">
        <f t="shared" si="15"/>
        <v>Fail</v>
      </c>
      <c r="AV53" s="38">
        <f>ABS(Survey!$AL53)</f>
        <v>0</v>
      </c>
      <c r="AW53" s="64">
        <f>ABS(Survey!$AM53)+Survey!$AN53-ABS(Survey!$AO53)+ABS(Survey!$AP53)-ABS(Survey!$AQ53)+ABS(Survey!$AR53)-ABS(Survey!$AS53)+Survey!$AT53</f>
        <v>0</v>
      </c>
      <c r="AX53" s="46" t="str">
        <f t="shared" si="16"/>
        <v>No holdings</v>
      </c>
      <c r="AY53" s="37">
        <f t="shared" si="17"/>
        <v>0</v>
      </c>
      <c r="AZ53" s="196" t="str">
        <f t="shared" si="18"/>
        <v>Pass</v>
      </c>
      <c r="BA53" s="54" t="b">
        <f>IF(ABS(Survey!$AT53)=0,TRUE,FALSE)</f>
        <v>1</v>
      </c>
      <c r="BB53" s="53" t="b">
        <f>NOT(ISBLANK(Survey!$AU53))</f>
        <v>0</v>
      </c>
      <c r="BC53" s="37" t="str">
        <f t="shared" si="19"/>
        <v>Fail</v>
      </c>
      <c r="BD53" s="38">
        <f>ABS(Survey!$AL53)</f>
        <v>0</v>
      </c>
      <c r="BE53" s="38" cm="1">
        <f t="array" ref="BE53">SUM(SUMIF(Survey!AW53:BD53,{"&gt;0","&lt;0"})*{1,-1})-SUM(SUMIF(Survey!BF53:BM53,{"&gt;0","&lt;0"})*{1,-1})</f>
        <v>0</v>
      </c>
      <c r="BF53" s="46" t="str">
        <f t="shared" si="20"/>
        <v>No holdings</v>
      </c>
      <c r="BG53" s="37">
        <f t="shared" si="21"/>
        <v>0</v>
      </c>
      <c r="BH53" s="196" t="str">
        <f t="shared" si="22"/>
        <v>Fail</v>
      </c>
      <c r="BI53" s="47">
        <f>ABS(Survey!$AL53)</f>
        <v>0</v>
      </c>
      <c r="BJ53" s="47" cm="1">
        <f t="array" ref="BJ53">SUM(SUMIF(Survey!BO53:CH53,{"&gt;0","&lt;0"})*{1,-1})-SUM(SUMIF(Survey!CJ53:DC53,{"&gt;0","&lt;0"})*{1,-1})</f>
        <v>0</v>
      </c>
      <c r="BK53" s="48" t="str">
        <f t="shared" si="23"/>
        <v>No holdings</v>
      </c>
      <c r="BL53" s="49">
        <f t="shared" si="24"/>
        <v>0</v>
      </c>
      <c r="BM53" s="196" t="str">
        <f t="shared" si="25"/>
        <v>Pass</v>
      </c>
      <c r="BN53" s="54" t="b">
        <f>IF(ABS(Survey!$CH53)=0,TRUE,FALSE)</f>
        <v>1</v>
      </c>
      <c r="BO53" s="53" t="b">
        <f>NOT(ISBLANK(Survey!$CI53))</f>
        <v>0</v>
      </c>
      <c r="BP53" s="196" t="str">
        <f t="shared" si="26"/>
        <v>Pass</v>
      </c>
      <c r="BQ53" s="54" t="b">
        <f>IF(ABS(Survey!$DC53)=0,TRUE,FALSE)</f>
        <v>1</v>
      </c>
      <c r="BR53" s="53" t="b">
        <f>NOT(ISBLANK(Survey!$DD53))</f>
        <v>0</v>
      </c>
      <c r="BS53" s="37" t="str">
        <f t="shared" si="27"/>
        <v>Pass</v>
      </c>
      <c r="BT53" s="38" cm="1">
        <f t="array" ref="BT53">SUM(SUMIF(Survey!CD53,{"&gt;0","&lt;0"})*{1,-1})+SUM(SUMIF(Survey!CY53,{"&gt;0","&lt;0"})*{1,-1})</f>
        <v>0</v>
      </c>
      <c r="BU53" s="38">
        <f>SUM(SUMIF(Survey!DF53:DL53,{"&gt;0","&lt;0"})*{1,-1})+SUM(SUMIF(Survey!DN53:DT53,{"&gt;0","&lt;0"})*{1,-1})</f>
        <v>0</v>
      </c>
      <c r="BV53" s="37">
        <f t="shared" si="28"/>
        <v>0</v>
      </c>
      <c r="BW53" s="37">
        <f t="shared" si="29"/>
        <v>0</v>
      </c>
      <c r="BX53" s="196" t="str">
        <f t="shared" si="30"/>
        <v>Pass</v>
      </c>
      <c r="BY53" s="54" t="b">
        <f>IF(ABS(Survey!$DL53)=0,TRUE,FALSE)</f>
        <v>1</v>
      </c>
      <c r="BZ53" s="53" t="b">
        <f>NOT(ISBLANK(Survey!DM53))</f>
        <v>0</v>
      </c>
      <c r="CA53" s="196" t="str">
        <f t="shared" si="31"/>
        <v>Pass</v>
      </c>
      <c r="CB53" s="54" t="b">
        <f>IF(ABS(Survey!$DT53)=0,TRUE,FALSE)</f>
        <v>1</v>
      </c>
      <c r="CC53" s="53" t="b">
        <f>NOT(ISBLANK(Survey!$DU53))</f>
        <v>0</v>
      </c>
      <c r="CD53" s="196" t="str">
        <f t="shared" si="32"/>
        <v>Fail</v>
      </c>
      <c r="CE53" s="47">
        <f>SUM(SUMIF(Survey!EA53:EC53,{"&gt;0","&lt;0"})*{1,-1})</f>
        <v>0</v>
      </c>
      <c r="CF53" s="50">
        <f t="shared" si="33"/>
        <v>0</v>
      </c>
      <c r="CG53" s="50">
        <f t="shared" si="34"/>
        <v>100</v>
      </c>
      <c r="CH53" s="48" t="b">
        <f>IF(OR(Survey!$M53="ETF",Survey!$M53="ETF, alternative mutual fund",Survey!$M53="Closed-end", Survey!$M53="Split share corp"),TRUE,FALSE)</f>
        <v>0</v>
      </c>
      <c r="CI53" s="196" t="str">
        <f t="shared" si="35"/>
        <v>Fail</v>
      </c>
      <c r="CJ53" s="47">
        <f>SUM(SUMIF(Survey!EE53:EK53,{"&gt;0","&lt;0"})*{1,-1})</f>
        <v>0</v>
      </c>
      <c r="CK53" s="50">
        <f t="shared" si="36"/>
        <v>0</v>
      </c>
      <c r="CL53" s="49">
        <f t="shared" si="37"/>
        <v>100</v>
      </c>
      <c r="CM53" s="196" t="str">
        <f t="shared" si="38"/>
        <v>Fail</v>
      </c>
      <c r="CN53" s="47">
        <f>SUM(SUMIF(Survey!EM53:ES53,{"&gt;0","&lt;0"})*{1,-1})</f>
        <v>0</v>
      </c>
      <c r="CO53" s="50">
        <f t="shared" si="39"/>
        <v>0</v>
      </c>
      <c r="CP53" s="49">
        <f t="shared" si="40"/>
        <v>100</v>
      </c>
    </row>
    <row r="54" spans="1:94">
      <c r="A54" s="1">
        <v>51</v>
      </c>
      <c r="B54" s="37" t="str">
        <f t="shared" si="1"/>
        <v>Pass</v>
      </c>
      <c r="C54" s="37" t="str">
        <f>IF(COUNTBLANK(Survey!B54:ET54)=$C$2, "Pass", "Fail")</f>
        <v>Pass</v>
      </c>
      <c r="D54" s="37" t="str">
        <f t="shared" si="2"/>
        <v>Fail</v>
      </c>
      <c r="F54" s="196" t="str">
        <f t="shared" si="3"/>
        <v>Fail</v>
      </c>
      <c r="G54" s="43">
        <f>COUNTBLANK(Survey!B54:D54)+COUNTBLANK(Survey!G54)+COUNTBLANK(Survey!I54)+COUNTBLANK(Survey!L54:M54)+COUNTBLANK(Survey!P54)+COUNTBLANK(Survey!S54:U54)+COUNTBLANK(Survey!AA54:AC54)+COUNTBLANK(Survey!AF54:AG54)+COUNTBLANK(Survey!AK54)</f>
        <v>17</v>
      </c>
      <c r="H54" s="196" t="str">
        <f t="shared" si="4"/>
        <v>Pass</v>
      </c>
      <c r="I54" s="44">
        <f>LEN(Survey!E54)</f>
        <v>0</v>
      </c>
      <c r="J54" s="196" t="str">
        <f t="shared" si="5"/>
        <v>Pass</v>
      </c>
      <c r="K54" s="43">
        <f>LEN(Survey!F54)</f>
        <v>0</v>
      </c>
      <c r="L54" s="196" t="str">
        <f t="shared" si="6"/>
        <v>Pass</v>
      </c>
      <c r="M54" s="44">
        <f>LEN(Survey!H54)</f>
        <v>0</v>
      </c>
      <c r="N54" s="43" t="str">
        <f>IF(Survey!$L54="Prospectus fund", "Yes", "No")</f>
        <v>No</v>
      </c>
      <c r="O54" s="196" t="str">
        <f t="shared" si="7"/>
        <v>Pass</v>
      </c>
      <c r="P54" s="44">
        <f>MOD((LEN(Survey!J54)+2),11)</f>
        <v>2</v>
      </c>
      <c r="Q54" s="48" t="b">
        <f>IF(OR(Survey!$M54="ETF",Survey!$M54="ETF, alternative mutual fund",Survey!$M54="Closed-end", Survey!$M54="Split share corp", Survey!$I54="Yes"),TRUE,FALSE)</f>
        <v>0</v>
      </c>
      <c r="R54" s="196" t="str">
        <f>IFERROR(IF(AND(OR(U54=V54,V54 = "Either"),NOT(ISBLANK(Survey!K54))),"Pass","Fail"),"Pass")</f>
        <v>Fail</v>
      </c>
      <c r="S54" s="47" cm="1">
        <f t="array" ref="S54">SUM(SUMIF(Survey!BO54:CH54,{"&gt;0","&lt;0"})*{1,-1})</f>
        <v>0</v>
      </c>
      <c r="T54" s="54" cm="1">
        <f t="array" ref="T54">SUM(SUMIF(Survey!BR54,{"&gt;0","&lt;0"})*{1,-1})+SUM(SUMIF(Survey!CB54,{"&gt;0","&lt;0"})*{1,-1})</f>
        <v>0</v>
      </c>
      <c r="U54" s="54">
        <f>Survey!K54</f>
        <v>0</v>
      </c>
      <c r="V54" s="53" t="str">
        <f t="shared" si="8"/>
        <v>Stand-alone</v>
      </c>
      <c r="W54" s="196" t="str">
        <f t="shared" si="9"/>
        <v>Fail</v>
      </c>
      <c r="X54" s="93" cm="1">
        <f t="array" ref="X54">SUM(SUMIF(Survey!BO54:CH54,{"&gt;0","&lt;0"})*{1,-1})+SUM(SUMIF(Survey!CJ54:DC54,{"&gt;0","&lt;0"})*{1,-1})</f>
        <v>0</v>
      </c>
      <c r="Y54" s="93">
        <f>IFERROR(X54/(Survey!$AL54),0)</f>
        <v>0</v>
      </c>
      <c r="Z54" s="198" t="b">
        <f>IF(OR(Survey!$M54="Alternative strategy or hedge",Survey!$M54="Other",Survey!$L54="Prospectus fund"),TRUE,FALSE)</f>
        <v>0</v>
      </c>
      <c r="AA54" s="198" t="b">
        <f>NOT(ISBLANK(Survey!$M54))</f>
        <v>0</v>
      </c>
      <c r="AB54" s="196" t="str">
        <f t="shared" si="10"/>
        <v>Pass</v>
      </c>
      <c r="AC54" s="54" t="b">
        <f>NOT(ISNUMBER(SEARCH("Other",Survey!$P54)))</f>
        <v>1</v>
      </c>
      <c r="AD54" s="53" t="b">
        <f>NOT(ISBLANK(Survey!$Q54))</f>
        <v>0</v>
      </c>
      <c r="AE54" s="239" t="str" cm="1">
        <f t="array" ref="AE54">IF(OR(IF(OR($AG54+$AH54 = 2, $AI54=1), FALSE, TRUE), AND($AF54:$AF54 = 0)),"Pass","Fail")</f>
        <v>Pass</v>
      </c>
      <c r="AF54" s="235">
        <f>COUNTBLANK(Survey!$W54:$Z54)</f>
        <v>4</v>
      </c>
      <c r="AG54" s="235">
        <f>IF(Survey!$I54="Yes",1,0)</f>
        <v>0</v>
      </c>
      <c r="AH54" s="235">
        <f>IF(OR(Survey!$M54="Mutual fund",Survey!$M54="Alternative mutual fund",Survey!$M54="Money market"),1,0)</f>
        <v>0</v>
      </c>
      <c r="AI54" s="240">
        <f>IF(OR(Survey!$M54="ETF",Survey!$M54="ETF, alternative mutual fund"),1,0)</f>
        <v>0</v>
      </c>
      <c r="AJ54" s="196" t="str">
        <f t="shared" si="11"/>
        <v>Pass</v>
      </c>
      <c r="AK54" s="54" t="b">
        <f>NOT(ISNUMBER(SEARCH("Yes",Survey!$AC54)))</f>
        <v>1</v>
      </c>
      <c r="AL54" s="53" t="b">
        <f>IF(COUNTBLANK(Survey!$AD54:$AE54)=0,TRUE, FALSE)</f>
        <v>0</v>
      </c>
      <c r="AM54" s="196" t="str">
        <f t="shared" si="12"/>
        <v>Pass</v>
      </c>
      <c r="AN54" s="54" t="b">
        <f>NOT(ISNUMBER(SEARCH("Yes",Survey!$AF54)))</f>
        <v>1</v>
      </c>
      <c r="AO54" s="53" t="b">
        <f>NOT(ISBLANK(Survey!$AH54))</f>
        <v>0</v>
      </c>
      <c r="AP54" s="196" t="str">
        <f t="shared" si="13"/>
        <v>Pass</v>
      </c>
      <c r="AQ54" s="54" t="b">
        <f>NOT(OR(ISNUMBER(SEARCH("Other",Survey!$AH54)),ISNUMBER(SEARCH("Multiple",Survey!$AH54))))</f>
        <v>1</v>
      </c>
      <c r="AR54" s="53" t="b">
        <f>NOT(ISBLANK(Survey!$AI54))</f>
        <v>0</v>
      </c>
      <c r="AS54" s="196" t="str">
        <f t="shared" si="14"/>
        <v>Fail</v>
      </c>
      <c r="AT54" s="45">
        <f>(Survey!$AL54)</f>
        <v>0</v>
      </c>
      <c r="AU54" s="37" t="str">
        <f t="shared" si="15"/>
        <v>Fail</v>
      </c>
      <c r="AV54" s="38">
        <f>ABS(Survey!$AL54)</f>
        <v>0</v>
      </c>
      <c r="AW54" s="64">
        <f>ABS(Survey!$AM54)+Survey!$AN54-ABS(Survey!$AO54)+ABS(Survey!$AP54)-ABS(Survey!$AQ54)+ABS(Survey!$AR54)-ABS(Survey!$AS54)+Survey!$AT54</f>
        <v>0</v>
      </c>
      <c r="AX54" s="46" t="str">
        <f t="shared" si="16"/>
        <v>No holdings</v>
      </c>
      <c r="AY54" s="37">
        <f t="shared" si="17"/>
        <v>0</v>
      </c>
      <c r="AZ54" s="196" t="str">
        <f t="shared" si="18"/>
        <v>Pass</v>
      </c>
      <c r="BA54" s="54" t="b">
        <f>IF(ABS(Survey!$AT54)=0,TRUE,FALSE)</f>
        <v>1</v>
      </c>
      <c r="BB54" s="53" t="b">
        <f>NOT(ISBLANK(Survey!$AU54))</f>
        <v>0</v>
      </c>
      <c r="BC54" s="37" t="str">
        <f t="shared" si="19"/>
        <v>Fail</v>
      </c>
      <c r="BD54" s="38">
        <f>ABS(Survey!$AL54)</f>
        <v>0</v>
      </c>
      <c r="BE54" s="38" cm="1">
        <f t="array" ref="BE54">SUM(SUMIF(Survey!AW54:BD54,{"&gt;0","&lt;0"})*{1,-1})-SUM(SUMIF(Survey!BF54:BM54,{"&gt;0","&lt;0"})*{1,-1})</f>
        <v>0</v>
      </c>
      <c r="BF54" s="46" t="str">
        <f t="shared" si="20"/>
        <v>No holdings</v>
      </c>
      <c r="BG54" s="37">
        <f t="shared" si="21"/>
        <v>0</v>
      </c>
      <c r="BH54" s="196" t="str">
        <f t="shared" si="22"/>
        <v>Fail</v>
      </c>
      <c r="BI54" s="47">
        <f>ABS(Survey!$AL54)</f>
        <v>0</v>
      </c>
      <c r="BJ54" s="47" cm="1">
        <f t="array" ref="BJ54">SUM(SUMIF(Survey!BO54:CH54,{"&gt;0","&lt;0"})*{1,-1})-SUM(SUMIF(Survey!CJ54:DC54,{"&gt;0","&lt;0"})*{1,-1})</f>
        <v>0</v>
      </c>
      <c r="BK54" s="48" t="str">
        <f t="shared" si="23"/>
        <v>No holdings</v>
      </c>
      <c r="BL54" s="49">
        <f t="shared" si="24"/>
        <v>0</v>
      </c>
      <c r="BM54" s="196" t="str">
        <f t="shared" si="25"/>
        <v>Pass</v>
      </c>
      <c r="BN54" s="54" t="b">
        <f>IF(ABS(Survey!$CH54)=0,TRUE,FALSE)</f>
        <v>1</v>
      </c>
      <c r="BO54" s="53" t="b">
        <f>NOT(ISBLANK(Survey!$CI54))</f>
        <v>0</v>
      </c>
      <c r="BP54" s="196" t="str">
        <f t="shared" si="26"/>
        <v>Pass</v>
      </c>
      <c r="BQ54" s="54" t="b">
        <f>IF(ABS(Survey!$DC54)=0,TRUE,FALSE)</f>
        <v>1</v>
      </c>
      <c r="BR54" s="53" t="b">
        <f>NOT(ISBLANK(Survey!$DD54))</f>
        <v>0</v>
      </c>
      <c r="BS54" s="37" t="str">
        <f t="shared" si="27"/>
        <v>Pass</v>
      </c>
      <c r="BT54" s="38" cm="1">
        <f t="array" ref="BT54">SUM(SUMIF(Survey!CD54,{"&gt;0","&lt;0"})*{1,-1})+SUM(SUMIF(Survey!CY54,{"&gt;0","&lt;0"})*{1,-1})</f>
        <v>0</v>
      </c>
      <c r="BU54" s="38">
        <f>SUM(SUMIF(Survey!DF54:DL54,{"&gt;0","&lt;0"})*{1,-1})+SUM(SUMIF(Survey!DN54:DT54,{"&gt;0","&lt;0"})*{1,-1})</f>
        <v>0</v>
      </c>
      <c r="BV54" s="37">
        <f t="shared" si="28"/>
        <v>0</v>
      </c>
      <c r="BW54" s="37">
        <f t="shared" si="29"/>
        <v>0</v>
      </c>
      <c r="BX54" s="196" t="str">
        <f t="shared" si="30"/>
        <v>Pass</v>
      </c>
      <c r="BY54" s="54" t="b">
        <f>IF(ABS(Survey!$DL54)=0,TRUE,FALSE)</f>
        <v>1</v>
      </c>
      <c r="BZ54" s="53" t="b">
        <f>NOT(ISBLANK(Survey!DM54))</f>
        <v>0</v>
      </c>
      <c r="CA54" s="196" t="str">
        <f t="shared" si="31"/>
        <v>Pass</v>
      </c>
      <c r="CB54" s="54" t="b">
        <f>IF(ABS(Survey!$DT54)=0,TRUE,FALSE)</f>
        <v>1</v>
      </c>
      <c r="CC54" s="53" t="b">
        <f>NOT(ISBLANK(Survey!$DU54))</f>
        <v>0</v>
      </c>
      <c r="CD54" s="196" t="str">
        <f t="shared" si="32"/>
        <v>Fail</v>
      </c>
      <c r="CE54" s="47">
        <f>SUM(SUMIF(Survey!EA54:EC54,{"&gt;0","&lt;0"})*{1,-1})</f>
        <v>0</v>
      </c>
      <c r="CF54" s="50">
        <f t="shared" si="33"/>
        <v>0</v>
      </c>
      <c r="CG54" s="50">
        <f t="shared" si="34"/>
        <v>100</v>
      </c>
      <c r="CH54" s="48" t="b">
        <f>IF(OR(Survey!$M54="ETF",Survey!$M54="ETF, alternative mutual fund",Survey!$M54="Closed-end", Survey!$M54="Split share corp"),TRUE,FALSE)</f>
        <v>0</v>
      </c>
      <c r="CI54" s="196" t="str">
        <f t="shared" si="35"/>
        <v>Fail</v>
      </c>
      <c r="CJ54" s="47">
        <f>SUM(SUMIF(Survey!EE54:EK54,{"&gt;0","&lt;0"})*{1,-1})</f>
        <v>0</v>
      </c>
      <c r="CK54" s="50">
        <f t="shared" si="36"/>
        <v>0</v>
      </c>
      <c r="CL54" s="49">
        <f t="shared" si="37"/>
        <v>100</v>
      </c>
      <c r="CM54" s="196" t="str">
        <f t="shared" si="38"/>
        <v>Fail</v>
      </c>
      <c r="CN54" s="47">
        <f>SUM(SUMIF(Survey!EM54:ES54,{"&gt;0","&lt;0"})*{1,-1})</f>
        <v>0</v>
      </c>
      <c r="CO54" s="50">
        <f t="shared" si="39"/>
        <v>0</v>
      </c>
      <c r="CP54" s="49">
        <f t="shared" si="40"/>
        <v>100</v>
      </c>
    </row>
    <row r="55" spans="1:94">
      <c r="A55" s="1">
        <v>52</v>
      </c>
      <c r="B55" s="37" t="str">
        <f t="shared" si="1"/>
        <v>Pass</v>
      </c>
      <c r="C55" s="37" t="str">
        <f>IF(COUNTBLANK(Survey!B55:ET55)=$C$2, "Pass", "Fail")</f>
        <v>Pass</v>
      </c>
      <c r="D55" s="37" t="str">
        <f t="shared" si="2"/>
        <v>Fail</v>
      </c>
      <c r="F55" s="196" t="str">
        <f t="shared" si="3"/>
        <v>Fail</v>
      </c>
      <c r="G55" s="43">
        <f>COUNTBLANK(Survey!B55:D55)+COUNTBLANK(Survey!G55)+COUNTBLANK(Survey!I55)+COUNTBLANK(Survey!L55:M55)+COUNTBLANK(Survey!P55)+COUNTBLANK(Survey!S55:U55)+COUNTBLANK(Survey!AA55:AC55)+COUNTBLANK(Survey!AF55:AG55)+COUNTBLANK(Survey!AK55)</f>
        <v>17</v>
      </c>
      <c r="H55" s="196" t="str">
        <f t="shared" si="4"/>
        <v>Pass</v>
      </c>
      <c r="I55" s="44">
        <f>LEN(Survey!E55)</f>
        <v>0</v>
      </c>
      <c r="J55" s="196" t="str">
        <f t="shared" si="5"/>
        <v>Pass</v>
      </c>
      <c r="K55" s="43">
        <f>LEN(Survey!F55)</f>
        <v>0</v>
      </c>
      <c r="L55" s="196" t="str">
        <f t="shared" si="6"/>
        <v>Pass</v>
      </c>
      <c r="M55" s="44">
        <f>LEN(Survey!H55)</f>
        <v>0</v>
      </c>
      <c r="N55" s="43" t="str">
        <f>IF(Survey!$L55="Prospectus fund", "Yes", "No")</f>
        <v>No</v>
      </c>
      <c r="O55" s="196" t="str">
        <f t="shared" si="7"/>
        <v>Pass</v>
      </c>
      <c r="P55" s="44">
        <f>MOD((LEN(Survey!J55)+2),11)</f>
        <v>2</v>
      </c>
      <c r="Q55" s="48" t="b">
        <f>IF(OR(Survey!$M55="ETF",Survey!$M55="ETF, alternative mutual fund",Survey!$M55="Closed-end", Survey!$M55="Split share corp", Survey!$I55="Yes"),TRUE,FALSE)</f>
        <v>0</v>
      </c>
      <c r="R55" s="196" t="str">
        <f>IFERROR(IF(AND(OR(U55=V55,V55 = "Either"),NOT(ISBLANK(Survey!K55))),"Pass","Fail"),"Pass")</f>
        <v>Fail</v>
      </c>
      <c r="S55" s="47" cm="1">
        <f t="array" ref="S55">SUM(SUMIF(Survey!BO55:CH55,{"&gt;0","&lt;0"})*{1,-1})</f>
        <v>0</v>
      </c>
      <c r="T55" s="54" cm="1">
        <f t="array" ref="T55">SUM(SUMIF(Survey!BR55,{"&gt;0","&lt;0"})*{1,-1})+SUM(SUMIF(Survey!CB55,{"&gt;0","&lt;0"})*{1,-1})</f>
        <v>0</v>
      </c>
      <c r="U55" s="54">
        <f>Survey!K55</f>
        <v>0</v>
      </c>
      <c r="V55" s="53" t="str">
        <f t="shared" si="8"/>
        <v>Stand-alone</v>
      </c>
      <c r="W55" s="196" t="str">
        <f t="shared" si="9"/>
        <v>Fail</v>
      </c>
      <c r="X55" s="93" cm="1">
        <f t="array" ref="X55">SUM(SUMIF(Survey!BO55:CH55,{"&gt;0","&lt;0"})*{1,-1})+SUM(SUMIF(Survey!CJ55:DC55,{"&gt;0","&lt;0"})*{1,-1})</f>
        <v>0</v>
      </c>
      <c r="Y55" s="93">
        <f>IFERROR(X55/(Survey!$AL55),0)</f>
        <v>0</v>
      </c>
      <c r="Z55" s="198" t="b">
        <f>IF(OR(Survey!$M55="Alternative strategy or hedge",Survey!$M55="Other",Survey!$L55="Prospectus fund"),TRUE,FALSE)</f>
        <v>0</v>
      </c>
      <c r="AA55" s="198" t="b">
        <f>NOT(ISBLANK(Survey!$M55))</f>
        <v>0</v>
      </c>
      <c r="AB55" s="196" t="str">
        <f t="shared" si="10"/>
        <v>Pass</v>
      </c>
      <c r="AC55" s="54" t="b">
        <f>NOT(ISNUMBER(SEARCH("Other",Survey!$P55)))</f>
        <v>1</v>
      </c>
      <c r="AD55" s="53" t="b">
        <f>NOT(ISBLANK(Survey!$Q55))</f>
        <v>0</v>
      </c>
      <c r="AE55" s="239" t="str" cm="1">
        <f t="array" ref="AE55">IF(OR(IF(OR($AG55+$AH55 = 2, $AI55=1), FALSE, TRUE), AND($AF55:$AF55 = 0)),"Pass","Fail")</f>
        <v>Pass</v>
      </c>
      <c r="AF55" s="235">
        <f>COUNTBLANK(Survey!$W55:$Z55)</f>
        <v>4</v>
      </c>
      <c r="AG55" s="235">
        <f>IF(Survey!$I55="Yes",1,0)</f>
        <v>0</v>
      </c>
      <c r="AH55" s="235">
        <f>IF(OR(Survey!$M55="Mutual fund",Survey!$M55="Alternative mutual fund",Survey!$M55="Money market"),1,0)</f>
        <v>0</v>
      </c>
      <c r="AI55" s="240">
        <f>IF(OR(Survey!$M55="ETF",Survey!$M55="ETF, alternative mutual fund"),1,0)</f>
        <v>0</v>
      </c>
      <c r="AJ55" s="196" t="str">
        <f t="shared" si="11"/>
        <v>Pass</v>
      </c>
      <c r="AK55" s="54" t="b">
        <f>NOT(ISNUMBER(SEARCH("Yes",Survey!$AC55)))</f>
        <v>1</v>
      </c>
      <c r="AL55" s="53" t="b">
        <f>IF(COUNTBLANK(Survey!$AD55:$AE55)=0,TRUE, FALSE)</f>
        <v>0</v>
      </c>
      <c r="AM55" s="196" t="str">
        <f t="shared" si="12"/>
        <v>Pass</v>
      </c>
      <c r="AN55" s="54" t="b">
        <f>NOT(ISNUMBER(SEARCH("Yes",Survey!$AF55)))</f>
        <v>1</v>
      </c>
      <c r="AO55" s="53" t="b">
        <f>NOT(ISBLANK(Survey!$AH55))</f>
        <v>0</v>
      </c>
      <c r="AP55" s="196" t="str">
        <f t="shared" si="13"/>
        <v>Pass</v>
      </c>
      <c r="AQ55" s="54" t="b">
        <f>NOT(OR(ISNUMBER(SEARCH("Other",Survey!$AH55)),ISNUMBER(SEARCH("Multiple",Survey!$AH55))))</f>
        <v>1</v>
      </c>
      <c r="AR55" s="53" t="b">
        <f>NOT(ISBLANK(Survey!$AI55))</f>
        <v>0</v>
      </c>
      <c r="AS55" s="196" t="str">
        <f t="shared" si="14"/>
        <v>Fail</v>
      </c>
      <c r="AT55" s="45">
        <f>(Survey!$AL55)</f>
        <v>0</v>
      </c>
      <c r="AU55" s="37" t="str">
        <f t="shared" si="15"/>
        <v>Fail</v>
      </c>
      <c r="AV55" s="38">
        <f>ABS(Survey!$AL55)</f>
        <v>0</v>
      </c>
      <c r="AW55" s="64">
        <f>ABS(Survey!$AM55)+Survey!$AN55-ABS(Survey!$AO55)+ABS(Survey!$AP55)-ABS(Survey!$AQ55)+ABS(Survey!$AR55)-ABS(Survey!$AS55)+Survey!$AT55</f>
        <v>0</v>
      </c>
      <c r="AX55" s="46" t="str">
        <f t="shared" si="16"/>
        <v>No holdings</v>
      </c>
      <c r="AY55" s="37">
        <f t="shared" si="17"/>
        <v>0</v>
      </c>
      <c r="AZ55" s="196" t="str">
        <f t="shared" si="18"/>
        <v>Pass</v>
      </c>
      <c r="BA55" s="54" t="b">
        <f>IF(ABS(Survey!$AT55)=0,TRUE,FALSE)</f>
        <v>1</v>
      </c>
      <c r="BB55" s="53" t="b">
        <f>NOT(ISBLANK(Survey!$AU55))</f>
        <v>0</v>
      </c>
      <c r="BC55" s="37" t="str">
        <f t="shared" si="19"/>
        <v>Fail</v>
      </c>
      <c r="BD55" s="38">
        <f>ABS(Survey!$AL55)</f>
        <v>0</v>
      </c>
      <c r="BE55" s="38" cm="1">
        <f t="array" ref="BE55">SUM(SUMIF(Survey!AW55:BD55,{"&gt;0","&lt;0"})*{1,-1})-SUM(SUMIF(Survey!BF55:BM55,{"&gt;0","&lt;0"})*{1,-1})</f>
        <v>0</v>
      </c>
      <c r="BF55" s="46" t="str">
        <f t="shared" si="20"/>
        <v>No holdings</v>
      </c>
      <c r="BG55" s="37">
        <f t="shared" si="21"/>
        <v>0</v>
      </c>
      <c r="BH55" s="196" t="str">
        <f t="shared" si="22"/>
        <v>Fail</v>
      </c>
      <c r="BI55" s="47">
        <f>ABS(Survey!$AL55)</f>
        <v>0</v>
      </c>
      <c r="BJ55" s="47" cm="1">
        <f t="array" ref="BJ55">SUM(SUMIF(Survey!BO55:CH55,{"&gt;0","&lt;0"})*{1,-1})-SUM(SUMIF(Survey!CJ55:DC55,{"&gt;0","&lt;0"})*{1,-1})</f>
        <v>0</v>
      </c>
      <c r="BK55" s="48" t="str">
        <f t="shared" si="23"/>
        <v>No holdings</v>
      </c>
      <c r="BL55" s="49">
        <f t="shared" si="24"/>
        <v>0</v>
      </c>
      <c r="BM55" s="196" t="str">
        <f t="shared" si="25"/>
        <v>Pass</v>
      </c>
      <c r="BN55" s="54" t="b">
        <f>IF(ABS(Survey!$CH55)=0,TRUE,FALSE)</f>
        <v>1</v>
      </c>
      <c r="BO55" s="53" t="b">
        <f>NOT(ISBLANK(Survey!$CI55))</f>
        <v>0</v>
      </c>
      <c r="BP55" s="196" t="str">
        <f t="shared" si="26"/>
        <v>Pass</v>
      </c>
      <c r="BQ55" s="54" t="b">
        <f>IF(ABS(Survey!$DC55)=0,TRUE,FALSE)</f>
        <v>1</v>
      </c>
      <c r="BR55" s="53" t="b">
        <f>NOT(ISBLANK(Survey!$DD55))</f>
        <v>0</v>
      </c>
      <c r="BS55" s="37" t="str">
        <f t="shared" si="27"/>
        <v>Pass</v>
      </c>
      <c r="BT55" s="38" cm="1">
        <f t="array" ref="BT55">SUM(SUMIF(Survey!CD55,{"&gt;0","&lt;0"})*{1,-1})+SUM(SUMIF(Survey!CY55,{"&gt;0","&lt;0"})*{1,-1})</f>
        <v>0</v>
      </c>
      <c r="BU55" s="38">
        <f>SUM(SUMIF(Survey!DF55:DL55,{"&gt;0","&lt;0"})*{1,-1})+SUM(SUMIF(Survey!DN55:DT55,{"&gt;0","&lt;0"})*{1,-1})</f>
        <v>0</v>
      </c>
      <c r="BV55" s="37">
        <f t="shared" si="28"/>
        <v>0</v>
      </c>
      <c r="BW55" s="37">
        <f t="shared" si="29"/>
        <v>0</v>
      </c>
      <c r="BX55" s="196" t="str">
        <f t="shared" si="30"/>
        <v>Pass</v>
      </c>
      <c r="BY55" s="54" t="b">
        <f>IF(ABS(Survey!$DL55)=0,TRUE,FALSE)</f>
        <v>1</v>
      </c>
      <c r="BZ55" s="53" t="b">
        <f>NOT(ISBLANK(Survey!DM55))</f>
        <v>0</v>
      </c>
      <c r="CA55" s="196" t="str">
        <f t="shared" si="31"/>
        <v>Pass</v>
      </c>
      <c r="CB55" s="54" t="b">
        <f>IF(ABS(Survey!$DT55)=0,TRUE,FALSE)</f>
        <v>1</v>
      </c>
      <c r="CC55" s="53" t="b">
        <f>NOT(ISBLANK(Survey!$DU55))</f>
        <v>0</v>
      </c>
      <c r="CD55" s="196" t="str">
        <f t="shared" si="32"/>
        <v>Fail</v>
      </c>
      <c r="CE55" s="47">
        <f>SUM(SUMIF(Survey!EA55:EC55,{"&gt;0","&lt;0"})*{1,-1})</f>
        <v>0</v>
      </c>
      <c r="CF55" s="50">
        <f t="shared" si="33"/>
        <v>0</v>
      </c>
      <c r="CG55" s="50">
        <f t="shared" si="34"/>
        <v>100</v>
      </c>
      <c r="CH55" s="48" t="b">
        <f>IF(OR(Survey!$M55="ETF",Survey!$M55="ETF, alternative mutual fund",Survey!$M55="Closed-end", Survey!$M55="Split share corp"),TRUE,FALSE)</f>
        <v>0</v>
      </c>
      <c r="CI55" s="196" t="str">
        <f t="shared" si="35"/>
        <v>Fail</v>
      </c>
      <c r="CJ55" s="47">
        <f>SUM(SUMIF(Survey!EE55:EK55,{"&gt;0","&lt;0"})*{1,-1})</f>
        <v>0</v>
      </c>
      <c r="CK55" s="50">
        <f t="shared" si="36"/>
        <v>0</v>
      </c>
      <c r="CL55" s="49">
        <f t="shared" si="37"/>
        <v>100</v>
      </c>
      <c r="CM55" s="196" t="str">
        <f t="shared" si="38"/>
        <v>Fail</v>
      </c>
      <c r="CN55" s="47">
        <f>SUM(SUMIF(Survey!EM55:ES55,{"&gt;0","&lt;0"})*{1,-1})</f>
        <v>0</v>
      </c>
      <c r="CO55" s="50">
        <f t="shared" si="39"/>
        <v>0</v>
      </c>
      <c r="CP55" s="49">
        <f t="shared" si="40"/>
        <v>100</v>
      </c>
    </row>
    <row r="56" spans="1:94">
      <c r="A56" s="1">
        <v>53</v>
      </c>
      <c r="B56" s="37" t="str">
        <f t="shared" si="1"/>
        <v>Pass</v>
      </c>
      <c r="C56" s="37" t="str">
        <f>IF(COUNTBLANK(Survey!B56:ET56)=$C$2, "Pass", "Fail")</f>
        <v>Pass</v>
      </c>
      <c r="D56" s="37" t="str">
        <f t="shared" si="2"/>
        <v>Fail</v>
      </c>
      <c r="F56" s="196" t="str">
        <f t="shared" si="3"/>
        <v>Fail</v>
      </c>
      <c r="G56" s="43">
        <f>COUNTBLANK(Survey!B56:D56)+COUNTBLANK(Survey!G56)+COUNTBLANK(Survey!I56)+COUNTBLANK(Survey!L56:M56)+COUNTBLANK(Survey!P56)+COUNTBLANK(Survey!S56:U56)+COUNTBLANK(Survey!AA56:AC56)+COUNTBLANK(Survey!AF56:AG56)+COUNTBLANK(Survey!AK56)</f>
        <v>17</v>
      </c>
      <c r="H56" s="196" t="str">
        <f t="shared" si="4"/>
        <v>Pass</v>
      </c>
      <c r="I56" s="44">
        <f>LEN(Survey!E56)</f>
        <v>0</v>
      </c>
      <c r="J56" s="196" t="str">
        <f t="shared" si="5"/>
        <v>Pass</v>
      </c>
      <c r="K56" s="43">
        <f>LEN(Survey!F56)</f>
        <v>0</v>
      </c>
      <c r="L56" s="196" t="str">
        <f t="shared" si="6"/>
        <v>Pass</v>
      </c>
      <c r="M56" s="44">
        <f>LEN(Survey!H56)</f>
        <v>0</v>
      </c>
      <c r="N56" s="43" t="str">
        <f>IF(Survey!$L56="Prospectus fund", "Yes", "No")</f>
        <v>No</v>
      </c>
      <c r="O56" s="196" t="str">
        <f t="shared" si="7"/>
        <v>Pass</v>
      </c>
      <c r="P56" s="44">
        <f>MOD((LEN(Survey!J56)+2),11)</f>
        <v>2</v>
      </c>
      <c r="Q56" s="48" t="b">
        <f>IF(OR(Survey!$M56="ETF",Survey!$M56="ETF, alternative mutual fund",Survey!$M56="Closed-end", Survey!$M56="Split share corp", Survey!$I56="Yes"),TRUE,FALSE)</f>
        <v>0</v>
      </c>
      <c r="R56" s="196" t="str">
        <f>IFERROR(IF(AND(OR(U56=V56,V56 = "Either"),NOT(ISBLANK(Survey!K56))),"Pass","Fail"),"Pass")</f>
        <v>Fail</v>
      </c>
      <c r="S56" s="47" cm="1">
        <f t="array" ref="S56">SUM(SUMIF(Survey!BO56:CH56,{"&gt;0","&lt;0"})*{1,-1})</f>
        <v>0</v>
      </c>
      <c r="T56" s="54" cm="1">
        <f t="array" ref="T56">SUM(SUMIF(Survey!BR56,{"&gt;0","&lt;0"})*{1,-1})+SUM(SUMIF(Survey!CB56,{"&gt;0","&lt;0"})*{1,-1})</f>
        <v>0</v>
      </c>
      <c r="U56" s="54">
        <f>Survey!K56</f>
        <v>0</v>
      </c>
      <c r="V56" s="53" t="str">
        <f t="shared" si="8"/>
        <v>Stand-alone</v>
      </c>
      <c r="W56" s="196" t="str">
        <f t="shared" si="9"/>
        <v>Fail</v>
      </c>
      <c r="X56" s="93" cm="1">
        <f t="array" ref="X56">SUM(SUMIF(Survey!BO56:CH56,{"&gt;0","&lt;0"})*{1,-1})+SUM(SUMIF(Survey!CJ56:DC56,{"&gt;0","&lt;0"})*{1,-1})</f>
        <v>0</v>
      </c>
      <c r="Y56" s="93">
        <f>IFERROR(X56/(Survey!$AL56),0)</f>
        <v>0</v>
      </c>
      <c r="Z56" s="198" t="b">
        <f>IF(OR(Survey!$M56="Alternative strategy or hedge",Survey!$M56="Other",Survey!$L56="Prospectus fund"),TRUE,FALSE)</f>
        <v>0</v>
      </c>
      <c r="AA56" s="198" t="b">
        <f>NOT(ISBLANK(Survey!$M56))</f>
        <v>0</v>
      </c>
      <c r="AB56" s="196" t="str">
        <f t="shared" si="10"/>
        <v>Pass</v>
      </c>
      <c r="AC56" s="54" t="b">
        <f>NOT(ISNUMBER(SEARCH("Other",Survey!$P56)))</f>
        <v>1</v>
      </c>
      <c r="AD56" s="53" t="b">
        <f>NOT(ISBLANK(Survey!$Q56))</f>
        <v>0</v>
      </c>
      <c r="AE56" s="239" t="str" cm="1">
        <f t="array" ref="AE56">IF(OR(IF(OR($AG56+$AH56 = 2, $AI56=1), FALSE, TRUE), AND($AF56:$AF56 = 0)),"Pass","Fail")</f>
        <v>Pass</v>
      </c>
      <c r="AF56" s="235">
        <f>COUNTBLANK(Survey!$W56:$Z56)</f>
        <v>4</v>
      </c>
      <c r="AG56" s="235">
        <f>IF(Survey!$I56="Yes",1,0)</f>
        <v>0</v>
      </c>
      <c r="AH56" s="235">
        <f>IF(OR(Survey!$M56="Mutual fund",Survey!$M56="Alternative mutual fund",Survey!$M56="Money market"),1,0)</f>
        <v>0</v>
      </c>
      <c r="AI56" s="240">
        <f>IF(OR(Survey!$M56="ETF",Survey!$M56="ETF, alternative mutual fund"),1,0)</f>
        <v>0</v>
      </c>
      <c r="AJ56" s="196" t="str">
        <f t="shared" si="11"/>
        <v>Pass</v>
      </c>
      <c r="AK56" s="54" t="b">
        <f>NOT(ISNUMBER(SEARCH("Yes",Survey!$AC56)))</f>
        <v>1</v>
      </c>
      <c r="AL56" s="53" t="b">
        <f>IF(COUNTBLANK(Survey!$AD56:$AE56)=0,TRUE, FALSE)</f>
        <v>0</v>
      </c>
      <c r="AM56" s="196" t="str">
        <f t="shared" si="12"/>
        <v>Pass</v>
      </c>
      <c r="AN56" s="54" t="b">
        <f>NOT(ISNUMBER(SEARCH("Yes",Survey!$AF56)))</f>
        <v>1</v>
      </c>
      <c r="AO56" s="53" t="b">
        <f>NOT(ISBLANK(Survey!$AH56))</f>
        <v>0</v>
      </c>
      <c r="AP56" s="196" t="str">
        <f t="shared" si="13"/>
        <v>Pass</v>
      </c>
      <c r="AQ56" s="54" t="b">
        <f>NOT(OR(ISNUMBER(SEARCH("Other",Survey!$AH56)),ISNUMBER(SEARCH("Multiple",Survey!$AH56))))</f>
        <v>1</v>
      </c>
      <c r="AR56" s="53" t="b">
        <f>NOT(ISBLANK(Survey!$AI56))</f>
        <v>0</v>
      </c>
      <c r="AS56" s="196" t="str">
        <f t="shared" si="14"/>
        <v>Fail</v>
      </c>
      <c r="AT56" s="45">
        <f>(Survey!$AL56)</f>
        <v>0</v>
      </c>
      <c r="AU56" s="37" t="str">
        <f t="shared" si="15"/>
        <v>Fail</v>
      </c>
      <c r="AV56" s="38">
        <f>ABS(Survey!$AL56)</f>
        <v>0</v>
      </c>
      <c r="AW56" s="64">
        <f>ABS(Survey!$AM56)+Survey!$AN56-ABS(Survey!$AO56)+ABS(Survey!$AP56)-ABS(Survey!$AQ56)+ABS(Survey!$AR56)-ABS(Survey!$AS56)+Survey!$AT56</f>
        <v>0</v>
      </c>
      <c r="AX56" s="46" t="str">
        <f t="shared" si="16"/>
        <v>No holdings</v>
      </c>
      <c r="AY56" s="37">
        <f t="shared" si="17"/>
        <v>0</v>
      </c>
      <c r="AZ56" s="196" t="str">
        <f t="shared" si="18"/>
        <v>Pass</v>
      </c>
      <c r="BA56" s="54" t="b">
        <f>IF(ABS(Survey!$AT56)=0,TRUE,FALSE)</f>
        <v>1</v>
      </c>
      <c r="BB56" s="53" t="b">
        <f>NOT(ISBLANK(Survey!$AU56))</f>
        <v>0</v>
      </c>
      <c r="BC56" s="37" t="str">
        <f t="shared" si="19"/>
        <v>Fail</v>
      </c>
      <c r="BD56" s="38">
        <f>ABS(Survey!$AL56)</f>
        <v>0</v>
      </c>
      <c r="BE56" s="38" cm="1">
        <f t="array" ref="BE56">SUM(SUMIF(Survey!AW56:BD56,{"&gt;0","&lt;0"})*{1,-1})-SUM(SUMIF(Survey!BF56:BM56,{"&gt;0","&lt;0"})*{1,-1})</f>
        <v>0</v>
      </c>
      <c r="BF56" s="46" t="str">
        <f t="shared" si="20"/>
        <v>No holdings</v>
      </c>
      <c r="BG56" s="37">
        <f t="shared" si="21"/>
        <v>0</v>
      </c>
      <c r="BH56" s="196" t="str">
        <f t="shared" si="22"/>
        <v>Fail</v>
      </c>
      <c r="BI56" s="47">
        <f>ABS(Survey!$AL56)</f>
        <v>0</v>
      </c>
      <c r="BJ56" s="47" cm="1">
        <f t="array" ref="BJ56">SUM(SUMIF(Survey!BO56:CH56,{"&gt;0","&lt;0"})*{1,-1})-SUM(SUMIF(Survey!CJ56:DC56,{"&gt;0","&lt;0"})*{1,-1})</f>
        <v>0</v>
      </c>
      <c r="BK56" s="48" t="str">
        <f t="shared" si="23"/>
        <v>No holdings</v>
      </c>
      <c r="BL56" s="49">
        <f t="shared" si="24"/>
        <v>0</v>
      </c>
      <c r="BM56" s="196" t="str">
        <f t="shared" si="25"/>
        <v>Pass</v>
      </c>
      <c r="BN56" s="54" t="b">
        <f>IF(ABS(Survey!$CH56)=0,TRUE,FALSE)</f>
        <v>1</v>
      </c>
      <c r="BO56" s="53" t="b">
        <f>NOT(ISBLANK(Survey!$CI56))</f>
        <v>0</v>
      </c>
      <c r="BP56" s="196" t="str">
        <f t="shared" si="26"/>
        <v>Pass</v>
      </c>
      <c r="BQ56" s="54" t="b">
        <f>IF(ABS(Survey!$DC56)=0,TRUE,FALSE)</f>
        <v>1</v>
      </c>
      <c r="BR56" s="53" t="b">
        <f>NOT(ISBLANK(Survey!$DD56))</f>
        <v>0</v>
      </c>
      <c r="BS56" s="37" t="str">
        <f t="shared" si="27"/>
        <v>Pass</v>
      </c>
      <c r="BT56" s="38" cm="1">
        <f t="array" ref="BT56">SUM(SUMIF(Survey!CD56,{"&gt;0","&lt;0"})*{1,-1})+SUM(SUMIF(Survey!CY56,{"&gt;0","&lt;0"})*{1,-1})</f>
        <v>0</v>
      </c>
      <c r="BU56" s="38">
        <f>SUM(SUMIF(Survey!DF56:DL56,{"&gt;0","&lt;0"})*{1,-1})+SUM(SUMIF(Survey!DN56:DT56,{"&gt;0","&lt;0"})*{1,-1})</f>
        <v>0</v>
      </c>
      <c r="BV56" s="37">
        <f t="shared" si="28"/>
        <v>0</v>
      </c>
      <c r="BW56" s="37">
        <f t="shared" si="29"/>
        <v>0</v>
      </c>
      <c r="BX56" s="196" t="str">
        <f t="shared" si="30"/>
        <v>Pass</v>
      </c>
      <c r="BY56" s="54" t="b">
        <f>IF(ABS(Survey!$DL56)=0,TRUE,FALSE)</f>
        <v>1</v>
      </c>
      <c r="BZ56" s="53" t="b">
        <f>NOT(ISBLANK(Survey!DM56))</f>
        <v>0</v>
      </c>
      <c r="CA56" s="196" t="str">
        <f t="shared" si="31"/>
        <v>Pass</v>
      </c>
      <c r="CB56" s="54" t="b">
        <f>IF(ABS(Survey!$DT56)=0,TRUE,FALSE)</f>
        <v>1</v>
      </c>
      <c r="CC56" s="53" t="b">
        <f>NOT(ISBLANK(Survey!$DU56))</f>
        <v>0</v>
      </c>
      <c r="CD56" s="196" t="str">
        <f t="shared" si="32"/>
        <v>Fail</v>
      </c>
      <c r="CE56" s="47">
        <f>SUM(SUMIF(Survey!EA56:EC56,{"&gt;0","&lt;0"})*{1,-1})</f>
        <v>0</v>
      </c>
      <c r="CF56" s="50">
        <f t="shared" si="33"/>
        <v>0</v>
      </c>
      <c r="CG56" s="50">
        <f t="shared" si="34"/>
        <v>100</v>
      </c>
      <c r="CH56" s="48" t="b">
        <f>IF(OR(Survey!$M56="ETF",Survey!$M56="ETF, alternative mutual fund",Survey!$M56="Closed-end", Survey!$M56="Split share corp"),TRUE,FALSE)</f>
        <v>0</v>
      </c>
      <c r="CI56" s="196" t="str">
        <f t="shared" si="35"/>
        <v>Fail</v>
      </c>
      <c r="CJ56" s="47">
        <f>SUM(SUMIF(Survey!EE56:EK56,{"&gt;0","&lt;0"})*{1,-1})</f>
        <v>0</v>
      </c>
      <c r="CK56" s="50">
        <f t="shared" si="36"/>
        <v>0</v>
      </c>
      <c r="CL56" s="49">
        <f t="shared" si="37"/>
        <v>100</v>
      </c>
      <c r="CM56" s="196" t="str">
        <f t="shared" si="38"/>
        <v>Fail</v>
      </c>
      <c r="CN56" s="47">
        <f>SUM(SUMIF(Survey!EM56:ES56,{"&gt;0","&lt;0"})*{1,-1})</f>
        <v>0</v>
      </c>
      <c r="CO56" s="50">
        <f t="shared" si="39"/>
        <v>0</v>
      </c>
      <c r="CP56" s="49">
        <f t="shared" si="40"/>
        <v>100</v>
      </c>
    </row>
    <row r="57" spans="1:94">
      <c r="A57" s="1">
        <v>54</v>
      </c>
      <c r="B57" s="37" t="str">
        <f t="shared" si="1"/>
        <v>Pass</v>
      </c>
      <c r="C57" s="37" t="str">
        <f>IF(COUNTBLANK(Survey!B57:ET57)=$C$2, "Pass", "Fail")</f>
        <v>Pass</v>
      </c>
      <c r="D57" s="37" t="str">
        <f t="shared" si="2"/>
        <v>Fail</v>
      </c>
      <c r="F57" s="196" t="str">
        <f t="shared" si="3"/>
        <v>Fail</v>
      </c>
      <c r="G57" s="43">
        <f>COUNTBLANK(Survey!B57:D57)+COUNTBLANK(Survey!G57)+COUNTBLANK(Survey!I57)+COUNTBLANK(Survey!L57:M57)+COUNTBLANK(Survey!P57)+COUNTBLANK(Survey!S57:U57)+COUNTBLANK(Survey!AA57:AC57)+COUNTBLANK(Survey!AF57:AG57)+COUNTBLANK(Survey!AK57)</f>
        <v>17</v>
      </c>
      <c r="H57" s="196" t="str">
        <f t="shared" si="4"/>
        <v>Pass</v>
      </c>
      <c r="I57" s="44">
        <f>LEN(Survey!E57)</f>
        <v>0</v>
      </c>
      <c r="J57" s="196" t="str">
        <f t="shared" si="5"/>
        <v>Pass</v>
      </c>
      <c r="K57" s="43">
        <f>LEN(Survey!F57)</f>
        <v>0</v>
      </c>
      <c r="L57" s="196" t="str">
        <f t="shared" si="6"/>
        <v>Pass</v>
      </c>
      <c r="M57" s="44">
        <f>LEN(Survey!H57)</f>
        <v>0</v>
      </c>
      <c r="N57" s="43" t="str">
        <f>IF(Survey!$L57="Prospectus fund", "Yes", "No")</f>
        <v>No</v>
      </c>
      <c r="O57" s="196" t="str">
        <f t="shared" si="7"/>
        <v>Pass</v>
      </c>
      <c r="P57" s="44">
        <f>MOD((LEN(Survey!J57)+2),11)</f>
        <v>2</v>
      </c>
      <c r="Q57" s="48" t="b">
        <f>IF(OR(Survey!$M57="ETF",Survey!$M57="ETF, alternative mutual fund",Survey!$M57="Closed-end", Survey!$M57="Split share corp", Survey!$I57="Yes"),TRUE,FALSE)</f>
        <v>0</v>
      </c>
      <c r="R57" s="196" t="str">
        <f>IFERROR(IF(AND(OR(U57=V57,V57 = "Either"),NOT(ISBLANK(Survey!K57))),"Pass","Fail"),"Pass")</f>
        <v>Fail</v>
      </c>
      <c r="S57" s="47" cm="1">
        <f t="array" ref="S57">SUM(SUMIF(Survey!BO57:CH57,{"&gt;0","&lt;0"})*{1,-1})</f>
        <v>0</v>
      </c>
      <c r="T57" s="54" cm="1">
        <f t="array" ref="T57">SUM(SUMIF(Survey!BR57,{"&gt;0","&lt;0"})*{1,-1})+SUM(SUMIF(Survey!CB57,{"&gt;0","&lt;0"})*{1,-1})</f>
        <v>0</v>
      </c>
      <c r="U57" s="54">
        <f>Survey!K57</f>
        <v>0</v>
      </c>
      <c r="V57" s="53" t="str">
        <f t="shared" si="8"/>
        <v>Stand-alone</v>
      </c>
      <c r="W57" s="196" t="str">
        <f t="shared" si="9"/>
        <v>Fail</v>
      </c>
      <c r="X57" s="93" cm="1">
        <f t="array" ref="X57">SUM(SUMIF(Survey!BO57:CH57,{"&gt;0","&lt;0"})*{1,-1})+SUM(SUMIF(Survey!CJ57:DC57,{"&gt;0","&lt;0"})*{1,-1})</f>
        <v>0</v>
      </c>
      <c r="Y57" s="93">
        <f>IFERROR(X57/(Survey!$AL57),0)</f>
        <v>0</v>
      </c>
      <c r="Z57" s="198" t="b">
        <f>IF(OR(Survey!$M57="Alternative strategy or hedge",Survey!$M57="Other",Survey!$L57="Prospectus fund"),TRUE,FALSE)</f>
        <v>0</v>
      </c>
      <c r="AA57" s="198" t="b">
        <f>NOT(ISBLANK(Survey!$M57))</f>
        <v>0</v>
      </c>
      <c r="AB57" s="196" t="str">
        <f t="shared" si="10"/>
        <v>Pass</v>
      </c>
      <c r="AC57" s="54" t="b">
        <f>NOT(ISNUMBER(SEARCH("Other",Survey!$P57)))</f>
        <v>1</v>
      </c>
      <c r="AD57" s="53" t="b">
        <f>NOT(ISBLANK(Survey!$Q57))</f>
        <v>0</v>
      </c>
      <c r="AE57" s="239" t="str" cm="1">
        <f t="array" ref="AE57">IF(OR(IF(OR($AG57+$AH57 = 2, $AI57=1), FALSE, TRUE), AND($AF57:$AF57 = 0)),"Pass","Fail")</f>
        <v>Pass</v>
      </c>
      <c r="AF57" s="235">
        <f>COUNTBLANK(Survey!$W57:$Z57)</f>
        <v>4</v>
      </c>
      <c r="AG57" s="235">
        <f>IF(Survey!$I57="Yes",1,0)</f>
        <v>0</v>
      </c>
      <c r="AH57" s="235">
        <f>IF(OR(Survey!$M57="Mutual fund",Survey!$M57="Alternative mutual fund",Survey!$M57="Money market"),1,0)</f>
        <v>0</v>
      </c>
      <c r="AI57" s="240">
        <f>IF(OR(Survey!$M57="ETF",Survey!$M57="ETF, alternative mutual fund"),1,0)</f>
        <v>0</v>
      </c>
      <c r="AJ57" s="196" t="str">
        <f t="shared" si="11"/>
        <v>Pass</v>
      </c>
      <c r="AK57" s="54" t="b">
        <f>NOT(ISNUMBER(SEARCH("Yes",Survey!$AC57)))</f>
        <v>1</v>
      </c>
      <c r="AL57" s="53" t="b">
        <f>IF(COUNTBLANK(Survey!$AD57:$AE57)=0,TRUE, FALSE)</f>
        <v>0</v>
      </c>
      <c r="AM57" s="196" t="str">
        <f t="shared" si="12"/>
        <v>Pass</v>
      </c>
      <c r="AN57" s="54" t="b">
        <f>NOT(ISNUMBER(SEARCH("Yes",Survey!$AF57)))</f>
        <v>1</v>
      </c>
      <c r="AO57" s="53" t="b">
        <f>NOT(ISBLANK(Survey!$AH57))</f>
        <v>0</v>
      </c>
      <c r="AP57" s="196" t="str">
        <f t="shared" si="13"/>
        <v>Pass</v>
      </c>
      <c r="AQ57" s="54" t="b">
        <f>NOT(OR(ISNUMBER(SEARCH("Other",Survey!$AH57)),ISNUMBER(SEARCH("Multiple",Survey!$AH57))))</f>
        <v>1</v>
      </c>
      <c r="AR57" s="53" t="b">
        <f>NOT(ISBLANK(Survey!$AI57))</f>
        <v>0</v>
      </c>
      <c r="AS57" s="196" t="str">
        <f t="shared" si="14"/>
        <v>Fail</v>
      </c>
      <c r="AT57" s="45">
        <f>(Survey!$AL57)</f>
        <v>0</v>
      </c>
      <c r="AU57" s="37" t="str">
        <f t="shared" si="15"/>
        <v>Fail</v>
      </c>
      <c r="AV57" s="38">
        <f>ABS(Survey!$AL57)</f>
        <v>0</v>
      </c>
      <c r="AW57" s="64">
        <f>ABS(Survey!$AM57)+Survey!$AN57-ABS(Survey!$AO57)+ABS(Survey!$AP57)-ABS(Survey!$AQ57)+ABS(Survey!$AR57)-ABS(Survey!$AS57)+Survey!$AT57</f>
        <v>0</v>
      </c>
      <c r="AX57" s="46" t="str">
        <f t="shared" si="16"/>
        <v>No holdings</v>
      </c>
      <c r="AY57" s="37">
        <f t="shared" si="17"/>
        <v>0</v>
      </c>
      <c r="AZ57" s="196" t="str">
        <f t="shared" si="18"/>
        <v>Pass</v>
      </c>
      <c r="BA57" s="54" t="b">
        <f>IF(ABS(Survey!$AT57)=0,TRUE,FALSE)</f>
        <v>1</v>
      </c>
      <c r="BB57" s="53" t="b">
        <f>NOT(ISBLANK(Survey!$AU57))</f>
        <v>0</v>
      </c>
      <c r="BC57" s="37" t="str">
        <f t="shared" si="19"/>
        <v>Fail</v>
      </c>
      <c r="BD57" s="38">
        <f>ABS(Survey!$AL57)</f>
        <v>0</v>
      </c>
      <c r="BE57" s="38" cm="1">
        <f t="array" ref="BE57">SUM(SUMIF(Survey!AW57:BD57,{"&gt;0","&lt;0"})*{1,-1})-SUM(SUMIF(Survey!BF57:BM57,{"&gt;0","&lt;0"})*{1,-1})</f>
        <v>0</v>
      </c>
      <c r="BF57" s="46" t="str">
        <f t="shared" si="20"/>
        <v>No holdings</v>
      </c>
      <c r="BG57" s="37">
        <f t="shared" si="21"/>
        <v>0</v>
      </c>
      <c r="BH57" s="196" t="str">
        <f t="shared" si="22"/>
        <v>Fail</v>
      </c>
      <c r="BI57" s="47">
        <f>ABS(Survey!$AL57)</f>
        <v>0</v>
      </c>
      <c r="BJ57" s="47" cm="1">
        <f t="array" ref="BJ57">SUM(SUMIF(Survey!BO57:CH57,{"&gt;0","&lt;0"})*{1,-1})-SUM(SUMIF(Survey!CJ57:DC57,{"&gt;0","&lt;0"})*{1,-1})</f>
        <v>0</v>
      </c>
      <c r="BK57" s="48" t="str">
        <f t="shared" si="23"/>
        <v>No holdings</v>
      </c>
      <c r="BL57" s="49">
        <f t="shared" si="24"/>
        <v>0</v>
      </c>
      <c r="BM57" s="196" t="str">
        <f t="shared" si="25"/>
        <v>Pass</v>
      </c>
      <c r="BN57" s="54" t="b">
        <f>IF(ABS(Survey!$CH57)=0,TRUE,FALSE)</f>
        <v>1</v>
      </c>
      <c r="BO57" s="53" t="b">
        <f>NOT(ISBLANK(Survey!$CI57))</f>
        <v>0</v>
      </c>
      <c r="BP57" s="196" t="str">
        <f t="shared" si="26"/>
        <v>Pass</v>
      </c>
      <c r="BQ57" s="54" t="b">
        <f>IF(ABS(Survey!$DC57)=0,TRUE,FALSE)</f>
        <v>1</v>
      </c>
      <c r="BR57" s="53" t="b">
        <f>NOT(ISBLANK(Survey!$DD57))</f>
        <v>0</v>
      </c>
      <c r="BS57" s="37" t="str">
        <f t="shared" si="27"/>
        <v>Pass</v>
      </c>
      <c r="BT57" s="38" cm="1">
        <f t="array" ref="BT57">SUM(SUMIF(Survey!CD57,{"&gt;0","&lt;0"})*{1,-1})+SUM(SUMIF(Survey!CY57,{"&gt;0","&lt;0"})*{1,-1})</f>
        <v>0</v>
      </c>
      <c r="BU57" s="38">
        <f>SUM(SUMIF(Survey!DF57:DL57,{"&gt;0","&lt;0"})*{1,-1})+SUM(SUMIF(Survey!DN57:DT57,{"&gt;0","&lt;0"})*{1,-1})</f>
        <v>0</v>
      </c>
      <c r="BV57" s="37">
        <f t="shared" si="28"/>
        <v>0</v>
      </c>
      <c r="BW57" s="37">
        <f t="shared" si="29"/>
        <v>0</v>
      </c>
      <c r="BX57" s="196" t="str">
        <f t="shared" si="30"/>
        <v>Pass</v>
      </c>
      <c r="BY57" s="54" t="b">
        <f>IF(ABS(Survey!$DL57)=0,TRUE,FALSE)</f>
        <v>1</v>
      </c>
      <c r="BZ57" s="53" t="b">
        <f>NOT(ISBLANK(Survey!DM57))</f>
        <v>0</v>
      </c>
      <c r="CA57" s="196" t="str">
        <f t="shared" si="31"/>
        <v>Pass</v>
      </c>
      <c r="CB57" s="54" t="b">
        <f>IF(ABS(Survey!$DT57)=0,TRUE,FALSE)</f>
        <v>1</v>
      </c>
      <c r="CC57" s="53" t="b">
        <f>NOT(ISBLANK(Survey!$DU57))</f>
        <v>0</v>
      </c>
      <c r="CD57" s="196" t="str">
        <f t="shared" si="32"/>
        <v>Fail</v>
      </c>
      <c r="CE57" s="47">
        <f>SUM(SUMIF(Survey!EA57:EC57,{"&gt;0","&lt;0"})*{1,-1})</f>
        <v>0</v>
      </c>
      <c r="CF57" s="50">
        <f t="shared" si="33"/>
        <v>0</v>
      </c>
      <c r="CG57" s="50">
        <f t="shared" si="34"/>
        <v>100</v>
      </c>
      <c r="CH57" s="48" t="b">
        <f>IF(OR(Survey!$M57="ETF",Survey!$M57="ETF, alternative mutual fund",Survey!$M57="Closed-end", Survey!$M57="Split share corp"),TRUE,FALSE)</f>
        <v>0</v>
      </c>
      <c r="CI57" s="196" t="str">
        <f t="shared" si="35"/>
        <v>Fail</v>
      </c>
      <c r="CJ57" s="47">
        <f>SUM(SUMIF(Survey!EE57:EK57,{"&gt;0","&lt;0"})*{1,-1})</f>
        <v>0</v>
      </c>
      <c r="CK57" s="50">
        <f t="shared" si="36"/>
        <v>0</v>
      </c>
      <c r="CL57" s="49">
        <f t="shared" si="37"/>
        <v>100</v>
      </c>
      <c r="CM57" s="196" t="str">
        <f t="shared" si="38"/>
        <v>Fail</v>
      </c>
      <c r="CN57" s="47">
        <f>SUM(SUMIF(Survey!EM57:ES57,{"&gt;0","&lt;0"})*{1,-1})</f>
        <v>0</v>
      </c>
      <c r="CO57" s="50">
        <f t="shared" si="39"/>
        <v>0</v>
      </c>
      <c r="CP57" s="49">
        <f t="shared" si="40"/>
        <v>100</v>
      </c>
    </row>
    <row r="58" spans="1:94">
      <c r="A58" s="1">
        <v>55</v>
      </c>
      <c r="B58" s="37" t="str">
        <f t="shared" si="1"/>
        <v>Pass</v>
      </c>
      <c r="C58" s="37" t="str">
        <f>IF(COUNTBLANK(Survey!B58:ET58)=$C$2, "Pass", "Fail")</f>
        <v>Pass</v>
      </c>
      <c r="D58" s="37" t="str">
        <f t="shared" si="2"/>
        <v>Fail</v>
      </c>
      <c r="F58" s="196" t="str">
        <f t="shared" si="3"/>
        <v>Fail</v>
      </c>
      <c r="G58" s="43">
        <f>COUNTBLANK(Survey!B58:D58)+COUNTBLANK(Survey!G58)+COUNTBLANK(Survey!I58)+COUNTBLANK(Survey!L58:M58)+COUNTBLANK(Survey!P58)+COUNTBLANK(Survey!S58:U58)+COUNTBLANK(Survey!AA58:AC58)+COUNTBLANK(Survey!AF58:AG58)+COUNTBLANK(Survey!AK58)</f>
        <v>17</v>
      </c>
      <c r="H58" s="196" t="str">
        <f t="shared" si="4"/>
        <v>Pass</v>
      </c>
      <c r="I58" s="44">
        <f>LEN(Survey!E58)</f>
        <v>0</v>
      </c>
      <c r="J58" s="196" t="str">
        <f t="shared" si="5"/>
        <v>Pass</v>
      </c>
      <c r="K58" s="43">
        <f>LEN(Survey!F58)</f>
        <v>0</v>
      </c>
      <c r="L58" s="196" t="str">
        <f t="shared" si="6"/>
        <v>Pass</v>
      </c>
      <c r="M58" s="44">
        <f>LEN(Survey!H58)</f>
        <v>0</v>
      </c>
      <c r="N58" s="43" t="str">
        <f>IF(Survey!$L58="Prospectus fund", "Yes", "No")</f>
        <v>No</v>
      </c>
      <c r="O58" s="196" t="str">
        <f t="shared" si="7"/>
        <v>Pass</v>
      </c>
      <c r="P58" s="44">
        <f>MOD((LEN(Survey!J58)+2),11)</f>
        <v>2</v>
      </c>
      <c r="Q58" s="48" t="b">
        <f>IF(OR(Survey!$M58="ETF",Survey!$M58="ETF, alternative mutual fund",Survey!$M58="Closed-end", Survey!$M58="Split share corp", Survey!$I58="Yes"),TRUE,FALSE)</f>
        <v>0</v>
      </c>
      <c r="R58" s="196" t="str">
        <f>IFERROR(IF(AND(OR(U58=V58,V58 = "Either"),NOT(ISBLANK(Survey!K58))),"Pass","Fail"),"Pass")</f>
        <v>Fail</v>
      </c>
      <c r="S58" s="47" cm="1">
        <f t="array" ref="S58">SUM(SUMIF(Survey!BO58:CH58,{"&gt;0","&lt;0"})*{1,-1})</f>
        <v>0</v>
      </c>
      <c r="T58" s="54" cm="1">
        <f t="array" ref="T58">SUM(SUMIF(Survey!BR58,{"&gt;0","&lt;0"})*{1,-1})+SUM(SUMIF(Survey!CB58,{"&gt;0","&lt;0"})*{1,-1})</f>
        <v>0</v>
      </c>
      <c r="U58" s="54">
        <f>Survey!K58</f>
        <v>0</v>
      </c>
      <c r="V58" s="53" t="str">
        <f t="shared" si="8"/>
        <v>Stand-alone</v>
      </c>
      <c r="W58" s="196" t="str">
        <f t="shared" si="9"/>
        <v>Fail</v>
      </c>
      <c r="X58" s="93" cm="1">
        <f t="array" ref="X58">SUM(SUMIF(Survey!BO58:CH58,{"&gt;0","&lt;0"})*{1,-1})+SUM(SUMIF(Survey!CJ58:DC58,{"&gt;0","&lt;0"})*{1,-1})</f>
        <v>0</v>
      </c>
      <c r="Y58" s="93">
        <f>IFERROR(X58/(Survey!$AL58),0)</f>
        <v>0</v>
      </c>
      <c r="Z58" s="198" t="b">
        <f>IF(OR(Survey!$M58="Alternative strategy or hedge",Survey!$M58="Other",Survey!$L58="Prospectus fund"),TRUE,FALSE)</f>
        <v>0</v>
      </c>
      <c r="AA58" s="198" t="b">
        <f>NOT(ISBLANK(Survey!$M58))</f>
        <v>0</v>
      </c>
      <c r="AB58" s="196" t="str">
        <f t="shared" si="10"/>
        <v>Pass</v>
      </c>
      <c r="AC58" s="54" t="b">
        <f>NOT(ISNUMBER(SEARCH("Other",Survey!$P58)))</f>
        <v>1</v>
      </c>
      <c r="AD58" s="53" t="b">
        <f>NOT(ISBLANK(Survey!$Q58))</f>
        <v>0</v>
      </c>
      <c r="AE58" s="239" t="str" cm="1">
        <f t="array" ref="AE58">IF(OR(IF(OR($AG58+$AH58 = 2, $AI58=1), FALSE, TRUE), AND($AF58:$AF58 = 0)),"Pass","Fail")</f>
        <v>Pass</v>
      </c>
      <c r="AF58" s="235">
        <f>COUNTBLANK(Survey!$W58:$Z58)</f>
        <v>4</v>
      </c>
      <c r="AG58" s="235">
        <f>IF(Survey!$I58="Yes",1,0)</f>
        <v>0</v>
      </c>
      <c r="AH58" s="235">
        <f>IF(OR(Survey!$M58="Mutual fund",Survey!$M58="Alternative mutual fund",Survey!$M58="Money market"),1,0)</f>
        <v>0</v>
      </c>
      <c r="AI58" s="240">
        <f>IF(OR(Survey!$M58="ETF",Survey!$M58="ETF, alternative mutual fund"),1,0)</f>
        <v>0</v>
      </c>
      <c r="AJ58" s="196" t="str">
        <f t="shared" si="11"/>
        <v>Pass</v>
      </c>
      <c r="AK58" s="54" t="b">
        <f>NOT(ISNUMBER(SEARCH("Yes",Survey!$AC58)))</f>
        <v>1</v>
      </c>
      <c r="AL58" s="53" t="b">
        <f>IF(COUNTBLANK(Survey!$AD58:$AE58)=0,TRUE, FALSE)</f>
        <v>0</v>
      </c>
      <c r="AM58" s="196" t="str">
        <f t="shared" si="12"/>
        <v>Pass</v>
      </c>
      <c r="AN58" s="54" t="b">
        <f>NOT(ISNUMBER(SEARCH("Yes",Survey!$AF58)))</f>
        <v>1</v>
      </c>
      <c r="AO58" s="53" t="b">
        <f>NOT(ISBLANK(Survey!$AH58))</f>
        <v>0</v>
      </c>
      <c r="AP58" s="196" t="str">
        <f t="shared" si="13"/>
        <v>Pass</v>
      </c>
      <c r="AQ58" s="54" t="b">
        <f>NOT(OR(ISNUMBER(SEARCH("Other",Survey!$AH58)),ISNUMBER(SEARCH("Multiple",Survey!$AH58))))</f>
        <v>1</v>
      </c>
      <c r="AR58" s="53" t="b">
        <f>NOT(ISBLANK(Survey!$AI58))</f>
        <v>0</v>
      </c>
      <c r="AS58" s="196" t="str">
        <f t="shared" si="14"/>
        <v>Fail</v>
      </c>
      <c r="AT58" s="45">
        <f>(Survey!$AL58)</f>
        <v>0</v>
      </c>
      <c r="AU58" s="37" t="str">
        <f t="shared" si="15"/>
        <v>Fail</v>
      </c>
      <c r="AV58" s="38">
        <f>ABS(Survey!$AL58)</f>
        <v>0</v>
      </c>
      <c r="AW58" s="64">
        <f>ABS(Survey!$AM58)+Survey!$AN58-ABS(Survey!$AO58)+ABS(Survey!$AP58)-ABS(Survey!$AQ58)+ABS(Survey!$AR58)-ABS(Survey!$AS58)+Survey!$AT58</f>
        <v>0</v>
      </c>
      <c r="AX58" s="46" t="str">
        <f t="shared" si="16"/>
        <v>No holdings</v>
      </c>
      <c r="AY58" s="37">
        <f t="shared" si="17"/>
        <v>0</v>
      </c>
      <c r="AZ58" s="196" t="str">
        <f t="shared" si="18"/>
        <v>Pass</v>
      </c>
      <c r="BA58" s="54" t="b">
        <f>IF(ABS(Survey!$AT58)=0,TRUE,FALSE)</f>
        <v>1</v>
      </c>
      <c r="BB58" s="53" t="b">
        <f>NOT(ISBLANK(Survey!$AU58))</f>
        <v>0</v>
      </c>
      <c r="BC58" s="37" t="str">
        <f t="shared" si="19"/>
        <v>Fail</v>
      </c>
      <c r="BD58" s="38">
        <f>ABS(Survey!$AL58)</f>
        <v>0</v>
      </c>
      <c r="BE58" s="38" cm="1">
        <f t="array" ref="BE58">SUM(SUMIF(Survey!AW58:BD58,{"&gt;0","&lt;0"})*{1,-1})-SUM(SUMIF(Survey!BF58:BM58,{"&gt;0","&lt;0"})*{1,-1})</f>
        <v>0</v>
      </c>
      <c r="BF58" s="46" t="str">
        <f t="shared" si="20"/>
        <v>No holdings</v>
      </c>
      <c r="BG58" s="37">
        <f t="shared" si="21"/>
        <v>0</v>
      </c>
      <c r="BH58" s="196" t="str">
        <f t="shared" si="22"/>
        <v>Fail</v>
      </c>
      <c r="BI58" s="47">
        <f>ABS(Survey!$AL58)</f>
        <v>0</v>
      </c>
      <c r="BJ58" s="47" cm="1">
        <f t="array" ref="BJ58">SUM(SUMIF(Survey!BO58:CH58,{"&gt;0","&lt;0"})*{1,-1})-SUM(SUMIF(Survey!CJ58:DC58,{"&gt;0","&lt;0"})*{1,-1})</f>
        <v>0</v>
      </c>
      <c r="BK58" s="48" t="str">
        <f t="shared" si="23"/>
        <v>No holdings</v>
      </c>
      <c r="BL58" s="49">
        <f t="shared" si="24"/>
        <v>0</v>
      </c>
      <c r="BM58" s="196" t="str">
        <f t="shared" si="25"/>
        <v>Pass</v>
      </c>
      <c r="BN58" s="54" t="b">
        <f>IF(ABS(Survey!$CH58)=0,TRUE,FALSE)</f>
        <v>1</v>
      </c>
      <c r="BO58" s="53" t="b">
        <f>NOT(ISBLANK(Survey!$CI58))</f>
        <v>0</v>
      </c>
      <c r="BP58" s="196" t="str">
        <f t="shared" si="26"/>
        <v>Pass</v>
      </c>
      <c r="BQ58" s="54" t="b">
        <f>IF(ABS(Survey!$DC58)=0,TRUE,FALSE)</f>
        <v>1</v>
      </c>
      <c r="BR58" s="53" t="b">
        <f>NOT(ISBLANK(Survey!$DD58))</f>
        <v>0</v>
      </c>
      <c r="BS58" s="37" t="str">
        <f t="shared" si="27"/>
        <v>Pass</v>
      </c>
      <c r="BT58" s="38" cm="1">
        <f t="array" ref="BT58">SUM(SUMIF(Survey!CD58,{"&gt;0","&lt;0"})*{1,-1})+SUM(SUMIF(Survey!CY58,{"&gt;0","&lt;0"})*{1,-1})</f>
        <v>0</v>
      </c>
      <c r="BU58" s="38">
        <f>SUM(SUMIF(Survey!DF58:DL58,{"&gt;0","&lt;0"})*{1,-1})+SUM(SUMIF(Survey!DN58:DT58,{"&gt;0","&lt;0"})*{1,-1})</f>
        <v>0</v>
      </c>
      <c r="BV58" s="37">
        <f t="shared" si="28"/>
        <v>0</v>
      </c>
      <c r="BW58" s="37">
        <f t="shared" si="29"/>
        <v>0</v>
      </c>
      <c r="BX58" s="196" t="str">
        <f t="shared" si="30"/>
        <v>Pass</v>
      </c>
      <c r="BY58" s="54" t="b">
        <f>IF(ABS(Survey!$DL58)=0,TRUE,FALSE)</f>
        <v>1</v>
      </c>
      <c r="BZ58" s="53" t="b">
        <f>NOT(ISBLANK(Survey!DM58))</f>
        <v>0</v>
      </c>
      <c r="CA58" s="196" t="str">
        <f t="shared" si="31"/>
        <v>Pass</v>
      </c>
      <c r="CB58" s="54" t="b">
        <f>IF(ABS(Survey!$DT58)=0,TRUE,FALSE)</f>
        <v>1</v>
      </c>
      <c r="CC58" s="53" t="b">
        <f>NOT(ISBLANK(Survey!$DU58))</f>
        <v>0</v>
      </c>
      <c r="CD58" s="196" t="str">
        <f t="shared" si="32"/>
        <v>Fail</v>
      </c>
      <c r="CE58" s="47">
        <f>SUM(SUMIF(Survey!EA58:EC58,{"&gt;0","&lt;0"})*{1,-1})</f>
        <v>0</v>
      </c>
      <c r="CF58" s="50">
        <f t="shared" si="33"/>
        <v>0</v>
      </c>
      <c r="CG58" s="50">
        <f t="shared" si="34"/>
        <v>100</v>
      </c>
      <c r="CH58" s="48" t="b">
        <f>IF(OR(Survey!$M58="ETF",Survey!$M58="ETF, alternative mutual fund",Survey!$M58="Closed-end", Survey!$M58="Split share corp"),TRUE,FALSE)</f>
        <v>0</v>
      </c>
      <c r="CI58" s="196" t="str">
        <f t="shared" si="35"/>
        <v>Fail</v>
      </c>
      <c r="CJ58" s="47">
        <f>SUM(SUMIF(Survey!EE58:EK58,{"&gt;0","&lt;0"})*{1,-1})</f>
        <v>0</v>
      </c>
      <c r="CK58" s="50">
        <f t="shared" si="36"/>
        <v>0</v>
      </c>
      <c r="CL58" s="49">
        <f t="shared" si="37"/>
        <v>100</v>
      </c>
      <c r="CM58" s="196" t="str">
        <f t="shared" si="38"/>
        <v>Fail</v>
      </c>
      <c r="CN58" s="47">
        <f>SUM(SUMIF(Survey!EM58:ES58,{"&gt;0","&lt;0"})*{1,-1})</f>
        <v>0</v>
      </c>
      <c r="CO58" s="50">
        <f t="shared" si="39"/>
        <v>0</v>
      </c>
      <c r="CP58" s="49">
        <f t="shared" si="40"/>
        <v>100</v>
      </c>
    </row>
    <row r="59" spans="1:94">
      <c r="A59" s="1">
        <v>56</v>
      </c>
      <c r="B59" s="37" t="str">
        <f t="shared" si="1"/>
        <v>Pass</v>
      </c>
      <c r="C59" s="37" t="str">
        <f>IF(COUNTBLANK(Survey!B59:ET59)=$C$2, "Pass", "Fail")</f>
        <v>Pass</v>
      </c>
      <c r="D59" s="37" t="str">
        <f t="shared" si="2"/>
        <v>Fail</v>
      </c>
      <c r="F59" s="196" t="str">
        <f t="shared" si="3"/>
        <v>Fail</v>
      </c>
      <c r="G59" s="43">
        <f>COUNTBLANK(Survey!B59:D59)+COUNTBLANK(Survey!G59)+COUNTBLANK(Survey!I59)+COUNTBLANK(Survey!L59:M59)+COUNTBLANK(Survey!P59)+COUNTBLANK(Survey!S59:U59)+COUNTBLANK(Survey!AA59:AC59)+COUNTBLANK(Survey!AF59:AG59)+COUNTBLANK(Survey!AK59)</f>
        <v>17</v>
      </c>
      <c r="H59" s="196" t="str">
        <f t="shared" si="4"/>
        <v>Pass</v>
      </c>
      <c r="I59" s="44">
        <f>LEN(Survey!E59)</f>
        <v>0</v>
      </c>
      <c r="J59" s="196" t="str">
        <f t="shared" si="5"/>
        <v>Pass</v>
      </c>
      <c r="K59" s="43">
        <f>LEN(Survey!F59)</f>
        <v>0</v>
      </c>
      <c r="L59" s="196" t="str">
        <f t="shared" si="6"/>
        <v>Pass</v>
      </c>
      <c r="M59" s="44">
        <f>LEN(Survey!H59)</f>
        <v>0</v>
      </c>
      <c r="N59" s="43" t="str">
        <f>IF(Survey!$L59="Prospectus fund", "Yes", "No")</f>
        <v>No</v>
      </c>
      <c r="O59" s="196" t="str">
        <f t="shared" si="7"/>
        <v>Pass</v>
      </c>
      <c r="P59" s="44">
        <f>MOD((LEN(Survey!J59)+2),11)</f>
        <v>2</v>
      </c>
      <c r="Q59" s="48" t="b">
        <f>IF(OR(Survey!$M59="ETF",Survey!$M59="ETF, alternative mutual fund",Survey!$M59="Closed-end", Survey!$M59="Split share corp", Survey!$I59="Yes"),TRUE,FALSE)</f>
        <v>0</v>
      </c>
      <c r="R59" s="196" t="str">
        <f>IFERROR(IF(AND(OR(U59=V59,V59 = "Either"),NOT(ISBLANK(Survey!K59))),"Pass","Fail"),"Pass")</f>
        <v>Fail</v>
      </c>
      <c r="S59" s="47" cm="1">
        <f t="array" ref="S59">SUM(SUMIF(Survey!BO59:CH59,{"&gt;0","&lt;0"})*{1,-1})</f>
        <v>0</v>
      </c>
      <c r="T59" s="54" cm="1">
        <f t="array" ref="T59">SUM(SUMIF(Survey!BR59,{"&gt;0","&lt;0"})*{1,-1})+SUM(SUMIF(Survey!CB59,{"&gt;0","&lt;0"})*{1,-1})</f>
        <v>0</v>
      </c>
      <c r="U59" s="54">
        <f>Survey!K59</f>
        <v>0</v>
      </c>
      <c r="V59" s="53" t="str">
        <f t="shared" si="8"/>
        <v>Stand-alone</v>
      </c>
      <c r="W59" s="196" t="str">
        <f t="shared" si="9"/>
        <v>Fail</v>
      </c>
      <c r="X59" s="93" cm="1">
        <f t="array" ref="X59">SUM(SUMIF(Survey!BO59:CH59,{"&gt;0","&lt;0"})*{1,-1})+SUM(SUMIF(Survey!CJ59:DC59,{"&gt;0","&lt;0"})*{1,-1})</f>
        <v>0</v>
      </c>
      <c r="Y59" s="93">
        <f>IFERROR(X59/(Survey!$AL59),0)</f>
        <v>0</v>
      </c>
      <c r="Z59" s="198" t="b">
        <f>IF(OR(Survey!$M59="Alternative strategy or hedge",Survey!$M59="Other",Survey!$L59="Prospectus fund"),TRUE,FALSE)</f>
        <v>0</v>
      </c>
      <c r="AA59" s="198" t="b">
        <f>NOT(ISBLANK(Survey!$M59))</f>
        <v>0</v>
      </c>
      <c r="AB59" s="196" t="str">
        <f t="shared" si="10"/>
        <v>Pass</v>
      </c>
      <c r="AC59" s="54" t="b">
        <f>NOT(ISNUMBER(SEARCH("Other",Survey!$P59)))</f>
        <v>1</v>
      </c>
      <c r="AD59" s="53" t="b">
        <f>NOT(ISBLANK(Survey!$Q59))</f>
        <v>0</v>
      </c>
      <c r="AE59" s="239" t="str" cm="1">
        <f t="array" ref="AE59">IF(OR(IF(OR($AG59+$AH59 = 2, $AI59=1), FALSE, TRUE), AND($AF59:$AF59 = 0)),"Pass","Fail")</f>
        <v>Pass</v>
      </c>
      <c r="AF59" s="235">
        <f>COUNTBLANK(Survey!$W59:$Z59)</f>
        <v>4</v>
      </c>
      <c r="AG59" s="235">
        <f>IF(Survey!$I59="Yes",1,0)</f>
        <v>0</v>
      </c>
      <c r="AH59" s="235">
        <f>IF(OR(Survey!$M59="Mutual fund",Survey!$M59="Alternative mutual fund",Survey!$M59="Money market"),1,0)</f>
        <v>0</v>
      </c>
      <c r="AI59" s="240">
        <f>IF(OR(Survey!$M59="ETF",Survey!$M59="ETF, alternative mutual fund"),1,0)</f>
        <v>0</v>
      </c>
      <c r="AJ59" s="196" t="str">
        <f t="shared" si="11"/>
        <v>Pass</v>
      </c>
      <c r="AK59" s="54" t="b">
        <f>NOT(ISNUMBER(SEARCH("Yes",Survey!$AC59)))</f>
        <v>1</v>
      </c>
      <c r="AL59" s="53" t="b">
        <f>IF(COUNTBLANK(Survey!$AD59:$AE59)=0,TRUE, FALSE)</f>
        <v>0</v>
      </c>
      <c r="AM59" s="196" t="str">
        <f t="shared" si="12"/>
        <v>Pass</v>
      </c>
      <c r="AN59" s="54" t="b">
        <f>NOT(ISNUMBER(SEARCH("Yes",Survey!$AF59)))</f>
        <v>1</v>
      </c>
      <c r="AO59" s="53" t="b">
        <f>NOT(ISBLANK(Survey!$AH59))</f>
        <v>0</v>
      </c>
      <c r="AP59" s="196" t="str">
        <f t="shared" si="13"/>
        <v>Pass</v>
      </c>
      <c r="AQ59" s="54" t="b">
        <f>NOT(OR(ISNUMBER(SEARCH("Other",Survey!$AH59)),ISNUMBER(SEARCH("Multiple",Survey!$AH59))))</f>
        <v>1</v>
      </c>
      <c r="AR59" s="53" t="b">
        <f>NOT(ISBLANK(Survey!$AI59))</f>
        <v>0</v>
      </c>
      <c r="AS59" s="196" t="str">
        <f t="shared" si="14"/>
        <v>Fail</v>
      </c>
      <c r="AT59" s="45">
        <f>(Survey!$AL59)</f>
        <v>0</v>
      </c>
      <c r="AU59" s="37" t="str">
        <f t="shared" si="15"/>
        <v>Fail</v>
      </c>
      <c r="AV59" s="38">
        <f>ABS(Survey!$AL59)</f>
        <v>0</v>
      </c>
      <c r="AW59" s="64">
        <f>ABS(Survey!$AM59)+Survey!$AN59-ABS(Survey!$AO59)+ABS(Survey!$AP59)-ABS(Survey!$AQ59)+ABS(Survey!$AR59)-ABS(Survey!$AS59)+Survey!$AT59</f>
        <v>0</v>
      </c>
      <c r="AX59" s="46" t="str">
        <f t="shared" si="16"/>
        <v>No holdings</v>
      </c>
      <c r="AY59" s="37">
        <f t="shared" si="17"/>
        <v>0</v>
      </c>
      <c r="AZ59" s="196" t="str">
        <f t="shared" si="18"/>
        <v>Pass</v>
      </c>
      <c r="BA59" s="54" t="b">
        <f>IF(ABS(Survey!$AT59)=0,TRUE,FALSE)</f>
        <v>1</v>
      </c>
      <c r="BB59" s="53" t="b">
        <f>NOT(ISBLANK(Survey!$AU59))</f>
        <v>0</v>
      </c>
      <c r="BC59" s="37" t="str">
        <f t="shared" si="19"/>
        <v>Fail</v>
      </c>
      <c r="BD59" s="38">
        <f>ABS(Survey!$AL59)</f>
        <v>0</v>
      </c>
      <c r="BE59" s="38" cm="1">
        <f t="array" ref="BE59">SUM(SUMIF(Survey!AW59:BD59,{"&gt;0","&lt;0"})*{1,-1})-SUM(SUMIF(Survey!BF59:BM59,{"&gt;0","&lt;0"})*{1,-1})</f>
        <v>0</v>
      </c>
      <c r="BF59" s="46" t="str">
        <f t="shared" si="20"/>
        <v>No holdings</v>
      </c>
      <c r="BG59" s="37">
        <f t="shared" si="21"/>
        <v>0</v>
      </c>
      <c r="BH59" s="196" t="str">
        <f t="shared" si="22"/>
        <v>Fail</v>
      </c>
      <c r="BI59" s="47">
        <f>ABS(Survey!$AL59)</f>
        <v>0</v>
      </c>
      <c r="BJ59" s="47" cm="1">
        <f t="array" ref="BJ59">SUM(SUMIF(Survey!BO59:CH59,{"&gt;0","&lt;0"})*{1,-1})-SUM(SUMIF(Survey!CJ59:DC59,{"&gt;0","&lt;0"})*{1,-1})</f>
        <v>0</v>
      </c>
      <c r="BK59" s="48" t="str">
        <f t="shared" si="23"/>
        <v>No holdings</v>
      </c>
      <c r="BL59" s="49">
        <f t="shared" si="24"/>
        <v>0</v>
      </c>
      <c r="BM59" s="196" t="str">
        <f t="shared" si="25"/>
        <v>Pass</v>
      </c>
      <c r="BN59" s="54" t="b">
        <f>IF(ABS(Survey!$CH59)=0,TRUE,FALSE)</f>
        <v>1</v>
      </c>
      <c r="BO59" s="53" t="b">
        <f>NOT(ISBLANK(Survey!$CI59))</f>
        <v>0</v>
      </c>
      <c r="BP59" s="196" t="str">
        <f t="shared" si="26"/>
        <v>Pass</v>
      </c>
      <c r="BQ59" s="54" t="b">
        <f>IF(ABS(Survey!$DC59)=0,TRUE,FALSE)</f>
        <v>1</v>
      </c>
      <c r="BR59" s="53" t="b">
        <f>NOT(ISBLANK(Survey!$DD59))</f>
        <v>0</v>
      </c>
      <c r="BS59" s="37" t="str">
        <f t="shared" si="27"/>
        <v>Pass</v>
      </c>
      <c r="BT59" s="38" cm="1">
        <f t="array" ref="BT59">SUM(SUMIF(Survey!CD59,{"&gt;0","&lt;0"})*{1,-1})+SUM(SUMIF(Survey!CY59,{"&gt;0","&lt;0"})*{1,-1})</f>
        <v>0</v>
      </c>
      <c r="BU59" s="38">
        <f>SUM(SUMIF(Survey!DF59:DL59,{"&gt;0","&lt;0"})*{1,-1})+SUM(SUMIF(Survey!DN59:DT59,{"&gt;0","&lt;0"})*{1,-1})</f>
        <v>0</v>
      </c>
      <c r="BV59" s="37">
        <f t="shared" si="28"/>
        <v>0</v>
      </c>
      <c r="BW59" s="37">
        <f t="shared" si="29"/>
        <v>0</v>
      </c>
      <c r="BX59" s="196" t="str">
        <f t="shared" si="30"/>
        <v>Pass</v>
      </c>
      <c r="BY59" s="54" t="b">
        <f>IF(ABS(Survey!$DL59)=0,TRUE,FALSE)</f>
        <v>1</v>
      </c>
      <c r="BZ59" s="53" t="b">
        <f>NOT(ISBLANK(Survey!DM59))</f>
        <v>0</v>
      </c>
      <c r="CA59" s="196" t="str">
        <f t="shared" si="31"/>
        <v>Pass</v>
      </c>
      <c r="CB59" s="54" t="b">
        <f>IF(ABS(Survey!$DT59)=0,TRUE,FALSE)</f>
        <v>1</v>
      </c>
      <c r="CC59" s="53" t="b">
        <f>NOT(ISBLANK(Survey!$DU59))</f>
        <v>0</v>
      </c>
      <c r="CD59" s="196" t="str">
        <f t="shared" si="32"/>
        <v>Fail</v>
      </c>
      <c r="CE59" s="47">
        <f>SUM(SUMIF(Survey!EA59:EC59,{"&gt;0","&lt;0"})*{1,-1})</f>
        <v>0</v>
      </c>
      <c r="CF59" s="50">
        <f t="shared" si="33"/>
        <v>0</v>
      </c>
      <c r="CG59" s="50">
        <f t="shared" si="34"/>
        <v>100</v>
      </c>
      <c r="CH59" s="48" t="b">
        <f>IF(OR(Survey!$M59="ETF",Survey!$M59="ETF, alternative mutual fund",Survey!$M59="Closed-end", Survey!$M59="Split share corp"),TRUE,FALSE)</f>
        <v>0</v>
      </c>
      <c r="CI59" s="196" t="str">
        <f t="shared" si="35"/>
        <v>Fail</v>
      </c>
      <c r="CJ59" s="47">
        <f>SUM(SUMIF(Survey!EE59:EK59,{"&gt;0","&lt;0"})*{1,-1})</f>
        <v>0</v>
      </c>
      <c r="CK59" s="50">
        <f t="shared" si="36"/>
        <v>0</v>
      </c>
      <c r="CL59" s="49">
        <f t="shared" si="37"/>
        <v>100</v>
      </c>
      <c r="CM59" s="196" t="str">
        <f t="shared" si="38"/>
        <v>Fail</v>
      </c>
      <c r="CN59" s="47">
        <f>SUM(SUMIF(Survey!EM59:ES59,{"&gt;0","&lt;0"})*{1,-1})</f>
        <v>0</v>
      </c>
      <c r="CO59" s="50">
        <f t="shared" si="39"/>
        <v>0</v>
      </c>
      <c r="CP59" s="49">
        <f t="shared" si="40"/>
        <v>100</v>
      </c>
    </row>
    <row r="60" spans="1:94">
      <c r="A60" s="1">
        <v>57</v>
      </c>
      <c r="B60" s="37" t="str">
        <f t="shared" si="1"/>
        <v>Pass</v>
      </c>
      <c r="C60" s="37" t="str">
        <f>IF(COUNTBLANK(Survey!B60:ET60)=$C$2, "Pass", "Fail")</f>
        <v>Pass</v>
      </c>
      <c r="D60" s="37" t="str">
        <f t="shared" si="2"/>
        <v>Fail</v>
      </c>
      <c r="F60" s="196" t="str">
        <f t="shared" si="3"/>
        <v>Fail</v>
      </c>
      <c r="G60" s="43">
        <f>COUNTBLANK(Survey!B60:D60)+COUNTBLANK(Survey!G60)+COUNTBLANK(Survey!I60)+COUNTBLANK(Survey!L60:M60)+COUNTBLANK(Survey!P60)+COUNTBLANK(Survey!S60:U60)+COUNTBLANK(Survey!AA60:AC60)+COUNTBLANK(Survey!AF60:AG60)+COUNTBLANK(Survey!AK60)</f>
        <v>17</v>
      </c>
      <c r="H60" s="196" t="str">
        <f t="shared" si="4"/>
        <v>Pass</v>
      </c>
      <c r="I60" s="44">
        <f>LEN(Survey!E60)</f>
        <v>0</v>
      </c>
      <c r="J60" s="196" t="str">
        <f t="shared" si="5"/>
        <v>Pass</v>
      </c>
      <c r="K60" s="43">
        <f>LEN(Survey!F60)</f>
        <v>0</v>
      </c>
      <c r="L60" s="196" t="str">
        <f t="shared" si="6"/>
        <v>Pass</v>
      </c>
      <c r="M60" s="44">
        <f>LEN(Survey!H60)</f>
        <v>0</v>
      </c>
      <c r="N60" s="43" t="str">
        <f>IF(Survey!$L60="Prospectus fund", "Yes", "No")</f>
        <v>No</v>
      </c>
      <c r="O60" s="196" t="str">
        <f t="shared" si="7"/>
        <v>Pass</v>
      </c>
      <c r="P60" s="44">
        <f>MOD((LEN(Survey!J60)+2),11)</f>
        <v>2</v>
      </c>
      <c r="Q60" s="48" t="b">
        <f>IF(OR(Survey!$M60="ETF",Survey!$M60="ETF, alternative mutual fund",Survey!$M60="Closed-end", Survey!$M60="Split share corp", Survey!$I60="Yes"),TRUE,FALSE)</f>
        <v>0</v>
      </c>
      <c r="R60" s="196" t="str">
        <f>IFERROR(IF(AND(OR(U60=V60,V60 = "Either"),NOT(ISBLANK(Survey!K60))),"Pass","Fail"),"Pass")</f>
        <v>Fail</v>
      </c>
      <c r="S60" s="47" cm="1">
        <f t="array" ref="S60">SUM(SUMIF(Survey!BO60:CH60,{"&gt;0","&lt;0"})*{1,-1})</f>
        <v>0</v>
      </c>
      <c r="T60" s="54" cm="1">
        <f t="array" ref="T60">SUM(SUMIF(Survey!BR60,{"&gt;0","&lt;0"})*{1,-1})+SUM(SUMIF(Survey!CB60,{"&gt;0","&lt;0"})*{1,-1})</f>
        <v>0</v>
      </c>
      <c r="U60" s="54">
        <f>Survey!K60</f>
        <v>0</v>
      </c>
      <c r="V60" s="53" t="str">
        <f t="shared" si="8"/>
        <v>Stand-alone</v>
      </c>
      <c r="W60" s="196" t="str">
        <f t="shared" si="9"/>
        <v>Fail</v>
      </c>
      <c r="X60" s="93" cm="1">
        <f t="array" ref="X60">SUM(SUMIF(Survey!BO60:CH60,{"&gt;0","&lt;0"})*{1,-1})+SUM(SUMIF(Survey!CJ60:DC60,{"&gt;0","&lt;0"})*{1,-1})</f>
        <v>0</v>
      </c>
      <c r="Y60" s="93">
        <f>IFERROR(X60/(Survey!$AL60),0)</f>
        <v>0</v>
      </c>
      <c r="Z60" s="198" t="b">
        <f>IF(OR(Survey!$M60="Alternative strategy or hedge",Survey!$M60="Other",Survey!$L60="Prospectus fund"),TRUE,FALSE)</f>
        <v>0</v>
      </c>
      <c r="AA60" s="198" t="b">
        <f>NOT(ISBLANK(Survey!$M60))</f>
        <v>0</v>
      </c>
      <c r="AB60" s="196" t="str">
        <f t="shared" si="10"/>
        <v>Pass</v>
      </c>
      <c r="AC60" s="54" t="b">
        <f>NOT(ISNUMBER(SEARCH("Other",Survey!$P60)))</f>
        <v>1</v>
      </c>
      <c r="AD60" s="53" t="b">
        <f>NOT(ISBLANK(Survey!$Q60))</f>
        <v>0</v>
      </c>
      <c r="AE60" s="239" t="str" cm="1">
        <f t="array" ref="AE60">IF(OR(IF(OR($AG60+$AH60 = 2, $AI60=1), FALSE, TRUE), AND($AF60:$AF60 = 0)),"Pass","Fail")</f>
        <v>Pass</v>
      </c>
      <c r="AF60" s="235">
        <f>COUNTBLANK(Survey!$W60:$Z60)</f>
        <v>4</v>
      </c>
      <c r="AG60" s="235">
        <f>IF(Survey!$I60="Yes",1,0)</f>
        <v>0</v>
      </c>
      <c r="AH60" s="235">
        <f>IF(OR(Survey!$M60="Mutual fund",Survey!$M60="Alternative mutual fund",Survey!$M60="Money market"),1,0)</f>
        <v>0</v>
      </c>
      <c r="AI60" s="240">
        <f>IF(OR(Survey!$M60="ETF",Survey!$M60="ETF, alternative mutual fund"),1,0)</f>
        <v>0</v>
      </c>
      <c r="AJ60" s="196" t="str">
        <f t="shared" si="11"/>
        <v>Pass</v>
      </c>
      <c r="AK60" s="54" t="b">
        <f>NOT(ISNUMBER(SEARCH("Yes",Survey!$AC60)))</f>
        <v>1</v>
      </c>
      <c r="AL60" s="53" t="b">
        <f>IF(COUNTBLANK(Survey!$AD60:$AE60)=0,TRUE, FALSE)</f>
        <v>0</v>
      </c>
      <c r="AM60" s="196" t="str">
        <f t="shared" si="12"/>
        <v>Pass</v>
      </c>
      <c r="AN60" s="54" t="b">
        <f>NOT(ISNUMBER(SEARCH("Yes",Survey!$AF60)))</f>
        <v>1</v>
      </c>
      <c r="AO60" s="53" t="b">
        <f>NOT(ISBLANK(Survey!$AH60))</f>
        <v>0</v>
      </c>
      <c r="AP60" s="196" t="str">
        <f t="shared" si="13"/>
        <v>Pass</v>
      </c>
      <c r="AQ60" s="54" t="b">
        <f>NOT(OR(ISNUMBER(SEARCH("Other",Survey!$AH60)),ISNUMBER(SEARCH("Multiple",Survey!$AH60))))</f>
        <v>1</v>
      </c>
      <c r="AR60" s="53" t="b">
        <f>NOT(ISBLANK(Survey!$AI60))</f>
        <v>0</v>
      </c>
      <c r="AS60" s="196" t="str">
        <f t="shared" si="14"/>
        <v>Fail</v>
      </c>
      <c r="AT60" s="45">
        <f>(Survey!$AL60)</f>
        <v>0</v>
      </c>
      <c r="AU60" s="37" t="str">
        <f t="shared" si="15"/>
        <v>Fail</v>
      </c>
      <c r="AV60" s="38">
        <f>ABS(Survey!$AL60)</f>
        <v>0</v>
      </c>
      <c r="AW60" s="64">
        <f>ABS(Survey!$AM60)+Survey!$AN60-ABS(Survey!$AO60)+ABS(Survey!$AP60)-ABS(Survey!$AQ60)+ABS(Survey!$AR60)-ABS(Survey!$AS60)+Survey!$AT60</f>
        <v>0</v>
      </c>
      <c r="AX60" s="46" t="str">
        <f t="shared" si="16"/>
        <v>No holdings</v>
      </c>
      <c r="AY60" s="37">
        <f t="shared" si="17"/>
        <v>0</v>
      </c>
      <c r="AZ60" s="196" t="str">
        <f t="shared" si="18"/>
        <v>Pass</v>
      </c>
      <c r="BA60" s="54" t="b">
        <f>IF(ABS(Survey!$AT60)=0,TRUE,FALSE)</f>
        <v>1</v>
      </c>
      <c r="BB60" s="53" t="b">
        <f>NOT(ISBLANK(Survey!$AU60))</f>
        <v>0</v>
      </c>
      <c r="BC60" s="37" t="str">
        <f t="shared" si="19"/>
        <v>Fail</v>
      </c>
      <c r="BD60" s="38">
        <f>ABS(Survey!$AL60)</f>
        <v>0</v>
      </c>
      <c r="BE60" s="38" cm="1">
        <f t="array" ref="BE60">SUM(SUMIF(Survey!AW60:BD60,{"&gt;0","&lt;0"})*{1,-1})-SUM(SUMIF(Survey!BF60:BM60,{"&gt;0","&lt;0"})*{1,-1})</f>
        <v>0</v>
      </c>
      <c r="BF60" s="46" t="str">
        <f t="shared" si="20"/>
        <v>No holdings</v>
      </c>
      <c r="BG60" s="37">
        <f t="shared" si="21"/>
        <v>0</v>
      </c>
      <c r="BH60" s="196" t="str">
        <f t="shared" si="22"/>
        <v>Fail</v>
      </c>
      <c r="BI60" s="47">
        <f>ABS(Survey!$AL60)</f>
        <v>0</v>
      </c>
      <c r="BJ60" s="47" cm="1">
        <f t="array" ref="BJ60">SUM(SUMIF(Survey!BO60:CH60,{"&gt;0","&lt;0"})*{1,-1})-SUM(SUMIF(Survey!CJ60:DC60,{"&gt;0","&lt;0"})*{1,-1})</f>
        <v>0</v>
      </c>
      <c r="BK60" s="48" t="str">
        <f t="shared" si="23"/>
        <v>No holdings</v>
      </c>
      <c r="BL60" s="49">
        <f t="shared" si="24"/>
        <v>0</v>
      </c>
      <c r="BM60" s="196" t="str">
        <f t="shared" si="25"/>
        <v>Pass</v>
      </c>
      <c r="BN60" s="54" t="b">
        <f>IF(ABS(Survey!$CH60)=0,TRUE,FALSE)</f>
        <v>1</v>
      </c>
      <c r="BO60" s="53" t="b">
        <f>NOT(ISBLANK(Survey!$CI60))</f>
        <v>0</v>
      </c>
      <c r="BP60" s="196" t="str">
        <f t="shared" si="26"/>
        <v>Pass</v>
      </c>
      <c r="BQ60" s="54" t="b">
        <f>IF(ABS(Survey!$DC60)=0,TRUE,FALSE)</f>
        <v>1</v>
      </c>
      <c r="BR60" s="53" t="b">
        <f>NOT(ISBLANK(Survey!$DD60))</f>
        <v>0</v>
      </c>
      <c r="BS60" s="37" t="str">
        <f t="shared" si="27"/>
        <v>Pass</v>
      </c>
      <c r="BT60" s="38" cm="1">
        <f t="array" ref="BT60">SUM(SUMIF(Survey!CD60,{"&gt;0","&lt;0"})*{1,-1})+SUM(SUMIF(Survey!CY60,{"&gt;0","&lt;0"})*{1,-1})</f>
        <v>0</v>
      </c>
      <c r="BU60" s="38">
        <f>SUM(SUMIF(Survey!DF60:DL60,{"&gt;0","&lt;0"})*{1,-1})+SUM(SUMIF(Survey!DN60:DT60,{"&gt;0","&lt;0"})*{1,-1})</f>
        <v>0</v>
      </c>
      <c r="BV60" s="37">
        <f t="shared" si="28"/>
        <v>0</v>
      </c>
      <c r="BW60" s="37">
        <f t="shared" si="29"/>
        <v>0</v>
      </c>
      <c r="BX60" s="196" t="str">
        <f t="shared" si="30"/>
        <v>Pass</v>
      </c>
      <c r="BY60" s="54" t="b">
        <f>IF(ABS(Survey!$DL60)=0,TRUE,FALSE)</f>
        <v>1</v>
      </c>
      <c r="BZ60" s="53" t="b">
        <f>NOT(ISBLANK(Survey!DM60))</f>
        <v>0</v>
      </c>
      <c r="CA60" s="196" t="str">
        <f t="shared" si="31"/>
        <v>Pass</v>
      </c>
      <c r="CB60" s="54" t="b">
        <f>IF(ABS(Survey!$DT60)=0,TRUE,FALSE)</f>
        <v>1</v>
      </c>
      <c r="CC60" s="53" t="b">
        <f>NOT(ISBLANK(Survey!$DU60))</f>
        <v>0</v>
      </c>
      <c r="CD60" s="196" t="str">
        <f t="shared" si="32"/>
        <v>Fail</v>
      </c>
      <c r="CE60" s="47">
        <f>SUM(SUMIF(Survey!EA60:EC60,{"&gt;0","&lt;0"})*{1,-1})</f>
        <v>0</v>
      </c>
      <c r="CF60" s="50">
        <f t="shared" si="33"/>
        <v>0</v>
      </c>
      <c r="CG60" s="50">
        <f t="shared" si="34"/>
        <v>100</v>
      </c>
      <c r="CH60" s="48" t="b">
        <f>IF(OR(Survey!$M60="ETF",Survey!$M60="ETF, alternative mutual fund",Survey!$M60="Closed-end", Survey!$M60="Split share corp"),TRUE,FALSE)</f>
        <v>0</v>
      </c>
      <c r="CI60" s="196" t="str">
        <f t="shared" si="35"/>
        <v>Fail</v>
      </c>
      <c r="CJ60" s="47">
        <f>SUM(SUMIF(Survey!EE60:EK60,{"&gt;0","&lt;0"})*{1,-1})</f>
        <v>0</v>
      </c>
      <c r="CK60" s="50">
        <f t="shared" si="36"/>
        <v>0</v>
      </c>
      <c r="CL60" s="49">
        <f t="shared" si="37"/>
        <v>100</v>
      </c>
      <c r="CM60" s="196" t="str">
        <f t="shared" si="38"/>
        <v>Fail</v>
      </c>
      <c r="CN60" s="47">
        <f>SUM(SUMIF(Survey!EM60:ES60,{"&gt;0","&lt;0"})*{1,-1})</f>
        <v>0</v>
      </c>
      <c r="CO60" s="50">
        <f t="shared" si="39"/>
        <v>0</v>
      </c>
      <c r="CP60" s="49">
        <f t="shared" si="40"/>
        <v>100</v>
      </c>
    </row>
    <row r="61" spans="1:94">
      <c r="A61" s="1">
        <v>58</v>
      </c>
      <c r="B61" s="37" t="str">
        <f t="shared" si="1"/>
        <v>Pass</v>
      </c>
      <c r="C61" s="37" t="str">
        <f>IF(COUNTBLANK(Survey!B61:ET61)=$C$2, "Pass", "Fail")</f>
        <v>Pass</v>
      </c>
      <c r="D61" s="37" t="str">
        <f t="shared" si="2"/>
        <v>Fail</v>
      </c>
      <c r="F61" s="196" t="str">
        <f t="shared" si="3"/>
        <v>Fail</v>
      </c>
      <c r="G61" s="43">
        <f>COUNTBLANK(Survey!B61:D61)+COUNTBLANK(Survey!G61)+COUNTBLANK(Survey!I61)+COUNTBLANK(Survey!L61:M61)+COUNTBLANK(Survey!P61)+COUNTBLANK(Survey!S61:U61)+COUNTBLANK(Survey!AA61:AC61)+COUNTBLANK(Survey!AF61:AG61)+COUNTBLANK(Survey!AK61)</f>
        <v>17</v>
      </c>
      <c r="H61" s="196" t="str">
        <f t="shared" si="4"/>
        <v>Pass</v>
      </c>
      <c r="I61" s="44">
        <f>LEN(Survey!E61)</f>
        <v>0</v>
      </c>
      <c r="J61" s="196" t="str">
        <f t="shared" si="5"/>
        <v>Pass</v>
      </c>
      <c r="K61" s="43">
        <f>LEN(Survey!F61)</f>
        <v>0</v>
      </c>
      <c r="L61" s="196" t="str">
        <f t="shared" si="6"/>
        <v>Pass</v>
      </c>
      <c r="M61" s="44">
        <f>LEN(Survey!H61)</f>
        <v>0</v>
      </c>
      <c r="N61" s="43" t="str">
        <f>IF(Survey!$L61="Prospectus fund", "Yes", "No")</f>
        <v>No</v>
      </c>
      <c r="O61" s="196" t="str">
        <f t="shared" si="7"/>
        <v>Pass</v>
      </c>
      <c r="P61" s="44">
        <f>MOD((LEN(Survey!J61)+2),11)</f>
        <v>2</v>
      </c>
      <c r="Q61" s="48" t="b">
        <f>IF(OR(Survey!$M61="ETF",Survey!$M61="ETF, alternative mutual fund",Survey!$M61="Closed-end", Survey!$M61="Split share corp", Survey!$I61="Yes"),TRUE,FALSE)</f>
        <v>0</v>
      </c>
      <c r="R61" s="196" t="str">
        <f>IFERROR(IF(AND(OR(U61=V61,V61 = "Either"),NOT(ISBLANK(Survey!K61))),"Pass","Fail"),"Pass")</f>
        <v>Fail</v>
      </c>
      <c r="S61" s="47" cm="1">
        <f t="array" ref="S61">SUM(SUMIF(Survey!BO61:CH61,{"&gt;0","&lt;0"})*{1,-1})</f>
        <v>0</v>
      </c>
      <c r="T61" s="54" cm="1">
        <f t="array" ref="T61">SUM(SUMIF(Survey!BR61,{"&gt;0","&lt;0"})*{1,-1})+SUM(SUMIF(Survey!CB61,{"&gt;0","&lt;0"})*{1,-1})</f>
        <v>0</v>
      </c>
      <c r="U61" s="54">
        <f>Survey!K61</f>
        <v>0</v>
      </c>
      <c r="V61" s="53" t="str">
        <f t="shared" si="8"/>
        <v>Stand-alone</v>
      </c>
      <c r="W61" s="196" t="str">
        <f t="shared" si="9"/>
        <v>Fail</v>
      </c>
      <c r="X61" s="93" cm="1">
        <f t="array" ref="X61">SUM(SUMIF(Survey!BO61:CH61,{"&gt;0","&lt;0"})*{1,-1})+SUM(SUMIF(Survey!CJ61:DC61,{"&gt;0","&lt;0"})*{1,-1})</f>
        <v>0</v>
      </c>
      <c r="Y61" s="93">
        <f>IFERROR(X61/(Survey!$AL61),0)</f>
        <v>0</v>
      </c>
      <c r="Z61" s="198" t="b">
        <f>IF(OR(Survey!$M61="Alternative strategy or hedge",Survey!$M61="Other",Survey!$L61="Prospectus fund"),TRUE,FALSE)</f>
        <v>0</v>
      </c>
      <c r="AA61" s="198" t="b">
        <f>NOT(ISBLANK(Survey!$M61))</f>
        <v>0</v>
      </c>
      <c r="AB61" s="196" t="str">
        <f t="shared" si="10"/>
        <v>Pass</v>
      </c>
      <c r="AC61" s="54" t="b">
        <f>NOT(ISNUMBER(SEARCH("Other",Survey!$P61)))</f>
        <v>1</v>
      </c>
      <c r="AD61" s="53" t="b">
        <f>NOT(ISBLANK(Survey!$Q61))</f>
        <v>0</v>
      </c>
      <c r="AE61" s="239" t="str" cm="1">
        <f t="array" ref="AE61">IF(OR(IF(OR($AG61+$AH61 = 2, $AI61=1), FALSE, TRUE), AND($AF61:$AF61 = 0)),"Pass","Fail")</f>
        <v>Pass</v>
      </c>
      <c r="AF61" s="235">
        <f>COUNTBLANK(Survey!$W61:$Z61)</f>
        <v>4</v>
      </c>
      <c r="AG61" s="235">
        <f>IF(Survey!$I61="Yes",1,0)</f>
        <v>0</v>
      </c>
      <c r="AH61" s="235">
        <f>IF(OR(Survey!$M61="Mutual fund",Survey!$M61="Alternative mutual fund",Survey!$M61="Money market"),1,0)</f>
        <v>0</v>
      </c>
      <c r="AI61" s="240">
        <f>IF(OR(Survey!$M61="ETF",Survey!$M61="ETF, alternative mutual fund"),1,0)</f>
        <v>0</v>
      </c>
      <c r="AJ61" s="196" t="str">
        <f t="shared" si="11"/>
        <v>Pass</v>
      </c>
      <c r="AK61" s="54" t="b">
        <f>NOT(ISNUMBER(SEARCH("Yes",Survey!$AC61)))</f>
        <v>1</v>
      </c>
      <c r="AL61" s="53" t="b">
        <f>IF(COUNTBLANK(Survey!$AD61:$AE61)=0,TRUE, FALSE)</f>
        <v>0</v>
      </c>
      <c r="AM61" s="196" t="str">
        <f t="shared" si="12"/>
        <v>Pass</v>
      </c>
      <c r="AN61" s="54" t="b">
        <f>NOT(ISNUMBER(SEARCH("Yes",Survey!$AF61)))</f>
        <v>1</v>
      </c>
      <c r="AO61" s="53" t="b">
        <f>NOT(ISBLANK(Survey!$AH61))</f>
        <v>0</v>
      </c>
      <c r="AP61" s="196" t="str">
        <f t="shared" si="13"/>
        <v>Pass</v>
      </c>
      <c r="AQ61" s="54" t="b">
        <f>NOT(OR(ISNUMBER(SEARCH("Other",Survey!$AH61)),ISNUMBER(SEARCH("Multiple",Survey!$AH61))))</f>
        <v>1</v>
      </c>
      <c r="AR61" s="53" t="b">
        <f>NOT(ISBLANK(Survey!$AI61))</f>
        <v>0</v>
      </c>
      <c r="AS61" s="196" t="str">
        <f t="shared" si="14"/>
        <v>Fail</v>
      </c>
      <c r="AT61" s="45">
        <f>(Survey!$AL61)</f>
        <v>0</v>
      </c>
      <c r="AU61" s="37" t="str">
        <f t="shared" si="15"/>
        <v>Fail</v>
      </c>
      <c r="AV61" s="38">
        <f>ABS(Survey!$AL61)</f>
        <v>0</v>
      </c>
      <c r="AW61" s="64">
        <f>ABS(Survey!$AM61)+Survey!$AN61-ABS(Survey!$AO61)+ABS(Survey!$AP61)-ABS(Survey!$AQ61)+ABS(Survey!$AR61)-ABS(Survey!$AS61)+Survey!$AT61</f>
        <v>0</v>
      </c>
      <c r="AX61" s="46" t="str">
        <f t="shared" si="16"/>
        <v>No holdings</v>
      </c>
      <c r="AY61" s="37">
        <f t="shared" si="17"/>
        <v>0</v>
      </c>
      <c r="AZ61" s="196" t="str">
        <f t="shared" si="18"/>
        <v>Pass</v>
      </c>
      <c r="BA61" s="54" t="b">
        <f>IF(ABS(Survey!$AT61)=0,TRUE,FALSE)</f>
        <v>1</v>
      </c>
      <c r="BB61" s="53" t="b">
        <f>NOT(ISBLANK(Survey!$AU61))</f>
        <v>0</v>
      </c>
      <c r="BC61" s="37" t="str">
        <f t="shared" si="19"/>
        <v>Fail</v>
      </c>
      <c r="BD61" s="38">
        <f>ABS(Survey!$AL61)</f>
        <v>0</v>
      </c>
      <c r="BE61" s="38" cm="1">
        <f t="array" ref="BE61">SUM(SUMIF(Survey!AW61:BD61,{"&gt;0","&lt;0"})*{1,-1})-SUM(SUMIF(Survey!BF61:BM61,{"&gt;0","&lt;0"})*{1,-1})</f>
        <v>0</v>
      </c>
      <c r="BF61" s="46" t="str">
        <f t="shared" si="20"/>
        <v>No holdings</v>
      </c>
      <c r="BG61" s="37">
        <f t="shared" si="21"/>
        <v>0</v>
      </c>
      <c r="BH61" s="196" t="str">
        <f t="shared" si="22"/>
        <v>Fail</v>
      </c>
      <c r="BI61" s="47">
        <f>ABS(Survey!$AL61)</f>
        <v>0</v>
      </c>
      <c r="BJ61" s="47" cm="1">
        <f t="array" ref="BJ61">SUM(SUMIF(Survey!BO61:CH61,{"&gt;0","&lt;0"})*{1,-1})-SUM(SUMIF(Survey!CJ61:DC61,{"&gt;0","&lt;0"})*{1,-1})</f>
        <v>0</v>
      </c>
      <c r="BK61" s="48" t="str">
        <f t="shared" si="23"/>
        <v>No holdings</v>
      </c>
      <c r="BL61" s="49">
        <f t="shared" si="24"/>
        <v>0</v>
      </c>
      <c r="BM61" s="196" t="str">
        <f t="shared" si="25"/>
        <v>Pass</v>
      </c>
      <c r="BN61" s="54" t="b">
        <f>IF(ABS(Survey!$CH61)=0,TRUE,FALSE)</f>
        <v>1</v>
      </c>
      <c r="BO61" s="53" t="b">
        <f>NOT(ISBLANK(Survey!$CI61))</f>
        <v>0</v>
      </c>
      <c r="BP61" s="196" t="str">
        <f t="shared" si="26"/>
        <v>Pass</v>
      </c>
      <c r="BQ61" s="54" t="b">
        <f>IF(ABS(Survey!$DC61)=0,TRUE,FALSE)</f>
        <v>1</v>
      </c>
      <c r="BR61" s="53" t="b">
        <f>NOT(ISBLANK(Survey!$DD61))</f>
        <v>0</v>
      </c>
      <c r="BS61" s="37" t="str">
        <f t="shared" si="27"/>
        <v>Pass</v>
      </c>
      <c r="BT61" s="38" cm="1">
        <f t="array" ref="BT61">SUM(SUMIF(Survey!CD61,{"&gt;0","&lt;0"})*{1,-1})+SUM(SUMIF(Survey!CY61,{"&gt;0","&lt;0"})*{1,-1})</f>
        <v>0</v>
      </c>
      <c r="BU61" s="38">
        <f>SUM(SUMIF(Survey!DF61:DL61,{"&gt;0","&lt;0"})*{1,-1})+SUM(SUMIF(Survey!DN61:DT61,{"&gt;0","&lt;0"})*{1,-1})</f>
        <v>0</v>
      </c>
      <c r="BV61" s="37">
        <f t="shared" si="28"/>
        <v>0</v>
      </c>
      <c r="BW61" s="37">
        <f t="shared" si="29"/>
        <v>0</v>
      </c>
      <c r="BX61" s="196" t="str">
        <f t="shared" si="30"/>
        <v>Pass</v>
      </c>
      <c r="BY61" s="54" t="b">
        <f>IF(ABS(Survey!$DL61)=0,TRUE,FALSE)</f>
        <v>1</v>
      </c>
      <c r="BZ61" s="53" t="b">
        <f>NOT(ISBLANK(Survey!DM61))</f>
        <v>0</v>
      </c>
      <c r="CA61" s="196" t="str">
        <f t="shared" si="31"/>
        <v>Pass</v>
      </c>
      <c r="CB61" s="54" t="b">
        <f>IF(ABS(Survey!$DT61)=0,TRUE,FALSE)</f>
        <v>1</v>
      </c>
      <c r="CC61" s="53" t="b">
        <f>NOT(ISBLANK(Survey!$DU61))</f>
        <v>0</v>
      </c>
      <c r="CD61" s="196" t="str">
        <f t="shared" si="32"/>
        <v>Fail</v>
      </c>
      <c r="CE61" s="47">
        <f>SUM(SUMIF(Survey!EA61:EC61,{"&gt;0","&lt;0"})*{1,-1})</f>
        <v>0</v>
      </c>
      <c r="CF61" s="50">
        <f t="shared" si="33"/>
        <v>0</v>
      </c>
      <c r="CG61" s="50">
        <f t="shared" si="34"/>
        <v>100</v>
      </c>
      <c r="CH61" s="48" t="b">
        <f>IF(OR(Survey!$M61="ETF",Survey!$M61="ETF, alternative mutual fund",Survey!$M61="Closed-end", Survey!$M61="Split share corp"),TRUE,FALSE)</f>
        <v>0</v>
      </c>
      <c r="CI61" s="196" t="str">
        <f t="shared" si="35"/>
        <v>Fail</v>
      </c>
      <c r="CJ61" s="47">
        <f>SUM(SUMIF(Survey!EE61:EK61,{"&gt;0","&lt;0"})*{1,-1})</f>
        <v>0</v>
      </c>
      <c r="CK61" s="50">
        <f t="shared" si="36"/>
        <v>0</v>
      </c>
      <c r="CL61" s="49">
        <f t="shared" si="37"/>
        <v>100</v>
      </c>
      <c r="CM61" s="196" t="str">
        <f t="shared" si="38"/>
        <v>Fail</v>
      </c>
      <c r="CN61" s="47">
        <f>SUM(SUMIF(Survey!EM61:ES61,{"&gt;0","&lt;0"})*{1,-1})</f>
        <v>0</v>
      </c>
      <c r="CO61" s="50">
        <f t="shared" si="39"/>
        <v>0</v>
      </c>
      <c r="CP61" s="49">
        <f t="shared" si="40"/>
        <v>100</v>
      </c>
    </row>
    <row r="62" spans="1:94">
      <c r="A62" s="1">
        <v>59</v>
      </c>
      <c r="B62" s="37" t="str">
        <f t="shared" si="1"/>
        <v>Pass</v>
      </c>
      <c r="C62" s="37" t="str">
        <f>IF(COUNTBLANK(Survey!B62:ET62)=$C$2, "Pass", "Fail")</f>
        <v>Pass</v>
      </c>
      <c r="D62" s="37" t="str">
        <f t="shared" si="2"/>
        <v>Fail</v>
      </c>
      <c r="F62" s="196" t="str">
        <f t="shared" si="3"/>
        <v>Fail</v>
      </c>
      <c r="G62" s="43">
        <f>COUNTBLANK(Survey!B62:D62)+COUNTBLANK(Survey!G62)+COUNTBLANK(Survey!I62)+COUNTBLANK(Survey!L62:M62)+COUNTBLANK(Survey!P62)+COUNTBLANK(Survey!S62:U62)+COUNTBLANK(Survey!AA62:AC62)+COUNTBLANK(Survey!AF62:AG62)+COUNTBLANK(Survey!AK62)</f>
        <v>17</v>
      </c>
      <c r="H62" s="196" t="str">
        <f t="shared" si="4"/>
        <v>Pass</v>
      </c>
      <c r="I62" s="44">
        <f>LEN(Survey!E62)</f>
        <v>0</v>
      </c>
      <c r="J62" s="196" t="str">
        <f t="shared" si="5"/>
        <v>Pass</v>
      </c>
      <c r="K62" s="43">
        <f>LEN(Survey!F62)</f>
        <v>0</v>
      </c>
      <c r="L62" s="196" t="str">
        <f t="shared" si="6"/>
        <v>Pass</v>
      </c>
      <c r="M62" s="44">
        <f>LEN(Survey!H62)</f>
        <v>0</v>
      </c>
      <c r="N62" s="43" t="str">
        <f>IF(Survey!$L62="Prospectus fund", "Yes", "No")</f>
        <v>No</v>
      </c>
      <c r="O62" s="196" t="str">
        <f t="shared" si="7"/>
        <v>Pass</v>
      </c>
      <c r="P62" s="44">
        <f>MOD((LEN(Survey!J62)+2),11)</f>
        <v>2</v>
      </c>
      <c r="Q62" s="48" t="b">
        <f>IF(OR(Survey!$M62="ETF",Survey!$M62="ETF, alternative mutual fund",Survey!$M62="Closed-end", Survey!$M62="Split share corp", Survey!$I62="Yes"),TRUE,FALSE)</f>
        <v>0</v>
      </c>
      <c r="R62" s="196" t="str">
        <f>IFERROR(IF(AND(OR(U62=V62,V62 = "Either"),NOT(ISBLANK(Survey!K62))),"Pass","Fail"),"Pass")</f>
        <v>Fail</v>
      </c>
      <c r="S62" s="47" cm="1">
        <f t="array" ref="S62">SUM(SUMIF(Survey!BO62:CH62,{"&gt;0","&lt;0"})*{1,-1})</f>
        <v>0</v>
      </c>
      <c r="T62" s="54" cm="1">
        <f t="array" ref="T62">SUM(SUMIF(Survey!BR62,{"&gt;0","&lt;0"})*{1,-1})+SUM(SUMIF(Survey!CB62,{"&gt;0","&lt;0"})*{1,-1})</f>
        <v>0</v>
      </c>
      <c r="U62" s="54">
        <f>Survey!K62</f>
        <v>0</v>
      </c>
      <c r="V62" s="53" t="str">
        <f t="shared" si="8"/>
        <v>Stand-alone</v>
      </c>
      <c r="W62" s="196" t="str">
        <f t="shared" si="9"/>
        <v>Fail</v>
      </c>
      <c r="X62" s="93" cm="1">
        <f t="array" ref="X62">SUM(SUMIF(Survey!BO62:CH62,{"&gt;0","&lt;0"})*{1,-1})+SUM(SUMIF(Survey!CJ62:DC62,{"&gt;0","&lt;0"})*{1,-1})</f>
        <v>0</v>
      </c>
      <c r="Y62" s="93">
        <f>IFERROR(X62/(Survey!$AL62),0)</f>
        <v>0</v>
      </c>
      <c r="Z62" s="198" t="b">
        <f>IF(OR(Survey!$M62="Alternative strategy or hedge",Survey!$M62="Other",Survey!$L62="Prospectus fund"),TRUE,FALSE)</f>
        <v>0</v>
      </c>
      <c r="AA62" s="198" t="b">
        <f>NOT(ISBLANK(Survey!$M62))</f>
        <v>0</v>
      </c>
      <c r="AB62" s="196" t="str">
        <f t="shared" si="10"/>
        <v>Pass</v>
      </c>
      <c r="AC62" s="54" t="b">
        <f>NOT(ISNUMBER(SEARCH("Other",Survey!$P62)))</f>
        <v>1</v>
      </c>
      <c r="AD62" s="53" t="b">
        <f>NOT(ISBLANK(Survey!$Q62))</f>
        <v>0</v>
      </c>
      <c r="AE62" s="239" t="str" cm="1">
        <f t="array" ref="AE62">IF(OR(IF(OR($AG62+$AH62 = 2, $AI62=1), FALSE, TRUE), AND($AF62:$AF62 = 0)),"Pass","Fail")</f>
        <v>Pass</v>
      </c>
      <c r="AF62" s="235">
        <f>COUNTBLANK(Survey!$W62:$Z62)</f>
        <v>4</v>
      </c>
      <c r="AG62" s="235">
        <f>IF(Survey!$I62="Yes",1,0)</f>
        <v>0</v>
      </c>
      <c r="AH62" s="235">
        <f>IF(OR(Survey!$M62="Mutual fund",Survey!$M62="Alternative mutual fund",Survey!$M62="Money market"),1,0)</f>
        <v>0</v>
      </c>
      <c r="AI62" s="240">
        <f>IF(OR(Survey!$M62="ETF",Survey!$M62="ETF, alternative mutual fund"),1,0)</f>
        <v>0</v>
      </c>
      <c r="AJ62" s="196" t="str">
        <f t="shared" si="11"/>
        <v>Pass</v>
      </c>
      <c r="AK62" s="54" t="b">
        <f>NOT(ISNUMBER(SEARCH("Yes",Survey!$AC62)))</f>
        <v>1</v>
      </c>
      <c r="AL62" s="53" t="b">
        <f>IF(COUNTBLANK(Survey!$AD62:$AE62)=0,TRUE, FALSE)</f>
        <v>0</v>
      </c>
      <c r="AM62" s="196" t="str">
        <f t="shared" si="12"/>
        <v>Pass</v>
      </c>
      <c r="AN62" s="54" t="b">
        <f>NOT(ISNUMBER(SEARCH("Yes",Survey!$AF62)))</f>
        <v>1</v>
      </c>
      <c r="AO62" s="53" t="b">
        <f>NOT(ISBLANK(Survey!$AH62))</f>
        <v>0</v>
      </c>
      <c r="AP62" s="196" t="str">
        <f t="shared" si="13"/>
        <v>Pass</v>
      </c>
      <c r="AQ62" s="54" t="b">
        <f>NOT(OR(ISNUMBER(SEARCH("Other",Survey!$AH62)),ISNUMBER(SEARCH("Multiple",Survey!$AH62))))</f>
        <v>1</v>
      </c>
      <c r="AR62" s="53" t="b">
        <f>NOT(ISBLANK(Survey!$AI62))</f>
        <v>0</v>
      </c>
      <c r="AS62" s="196" t="str">
        <f t="shared" si="14"/>
        <v>Fail</v>
      </c>
      <c r="AT62" s="45">
        <f>(Survey!$AL62)</f>
        <v>0</v>
      </c>
      <c r="AU62" s="37" t="str">
        <f t="shared" si="15"/>
        <v>Fail</v>
      </c>
      <c r="AV62" s="38">
        <f>ABS(Survey!$AL62)</f>
        <v>0</v>
      </c>
      <c r="AW62" s="64">
        <f>ABS(Survey!$AM62)+Survey!$AN62-ABS(Survey!$AO62)+ABS(Survey!$AP62)-ABS(Survey!$AQ62)+ABS(Survey!$AR62)-ABS(Survey!$AS62)+Survey!$AT62</f>
        <v>0</v>
      </c>
      <c r="AX62" s="46" t="str">
        <f t="shared" si="16"/>
        <v>No holdings</v>
      </c>
      <c r="AY62" s="37">
        <f t="shared" si="17"/>
        <v>0</v>
      </c>
      <c r="AZ62" s="196" t="str">
        <f t="shared" si="18"/>
        <v>Pass</v>
      </c>
      <c r="BA62" s="54" t="b">
        <f>IF(ABS(Survey!$AT62)=0,TRUE,FALSE)</f>
        <v>1</v>
      </c>
      <c r="BB62" s="53" t="b">
        <f>NOT(ISBLANK(Survey!$AU62))</f>
        <v>0</v>
      </c>
      <c r="BC62" s="37" t="str">
        <f t="shared" si="19"/>
        <v>Fail</v>
      </c>
      <c r="BD62" s="38">
        <f>ABS(Survey!$AL62)</f>
        <v>0</v>
      </c>
      <c r="BE62" s="38" cm="1">
        <f t="array" ref="BE62">SUM(SUMIF(Survey!AW62:BD62,{"&gt;0","&lt;0"})*{1,-1})-SUM(SUMIF(Survey!BF62:BM62,{"&gt;0","&lt;0"})*{1,-1})</f>
        <v>0</v>
      </c>
      <c r="BF62" s="46" t="str">
        <f t="shared" si="20"/>
        <v>No holdings</v>
      </c>
      <c r="BG62" s="37">
        <f t="shared" si="21"/>
        <v>0</v>
      </c>
      <c r="BH62" s="196" t="str">
        <f t="shared" si="22"/>
        <v>Fail</v>
      </c>
      <c r="BI62" s="47">
        <f>ABS(Survey!$AL62)</f>
        <v>0</v>
      </c>
      <c r="BJ62" s="47" cm="1">
        <f t="array" ref="BJ62">SUM(SUMIF(Survey!BO62:CH62,{"&gt;0","&lt;0"})*{1,-1})-SUM(SUMIF(Survey!CJ62:DC62,{"&gt;0","&lt;0"})*{1,-1})</f>
        <v>0</v>
      </c>
      <c r="BK62" s="48" t="str">
        <f t="shared" si="23"/>
        <v>No holdings</v>
      </c>
      <c r="BL62" s="49">
        <f t="shared" si="24"/>
        <v>0</v>
      </c>
      <c r="BM62" s="196" t="str">
        <f t="shared" si="25"/>
        <v>Pass</v>
      </c>
      <c r="BN62" s="54" t="b">
        <f>IF(ABS(Survey!$CH62)=0,TRUE,FALSE)</f>
        <v>1</v>
      </c>
      <c r="BO62" s="53" t="b">
        <f>NOT(ISBLANK(Survey!$CI62))</f>
        <v>0</v>
      </c>
      <c r="BP62" s="196" t="str">
        <f t="shared" si="26"/>
        <v>Pass</v>
      </c>
      <c r="BQ62" s="54" t="b">
        <f>IF(ABS(Survey!$DC62)=0,TRUE,FALSE)</f>
        <v>1</v>
      </c>
      <c r="BR62" s="53" t="b">
        <f>NOT(ISBLANK(Survey!$DD62))</f>
        <v>0</v>
      </c>
      <c r="BS62" s="37" t="str">
        <f t="shared" si="27"/>
        <v>Pass</v>
      </c>
      <c r="BT62" s="38" cm="1">
        <f t="array" ref="BT62">SUM(SUMIF(Survey!CD62,{"&gt;0","&lt;0"})*{1,-1})+SUM(SUMIF(Survey!CY62,{"&gt;0","&lt;0"})*{1,-1})</f>
        <v>0</v>
      </c>
      <c r="BU62" s="38">
        <f>SUM(SUMIF(Survey!DF62:DL62,{"&gt;0","&lt;0"})*{1,-1})+SUM(SUMIF(Survey!DN62:DT62,{"&gt;0","&lt;0"})*{1,-1})</f>
        <v>0</v>
      </c>
      <c r="BV62" s="37">
        <f t="shared" si="28"/>
        <v>0</v>
      </c>
      <c r="BW62" s="37">
        <f t="shared" si="29"/>
        <v>0</v>
      </c>
      <c r="BX62" s="196" t="str">
        <f t="shared" si="30"/>
        <v>Pass</v>
      </c>
      <c r="BY62" s="54" t="b">
        <f>IF(ABS(Survey!$DL62)=0,TRUE,FALSE)</f>
        <v>1</v>
      </c>
      <c r="BZ62" s="53" t="b">
        <f>NOT(ISBLANK(Survey!DM62))</f>
        <v>0</v>
      </c>
      <c r="CA62" s="196" t="str">
        <f t="shared" si="31"/>
        <v>Pass</v>
      </c>
      <c r="CB62" s="54" t="b">
        <f>IF(ABS(Survey!$DT62)=0,TRUE,FALSE)</f>
        <v>1</v>
      </c>
      <c r="CC62" s="53" t="b">
        <f>NOT(ISBLANK(Survey!$DU62))</f>
        <v>0</v>
      </c>
      <c r="CD62" s="196" t="str">
        <f t="shared" si="32"/>
        <v>Fail</v>
      </c>
      <c r="CE62" s="47">
        <f>SUM(SUMIF(Survey!EA62:EC62,{"&gt;0","&lt;0"})*{1,-1})</f>
        <v>0</v>
      </c>
      <c r="CF62" s="50">
        <f t="shared" si="33"/>
        <v>0</v>
      </c>
      <c r="CG62" s="50">
        <f t="shared" si="34"/>
        <v>100</v>
      </c>
      <c r="CH62" s="48" t="b">
        <f>IF(OR(Survey!$M62="ETF",Survey!$M62="ETF, alternative mutual fund",Survey!$M62="Closed-end", Survey!$M62="Split share corp"),TRUE,FALSE)</f>
        <v>0</v>
      </c>
      <c r="CI62" s="196" t="str">
        <f t="shared" si="35"/>
        <v>Fail</v>
      </c>
      <c r="CJ62" s="47">
        <f>SUM(SUMIF(Survey!EE62:EK62,{"&gt;0","&lt;0"})*{1,-1})</f>
        <v>0</v>
      </c>
      <c r="CK62" s="50">
        <f t="shared" si="36"/>
        <v>0</v>
      </c>
      <c r="CL62" s="49">
        <f t="shared" si="37"/>
        <v>100</v>
      </c>
      <c r="CM62" s="196" t="str">
        <f t="shared" si="38"/>
        <v>Fail</v>
      </c>
      <c r="CN62" s="47">
        <f>SUM(SUMIF(Survey!EM62:ES62,{"&gt;0","&lt;0"})*{1,-1})</f>
        <v>0</v>
      </c>
      <c r="CO62" s="50">
        <f t="shared" si="39"/>
        <v>0</v>
      </c>
      <c r="CP62" s="49">
        <f t="shared" si="40"/>
        <v>100</v>
      </c>
    </row>
    <row r="63" spans="1:94">
      <c r="A63" s="1">
        <v>60</v>
      </c>
      <c r="B63" s="37" t="str">
        <f t="shared" si="1"/>
        <v>Pass</v>
      </c>
      <c r="C63" s="37" t="str">
        <f>IF(COUNTBLANK(Survey!B63:ET63)=$C$2, "Pass", "Fail")</f>
        <v>Pass</v>
      </c>
      <c r="D63" s="37" t="str">
        <f t="shared" si="2"/>
        <v>Fail</v>
      </c>
      <c r="F63" s="196" t="str">
        <f t="shared" si="3"/>
        <v>Fail</v>
      </c>
      <c r="G63" s="43">
        <f>COUNTBLANK(Survey!B63:D63)+COUNTBLANK(Survey!G63)+COUNTBLANK(Survey!I63)+COUNTBLANK(Survey!L63:M63)+COUNTBLANK(Survey!P63)+COUNTBLANK(Survey!S63:U63)+COUNTBLANK(Survey!AA63:AC63)+COUNTBLANK(Survey!AF63:AG63)+COUNTBLANK(Survey!AK63)</f>
        <v>17</v>
      </c>
      <c r="H63" s="196" t="str">
        <f t="shared" si="4"/>
        <v>Pass</v>
      </c>
      <c r="I63" s="44">
        <f>LEN(Survey!E63)</f>
        <v>0</v>
      </c>
      <c r="J63" s="196" t="str">
        <f t="shared" si="5"/>
        <v>Pass</v>
      </c>
      <c r="K63" s="43">
        <f>LEN(Survey!F63)</f>
        <v>0</v>
      </c>
      <c r="L63" s="196" t="str">
        <f t="shared" si="6"/>
        <v>Pass</v>
      </c>
      <c r="M63" s="44">
        <f>LEN(Survey!H63)</f>
        <v>0</v>
      </c>
      <c r="N63" s="43" t="str">
        <f>IF(Survey!$L63="Prospectus fund", "Yes", "No")</f>
        <v>No</v>
      </c>
      <c r="O63" s="196" t="str">
        <f t="shared" si="7"/>
        <v>Pass</v>
      </c>
      <c r="P63" s="44">
        <f>MOD((LEN(Survey!J63)+2),11)</f>
        <v>2</v>
      </c>
      <c r="Q63" s="48" t="b">
        <f>IF(OR(Survey!$M63="ETF",Survey!$M63="ETF, alternative mutual fund",Survey!$M63="Closed-end", Survey!$M63="Split share corp", Survey!$I63="Yes"),TRUE,FALSE)</f>
        <v>0</v>
      </c>
      <c r="R63" s="196" t="str">
        <f>IFERROR(IF(AND(OR(U63=V63,V63 = "Either"),NOT(ISBLANK(Survey!K63))),"Pass","Fail"),"Pass")</f>
        <v>Fail</v>
      </c>
      <c r="S63" s="47" cm="1">
        <f t="array" ref="S63">SUM(SUMIF(Survey!BO63:CH63,{"&gt;0","&lt;0"})*{1,-1})</f>
        <v>0</v>
      </c>
      <c r="T63" s="54" cm="1">
        <f t="array" ref="T63">SUM(SUMIF(Survey!BR63,{"&gt;0","&lt;0"})*{1,-1})+SUM(SUMIF(Survey!CB63,{"&gt;0","&lt;0"})*{1,-1})</f>
        <v>0</v>
      </c>
      <c r="U63" s="54">
        <f>Survey!K63</f>
        <v>0</v>
      </c>
      <c r="V63" s="53" t="str">
        <f t="shared" si="8"/>
        <v>Stand-alone</v>
      </c>
      <c r="W63" s="196" t="str">
        <f t="shared" si="9"/>
        <v>Fail</v>
      </c>
      <c r="X63" s="93" cm="1">
        <f t="array" ref="X63">SUM(SUMIF(Survey!BO63:CH63,{"&gt;0","&lt;0"})*{1,-1})+SUM(SUMIF(Survey!CJ63:DC63,{"&gt;0","&lt;0"})*{1,-1})</f>
        <v>0</v>
      </c>
      <c r="Y63" s="93">
        <f>IFERROR(X63/(Survey!$AL63),0)</f>
        <v>0</v>
      </c>
      <c r="Z63" s="198" t="b">
        <f>IF(OR(Survey!$M63="Alternative strategy or hedge",Survey!$M63="Other",Survey!$L63="Prospectus fund"),TRUE,FALSE)</f>
        <v>0</v>
      </c>
      <c r="AA63" s="198" t="b">
        <f>NOT(ISBLANK(Survey!$M63))</f>
        <v>0</v>
      </c>
      <c r="AB63" s="196" t="str">
        <f t="shared" si="10"/>
        <v>Pass</v>
      </c>
      <c r="AC63" s="54" t="b">
        <f>NOT(ISNUMBER(SEARCH("Other",Survey!$P63)))</f>
        <v>1</v>
      </c>
      <c r="AD63" s="53" t="b">
        <f>NOT(ISBLANK(Survey!$Q63))</f>
        <v>0</v>
      </c>
      <c r="AE63" s="239" t="str" cm="1">
        <f t="array" ref="AE63">IF(OR(IF(OR($AG63+$AH63 = 2, $AI63=1), FALSE, TRUE), AND($AF63:$AF63 = 0)),"Pass","Fail")</f>
        <v>Pass</v>
      </c>
      <c r="AF63" s="235">
        <f>COUNTBLANK(Survey!$W63:$Z63)</f>
        <v>4</v>
      </c>
      <c r="AG63" s="235">
        <f>IF(Survey!$I63="Yes",1,0)</f>
        <v>0</v>
      </c>
      <c r="AH63" s="235">
        <f>IF(OR(Survey!$M63="Mutual fund",Survey!$M63="Alternative mutual fund",Survey!$M63="Money market"),1,0)</f>
        <v>0</v>
      </c>
      <c r="AI63" s="240">
        <f>IF(OR(Survey!$M63="ETF",Survey!$M63="ETF, alternative mutual fund"),1,0)</f>
        <v>0</v>
      </c>
      <c r="AJ63" s="196" t="str">
        <f t="shared" si="11"/>
        <v>Pass</v>
      </c>
      <c r="AK63" s="54" t="b">
        <f>NOT(ISNUMBER(SEARCH("Yes",Survey!$AC63)))</f>
        <v>1</v>
      </c>
      <c r="AL63" s="53" t="b">
        <f>IF(COUNTBLANK(Survey!$AD63:$AE63)=0,TRUE, FALSE)</f>
        <v>0</v>
      </c>
      <c r="AM63" s="196" t="str">
        <f t="shared" si="12"/>
        <v>Pass</v>
      </c>
      <c r="AN63" s="54" t="b">
        <f>NOT(ISNUMBER(SEARCH("Yes",Survey!$AF63)))</f>
        <v>1</v>
      </c>
      <c r="AO63" s="53" t="b">
        <f>NOT(ISBLANK(Survey!$AH63))</f>
        <v>0</v>
      </c>
      <c r="AP63" s="196" t="str">
        <f t="shared" si="13"/>
        <v>Pass</v>
      </c>
      <c r="AQ63" s="54" t="b">
        <f>NOT(OR(ISNUMBER(SEARCH("Other",Survey!$AH63)),ISNUMBER(SEARCH("Multiple",Survey!$AH63))))</f>
        <v>1</v>
      </c>
      <c r="AR63" s="53" t="b">
        <f>NOT(ISBLANK(Survey!$AI63))</f>
        <v>0</v>
      </c>
      <c r="AS63" s="196" t="str">
        <f t="shared" si="14"/>
        <v>Fail</v>
      </c>
      <c r="AT63" s="45">
        <f>(Survey!$AL63)</f>
        <v>0</v>
      </c>
      <c r="AU63" s="37" t="str">
        <f t="shared" si="15"/>
        <v>Fail</v>
      </c>
      <c r="AV63" s="38">
        <f>ABS(Survey!$AL63)</f>
        <v>0</v>
      </c>
      <c r="AW63" s="64">
        <f>ABS(Survey!$AM63)+Survey!$AN63-ABS(Survey!$AO63)+ABS(Survey!$AP63)-ABS(Survey!$AQ63)+ABS(Survey!$AR63)-ABS(Survey!$AS63)+Survey!$AT63</f>
        <v>0</v>
      </c>
      <c r="AX63" s="46" t="str">
        <f t="shared" si="16"/>
        <v>No holdings</v>
      </c>
      <c r="AY63" s="37">
        <f t="shared" si="17"/>
        <v>0</v>
      </c>
      <c r="AZ63" s="196" t="str">
        <f t="shared" si="18"/>
        <v>Pass</v>
      </c>
      <c r="BA63" s="54" t="b">
        <f>IF(ABS(Survey!$AT63)=0,TRUE,FALSE)</f>
        <v>1</v>
      </c>
      <c r="BB63" s="53" t="b">
        <f>NOT(ISBLANK(Survey!$AU63))</f>
        <v>0</v>
      </c>
      <c r="BC63" s="37" t="str">
        <f t="shared" si="19"/>
        <v>Fail</v>
      </c>
      <c r="BD63" s="38">
        <f>ABS(Survey!$AL63)</f>
        <v>0</v>
      </c>
      <c r="BE63" s="38" cm="1">
        <f t="array" ref="BE63">SUM(SUMIF(Survey!AW63:BD63,{"&gt;0","&lt;0"})*{1,-1})-SUM(SUMIF(Survey!BF63:BM63,{"&gt;0","&lt;0"})*{1,-1})</f>
        <v>0</v>
      </c>
      <c r="BF63" s="46" t="str">
        <f t="shared" si="20"/>
        <v>No holdings</v>
      </c>
      <c r="BG63" s="37">
        <f t="shared" si="21"/>
        <v>0</v>
      </c>
      <c r="BH63" s="196" t="str">
        <f t="shared" si="22"/>
        <v>Fail</v>
      </c>
      <c r="BI63" s="47">
        <f>ABS(Survey!$AL63)</f>
        <v>0</v>
      </c>
      <c r="BJ63" s="47" cm="1">
        <f t="array" ref="BJ63">SUM(SUMIF(Survey!BO63:CH63,{"&gt;0","&lt;0"})*{1,-1})-SUM(SUMIF(Survey!CJ63:DC63,{"&gt;0","&lt;0"})*{1,-1})</f>
        <v>0</v>
      </c>
      <c r="BK63" s="48" t="str">
        <f t="shared" si="23"/>
        <v>No holdings</v>
      </c>
      <c r="BL63" s="49">
        <f t="shared" si="24"/>
        <v>0</v>
      </c>
      <c r="BM63" s="196" t="str">
        <f t="shared" si="25"/>
        <v>Pass</v>
      </c>
      <c r="BN63" s="54" t="b">
        <f>IF(ABS(Survey!$CH63)=0,TRUE,FALSE)</f>
        <v>1</v>
      </c>
      <c r="BO63" s="53" t="b">
        <f>NOT(ISBLANK(Survey!$CI63))</f>
        <v>0</v>
      </c>
      <c r="BP63" s="196" t="str">
        <f t="shared" si="26"/>
        <v>Pass</v>
      </c>
      <c r="BQ63" s="54" t="b">
        <f>IF(ABS(Survey!$DC63)=0,TRUE,FALSE)</f>
        <v>1</v>
      </c>
      <c r="BR63" s="53" t="b">
        <f>NOT(ISBLANK(Survey!$DD63))</f>
        <v>0</v>
      </c>
      <c r="BS63" s="37" t="str">
        <f t="shared" si="27"/>
        <v>Pass</v>
      </c>
      <c r="BT63" s="38" cm="1">
        <f t="array" ref="BT63">SUM(SUMIF(Survey!CD63,{"&gt;0","&lt;0"})*{1,-1})+SUM(SUMIF(Survey!CY63,{"&gt;0","&lt;0"})*{1,-1})</f>
        <v>0</v>
      </c>
      <c r="BU63" s="38">
        <f>SUM(SUMIF(Survey!DF63:DL63,{"&gt;0","&lt;0"})*{1,-1})+SUM(SUMIF(Survey!DN63:DT63,{"&gt;0","&lt;0"})*{1,-1})</f>
        <v>0</v>
      </c>
      <c r="BV63" s="37">
        <f t="shared" si="28"/>
        <v>0</v>
      </c>
      <c r="BW63" s="37">
        <f t="shared" si="29"/>
        <v>0</v>
      </c>
      <c r="BX63" s="196" t="str">
        <f t="shared" si="30"/>
        <v>Pass</v>
      </c>
      <c r="BY63" s="54" t="b">
        <f>IF(ABS(Survey!$DL63)=0,TRUE,FALSE)</f>
        <v>1</v>
      </c>
      <c r="BZ63" s="53" t="b">
        <f>NOT(ISBLANK(Survey!DM63))</f>
        <v>0</v>
      </c>
      <c r="CA63" s="196" t="str">
        <f t="shared" si="31"/>
        <v>Pass</v>
      </c>
      <c r="CB63" s="54" t="b">
        <f>IF(ABS(Survey!$DT63)=0,TRUE,FALSE)</f>
        <v>1</v>
      </c>
      <c r="CC63" s="53" t="b">
        <f>NOT(ISBLANK(Survey!$DU63))</f>
        <v>0</v>
      </c>
      <c r="CD63" s="196" t="str">
        <f t="shared" si="32"/>
        <v>Fail</v>
      </c>
      <c r="CE63" s="47">
        <f>SUM(SUMIF(Survey!EA63:EC63,{"&gt;0","&lt;0"})*{1,-1})</f>
        <v>0</v>
      </c>
      <c r="CF63" s="50">
        <f t="shared" si="33"/>
        <v>0</v>
      </c>
      <c r="CG63" s="50">
        <f t="shared" si="34"/>
        <v>100</v>
      </c>
      <c r="CH63" s="48" t="b">
        <f>IF(OR(Survey!$M63="ETF",Survey!$M63="ETF, alternative mutual fund",Survey!$M63="Closed-end", Survey!$M63="Split share corp"),TRUE,FALSE)</f>
        <v>0</v>
      </c>
      <c r="CI63" s="196" t="str">
        <f t="shared" si="35"/>
        <v>Fail</v>
      </c>
      <c r="CJ63" s="47">
        <f>SUM(SUMIF(Survey!EE63:EK63,{"&gt;0","&lt;0"})*{1,-1})</f>
        <v>0</v>
      </c>
      <c r="CK63" s="50">
        <f t="shared" si="36"/>
        <v>0</v>
      </c>
      <c r="CL63" s="49">
        <f t="shared" si="37"/>
        <v>100</v>
      </c>
      <c r="CM63" s="196" t="str">
        <f t="shared" si="38"/>
        <v>Fail</v>
      </c>
      <c r="CN63" s="47">
        <f>SUM(SUMIF(Survey!EM63:ES63,{"&gt;0","&lt;0"})*{1,-1})</f>
        <v>0</v>
      </c>
      <c r="CO63" s="50">
        <f t="shared" si="39"/>
        <v>0</v>
      </c>
      <c r="CP63" s="49">
        <f t="shared" si="40"/>
        <v>100</v>
      </c>
    </row>
    <row r="64" spans="1:94">
      <c r="A64" s="1">
        <v>61</v>
      </c>
      <c r="B64" s="37" t="str">
        <f t="shared" si="1"/>
        <v>Pass</v>
      </c>
      <c r="C64" s="37" t="str">
        <f>IF(COUNTBLANK(Survey!B64:ET64)=$C$2, "Pass", "Fail")</f>
        <v>Pass</v>
      </c>
      <c r="D64" s="37" t="str">
        <f t="shared" si="2"/>
        <v>Fail</v>
      </c>
      <c r="F64" s="196" t="str">
        <f t="shared" si="3"/>
        <v>Fail</v>
      </c>
      <c r="G64" s="43">
        <f>COUNTBLANK(Survey!B64:D64)+COUNTBLANK(Survey!G64)+COUNTBLANK(Survey!I64)+COUNTBLANK(Survey!L64:M64)+COUNTBLANK(Survey!P64)+COUNTBLANK(Survey!S64:U64)+COUNTBLANK(Survey!AA64:AC64)+COUNTBLANK(Survey!AF64:AG64)+COUNTBLANK(Survey!AK64)</f>
        <v>17</v>
      </c>
      <c r="H64" s="196" t="str">
        <f t="shared" si="4"/>
        <v>Pass</v>
      </c>
      <c r="I64" s="44">
        <f>LEN(Survey!E64)</f>
        <v>0</v>
      </c>
      <c r="J64" s="196" t="str">
        <f t="shared" si="5"/>
        <v>Pass</v>
      </c>
      <c r="K64" s="43">
        <f>LEN(Survey!F64)</f>
        <v>0</v>
      </c>
      <c r="L64" s="196" t="str">
        <f t="shared" si="6"/>
        <v>Pass</v>
      </c>
      <c r="M64" s="44">
        <f>LEN(Survey!H64)</f>
        <v>0</v>
      </c>
      <c r="N64" s="43" t="str">
        <f>IF(Survey!$L64="Prospectus fund", "Yes", "No")</f>
        <v>No</v>
      </c>
      <c r="O64" s="196" t="str">
        <f t="shared" si="7"/>
        <v>Pass</v>
      </c>
      <c r="P64" s="44">
        <f>MOD((LEN(Survey!J64)+2),11)</f>
        <v>2</v>
      </c>
      <c r="Q64" s="48" t="b">
        <f>IF(OR(Survey!$M64="ETF",Survey!$M64="ETF, alternative mutual fund",Survey!$M64="Closed-end", Survey!$M64="Split share corp", Survey!$I64="Yes"),TRUE,FALSE)</f>
        <v>0</v>
      </c>
      <c r="R64" s="196" t="str">
        <f>IFERROR(IF(AND(OR(U64=V64,V64 = "Either"),NOT(ISBLANK(Survey!K64))),"Pass","Fail"),"Pass")</f>
        <v>Fail</v>
      </c>
      <c r="S64" s="47" cm="1">
        <f t="array" ref="S64">SUM(SUMIF(Survey!BO64:CH64,{"&gt;0","&lt;0"})*{1,-1})</f>
        <v>0</v>
      </c>
      <c r="T64" s="54" cm="1">
        <f t="array" ref="T64">SUM(SUMIF(Survey!BR64,{"&gt;0","&lt;0"})*{1,-1})+SUM(SUMIF(Survey!CB64,{"&gt;0","&lt;0"})*{1,-1})</f>
        <v>0</v>
      </c>
      <c r="U64" s="54">
        <f>Survey!K64</f>
        <v>0</v>
      </c>
      <c r="V64" s="53" t="str">
        <f t="shared" si="8"/>
        <v>Stand-alone</v>
      </c>
      <c r="W64" s="196" t="str">
        <f t="shared" si="9"/>
        <v>Fail</v>
      </c>
      <c r="X64" s="93" cm="1">
        <f t="array" ref="X64">SUM(SUMIF(Survey!BO64:CH64,{"&gt;0","&lt;0"})*{1,-1})+SUM(SUMIF(Survey!CJ64:DC64,{"&gt;0","&lt;0"})*{1,-1})</f>
        <v>0</v>
      </c>
      <c r="Y64" s="93">
        <f>IFERROR(X64/(Survey!$AL64),0)</f>
        <v>0</v>
      </c>
      <c r="Z64" s="198" t="b">
        <f>IF(OR(Survey!$M64="Alternative strategy or hedge",Survey!$M64="Other",Survey!$L64="Prospectus fund"),TRUE,FALSE)</f>
        <v>0</v>
      </c>
      <c r="AA64" s="198" t="b">
        <f>NOT(ISBLANK(Survey!$M64))</f>
        <v>0</v>
      </c>
      <c r="AB64" s="196" t="str">
        <f t="shared" si="10"/>
        <v>Pass</v>
      </c>
      <c r="AC64" s="54" t="b">
        <f>NOT(ISNUMBER(SEARCH("Other",Survey!$P64)))</f>
        <v>1</v>
      </c>
      <c r="AD64" s="53" t="b">
        <f>NOT(ISBLANK(Survey!$Q64))</f>
        <v>0</v>
      </c>
      <c r="AE64" s="239" t="str" cm="1">
        <f t="array" ref="AE64">IF(OR(IF(OR($AG64+$AH64 = 2, $AI64=1), FALSE, TRUE), AND($AF64:$AF64 = 0)),"Pass","Fail")</f>
        <v>Pass</v>
      </c>
      <c r="AF64" s="235">
        <f>COUNTBLANK(Survey!$W64:$Z64)</f>
        <v>4</v>
      </c>
      <c r="AG64" s="235">
        <f>IF(Survey!$I64="Yes",1,0)</f>
        <v>0</v>
      </c>
      <c r="AH64" s="235">
        <f>IF(OR(Survey!$M64="Mutual fund",Survey!$M64="Alternative mutual fund",Survey!$M64="Money market"),1,0)</f>
        <v>0</v>
      </c>
      <c r="AI64" s="240">
        <f>IF(OR(Survey!$M64="ETF",Survey!$M64="ETF, alternative mutual fund"),1,0)</f>
        <v>0</v>
      </c>
      <c r="AJ64" s="196" t="str">
        <f t="shared" si="11"/>
        <v>Pass</v>
      </c>
      <c r="AK64" s="54" t="b">
        <f>NOT(ISNUMBER(SEARCH("Yes",Survey!$AC64)))</f>
        <v>1</v>
      </c>
      <c r="AL64" s="53" t="b">
        <f>IF(COUNTBLANK(Survey!$AD64:$AE64)=0,TRUE, FALSE)</f>
        <v>0</v>
      </c>
      <c r="AM64" s="196" t="str">
        <f t="shared" si="12"/>
        <v>Pass</v>
      </c>
      <c r="AN64" s="54" t="b">
        <f>NOT(ISNUMBER(SEARCH("Yes",Survey!$AF64)))</f>
        <v>1</v>
      </c>
      <c r="AO64" s="53" t="b">
        <f>NOT(ISBLANK(Survey!$AH64))</f>
        <v>0</v>
      </c>
      <c r="AP64" s="196" t="str">
        <f t="shared" si="13"/>
        <v>Pass</v>
      </c>
      <c r="AQ64" s="54" t="b">
        <f>NOT(OR(ISNUMBER(SEARCH("Other",Survey!$AH64)),ISNUMBER(SEARCH("Multiple",Survey!$AH64))))</f>
        <v>1</v>
      </c>
      <c r="AR64" s="53" t="b">
        <f>NOT(ISBLANK(Survey!$AI64))</f>
        <v>0</v>
      </c>
      <c r="AS64" s="196" t="str">
        <f t="shared" si="14"/>
        <v>Fail</v>
      </c>
      <c r="AT64" s="45">
        <f>(Survey!$AL64)</f>
        <v>0</v>
      </c>
      <c r="AU64" s="37" t="str">
        <f t="shared" si="15"/>
        <v>Fail</v>
      </c>
      <c r="AV64" s="38">
        <f>ABS(Survey!$AL64)</f>
        <v>0</v>
      </c>
      <c r="AW64" s="64">
        <f>ABS(Survey!$AM64)+Survey!$AN64-ABS(Survey!$AO64)+ABS(Survey!$AP64)-ABS(Survey!$AQ64)+ABS(Survey!$AR64)-ABS(Survey!$AS64)+Survey!$AT64</f>
        <v>0</v>
      </c>
      <c r="AX64" s="46" t="str">
        <f t="shared" si="16"/>
        <v>No holdings</v>
      </c>
      <c r="AY64" s="37">
        <f t="shared" si="17"/>
        <v>0</v>
      </c>
      <c r="AZ64" s="196" t="str">
        <f t="shared" si="18"/>
        <v>Pass</v>
      </c>
      <c r="BA64" s="54" t="b">
        <f>IF(ABS(Survey!$AT64)=0,TRUE,FALSE)</f>
        <v>1</v>
      </c>
      <c r="BB64" s="53" t="b">
        <f>NOT(ISBLANK(Survey!$AU64))</f>
        <v>0</v>
      </c>
      <c r="BC64" s="37" t="str">
        <f t="shared" si="19"/>
        <v>Fail</v>
      </c>
      <c r="BD64" s="38">
        <f>ABS(Survey!$AL64)</f>
        <v>0</v>
      </c>
      <c r="BE64" s="38" cm="1">
        <f t="array" ref="BE64">SUM(SUMIF(Survey!AW64:BD64,{"&gt;0","&lt;0"})*{1,-1})-SUM(SUMIF(Survey!BF64:BM64,{"&gt;0","&lt;0"})*{1,-1})</f>
        <v>0</v>
      </c>
      <c r="BF64" s="46" t="str">
        <f t="shared" si="20"/>
        <v>No holdings</v>
      </c>
      <c r="BG64" s="37">
        <f t="shared" si="21"/>
        <v>0</v>
      </c>
      <c r="BH64" s="196" t="str">
        <f t="shared" si="22"/>
        <v>Fail</v>
      </c>
      <c r="BI64" s="47">
        <f>ABS(Survey!$AL64)</f>
        <v>0</v>
      </c>
      <c r="BJ64" s="47" cm="1">
        <f t="array" ref="BJ64">SUM(SUMIF(Survey!BO64:CH64,{"&gt;0","&lt;0"})*{1,-1})-SUM(SUMIF(Survey!CJ64:DC64,{"&gt;0","&lt;0"})*{1,-1})</f>
        <v>0</v>
      </c>
      <c r="BK64" s="48" t="str">
        <f t="shared" si="23"/>
        <v>No holdings</v>
      </c>
      <c r="BL64" s="49">
        <f t="shared" si="24"/>
        <v>0</v>
      </c>
      <c r="BM64" s="196" t="str">
        <f t="shared" si="25"/>
        <v>Pass</v>
      </c>
      <c r="BN64" s="54" t="b">
        <f>IF(ABS(Survey!$CH64)=0,TRUE,FALSE)</f>
        <v>1</v>
      </c>
      <c r="BO64" s="53" t="b">
        <f>NOT(ISBLANK(Survey!$CI64))</f>
        <v>0</v>
      </c>
      <c r="BP64" s="196" t="str">
        <f t="shared" si="26"/>
        <v>Pass</v>
      </c>
      <c r="BQ64" s="54" t="b">
        <f>IF(ABS(Survey!$DC64)=0,TRUE,FALSE)</f>
        <v>1</v>
      </c>
      <c r="BR64" s="53" t="b">
        <f>NOT(ISBLANK(Survey!$DD64))</f>
        <v>0</v>
      </c>
      <c r="BS64" s="37" t="str">
        <f t="shared" si="27"/>
        <v>Pass</v>
      </c>
      <c r="BT64" s="38" cm="1">
        <f t="array" ref="BT64">SUM(SUMIF(Survey!CD64,{"&gt;0","&lt;0"})*{1,-1})+SUM(SUMIF(Survey!CY64,{"&gt;0","&lt;0"})*{1,-1})</f>
        <v>0</v>
      </c>
      <c r="BU64" s="38">
        <f>SUM(SUMIF(Survey!DF64:DL64,{"&gt;0","&lt;0"})*{1,-1})+SUM(SUMIF(Survey!DN64:DT64,{"&gt;0","&lt;0"})*{1,-1})</f>
        <v>0</v>
      </c>
      <c r="BV64" s="37">
        <f t="shared" si="28"/>
        <v>0</v>
      </c>
      <c r="BW64" s="37">
        <f t="shared" si="29"/>
        <v>0</v>
      </c>
      <c r="BX64" s="196" t="str">
        <f t="shared" si="30"/>
        <v>Pass</v>
      </c>
      <c r="BY64" s="54" t="b">
        <f>IF(ABS(Survey!$DL64)=0,TRUE,FALSE)</f>
        <v>1</v>
      </c>
      <c r="BZ64" s="53" t="b">
        <f>NOT(ISBLANK(Survey!DM64))</f>
        <v>0</v>
      </c>
      <c r="CA64" s="196" t="str">
        <f t="shared" si="31"/>
        <v>Pass</v>
      </c>
      <c r="CB64" s="54" t="b">
        <f>IF(ABS(Survey!$DT64)=0,TRUE,FALSE)</f>
        <v>1</v>
      </c>
      <c r="CC64" s="53" t="b">
        <f>NOT(ISBLANK(Survey!$DU64))</f>
        <v>0</v>
      </c>
      <c r="CD64" s="196" t="str">
        <f t="shared" si="32"/>
        <v>Fail</v>
      </c>
      <c r="CE64" s="47">
        <f>SUM(SUMIF(Survey!EA64:EC64,{"&gt;0","&lt;0"})*{1,-1})</f>
        <v>0</v>
      </c>
      <c r="CF64" s="50">
        <f t="shared" si="33"/>
        <v>0</v>
      </c>
      <c r="CG64" s="50">
        <f t="shared" si="34"/>
        <v>100</v>
      </c>
      <c r="CH64" s="48" t="b">
        <f>IF(OR(Survey!$M64="ETF",Survey!$M64="ETF, alternative mutual fund",Survey!$M64="Closed-end", Survey!$M64="Split share corp"),TRUE,FALSE)</f>
        <v>0</v>
      </c>
      <c r="CI64" s="196" t="str">
        <f t="shared" si="35"/>
        <v>Fail</v>
      </c>
      <c r="CJ64" s="47">
        <f>SUM(SUMIF(Survey!EE64:EK64,{"&gt;0","&lt;0"})*{1,-1})</f>
        <v>0</v>
      </c>
      <c r="CK64" s="50">
        <f t="shared" si="36"/>
        <v>0</v>
      </c>
      <c r="CL64" s="49">
        <f t="shared" si="37"/>
        <v>100</v>
      </c>
      <c r="CM64" s="196" t="str">
        <f t="shared" si="38"/>
        <v>Fail</v>
      </c>
      <c r="CN64" s="47">
        <f>SUM(SUMIF(Survey!EM64:ES64,{"&gt;0","&lt;0"})*{1,-1})</f>
        <v>0</v>
      </c>
      <c r="CO64" s="50">
        <f t="shared" si="39"/>
        <v>0</v>
      </c>
      <c r="CP64" s="49">
        <f t="shared" si="40"/>
        <v>100</v>
      </c>
    </row>
    <row r="65" spans="1:94">
      <c r="A65" s="1">
        <v>62</v>
      </c>
      <c r="B65" s="37" t="str">
        <f t="shared" si="1"/>
        <v>Pass</v>
      </c>
      <c r="C65" s="37" t="str">
        <f>IF(COUNTBLANK(Survey!B65:ET65)=$C$2, "Pass", "Fail")</f>
        <v>Pass</v>
      </c>
      <c r="D65" s="37" t="str">
        <f t="shared" si="2"/>
        <v>Fail</v>
      </c>
      <c r="F65" s="196" t="str">
        <f t="shared" si="3"/>
        <v>Fail</v>
      </c>
      <c r="G65" s="43">
        <f>COUNTBLANK(Survey!B65:D65)+COUNTBLANK(Survey!G65)+COUNTBLANK(Survey!I65)+COUNTBLANK(Survey!L65:M65)+COUNTBLANK(Survey!P65)+COUNTBLANK(Survey!S65:U65)+COUNTBLANK(Survey!AA65:AC65)+COUNTBLANK(Survey!AF65:AG65)+COUNTBLANK(Survey!AK65)</f>
        <v>17</v>
      </c>
      <c r="H65" s="196" t="str">
        <f t="shared" si="4"/>
        <v>Pass</v>
      </c>
      <c r="I65" s="44">
        <f>LEN(Survey!E65)</f>
        <v>0</v>
      </c>
      <c r="J65" s="196" t="str">
        <f t="shared" si="5"/>
        <v>Pass</v>
      </c>
      <c r="K65" s="43">
        <f>LEN(Survey!F65)</f>
        <v>0</v>
      </c>
      <c r="L65" s="196" t="str">
        <f t="shared" si="6"/>
        <v>Pass</v>
      </c>
      <c r="M65" s="44">
        <f>LEN(Survey!H65)</f>
        <v>0</v>
      </c>
      <c r="N65" s="43" t="str">
        <f>IF(Survey!$L65="Prospectus fund", "Yes", "No")</f>
        <v>No</v>
      </c>
      <c r="O65" s="196" t="str">
        <f t="shared" si="7"/>
        <v>Pass</v>
      </c>
      <c r="P65" s="44">
        <f>MOD((LEN(Survey!J65)+2),11)</f>
        <v>2</v>
      </c>
      <c r="Q65" s="48" t="b">
        <f>IF(OR(Survey!$M65="ETF",Survey!$M65="ETF, alternative mutual fund",Survey!$M65="Closed-end", Survey!$M65="Split share corp", Survey!$I65="Yes"),TRUE,FALSE)</f>
        <v>0</v>
      </c>
      <c r="R65" s="196" t="str">
        <f>IFERROR(IF(AND(OR(U65=V65,V65 = "Either"),NOT(ISBLANK(Survey!K65))),"Pass","Fail"),"Pass")</f>
        <v>Fail</v>
      </c>
      <c r="S65" s="47" cm="1">
        <f t="array" ref="S65">SUM(SUMIF(Survey!BO65:CH65,{"&gt;0","&lt;0"})*{1,-1})</f>
        <v>0</v>
      </c>
      <c r="T65" s="54" cm="1">
        <f t="array" ref="T65">SUM(SUMIF(Survey!BR65,{"&gt;0","&lt;0"})*{1,-1})+SUM(SUMIF(Survey!CB65,{"&gt;0","&lt;0"})*{1,-1})</f>
        <v>0</v>
      </c>
      <c r="U65" s="54">
        <f>Survey!K65</f>
        <v>0</v>
      </c>
      <c r="V65" s="53" t="str">
        <f t="shared" si="8"/>
        <v>Stand-alone</v>
      </c>
      <c r="W65" s="196" t="str">
        <f t="shared" si="9"/>
        <v>Fail</v>
      </c>
      <c r="X65" s="93" cm="1">
        <f t="array" ref="X65">SUM(SUMIF(Survey!BO65:CH65,{"&gt;0","&lt;0"})*{1,-1})+SUM(SUMIF(Survey!CJ65:DC65,{"&gt;0","&lt;0"})*{1,-1})</f>
        <v>0</v>
      </c>
      <c r="Y65" s="93">
        <f>IFERROR(X65/(Survey!$AL65),0)</f>
        <v>0</v>
      </c>
      <c r="Z65" s="198" t="b">
        <f>IF(OR(Survey!$M65="Alternative strategy or hedge",Survey!$M65="Other",Survey!$L65="Prospectus fund"),TRUE,FALSE)</f>
        <v>0</v>
      </c>
      <c r="AA65" s="198" t="b">
        <f>NOT(ISBLANK(Survey!$M65))</f>
        <v>0</v>
      </c>
      <c r="AB65" s="196" t="str">
        <f t="shared" si="10"/>
        <v>Pass</v>
      </c>
      <c r="AC65" s="54" t="b">
        <f>NOT(ISNUMBER(SEARCH("Other",Survey!$P65)))</f>
        <v>1</v>
      </c>
      <c r="AD65" s="53" t="b">
        <f>NOT(ISBLANK(Survey!$Q65))</f>
        <v>0</v>
      </c>
      <c r="AE65" s="239" t="str" cm="1">
        <f t="array" ref="AE65">IF(OR(IF(OR($AG65+$AH65 = 2, $AI65=1), FALSE, TRUE), AND($AF65:$AF65 = 0)),"Pass","Fail")</f>
        <v>Pass</v>
      </c>
      <c r="AF65" s="235">
        <f>COUNTBLANK(Survey!$W65:$Z65)</f>
        <v>4</v>
      </c>
      <c r="AG65" s="235">
        <f>IF(Survey!$I65="Yes",1,0)</f>
        <v>0</v>
      </c>
      <c r="AH65" s="235">
        <f>IF(OR(Survey!$M65="Mutual fund",Survey!$M65="Alternative mutual fund",Survey!$M65="Money market"),1,0)</f>
        <v>0</v>
      </c>
      <c r="AI65" s="240">
        <f>IF(OR(Survey!$M65="ETF",Survey!$M65="ETF, alternative mutual fund"),1,0)</f>
        <v>0</v>
      </c>
      <c r="AJ65" s="196" t="str">
        <f t="shared" si="11"/>
        <v>Pass</v>
      </c>
      <c r="AK65" s="54" t="b">
        <f>NOT(ISNUMBER(SEARCH("Yes",Survey!$AC65)))</f>
        <v>1</v>
      </c>
      <c r="AL65" s="53" t="b">
        <f>IF(COUNTBLANK(Survey!$AD65:$AE65)=0,TRUE, FALSE)</f>
        <v>0</v>
      </c>
      <c r="AM65" s="196" t="str">
        <f t="shared" si="12"/>
        <v>Pass</v>
      </c>
      <c r="AN65" s="54" t="b">
        <f>NOT(ISNUMBER(SEARCH("Yes",Survey!$AF65)))</f>
        <v>1</v>
      </c>
      <c r="AO65" s="53" t="b">
        <f>NOT(ISBLANK(Survey!$AH65))</f>
        <v>0</v>
      </c>
      <c r="AP65" s="196" t="str">
        <f t="shared" si="13"/>
        <v>Pass</v>
      </c>
      <c r="AQ65" s="54" t="b">
        <f>NOT(OR(ISNUMBER(SEARCH("Other",Survey!$AH65)),ISNUMBER(SEARCH("Multiple",Survey!$AH65))))</f>
        <v>1</v>
      </c>
      <c r="AR65" s="53" t="b">
        <f>NOT(ISBLANK(Survey!$AI65))</f>
        <v>0</v>
      </c>
      <c r="AS65" s="196" t="str">
        <f t="shared" si="14"/>
        <v>Fail</v>
      </c>
      <c r="AT65" s="45">
        <f>(Survey!$AL65)</f>
        <v>0</v>
      </c>
      <c r="AU65" s="37" t="str">
        <f t="shared" si="15"/>
        <v>Fail</v>
      </c>
      <c r="AV65" s="38">
        <f>ABS(Survey!$AL65)</f>
        <v>0</v>
      </c>
      <c r="AW65" s="64">
        <f>ABS(Survey!$AM65)+Survey!$AN65-ABS(Survey!$AO65)+ABS(Survey!$AP65)-ABS(Survey!$AQ65)+ABS(Survey!$AR65)-ABS(Survey!$AS65)+Survey!$AT65</f>
        <v>0</v>
      </c>
      <c r="AX65" s="46" t="str">
        <f t="shared" si="16"/>
        <v>No holdings</v>
      </c>
      <c r="AY65" s="37">
        <f t="shared" si="17"/>
        <v>0</v>
      </c>
      <c r="AZ65" s="196" t="str">
        <f t="shared" si="18"/>
        <v>Pass</v>
      </c>
      <c r="BA65" s="54" t="b">
        <f>IF(ABS(Survey!$AT65)=0,TRUE,FALSE)</f>
        <v>1</v>
      </c>
      <c r="BB65" s="53" t="b">
        <f>NOT(ISBLANK(Survey!$AU65))</f>
        <v>0</v>
      </c>
      <c r="BC65" s="37" t="str">
        <f t="shared" si="19"/>
        <v>Fail</v>
      </c>
      <c r="BD65" s="38">
        <f>ABS(Survey!$AL65)</f>
        <v>0</v>
      </c>
      <c r="BE65" s="38" cm="1">
        <f t="array" ref="BE65">SUM(SUMIF(Survey!AW65:BD65,{"&gt;0","&lt;0"})*{1,-1})-SUM(SUMIF(Survey!BF65:BM65,{"&gt;0","&lt;0"})*{1,-1})</f>
        <v>0</v>
      </c>
      <c r="BF65" s="46" t="str">
        <f t="shared" si="20"/>
        <v>No holdings</v>
      </c>
      <c r="BG65" s="37">
        <f t="shared" si="21"/>
        <v>0</v>
      </c>
      <c r="BH65" s="196" t="str">
        <f t="shared" si="22"/>
        <v>Fail</v>
      </c>
      <c r="BI65" s="47">
        <f>ABS(Survey!$AL65)</f>
        <v>0</v>
      </c>
      <c r="BJ65" s="47" cm="1">
        <f t="array" ref="BJ65">SUM(SUMIF(Survey!BO65:CH65,{"&gt;0","&lt;0"})*{1,-1})-SUM(SUMIF(Survey!CJ65:DC65,{"&gt;0","&lt;0"})*{1,-1})</f>
        <v>0</v>
      </c>
      <c r="BK65" s="48" t="str">
        <f t="shared" si="23"/>
        <v>No holdings</v>
      </c>
      <c r="BL65" s="49">
        <f t="shared" si="24"/>
        <v>0</v>
      </c>
      <c r="BM65" s="196" t="str">
        <f t="shared" si="25"/>
        <v>Pass</v>
      </c>
      <c r="BN65" s="54" t="b">
        <f>IF(ABS(Survey!$CH65)=0,TRUE,FALSE)</f>
        <v>1</v>
      </c>
      <c r="BO65" s="53" t="b">
        <f>NOT(ISBLANK(Survey!$CI65))</f>
        <v>0</v>
      </c>
      <c r="BP65" s="196" t="str">
        <f t="shared" si="26"/>
        <v>Pass</v>
      </c>
      <c r="BQ65" s="54" t="b">
        <f>IF(ABS(Survey!$DC65)=0,TRUE,FALSE)</f>
        <v>1</v>
      </c>
      <c r="BR65" s="53" t="b">
        <f>NOT(ISBLANK(Survey!$DD65))</f>
        <v>0</v>
      </c>
      <c r="BS65" s="37" t="str">
        <f t="shared" si="27"/>
        <v>Pass</v>
      </c>
      <c r="BT65" s="38" cm="1">
        <f t="array" ref="BT65">SUM(SUMIF(Survey!CD65,{"&gt;0","&lt;0"})*{1,-1})+SUM(SUMIF(Survey!CY65,{"&gt;0","&lt;0"})*{1,-1})</f>
        <v>0</v>
      </c>
      <c r="BU65" s="38">
        <f>SUM(SUMIF(Survey!DF65:DL65,{"&gt;0","&lt;0"})*{1,-1})+SUM(SUMIF(Survey!DN65:DT65,{"&gt;0","&lt;0"})*{1,-1})</f>
        <v>0</v>
      </c>
      <c r="BV65" s="37">
        <f t="shared" si="28"/>
        <v>0</v>
      </c>
      <c r="BW65" s="37">
        <f t="shared" si="29"/>
        <v>0</v>
      </c>
      <c r="BX65" s="196" t="str">
        <f t="shared" si="30"/>
        <v>Pass</v>
      </c>
      <c r="BY65" s="54" t="b">
        <f>IF(ABS(Survey!$DL65)=0,TRUE,FALSE)</f>
        <v>1</v>
      </c>
      <c r="BZ65" s="53" t="b">
        <f>NOT(ISBLANK(Survey!DM65))</f>
        <v>0</v>
      </c>
      <c r="CA65" s="196" t="str">
        <f t="shared" si="31"/>
        <v>Pass</v>
      </c>
      <c r="CB65" s="54" t="b">
        <f>IF(ABS(Survey!$DT65)=0,TRUE,FALSE)</f>
        <v>1</v>
      </c>
      <c r="CC65" s="53" t="b">
        <f>NOT(ISBLANK(Survey!$DU65))</f>
        <v>0</v>
      </c>
      <c r="CD65" s="196" t="str">
        <f t="shared" si="32"/>
        <v>Fail</v>
      </c>
      <c r="CE65" s="47">
        <f>SUM(SUMIF(Survey!EA65:EC65,{"&gt;0","&lt;0"})*{1,-1})</f>
        <v>0</v>
      </c>
      <c r="CF65" s="50">
        <f t="shared" si="33"/>
        <v>0</v>
      </c>
      <c r="CG65" s="50">
        <f t="shared" si="34"/>
        <v>100</v>
      </c>
      <c r="CH65" s="48" t="b">
        <f>IF(OR(Survey!$M65="ETF",Survey!$M65="ETF, alternative mutual fund",Survey!$M65="Closed-end", Survey!$M65="Split share corp"),TRUE,FALSE)</f>
        <v>0</v>
      </c>
      <c r="CI65" s="196" t="str">
        <f t="shared" si="35"/>
        <v>Fail</v>
      </c>
      <c r="CJ65" s="47">
        <f>SUM(SUMIF(Survey!EE65:EK65,{"&gt;0","&lt;0"})*{1,-1})</f>
        <v>0</v>
      </c>
      <c r="CK65" s="50">
        <f t="shared" si="36"/>
        <v>0</v>
      </c>
      <c r="CL65" s="49">
        <f t="shared" si="37"/>
        <v>100</v>
      </c>
      <c r="CM65" s="196" t="str">
        <f t="shared" si="38"/>
        <v>Fail</v>
      </c>
      <c r="CN65" s="47">
        <f>SUM(SUMIF(Survey!EM65:ES65,{"&gt;0","&lt;0"})*{1,-1})</f>
        <v>0</v>
      </c>
      <c r="CO65" s="50">
        <f t="shared" si="39"/>
        <v>0</v>
      </c>
      <c r="CP65" s="49">
        <f t="shared" si="40"/>
        <v>100</v>
      </c>
    </row>
    <row r="66" spans="1:94">
      <c r="A66" s="1">
        <v>63</v>
      </c>
      <c r="B66" s="37" t="str">
        <f t="shared" si="1"/>
        <v>Pass</v>
      </c>
      <c r="C66" s="37" t="str">
        <f>IF(COUNTBLANK(Survey!B66:ET66)=$C$2, "Pass", "Fail")</f>
        <v>Pass</v>
      </c>
      <c r="D66" s="37" t="str">
        <f t="shared" si="2"/>
        <v>Fail</v>
      </c>
      <c r="F66" s="196" t="str">
        <f t="shared" si="3"/>
        <v>Fail</v>
      </c>
      <c r="G66" s="43">
        <f>COUNTBLANK(Survey!B66:D66)+COUNTBLANK(Survey!G66)+COUNTBLANK(Survey!I66)+COUNTBLANK(Survey!L66:M66)+COUNTBLANK(Survey!P66)+COUNTBLANK(Survey!S66:U66)+COUNTBLANK(Survey!AA66:AC66)+COUNTBLANK(Survey!AF66:AG66)+COUNTBLANK(Survey!AK66)</f>
        <v>17</v>
      </c>
      <c r="H66" s="196" t="str">
        <f t="shared" si="4"/>
        <v>Pass</v>
      </c>
      <c r="I66" s="44">
        <f>LEN(Survey!E66)</f>
        <v>0</v>
      </c>
      <c r="J66" s="196" t="str">
        <f t="shared" si="5"/>
        <v>Pass</v>
      </c>
      <c r="K66" s="43">
        <f>LEN(Survey!F66)</f>
        <v>0</v>
      </c>
      <c r="L66" s="196" t="str">
        <f t="shared" si="6"/>
        <v>Pass</v>
      </c>
      <c r="M66" s="44">
        <f>LEN(Survey!H66)</f>
        <v>0</v>
      </c>
      <c r="N66" s="43" t="str">
        <f>IF(Survey!$L66="Prospectus fund", "Yes", "No")</f>
        <v>No</v>
      </c>
      <c r="O66" s="196" t="str">
        <f t="shared" si="7"/>
        <v>Pass</v>
      </c>
      <c r="P66" s="44">
        <f>MOD((LEN(Survey!J66)+2),11)</f>
        <v>2</v>
      </c>
      <c r="Q66" s="48" t="b">
        <f>IF(OR(Survey!$M66="ETF",Survey!$M66="ETF, alternative mutual fund",Survey!$M66="Closed-end", Survey!$M66="Split share corp", Survey!$I66="Yes"),TRUE,FALSE)</f>
        <v>0</v>
      </c>
      <c r="R66" s="196" t="str">
        <f>IFERROR(IF(AND(OR(U66=V66,V66 = "Either"),NOT(ISBLANK(Survey!K66))),"Pass","Fail"),"Pass")</f>
        <v>Fail</v>
      </c>
      <c r="S66" s="47" cm="1">
        <f t="array" ref="S66">SUM(SUMIF(Survey!BO66:CH66,{"&gt;0","&lt;0"})*{1,-1})</f>
        <v>0</v>
      </c>
      <c r="T66" s="54" cm="1">
        <f t="array" ref="T66">SUM(SUMIF(Survey!BR66,{"&gt;0","&lt;0"})*{1,-1})+SUM(SUMIF(Survey!CB66,{"&gt;0","&lt;0"})*{1,-1})</f>
        <v>0</v>
      </c>
      <c r="U66" s="54">
        <f>Survey!K66</f>
        <v>0</v>
      </c>
      <c r="V66" s="53" t="str">
        <f t="shared" si="8"/>
        <v>Stand-alone</v>
      </c>
      <c r="W66" s="196" t="str">
        <f t="shared" si="9"/>
        <v>Fail</v>
      </c>
      <c r="X66" s="93" cm="1">
        <f t="array" ref="X66">SUM(SUMIF(Survey!BO66:CH66,{"&gt;0","&lt;0"})*{1,-1})+SUM(SUMIF(Survey!CJ66:DC66,{"&gt;0","&lt;0"})*{1,-1})</f>
        <v>0</v>
      </c>
      <c r="Y66" s="93">
        <f>IFERROR(X66/(Survey!$AL66),0)</f>
        <v>0</v>
      </c>
      <c r="Z66" s="198" t="b">
        <f>IF(OR(Survey!$M66="Alternative strategy or hedge",Survey!$M66="Other",Survey!$L66="Prospectus fund"),TRUE,FALSE)</f>
        <v>0</v>
      </c>
      <c r="AA66" s="198" t="b">
        <f>NOT(ISBLANK(Survey!$M66))</f>
        <v>0</v>
      </c>
      <c r="AB66" s="196" t="str">
        <f t="shared" si="10"/>
        <v>Pass</v>
      </c>
      <c r="AC66" s="54" t="b">
        <f>NOT(ISNUMBER(SEARCH("Other",Survey!$P66)))</f>
        <v>1</v>
      </c>
      <c r="AD66" s="53" t="b">
        <f>NOT(ISBLANK(Survey!$Q66))</f>
        <v>0</v>
      </c>
      <c r="AE66" s="239" t="str" cm="1">
        <f t="array" ref="AE66">IF(OR(IF(OR($AG66+$AH66 = 2, $AI66=1), FALSE, TRUE), AND($AF66:$AF66 = 0)),"Pass","Fail")</f>
        <v>Pass</v>
      </c>
      <c r="AF66" s="235">
        <f>COUNTBLANK(Survey!$W66:$Z66)</f>
        <v>4</v>
      </c>
      <c r="AG66" s="235">
        <f>IF(Survey!$I66="Yes",1,0)</f>
        <v>0</v>
      </c>
      <c r="AH66" s="235">
        <f>IF(OR(Survey!$M66="Mutual fund",Survey!$M66="Alternative mutual fund",Survey!$M66="Money market"),1,0)</f>
        <v>0</v>
      </c>
      <c r="AI66" s="240">
        <f>IF(OR(Survey!$M66="ETF",Survey!$M66="ETF, alternative mutual fund"),1,0)</f>
        <v>0</v>
      </c>
      <c r="AJ66" s="196" t="str">
        <f t="shared" si="11"/>
        <v>Pass</v>
      </c>
      <c r="AK66" s="54" t="b">
        <f>NOT(ISNUMBER(SEARCH("Yes",Survey!$AC66)))</f>
        <v>1</v>
      </c>
      <c r="AL66" s="53" t="b">
        <f>IF(COUNTBLANK(Survey!$AD66:$AE66)=0,TRUE, FALSE)</f>
        <v>0</v>
      </c>
      <c r="AM66" s="196" t="str">
        <f t="shared" si="12"/>
        <v>Pass</v>
      </c>
      <c r="AN66" s="54" t="b">
        <f>NOT(ISNUMBER(SEARCH("Yes",Survey!$AF66)))</f>
        <v>1</v>
      </c>
      <c r="AO66" s="53" t="b">
        <f>NOT(ISBLANK(Survey!$AH66))</f>
        <v>0</v>
      </c>
      <c r="AP66" s="196" t="str">
        <f t="shared" si="13"/>
        <v>Pass</v>
      </c>
      <c r="AQ66" s="54" t="b">
        <f>NOT(OR(ISNUMBER(SEARCH("Other",Survey!$AH66)),ISNUMBER(SEARCH("Multiple",Survey!$AH66))))</f>
        <v>1</v>
      </c>
      <c r="AR66" s="53" t="b">
        <f>NOT(ISBLANK(Survey!$AI66))</f>
        <v>0</v>
      </c>
      <c r="AS66" s="196" t="str">
        <f t="shared" si="14"/>
        <v>Fail</v>
      </c>
      <c r="AT66" s="45">
        <f>(Survey!$AL66)</f>
        <v>0</v>
      </c>
      <c r="AU66" s="37" t="str">
        <f t="shared" si="15"/>
        <v>Fail</v>
      </c>
      <c r="AV66" s="38">
        <f>ABS(Survey!$AL66)</f>
        <v>0</v>
      </c>
      <c r="AW66" s="64">
        <f>ABS(Survey!$AM66)+Survey!$AN66-ABS(Survey!$AO66)+ABS(Survey!$AP66)-ABS(Survey!$AQ66)+ABS(Survey!$AR66)-ABS(Survey!$AS66)+Survey!$AT66</f>
        <v>0</v>
      </c>
      <c r="AX66" s="46" t="str">
        <f t="shared" si="16"/>
        <v>No holdings</v>
      </c>
      <c r="AY66" s="37">
        <f t="shared" si="17"/>
        <v>0</v>
      </c>
      <c r="AZ66" s="196" t="str">
        <f t="shared" si="18"/>
        <v>Pass</v>
      </c>
      <c r="BA66" s="54" t="b">
        <f>IF(ABS(Survey!$AT66)=0,TRUE,FALSE)</f>
        <v>1</v>
      </c>
      <c r="BB66" s="53" t="b">
        <f>NOT(ISBLANK(Survey!$AU66))</f>
        <v>0</v>
      </c>
      <c r="BC66" s="37" t="str">
        <f t="shared" si="19"/>
        <v>Fail</v>
      </c>
      <c r="BD66" s="38">
        <f>ABS(Survey!$AL66)</f>
        <v>0</v>
      </c>
      <c r="BE66" s="38" cm="1">
        <f t="array" ref="BE66">SUM(SUMIF(Survey!AW66:BD66,{"&gt;0","&lt;0"})*{1,-1})-SUM(SUMIF(Survey!BF66:BM66,{"&gt;0","&lt;0"})*{1,-1})</f>
        <v>0</v>
      </c>
      <c r="BF66" s="46" t="str">
        <f t="shared" si="20"/>
        <v>No holdings</v>
      </c>
      <c r="BG66" s="37">
        <f t="shared" si="21"/>
        <v>0</v>
      </c>
      <c r="BH66" s="196" t="str">
        <f t="shared" si="22"/>
        <v>Fail</v>
      </c>
      <c r="BI66" s="47">
        <f>ABS(Survey!$AL66)</f>
        <v>0</v>
      </c>
      <c r="BJ66" s="47" cm="1">
        <f t="array" ref="BJ66">SUM(SUMIF(Survey!BO66:CH66,{"&gt;0","&lt;0"})*{1,-1})-SUM(SUMIF(Survey!CJ66:DC66,{"&gt;0","&lt;0"})*{1,-1})</f>
        <v>0</v>
      </c>
      <c r="BK66" s="48" t="str">
        <f t="shared" si="23"/>
        <v>No holdings</v>
      </c>
      <c r="BL66" s="49">
        <f t="shared" si="24"/>
        <v>0</v>
      </c>
      <c r="BM66" s="196" t="str">
        <f t="shared" si="25"/>
        <v>Pass</v>
      </c>
      <c r="BN66" s="54" t="b">
        <f>IF(ABS(Survey!$CH66)=0,TRUE,FALSE)</f>
        <v>1</v>
      </c>
      <c r="BO66" s="53" t="b">
        <f>NOT(ISBLANK(Survey!$CI66))</f>
        <v>0</v>
      </c>
      <c r="BP66" s="196" t="str">
        <f t="shared" si="26"/>
        <v>Pass</v>
      </c>
      <c r="BQ66" s="54" t="b">
        <f>IF(ABS(Survey!$DC66)=0,TRUE,FALSE)</f>
        <v>1</v>
      </c>
      <c r="BR66" s="53" t="b">
        <f>NOT(ISBLANK(Survey!$DD66))</f>
        <v>0</v>
      </c>
      <c r="BS66" s="37" t="str">
        <f t="shared" si="27"/>
        <v>Pass</v>
      </c>
      <c r="BT66" s="38" cm="1">
        <f t="array" ref="BT66">SUM(SUMIF(Survey!CD66,{"&gt;0","&lt;0"})*{1,-1})+SUM(SUMIF(Survey!CY66,{"&gt;0","&lt;0"})*{1,-1})</f>
        <v>0</v>
      </c>
      <c r="BU66" s="38">
        <f>SUM(SUMIF(Survey!DF66:DL66,{"&gt;0","&lt;0"})*{1,-1})+SUM(SUMIF(Survey!DN66:DT66,{"&gt;0","&lt;0"})*{1,-1})</f>
        <v>0</v>
      </c>
      <c r="BV66" s="37">
        <f t="shared" si="28"/>
        <v>0</v>
      </c>
      <c r="BW66" s="37">
        <f t="shared" si="29"/>
        <v>0</v>
      </c>
      <c r="BX66" s="196" t="str">
        <f t="shared" si="30"/>
        <v>Pass</v>
      </c>
      <c r="BY66" s="54" t="b">
        <f>IF(ABS(Survey!$DL66)=0,TRUE,FALSE)</f>
        <v>1</v>
      </c>
      <c r="BZ66" s="53" t="b">
        <f>NOT(ISBLANK(Survey!DM66))</f>
        <v>0</v>
      </c>
      <c r="CA66" s="196" t="str">
        <f t="shared" si="31"/>
        <v>Pass</v>
      </c>
      <c r="CB66" s="54" t="b">
        <f>IF(ABS(Survey!$DT66)=0,TRUE,FALSE)</f>
        <v>1</v>
      </c>
      <c r="CC66" s="53" t="b">
        <f>NOT(ISBLANK(Survey!$DU66))</f>
        <v>0</v>
      </c>
      <c r="CD66" s="196" t="str">
        <f t="shared" si="32"/>
        <v>Fail</v>
      </c>
      <c r="CE66" s="47">
        <f>SUM(SUMIF(Survey!EA66:EC66,{"&gt;0","&lt;0"})*{1,-1})</f>
        <v>0</v>
      </c>
      <c r="CF66" s="50">
        <f t="shared" si="33"/>
        <v>0</v>
      </c>
      <c r="CG66" s="50">
        <f t="shared" si="34"/>
        <v>100</v>
      </c>
      <c r="CH66" s="48" t="b">
        <f>IF(OR(Survey!$M66="ETF",Survey!$M66="ETF, alternative mutual fund",Survey!$M66="Closed-end", Survey!$M66="Split share corp"),TRUE,FALSE)</f>
        <v>0</v>
      </c>
      <c r="CI66" s="196" t="str">
        <f t="shared" si="35"/>
        <v>Fail</v>
      </c>
      <c r="CJ66" s="47">
        <f>SUM(SUMIF(Survey!EE66:EK66,{"&gt;0","&lt;0"})*{1,-1})</f>
        <v>0</v>
      </c>
      <c r="CK66" s="50">
        <f t="shared" si="36"/>
        <v>0</v>
      </c>
      <c r="CL66" s="49">
        <f t="shared" si="37"/>
        <v>100</v>
      </c>
      <c r="CM66" s="196" t="str">
        <f t="shared" si="38"/>
        <v>Fail</v>
      </c>
      <c r="CN66" s="47">
        <f>SUM(SUMIF(Survey!EM66:ES66,{"&gt;0","&lt;0"})*{1,-1})</f>
        <v>0</v>
      </c>
      <c r="CO66" s="50">
        <f t="shared" si="39"/>
        <v>0</v>
      </c>
      <c r="CP66" s="49">
        <f t="shared" si="40"/>
        <v>100</v>
      </c>
    </row>
    <row r="67" spans="1:94">
      <c r="A67" s="1">
        <v>64</v>
      </c>
      <c r="B67" s="37" t="str">
        <f t="shared" si="1"/>
        <v>Pass</v>
      </c>
      <c r="C67" s="37" t="str">
        <f>IF(COUNTBLANK(Survey!B67:ET67)=$C$2, "Pass", "Fail")</f>
        <v>Pass</v>
      </c>
      <c r="D67" s="37" t="str">
        <f t="shared" si="2"/>
        <v>Fail</v>
      </c>
      <c r="F67" s="196" t="str">
        <f t="shared" si="3"/>
        <v>Fail</v>
      </c>
      <c r="G67" s="43">
        <f>COUNTBLANK(Survey!B67:D67)+COUNTBLANK(Survey!G67)+COUNTBLANK(Survey!I67)+COUNTBLANK(Survey!L67:M67)+COUNTBLANK(Survey!P67)+COUNTBLANK(Survey!S67:U67)+COUNTBLANK(Survey!AA67:AC67)+COUNTBLANK(Survey!AF67:AG67)+COUNTBLANK(Survey!AK67)</f>
        <v>17</v>
      </c>
      <c r="H67" s="196" t="str">
        <f t="shared" si="4"/>
        <v>Pass</v>
      </c>
      <c r="I67" s="44">
        <f>LEN(Survey!E67)</f>
        <v>0</v>
      </c>
      <c r="J67" s="196" t="str">
        <f t="shared" si="5"/>
        <v>Pass</v>
      </c>
      <c r="K67" s="43">
        <f>LEN(Survey!F67)</f>
        <v>0</v>
      </c>
      <c r="L67" s="196" t="str">
        <f t="shared" si="6"/>
        <v>Pass</v>
      </c>
      <c r="M67" s="44">
        <f>LEN(Survey!H67)</f>
        <v>0</v>
      </c>
      <c r="N67" s="43" t="str">
        <f>IF(Survey!$L67="Prospectus fund", "Yes", "No")</f>
        <v>No</v>
      </c>
      <c r="O67" s="196" t="str">
        <f t="shared" si="7"/>
        <v>Pass</v>
      </c>
      <c r="P67" s="44">
        <f>MOD((LEN(Survey!J67)+2),11)</f>
        <v>2</v>
      </c>
      <c r="Q67" s="48" t="b">
        <f>IF(OR(Survey!$M67="ETF",Survey!$M67="ETF, alternative mutual fund",Survey!$M67="Closed-end", Survey!$M67="Split share corp", Survey!$I67="Yes"),TRUE,FALSE)</f>
        <v>0</v>
      </c>
      <c r="R67" s="196" t="str">
        <f>IFERROR(IF(AND(OR(U67=V67,V67 = "Either"),NOT(ISBLANK(Survey!K67))),"Pass","Fail"),"Pass")</f>
        <v>Fail</v>
      </c>
      <c r="S67" s="47" cm="1">
        <f t="array" ref="S67">SUM(SUMIF(Survey!BO67:CH67,{"&gt;0","&lt;0"})*{1,-1})</f>
        <v>0</v>
      </c>
      <c r="T67" s="54" cm="1">
        <f t="array" ref="T67">SUM(SUMIF(Survey!BR67,{"&gt;0","&lt;0"})*{1,-1})+SUM(SUMIF(Survey!CB67,{"&gt;0","&lt;0"})*{1,-1})</f>
        <v>0</v>
      </c>
      <c r="U67" s="54">
        <f>Survey!K67</f>
        <v>0</v>
      </c>
      <c r="V67" s="53" t="str">
        <f t="shared" si="8"/>
        <v>Stand-alone</v>
      </c>
      <c r="W67" s="196" t="str">
        <f t="shared" si="9"/>
        <v>Fail</v>
      </c>
      <c r="X67" s="93" cm="1">
        <f t="array" ref="X67">SUM(SUMIF(Survey!BO67:CH67,{"&gt;0","&lt;0"})*{1,-1})+SUM(SUMIF(Survey!CJ67:DC67,{"&gt;0","&lt;0"})*{1,-1})</f>
        <v>0</v>
      </c>
      <c r="Y67" s="93">
        <f>IFERROR(X67/(Survey!$AL67),0)</f>
        <v>0</v>
      </c>
      <c r="Z67" s="198" t="b">
        <f>IF(OR(Survey!$M67="Alternative strategy or hedge",Survey!$M67="Other",Survey!$L67="Prospectus fund"),TRUE,FALSE)</f>
        <v>0</v>
      </c>
      <c r="AA67" s="198" t="b">
        <f>NOT(ISBLANK(Survey!$M67))</f>
        <v>0</v>
      </c>
      <c r="AB67" s="196" t="str">
        <f t="shared" si="10"/>
        <v>Pass</v>
      </c>
      <c r="AC67" s="54" t="b">
        <f>NOT(ISNUMBER(SEARCH("Other",Survey!$P67)))</f>
        <v>1</v>
      </c>
      <c r="AD67" s="53" t="b">
        <f>NOT(ISBLANK(Survey!$Q67))</f>
        <v>0</v>
      </c>
      <c r="AE67" s="239" t="str" cm="1">
        <f t="array" ref="AE67">IF(OR(IF(OR($AG67+$AH67 = 2, $AI67=1), FALSE, TRUE), AND($AF67:$AF67 = 0)),"Pass","Fail")</f>
        <v>Pass</v>
      </c>
      <c r="AF67" s="235">
        <f>COUNTBLANK(Survey!$W67:$Z67)</f>
        <v>4</v>
      </c>
      <c r="AG67" s="235">
        <f>IF(Survey!$I67="Yes",1,0)</f>
        <v>0</v>
      </c>
      <c r="AH67" s="235">
        <f>IF(OR(Survey!$M67="Mutual fund",Survey!$M67="Alternative mutual fund",Survey!$M67="Money market"),1,0)</f>
        <v>0</v>
      </c>
      <c r="AI67" s="240">
        <f>IF(OR(Survey!$M67="ETF",Survey!$M67="ETF, alternative mutual fund"),1,0)</f>
        <v>0</v>
      </c>
      <c r="AJ67" s="196" t="str">
        <f t="shared" si="11"/>
        <v>Pass</v>
      </c>
      <c r="AK67" s="54" t="b">
        <f>NOT(ISNUMBER(SEARCH("Yes",Survey!$AC67)))</f>
        <v>1</v>
      </c>
      <c r="AL67" s="53" t="b">
        <f>IF(COUNTBLANK(Survey!$AD67:$AE67)=0,TRUE, FALSE)</f>
        <v>0</v>
      </c>
      <c r="AM67" s="196" t="str">
        <f t="shared" si="12"/>
        <v>Pass</v>
      </c>
      <c r="AN67" s="54" t="b">
        <f>NOT(ISNUMBER(SEARCH("Yes",Survey!$AF67)))</f>
        <v>1</v>
      </c>
      <c r="AO67" s="53" t="b">
        <f>NOT(ISBLANK(Survey!$AH67))</f>
        <v>0</v>
      </c>
      <c r="AP67" s="196" t="str">
        <f t="shared" si="13"/>
        <v>Pass</v>
      </c>
      <c r="AQ67" s="54" t="b">
        <f>NOT(OR(ISNUMBER(SEARCH("Other",Survey!$AH67)),ISNUMBER(SEARCH("Multiple",Survey!$AH67))))</f>
        <v>1</v>
      </c>
      <c r="AR67" s="53" t="b">
        <f>NOT(ISBLANK(Survey!$AI67))</f>
        <v>0</v>
      </c>
      <c r="AS67" s="196" t="str">
        <f t="shared" si="14"/>
        <v>Fail</v>
      </c>
      <c r="AT67" s="45">
        <f>(Survey!$AL67)</f>
        <v>0</v>
      </c>
      <c r="AU67" s="37" t="str">
        <f t="shared" si="15"/>
        <v>Fail</v>
      </c>
      <c r="AV67" s="38">
        <f>ABS(Survey!$AL67)</f>
        <v>0</v>
      </c>
      <c r="AW67" s="64">
        <f>ABS(Survey!$AM67)+Survey!$AN67-ABS(Survey!$AO67)+ABS(Survey!$AP67)-ABS(Survey!$AQ67)+ABS(Survey!$AR67)-ABS(Survey!$AS67)+Survey!$AT67</f>
        <v>0</v>
      </c>
      <c r="AX67" s="46" t="str">
        <f t="shared" si="16"/>
        <v>No holdings</v>
      </c>
      <c r="AY67" s="37">
        <f t="shared" si="17"/>
        <v>0</v>
      </c>
      <c r="AZ67" s="196" t="str">
        <f t="shared" si="18"/>
        <v>Pass</v>
      </c>
      <c r="BA67" s="54" t="b">
        <f>IF(ABS(Survey!$AT67)=0,TRUE,FALSE)</f>
        <v>1</v>
      </c>
      <c r="BB67" s="53" t="b">
        <f>NOT(ISBLANK(Survey!$AU67))</f>
        <v>0</v>
      </c>
      <c r="BC67" s="37" t="str">
        <f t="shared" si="19"/>
        <v>Fail</v>
      </c>
      <c r="BD67" s="38">
        <f>ABS(Survey!$AL67)</f>
        <v>0</v>
      </c>
      <c r="BE67" s="38" cm="1">
        <f t="array" ref="BE67">SUM(SUMIF(Survey!AW67:BD67,{"&gt;0","&lt;0"})*{1,-1})-SUM(SUMIF(Survey!BF67:BM67,{"&gt;0","&lt;0"})*{1,-1})</f>
        <v>0</v>
      </c>
      <c r="BF67" s="46" t="str">
        <f t="shared" si="20"/>
        <v>No holdings</v>
      </c>
      <c r="BG67" s="37">
        <f t="shared" si="21"/>
        <v>0</v>
      </c>
      <c r="BH67" s="196" t="str">
        <f t="shared" si="22"/>
        <v>Fail</v>
      </c>
      <c r="BI67" s="47">
        <f>ABS(Survey!$AL67)</f>
        <v>0</v>
      </c>
      <c r="BJ67" s="47" cm="1">
        <f t="array" ref="BJ67">SUM(SUMIF(Survey!BO67:CH67,{"&gt;0","&lt;0"})*{1,-1})-SUM(SUMIF(Survey!CJ67:DC67,{"&gt;0","&lt;0"})*{1,-1})</f>
        <v>0</v>
      </c>
      <c r="BK67" s="48" t="str">
        <f t="shared" si="23"/>
        <v>No holdings</v>
      </c>
      <c r="BL67" s="49">
        <f t="shared" si="24"/>
        <v>0</v>
      </c>
      <c r="BM67" s="196" t="str">
        <f t="shared" si="25"/>
        <v>Pass</v>
      </c>
      <c r="BN67" s="54" t="b">
        <f>IF(ABS(Survey!$CH67)=0,TRUE,FALSE)</f>
        <v>1</v>
      </c>
      <c r="BO67" s="53" t="b">
        <f>NOT(ISBLANK(Survey!$CI67))</f>
        <v>0</v>
      </c>
      <c r="BP67" s="196" t="str">
        <f t="shared" si="26"/>
        <v>Pass</v>
      </c>
      <c r="BQ67" s="54" t="b">
        <f>IF(ABS(Survey!$DC67)=0,TRUE,FALSE)</f>
        <v>1</v>
      </c>
      <c r="BR67" s="53" t="b">
        <f>NOT(ISBLANK(Survey!$DD67))</f>
        <v>0</v>
      </c>
      <c r="BS67" s="37" t="str">
        <f t="shared" si="27"/>
        <v>Pass</v>
      </c>
      <c r="BT67" s="38" cm="1">
        <f t="array" ref="BT67">SUM(SUMIF(Survey!CD67,{"&gt;0","&lt;0"})*{1,-1})+SUM(SUMIF(Survey!CY67,{"&gt;0","&lt;0"})*{1,-1})</f>
        <v>0</v>
      </c>
      <c r="BU67" s="38">
        <f>SUM(SUMIF(Survey!DF67:DL67,{"&gt;0","&lt;0"})*{1,-1})+SUM(SUMIF(Survey!DN67:DT67,{"&gt;0","&lt;0"})*{1,-1})</f>
        <v>0</v>
      </c>
      <c r="BV67" s="37">
        <f t="shared" si="28"/>
        <v>0</v>
      </c>
      <c r="BW67" s="37">
        <f t="shared" si="29"/>
        <v>0</v>
      </c>
      <c r="BX67" s="196" t="str">
        <f t="shared" si="30"/>
        <v>Pass</v>
      </c>
      <c r="BY67" s="54" t="b">
        <f>IF(ABS(Survey!$DL67)=0,TRUE,FALSE)</f>
        <v>1</v>
      </c>
      <c r="BZ67" s="53" t="b">
        <f>NOT(ISBLANK(Survey!DM67))</f>
        <v>0</v>
      </c>
      <c r="CA67" s="196" t="str">
        <f t="shared" si="31"/>
        <v>Pass</v>
      </c>
      <c r="CB67" s="54" t="b">
        <f>IF(ABS(Survey!$DT67)=0,TRUE,FALSE)</f>
        <v>1</v>
      </c>
      <c r="CC67" s="53" t="b">
        <f>NOT(ISBLANK(Survey!$DU67))</f>
        <v>0</v>
      </c>
      <c r="CD67" s="196" t="str">
        <f t="shared" si="32"/>
        <v>Fail</v>
      </c>
      <c r="CE67" s="47">
        <f>SUM(SUMIF(Survey!EA67:EC67,{"&gt;0","&lt;0"})*{1,-1})</f>
        <v>0</v>
      </c>
      <c r="CF67" s="50">
        <f t="shared" si="33"/>
        <v>0</v>
      </c>
      <c r="CG67" s="50">
        <f t="shared" si="34"/>
        <v>100</v>
      </c>
      <c r="CH67" s="48" t="b">
        <f>IF(OR(Survey!$M67="ETF",Survey!$M67="ETF, alternative mutual fund",Survey!$M67="Closed-end", Survey!$M67="Split share corp"),TRUE,FALSE)</f>
        <v>0</v>
      </c>
      <c r="CI67" s="196" t="str">
        <f t="shared" si="35"/>
        <v>Fail</v>
      </c>
      <c r="CJ67" s="47">
        <f>SUM(SUMIF(Survey!EE67:EK67,{"&gt;0","&lt;0"})*{1,-1})</f>
        <v>0</v>
      </c>
      <c r="CK67" s="50">
        <f t="shared" si="36"/>
        <v>0</v>
      </c>
      <c r="CL67" s="49">
        <f t="shared" si="37"/>
        <v>100</v>
      </c>
      <c r="CM67" s="196" t="str">
        <f t="shared" si="38"/>
        <v>Fail</v>
      </c>
      <c r="CN67" s="47">
        <f>SUM(SUMIF(Survey!EM67:ES67,{"&gt;0","&lt;0"})*{1,-1})</f>
        <v>0</v>
      </c>
      <c r="CO67" s="50">
        <f t="shared" si="39"/>
        <v>0</v>
      </c>
      <c r="CP67" s="49">
        <f t="shared" si="40"/>
        <v>100</v>
      </c>
    </row>
    <row r="68" spans="1:94">
      <c r="A68" s="1">
        <v>65</v>
      </c>
      <c r="B68" s="37" t="str">
        <f t="shared" si="1"/>
        <v>Pass</v>
      </c>
      <c r="C68" s="37" t="str">
        <f>IF(COUNTBLANK(Survey!B68:ET68)=$C$2, "Pass", "Fail")</f>
        <v>Pass</v>
      </c>
      <c r="D68" s="37" t="str">
        <f t="shared" si="2"/>
        <v>Fail</v>
      </c>
      <c r="F68" s="196" t="str">
        <f t="shared" si="3"/>
        <v>Fail</v>
      </c>
      <c r="G68" s="43">
        <f>COUNTBLANK(Survey!B68:D68)+COUNTBLANK(Survey!G68)+COUNTBLANK(Survey!I68)+COUNTBLANK(Survey!L68:M68)+COUNTBLANK(Survey!P68)+COUNTBLANK(Survey!S68:U68)+COUNTBLANK(Survey!AA68:AC68)+COUNTBLANK(Survey!AF68:AG68)+COUNTBLANK(Survey!AK68)</f>
        <v>17</v>
      </c>
      <c r="H68" s="196" t="str">
        <f t="shared" si="4"/>
        <v>Pass</v>
      </c>
      <c r="I68" s="44">
        <f>LEN(Survey!E68)</f>
        <v>0</v>
      </c>
      <c r="J68" s="196" t="str">
        <f t="shared" si="5"/>
        <v>Pass</v>
      </c>
      <c r="K68" s="43">
        <f>LEN(Survey!F68)</f>
        <v>0</v>
      </c>
      <c r="L68" s="196" t="str">
        <f t="shared" si="6"/>
        <v>Pass</v>
      </c>
      <c r="M68" s="44">
        <f>LEN(Survey!H68)</f>
        <v>0</v>
      </c>
      <c r="N68" s="43" t="str">
        <f>IF(Survey!$L68="Prospectus fund", "Yes", "No")</f>
        <v>No</v>
      </c>
      <c r="O68" s="196" t="str">
        <f t="shared" si="7"/>
        <v>Pass</v>
      </c>
      <c r="P68" s="44">
        <f>MOD((LEN(Survey!J68)+2),11)</f>
        <v>2</v>
      </c>
      <c r="Q68" s="48" t="b">
        <f>IF(OR(Survey!$M68="ETF",Survey!$M68="ETF, alternative mutual fund",Survey!$M68="Closed-end", Survey!$M68="Split share corp", Survey!$I68="Yes"),TRUE,FALSE)</f>
        <v>0</v>
      </c>
      <c r="R68" s="196" t="str">
        <f>IFERROR(IF(AND(OR(U68=V68,V68 = "Either"),NOT(ISBLANK(Survey!K68))),"Pass","Fail"),"Pass")</f>
        <v>Fail</v>
      </c>
      <c r="S68" s="47" cm="1">
        <f t="array" ref="S68">SUM(SUMIF(Survey!BO68:CH68,{"&gt;0","&lt;0"})*{1,-1})</f>
        <v>0</v>
      </c>
      <c r="T68" s="54" cm="1">
        <f t="array" ref="T68">SUM(SUMIF(Survey!BR68,{"&gt;0","&lt;0"})*{1,-1})+SUM(SUMIF(Survey!CB68,{"&gt;0","&lt;0"})*{1,-1})</f>
        <v>0</v>
      </c>
      <c r="U68" s="54">
        <f>Survey!K68</f>
        <v>0</v>
      </c>
      <c r="V68" s="53" t="str">
        <f t="shared" si="8"/>
        <v>Stand-alone</v>
      </c>
      <c r="W68" s="196" t="str">
        <f t="shared" si="9"/>
        <v>Fail</v>
      </c>
      <c r="X68" s="93" cm="1">
        <f t="array" ref="X68">SUM(SUMIF(Survey!BO68:CH68,{"&gt;0","&lt;0"})*{1,-1})+SUM(SUMIF(Survey!CJ68:DC68,{"&gt;0","&lt;0"})*{1,-1})</f>
        <v>0</v>
      </c>
      <c r="Y68" s="93">
        <f>IFERROR(X68/(Survey!$AL68),0)</f>
        <v>0</v>
      </c>
      <c r="Z68" s="198" t="b">
        <f>IF(OR(Survey!$M68="Alternative strategy or hedge",Survey!$M68="Other",Survey!$L68="Prospectus fund"),TRUE,FALSE)</f>
        <v>0</v>
      </c>
      <c r="AA68" s="198" t="b">
        <f>NOT(ISBLANK(Survey!$M68))</f>
        <v>0</v>
      </c>
      <c r="AB68" s="196" t="str">
        <f t="shared" si="10"/>
        <v>Pass</v>
      </c>
      <c r="AC68" s="54" t="b">
        <f>NOT(ISNUMBER(SEARCH("Other",Survey!$P68)))</f>
        <v>1</v>
      </c>
      <c r="AD68" s="53" t="b">
        <f>NOT(ISBLANK(Survey!$Q68))</f>
        <v>0</v>
      </c>
      <c r="AE68" s="239" t="str" cm="1">
        <f t="array" ref="AE68">IF(OR(IF(OR($AG68+$AH68 = 2, $AI68=1), FALSE, TRUE), AND($AF68:$AF68 = 0)),"Pass","Fail")</f>
        <v>Pass</v>
      </c>
      <c r="AF68" s="235">
        <f>COUNTBLANK(Survey!$W68:$Z68)</f>
        <v>4</v>
      </c>
      <c r="AG68" s="235">
        <f>IF(Survey!$I68="Yes",1,0)</f>
        <v>0</v>
      </c>
      <c r="AH68" s="235">
        <f>IF(OR(Survey!$M68="Mutual fund",Survey!$M68="Alternative mutual fund",Survey!$M68="Money market"),1,0)</f>
        <v>0</v>
      </c>
      <c r="AI68" s="240">
        <f>IF(OR(Survey!$M68="ETF",Survey!$M68="ETF, alternative mutual fund"),1,0)</f>
        <v>0</v>
      </c>
      <c r="AJ68" s="196" t="str">
        <f t="shared" si="11"/>
        <v>Pass</v>
      </c>
      <c r="AK68" s="54" t="b">
        <f>NOT(ISNUMBER(SEARCH("Yes",Survey!$AC68)))</f>
        <v>1</v>
      </c>
      <c r="AL68" s="53" t="b">
        <f>IF(COUNTBLANK(Survey!$AD68:$AE68)=0,TRUE, FALSE)</f>
        <v>0</v>
      </c>
      <c r="AM68" s="196" t="str">
        <f t="shared" si="12"/>
        <v>Pass</v>
      </c>
      <c r="AN68" s="54" t="b">
        <f>NOT(ISNUMBER(SEARCH("Yes",Survey!$AF68)))</f>
        <v>1</v>
      </c>
      <c r="AO68" s="53" t="b">
        <f>NOT(ISBLANK(Survey!$AH68))</f>
        <v>0</v>
      </c>
      <c r="AP68" s="196" t="str">
        <f t="shared" si="13"/>
        <v>Pass</v>
      </c>
      <c r="AQ68" s="54" t="b">
        <f>NOT(OR(ISNUMBER(SEARCH("Other",Survey!$AH68)),ISNUMBER(SEARCH("Multiple",Survey!$AH68))))</f>
        <v>1</v>
      </c>
      <c r="AR68" s="53" t="b">
        <f>NOT(ISBLANK(Survey!$AI68))</f>
        <v>0</v>
      </c>
      <c r="AS68" s="196" t="str">
        <f t="shared" si="14"/>
        <v>Fail</v>
      </c>
      <c r="AT68" s="45">
        <f>(Survey!$AL68)</f>
        <v>0</v>
      </c>
      <c r="AU68" s="37" t="str">
        <f t="shared" si="15"/>
        <v>Fail</v>
      </c>
      <c r="AV68" s="38">
        <f>ABS(Survey!$AL68)</f>
        <v>0</v>
      </c>
      <c r="AW68" s="64">
        <f>ABS(Survey!$AM68)+Survey!$AN68-ABS(Survey!$AO68)+ABS(Survey!$AP68)-ABS(Survey!$AQ68)+ABS(Survey!$AR68)-ABS(Survey!$AS68)+Survey!$AT68</f>
        <v>0</v>
      </c>
      <c r="AX68" s="46" t="str">
        <f t="shared" si="16"/>
        <v>No holdings</v>
      </c>
      <c r="AY68" s="37">
        <f t="shared" si="17"/>
        <v>0</v>
      </c>
      <c r="AZ68" s="196" t="str">
        <f t="shared" si="18"/>
        <v>Pass</v>
      </c>
      <c r="BA68" s="54" t="b">
        <f>IF(ABS(Survey!$AT68)=0,TRUE,FALSE)</f>
        <v>1</v>
      </c>
      <c r="BB68" s="53" t="b">
        <f>NOT(ISBLANK(Survey!$AU68))</f>
        <v>0</v>
      </c>
      <c r="BC68" s="37" t="str">
        <f t="shared" si="19"/>
        <v>Fail</v>
      </c>
      <c r="BD68" s="38">
        <f>ABS(Survey!$AL68)</f>
        <v>0</v>
      </c>
      <c r="BE68" s="38" cm="1">
        <f t="array" ref="BE68">SUM(SUMIF(Survey!AW68:BD68,{"&gt;0","&lt;0"})*{1,-1})-SUM(SUMIF(Survey!BF68:BM68,{"&gt;0","&lt;0"})*{1,-1})</f>
        <v>0</v>
      </c>
      <c r="BF68" s="46" t="str">
        <f t="shared" si="20"/>
        <v>No holdings</v>
      </c>
      <c r="BG68" s="37">
        <f t="shared" si="21"/>
        <v>0</v>
      </c>
      <c r="BH68" s="196" t="str">
        <f t="shared" si="22"/>
        <v>Fail</v>
      </c>
      <c r="BI68" s="47">
        <f>ABS(Survey!$AL68)</f>
        <v>0</v>
      </c>
      <c r="BJ68" s="47" cm="1">
        <f t="array" ref="BJ68">SUM(SUMIF(Survey!BO68:CH68,{"&gt;0","&lt;0"})*{1,-1})-SUM(SUMIF(Survey!CJ68:DC68,{"&gt;0","&lt;0"})*{1,-1})</f>
        <v>0</v>
      </c>
      <c r="BK68" s="48" t="str">
        <f t="shared" si="23"/>
        <v>No holdings</v>
      </c>
      <c r="BL68" s="49">
        <f t="shared" si="24"/>
        <v>0</v>
      </c>
      <c r="BM68" s="196" t="str">
        <f t="shared" si="25"/>
        <v>Pass</v>
      </c>
      <c r="BN68" s="54" t="b">
        <f>IF(ABS(Survey!$CH68)=0,TRUE,FALSE)</f>
        <v>1</v>
      </c>
      <c r="BO68" s="53" t="b">
        <f>NOT(ISBLANK(Survey!$CI68))</f>
        <v>0</v>
      </c>
      <c r="BP68" s="196" t="str">
        <f t="shared" si="26"/>
        <v>Pass</v>
      </c>
      <c r="BQ68" s="54" t="b">
        <f>IF(ABS(Survey!$DC68)=0,TRUE,FALSE)</f>
        <v>1</v>
      </c>
      <c r="BR68" s="53" t="b">
        <f>NOT(ISBLANK(Survey!$DD68))</f>
        <v>0</v>
      </c>
      <c r="BS68" s="37" t="str">
        <f t="shared" si="27"/>
        <v>Pass</v>
      </c>
      <c r="BT68" s="38" cm="1">
        <f t="array" ref="BT68">SUM(SUMIF(Survey!CD68,{"&gt;0","&lt;0"})*{1,-1})+SUM(SUMIF(Survey!CY68,{"&gt;0","&lt;0"})*{1,-1})</f>
        <v>0</v>
      </c>
      <c r="BU68" s="38">
        <f>SUM(SUMIF(Survey!DF68:DL68,{"&gt;0","&lt;0"})*{1,-1})+SUM(SUMIF(Survey!DN68:DT68,{"&gt;0","&lt;0"})*{1,-1})</f>
        <v>0</v>
      </c>
      <c r="BV68" s="37">
        <f t="shared" si="28"/>
        <v>0</v>
      </c>
      <c r="BW68" s="37">
        <f t="shared" si="29"/>
        <v>0</v>
      </c>
      <c r="BX68" s="196" t="str">
        <f t="shared" si="30"/>
        <v>Pass</v>
      </c>
      <c r="BY68" s="54" t="b">
        <f>IF(ABS(Survey!$DL68)=0,TRUE,FALSE)</f>
        <v>1</v>
      </c>
      <c r="BZ68" s="53" t="b">
        <f>NOT(ISBLANK(Survey!DM68))</f>
        <v>0</v>
      </c>
      <c r="CA68" s="196" t="str">
        <f t="shared" si="31"/>
        <v>Pass</v>
      </c>
      <c r="CB68" s="54" t="b">
        <f>IF(ABS(Survey!$DT68)=0,TRUE,FALSE)</f>
        <v>1</v>
      </c>
      <c r="CC68" s="53" t="b">
        <f>NOT(ISBLANK(Survey!$DU68))</f>
        <v>0</v>
      </c>
      <c r="CD68" s="196" t="str">
        <f t="shared" si="32"/>
        <v>Fail</v>
      </c>
      <c r="CE68" s="47">
        <f>SUM(SUMIF(Survey!EA68:EC68,{"&gt;0","&lt;0"})*{1,-1})</f>
        <v>0</v>
      </c>
      <c r="CF68" s="50">
        <f t="shared" si="33"/>
        <v>0</v>
      </c>
      <c r="CG68" s="50">
        <f t="shared" si="34"/>
        <v>100</v>
      </c>
      <c r="CH68" s="48" t="b">
        <f>IF(OR(Survey!$M68="ETF",Survey!$M68="ETF, alternative mutual fund",Survey!$M68="Closed-end", Survey!$M68="Split share corp"),TRUE,FALSE)</f>
        <v>0</v>
      </c>
      <c r="CI68" s="196" t="str">
        <f t="shared" si="35"/>
        <v>Fail</v>
      </c>
      <c r="CJ68" s="47">
        <f>SUM(SUMIF(Survey!EE68:EK68,{"&gt;0","&lt;0"})*{1,-1})</f>
        <v>0</v>
      </c>
      <c r="CK68" s="50">
        <f t="shared" si="36"/>
        <v>0</v>
      </c>
      <c r="CL68" s="49">
        <f t="shared" si="37"/>
        <v>100</v>
      </c>
      <c r="CM68" s="196" t="str">
        <f t="shared" si="38"/>
        <v>Fail</v>
      </c>
      <c r="CN68" s="47">
        <f>SUM(SUMIF(Survey!EM68:ES68,{"&gt;0","&lt;0"})*{1,-1})</f>
        <v>0</v>
      </c>
      <c r="CO68" s="50">
        <f t="shared" si="39"/>
        <v>0</v>
      </c>
      <c r="CP68" s="49">
        <f t="shared" si="40"/>
        <v>100</v>
      </c>
    </row>
    <row r="69" spans="1:94">
      <c r="A69" s="1">
        <v>66</v>
      </c>
      <c r="B69" s="37" t="str">
        <f t="shared" ref="B69:B132" si="41">IF(OR($C69="Pass",$D69="Pass"),"Pass","Fail")</f>
        <v>Pass</v>
      </c>
      <c r="C69" s="37" t="str">
        <f>IF(COUNTBLANK(Survey!B69:ET69)=$C$2, "Pass", "Fail")</f>
        <v>Pass</v>
      </c>
      <c r="D69" s="37" t="str">
        <f t="shared" ref="D69:D132" si="42">IF(COUNTIF(F69:CP69,"Fail"),"Fail","Pass")</f>
        <v>Fail</v>
      </c>
      <c r="F69" s="196" t="str">
        <f t="shared" ref="F69:F132" si="43">IF(G69=0,"Pass","Fail")</f>
        <v>Fail</v>
      </c>
      <c r="G69" s="43">
        <f>COUNTBLANK(Survey!B69:D69)+COUNTBLANK(Survey!G69)+COUNTBLANK(Survey!I69)+COUNTBLANK(Survey!L69:M69)+COUNTBLANK(Survey!P69)+COUNTBLANK(Survey!S69:U69)+COUNTBLANK(Survey!AA69:AC69)+COUNTBLANK(Survey!AF69:AG69)+COUNTBLANK(Survey!AK69)</f>
        <v>17</v>
      </c>
      <c r="H69" s="196" t="str">
        <f t="shared" ref="H69:H132" si="44">IF(OR(I69=20, I69=0),"Pass","Fail")</f>
        <v>Pass</v>
      </c>
      <c r="I69" s="44">
        <f>LEN(Survey!E69)</f>
        <v>0</v>
      </c>
      <c r="J69" s="196" t="str">
        <f t="shared" ref="J69:J132" si="45">IF(OR(K69=20, K69=0),"Pass","Fail")</f>
        <v>Pass</v>
      </c>
      <c r="K69" s="43">
        <f>LEN(Survey!F69)</f>
        <v>0</v>
      </c>
      <c r="L69" s="196" t="str">
        <f t="shared" ref="L69:L132" si="46">IF(OR(M69=8, N69="No"),"Pass","Fail")</f>
        <v>Pass</v>
      </c>
      <c r="M69" s="44">
        <f>LEN(Survey!H69)</f>
        <v>0</v>
      </c>
      <c r="N69" s="43" t="str">
        <f>IF(Survey!$L69="Prospectus fund", "Yes", "No")</f>
        <v>No</v>
      </c>
      <c r="O69" s="196" t="str">
        <f t="shared" ref="O69:O132" si="47">IFERROR(IF(OR(P69=0, Q69=FALSE),"Pass","Fail"),"Pass")</f>
        <v>Pass</v>
      </c>
      <c r="P69" s="44">
        <f>MOD((LEN(Survey!J69)+2),11)</f>
        <v>2</v>
      </c>
      <c r="Q69" s="48" t="b">
        <f>IF(OR(Survey!$M69="ETF",Survey!$M69="ETF, alternative mutual fund",Survey!$M69="Closed-end", Survey!$M69="Split share corp", Survey!$I69="Yes"),TRUE,FALSE)</f>
        <v>0</v>
      </c>
      <c r="R69" s="196" t="str">
        <f>IFERROR(IF(AND(OR(U69=V69,V69 = "Either"),NOT(ISBLANK(Survey!K69))),"Pass","Fail"),"Pass")</f>
        <v>Fail</v>
      </c>
      <c r="S69" s="47" cm="1">
        <f t="array" ref="S69">SUM(SUMIF(Survey!BO69:CH69,{"&gt;0","&lt;0"})*{1,-1})</f>
        <v>0</v>
      </c>
      <c r="T69" s="54" cm="1">
        <f t="array" ref="T69">SUM(SUMIF(Survey!BR69,{"&gt;0","&lt;0"})*{1,-1})+SUM(SUMIF(Survey!CB69,{"&gt;0","&lt;0"})*{1,-1})</f>
        <v>0</v>
      </c>
      <c r="U69" s="54">
        <f>Survey!K69</f>
        <v>0</v>
      </c>
      <c r="V69" s="53" t="str">
        <f t="shared" ref="V69:V132" si="48">IF(T69=0,"Stand-alone",IF(T69/S69 &gt; 0.65, "Fund of funds", IF(T69/S69 &lt; 0.35,"Stand-alone","Either")))</f>
        <v>Stand-alone</v>
      </c>
      <c r="W69" s="196" t="str">
        <f t="shared" ref="W69:W132" si="49">IF(AND(AA69=TRUE,OR(Y69&lt;=2, Z69=TRUE)),"Pass","Fail")</f>
        <v>Fail</v>
      </c>
      <c r="X69" s="93" cm="1">
        <f t="array" ref="X69">SUM(SUMIF(Survey!BO69:CH69,{"&gt;0","&lt;0"})*{1,-1})+SUM(SUMIF(Survey!CJ69:DC69,{"&gt;0","&lt;0"})*{1,-1})</f>
        <v>0</v>
      </c>
      <c r="Y69" s="93">
        <f>IFERROR(X69/(Survey!$AL69),0)</f>
        <v>0</v>
      </c>
      <c r="Z69" s="198" t="b">
        <f>IF(OR(Survey!$M69="Alternative strategy or hedge",Survey!$M69="Other",Survey!$L69="Prospectus fund"),TRUE,FALSE)</f>
        <v>0</v>
      </c>
      <c r="AA69" s="198" t="b">
        <f>NOT(ISBLANK(Survey!$M69))</f>
        <v>0</v>
      </c>
      <c r="AB69" s="196" t="str">
        <f t="shared" ref="AB69:AB132" si="50">IF(OR(AC69=TRUE, AD69=TRUE),"Pass","Fail")</f>
        <v>Pass</v>
      </c>
      <c r="AC69" s="54" t="b">
        <f>NOT(ISNUMBER(SEARCH("Other",Survey!$P69)))</f>
        <v>1</v>
      </c>
      <c r="AD69" s="53" t="b">
        <f>NOT(ISBLANK(Survey!$Q69))</f>
        <v>0</v>
      </c>
      <c r="AE69" s="239" t="str" cm="1">
        <f t="array" ref="AE69">IF(OR(IF(OR($AG69+$AH69 = 2, $AI69=1), FALSE, TRUE), AND($AF69:$AF69 = 0)),"Pass","Fail")</f>
        <v>Pass</v>
      </c>
      <c r="AF69" s="235">
        <f>COUNTBLANK(Survey!$W69:$Z69)</f>
        <v>4</v>
      </c>
      <c r="AG69" s="235">
        <f>IF(Survey!$I69="Yes",1,0)</f>
        <v>0</v>
      </c>
      <c r="AH69" s="235">
        <f>IF(OR(Survey!$M69="Mutual fund",Survey!$M69="Alternative mutual fund",Survey!$M69="Money market"),1,0)</f>
        <v>0</v>
      </c>
      <c r="AI69" s="240">
        <f>IF(OR(Survey!$M69="ETF",Survey!$M69="ETF, alternative mutual fund"),1,0)</f>
        <v>0</v>
      </c>
      <c r="AJ69" s="196" t="str">
        <f t="shared" ref="AJ69:AJ132" si="51">IF(OR(AK69=TRUE, AL69=TRUE),"Pass","Fail")</f>
        <v>Pass</v>
      </c>
      <c r="AK69" s="54" t="b">
        <f>NOT(ISNUMBER(SEARCH("Yes",Survey!$AC69)))</f>
        <v>1</v>
      </c>
      <c r="AL69" s="53" t="b">
        <f>IF(COUNTBLANK(Survey!$AD69:$AE69)=0,TRUE, FALSE)</f>
        <v>0</v>
      </c>
      <c r="AM69" s="196" t="str">
        <f t="shared" ref="AM69:AM132" si="52">IF(OR(AN69=TRUE, AO69=TRUE),"Pass","Fail")</f>
        <v>Pass</v>
      </c>
      <c r="AN69" s="54" t="b">
        <f>NOT(ISNUMBER(SEARCH("Yes",Survey!$AF69)))</f>
        <v>1</v>
      </c>
      <c r="AO69" s="53" t="b">
        <f>NOT(ISBLANK(Survey!$AH69))</f>
        <v>0</v>
      </c>
      <c r="AP69" s="196" t="str">
        <f t="shared" ref="AP69:AP132" si="53">IF(OR(AQ69=TRUE, AR69=TRUE),"Pass","Fail")</f>
        <v>Pass</v>
      </c>
      <c r="AQ69" s="54" t="b">
        <f>NOT(OR(ISNUMBER(SEARCH("Other",Survey!$AH69)),ISNUMBER(SEARCH("Multiple",Survey!$AH69))))</f>
        <v>1</v>
      </c>
      <c r="AR69" s="53" t="b">
        <f>NOT(ISBLANK(Survey!$AI69))</f>
        <v>0</v>
      </c>
      <c r="AS69" s="196" t="str">
        <f t="shared" ref="AS69:AS132" si="54">IF(AT69&gt;=5000000, "Pass", "Fail")</f>
        <v>Fail</v>
      </c>
      <c r="AT69" s="45">
        <f>(Survey!$AL69)</f>
        <v>0</v>
      </c>
      <c r="AU69" s="37" t="str">
        <f t="shared" ref="AU69:AU132" si="55">IF(AND(AX69&gt;=0.99,AX69&lt;=1.01),"Pass","Fail")</f>
        <v>Fail</v>
      </c>
      <c r="AV69" s="38">
        <f>ABS(Survey!$AL69)</f>
        <v>0</v>
      </c>
      <c r="AW69" s="64">
        <f>ABS(Survey!$AM69)+Survey!$AN69-ABS(Survey!$AO69)+ABS(Survey!$AP69)-ABS(Survey!$AQ69)+ABS(Survey!$AR69)-ABS(Survey!$AS69)+Survey!$AT69</f>
        <v>0</v>
      </c>
      <c r="AX69" s="46" t="str">
        <f t="shared" ref="AX69:AX132" si="56">IF(AW69=0,"No holdings",AV69/AW69)</f>
        <v>No holdings</v>
      </c>
      <c r="AY69" s="37">
        <f t="shared" ref="AY69:AY132" si="57">AV69-AW69</f>
        <v>0</v>
      </c>
      <c r="AZ69" s="196" t="str">
        <f t="shared" ref="AZ69:AZ132" si="58">IF(OR(BA69=TRUE, BB69=TRUE),"Pass","Fail")</f>
        <v>Pass</v>
      </c>
      <c r="BA69" s="54" t="b">
        <f>IF(ABS(Survey!$AT69)=0,TRUE,FALSE)</f>
        <v>1</v>
      </c>
      <c r="BB69" s="53" t="b">
        <f>NOT(ISBLANK(Survey!$AU69))</f>
        <v>0</v>
      </c>
      <c r="BC69" s="37" t="str">
        <f t="shared" ref="BC69:BC132" si="59">IF(AND(BF69&gt;=0.99,BF69&lt;=1.01),"Pass","Fail")</f>
        <v>Fail</v>
      </c>
      <c r="BD69" s="38">
        <f>ABS(Survey!$AL69)</f>
        <v>0</v>
      </c>
      <c r="BE69" s="38" cm="1">
        <f t="array" ref="BE69">SUM(SUMIF(Survey!AW69:BD69,{"&gt;0","&lt;0"})*{1,-1})-SUM(SUMIF(Survey!BF69:BM69,{"&gt;0","&lt;0"})*{1,-1})</f>
        <v>0</v>
      </c>
      <c r="BF69" s="46" t="str">
        <f t="shared" ref="BF69:BF132" si="60">IF(BE69=0,"No holdings",BD69/BE69)</f>
        <v>No holdings</v>
      </c>
      <c r="BG69" s="37">
        <f t="shared" ref="BG69:BG132" si="61">BD69-BE69</f>
        <v>0</v>
      </c>
      <c r="BH69" s="196" t="str">
        <f t="shared" ref="BH69:BH132" si="62">IF(AND(BK69&gt;=0.99,BK69&lt;=1.01),"Pass","Fail")</f>
        <v>Fail</v>
      </c>
      <c r="BI69" s="47">
        <f>ABS(Survey!$AL69)</f>
        <v>0</v>
      </c>
      <c r="BJ69" s="47" cm="1">
        <f t="array" ref="BJ69">SUM(SUMIF(Survey!BO69:CH69,{"&gt;0","&lt;0"})*{1,-1})-SUM(SUMIF(Survey!CJ69:DC69,{"&gt;0","&lt;0"})*{1,-1})</f>
        <v>0</v>
      </c>
      <c r="BK69" s="48" t="str">
        <f t="shared" ref="BK69:BK132" si="63">IF(BJ69=0,"No holdings",BI69/BJ69)</f>
        <v>No holdings</v>
      </c>
      <c r="BL69" s="49">
        <f t="shared" ref="BL69:BL132" si="64">BI69-BJ69</f>
        <v>0</v>
      </c>
      <c r="BM69" s="196" t="str">
        <f t="shared" ref="BM69:BM132" si="65">IF(OR(BN69=TRUE, BO69=TRUE),"Pass","Fail")</f>
        <v>Pass</v>
      </c>
      <c r="BN69" s="54" t="b">
        <f>IF(ABS(Survey!$CH69)=0,TRUE,FALSE)</f>
        <v>1</v>
      </c>
      <c r="BO69" s="53" t="b">
        <f>NOT(ISBLANK(Survey!$CI69))</f>
        <v>0</v>
      </c>
      <c r="BP69" s="196" t="str">
        <f t="shared" ref="BP69:BP132" si="66">IF(OR(BQ69=TRUE, BR69=TRUE),"Pass","Fail")</f>
        <v>Pass</v>
      </c>
      <c r="BQ69" s="54" t="b">
        <f>IF(ABS(Survey!$DC69)=0,TRUE,FALSE)</f>
        <v>1</v>
      </c>
      <c r="BR69" s="53" t="b">
        <f>NOT(ISBLANK(Survey!$DD69))</f>
        <v>0</v>
      </c>
      <c r="BS69" s="37" t="str">
        <f t="shared" ref="BS69:BS132" si="67">IF(BV69&lt;1,"Pass","Fail")</f>
        <v>Pass</v>
      </c>
      <c r="BT69" s="38" cm="1">
        <f t="array" ref="BT69">SUM(SUMIF(Survey!CD69,{"&gt;0","&lt;0"})*{1,-1})+SUM(SUMIF(Survey!CY69,{"&gt;0","&lt;0"})*{1,-1})</f>
        <v>0</v>
      </c>
      <c r="BU69" s="38">
        <f>SUM(SUMIF(Survey!DF69:DL69,{"&gt;0","&lt;0"})*{1,-1})+SUM(SUMIF(Survey!DN69:DT69,{"&gt;0","&lt;0"})*{1,-1})</f>
        <v>0</v>
      </c>
      <c r="BV69" s="37">
        <f t="shared" ref="BV69:BV132" si="68">IFERROR(IF(AND(BU69=0,BT69&gt;0),"No Gross Notional",BT69/BU69),0)</f>
        <v>0</v>
      </c>
      <c r="BW69" s="37">
        <f t="shared" ref="BW69:BW132" si="69">IF(BT69-BU69 &lt; 0, 0, BT69-BU69)</f>
        <v>0</v>
      </c>
      <c r="BX69" s="196" t="str">
        <f t="shared" ref="BX69:BX132" si="70">IF(OR(BY69=TRUE, BZ69=TRUE),"Pass","Fail")</f>
        <v>Pass</v>
      </c>
      <c r="BY69" s="54" t="b">
        <f>IF(ABS(Survey!$DL69)=0,TRUE,FALSE)</f>
        <v>1</v>
      </c>
      <c r="BZ69" s="53" t="b">
        <f>NOT(ISBLANK(Survey!DM69))</f>
        <v>0</v>
      </c>
      <c r="CA69" s="196" t="str">
        <f t="shared" ref="CA69:CA132" si="71">IF(OR(CB69=TRUE, CC69=TRUE),"Pass","Fail")</f>
        <v>Pass</v>
      </c>
      <c r="CB69" s="54" t="b">
        <f>IF(ABS(Survey!$DT69)=0,TRUE,FALSE)</f>
        <v>1</v>
      </c>
      <c r="CC69" s="53" t="b">
        <f>NOT(ISBLANK(Survey!$DU69))</f>
        <v>0</v>
      </c>
      <c r="CD69" s="196" t="str">
        <f t="shared" ref="CD69:CD132" si="72">IF(CH69=TRUE,"Pass",IF(OR(AND(CE69&gt;=0.99,CE69&lt;=1.01),AND(CE69&gt;=99,CE69&lt;=101)),"Pass","Fail"))</f>
        <v>Fail</v>
      </c>
      <c r="CE69" s="47">
        <f>SUM(SUMIF(Survey!EA69:EC69,{"&gt;0","&lt;0"})*{1,-1})</f>
        <v>0</v>
      </c>
      <c r="CF69" s="50">
        <f t="shared" ref="CF69:CF132" si="73">IF(CE69=0,0,100/CE69)</f>
        <v>0</v>
      </c>
      <c r="CG69" s="50">
        <f t="shared" ref="CG69:CG132" si="74">100-CE69</f>
        <v>100</v>
      </c>
      <c r="CH69" s="48" t="b">
        <f>IF(OR(Survey!$M69="ETF",Survey!$M69="ETF, alternative mutual fund",Survey!$M69="Closed-end", Survey!$M69="Split share corp"),TRUE,FALSE)</f>
        <v>0</v>
      </c>
      <c r="CI69" s="196" t="str">
        <f t="shared" ref="CI69:CI132" si="75">IF(OR(AND(CJ69&gt;=0.99,CJ69&lt;=1.01),AND(CJ69&gt;=99,CJ69&lt;=101)),"Pass","Fail")</f>
        <v>Fail</v>
      </c>
      <c r="CJ69" s="47">
        <f>SUM(SUMIF(Survey!EE69:EK69,{"&gt;0","&lt;0"})*{1,-1})</f>
        <v>0</v>
      </c>
      <c r="CK69" s="50">
        <f t="shared" ref="CK69:CK132" si="76">IF(CJ69=0,0,100/CJ69)</f>
        <v>0</v>
      </c>
      <c r="CL69" s="49">
        <f t="shared" ref="CL69:CL132" si="77">100-CJ69</f>
        <v>100</v>
      </c>
      <c r="CM69" s="196" t="str">
        <f t="shared" ref="CM69:CM132" si="78">IF(OR(AND(CN69&gt;=0.99,CN69&lt;=1.01),AND(CN69&gt;=99,CN69&lt;=101)),"Pass","Fail")</f>
        <v>Fail</v>
      </c>
      <c r="CN69" s="47">
        <f>SUM(SUMIF(Survey!EM69:ES69,{"&gt;0","&lt;0"})*{1,-1})</f>
        <v>0</v>
      </c>
      <c r="CO69" s="50">
        <f t="shared" ref="CO69:CO132" si="79">IF(CN69=0,0,100/CN69)</f>
        <v>0</v>
      </c>
      <c r="CP69" s="49">
        <f t="shared" ref="CP69:CP132" si="80">100-CN69</f>
        <v>100</v>
      </c>
    </row>
    <row r="70" spans="1:94">
      <c r="A70" s="1">
        <v>67</v>
      </c>
      <c r="B70" s="37" t="str">
        <f t="shared" si="41"/>
        <v>Pass</v>
      </c>
      <c r="C70" s="37" t="str">
        <f>IF(COUNTBLANK(Survey!B70:ET70)=$C$2, "Pass", "Fail")</f>
        <v>Pass</v>
      </c>
      <c r="D70" s="37" t="str">
        <f t="shared" si="42"/>
        <v>Fail</v>
      </c>
      <c r="F70" s="196" t="str">
        <f t="shared" si="43"/>
        <v>Fail</v>
      </c>
      <c r="G70" s="43">
        <f>COUNTBLANK(Survey!B70:D70)+COUNTBLANK(Survey!G70)+COUNTBLANK(Survey!I70)+COUNTBLANK(Survey!L70:M70)+COUNTBLANK(Survey!P70)+COUNTBLANK(Survey!S70:U70)+COUNTBLANK(Survey!AA70:AC70)+COUNTBLANK(Survey!AF70:AG70)+COUNTBLANK(Survey!AK70)</f>
        <v>17</v>
      </c>
      <c r="H70" s="196" t="str">
        <f t="shared" si="44"/>
        <v>Pass</v>
      </c>
      <c r="I70" s="44">
        <f>LEN(Survey!E70)</f>
        <v>0</v>
      </c>
      <c r="J70" s="196" t="str">
        <f t="shared" si="45"/>
        <v>Pass</v>
      </c>
      <c r="K70" s="43">
        <f>LEN(Survey!F70)</f>
        <v>0</v>
      </c>
      <c r="L70" s="196" t="str">
        <f t="shared" si="46"/>
        <v>Pass</v>
      </c>
      <c r="M70" s="44">
        <f>LEN(Survey!H70)</f>
        <v>0</v>
      </c>
      <c r="N70" s="43" t="str">
        <f>IF(Survey!$L70="Prospectus fund", "Yes", "No")</f>
        <v>No</v>
      </c>
      <c r="O70" s="196" t="str">
        <f t="shared" si="47"/>
        <v>Pass</v>
      </c>
      <c r="P70" s="44">
        <f>MOD((LEN(Survey!J70)+2),11)</f>
        <v>2</v>
      </c>
      <c r="Q70" s="48" t="b">
        <f>IF(OR(Survey!$M70="ETF",Survey!$M70="ETF, alternative mutual fund",Survey!$M70="Closed-end", Survey!$M70="Split share corp", Survey!$I70="Yes"),TRUE,FALSE)</f>
        <v>0</v>
      </c>
      <c r="R70" s="196" t="str">
        <f>IFERROR(IF(AND(OR(U70=V70,V70 = "Either"),NOT(ISBLANK(Survey!K70))),"Pass","Fail"),"Pass")</f>
        <v>Fail</v>
      </c>
      <c r="S70" s="47" cm="1">
        <f t="array" ref="S70">SUM(SUMIF(Survey!BO70:CH70,{"&gt;0","&lt;0"})*{1,-1})</f>
        <v>0</v>
      </c>
      <c r="T70" s="54" cm="1">
        <f t="array" ref="T70">SUM(SUMIF(Survey!BR70,{"&gt;0","&lt;0"})*{1,-1})+SUM(SUMIF(Survey!CB70,{"&gt;0","&lt;0"})*{1,-1})</f>
        <v>0</v>
      </c>
      <c r="U70" s="54">
        <f>Survey!K70</f>
        <v>0</v>
      </c>
      <c r="V70" s="53" t="str">
        <f t="shared" si="48"/>
        <v>Stand-alone</v>
      </c>
      <c r="W70" s="196" t="str">
        <f t="shared" si="49"/>
        <v>Fail</v>
      </c>
      <c r="X70" s="93" cm="1">
        <f t="array" ref="X70">SUM(SUMIF(Survey!BO70:CH70,{"&gt;0","&lt;0"})*{1,-1})+SUM(SUMIF(Survey!CJ70:DC70,{"&gt;0","&lt;0"})*{1,-1})</f>
        <v>0</v>
      </c>
      <c r="Y70" s="93">
        <f>IFERROR(X70/(Survey!$AL70),0)</f>
        <v>0</v>
      </c>
      <c r="Z70" s="198" t="b">
        <f>IF(OR(Survey!$M70="Alternative strategy or hedge",Survey!$M70="Other",Survey!$L70="Prospectus fund"),TRUE,FALSE)</f>
        <v>0</v>
      </c>
      <c r="AA70" s="198" t="b">
        <f>NOT(ISBLANK(Survey!$M70))</f>
        <v>0</v>
      </c>
      <c r="AB70" s="196" t="str">
        <f t="shared" si="50"/>
        <v>Pass</v>
      </c>
      <c r="AC70" s="54" t="b">
        <f>NOT(ISNUMBER(SEARCH("Other",Survey!$P70)))</f>
        <v>1</v>
      </c>
      <c r="AD70" s="53" t="b">
        <f>NOT(ISBLANK(Survey!$Q70))</f>
        <v>0</v>
      </c>
      <c r="AE70" s="239" t="str" cm="1">
        <f t="array" ref="AE70">IF(OR(IF(OR($AG70+$AH70 = 2, $AI70=1), FALSE, TRUE), AND($AF70:$AF70 = 0)),"Pass","Fail")</f>
        <v>Pass</v>
      </c>
      <c r="AF70" s="235">
        <f>COUNTBLANK(Survey!$W70:$Z70)</f>
        <v>4</v>
      </c>
      <c r="AG70" s="235">
        <f>IF(Survey!$I70="Yes",1,0)</f>
        <v>0</v>
      </c>
      <c r="AH70" s="235">
        <f>IF(OR(Survey!$M70="Mutual fund",Survey!$M70="Alternative mutual fund",Survey!$M70="Money market"),1,0)</f>
        <v>0</v>
      </c>
      <c r="AI70" s="240">
        <f>IF(OR(Survey!$M70="ETF",Survey!$M70="ETF, alternative mutual fund"),1,0)</f>
        <v>0</v>
      </c>
      <c r="AJ70" s="196" t="str">
        <f t="shared" si="51"/>
        <v>Pass</v>
      </c>
      <c r="AK70" s="54" t="b">
        <f>NOT(ISNUMBER(SEARCH("Yes",Survey!$AC70)))</f>
        <v>1</v>
      </c>
      <c r="AL70" s="53" t="b">
        <f>IF(COUNTBLANK(Survey!$AD70:$AE70)=0,TRUE, FALSE)</f>
        <v>0</v>
      </c>
      <c r="AM70" s="196" t="str">
        <f t="shared" si="52"/>
        <v>Pass</v>
      </c>
      <c r="AN70" s="54" t="b">
        <f>NOT(ISNUMBER(SEARCH("Yes",Survey!$AF70)))</f>
        <v>1</v>
      </c>
      <c r="AO70" s="53" t="b">
        <f>NOT(ISBLANK(Survey!$AH70))</f>
        <v>0</v>
      </c>
      <c r="AP70" s="196" t="str">
        <f t="shared" si="53"/>
        <v>Pass</v>
      </c>
      <c r="AQ70" s="54" t="b">
        <f>NOT(OR(ISNUMBER(SEARCH("Other",Survey!$AH70)),ISNUMBER(SEARCH("Multiple",Survey!$AH70))))</f>
        <v>1</v>
      </c>
      <c r="AR70" s="53" t="b">
        <f>NOT(ISBLANK(Survey!$AI70))</f>
        <v>0</v>
      </c>
      <c r="AS70" s="196" t="str">
        <f t="shared" si="54"/>
        <v>Fail</v>
      </c>
      <c r="AT70" s="45">
        <f>(Survey!$AL70)</f>
        <v>0</v>
      </c>
      <c r="AU70" s="37" t="str">
        <f t="shared" si="55"/>
        <v>Fail</v>
      </c>
      <c r="AV70" s="38">
        <f>ABS(Survey!$AL70)</f>
        <v>0</v>
      </c>
      <c r="AW70" s="64">
        <f>ABS(Survey!$AM70)+Survey!$AN70-ABS(Survey!$AO70)+ABS(Survey!$AP70)-ABS(Survey!$AQ70)+ABS(Survey!$AR70)-ABS(Survey!$AS70)+Survey!$AT70</f>
        <v>0</v>
      </c>
      <c r="AX70" s="46" t="str">
        <f t="shared" si="56"/>
        <v>No holdings</v>
      </c>
      <c r="AY70" s="37">
        <f t="shared" si="57"/>
        <v>0</v>
      </c>
      <c r="AZ70" s="196" t="str">
        <f t="shared" si="58"/>
        <v>Pass</v>
      </c>
      <c r="BA70" s="54" t="b">
        <f>IF(ABS(Survey!$AT70)=0,TRUE,FALSE)</f>
        <v>1</v>
      </c>
      <c r="BB70" s="53" t="b">
        <f>NOT(ISBLANK(Survey!$AU70))</f>
        <v>0</v>
      </c>
      <c r="BC70" s="37" t="str">
        <f t="shared" si="59"/>
        <v>Fail</v>
      </c>
      <c r="BD70" s="38">
        <f>ABS(Survey!$AL70)</f>
        <v>0</v>
      </c>
      <c r="BE70" s="38" cm="1">
        <f t="array" ref="BE70">SUM(SUMIF(Survey!AW70:BD70,{"&gt;0","&lt;0"})*{1,-1})-SUM(SUMIF(Survey!BF70:BM70,{"&gt;0","&lt;0"})*{1,-1})</f>
        <v>0</v>
      </c>
      <c r="BF70" s="46" t="str">
        <f t="shared" si="60"/>
        <v>No holdings</v>
      </c>
      <c r="BG70" s="37">
        <f t="shared" si="61"/>
        <v>0</v>
      </c>
      <c r="BH70" s="196" t="str">
        <f t="shared" si="62"/>
        <v>Fail</v>
      </c>
      <c r="BI70" s="47">
        <f>ABS(Survey!$AL70)</f>
        <v>0</v>
      </c>
      <c r="BJ70" s="47" cm="1">
        <f t="array" ref="BJ70">SUM(SUMIF(Survey!BO70:CH70,{"&gt;0","&lt;0"})*{1,-1})-SUM(SUMIF(Survey!CJ70:DC70,{"&gt;0","&lt;0"})*{1,-1})</f>
        <v>0</v>
      </c>
      <c r="BK70" s="48" t="str">
        <f t="shared" si="63"/>
        <v>No holdings</v>
      </c>
      <c r="BL70" s="49">
        <f t="shared" si="64"/>
        <v>0</v>
      </c>
      <c r="BM70" s="196" t="str">
        <f t="shared" si="65"/>
        <v>Pass</v>
      </c>
      <c r="BN70" s="54" t="b">
        <f>IF(ABS(Survey!$CH70)=0,TRUE,FALSE)</f>
        <v>1</v>
      </c>
      <c r="BO70" s="53" t="b">
        <f>NOT(ISBLANK(Survey!$CI70))</f>
        <v>0</v>
      </c>
      <c r="BP70" s="196" t="str">
        <f t="shared" si="66"/>
        <v>Pass</v>
      </c>
      <c r="BQ70" s="54" t="b">
        <f>IF(ABS(Survey!$DC70)=0,TRUE,FALSE)</f>
        <v>1</v>
      </c>
      <c r="BR70" s="53" t="b">
        <f>NOT(ISBLANK(Survey!$DD70))</f>
        <v>0</v>
      </c>
      <c r="BS70" s="37" t="str">
        <f t="shared" si="67"/>
        <v>Pass</v>
      </c>
      <c r="BT70" s="38" cm="1">
        <f t="array" ref="BT70">SUM(SUMIF(Survey!CD70,{"&gt;0","&lt;0"})*{1,-1})+SUM(SUMIF(Survey!CY70,{"&gt;0","&lt;0"})*{1,-1})</f>
        <v>0</v>
      </c>
      <c r="BU70" s="38">
        <f>SUM(SUMIF(Survey!DF70:DL70,{"&gt;0","&lt;0"})*{1,-1})+SUM(SUMIF(Survey!DN70:DT70,{"&gt;0","&lt;0"})*{1,-1})</f>
        <v>0</v>
      </c>
      <c r="BV70" s="37">
        <f t="shared" si="68"/>
        <v>0</v>
      </c>
      <c r="BW70" s="37">
        <f t="shared" si="69"/>
        <v>0</v>
      </c>
      <c r="BX70" s="196" t="str">
        <f t="shared" si="70"/>
        <v>Pass</v>
      </c>
      <c r="BY70" s="54" t="b">
        <f>IF(ABS(Survey!$DL70)=0,TRUE,FALSE)</f>
        <v>1</v>
      </c>
      <c r="BZ70" s="53" t="b">
        <f>NOT(ISBLANK(Survey!DM70))</f>
        <v>0</v>
      </c>
      <c r="CA70" s="196" t="str">
        <f t="shared" si="71"/>
        <v>Pass</v>
      </c>
      <c r="CB70" s="54" t="b">
        <f>IF(ABS(Survey!$DT70)=0,TRUE,FALSE)</f>
        <v>1</v>
      </c>
      <c r="CC70" s="53" t="b">
        <f>NOT(ISBLANK(Survey!$DU70))</f>
        <v>0</v>
      </c>
      <c r="CD70" s="196" t="str">
        <f t="shared" si="72"/>
        <v>Fail</v>
      </c>
      <c r="CE70" s="47">
        <f>SUM(SUMIF(Survey!EA70:EC70,{"&gt;0","&lt;0"})*{1,-1})</f>
        <v>0</v>
      </c>
      <c r="CF70" s="50">
        <f t="shared" si="73"/>
        <v>0</v>
      </c>
      <c r="CG70" s="50">
        <f t="shared" si="74"/>
        <v>100</v>
      </c>
      <c r="CH70" s="48" t="b">
        <f>IF(OR(Survey!$M70="ETF",Survey!$M70="ETF, alternative mutual fund",Survey!$M70="Closed-end", Survey!$M70="Split share corp"),TRUE,FALSE)</f>
        <v>0</v>
      </c>
      <c r="CI70" s="196" t="str">
        <f t="shared" si="75"/>
        <v>Fail</v>
      </c>
      <c r="CJ70" s="47">
        <f>SUM(SUMIF(Survey!EE70:EK70,{"&gt;0","&lt;0"})*{1,-1})</f>
        <v>0</v>
      </c>
      <c r="CK70" s="50">
        <f t="shared" si="76"/>
        <v>0</v>
      </c>
      <c r="CL70" s="49">
        <f t="shared" si="77"/>
        <v>100</v>
      </c>
      <c r="CM70" s="196" t="str">
        <f t="shared" si="78"/>
        <v>Fail</v>
      </c>
      <c r="CN70" s="47">
        <f>SUM(SUMIF(Survey!EM70:ES70,{"&gt;0","&lt;0"})*{1,-1})</f>
        <v>0</v>
      </c>
      <c r="CO70" s="50">
        <f t="shared" si="79"/>
        <v>0</v>
      </c>
      <c r="CP70" s="49">
        <f t="shared" si="80"/>
        <v>100</v>
      </c>
    </row>
    <row r="71" spans="1:94">
      <c r="A71" s="1">
        <v>68</v>
      </c>
      <c r="B71" s="37" t="str">
        <f t="shared" si="41"/>
        <v>Pass</v>
      </c>
      <c r="C71" s="37" t="str">
        <f>IF(COUNTBLANK(Survey!B71:ET71)=$C$2, "Pass", "Fail")</f>
        <v>Pass</v>
      </c>
      <c r="D71" s="37" t="str">
        <f t="shared" si="42"/>
        <v>Fail</v>
      </c>
      <c r="F71" s="196" t="str">
        <f t="shared" si="43"/>
        <v>Fail</v>
      </c>
      <c r="G71" s="43">
        <f>COUNTBLANK(Survey!B71:D71)+COUNTBLANK(Survey!G71)+COUNTBLANK(Survey!I71)+COUNTBLANK(Survey!L71:M71)+COUNTBLANK(Survey!P71)+COUNTBLANK(Survey!S71:U71)+COUNTBLANK(Survey!AA71:AC71)+COUNTBLANK(Survey!AF71:AG71)+COUNTBLANK(Survey!AK71)</f>
        <v>17</v>
      </c>
      <c r="H71" s="196" t="str">
        <f t="shared" si="44"/>
        <v>Pass</v>
      </c>
      <c r="I71" s="44">
        <f>LEN(Survey!E71)</f>
        <v>0</v>
      </c>
      <c r="J71" s="196" t="str">
        <f t="shared" si="45"/>
        <v>Pass</v>
      </c>
      <c r="K71" s="43">
        <f>LEN(Survey!F71)</f>
        <v>0</v>
      </c>
      <c r="L71" s="196" t="str">
        <f t="shared" si="46"/>
        <v>Pass</v>
      </c>
      <c r="M71" s="44">
        <f>LEN(Survey!H71)</f>
        <v>0</v>
      </c>
      <c r="N71" s="43" t="str">
        <f>IF(Survey!$L71="Prospectus fund", "Yes", "No")</f>
        <v>No</v>
      </c>
      <c r="O71" s="196" t="str">
        <f t="shared" si="47"/>
        <v>Pass</v>
      </c>
      <c r="P71" s="44">
        <f>MOD((LEN(Survey!J71)+2),11)</f>
        <v>2</v>
      </c>
      <c r="Q71" s="48" t="b">
        <f>IF(OR(Survey!$M71="ETF",Survey!$M71="ETF, alternative mutual fund",Survey!$M71="Closed-end", Survey!$M71="Split share corp", Survey!$I71="Yes"),TRUE,FALSE)</f>
        <v>0</v>
      </c>
      <c r="R71" s="196" t="str">
        <f>IFERROR(IF(AND(OR(U71=V71,V71 = "Either"),NOT(ISBLANK(Survey!K71))),"Pass","Fail"),"Pass")</f>
        <v>Fail</v>
      </c>
      <c r="S71" s="47" cm="1">
        <f t="array" ref="S71">SUM(SUMIF(Survey!BO71:CH71,{"&gt;0","&lt;0"})*{1,-1})</f>
        <v>0</v>
      </c>
      <c r="T71" s="54" cm="1">
        <f t="array" ref="T71">SUM(SUMIF(Survey!BR71,{"&gt;0","&lt;0"})*{1,-1})+SUM(SUMIF(Survey!CB71,{"&gt;0","&lt;0"})*{1,-1})</f>
        <v>0</v>
      </c>
      <c r="U71" s="54">
        <f>Survey!K71</f>
        <v>0</v>
      </c>
      <c r="V71" s="53" t="str">
        <f t="shared" si="48"/>
        <v>Stand-alone</v>
      </c>
      <c r="W71" s="196" t="str">
        <f t="shared" si="49"/>
        <v>Fail</v>
      </c>
      <c r="X71" s="93" cm="1">
        <f t="array" ref="X71">SUM(SUMIF(Survey!BO71:CH71,{"&gt;0","&lt;0"})*{1,-1})+SUM(SUMIF(Survey!CJ71:DC71,{"&gt;0","&lt;0"})*{1,-1})</f>
        <v>0</v>
      </c>
      <c r="Y71" s="93">
        <f>IFERROR(X71/(Survey!$AL71),0)</f>
        <v>0</v>
      </c>
      <c r="Z71" s="198" t="b">
        <f>IF(OR(Survey!$M71="Alternative strategy or hedge",Survey!$M71="Other",Survey!$L71="Prospectus fund"),TRUE,FALSE)</f>
        <v>0</v>
      </c>
      <c r="AA71" s="198" t="b">
        <f>NOT(ISBLANK(Survey!$M71))</f>
        <v>0</v>
      </c>
      <c r="AB71" s="196" t="str">
        <f t="shared" si="50"/>
        <v>Pass</v>
      </c>
      <c r="AC71" s="54" t="b">
        <f>NOT(ISNUMBER(SEARCH("Other",Survey!$P71)))</f>
        <v>1</v>
      </c>
      <c r="AD71" s="53" t="b">
        <f>NOT(ISBLANK(Survey!$Q71))</f>
        <v>0</v>
      </c>
      <c r="AE71" s="239" t="str" cm="1">
        <f t="array" ref="AE71">IF(OR(IF(OR($AG71+$AH71 = 2, $AI71=1), FALSE, TRUE), AND($AF71:$AF71 = 0)),"Pass","Fail")</f>
        <v>Pass</v>
      </c>
      <c r="AF71" s="235">
        <f>COUNTBLANK(Survey!$W71:$Z71)</f>
        <v>4</v>
      </c>
      <c r="AG71" s="235">
        <f>IF(Survey!$I71="Yes",1,0)</f>
        <v>0</v>
      </c>
      <c r="AH71" s="235">
        <f>IF(OR(Survey!$M71="Mutual fund",Survey!$M71="Alternative mutual fund",Survey!$M71="Money market"),1,0)</f>
        <v>0</v>
      </c>
      <c r="AI71" s="240">
        <f>IF(OR(Survey!$M71="ETF",Survey!$M71="ETF, alternative mutual fund"),1,0)</f>
        <v>0</v>
      </c>
      <c r="AJ71" s="196" t="str">
        <f t="shared" si="51"/>
        <v>Pass</v>
      </c>
      <c r="AK71" s="54" t="b">
        <f>NOT(ISNUMBER(SEARCH("Yes",Survey!$AC71)))</f>
        <v>1</v>
      </c>
      <c r="AL71" s="53" t="b">
        <f>IF(COUNTBLANK(Survey!$AD71:$AE71)=0,TRUE, FALSE)</f>
        <v>0</v>
      </c>
      <c r="AM71" s="196" t="str">
        <f t="shared" si="52"/>
        <v>Pass</v>
      </c>
      <c r="AN71" s="54" t="b">
        <f>NOT(ISNUMBER(SEARCH("Yes",Survey!$AF71)))</f>
        <v>1</v>
      </c>
      <c r="AO71" s="53" t="b">
        <f>NOT(ISBLANK(Survey!$AH71))</f>
        <v>0</v>
      </c>
      <c r="AP71" s="196" t="str">
        <f t="shared" si="53"/>
        <v>Pass</v>
      </c>
      <c r="AQ71" s="54" t="b">
        <f>NOT(OR(ISNUMBER(SEARCH("Other",Survey!$AH71)),ISNUMBER(SEARCH("Multiple",Survey!$AH71))))</f>
        <v>1</v>
      </c>
      <c r="AR71" s="53" t="b">
        <f>NOT(ISBLANK(Survey!$AI71))</f>
        <v>0</v>
      </c>
      <c r="AS71" s="196" t="str">
        <f t="shared" si="54"/>
        <v>Fail</v>
      </c>
      <c r="AT71" s="45">
        <f>(Survey!$AL71)</f>
        <v>0</v>
      </c>
      <c r="AU71" s="37" t="str">
        <f t="shared" si="55"/>
        <v>Fail</v>
      </c>
      <c r="AV71" s="38">
        <f>ABS(Survey!$AL71)</f>
        <v>0</v>
      </c>
      <c r="AW71" s="64">
        <f>ABS(Survey!$AM71)+Survey!$AN71-ABS(Survey!$AO71)+ABS(Survey!$AP71)-ABS(Survey!$AQ71)+ABS(Survey!$AR71)-ABS(Survey!$AS71)+Survey!$AT71</f>
        <v>0</v>
      </c>
      <c r="AX71" s="46" t="str">
        <f t="shared" si="56"/>
        <v>No holdings</v>
      </c>
      <c r="AY71" s="37">
        <f t="shared" si="57"/>
        <v>0</v>
      </c>
      <c r="AZ71" s="196" t="str">
        <f t="shared" si="58"/>
        <v>Pass</v>
      </c>
      <c r="BA71" s="54" t="b">
        <f>IF(ABS(Survey!$AT71)=0,TRUE,FALSE)</f>
        <v>1</v>
      </c>
      <c r="BB71" s="53" t="b">
        <f>NOT(ISBLANK(Survey!$AU71))</f>
        <v>0</v>
      </c>
      <c r="BC71" s="37" t="str">
        <f t="shared" si="59"/>
        <v>Fail</v>
      </c>
      <c r="BD71" s="38">
        <f>ABS(Survey!$AL71)</f>
        <v>0</v>
      </c>
      <c r="BE71" s="38" cm="1">
        <f t="array" ref="BE71">SUM(SUMIF(Survey!AW71:BD71,{"&gt;0","&lt;0"})*{1,-1})-SUM(SUMIF(Survey!BF71:BM71,{"&gt;0","&lt;0"})*{1,-1})</f>
        <v>0</v>
      </c>
      <c r="BF71" s="46" t="str">
        <f t="shared" si="60"/>
        <v>No holdings</v>
      </c>
      <c r="BG71" s="37">
        <f t="shared" si="61"/>
        <v>0</v>
      </c>
      <c r="BH71" s="196" t="str">
        <f t="shared" si="62"/>
        <v>Fail</v>
      </c>
      <c r="BI71" s="47">
        <f>ABS(Survey!$AL71)</f>
        <v>0</v>
      </c>
      <c r="BJ71" s="47" cm="1">
        <f t="array" ref="BJ71">SUM(SUMIF(Survey!BO71:CH71,{"&gt;0","&lt;0"})*{1,-1})-SUM(SUMIF(Survey!CJ71:DC71,{"&gt;0","&lt;0"})*{1,-1})</f>
        <v>0</v>
      </c>
      <c r="BK71" s="48" t="str">
        <f t="shared" si="63"/>
        <v>No holdings</v>
      </c>
      <c r="BL71" s="49">
        <f t="shared" si="64"/>
        <v>0</v>
      </c>
      <c r="BM71" s="196" t="str">
        <f t="shared" si="65"/>
        <v>Pass</v>
      </c>
      <c r="BN71" s="54" t="b">
        <f>IF(ABS(Survey!$CH71)=0,TRUE,FALSE)</f>
        <v>1</v>
      </c>
      <c r="BO71" s="53" t="b">
        <f>NOT(ISBLANK(Survey!$CI71))</f>
        <v>0</v>
      </c>
      <c r="BP71" s="196" t="str">
        <f t="shared" si="66"/>
        <v>Pass</v>
      </c>
      <c r="BQ71" s="54" t="b">
        <f>IF(ABS(Survey!$DC71)=0,TRUE,FALSE)</f>
        <v>1</v>
      </c>
      <c r="BR71" s="53" t="b">
        <f>NOT(ISBLANK(Survey!$DD71))</f>
        <v>0</v>
      </c>
      <c r="BS71" s="37" t="str">
        <f t="shared" si="67"/>
        <v>Pass</v>
      </c>
      <c r="BT71" s="38" cm="1">
        <f t="array" ref="BT71">SUM(SUMIF(Survey!CD71,{"&gt;0","&lt;0"})*{1,-1})+SUM(SUMIF(Survey!CY71,{"&gt;0","&lt;0"})*{1,-1})</f>
        <v>0</v>
      </c>
      <c r="BU71" s="38">
        <f>SUM(SUMIF(Survey!DF71:DL71,{"&gt;0","&lt;0"})*{1,-1})+SUM(SUMIF(Survey!DN71:DT71,{"&gt;0","&lt;0"})*{1,-1})</f>
        <v>0</v>
      </c>
      <c r="BV71" s="37">
        <f t="shared" si="68"/>
        <v>0</v>
      </c>
      <c r="BW71" s="37">
        <f t="shared" si="69"/>
        <v>0</v>
      </c>
      <c r="BX71" s="196" t="str">
        <f t="shared" si="70"/>
        <v>Pass</v>
      </c>
      <c r="BY71" s="54" t="b">
        <f>IF(ABS(Survey!$DL71)=0,TRUE,FALSE)</f>
        <v>1</v>
      </c>
      <c r="BZ71" s="53" t="b">
        <f>NOT(ISBLANK(Survey!DM71))</f>
        <v>0</v>
      </c>
      <c r="CA71" s="196" t="str">
        <f t="shared" si="71"/>
        <v>Pass</v>
      </c>
      <c r="CB71" s="54" t="b">
        <f>IF(ABS(Survey!$DT71)=0,TRUE,FALSE)</f>
        <v>1</v>
      </c>
      <c r="CC71" s="53" t="b">
        <f>NOT(ISBLANK(Survey!$DU71))</f>
        <v>0</v>
      </c>
      <c r="CD71" s="196" t="str">
        <f t="shared" si="72"/>
        <v>Fail</v>
      </c>
      <c r="CE71" s="47">
        <f>SUM(SUMIF(Survey!EA71:EC71,{"&gt;0","&lt;0"})*{1,-1})</f>
        <v>0</v>
      </c>
      <c r="CF71" s="50">
        <f t="shared" si="73"/>
        <v>0</v>
      </c>
      <c r="CG71" s="50">
        <f t="shared" si="74"/>
        <v>100</v>
      </c>
      <c r="CH71" s="48" t="b">
        <f>IF(OR(Survey!$M71="ETF",Survey!$M71="ETF, alternative mutual fund",Survey!$M71="Closed-end", Survey!$M71="Split share corp"),TRUE,FALSE)</f>
        <v>0</v>
      </c>
      <c r="CI71" s="196" t="str">
        <f t="shared" si="75"/>
        <v>Fail</v>
      </c>
      <c r="CJ71" s="47">
        <f>SUM(SUMIF(Survey!EE71:EK71,{"&gt;0","&lt;0"})*{1,-1})</f>
        <v>0</v>
      </c>
      <c r="CK71" s="50">
        <f t="shared" si="76"/>
        <v>0</v>
      </c>
      <c r="CL71" s="49">
        <f t="shared" si="77"/>
        <v>100</v>
      </c>
      <c r="CM71" s="196" t="str">
        <f t="shared" si="78"/>
        <v>Fail</v>
      </c>
      <c r="CN71" s="47">
        <f>SUM(SUMIF(Survey!EM71:ES71,{"&gt;0","&lt;0"})*{1,-1})</f>
        <v>0</v>
      </c>
      <c r="CO71" s="50">
        <f t="shared" si="79"/>
        <v>0</v>
      </c>
      <c r="CP71" s="49">
        <f t="shared" si="80"/>
        <v>100</v>
      </c>
    </row>
    <row r="72" spans="1:94">
      <c r="A72" s="1">
        <v>69</v>
      </c>
      <c r="B72" s="37" t="str">
        <f t="shared" si="41"/>
        <v>Pass</v>
      </c>
      <c r="C72" s="37" t="str">
        <f>IF(COUNTBLANK(Survey!B72:ET72)=$C$2, "Pass", "Fail")</f>
        <v>Pass</v>
      </c>
      <c r="D72" s="37" t="str">
        <f t="shared" si="42"/>
        <v>Fail</v>
      </c>
      <c r="F72" s="196" t="str">
        <f t="shared" si="43"/>
        <v>Fail</v>
      </c>
      <c r="G72" s="43">
        <f>COUNTBLANK(Survey!B72:D72)+COUNTBLANK(Survey!G72)+COUNTBLANK(Survey!I72)+COUNTBLANK(Survey!L72:M72)+COUNTBLANK(Survey!P72)+COUNTBLANK(Survey!S72:U72)+COUNTBLANK(Survey!AA72:AC72)+COUNTBLANK(Survey!AF72:AG72)+COUNTBLANK(Survey!AK72)</f>
        <v>17</v>
      </c>
      <c r="H72" s="196" t="str">
        <f t="shared" si="44"/>
        <v>Pass</v>
      </c>
      <c r="I72" s="44">
        <f>LEN(Survey!E72)</f>
        <v>0</v>
      </c>
      <c r="J72" s="196" t="str">
        <f t="shared" si="45"/>
        <v>Pass</v>
      </c>
      <c r="K72" s="43">
        <f>LEN(Survey!F72)</f>
        <v>0</v>
      </c>
      <c r="L72" s="196" t="str">
        <f t="shared" si="46"/>
        <v>Pass</v>
      </c>
      <c r="M72" s="44">
        <f>LEN(Survey!H72)</f>
        <v>0</v>
      </c>
      <c r="N72" s="43" t="str">
        <f>IF(Survey!$L72="Prospectus fund", "Yes", "No")</f>
        <v>No</v>
      </c>
      <c r="O72" s="196" t="str">
        <f t="shared" si="47"/>
        <v>Pass</v>
      </c>
      <c r="P72" s="44">
        <f>MOD((LEN(Survey!J72)+2),11)</f>
        <v>2</v>
      </c>
      <c r="Q72" s="48" t="b">
        <f>IF(OR(Survey!$M72="ETF",Survey!$M72="ETF, alternative mutual fund",Survey!$M72="Closed-end", Survey!$M72="Split share corp", Survey!$I72="Yes"),TRUE,FALSE)</f>
        <v>0</v>
      </c>
      <c r="R72" s="196" t="str">
        <f>IFERROR(IF(AND(OR(U72=V72,V72 = "Either"),NOT(ISBLANK(Survey!K72))),"Pass","Fail"),"Pass")</f>
        <v>Fail</v>
      </c>
      <c r="S72" s="47" cm="1">
        <f t="array" ref="S72">SUM(SUMIF(Survey!BO72:CH72,{"&gt;0","&lt;0"})*{1,-1})</f>
        <v>0</v>
      </c>
      <c r="T72" s="54" cm="1">
        <f t="array" ref="T72">SUM(SUMIF(Survey!BR72,{"&gt;0","&lt;0"})*{1,-1})+SUM(SUMIF(Survey!CB72,{"&gt;0","&lt;0"})*{1,-1})</f>
        <v>0</v>
      </c>
      <c r="U72" s="54">
        <f>Survey!K72</f>
        <v>0</v>
      </c>
      <c r="V72" s="53" t="str">
        <f t="shared" si="48"/>
        <v>Stand-alone</v>
      </c>
      <c r="W72" s="196" t="str">
        <f t="shared" si="49"/>
        <v>Fail</v>
      </c>
      <c r="X72" s="93" cm="1">
        <f t="array" ref="X72">SUM(SUMIF(Survey!BO72:CH72,{"&gt;0","&lt;0"})*{1,-1})+SUM(SUMIF(Survey!CJ72:DC72,{"&gt;0","&lt;0"})*{1,-1})</f>
        <v>0</v>
      </c>
      <c r="Y72" s="93">
        <f>IFERROR(X72/(Survey!$AL72),0)</f>
        <v>0</v>
      </c>
      <c r="Z72" s="198" t="b">
        <f>IF(OR(Survey!$M72="Alternative strategy or hedge",Survey!$M72="Other",Survey!$L72="Prospectus fund"),TRUE,FALSE)</f>
        <v>0</v>
      </c>
      <c r="AA72" s="198" t="b">
        <f>NOT(ISBLANK(Survey!$M72))</f>
        <v>0</v>
      </c>
      <c r="AB72" s="196" t="str">
        <f t="shared" si="50"/>
        <v>Pass</v>
      </c>
      <c r="AC72" s="54" t="b">
        <f>NOT(ISNUMBER(SEARCH("Other",Survey!$P72)))</f>
        <v>1</v>
      </c>
      <c r="AD72" s="53" t="b">
        <f>NOT(ISBLANK(Survey!$Q72))</f>
        <v>0</v>
      </c>
      <c r="AE72" s="239" t="str" cm="1">
        <f t="array" ref="AE72">IF(OR(IF(OR($AG72+$AH72 = 2, $AI72=1), FALSE, TRUE), AND($AF72:$AF72 = 0)),"Pass","Fail")</f>
        <v>Pass</v>
      </c>
      <c r="AF72" s="235">
        <f>COUNTBLANK(Survey!$W72:$Z72)</f>
        <v>4</v>
      </c>
      <c r="AG72" s="235">
        <f>IF(Survey!$I72="Yes",1,0)</f>
        <v>0</v>
      </c>
      <c r="AH72" s="235">
        <f>IF(OR(Survey!$M72="Mutual fund",Survey!$M72="Alternative mutual fund",Survey!$M72="Money market"),1,0)</f>
        <v>0</v>
      </c>
      <c r="AI72" s="240">
        <f>IF(OR(Survey!$M72="ETF",Survey!$M72="ETF, alternative mutual fund"),1,0)</f>
        <v>0</v>
      </c>
      <c r="AJ72" s="196" t="str">
        <f t="shared" si="51"/>
        <v>Pass</v>
      </c>
      <c r="AK72" s="54" t="b">
        <f>NOT(ISNUMBER(SEARCH("Yes",Survey!$AC72)))</f>
        <v>1</v>
      </c>
      <c r="AL72" s="53" t="b">
        <f>IF(COUNTBLANK(Survey!$AD72:$AE72)=0,TRUE, FALSE)</f>
        <v>0</v>
      </c>
      <c r="AM72" s="196" t="str">
        <f t="shared" si="52"/>
        <v>Pass</v>
      </c>
      <c r="AN72" s="54" t="b">
        <f>NOT(ISNUMBER(SEARCH("Yes",Survey!$AF72)))</f>
        <v>1</v>
      </c>
      <c r="AO72" s="53" t="b">
        <f>NOT(ISBLANK(Survey!$AH72))</f>
        <v>0</v>
      </c>
      <c r="AP72" s="196" t="str">
        <f t="shared" si="53"/>
        <v>Pass</v>
      </c>
      <c r="AQ72" s="54" t="b">
        <f>NOT(OR(ISNUMBER(SEARCH("Other",Survey!$AH72)),ISNUMBER(SEARCH("Multiple",Survey!$AH72))))</f>
        <v>1</v>
      </c>
      <c r="AR72" s="53" t="b">
        <f>NOT(ISBLANK(Survey!$AI72))</f>
        <v>0</v>
      </c>
      <c r="AS72" s="196" t="str">
        <f t="shared" si="54"/>
        <v>Fail</v>
      </c>
      <c r="AT72" s="45">
        <f>(Survey!$AL72)</f>
        <v>0</v>
      </c>
      <c r="AU72" s="37" t="str">
        <f t="shared" si="55"/>
        <v>Fail</v>
      </c>
      <c r="AV72" s="38">
        <f>ABS(Survey!$AL72)</f>
        <v>0</v>
      </c>
      <c r="AW72" s="64">
        <f>ABS(Survey!$AM72)+Survey!$AN72-ABS(Survey!$AO72)+ABS(Survey!$AP72)-ABS(Survey!$AQ72)+ABS(Survey!$AR72)-ABS(Survey!$AS72)+Survey!$AT72</f>
        <v>0</v>
      </c>
      <c r="AX72" s="46" t="str">
        <f t="shared" si="56"/>
        <v>No holdings</v>
      </c>
      <c r="AY72" s="37">
        <f t="shared" si="57"/>
        <v>0</v>
      </c>
      <c r="AZ72" s="196" t="str">
        <f t="shared" si="58"/>
        <v>Pass</v>
      </c>
      <c r="BA72" s="54" t="b">
        <f>IF(ABS(Survey!$AT72)=0,TRUE,FALSE)</f>
        <v>1</v>
      </c>
      <c r="BB72" s="53" t="b">
        <f>NOT(ISBLANK(Survey!$AU72))</f>
        <v>0</v>
      </c>
      <c r="BC72" s="37" t="str">
        <f t="shared" si="59"/>
        <v>Fail</v>
      </c>
      <c r="BD72" s="38">
        <f>ABS(Survey!$AL72)</f>
        <v>0</v>
      </c>
      <c r="BE72" s="38" cm="1">
        <f t="array" ref="BE72">SUM(SUMIF(Survey!AW72:BD72,{"&gt;0","&lt;0"})*{1,-1})-SUM(SUMIF(Survey!BF72:BM72,{"&gt;0","&lt;0"})*{1,-1})</f>
        <v>0</v>
      </c>
      <c r="BF72" s="46" t="str">
        <f t="shared" si="60"/>
        <v>No holdings</v>
      </c>
      <c r="BG72" s="37">
        <f t="shared" si="61"/>
        <v>0</v>
      </c>
      <c r="BH72" s="196" t="str">
        <f t="shared" si="62"/>
        <v>Fail</v>
      </c>
      <c r="BI72" s="47">
        <f>ABS(Survey!$AL72)</f>
        <v>0</v>
      </c>
      <c r="BJ72" s="47" cm="1">
        <f t="array" ref="BJ72">SUM(SUMIF(Survey!BO72:CH72,{"&gt;0","&lt;0"})*{1,-1})-SUM(SUMIF(Survey!CJ72:DC72,{"&gt;0","&lt;0"})*{1,-1})</f>
        <v>0</v>
      </c>
      <c r="BK72" s="48" t="str">
        <f t="shared" si="63"/>
        <v>No holdings</v>
      </c>
      <c r="BL72" s="49">
        <f t="shared" si="64"/>
        <v>0</v>
      </c>
      <c r="BM72" s="196" t="str">
        <f t="shared" si="65"/>
        <v>Pass</v>
      </c>
      <c r="BN72" s="54" t="b">
        <f>IF(ABS(Survey!$CH72)=0,TRUE,FALSE)</f>
        <v>1</v>
      </c>
      <c r="BO72" s="53" t="b">
        <f>NOT(ISBLANK(Survey!$CI72))</f>
        <v>0</v>
      </c>
      <c r="BP72" s="196" t="str">
        <f t="shared" si="66"/>
        <v>Pass</v>
      </c>
      <c r="BQ72" s="54" t="b">
        <f>IF(ABS(Survey!$DC72)=0,TRUE,FALSE)</f>
        <v>1</v>
      </c>
      <c r="BR72" s="53" t="b">
        <f>NOT(ISBLANK(Survey!$DD72))</f>
        <v>0</v>
      </c>
      <c r="BS72" s="37" t="str">
        <f t="shared" si="67"/>
        <v>Pass</v>
      </c>
      <c r="BT72" s="38" cm="1">
        <f t="array" ref="BT72">SUM(SUMIF(Survey!CD72,{"&gt;0","&lt;0"})*{1,-1})+SUM(SUMIF(Survey!CY72,{"&gt;0","&lt;0"})*{1,-1})</f>
        <v>0</v>
      </c>
      <c r="BU72" s="38">
        <f>SUM(SUMIF(Survey!DF72:DL72,{"&gt;0","&lt;0"})*{1,-1})+SUM(SUMIF(Survey!DN72:DT72,{"&gt;0","&lt;0"})*{1,-1})</f>
        <v>0</v>
      </c>
      <c r="BV72" s="37">
        <f t="shared" si="68"/>
        <v>0</v>
      </c>
      <c r="BW72" s="37">
        <f t="shared" si="69"/>
        <v>0</v>
      </c>
      <c r="BX72" s="196" t="str">
        <f t="shared" si="70"/>
        <v>Pass</v>
      </c>
      <c r="BY72" s="54" t="b">
        <f>IF(ABS(Survey!$DL72)=0,TRUE,FALSE)</f>
        <v>1</v>
      </c>
      <c r="BZ72" s="53" t="b">
        <f>NOT(ISBLANK(Survey!DM72))</f>
        <v>0</v>
      </c>
      <c r="CA72" s="196" t="str">
        <f t="shared" si="71"/>
        <v>Pass</v>
      </c>
      <c r="CB72" s="54" t="b">
        <f>IF(ABS(Survey!$DT72)=0,TRUE,FALSE)</f>
        <v>1</v>
      </c>
      <c r="CC72" s="53" t="b">
        <f>NOT(ISBLANK(Survey!$DU72))</f>
        <v>0</v>
      </c>
      <c r="CD72" s="196" t="str">
        <f t="shared" si="72"/>
        <v>Fail</v>
      </c>
      <c r="CE72" s="47">
        <f>SUM(SUMIF(Survey!EA72:EC72,{"&gt;0","&lt;0"})*{1,-1})</f>
        <v>0</v>
      </c>
      <c r="CF72" s="50">
        <f t="shared" si="73"/>
        <v>0</v>
      </c>
      <c r="CG72" s="50">
        <f t="shared" si="74"/>
        <v>100</v>
      </c>
      <c r="CH72" s="48" t="b">
        <f>IF(OR(Survey!$M72="ETF",Survey!$M72="ETF, alternative mutual fund",Survey!$M72="Closed-end", Survey!$M72="Split share corp"),TRUE,FALSE)</f>
        <v>0</v>
      </c>
      <c r="CI72" s="196" t="str">
        <f t="shared" si="75"/>
        <v>Fail</v>
      </c>
      <c r="CJ72" s="47">
        <f>SUM(SUMIF(Survey!EE72:EK72,{"&gt;0","&lt;0"})*{1,-1})</f>
        <v>0</v>
      </c>
      <c r="CK72" s="50">
        <f t="shared" si="76"/>
        <v>0</v>
      </c>
      <c r="CL72" s="49">
        <f t="shared" si="77"/>
        <v>100</v>
      </c>
      <c r="CM72" s="196" t="str">
        <f t="shared" si="78"/>
        <v>Fail</v>
      </c>
      <c r="CN72" s="47">
        <f>SUM(SUMIF(Survey!EM72:ES72,{"&gt;0","&lt;0"})*{1,-1})</f>
        <v>0</v>
      </c>
      <c r="CO72" s="50">
        <f t="shared" si="79"/>
        <v>0</v>
      </c>
      <c r="CP72" s="49">
        <f t="shared" si="80"/>
        <v>100</v>
      </c>
    </row>
    <row r="73" spans="1:94">
      <c r="A73" s="1">
        <v>70</v>
      </c>
      <c r="B73" s="37" t="str">
        <f t="shared" si="41"/>
        <v>Pass</v>
      </c>
      <c r="C73" s="37" t="str">
        <f>IF(COUNTBLANK(Survey!B73:ET73)=$C$2, "Pass", "Fail")</f>
        <v>Pass</v>
      </c>
      <c r="D73" s="37" t="str">
        <f t="shared" si="42"/>
        <v>Fail</v>
      </c>
      <c r="F73" s="196" t="str">
        <f t="shared" si="43"/>
        <v>Fail</v>
      </c>
      <c r="G73" s="43">
        <f>COUNTBLANK(Survey!B73:D73)+COUNTBLANK(Survey!G73)+COUNTBLANK(Survey!I73)+COUNTBLANK(Survey!L73:M73)+COUNTBLANK(Survey!P73)+COUNTBLANK(Survey!S73:U73)+COUNTBLANK(Survey!AA73:AC73)+COUNTBLANK(Survey!AF73:AG73)+COUNTBLANK(Survey!AK73)</f>
        <v>17</v>
      </c>
      <c r="H73" s="196" t="str">
        <f t="shared" si="44"/>
        <v>Pass</v>
      </c>
      <c r="I73" s="44">
        <f>LEN(Survey!E73)</f>
        <v>0</v>
      </c>
      <c r="J73" s="196" t="str">
        <f t="shared" si="45"/>
        <v>Pass</v>
      </c>
      <c r="K73" s="43">
        <f>LEN(Survey!F73)</f>
        <v>0</v>
      </c>
      <c r="L73" s="196" t="str">
        <f t="shared" si="46"/>
        <v>Pass</v>
      </c>
      <c r="M73" s="44">
        <f>LEN(Survey!H73)</f>
        <v>0</v>
      </c>
      <c r="N73" s="43" t="str">
        <f>IF(Survey!$L73="Prospectus fund", "Yes", "No")</f>
        <v>No</v>
      </c>
      <c r="O73" s="196" t="str">
        <f t="shared" si="47"/>
        <v>Pass</v>
      </c>
      <c r="P73" s="44">
        <f>MOD((LEN(Survey!J73)+2),11)</f>
        <v>2</v>
      </c>
      <c r="Q73" s="48" t="b">
        <f>IF(OR(Survey!$M73="ETF",Survey!$M73="ETF, alternative mutual fund",Survey!$M73="Closed-end", Survey!$M73="Split share corp", Survey!$I73="Yes"),TRUE,FALSE)</f>
        <v>0</v>
      </c>
      <c r="R73" s="196" t="str">
        <f>IFERROR(IF(AND(OR(U73=V73,V73 = "Either"),NOT(ISBLANK(Survey!K73))),"Pass","Fail"),"Pass")</f>
        <v>Fail</v>
      </c>
      <c r="S73" s="47" cm="1">
        <f t="array" ref="S73">SUM(SUMIF(Survey!BO73:CH73,{"&gt;0","&lt;0"})*{1,-1})</f>
        <v>0</v>
      </c>
      <c r="T73" s="54" cm="1">
        <f t="array" ref="T73">SUM(SUMIF(Survey!BR73,{"&gt;0","&lt;0"})*{1,-1})+SUM(SUMIF(Survey!CB73,{"&gt;0","&lt;0"})*{1,-1})</f>
        <v>0</v>
      </c>
      <c r="U73" s="54">
        <f>Survey!K73</f>
        <v>0</v>
      </c>
      <c r="V73" s="53" t="str">
        <f t="shared" si="48"/>
        <v>Stand-alone</v>
      </c>
      <c r="W73" s="196" t="str">
        <f t="shared" si="49"/>
        <v>Fail</v>
      </c>
      <c r="X73" s="93" cm="1">
        <f t="array" ref="X73">SUM(SUMIF(Survey!BO73:CH73,{"&gt;0","&lt;0"})*{1,-1})+SUM(SUMIF(Survey!CJ73:DC73,{"&gt;0","&lt;0"})*{1,-1})</f>
        <v>0</v>
      </c>
      <c r="Y73" s="93">
        <f>IFERROR(X73/(Survey!$AL73),0)</f>
        <v>0</v>
      </c>
      <c r="Z73" s="198" t="b">
        <f>IF(OR(Survey!$M73="Alternative strategy or hedge",Survey!$M73="Other",Survey!$L73="Prospectus fund"),TRUE,FALSE)</f>
        <v>0</v>
      </c>
      <c r="AA73" s="198" t="b">
        <f>NOT(ISBLANK(Survey!$M73))</f>
        <v>0</v>
      </c>
      <c r="AB73" s="196" t="str">
        <f t="shared" si="50"/>
        <v>Pass</v>
      </c>
      <c r="AC73" s="54" t="b">
        <f>NOT(ISNUMBER(SEARCH("Other",Survey!$P73)))</f>
        <v>1</v>
      </c>
      <c r="AD73" s="53" t="b">
        <f>NOT(ISBLANK(Survey!$Q73))</f>
        <v>0</v>
      </c>
      <c r="AE73" s="239" t="str" cm="1">
        <f t="array" ref="AE73">IF(OR(IF(OR($AG73+$AH73 = 2, $AI73=1), FALSE, TRUE), AND($AF73:$AF73 = 0)),"Pass","Fail")</f>
        <v>Pass</v>
      </c>
      <c r="AF73" s="235">
        <f>COUNTBLANK(Survey!$W73:$Z73)</f>
        <v>4</v>
      </c>
      <c r="AG73" s="235">
        <f>IF(Survey!$I73="Yes",1,0)</f>
        <v>0</v>
      </c>
      <c r="AH73" s="235">
        <f>IF(OR(Survey!$M73="Mutual fund",Survey!$M73="Alternative mutual fund",Survey!$M73="Money market"),1,0)</f>
        <v>0</v>
      </c>
      <c r="AI73" s="240">
        <f>IF(OR(Survey!$M73="ETF",Survey!$M73="ETF, alternative mutual fund"),1,0)</f>
        <v>0</v>
      </c>
      <c r="AJ73" s="196" t="str">
        <f t="shared" si="51"/>
        <v>Pass</v>
      </c>
      <c r="AK73" s="54" t="b">
        <f>NOT(ISNUMBER(SEARCH("Yes",Survey!$AC73)))</f>
        <v>1</v>
      </c>
      <c r="AL73" s="53" t="b">
        <f>IF(COUNTBLANK(Survey!$AD73:$AE73)=0,TRUE, FALSE)</f>
        <v>0</v>
      </c>
      <c r="AM73" s="196" t="str">
        <f t="shared" si="52"/>
        <v>Pass</v>
      </c>
      <c r="AN73" s="54" t="b">
        <f>NOT(ISNUMBER(SEARCH("Yes",Survey!$AF73)))</f>
        <v>1</v>
      </c>
      <c r="AO73" s="53" t="b">
        <f>NOT(ISBLANK(Survey!$AH73))</f>
        <v>0</v>
      </c>
      <c r="AP73" s="196" t="str">
        <f t="shared" si="53"/>
        <v>Pass</v>
      </c>
      <c r="AQ73" s="54" t="b">
        <f>NOT(OR(ISNUMBER(SEARCH("Other",Survey!$AH73)),ISNUMBER(SEARCH("Multiple",Survey!$AH73))))</f>
        <v>1</v>
      </c>
      <c r="AR73" s="53" t="b">
        <f>NOT(ISBLANK(Survey!$AI73))</f>
        <v>0</v>
      </c>
      <c r="AS73" s="196" t="str">
        <f t="shared" si="54"/>
        <v>Fail</v>
      </c>
      <c r="AT73" s="45">
        <f>(Survey!$AL73)</f>
        <v>0</v>
      </c>
      <c r="AU73" s="37" t="str">
        <f t="shared" si="55"/>
        <v>Fail</v>
      </c>
      <c r="AV73" s="38">
        <f>ABS(Survey!$AL73)</f>
        <v>0</v>
      </c>
      <c r="AW73" s="64">
        <f>ABS(Survey!$AM73)+Survey!$AN73-ABS(Survey!$AO73)+ABS(Survey!$AP73)-ABS(Survey!$AQ73)+ABS(Survey!$AR73)-ABS(Survey!$AS73)+Survey!$AT73</f>
        <v>0</v>
      </c>
      <c r="AX73" s="46" t="str">
        <f t="shared" si="56"/>
        <v>No holdings</v>
      </c>
      <c r="AY73" s="37">
        <f t="shared" si="57"/>
        <v>0</v>
      </c>
      <c r="AZ73" s="196" t="str">
        <f t="shared" si="58"/>
        <v>Pass</v>
      </c>
      <c r="BA73" s="54" t="b">
        <f>IF(ABS(Survey!$AT73)=0,TRUE,FALSE)</f>
        <v>1</v>
      </c>
      <c r="BB73" s="53" t="b">
        <f>NOT(ISBLANK(Survey!$AU73))</f>
        <v>0</v>
      </c>
      <c r="BC73" s="37" t="str">
        <f t="shared" si="59"/>
        <v>Fail</v>
      </c>
      <c r="BD73" s="38">
        <f>ABS(Survey!$AL73)</f>
        <v>0</v>
      </c>
      <c r="BE73" s="38" cm="1">
        <f t="array" ref="BE73">SUM(SUMIF(Survey!AW73:BD73,{"&gt;0","&lt;0"})*{1,-1})-SUM(SUMIF(Survey!BF73:BM73,{"&gt;0","&lt;0"})*{1,-1})</f>
        <v>0</v>
      </c>
      <c r="BF73" s="46" t="str">
        <f t="shared" si="60"/>
        <v>No holdings</v>
      </c>
      <c r="BG73" s="37">
        <f t="shared" si="61"/>
        <v>0</v>
      </c>
      <c r="BH73" s="196" t="str">
        <f t="shared" si="62"/>
        <v>Fail</v>
      </c>
      <c r="BI73" s="47">
        <f>ABS(Survey!$AL73)</f>
        <v>0</v>
      </c>
      <c r="BJ73" s="47" cm="1">
        <f t="array" ref="BJ73">SUM(SUMIF(Survey!BO73:CH73,{"&gt;0","&lt;0"})*{1,-1})-SUM(SUMIF(Survey!CJ73:DC73,{"&gt;0","&lt;0"})*{1,-1})</f>
        <v>0</v>
      </c>
      <c r="BK73" s="48" t="str">
        <f t="shared" si="63"/>
        <v>No holdings</v>
      </c>
      <c r="BL73" s="49">
        <f t="shared" si="64"/>
        <v>0</v>
      </c>
      <c r="BM73" s="196" t="str">
        <f t="shared" si="65"/>
        <v>Pass</v>
      </c>
      <c r="BN73" s="54" t="b">
        <f>IF(ABS(Survey!$CH73)=0,TRUE,FALSE)</f>
        <v>1</v>
      </c>
      <c r="BO73" s="53" t="b">
        <f>NOT(ISBLANK(Survey!$CI73))</f>
        <v>0</v>
      </c>
      <c r="BP73" s="196" t="str">
        <f t="shared" si="66"/>
        <v>Pass</v>
      </c>
      <c r="BQ73" s="54" t="b">
        <f>IF(ABS(Survey!$DC73)=0,TRUE,FALSE)</f>
        <v>1</v>
      </c>
      <c r="BR73" s="53" t="b">
        <f>NOT(ISBLANK(Survey!$DD73))</f>
        <v>0</v>
      </c>
      <c r="BS73" s="37" t="str">
        <f t="shared" si="67"/>
        <v>Pass</v>
      </c>
      <c r="BT73" s="38" cm="1">
        <f t="array" ref="BT73">SUM(SUMIF(Survey!CD73,{"&gt;0","&lt;0"})*{1,-1})+SUM(SUMIF(Survey!CY73,{"&gt;0","&lt;0"})*{1,-1})</f>
        <v>0</v>
      </c>
      <c r="BU73" s="38">
        <f>SUM(SUMIF(Survey!DF73:DL73,{"&gt;0","&lt;0"})*{1,-1})+SUM(SUMIF(Survey!DN73:DT73,{"&gt;0","&lt;0"})*{1,-1})</f>
        <v>0</v>
      </c>
      <c r="BV73" s="37">
        <f t="shared" si="68"/>
        <v>0</v>
      </c>
      <c r="BW73" s="37">
        <f t="shared" si="69"/>
        <v>0</v>
      </c>
      <c r="BX73" s="196" t="str">
        <f t="shared" si="70"/>
        <v>Pass</v>
      </c>
      <c r="BY73" s="54" t="b">
        <f>IF(ABS(Survey!$DL73)=0,TRUE,FALSE)</f>
        <v>1</v>
      </c>
      <c r="BZ73" s="53" t="b">
        <f>NOT(ISBLANK(Survey!DM73))</f>
        <v>0</v>
      </c>
      <c r="CA73" s="196" t="str">
        <f t="shared" si="71"/>
        <v>Pass</v>
      </c>
      <c r="CB73" s="54" t="b">
        <f>IF(ABS(Survey!$DT73)=0,TRUE,FALSE)</f>
        <v>1</v>
      </c>
      <c r="CC73" s="53" t="b">
        <f>NOT(ISBLANK(Survey!$DU73))</f>
        <v>0</v>
      </c>
      <c r="CD73" s="196" t="str">
        <f t="shared" si="72"/>
        <v>Fail</v>
      </c>
      <c r="CE73" s="47">
        <f>SUM(SUMIF(Survey!EA73:EC73,{"&gt;0","&lt;0"})*{1,-1})</f>
        <v>0</v>
      </c>
      <c r="CF73" s="50">
        <f t="shared" si="73"/>
        <v>0</v>
      </c>
      <c r="CG73" s="50">
        <f t="shared" si="74"/>
        <v>100</v>
      </c>
      <c r="CH73" s="48" t="b">
        <f>IF(OR(Survey!$M73="ETF",Survey!$M73="ETF, alternative mutual fund",Survey!$M73="Closed-end", Survey!$M73="Split share corp"),TRUE,FALSE)</f>
        <v>0</v>
      </c>
      <c r="CI73" s="196" t="str">
        <f t="shared" si="75"/>
        <v>Fail</v>
      </c>
      <c r="CJ73" s="47">
        <f>SUM(SUMIF(Survey!EE73:EK73,{"&gt;0","&lt;0"})*{1,-1})</f>
        <v>0</v>
      </c>
      <c r="CK73" s="50">
        <f t="shared" si="76"/>
        <v>0</v>
      </c>
      <c r="CL73" s="49">
        <f t="shared" si="77"/>
        <v>100</v>
      </c>
      <c r="CM73" s="196" t="str">
        <f t="shared" si="78"/>
        <v>Fail</v>
      </c>
      <c r="CN73" s="47">
        <f>SUM(SUMIF(Survey!EM73:ES73,{"&gt;0","&lt;0"})*{1,-1})</f>
        <v>0</v>
      </c>
      <c r="CO73" s="50">
        <f t="shared" si="79"/>
        <v>0</v>
      </c>
      <c r="CP73" s="49">
        <f t="shared" si="80"/>
        <v>100</v>
      </c>
    </row>
    <row r="74" spans="1:94">
      <c r="A74" s="1">
        <v>71</v>
      </c>
      <c r="B74" s="37" t="str">
        <f t="shared" si="41"/>
        <v>Pass</v>
      </c>
      <c r="C74" s="37" t="str">
        <f>IF(COUNTBLANK(Survey!B74:ET74)=$C$2, "Pass", "Fail")</f>
        <v>Pass</v>
      </c>
      <c r="D74" s="37" t="str">
        <f t="shared" si="42"/>
        <v>Fail</v>
      </c>
      <c r="F74" s="196" t="str">
        <f t="shared" si="43"/>
        <v>Fail</v>
      </c>
      <c r="G74" s="43">
        <f>COUNTBLANK(Survey!B74:D74)+COUNTBLANK(Survey!G74)+COUNTBLANK(Survey!I74)+COUNTBLANK(Survey!L74:M74)+COUNTBLANK(Survey!P74)+COUNTBLANK(Survey!S74:U74)+COUNTBLANK(Survey!AA74:AC74)+COUNTBLANK(Survey!AF74:AG74)+COUNTBLANK(Survey!AK74)</f>
        <v>17</v>
      </c>
      <c r="H74" s="196" t="str">
        <f t="shared" si="44"/>
        <v>Pass</v>
      </c>
      <c r="I74" s="44">
        <f>LEN(Survey!E74)</f>
        <v>0</v>
      </c>
      <c r="J74" s="196" t="str">
        <f t="shared" si="45"/>
        <v>Pass</v>
      </c>
      <c r="K74" s="43">
        <f>LEN(Survey!F74)</f>
        <v>0</v>
      </c>
      <c r="L74" s="196" t="str">
        <f t="shared" si="46"/>
        <v>Pass</v>
      </c>
      <c r="M74" s="44">
        <f>LEN(Survey!H74)</f>
        <v>0</v>
      </c>
      <c r="N74" s="43" t="str">
        <f>IF(Survey!$L74="Prospectus fund", "Yes", "No")</f>
        <v>No</v>
      </c>
      <c r="O74" s="196" t="str">
        <f t="shared" si="47"/>
        <v>Pass</v>
      </c>
      <c r="P74" s="44">
        <f>MOD((LEN(Survey!J74)+2),11)</f>
        <v>2</v>
      </c>
      <c r="Q74" s="48" t="b">
        <f>IF(OR(Survey!$M74="ETF",Survey!$M74="ETF, alternative mutual fund",Survey!$M74="Closed-end", Survey!$M74="Split share corp", Survey!$I74="Yes"),TRUE,FALSE)</f>
        <v>0</v>
      </c>
      <c r="R74" s="196" t="str">
        <f>IFERROR(IF(AND(OR(U74=V74,V74 = "Either"),NOT(ISBLANK(Survey!K74))),"Pass","Fail"),"Pass")</f>
        <v>Fail</v>
      </c>
      <c r="S74" s="47" cm="1">
        <f t="array" ref="S74">SUM(SUMIF(Survey!BO74:CH74,{"&gt;0","&lt;0"})*{1,-1})</f>
        <v>0</v>
      </c>
      <c r="T74" s="54" cm="1">
        <f t="array" ref="T74">SUM(SUMIF(Survey!BR74,{"&gt;0","&lt;0"})*{1,-1})+SUM(SUMIF(Survey!CB74,{"&gt;0","&lt;0"})*{1,-1})</f>
        <v>0</v>
      </c>
      <c r="U74" s="54">
        <f>Survey!K74</f>
        <v>0</v>
      </c>
      <c r="V74" s="53" t="str">
        <f t="shared" si="48"/>
        <v>Stand-alone</v>
      </c>
      <c r="W74" s="196" t="str">
        <f t="shared" si="49"/>
        <v>Fail</v>
      </c>
      <c r="X74" s="93" cm="1">
        <f t="array" ref="X74">SUM(SUMIF(Survey!BO74:CH74,{"&gt;0","&lt;0"})*{1,-1})+SUM(SUMIF(Survey!CJ74:DC74,{"&gt;0","&lt;0"})*{1,-1})</f>
        <v>0</v>
      </c>
      <c r="Y74" s="93">
        <f>IFERROR(X74/(Survey!$AL74),0)</f>
        <v>0</v>
      </c>
      <c r="Z74" s="198" t="b">
        <f>IF(OR(Survey!$M74="Alternative strategy or hedge",Survey!$M74="Other",Survey!$L74="Prospectus fund"),TRUE,FALSE)</f>
        <v>0</v>
      </c>
      <c r="AA74" s="198" t="b">
        <f>NOT(ISBLANK(Survey!$M74))</f>
        <v>0</v>
      </c>
      <c r="AB74" s="196" t="str">
        <f t="shared" si="50"/>
        <v>Pass</v>
      </c>
      <c r="AC74" s="54" t="b">
        <f>NOT(ISNUMBER(SEARCH("Other",Survey!$P74)))</f>
        <v>1</v>
      </c>
      <c r="AD74" s="53" t="b">
        <f>NOT(ISBLANK(Survey!$Q74))</f>
        <v>0</v>
      </c>
      <c r="AE74" s="239" t="str" cm="1">
        <f t="array" ref="AE74">IF(OR(IF(OR($AG74+$AH74 = 2, $AI74=1), FALSE, TRUE), AND($AF74:$AF74 = 0)),"Pass","Fail")</f>
        <v>Pass</v>
      </c>
      <c r="AF74" s="235">
        <f>COUNTBLANK(Survey!$W74:$Z74)</f>
        <v>4</v>
      </c>
      <c r="AG74" s="235">
        <f>IF(Survey!$I74="Yes",1,0)</f>
        <v>0</v>
      </c>
      <c r="AH74" s="235">
        <f>IF(OR(Survey!$M74="Mutual fund",Survey!$M74="Alternative mutual fund",Survey!$M74="Money market"),1,0)</f>
        <v>0</v>
      </c>
      <c r="AI74" s="240">
        <f>IF(OR(Survey!$M74="ETF",Survey!$M74="ETF, alternative mutual fund"),1,0)</f>
        <v>0</v>
      </c>
      <c r="AJ74" s="196" t="str">
        <f t="shared" si="51"/>
        <v>Pass</v>
      </c>
      <c r="AK74" s="54" t="b">
        <f>NOT(ISNUMBER(SEARCH("Yes",Survey!$AC74)))</f>
        <v>1</v>
      </c>
      <c r="AL74" s="53" t="b">
        <f>IF(COUNTBLANK(Survey!$AD74:$AE74)=0,TRUE, FALSE)</f>
        <v>0</v>
      </c>
      <c r="AM74" s="196" t="str">
        <f t="shared" si="52"/>
        <v>Pass</v>
      </c>
      <c r="AN74" s="54" t="b">
        <f>NOT(ISNUMBER(SEARCH("Yes",Survey!$AF74)))</f>
        <v>1</v>
      </c>
      <c r="AO74" s="53" t="b">
        <f>NOT(ISBLANK(Survey!$AH74))</f>
        <v>0</v>
      </c>
      <c r="AP74" s="196" t="str">
        <f t="shared" si="53"/>
        <v>Pass</v>
      </c>
      <c r="AQ74" s="54" t="b">
        <f>NOT(OR(ISNUMBER(SEARCH("Other",Survey!$AH74)),ISNUMBER(SEARCH("Multiple",Survey!$AH74))))</f>
        <v>1</v>
      </c>
      <c r="AR74" s="53" t="b">
        <f>NOT(ISBLANK(Survey!$AI74))</f>
        <v>0</v>
      </c>
      <c r="AS74" s="196" t="str">
        <f t="shared" si="54"/>
        <v>Fail</v>
      </c>
      <c r="AT74" s="45">
        <f>(Survey!$AL74)</f>
        <v>0</v>
      </c>
      <c r="AU74" s="37" t="str">
        <f t="shared" si="55"/>
        <v>Fail</v>
      </c>
      <c r="AV74" s="38">
        <f>ABS(Survey!$AL74)</f>
        <v>0</v>
      </c>
      <c r="AW74" s="64">
        <f>ABS(Survey!$AM74)+Survey!$AN74-ABS(Survey!$AO74)+ABS(Survey!$AP74)-ABS(Survey!$AQ74)+ABS(Survey!$AR74)-ABS(Survey!$AS74)+Survey!$AT74</f>
        <v>0</v>
      </c>
      <c r="AX74" s="46" t="str">
        <f t="shared" si="56"/>
        <v>No holdings</v>
      </c>
      <c r="AY74" s="37">
        <f t="shared" si="57"/>
        <v>0</v>
      </c>
      <c r="AZ74" s="196" t="str">
        <f t="shared" si="58"/>
        <v>Pass</v>
      </c>
      <c r="BA74" s="54" t="b">
        <f>IF(ABS(Survey!$AT74)=0,TRUE,FALSE)</f>
        <v>1</v>
      </c>
      <c r="BB74" s="53" t="b">
        <f>NOT(ISBLANK(Survey!$AU74))</f>
        <v>0</v>
      </c>
      <c r="BC74" s="37" t="str">
        <f t="shared" si="59"/>
        <v>Fail</v>
      </c>
      <c r="BD74" s="38">
        <f>ABS(Survey!$AL74)</f>
        <v>0</v>
      </c>
      <c r="BE74" s="38" cm="1">
        <f t="array" ref="BE74">SUM(SUMIF(Survey!AW74:BD74,{"&gt;0","&lt;0"})*{1,-1})-SUM(SUMIF(Survey!BF74:BM74,{"&gt;0","&lt;0"})*{1,-1})</f>
        <v>0</v>
      </c>
      <c r="BF74" s="46" t="str">
        <f t="shared" si="60"/>
        <v>No holdings</v>
      </c>
      <c r="BG74" s="37">
        <f t="shared" si="61"/>
        <v>0</v>
      </c>
      <c r="BH74" s="196" t="str">
        <f t="shared" si="62"/>
        <v>Fail</v>
      </c>
      <c r="BI74" s="47">
        <f>ABS(Survey!$AL74)</f>
        <v>0</v>
      </c>
      <c r="BJ74" s="47" cm="1">
        <f t="array" ref="BJ74">SUM(SUMIF(Survey!BO74:CH74,{"&gt;0","&lt;0"})*{1,-1})-SUM(SUMIF(Survey!CJ74:DC74,{"&gt;0","&lt;0"})*{1,-1})</f>
        <v>0</v>
      </c>
      <c r="BK74" s="48" t="str">
        <f t="shared" si="63"/>
        <v>No holdings</v>
      </c>
      <c r="BL74" s="49">
        <f t="shared" si="64"/>
        <v>0</v>
      </c>
      <c r="BM74" s="196" t="str">
        <f t="shared" si="65"/>
        <v>Pass</v>
      </c>
      <c r="BN74" s="54" t="b">
        <f>IF(ABS(Survey!$CH74)=0,TRUE,FALSE)</f>
        <v>1</v>
      </c>
      <c r="BO74" s="53" t="b">
        <f>NOT(ISBLANK(Survey!$CI74))</f>
        <v>0</v>
      </c>
      <c r="BP74" s="196" t="str">
        <f t="shared" si="66"/>
        <v>Pass</v>
      </c>
      <c r="BQ74" s="54" t="b">
        <f>IF(ABS(Survey!$DC74)=0,TRUE,FALSE)</f>
        <v>1</v>
      </c>
      <c r="BR74" s="53" t="b">
        <f>NOT(ISBLANK(Survey!$DD74))</f>
        <v>0</v>
      </c>
      <c r="BS74" s="37" t="str">
        <f t="shared" si="67"/>
        <v>Pass</v>
      </c>
      <c r="BT74" s="38" cm="1">
        <f t="array" ref="BT74">SUM(SUMIF(Survey!CD74,{"&gt;0","&lt;0"})*{1,-1})+SUM(SUMIF(Survey!CY74,{"&gt;0","&lt;0"})*{1,-1})</f>
        <v>0</v>
      </c>
      <c r="BU74" s="38">
        <f>SUM(SUMIF(Survey!DF74:DL74,{"&gt;0","&lt;0"})*{1,-1})+SUM(SUMIF(Survey!DN74:DT74,{"&gt;0","&lt;0"})*{1,-1})</f>
        <v>0</v>
      </c>
      <c r="BV74" s="37">
        <f t="shared" si="68"/>
        <v>0</v>
      </c>
      <c r="BW74" s="37">
        <f t="shared" si="69"/>
        <v>0</v>
      </c>
      <c r="BX74" s="196" t="str">
        <f t="shared" si="70"/>
        <v>Pass</v>
      </c>
      <c r="BY74" s="54" t="b">
        <f>IF(ABS(Survey!$DL74)=0,TRUE,FALSE)</f>
        <v>1</v>
      </c>
      <c r="BZ74" s="53" t="b">
        <f>NOT(ISBLANK(Survey!DM74))</f>
        <v>0</v>
      </c>
      <c r="CA74" s="196" t="str">
        <f t="shared" si="71"/>
        <v>Pass</v>
      </c>
      <c r="CB74" s="54" t="b">
        <f>IF(ABS(Survey!$DT74)=0,TRUE,FALSE)</f>
        <v>1</v>
      </c>
      <c r="CC74" s="53" t="b">
        <f>NOT(ISBLANK(Survey!$DU74))</f>
        <v>0</v>
      </c>
      <c r="CD74" s="196" t="str">
        <f t="shared" si="72"/>
        <v>Fail</v>
      </c>
      <c r="CE74" s="47">
        <f>SUM(SUMIF(Survey!EA74:EC74,{"&gt;0","&lt;0"})*{1,-1})</f>
        <v>0</v>
      </c>
      <c r="CF74" s="50">
        <f t="shared" si="73"/>
        <v>0</v>
      </c>
      <c r="CG74" s="50">
        <f t="shared" si="74"/>
        <v>100</v>
      </c>
      <c r="CH74" s="48" t="b">
        <f>IF(OR(Survey!$M74="ETF",Survey!$M74="ETF, alternative mutual fund",Survey!$M74="Closed-end", Survey!$M74="Split share corp"),TRUE,FALSE)</f>
        <v>0</v>
      </c>
      <c r="CI74" s="196" t="str">
        <f t="shared" si="75"/>
        <v>Fail</v>
      </c>
      <c r="CJ74" s="47">
        <f>SUM(SUMIF(Survey!EE74:EK74,{"&gt;0","&lt;0"})*{1,-1})</f>
        <v>0</v>
      </c>
      <c r="CK74" s="50">
        <f t="shared" si="76"/>
        <v>0</v>
      </c>
      <c r="CL74" s="49">
        <f t="shared" si="77"/>
        <v>100</v>
      </c>
      <c r="CM74" s="196" t="str">
        <f t="shared" si="78"/>
        <v>Fail</v>
      </c>
      <c r="CN74" s="47">
        <f>SUM(SUMIF(Survey!EM74:ES74,{"&gt;0","&lt;0"})*{1,-1})</f>
        <v>0</v>
      </c>
      <c r="CO74" s="50">
        <f t="shared" si="79"/>
        <v>0</v>
      </c>
      <c r="CP74" s="49">
        <f t="shared" si="80"/>
        <v>100</v>
      </c>
    </row>
    <row r="75" spans="1:94">
      <c r="A75" s="1">
        <v>72</v>
      </c>
      <c r="B75" s="37" t="str">
        <f t="shared" si="41"/>
        <v>Pass</v>
      </c>
      <c r="C75" s="37" t="str">
        <f>IF(COUNTBLANK(Survey!B75:ET75)=$C$2, "Pass", "Fail")</f>
        <v>Pass</v>
      </c>
      <c r="D75" s="37" t="str">
        <f t="shared" si="42"/>
        <v>Fail</v>
      </c>
      <c r="F75" s="196" t="str">
        <f t="shared" si="43"/>
        <v>Fail</v>
      </c>
      <c r="G75" s="43">
        <f>COUNTBLANK(Survey!B75:D75)+COUNTBLANK(Survey!G75)+COUNTBLANK(Survey!I75)+COUNTBLANK(Survey!L75:M75)+COUNTBLANK(Survey!P75)+COUNTBLANK(Survey!S75:U75)+COUNTBLANK(Survey!AA75:AC75)+COUNTBLANK(Survey!AF75:AG75)+COUNTBLANK(Survey!AK75)</f>
        <v>17</v>
      </c>
      <c r="H75" s="196" t="str">
        <f t="shared" si="44"/>
        <v>Pass</v>
      </c>
      <c r="I75" s="44">
        <f>LEN(Survey!E75)</f>
        <v>0</v>
      </c>
      <c r="J75" s="196" t="str">
        <f t="shared" si="45"/>
        <v>Pass</v>
      </c>
      <c r="K75" s="43">
        <f>LEN(Survey!F75)</f>
        <v>0</v>
      </c>
      <c r="L75" s="196" t="str">
        <f t="shared" si="46"/>
        <v>Pass</v>
      </c>
      <c r="M75" s="44">
        <f>LEN(Survey!H75)</f>
        <v>0</v>
      </c>
      <c r="N75" s="43" t="str">
        <f>IF(Survey!$L75="Prospectus fund", "Yes", "No")</f>
        <v>No</v>
      </c>
      <c r="O75" s="196" t="str">
        <f t="shared" si="47"/>
        <v>Pass</v>
      </c>
      <c r="P75" s="44">
        <f>MOD((LEN(Survey!J75)+2),11)</f>
        <v>2</v>
      </c>
      <c r="Q75" s="48" t="b">
        <f>IF(OR(Survey!$M75="ETF",Survey!$M75="ETF, alternative mutual fund",Survey!$M75="Closed-end", Survey!$M75="Split share corp", Survey!$I75="Yes"),TRUE,FALSE)</f>
        <v>0</v>
      </c>
      <c r="R75" s="196" t="str">
        <f>IFERROR(IF(AND(OR(U75=V75,V75 = "Either"),NOT(ISBLANK(Survey!K75))),"Pass","Fail"),"Pass")</f>
        <v>Fail</v>
      </c>
      <c r="S75" s="47" cm="1">
        <f t="array" ref="S75">SUM(SUMIF(Survey!BO75:CH75,{"&gt;0","&lt;0"})*{1,-1})</f>
        <v>0</v>
      </c>
      <c r="T75" s="54" cm="1">
        <f t="array" ref="T75">SUM(SUMIF(Survey!BR75,{"&gt;0","&lt;0"})*{1,-1})+SUM(SUMIF(Survey!CB75,{"&gt;0","&lt;0"})*{1,-1})</f>
        <v>0</v>
      </c>
      <c r="U75" s="54">
        <f>Survey!K75</f>
        <v>0</v>
      </c>
      <c r="V75" s="53" t="str">
        <f t="shared" si="48"/>
        <v>Stand-alone</v>
      </c>
      <c r="W75" s="196" t="str">
        <f t="shared" si="49"/>
        <v>Fail</v>
      </c>
      <c r="X75" s="93" cm="1">
        <f t="array" ref="X75">SUM(SUMIF(Survey!BO75:CH75,{"&gt;0","&lt;0"})*{1,-1})+SUM(SUMIF(Survey!CJ75:DC75,{"&gt;0","&lt;0"})*{1,-1})</f>
        <v>0</v>
      </c>
      <c r="Y75" s="93">
        <f>IFERROR(X75/(Survey!$AL75),0)</f>
        <v>0</v>
      </c>
      <c r="Z75" s="198" t="b">
        <f>IF(OR(Survey!$M75="Alternative strategy or hedge",Survey!$M75="Other",Survey!$L75="Prospectus fund"),TRUE,FALSE)</f>
        <v>0</v>
      </c>
      <c r="AA75" s="198" t="b">
        <f>NOT(ISBLANK(Survey!$M75))</f>
        <v>0</v>
      </c>
      <c r="AB75" s="196" t="str">
        <f t="shared" si="50"/>
        <v>Pass</v>
      </c>
      <c r="AC75" s="54" t="b">
        <f>NOT(ISNUMBER(SEARCH("Other",Survey!$P75)))</f>
        <v>1</v>
      </c>
      <c r="AD75" s="53" t="b">
        <f>NOT(ISBLANK(Survey!$Q75))</f>
        <v>0</v>
      </c>
      <c r="AE75" s="239" t="str" cm="1">
        <f t="array" ref="AE75">IF(OR(IF(OR($AG75+$AH75 = 2, $AI75=1), FALSE, TRUE), AND($AF75:$AF75 = 0)),"Pass","Fail")</f>
        <v>Pass</v>
      </c>
      <c r="AF75" s="235">
        <f>COUNTBLANK(Survey!$W75:$Z75)</f>
        <v>4</v>
      </c>
      <c r="AG75" s="235">
        <f>IF(Survey!$I75="Yes",1,0)</f>
        <v>0</v>
      </c>
      <c r="AH75" s="235">
        <f>IF(OR(Survey!$M75="Mutual fund",Survey!$M75="Alternative mutual fund",Survey!$M75="Money market"),1,0)</f>
        <v>0</v>
      </c>
      <c r="AI75" s="240">
        <f>IF(OR(Survey!$M75="ETF",Survey!$M75="ETF, alternative mutual fund"),1,0)</f>
        <v>0</v>
      </c>
      <c r="AJ75" s="196" t="str">
        <f t="shared" si="51"/>
        <v>Pass</v>
      </c>
      <c r="AK75" s="54" t="b">
        <f>NOT(ISNUMBER(SEARCH("Yes",Survey!$AC75)))</f>
        <v>1</v>
      </c>
      <c r="AL75" s="53" t="b">
        <f>IF(COUNTBLANK(Survey!$AD75:$AE75)=0,TRUE, FALSE)</f>
        <v>0</v>
      </c>
      <c r="AM75" s="196" t="str">
        <f t="shared" si="52"/>
        <v>Pass</v>
      </c>
      <c r="AN75" s="54" t="b">
        <f>NOT(ISNUMBER(SEARCH("Yes",Survey!$AF75)))</f>
        <v>1</v>
      </c>
      <c r="AO75" s="53" t="b">
        <f>NOT(ISBLANK(Survey!$AH75))</f>
        <v>0</v>
      </c>
      <c r="AP75" s="196" t="str">
        <f t="shared" si="53"/>
        <v>Pass</v>
      </c>
      <c r="AQ75" s="54" t="b">
        <f>NOT(OR(ISNUMBER(SEARCH("Other",Survey!$AH75)),ISNUMBER(SEARCH("Multiple",Survey!$AH75))))</f>
        <v>1</v>
      </c>
      <c r="AR75" s="53" t="b">
        <f>NOT(ISBLANK(Survey!$AI75))</f>
        <v>0</v>
      </c>
      <c r="AS75" s="196" t="str">
        <f t="shared" si="54"/>
        <v>Fail</v>
      </c>
      <c r="AT75" s="45">
        <f>(Survey!$AL75)</f>
        <v>0</v>
      </c>
      <c r="AU75" s="37" t="str">
        <f t="shared" si="55"/>
        <v>Fail</v>
      </c>
      <c r="AV75" s="38">
        <f>ABS(Survey!$AL75)</f>
        <v>0</v>
      </c>
      <c r="AW75" s="64">
        <f>ABS(Survey!$AM75)+Survey!$AN75-ABS(Survey!$AO75)+ABS(Survey!$AP75)-ABS(Survey!$AQ75)+ABS(Survey!$AR75)-ABS(Survey!$AS75)+Survey!$AT75</f>
        <v>0</v>
      </c>
      <c r="AX75" s="46" t="str">
        <f t="shared" si="56"/>
        <v>No holdings</v>
      </c>
      <c r="AY75" s="37">
        <f t="shared" si="57"/>
        <v>0</v>
      </c>
      <c r="AZ75" s="196" t="str">
        <f t="shared" si="58"/>
        <v>Pass</v>
      </c>
      <c r="BA75" s="54" t="b">
        <f>IF(ABS(Survey!$AT75)=0,TRUE,FALSE)</f>
        <v>1</v>
      </c>
      <c r="BB75" s="53" t="b">
        <f>NOT(ISBLANK(Survey!$AU75))</f>
        <v>0</v>
      </c>
      <c r="BC75" s="37" t="str">
        <f t="shared" si="59"/>
        <v>Fail</v>
      </c>
      <c r="BD75" s="38">
        <f>ABS(Survey!$AL75)</f>
        <v>0</v>
      </c>
      <c r="BE75" s="38" cm="1">
        <f t="array" ref="BE75">SUM(SUMIF(Survey!AW75:BD75,{"&gt;0","&lt;0"})*{1,-1})-SUM(SUMIF(Survey!BF75:BM75,{"&gt;0","&lt;0"})*{1,-1})</f>
        <v>0</v>
      </c>
      <c r="BF75" s="46" t="str">
        <f t="shared" si="60"/>
        <v>No holdings</v>
      </c>
      <c r="BG75" s="37">
        <f t="shared" si="61"/>
        <v>0</v>
      </c>
      <c r="BH75" s="196" t="str">
        <f t="shared" si="62"/>
        <v>Fail</v>
      </c>
      <c r="BI75" s="47">
        <f>ABS(Survey!$AL75)</f>
        <v>0</v>
      </c>
      <c r="BJ75" s="47" cm="1">
        <f t="array" ref="BJ75">SUM(SUMIF(Survey!BO75:CH75,{"&gt;0","&lt;0"})*{1,-1})-SUM(SUMIF(Survey!CJ75:DC75,{"&gt;0","&lt;0"})*{1,-1})</f>
        <v>0</v>
      </c>
      <c r="BK75" s="48" t="str">
        <f t="shared" si="63"/>
        <v>No holdings</v>
      </c>
      <c r="BL75" s="49">
        <f t="shared" si="64"/>
        <v>0</v>
      </c>
      <c r="BM75" s="196" t="str">
        <f t="shared" si="65"/>
        <v>Pass</v>
      </c>
      <c r="BN75" s="54" t="b">
        <f>IF(ABS(Survey!$CH75)=0,TRUE,FALSE)</f>
        <v>1</v>
      </c>
      <c r="BO75" s="53" t="b">
        <f>NOT(ISBLANK(Survey!$CI75))</f>
        <v>0</v>
      </c>
      <c r="BP75" s="196" t="str">
        <f t="shared" si="66"/>
        <v>Pass</v>
      </c>
      <c r="BQ75" s="54" t="b">
        <f>IF(ABS(Survey!$DC75)=0,TRUE,FALSE)</f>
        <v>1</v>
      </c>
      <c r="BR75" s="53" t="b">
        <f>NOT(ISBLANK(Survey!$DD75))</f>
        <v>0</v>
      </c>
      <c r="BS75" s="37" t="str">
        <f t="shared" si="67"/>
        <v>Pass</v>
      </c>
      <c r="BT75" s="38" cm="1">
        <f t="array" ref="BT75">SUM(SUMIF(Survey!CD75,{"&gt;0","&lt;0"})*{1,-1})+SUM(SUMIF(Survey!CY75,{"&gt;0","&lt;0"})*{1,-1})</f>
        <v>0</v>
      </c>
      <c r="BU75" s="38">
        <f>SUM(SUMIF(Survey!DF75:DL75,{"&gt;0","&lt;0"})*{1,-1})+SUM(SUMIF(Survey!DN75:DT75,{"&gt;0","&lt;0"})*{1,-1})</f>
        <v>0</v>
      </c>
      <c r="BV75" s="37">
        <f t="shared" si="68"/>
        <v>0</v>
      </c>
      <c r="BW75" s="37">
        <f t="shared" si="69"/>
        <v>0</v>
      </c>
      <c r="BX75" s="196" t="str">
        <f t="shared" si="70"/>
        <v>Pass</v>
      </c>
      <c r="BY75" s="54" t="b">
        <f>IF(ABS(Survey!$DL75)=0,TRUE,FALSE)</f>
        <v>1</v>
      </c>
      <c r="BZ75" s="53" t="b">
        <f>NOT(ISBLANK(Survey!DM75))</f>
        <v>0</v>
      </c>
      <c r="CA75" s="196" t="str">
        <f t="shared" si="71"/>
        <v>Pass</v>
      </c>
      <c r="CB75" s="54" t="b">
        <f>IF(ABS(Survey!$DT75)=0,TRUE,FALSE)</f>
        <v>1</v>
      </c>
      <c r="CC75" s="53" t="b">
        <f>NOT(ISBLANK(Survey!$DU75))</f>
        <v>0</v>
      </c>
      <c r="CD75" s="196" t="str">
        <f t="shared" si="72"/>
        <v>Fail</v>
      </c>
      <c r="CE75" s="47">
        <f>SUM(SUMIF(Survey!EA75:EC75,{"&gt;0","&lt;0"})*{1,-1})</f>
        <v>0</v>
      </c>
      <c r="CF75" s="50">
        <f t="shared" si="73"/>
        <v>0</v>
      </c>
      <c r="CG75" s="50">
        <f t="shared" si="74"/>
        <v>100</v>
      </c>
      <c r="CH75" s="48" t="b">
        <f>IF(OR(Survey!$M75="ETF",Survey!$M75="ETF, alternative mutual fund",Survey!$M75="Closed-end", Survey!$M75="Split share corp"),TRUE,FALSE)</f>
        <v>0</v>
      </c>
      <c r="CI75" s="196" t="str">
        <f t="shared" si="75"/>
        <v>Fail</v>
      </c>
      <c r="CJ75" s="47">
        <f>SUM(SUMIF(Survey!EE75:EK75,{"&gt;0","&lt;0"})*{1,-1})</f>
        <v>0</v>
      </c>
      <c r="CK75" s="50">
        <f t="shared" si="76"/>
        <v>0</v>
      </c>
      <c r="CL75" s="49">
        <f t="shared" si="77"/>
        <v>100</v>
      </c>
      <c r="CM75" s="196" t="str">
        <f t="shared" si="78"/>
        <v>Fail</v>
      </c>
      <c r="CN75" s="47">
        <f>SUM(SUMIF(Survey!EM75:ES75,{"&gt;0","&lt;0"})*{1,-1})</f>
        <v>0</v>
      </c>
      <c r="CO75" s="50">
        <f t="shared" si="79"/>
        <v>0</v>
      </c>
      <c r="CP75" s="49">
        <f t="shared" si="80"/>
        <v>100</v>
      </c>
    </row>
    <row r="76" spans="1:94">
      <c r="A76" s="1">
        <v>73</v>
      </c>
      <c r="B76" s="37" t="str">
        <f t="shared" si="41"/>
        <v>Pass</v>
      </c>
      <c r="C76" s="37" t="str">
        <f>IF(COUNTBLANK(Survey!B76:ET76)=$C$2, "Pass", "Fail")</f>
        <v>Pass</v>
      </c>
      <c r="D76" s="37" t="str">
        <f t="shared" si="42"/>
        <v>Fail</v>
      </c>
      <c r="F76" s="196" t="str">
        <f t="shared" si="43"/>
        <v>Fail</v>
      </c>
      <c r="G76" s="43">
        <f>COUNTBLANK(Survey!B76:D76)+COUNTBLANK(Survey!G76)+COUNTBLANK(Survey!I76)+COUNTBLANK(Survey!L76:M76)+COUNTBLANK(Survey!P76)+COUNTBLANK(Survey!S76:U76)+COUNTBLANK(Survey!AA76:AC76)+COUNTBLANK(Survey!AF76:AG76)+COUNTBLANK(Survey!AK76)</f>
        <v>17</v>
      </c>
      <c r="H76" s="196" t="str">
        <f t="shared" si="44"/>
        <v>Pass</v>
      </c>
      <c r="I76" s="44">
        <f>LEN(Survey!E76)</f>
        <v>0</v>
      </c>
      <c r="J76" s="196" t="str">
        <f t="shared" si="45"/>
        <v>Pass</v>
      </c>
      <c r="K76" s="43">
        <f>LEN(Survey!F76)</f>
        <v>0</v>
      </c>
      <c r="L76" s="196" t="str">
        <f t="shared" si="46"/>
        <v>Pass</v>
      </c>
      <c r="M76" s="44">
        <f>LEN(Survey!H76)</f>
        <v>0</v>
      </c>
      <c r="N76" s="43" t="str">
        <f>IF(Survey!$L76="Prospectus fund", "Yes", "No")</f>
        <v>No</v>
      </c>
      <c r="O76" s="196" t="str">
        <f t="shared" si="47"/>
        <v>Pass</v>
      </c>
      <c r="P76" s="44">
        <f>MOD((LEN(Survey!J76)+2),11)</f>
        <v>2</v>
      </c>
      <c r="Q76" s="48" t="b">
        <f>IF(OR(Survey!$M76="ETF",Survey!$M76="ETF, alternative mutual fund",Survey!$M76="Closed-end", Survey!$M76="Split share corp", Survey!$I76="Yes"),TRUE,FALSE)</f>
        <v>0</v>
      </c>
      <c r="R76" s="196" t="str">
        <f>IFERROR(IF(AND(OR(U76=V76,V76 = "Either"),NOT(ISBLANK(Survey!K76))),"Pass","Fail"),"Pass")</f>
        <v>Fail</v>
      </c>
      <c r="S76" s="47" cm="1">
        <f t="array" ref="S76">SUM(SUMIF(Survey!BO76:CH76,{"&gt;0","&lt;0"})*{1,-1})</f>
        <v>0</v>
      </c>
      <c r="T76" s="54" cm="1">
        <f t="array" ref="T76">SUM(SUMIF(Survey!BR76,{"&gt;0","&lt;0"})*{1,-1})+SUM(SUMIF(Survey!CB76,{"&gt;0","&lt;0"})*{1,-1})</f>
        <v>0</v>
      </c>
      <c r="U76" s="54">
        <f>Survey!K76</f>
        <v>0</v>
      </c>
      <c r="V76" s="53" t="str">
        <f t="shared" si="48"/>
        <v>Stand-alone</v>
      </c>
      <c r="W76" s="196" t="str">
        <f t="shared" si="49"/>
        <v>Fail</v>
      </c>
      <c r="X76" s="93" cm="1">
        <f t="array" ref="X76">SUM(SUMIF(Survey!BO76:CH76,{"&gt;0","&lt;0"})*{1,-1})+SUM(SUMIF(Survey!CJ76:DC76,{"&gt;0","&lt;0"})*{1,-1})</f>
        <v>0</v>
      </c>
      <c r="Y76" s="93">
        <f>IFERROR(X76/(Survey!$AL76),0)</f>
        <v>0</v>
      </c>
      <c r="Z76" s="198" t="b">
        <f>IF(OR(Survey!$M76="Alternative strategy or hedge",Survey!$M76="Other",Survey!$L76="Prospectus fund"),TRUE,FALSE)</f>
        <v>0</v>
      </c>
      <c r="AA76" s="198" t="b">
        <f>NOT(ISBLANK(Survey!$M76))</f>
        <v>0</v>
      </c>
      <c r="AB76" s="196" t="str">
        <f t="shared" si="50"/>
        <v>Pass</v>
      </c>
      <c r="AC76" s="54" t="b">
        <f>NOT(ISNUMBER(SEARCH("Other",Survey!$P76)))</f>
        <v>1</v>
      </c>
      <c r="AD76" s="53" t="b">
        <f>NOT(ISBLANK(Survey!$Q76))</f>
        <v>0</v>
      </c>
      <c r="AE76" s="239" t="str" cm="1">
        <f t="array" ref="AE76">IF(OR(IF(OR($AG76+$AH76 = 2, $AI76=1), FALSE, TRUE), AND($AF76:$AF76 = 0)),"Pass","Fail")</f>
        <v>Pass</v>
      </c>
      <c r="AF76" s="235">
        <f>COUNTBLANK(Survey!$W76:$Z76)</f>
        <v>4</v>
      </c>
      <c r="AG76" s="235">
        <f>IF(Survey!$I76="Yes",1,0)</f>
        <v>0</v>
      </c>
      <c r="AH76" s="235">
        <f>IF(OR(Survey!$M76="Mutual fund",Survey!$M76="Alternative mutual fund",Survey!$M76="Money market"),1,0)</f>
        <v>0</v>
      </c>
      <c r="AI76" s="240">
        <f>IF(OR(Survey!$M76="ETF",Survey!$M76="ETF, alternative mutual fund"),1,0)</f>
        <v>0</v>
      </c>
      <c r="AJ76" s="196" t="str">
        <f t="shared" si="51"/>
        <v>Pass</v>
      </c>
      <c r="AK76" s="54" t="b">
        <f>NOT(ISNUMBER(SEARCH("Yes",Survey!$AC76)))</f>
        <v>1</v>
      </c>
      <c r="AL76" s="53" t="b">
        <f>IF(COUNTBLANK(Survey!$AD76:$AE76)=0,TRUE, FALSE)</f>
        <v>0</v>
      </c>
      <c r="AM76" s="196" t="str">
        <f t="shared" si="52"/>
        <v>Pass</v>
      </c>
      <c r="AN76" s="54" t="b">
        <f>NOT(ISNUMBER(SEARCH("Yes",Survey!$AF76)))</f>
        <v>1</v>
      </c>
      <c r="AO76" s="53" t="b">
        <f>NOT(ISBLANK(Survey!$AH76))</f>
        <v>0</v>
      </c>
      <c r="AP76" s="196" t="str">
        <f t="shared" si="53"/>
        <v>Pass</v>
      </c>
      <c r="AQ76" s="54" t="b">
        <f>NOT(OR(ISNUMBER(SEARCH("Other",Survey!$AH76)),ISNUMBER(SEARCH("Multiple",Survey!$AH76))))</f>
        <v>1</v>
      </c>
      <c r="AR76" s="53" t="b">
        <f>NOT(ISBLANK(Survey!$AI76))</f>
        <v>0</v>
      </c>
      <c r="AS76" s="196" t="str">
        <f t="shared" si="54"/>
        <v>Fail</v>
      </c>
      <c r="AT76" s="45">
        <f>(Survey!$AL76)</f>
        <v>0</v>
      </c>
      <c r="AU76" s="37" t="str">
        <f t="shared" si="55"/>
        <v>Fail</v>
      </c>
      <c r="AV76" s="38">
        <f>ABS(Survey!$AL76)</f>
        <v>0</v>
      </c>
      <c r="AW76" s="64">
        <f>ABS(Survey!$AM76)+Survey!$AN76-ABS(Survey!$AO76)+ABS(Survey!$AP76)-ABS(Survey!$AQ76)+ABS(Survey!$AR76)-ABS(Survey!$AS76)+Survey!$AT76</f>
        <v>0</v>
      </c>
      <c r="AX76" s="46" t="str">
        <f t="shared" si="56"/>
        <v>No holdings</v>
      </c>
      <c r="AY76" s="37">
        <f t="shared" si="57"/>
        <v>0</v>
      </c>
      <c r="AZ76" s="196" t="str">
        <f t="shared" si="58"/>
        <v>Pass</v>
      </c>
      <c r="BA76" s="54" t="b">
        <f>IF(ABS(Survey!$AT76)=0,TRUE,FALSE)</f>
        <v>1</v>
      </c>
      <c r="BB76" s="53" t="b">
        <f>NOT(ISBLANK(Survey!$AU76))</f>
        <v>0</v>
      </c>
      <c r="BC76" s="37" t="str">
        <f t="shared" si="59"/>
        <v>Fail</v>
      </c>
      <c r="BD76" s="38">
        <f>ABS(Survey!$AL76)</f>
        <v>0</v>
      </c>
      <c r="BE76" s="38" cm="1">
        <f t="array" ref="BE76">SUM(SUMIF(Survey!AW76:BD76,{"&gt;0","&lt;0"})*{1,-1})-SUM(SUMIF(Survey!BF76:BM76,{"&gt;0","&lt;0"})*{1,-1})</f>
        <v>0</v>
      </c>
      <c r="BF76" s="46" t="str">
        <f t="shared" si="60"/>
        <v>No holdings</v>
      </c>
      <c r="BG76" s="37">
        <f t="shared" si="61"/>
        <v>0</v>
      </c>
      <c r="BH76" s="196" t="str">
        <f t="shared" si="62"/>
        <v>Fail</v>
      </c>
      <c r="BI76" s="47">
        <f>ABS(Survey!$AL76)</f>
        <v>0</v>
      </c>
      <c r="BJ76" s="47" cm="1">
        <f t="array" ref="BJ76">SUM(SUMIF(Survey!BO76:CH76,{"&gt;0","&lt;0"})*{1,-1})-SUM(SUMIF(Survey!CJ76:DC76,{"&gt;0","&lt;0"})*{1,-1})</f>
        <v>0</v>
      </c>
      <c r="BK76" s="48" t="str">
        <f t="shared" si="63"/>
        <v>No holdings</v>
      </c>
      <c r="BL76" s="49">
        <f t="shared" si="64"/>
        <v>0</v>
      </c>
      <c r="BM76" s="196" t="str">
        <f t="shared" si="65"/>
        <v>Pass</v>
      </c>
      <c r="BN76" s="54" t="b">
        <f>IF(ABS(Survey!$CH76)=0,TRUE,FALSE)</f>
        <v>1</v>
      </c>
      <c r="BO76" s="53" t="b">
        <f>NOT(ISBLANK(Survey!$CI76))</f>
        <v>0</v>
      </c>
      <c r="BP76" s="196" t="str">
        <f t="shared" si="66"/>
        <v>Pass</v>
      </c>
      <c r="BQ76" s="54" t="b">
        <f>IF(ABS(Survey!$DC76)=0,TRUE,FALSE)</f>
        <v>1</v>
      </c>
      <c r="BR76" s="53" t="b">
        <f>NOT(ISBLANK(Survey!$DD76))</f>
        <v>0</v>
      </c>
      <c r="BS76" s="37" t="str">
        <f t="shared" si="67"/>
        <v>Pass</v>
      </c>
      <c r="BT76" s="38" cm="1">
        <f t="array" ref="BT76">SUM(SUMIF(Survey!CD76,{"&gt;0","&lt;0"})*{1,-1})+SUM(SUMIF(Survey!CY76,{"&gt;0","&lt;0"})*{1,-1})</f>
        <v>0</v>
      </c>
      <c r="BU76" s="38">
        <f>SUM(SUMIF(Survey!DF76:DL76,{"&gt;0","&lt;0"})*{1,-1})+SUM(SUMIF(Survey!DN76:DT76,{"&gt;0","&lt;0"})*{1,-1})</f>
        <v>0</v>
      </c>
      <c r="BV76" s="37">
        <f t="shared" si="68"/>
        <v>0</v>
      </c>
      <c r="BW76" s="37">
        <f t="shared" si="69"/>
        <v>0</v>
      </c>
      <c r="BX76" s="196" t="str">
        <f t="shared" si="70"/>
        <v>Pass</v>
      </c>
      <c r="BY76" s="54" t="b">
        <f>IF(ABS(Survey!$DL76)=0,TRUE,FALSE)</f>
        <v>1</v>
      </c>
      <c r="BZ76" s="53" t="b">
        <f>NOT(ISBLANK(Survey!DM76))</f>
        <v>0</v>
      </c>
      <c r="CA76" s="196" t="str">
        <f t="shared" si="71"/>
        <v>Pass</v>
      </c>
      <c r="CB76" s="54" t="b">
        <f>IF(ABS(Survey!$DT76)=0,TRUE,FALSE)</f>
        <v>1</v>
      </c>
      <c r="CC76" s="53" t="b">
        <f>NOT(ISBLANK(Survey!$DU76))</f>
        <v>0</v>
      </c>
      <c r="CD76" s="196" t="str">
        <f t="shared" si="72"/>
        <v>Fail</v>
      </c>
      <c r="CE76" s="47">
        <f>SUM(SUMIF(Survey!EA76:EC76,{"&gt;0","&lt;0"})*{1,-1})</f>
        <v>0</v>
      </c>
      <c r="CF76" s="50">
        <f t="shared" si="73"/>
        <v>0</v>
      </c>
      <c r="CG76" s="50">
        <f t="shared" si="74"/>
        <v>100</v>
      </c>
      <c r="CH76" s="48" t="b">
        <f>IF(OR(Survey!$M76="ETF",Survey!$M76="ETF, alternative mutual fund",Survey!$M76="Closed-end", Survey!$M76="Split share corp"),TRUE,FALSE)</f>
        <v>0</v>
      </c>
      <c r="CI76" s="196" t="str">
        <f t="shared" si="75"/>
        <v>Fail</v>
      </c>
      <c r="CJ76" s="47">
        <f>SUM(SUMIF(Survey!EE76:EK76,{"&gt;0","&lt;0"})*{1,-1})</f>
        <v>0</v>
      </c>
      <c r="CK76" s="50">
        <f t="shared" si="76"/>
        <v>0</v>
      </c>
      <c r="CL76" s="49">
        <f t="shared" si="77"/>
        <v>100</v>
      </c>
      <c r="CM76" s="196" t="str">
        <f t="shared" si="78"/>
        <v>Fail</v>
      </c>
      <c r="CN76" s="47">
        <f>SUM(SUMIF(Survey!EM76:ES76,{"&gt;0","&lt;0"})*{1,-1})</f>
        <v>0</v>
      </c>
      <c r="CO76" s="50">
        <f t="shared" si="79"/>
        <v>0</v>
      </c>
      <c r="CP76" s="49">
        <f t="shared" si="80"/>
        <v>100</v>
      </c>
    </row>
    <row r="77" spans="1:94">
      <c r="A77" s="1">
        <v>74</v>
      </c>
      <c r="B77" s="37" t="str">
        <f t="shared" si="41"/>
        <v>Pass</v>
      </c>
      <c r="C77" s="37" t="str">
        <f>IF(COUNTBLANK(Survey!B77:ET77)=$C$2, "Pass", "Fail")</f>
        <v>Pass</v>
      </c>
      <c r="D77" s="37" t="str">
        <f t="shared" si="42"/>
        <v>Fail</v>
      </c>
      <c r="F77" s="196" t="str">
        <f t="shared" si="43"/>
        <v>Fail</v>
      </c>
      <c r="G77" s="43">
        <f>COUNTBLANK(Survey!B77:D77)+COUNTBLANK(Survey!G77)+COUNTBLANK(Survey!I77)+COUNTBLANK(Survey!L77:M77)+COUNTBLANK(Survey!P77)+COUNTBLANK(Survey!S77:U77)+COUNTBLANK(Survey!AA77:AC77)+COUNTBLANK(Survey!AF77:AG77)+COUNTBLANK(Survey!AK77)</f>
        <v>17</v>
      </c>
      <c r="H77" s="196" t="str">
        <f t="shared" si="44"/>
        <v>Pass</v>
      </c>
      <c r="I77" s="44">
        <f>LEN(Survey!E77)</f>
        <v>0</v>
      </c>
      <c r="J77" s="196" t="str">
        <f t="shared" si="45"/>
        <v>Pass</v>
      </c>
      <c r="K77" s="43">
        <f>LEN(Survey!F77)</f>
        <v>0</v>
      </c>
      <c r="L77" s="196" t="str">
        <f t="shared" si="46"/>
        <v>Pass</v>
      </c>
      <c r="M77" s="44">
        <f>LEN(Survey!H77)</f>
        <v>0</v>
      </c>
      <c r="N77" s="43" t="str">
        <f>IF(Survey!$L77="Prospectus fund", "Yes", "No")</f>
        <v>No</v>
      </c>
      <c r="O77" s="196" t="str">
        <f t="shared" si="47"/>
        <v>Pass</v>
      </c>
      <c r="P77" s="44">
        <f>MOD((LEN(Survey!J77)+2),11)</f>
        <v>2</v>
      </c>
      <c r="Q77" s="48" t="b">
        <f>IF(OR(Survey!$M77="ETF",Survey!$M77="ETF, alternative mutual fund",Survey!$M77="Closed-end", Survey!$M77="Split share corp", Survey!$I77="Yes"),TRUE,FALSE)</f>
        <v>0</v>
      </c>
      <c r="R77" s="196" t="str">
        <f>IFERROR(IF(AND(OR(U77=V77,V77 = "Either"),NOT(ISBLANK(Survey!K77))),"Pass","Fail"),"Pass")</f>
        <v>Fail</v>
      </c>
      <c r="S77" s="47" cm="1">
        <f t="array" ref="S77">SUM(SUMIF(Survey!BO77:CH77,{"&gt;0","&lt;0"})*{1,-1})</f>
        <v>0</v>
      </c>
      <c r="T77" s="54" cm="1">
        <f t="array" ref="T77">SUM(SUMIF(Survey!BR77,{"&gt;0","&lt;0"})*{1,-1})+SUM(SUMIF(Survey!CB77,{"&gt;0","&lt;0"})*{1,-1})</f>
        <v>0</v>
      </c>
      <c r="U77" s="54">
        <f>Survey!K77</f>
        <v>0</v>
      </c>
      <c r="V77" s="53" t="str">
        <f t="shared" si="48"/>
        <v>Stand-alone</v>
      </c>
      <c r="W77" s="196" t="str">
        <f t="shared" si="49"/>
        <v>Fail</v>
      </c>
      <c r="X77" s="93" cm="1">
        <f t="array" ref="X77">SUM(SUMIF(Survey!BO77:CH77,{"&gt;0","&lt;0"})*{1,-1})+SUM(SUMIF(Survey!CJ77:DC77,{"&gt;0","&lt;0"})*{1,-1})</f>
        <v>0</v>
      </c>
      <c r="Y77" s="93">
        <f>IFERROR(X77/(Survey!$AL77),0)</f>
        <v>0</v>
      </c>
      <c r="Z77" s="198" t="b">
        <f>IF(OR(Survey!$M77="Alternative strategy or hedge",Survey!$M77="Other",Survey!$L77="Prospectus fund"),TRUE,FALSE)</f>
        <v>0</v>
      </c>
      <c r="AA77" s="198" t="b">
        <f>NOT(ISBLANK(Survey!$M77))</f>
        <v>0</v>
      </c>
      <c r="AB77" s="196" t="str">
        <f t="shared" si="50"/>
        <v>Pass</v>
      </c>
      <c r="AC77" s="54" t="b">
        <f>NOT(ISNUMBER(SEARCH("Other",Survey!$P77)))</f>
        <v>1</v>
      </c>
      <c r="AD77" s="53" t="b">
        <f>NOT(ISBLANK(Survey!$Q77))</f>
        <v>0</v>
      </c>
      <c r="AE77" s="239" t="str" cm="1">
        <f t="array" ref="AE77">IF(OR(IF(OR($AG77+$AH77 = 2, $AI77=1), FALSE, TRUE), AND($AF77:$AF77 = 0)),"Pass","Fail")</f>
        <v>Pass</v>
      </c>
      <c r="AF77" s="235">
        <f>COUNTBLANK(Survey!$W77:$Z77)</f>
        <v>4</v>
      </c>
      <c r="AG77" s="235">
        <f>IF(Survey!$I77="Yes",1,0)</f>
        <v>0</v>
      </c>
      <c r="AH77" s="235">
        <f>IF(OR(Survey!$M77="Mutual fund",Survey!$M77="Alternative mutual fund",Survey!$M77="Money market"),1,0)</f>
        <v>0</v>
      </c>
      <c r="AI77" s="240">
        <f>IF(OR(Survey!$M77="ETF",Survey!$M77="ETF, alternative mutual fund"),1,0)</f>
        <v>0</v>
      </c>
      <c r="AJ77" s="196" t="str">
        <f t="shared" si="51"/>
        <v>Pass</v>
      </c>
      <c r="AK77" s="54" t="b">
        <f>NOT(ISNUMBER(SEARCH("Yes",Survey!$AC77)))</f>
        <v>1</v>
      </c>
      <c r="AL77" s="53" t="b">
        <f>IF(COUNTBLANK(Survey!$AD77:$AE77)=0,TRUE, FALSE)</f>
        <v>0</v>
      </c>
      <c r="AM77" s="196" t="str">
        <f t="shared" si="52"/>
        <v>Pass</v>
      </c>
      <c r="AN77" s="54" t="b">
        <f>NOT(ISNUMBER(SEARCH("Yes",Survey!$AF77)))</f>
        <v>1</v>
      </c>
      <c r="AO77" s="53" t="b">
        <f>NOT(ISBLANK(Survey!$AH77))</f>
        <v>0</v>
      </c>
      <c r="AP77" s="196" t="str">
        <f t="shared" si="53"/>
        <v>Pass</v>
      </c>
      <c r="AQ77" s="54" t="b">
        <f>NOT(OR(ISNUMBER(SEARCH("Other",Survey!$AH77)),ISNUMBER(SEARCH("Multiple",Survey!$AH77))))</f>
        <v>1</v>
      </c>
      <c r="AR77" s="53" t="b">
        <f>NOT(ISBLANK(Survey!$AI77))</f>
        <v>0</v>
      </c>
      <c r="AS77" s="196" t="str">
        <f t="shared" si="54"/>
        <v>Fail</v>
      </c>
      <c r="AT77" s="45">
        <f>(Survey!$AL77)</f>
        <v>0</v>
      </c>
      <c r="AU77" s="37" t="str">
        <f t="shared" si="55"/>
        <v>Fail</v>
      </c>
      <c r="AV77" s="38">
        <f>ABS(Survey!$AL77)</f>
        <v>0</v>
      </c>
      <c r="AW77" s="64">
        <f>ABS(Survey!$AM77)+Survey!$AN77-ABS(Survey!$AO77)+ABS(Survey!$AP77)-ABS(Survey!$AQ77)+ABS(Survey!$AR77)-ABS(Survey!$AS77)+Survey!$AT77</f>
        <v>0</v>
      </c>
      <c r="AX77" s="46" t="str">
        <f t="shared" si="56"/>
        <v>No holdings</v>
      </c>
      <c r="AY77" s="37">
        <f t="shared" si="57"/>
        <v>0</v>
      </c>
      <c r="AZ77" s="196" t="str">
        <f t="shared" si="58"/>
        <v>Pass</v>
      </c>
      <c r="BA77" s="54" t="b">
        <f>IF(ABS(Survey!$AT77)=0,TRUE,FALSE)</f>
        <v>1</v>
      </c>
      <c r="BB77" s="53" t="b">
        <f>NOT(ISBLANK(Survey!$AU77))</f>
        <v>0</v>
      </c>
      <c r="BC77" s="37" t="str">
        <f t="shared" si="59"/>
        <v>Fail</v>
      </c>
      <c r="BD77" s="38">
        <f>ABS(Survey!$AL77)</f>
        <v>0</v>
      </c>
      <c r="BE77" s="38" cm="1">
        <f t="array" ref="BE77">SUM(SUMIF(Survey!AW77:BD77,{"&gt;0","&lt;0"})*{1,-1})-SUM(SUMIF(Survey!BF77:BM77,{"&gt;0","&lt;0"})*{1,-1})</f>
        <v>0</v>
      </c>
      <c r="BF77" s="46" t="str">
        <f t="shared" si="60"/>
        <v>No holdings</v>
      </c>
      <c r="BG77" s="37">
        <f t="shared" si="61"/>
        <v>0</v>
      </c>
      <c r="BH77" s="196" t="str">
        <f t="shared" si="62"/>
        <v>Fail</v>
      </c>
      <c r="BI77" s="47">
        <f>ABS(Survey!$AL77)</f>
        <v>0</v>
      </c>
      <c r="BJ77" s="47" cm="1">
        <f t="array" ref="BJ77">SUM(SUMIF(Survey!BO77:CH77,{"&gt;0","&lt;0"})*{1,-1})-SUM(SUMIF(Survey!CJ77:DC77,{"&gt;0","&lt;0"})*{1,-1})</f>
        <v>0</v>
      </c>
      <c r="BK77" s="48" t="str">
        <f t="shared" si="63"/>
        <v>No holdings</v>
      </c>
      <c r="BL77" s="49">
        <f t="shared" si="64"/>
        <v>0</v>
      </c>
      <c r="BM77" s="196" t="str">
        <f t="shared" si="65"/>
        <v>Pass</v>
      </c>
      <c r="BN77" s="54" t="b">
        <f>IF(ABS(Survey!$CH77)=0,TRUE,FALSE)</f>
        <v>1</v>
      </c>
      <c r="BO77" s="53" t="b">
        <f>NOT(ISBLANK(Survey!$CI77))</f>
        <v>0</v>
      </c>
      <c r="BP77" s="196" t="str">
        <f t="shared" si="66"/>
        <v>Pass</v>
      </c>
      <c r="BQ77" s="54" t="b">
        <f>IF(ABS(Survey!$DC77)=0,TRUE,FALSE)</f>
        <v>1</v>
      </c>
      <c r="BR77" s="53" t="b">
        <f>NOT(ISBLANK(Survey!$DD77))</f>
        <v>0</v>
      </c>
      <c r="BS77" s="37" t="str">
        <f t="shared" si="67"/>
        <v>Pass</v>
      </c>
      <c r="BT77" s="38" cm="1">
        <f t="array" ref="BT77">SUM(SUMIF(Survey!CD77,{"&gt;0","&lt;0"})*{1,-1})+SUM(SUMIF(Survey!CY77,{"&gt;0","&lt;0"})*{1,-1})</f>
        <v>0</v>
      </c>
      <c r="BU77" s="38">
        <f>SUM(SUMIF(Survey!DF77:DL77,{"&gt;0","&lt;0"})*{1,-1})+SUM(SUMIF(Survey!DN77:DT77,{"&gt;0","&lt;0"})*{1,-1})</f>
        <v>0</v>
      </c>
      <c r="BV77" s="37">
        <f t="shared" si="68"/>
        <v>0</v>
      </c>
      <c r="BW77" s="37">
        <f t="shared" si="69"/>
        <v>0</v>
      </c>
      <c r="BX77" s="196" t="str">
        <f t="shared" si="70"/>
        <v>Pass</v>
      </c>
      <c r="BY77" s="54" t="b">
        <f>IF(ABS(Survey!$DL77)=0,TRUE,FALSE)</f>
        <v>1</v>
      </c>
      <c r="BZ77" s="53" t="b">
        <f>NOT(ISBLANK(Survey!DM77))</f>
        <v>0</v>
      </c>
      <c r="CA77" s="196" t="str">
        <f t="shared" si="71"/>
        <v>Pass</v>
      </c>
      <c r="CB77" s="54" t="b">
        <f>IF(ABS(Survey!$DT77)=0,TRUE,FALSE)</f>
        <v>1</v>
      </c>
      <c r="CC77" s="53" t="b">
        <f>NOT(ISBLANK(Survey!$DU77))</f>
        <v>0</v>
      </c>
      <c r="CD77" s="196" t="str">
        <f t="shared" si="72"/>
        <v>Fail</v>
      </c>
      <c r="CE77" s="47">
        <f>SUM(SUMIF(Survey!EA77:EC77,{"&gt;0","&lt;0"})*{1,-1})</f>
        <v>0</v>
      </c>
      <c r="CF77" s="50">
        <f t="shared" si="73"/>
        <v>0</v>
      </c>
      <c r="CG77" s="50">
        <f t="shared" si="74"/>
        <v>100</v>
      </c>
      <c r="CH77" s="48" t="b">
        <f>IF(OR(Survey!$M77="ETF",Survey!$M77="ETF, alternative mutual fund",Survey!$M77="Closed-end", Survey!$M77="Split share corp"),TRUE,FALSE)</f>
        <v>0</v>
      </c>
      <c r="CI77" s="196" t="str">
        <f t="shared" si="75"/>
        <v>Fail</v>
      </c>
      <c r="CJ77" s="47">
        <f>SUM(SUMIF(Survey!EE77:EK77,{"&gt;0","&lt;0"})*{1,-1})</f>
        <v>0</v>
      </c>
      <c r="CK77" s="50">
        <f t="shared" si="76"/>
        <v>0</v>
      </c>
      <c r="CL77" s="49">
        <f t="shared" si="77"/>
        <v>100</v>
      </c>
      <c r="CM77" s="196" t="str">
        <f t="shared" si="78"/>
        <v>Fail</v>
      </c>
      <c r="CN77" s="47">
        <f>SUM(SUMIF(Survey!EM77:ES77,{"&gt;0","&lt;0"})*{1,-1})</f>
        <v>0</v>
      </c>
      <c r="CO77" s="50">
        <f t="shared" si="79"/>
        <v>0</v>
      </c>
      <c r="CP77" s="49">
        <f t="shared" si="80"/>
        <v>100</v>
      </c>
    </row>
    <row r="78" spans="1:94">
      <c r="A78" s="1">
        <v>75</v>
      </c>
      <c r="B78" s="37" t="str">
        <f t="shared" si="41"/>
        <v>Pass</v>
      </c>
      <c r="C78" s="37" t="str">
        <f>IF(COUNTBLANK(Survey!B78:ET78)=$C$2, "Pass", "Fail")</f>
        <v>Pass</v>
      </c>
      <c r="D78" s="37" t="str">
        <f t="shared" si="42"/>
        <v>Fail</v>
      </c>
      <c r="F78" s="196" t="str">
        <f t="shared" si="43"/>
        <v>Fail</v>
      </c>
      <c r="G78" s="43">
        <f>COUNTBLANK(Survey!B78:D78)+COUNTBLANK(Survey!G78)+COUNTBLANK(Survey!I78)+COUNTBLANK(Survey!L78:M78)+COUNTBLANK(Survey!P78)+COUNTBLANK(Survey!S78:U78)+COUNTBLANK(Survey!AA78:AC78)+COUNTBLANK(Survey!AF78:AG78)+COUNTBLANK(Survey!AK78)</f>
        <v>17</v>
      </c>
      <c r="H78" s="196" t="str">
        <f t="shared" si="44"/>
        <v>Pass</v>
      </c>
      <c r="I78" s="44">
        <f>LEN(Survey!E78)</f>
        <v>0</v>
      </c>
      <c r="J78" s="196" t="str">
        <f t="shared" si="45"/>
        <v>Pass</v>
      </c>
      <c r="K78" s="43">
        <f>LEN(Survey!F78)</f>
        <v>0</v>
      </c>
      <c r="L78" s="196" t="str">
        <f t="shared" si="46"/>
        <v>Pass</v>
      </c>
      <c r="M78" s="44">
        <f>LEN(Survey!H78)</f>
        <v>0</v>
      </c>
      <c r="N78" s="43" t="str">
        <f>IF(Survey!$L78="Prospectus fund", "Yes", "No")</f>
        <v>No</v>
      </c>
      <c r="O78" s="196" t="str">
        <f t="shared" si="47"/>
        <v>Pass</v>
      </c>
      <c r="P78" s="44">
        <f>MOD((LEN(Survey!J78)+2),11)</f>
        <v>2</v>
      </c>
      <c r="Q78" s="48" t="b">
        <f>IF(OR(Survey!$M78="ETF",Survey!$M78="ETF, alternative mutual fund",Survey!$M78="Closed-end", Survey!$M78="Split share corp", Survey!$I78="Yes"),TRUE,FALSE)</f>
        <v>0</v>
      </c>
      <c r="R78" s="196" t="str">
        <f>IFERROR(IF(AND(OR(U78=V78,V78 = "Either"),NOT(ISBLANK(Survey!K78))),"Pass","Fail"),"Pass")</f>
        <v>Fail</v>
      </c>
      <c r="S78" s="47" cm="1">
        <f t="array" ref="S78">SUM(SUMIF(Survey!BO78:CH78,{"&gt;0","&lt;0"})*{1,-1})</f>
        <v>0</v>
      </c>
      <c r="T78" s="54" cm="1">
        <f t="array" ref="T78">SUM(SUMIF(Survey!BR78,{"&gt;0","&lt;0"})*{1,-1})+SUM(SUMIF(Survey!CB78,{"&gt;0","&lt;0"})*{1,-1})</f>
        <v>0</v>
      </c>
      <c r="U78" s="54">
        <f>Survey!K78</f>
        <v>0</v>
      </c>
      <c r="V78" s="53" t="str">
        <f t="shared" si="48"/>
        <v>Stand-alone</v>
      </c>
      <c r="W78" s="196" t="str">
        <f t="shared" si="49"/>
        <v>Fail</v>
      </c>
      <c r="X78" s="93" cm="1">
        <f t="array" ref="X78">SUM(SUMIF(Survey!BO78:CH78,{"&gt;0","&lt;0"})*{1,-1})+SUM(SUMIF(Survey!CJ78:DC78,{"&gt;0","&lt;0"})*{1,-1})</f>
        <v>0</v>
      </c>
      <c r="Y78" s="93">
        <f>IFERROR(X78/(Survey!$AL78),0)</f>
        <v>0</v>
      </c>
      <c r="Z78" s="198" t="b">
        <f>IF(OR(Survey!$M78="Alternative strategy or hedge",Survey!$M78="Other",Survey!$L78="Prospectus fund"),TRUE,FALSE)</f>
        <v>0</v>
      </c>
      <c r="AA78" s="198" t="b">
        <f>NOT(ISBLANK(Survey!$M78))</f>
        <v>0</v>
      </c>
      <c r="AB78" s="196" t="str">
        <f t="shared" si="50"/>
        <v>Pass</v>
      </c>
      <c r="AC78" s="54" t="b">
        <f>NOT(ISNUMBER(SEARCH("Other",Survey!$P78)))</f>
        <v>1</v>
      </c>
      <c r="AD78" s="53" t="b">
        <f>NOT(ISBLANK(Survey!$Q78))</f>
        <v>0</v>
      </c>
      <c r="AE78" s="239" t="str" cm="1">
        <f t="array" ref="AE78">IF(OR(IF(OR($AG78+$AH78 = 2, $AI78=1), FALSE, TRUE), AND($AF78:$AF78 = 0)),"Pass","Fail")</f>
        <v>Pass</v>
      </c>
      <c r="AF78" s="235">
        <f>COUNTBLANK(Survey!$W78:$Z78)</f>
        <v>4</v>
      </c>
      <c r="AG78" s="235">
        <f>IF(Survey!$I78="Yes",1,0)</f>
        <v>0</v>
      </c>
      <c r="AH78" s="235">
        <f>IF(OR(Survey!$M78="Mutual fund",Survey!$M78="Alternative mutual fund",Survey!$M78="Money market"),1,0)</f>
        <v>0</v>
      </c>
      <c r="AI78" s="240">
        <f>IF(OR(Survey!$M78="ETF",Survey!$M78="ETF, alternative mutual fund"),1,0)</f>
        <v>0</v>
      </c>
      <c r="AJ78" s="196" t="str">
        <f t="shared" si="51"/>
        <v>Pass</v>
      </c>
      <c r="AK78" s="54" t="b">
        <f>NOT(ISNUMBER(SEARCH("Yes",Survey!$AC78)))</f>
        <v>1</v>
      </c>
      <c r="AL78" s="53" t="b">
        <f>IF(COUNTBLANK(Survey!$AD78:$AE78)=0,TRUE, FALSE)</f>
        <v>0</v>
      </c>
      <c r="AM78" s="196" t="str">
        <f t="shared" si="52"/>
        <v>Pass</v>
      </c>
      <c r="AN78" s="54" t="b">
        <f>NOT(ISNUMBER(SEARCH("Yes",Survey!$AF78)))</f>
        <v>1</v>
      </c>
      <c r="AO78" s="53" t="b">
        <f>NOT(ISBLANK(Survey!$AH78))</f>
        <v>0</v>
      </c>
      <c r="AP78" s="196" t="str">
        <f t="shared" si="53"/>
        <v>Pass</v>
      </c>
      <c r="AQ78" s="54" t="b">
        <f>NOT(OR(ISNUMBER(SEARCH("Other",Survey!$AH78)),ISNUMBER(SEARCH("Multiple",Survey!$AH78))))</f>
        <v>1</v>
      </c>
      <c r="AR78" s="53" t="b">
        <f>NOT(ISBLANK(Survey!$AI78))</f>
        <v>0</v>
      </c>
      <c r="AS78" s="196" t="str">
        <f t="shared" si="54"/>
        <v>Fail</v>
      </c>
      <c r="AT78" s="45">
        <f>(Survey!$AL78)</f>
        <v>0</v>
      </c>
      <c r="AU78" s="37" t="str">
        <f t="shared" si="55"/>
        <v>Fail</v>
      </c>
      <c r="AV78" s="38">
        <f>ABS(Survey!$AL78)</f>
        <v>0</v>
      </c>
      <c r="AW78" s="64">
        <f>ABS(Survey!$AM78)+Survey!$AN78-ABS(Survey!$AO78)+ABS(Survey!$AP78)-ABS(Survey!$AQ78)+ABS(Survey!$AR78)-ABS(Survey!$AS78)+Survey!$AT78</f>
        <v>0</v>
      </c>
      <c r="AX78" s="46" t="str">
        <f t="shared" si="56"/>
        <v>No holdings</v>
      </c>
      <c r="AY78" s="37">
        <f t="shared" si="57"/>
        <v>0</v>
      </c>
      <c r="AZ78" s="196" t="str">
        <f t="shared" si="58"/>
        <v>Pass</v>
      </c>
      <c r="BA78" s="54" t="b">
        <f>IF(ABS(Survey!$AT78)=0,TRUE,FALSE)</f>
        <v>1</v>
      </c>
      <c r="BB78" s="53" t="b">
        <f>NOT(ISBLANK(Survey!$AU78))</f>
        <v>0</v>
      </c>
      <c r="BC78" s="37" t="str">
        <f t="shared" si="59"/>
        <v>Fail</v>
      </c>
      <c r="BD78" s="38">
        <f>ABS(Survey!$AL78)</f>
        <v>0</v>
      </c>
      <c r="BE78" s="38" cm="1">
        <f t="array" ref="BE78">SUM(SUMIF(Survey!AW78:BD78,{"&gt;0","&lt;0"})*{1,-1})-SUM(SUMIF(Survey!BF78:BM78,{"&gt;0","&lt;0"})*{1,-1})</f>
        <v>0</v>
      </c>
      <c r="BF78" s="46" t="str">
        <f t="shared" si="60"/>
        <v>No holdings</v>
      </c>
      <c r="BG78" s="37">
        <f t="shared" si="61"/>
        <v>0</v>
      </c>
      <c r="BH78" s="196" t="str">
        <f t="shared" si="62"/>
        <v>Fail</v>
      </c>
      <c r="BI78" s="47">
        <f>ABS(Survey!$AL78)</f>
        <v>0</v>
      </c>
      <c r="BJ78" s="47" cm="1">
        <f t="array" ref="BJ78">SUM(SUMIF(Survey!BO78:CH78,{"&gt;0","&lt;0"})*{1,-1})-SUM(SUMIF(Survey!CJ78:DC78,{"&gt;0","&lt;0"})*{1,-1})</f>
        <v>0</v>
      </c>
      <c r="BK78" s="48" t="str">
        <f t="shared" si="63"/>
        <v>No holdings</v>
      </c>
      <c r="BL78" s="49">
        <f t="shared" si="64"/>
        <v>0</v>
      </c>
      <c r="BM78" s="196" t="str">
        <f t="shared" si="65"/>
        <v>Pass</v>
      </c>
      <c r="BN78" s="54" t="b">
        <f>IF(ABS(Survey!$CH78)=0,TRUE,FALSE)</f>
        <v>1</v>
      </c>
      <c r="BO78" s="53" t="b">
        <f>NOT(ISBLANK(Survey!$CI78))</f>
        <v>0</v>
      </c>
      <c r="BP78" s="196" t="str">
        <f t="shared" si="66"/>
        <v>Pass</v>
      </c>
      <c r="BQ78" s="54" t="b">
        <f>IF(ABS(Survey!$DC78)=0,TRUE,FALSE)</f>
        <v>1</v>
      </c>
      <c r="BR78" s="53" t="b">
        <f>NOT(ISBLANK(Survey!$DD78))</f>
        <v>0</v>
      </c>
      <c r="BS78" s="37" t="str">
        <f t="shared" si="67"/>
        <v>Pass</v>
      </c>
      <c r="BT78" s="38" cm="1">
        <f t="array" ref="BT78">SUM(SUMIF(Survey!CD78,{"&gt;0","&lt;0"})*{1,-1})+SUM(SUMIF(Survey!CY78,{"&gt;0","&lt;0"})*{1,-1})</f>
        <v>0</v>
      </c>
      <c r="BU78" s="38">
        <f>SUM(SUMIF(Survey!DF78:DL78,{"&gt;0","&lt;0"})*{1,-1})+SUM(SUMIF(Survey!DN78:DT78,{"&gt;0","&lt;0"})*{1,-1})</f>
        <v>0</v>
      </c>
      <c r="BV78" s="37">
        <f t="shared" si="68"/>
        <v>0</v>
      </c>
      <c r="BW78" s="37">
        <f t="shared" si="69"/>
        <v>0</v>
      </c>
      <c r="BX78" s="196" t="str">
        <f t="shared" si="70"/>
        <v>Pass</v>
      </c>
      <c r="BY78" s="54" t="b">
        <f>IF(ABS(Survey!$DL78)=0,TRUE,FALSE)</f>
        <v>1</v>
      </c>
      <c r="BZ78" s="53" t="b">
        <f>NOT(ISBLANK(Survey!DM78))</f>
        <v>0</v>
      </c>
      <c r="CA78" s="196" t="str">
        <f t="shared" si="71"/>
        <v>Pass</v>
      </c>
      <c r="CB78" s="54" t="b">
        <f>IF(ABS(Survey!$DT78)=0,TRUE,FALSE)</f>
        <v>1</v>
      </c>
      <c r="CC78" s="53" t="b">
        <f>NOT(ISBLANK(Survey!$DU78))</f>
        <v>0</v>
      </c>
      <c r="CD78" s="196" t="str">
        <f t="shared" si="72"/>
        <v>Fail</v>
      </c>
      <c r="CE78" s="47">
        <f>SUM(SUMIF(Survey!EA78:EC78,{"&gt;0","&lt;0"})*{1,-1})</f>
        <v>0</v>
      </c>
      <c r="CF78" s="50">
        <f t="shared" si="73"/>
        <v>0</v>
      </c>
      <c r="CG78" s="50">
        <f t="shared" si="74"/>
        <v>100</v>
      </c>
      <c r="CH78" s="48" t="b">
        <f>IF(OR(Survey!$M78="ETF",Survey!$M78="ETF, alternative mutual fund",Survey!$M78="Closed-end", Survey!$M78="Split share corp"),TRUE,FALSE)</f>
        <v>0</v>
      </c>
      <c r="CI78" s="196" t="str">
        <f t="shared" si="75"/>
        <v>Fail</v>
      </c>
      <c r="CJ78" s="47">
        <f>SUM(SUMIF(Survey!EE78:EK78,{"&gt;0","&lt;0"})*{1,-1})</f>
        <v>0</v>
      </c>
      <c r="CK78" s="50">
        <f t="shared" si="76"/>
        <v>0</v>
      </c>
      <c r="CL78" s="49">
        <f t="shared" si="77"/>
        <v>100</v>
      </c>
      <c r="CM78" s="196" t="str">
        <f t="shared" si="78"/>
        <v>Fail</v>
      </c>
      <c r="CN78" s="47">
        <f>SUM(SUMIF(Survey!EM78:ES78,{"&gt;0","&lt;0"})*{1,-1})</f>
        <v>0</v>
      </c>
      <c r="CO78" s="50">
        <f t="shared" si="79"/>
        <v>0</v>
      </c>
      <c r="CP78" s="49">
        <f t="shared" si="80"/>
        <v>100</v>
      </c>
    </row>
    <row r="79" spans="1:94">
      <c r="A79" s="1">
        <v>76</v>
      </c>
      <c r="B79" s="37" t="str">
        <f t="shared" si="41"/>
        <v>Pass</v>
      </c>
      <c r="C79" s="37" t="str">
        <f>IF(COUNTBLANK(Survey!B79:ET79)=$C$2, "Pass", "Fail")</f>
        <v>Pass</v>
      </c>
      <c r="D79" s="37" t="str">
        <f t="shared" si="42"/>
        <v>Fail</v>
      </c>
      <c r="F79" s="196" t="str">
        <f t="shared" si="43"/>
        <v>Fail</v>
      </c>
      <c r="G79" s="43">
        <f>COUNTBLANK(Survey!B79:D79)+COUNTBLANK(Survey!G79)+COUNTBLANK(Survey!I79)+COUNTBLANK(Survey!L79:M79)+COUNTBLANK(Survey!P79)+COUNTBLANK(Survey!S79:U79)+COUNTBLANK(Survey!AA79:AC79)+COUNTBLANK(Survey!AF79:AG79)+COUNTBLANK(Survey!AK79)</f>
        <v>17</v>
      </c>
      <c r="H79" s="196" t="str">
        <f t="shared" si="44"/>
        <v>Pass</v>
      </c>
      <c r="I79" s="44">
        <f>LEN(Survey!E79)</f>
        <v>0</v>
      </c>
      <c r="J79" s="196" t="str">
        <f t="shared" si="45"/>
        <v>Pass</v>
      </c>
      <c r="K79" s="43">
        <f>LEN(Survey!F79)</f>
        <v>0</v>
      </c>
      <c r="L79" s="196" t="str">
        <f t="shared" si="46"/>
        <v>Pass</v>
      </c>
      <c r="M79" s="44">
        <f>LEN(Survey!H79)</f>
        <v>0</v>
      </c>
      <c r="N79" s="43" t="str">
        <f>IF(Survey!$L79="Prospectus fund", "Yes", "No")</f>
        <v>No</v>
      </c>
      <c r="O79" s="196" t="str">
        <f t="shared" si="47"/>
        <v>Pass</v>
      </c>
      <c r="P79" s="44">
        <f>MOD((LEN(Survey!J79)+2),11)</f>
        <v>2</v>
      </c>
      <c r="Q79" s="48" t="b">
        <f>IF(OR(Survey!$M79="ETF",Survey!$M79="ETF, alternative mutual fund",Survey!$M79="Closed-end", Survey!$M79="Split share corp", Survey!$I79="Yes"),TRUE,FALSE)</f>
        <v>0</v>
      </c>
      <c r="R79" s="196" t="str">
        <f>IFERROR(IF(AND(OR(U79=V79,V79 = "Either"),NOT(ISBLANK(Survey!K79))),"Pass","Fail"),"Pass")</f>
        <v>Fail</v>
      </c>
      <c r="S79" s="47" cm="1">
        <f t="array" ref="S79">SUM(SUMIF(Survey!BO79:CH79,{"&gt;0","&lt;0"})*{1,-1})</f>
        <v>0</v>
      </c>
      <c r="T79" s="54" cm="1">
        <f t="array" ref="T79">SUM(SUMIF(Survey!BR79,{"&gt;0","&lt;0"})*{1,-1})+SUM(SUMIF(Survey!CB79,{"&gt;0","&lt;0"})*{1,-1})</f>
        <v>0</v>
      </c>
      <c r="U79" s="54">
        <f>Survey!K79</f>
        <v>0</v>
      </c>
      <c r="V79" s="53" t="str">
        <f t="shared" si="48"/>
        <v>Stand-alone</v>
      </c>
      <c r="W79" s="196" t="str">
        <f t="shared" si="49"/>
        <v>Fail</v>
      </c>
      <c r="X79" s="93" cm="1">
        <f t="array" ref="X79">SUM(SUMIF(Survey!BO79:CH79,{"&gt;0","&lt;0"})*{1,-1})+SUM(SUMIF(Survey!CJ79:DC79,{"&gt;0","&lt;0"})*{1,-1})</f>
        <v>0</v>
      </c>
      <c r="Y79" s="93">
        <f>IFERROR(X79/(Survey!$AL79),0)</f>
        <v>0</v>
      </c>
      <c r="Z79" s="198" t="b">
        <f>IF(OR(Survey!$M79="Alternative strategy or hedge",Survey!$M79="Other",Survey!$L79="Prospectus fund"),TRUE,FALSE)</f>
        <v>0</v>
      </c>
      <c r="AA79" s="198" t="b">
        <f>NOT(ISBLANK(Survey!$M79))</f>
        <v>0</v>
      </c>
      <c r="AB79" s="196" t="str">
        <f t="shared" si="50"/>
        <v>Pass</v>
      </c>
      <c r="AC79" s="54" t="b">
        <f>NOT(ISNUMBER(SEARCH("Other",Survey!$P79)))</f>
        <v>1</v>
      </c>
      <c r="AD79" s="53" t="b">
        <f>NOT(ISBLANK(Survey!$Q79))</f>
        <v>0</v>
      </c>
      <c r="AE79" s="239" t="str" cm="1">
        <f t="array" ref="AE79">IF(OR(IF(OR($AG79+$AH79 = 2, $AI79=1), FALSE, TRUE), AND($AF79:$AF79 = 0)),"Pass","Fail")</f>
        <v>Pass</v>
      </c>
      <c r="AF79" s="235">
        <f>COUNTBLANK(Survey!$W79:$Z79)</f>
        <v>4</v>
      </c>
      <c r="AG79" s="235">
        <f>IF(Survey!$I79="Yes",1,0)</f>
        <v>0</v>
      </c>
      <c r="AH79" s="235">
        <f>IF(OR(Survey!$M79="Mutual fund",Survey!$M79="Alternative mutual fund",Survey!$M79="Money market"),1,0)</f>
        <v>0</v>
      </c>
      <c r="AI79" s="240">
        <f>IF(OR(Survey!$M79="ETF",Survey!$M79="ETF, alternative mutual fund"),1,0)</f>
        <v>0</v>
      </c>
      <c r="AJ79" s="196" t="str">
        <f t="shared" si="51"/>
        <v>Pass</v>
      </c>
      <c r="AK79" s="54" t="b">
        <f>NOT(ISNUMBER(SEARCH("Yes",Survey!$AC79)))</f>
        <v>1</v>
      </c>
      <c r="AL79" s="53" t="b">
        <f>IF(COUNTBLANK(Survey!$AD79:$AE79)=0,TRUE, FALSE)</f>
        <v>0</v>
      </c>
      <c r="AM79" s="196" t="str">
        <f t="shared" si="52"/>
        <v>Pass</v>
      </c>
      <c r="AN79" s="54" t="b">
        <f>NOT(ISNUMBER(SEARCH("Yes",Survey!$AF79)))</f>
        <v>1</v>
      </c>
      <c r="AO79" s="53" t="b">
        <f>NOT(ISBLANK(Survey!$AH79))</f>
        <v>0</v>
      </c>
      <c r="AP79" s="196" t="str">
        <f t="shared" si="53"/>
        <v>Pass</v>
      </c>
      <c r="AQ79" s="54" t="b">
        <f>NOT(OR(ISNUMBER(SEARCH("Other",Survey!$AH79)),ISNUMBER(SEARCH("Multiple",Survey!$AH79))))</f>
        <v>1</v>
      </c>
      <c r="AR79" s="53" t="b">
        <f>NOT(ISBLANK(Survey!$AI79))</f>
        <v>0</v>
      </c>
      <c r="AS79" s="196" t="str">
        <f t="shared" si="54"/>
        <v>Fail</v>
      </c>
      <c r="AT79" s="45">
        <f>(Survey!$AL79)</f>
        <v>0</v>
      </c>
      <c r="AU79" s="37" t="str">
        <f t="shared" si="55"/>
        <v>Fail</v>
      </c>
      <c r="AV79" s="38">
        <f>ABS(Survey!$AL79)</f>
        <v>0</v>
      </c>
      <c r="AW79" s="64">
        <f>ABS(Survey!$AM79)+Survey!$AN79-ABS(Survey!$AO79)+ABS(Survey!$AP79)-ABS(Survey!$AQ79)+ABS(Survey!$AR79)-ABS(Survey!$AS79)+Survey!$AT79</f>
        <v>0</v>
      </c>
      <c r="AX79" s="46" t="str">
        <f t="shared" si="56"/>
        <v>No holdings</v>
      </c>
      <c r="AY79" s="37">
        <f t="shared" si="57"/>
        <v>0</v>
      </c>
      <c r="AZ79" s="196" t="str">
        <f t="shared" si="58"/>
        <v>Pass</v>
      </c>
      <c r="BA79" s="54" t="b">
        <f>IF(ABS(Survey!$AT79)=0,TRUE,FALSE)</f>
        <v>1</v>
      </c>
      <c r="BB79" s="53" t="b">
        <f>NOT(ISBLANK(Survey!$AU79))</f>
        <v>0</v>
      </c>
      <c r="BC79" s="37" t="str">
        <f t="shared" si="59"/>
        <v>Fail</v>
      </c>
      <c r="BD79" s="38">
        <f>ABS(Survey!$AL79)</f>
        <v>0</v>
      </c>
      <c r="BE79" s="38" cm="1">
        <f t="array" ref="BE79">SUM(SUMIF(Survey!AW79:BD79,{"&gt;0","&lt;0"})*{1,-1})-SUM(SUMIF(Survey!BF79:BM79,{"&gt;0","&lt;0"})*{1,-1})</f>
        <v>0</v>
      </c>
      <c r="BF79" s="46" t="str">
        <f t="shared" si="60"/>
        <v>No holdings</v>
      </c>
      <c r="BG79" s="37">
        <f t="shared" si="61"/>
        <v>0</v>
      </c>
      <c r="BH79" s="196" t="str">
        <f t="shared" si="62"/>
        <v>Fail</v>
      </c>
      <c r="BI79" s="47">
        <f>ABS(Survey!$AL79)</f>
        <v>0</v>
      </c>
      <c r="BJ79" s="47" cm="1">
        <f t="array" ref="BJ79">SUM(SUMIF(Survey!BO79:CH79,{"&gt;0","&lt;0"})*{1,-1})-SUM(SUMIF(Survey!CJ79:DC79,{"&gt;0","&lt;0"})*{1,-1})</f>
        <v>0</v>
      </c>
      <c r="BK79" s="48" t="str">
        <f t="shared" si="63"/>
        <v>No holdings</v>
      </c>
      <c r="BL79" s="49">
        <f t="shared" si="64"/>
        <v>0</v>
      </c>
      <c r="BM79" s="196" t="str">
        <f t="shared" si="65"/>
        <v>Pass</v>
      </c>
      <c r="BN79" s="54" t="b">
        <f>IF(ABS(Survey!$CH79)=0,TRUE,FALSE)</f>
        <v>1</v>
      </c>
      <c r="BO79" s="53" t="b">
        <f>NOT(ISBLANK(Survey!$CI79))</f>
        <v>0</v>
      </c>
      <c r="BP79" s="196" t="str">
        <f t="shared" si="66"/>
        <v>Pass</v>
      </c>
      <c r="BQ79" s="54" t="b">
        <f>IF(ABS(Survey!$DC79)=0,TRUE,FALSE)</f>
        <v>1</v>
      </c>
      <c r="BR79" s="53" t="b">
        <f>NOT(ISBLANK(Survey!$DD79))</f>
        <v>0</v>
      </c>
      <c r="BS79" s="37" t="str">
        <f t="shared" si="67"/>
        <v>Pass</v>
      </c>
      <c r="BT79" s="38" cm="1">
        <f t="array" ref="BT79">SUM(SUMIF(Survey!CD79,{"&gt;0","&lt;0"})*{1,-1})+SUM(SUMIF(Survey!CY79,{"&gt;0","&lt;0"})*{1,-1})</f>
        <v>0</v>
      </c>
      <c r="BU79" s="38">
        <f>SUM(SUMIF(Survey!DF79:DL79,{"&gt;0","&lt;0"})*{1,-1})+SUM(SUMIF(Survey!DN79:DT79,{"&gt;0","&lt;0"})*{1,-1})</f>
        <v>0</v>
      </c>
      <c r="BV79" s="37">
        <f t="shared" si="68"/>
        <v>0</v>
      </c>
      <c r="BW79" s="37">
        <f t="shared" si="69"/>
        <v>0</v>
      </c>
      <c r="BX79" s="196" t="str">
        <f t="shared" si="70"/>
        <v>Pass</v>
      </c>
      <c r="BY79" s="54" t="b">
        <f>IF(ABS(Survey!$DL79)=0,TRUE,FALSE)</f>
        <v>1</v>
      </c>
      <c r="BZ79" s="53" t="b">
        <f>NOT(ISBLANK(Survey!DM79))</f>
        <v>0</v>
      </c>
      <c r="CA79" s="196" t="str">
        <f t="shared" si="71"/>
        <v>Pass</v>
      </c>
      <c r="CB79" s="54" t="b">
        <f>IF(ABS(Survey!$DT79)=0,TRUE,FALSE)</f>
        <v>1</v>
      </c>
      <c r="CC79" s="53" t="b">
        <f>NOT(ISBLANK(Survey!$DU79))</f>
        <v>0</v>
      </c>
      <c r="CD79" s="196" t="str">
        <f t="shared" si="72"/>
        <v>Fail</v>
      </c>
      <c r="CE79" s="47">
        <f>SUM(SUMIF(Survey!EA79:EC79,{"&gt;0","&lt;0"})*{1,-1})</f>
        <v>0</v>
      </c>
      <c r="CF79" s="50">
        <f t="shared" si="73"/>
        <v>0</v>
      </c>
      <c r="CG79" s="50">
        <f t="shared" si="74"/>
        <v>100</v>
      </c>
      <c r="CH79" s="48" t="b">
        <f>IF(OR(Survey!$M79="ETF",Survey!$M79="ETF, alternative mutual fund",Survey!$M79="Closed-end", Survey!$M79="Split share corp"),TRUE,FALSE)</f>
        <v>0</v>
      </c>
      <c r="CI79" s="196" t="str">
        <f t="shared" si="75"/>
        <v>Fail</v>
      </c>
      <c r="CJ79" s="47">
        <f>SUM(SUMIF(Survey!EE79:EK79,{"&gt;0","&lt;0"})*{1,-1})</f>
        <v>0</v>
      </c>
      <c r="CK79" s="50">
        <f t="shared" si="76"/>
        <v>0</v>
      </c>
      <c r="CL79" s="49">
        <f t="shared" si="77"/>
        <v>100</v>
      </c>
      <c r="CM79" s="196" t="str">
        <f t="shared" si="78"/>
        <v>Fail</v>
      </c>
      <c r="CN79" s="47">
        <f>SUM(SUMIF(Survey!EM79:ES79,{"&gt;0","&lt;0"})*{1,-1})</f>
        <v>0</v>
      </c>
      <c r="CO79" s="50">
        <f t="shared" si="79"/>
        <v>0</v>
      </c>
      <c r="CP79" s="49">
        <f t="shared" si="80"/>
        <v>100</v>
      </c>
    </row>
    <row r="80" spans="1:94">
      <c r="A80" s="1">
        <v>77</v>
      </c>
      <c r="B80" s="37" t="str">
        <f t="shared" si="41"/>
        <v>Pass</v>
      </c>
      <c r="C80" s="37" t="str">
        <f>IF(COUNTBLANK(Survey!B80:ET80)=$C$2, "Pass", "Fail")</f>
        <v>Pass</v>
      </c>
      <c r="D80" s="37" t="str">
        <f t="shared" si="42"/>
        <v>Fail</v>
      </c>
      <c r="F80" s="196" t="str">
        <f t="shared" si="43"/>
        <v>Fail</v>
      </c>
      <c r="G80" s="43">
        <f>COUNTBLANK(Survey!B80:D80)+COUNTBLANK(Survey!G80)+COUNTBLANK(Survey!I80)+COUNTBLANK(Survey!L80:M80)+COUNTBLANK(Survey!P80)+COUNTBLANK(Survey!S80:U80)+COUNTBLANK(Survey!AA80:AC80)+COUNTBLANK(Survey!AF80:AG80)+COUNTBLANK(Survey!AK80)</f>
        <v>17</v>
      </c>
      <c r="H80" s="196" t="str">
        <f t="shared" si="44"/>
        <v>Pass</v>
      </c>
      <c r="I80" s="44">
        <f>LEN(Survey!E80)</f>
        <v>0</v>
      </c>
      <c r="J80" s="196" t="str">
        <f t="shared" si="45"/>
        <v>Pass</v>
      </c>
      <c r="K80" s="43">
        <f>LEN(Survey!F80)</f>
        <v>0</v>
      </c>
      <c r="L80" s="196" t="str">
        <f t="shared" si="46"/>
        <v>Pass</v>
      </c>
      <c r="M80" s="44">
        <f>LEN(Survey!H80)</f>
        <v>0</v>
      </c>
      <c r="N80" s="43" t="str">
        <f>IF(Survey!$L80="Prospectus fund", "Yes", "No")</f>
        <v>No</v>
      </c>
      <c r="O80" s="196" t="str">
        <f t="shared" si="47"/>
        <v>Pass</v>
      </c>
      <c r="P80" s="44">
        <f>MOD((LEN(Survey!J80)+2),11)</f>
        <v>2</v>
      </c>
      <c r="Q80" s="48" t="b">
        <f>IF(OR(Survey!$M80="ETF",Survey!$M80="ETF, alternative mutual fund",Survey!$M80="Closed-end", Survey!$M80="Split share corp", Survey!$I80="Yes"),TRUE,FALSE)</f>
        <v>0</v>
      </c>
      <c r="R80" s="196" t="str">
        <f>IFERROR(IF(AND(OR(U80=V80,V80 = "Either"),NOT(ISBLANK(Survey!K80))),"Pass","Fail"),"Pass")</f>
        <v>Fail</v>
      </c>
      <c r="S80" s="47" cm="1">
        <f t="array" ref="S80">SUM(SUMIF(Survey!BO80:CH80,{"&gt;0","&lt;0"})*{1,-1})</f>
        <v>0</v>
      </c>
      <c r="T80" s="54" cm="1">
        <f t="array" ref="T80">SUM(SUMIF(Survey!BR80,{"&gt;0","&lt;0"})*{1,-1})+SUM(SUMIF(Survey!CB80,{"&gt;0","&lt;0"})*{1,-1})</f>
        <v>0</v>
      </c>
      <c r="U80" s="54">
        <f>Survey!K80</f>
        <v>0</v>
      </c>
      <c r="V80" s="53" t="str">
        <f t="shared" si="48"/>
        <v>Stand-alone</v>
      </c>
      <c r="W80" s="196" t="str">
        <f t="shared" si="49"/>
        <v>Fail</v>
      </c>
      <c r="X80" s="93" cm="1">
        <f t="array" ref="X80">SUM(SUMIF(Survey!BO80:CH80,{"&gt;0","&lt;0"})*{1,-1})+SUM(SUMIF(Survey!CJ80:DC80,{"&gt;0","&lt;0"})*{1,-1})</f>
        <v>0</v>
      </c>
      <c r="Y80" s="93">
        <f>IFERROR(X80/(Survey!$AL80),0)</f>
        <v>0</v>
      </c>
      <c r="Z80" s="198" t="b">
        <f>IF(OR(Survey!$M80="Alternative strategy or hedge",Survey!$M80="Other",Survey!$L80="Prospectus fund"),TRUE,FALSE)</f>
        <v>0</v>
      </c>
      <c r="AA80" s="198" t="b">
        <f>NOT(ISBLANK(Survey!$M80))</f>
        <v>0</v>
      </c>
      <c r="AB80" s="196" t="str">
        <f t="shared" si="50"/>
        <v>Pass</v>
      </c>
      <c r="AC80" s="54" t="b">
        <f>NOT(ISNUMBER(SEARCH("Other",Survey!$P80)))</f>
        <v>1</v>
      </c>
      <c r="AD80" s="53" t="b">
        <f>NOT(ISBLANK(Survey!$Q80))</f>
        <v>0</v>
      </c>
      <c r="AE80" s="239" t="str" cm="1">
        <f t="array" ref="AE80">IF(OR(IF(OR($AG80+$AH80 = 2, $AI80=1), FALSE, TRUE), AND($AF80:$AF80 = 0)),"Pass","Fail")</f>
        <v>Pass</v>
      </c>
      <c r="AF80" s="235">
        <f>COUNTBLANK(Survey!$W80:$Z80)</f>
        <v>4</v>
      </c>
      <c r="AG80" s="235">
        <f>IF(Survey!$I80="Yes",1,0)</f>
        <v>0</v>
      </c>
      <c r="AH80" s="235">
        <f>IF(OR(Survey!$M80="Mutual fund",Survey!$M80="Alternative mutual fund",Survey!$M80="Money market"),1,0)</f>
        <v>0</v>
      </c>
      <c r="AI80" s="240">
        <f>IF(OR(Survey!$M80="ETF",Survey!$M80="ETF, alternative mutual fund"),1,0)</f>
        <v>0</v>
      </c>
      <c r="AJ80" s="196" t="str">
        <f t="shared" si="51"/>
        <v>Pass</v>
      </c>
      <c r="AK80" s="54" t="b">
        <f>NOT(ISNUMBER(SEARCH("Yes",Survey!$AC80)))</f>
        <v>1</v>
      </c>
      <c r="AL80" s="53" t="b">
        <f>IF(COUNTBLANK(Survey!$AD80:$AE80)=0,TRUE, FALSE)</f>
        <v>0</v>
      </c>
      <c r="AM80" s="196" t="str">
        <f t="shared" si="52"/>
        <v>Pass</v>
      </c>
      <c r="AN80" s="54" t="b">
        <f>NOT(ISNUMBER(SEARCH("Yes",Survey!$AF80)))</f>
        <v>1</v>
      </c>
      <c r="AO80" s="53" t="b">
        <f>NOT(ISBLANK(Survey!$AH80))</f>
        <v>0</v>
      </c>
      <c r="AP80" s="196" t="str">
        <f t="shared" si="53"/>
        <v>Pass</v>
      </c>
      <c r="AQ80" s="54" t="b">
        <f>NOT(OR(ISNUMBER(SEARCH("Other",Survey!$AH80)),ISNUMBER(SEARCH("Multiple",Survey!$AH80))))</f>
        <v>1</v>
      </c>
      <c r="AR80" s="53" t="b">
        <f>NOT(ISBLANK(Survey!$AI80))</f>
        <v>0</v>
      </c>
      <c r="AS80" s="196" t="str">
        <f t="shared" si="54"/>
        <v>Fail</v>
      </c>
      <c r="AT80" s="45">
        <f>(Survey!$AL80)</f>
        <v>0</v>
      </c>
      <c r="AU80" s="37" t="str">
        <f t="shared" si="55"/>
        <v>Fail</v>
      </c>
      <c r="AV80" s="38">
        <f>ABS(Survey!$AL80)</f>
        <v>0</v>
      </c>
      <c r="AW80" s="64">
        <f>ABS(Survey!$AM80)+Survey!$AN80-ABS(Survey!$AO80)+ABS(Survey!$AP80)-ABS(Survey!$AQ80)+ABS(Survey!$AR80)-ABS(Survey!$AS80)+Survey!$AT80</f>
        <v>0</v>
      </c>
      <c r="AX80" s="46" t="str">
        <f t="shared" si="56"/>
        <v>No holdings</v>
      </c>
      <c r="AY80" s="37">
        <f t="shared" si="57"/>
        <v>0</v>
      </c>
      <c r="AZ80" s="196" t="str">
        <f t="shared" si="58"/>
        <v>Pass</v>
      </c>
      <c r="BA80" s="54" t="b">
        <f>IF(ABS(Survey!$AT80)=0,TRUE,FALSE)</f>
        <v>1</v>
      </c>
      <c r="BB80" s="53" t="b">
        <f>NOT(ISBLANK(Survey!$AU80))</f>
        <v>0</v>
      </c>
      <c r="BC80" s="37" t="str">
        <f t="shared" si="59"/>
        <v>Fail</v>
      </c>
      <c r="BD80" s="38">
        <f>ABS(Survey!$AL80)</f>
        <v>0</v>
      </c>
      <c r="BE80" s="38" cm="1">
        <f t="array" ref="BE80">SUM(SUMIF(Survey!AW80:BD80,{"&gt;0","&lt;0"})*{1,-1})-SUM(SUMIF(Survey!BF80:BM80,{"&gt;0","&lt;0"})*{1,-1})</f>
        <v>0</v>
      </c>
      <c r="BF80" s="46" t="str">
        <f t="shared" si="60"/>
        <v>No holdings</v>
      </c>
      <c r="BG80" s="37">
        <f t="shared" si="61"/>
        <v>0</v>
      </c>
      <c r="BH80" s="196" t="str">
        <f t="shared" si="62"/>
        <v>Fail</v>
      </c>
      <c r="BI80" s="47">
        <f>ABS(Survey!$AL80)</f>
        <v>0</v>
      </c>
      <c r="BJ80" s="47" cm="1">
        <f t="array" ref="BJ80">SUM(SUMIF(Survey!BO80:CH80,{"&gt;0","&lt;0"})*{1,-1})-SUM(SUMIF(Survey!CJ80:DC80,{"&gt;0","&lt;0"})*{1,-1})</f>
        <v>0</v>
      </c>
      <c r="BK80" s="48" t="str">
        <f t="shared" si="63"/>
        <v>No holdings</v>
      </c>
      <c r="BL80" s="49">
        <f t="shared" si="64"/>
        <v>0</v>
      </c>
      <c r="BM80" s="196" t="str">
        <f t="shared" si="65"/>
        <v>Pass</v>
      </c>
      <c r="BN80" s="54" t="b">
        <f>IF(ABS(Survey!$CH80)=0,TRUE,FALSE)</f>
        <v>1</v>
      </c>
      <c r="BO80" s="53" t="b">
        <f>NOT(ISBLANK(Survey!$CI80))</f>
        <v>0</v>
      </c>
      <c r="BP80" s="196" t="str">
        <f t="shared" si="66"/>
        <v>Pass</v>
      </c>
      <c r="BQ80" s="54" t="b">
        <f>IF(ABS(Survey!$DC80)=0,TRUE,FALSE)</f>
        <v>1</v>
      </c>
      <c r="BR80" s="53" t="b">
        <f>NOT(ISBLANK(Survey!$DD80))</f>
        <v>0</v>
      </c>
      <c r="BS80" s="37" t="str">
        <f t="shared" si="67"/>
        <v>Pass</v>
      </c>
      <c r="BT80" s="38" cm="1">
        <f t="array" ref="BT80">SUM(SUMIF(Survey!CD80,{"&gt;0","&lt;0"})*{1,-1})+SUM(SUMIF(Survey!CY80,{"&gt;0","&lt;0"})*{1,-1})</f>
        <v>0</v>
      </c>
      <c r="BU80" s="38">
        <f>SUM(SUMIF(Survey!DF80:DL80,{"&gt;0","&lt;0"})*{1,-1})+SUM(SUMIF(Survey!DN80:DT80,{"&gt;0","&lt;0"})*{1,-1})</f>
        <v>0</v>
      </c>
      <c r="BV80" s="37">
        <f t="shared" si="68"/>
        <v>0</v>
      </c>
      <c r="BW80" s="37">
        <f t="shared" si="69"/>
        <v>0</v>
      </c>
      <c r="BX80" s="196" t="str">
        <f t="shared" si="70"/>
        <v>Pass</v>
      </c>
      <c r="BY80" s="54" t="b">
        <f>IF(ABS(Survey!$DL80)=0,TRUE,FALSE)</f>
        <v>1</v>
      </c>
      <c r="BZ80" s="53" t="b">
        <f>NOT(ISBLANK(Survey!DM80))</f>
        <v>0</v>
      </c>
      <c r="CA80" s="196" t="str">
        <f t="shared" si="71"/>
        <v>Pass</v>
      </c>
      <c r="CB80" s="54" t="b">
        <f>IF(ABS(Survey!$DT80)=0,TRUE,FALSE)</f>
        <v>1</v>
      </c>
      <c r="CC80" s="53" t="b">
        <f>NOT(ISBLANK(Survey!$DU80))</f>
        <v>0</v>
      </c>
      <c r="CD80" s="196" t="str">
        <f t="shared" si="72"/>
        <v>Fail</v>
      </c>
      <c r="CE80" s="47">
        <f>SUM(SUMIF(Survey!EA80:EC80,{"&gt;0","&lt;0"})*{1,-1})</f>
        <v>0</v>
      </c>
      <c r="CF80" s="50">
        <f t="shared" si="73"/>
        <v>0</v>
      </c>
      <c r="CG80" s="50">
        <f t="shared" si="74"/>
        <v>100</v>
      </c>
      <c r="CH80" s="48" t="b">
        <f>IF(OR(Survey!$M80="ETF",Survey!$M80="ETF, alternative mutual fund",Survey!$M80="Closed-end", Survey!$M80="Split share corp"),TRUE,FALSE)</f>
        <v>0</v>
      </c>
      <c r="CI80" s="196" t="str">
        <f t="shared" si="75"/>
        <v>Fail</v>
      </c>
      <c r="CJ80" s="47">
        <f>SUM(SUMIF(Survey!EE80:EK80,{"&gt;0","&lt;0"})*{1,-1})</f>
        <v>0</v>
      </c>
      <c r="CK80" s="50">
        <f t="shared" si="76"/>
        <v>0</v>
      </c>
      <c r="CL80" s="49">
        <f t="shared" si="77"/>
        <v>100</v>
      </c>
      <c r="CM80" s="196" t="str">
        <f t="shared" si="78"/>
        <v>Fail</v>
      </c>
      <c r="CN80" s="47">
        <f>SUM(SUMIF(Survey!EM80:ES80,{"&gt;0","&lt;0"})*{1,-1})</f>
        <v>0</v>
      </c>
      <c r="CO80" s="50">
        <f t="shared" si="79"/>
        <v>0</v>
      </c>
      <c r="CP80" s="49">
        <f t="shared" si="80"/>
        <v>100</v>
      </c>
    </row>
    <row r="81" spans="1:94">
      <c r="A81" s="1">
        <v>78</v>
      </c>
      <c r="B81" s="37" t="str">
        <f t="shared" si="41"/>
        <v>Pass</v>
      </c>
      <c r="C81" s="37" t="str">
        <f>IF(COUNTBLANK(Survey!B81:ET81)=$C$2, "Pass", "Fail")</f>
        <v>Pass</v>
      </c>
      <c r="D81" s="37" t="str">
        <f t="shared" si="42"/>
        <v>Fail</v>
      </c>
      <c r="F81" s="196" t="str">
        <f t="shared" si="43"/>
        <v>Fail</v>
      </c>
      <c r="G81" s="43">
        <f>COUNTBLANK(Survey!B81:D81)+COUNTBLANK(Survey!G81)+COUNTBLANK(Survey!I81)+COUNTBLANK(Survey!L81:M81)+COUNTBLANK(Survey!P81)+COUNTBLANK(Survey!S81:U81)+COUNTBLANK(Survey!AA81:AC81)+COUNTBLANK(Survey!AF81:AG81)+COUNTBLANK(Survey!AK81)</f>
        <v>17</v>
      </c>
      <c r="H81" s="196" t="str">
        <f t="shared" si="44"/>
        <v>Pass</v>
      </c>
      <c r="I81" s="44">
        <f>LEN(Survey!E81)</f>
        <v>0</v>
      </c>
      <c r="J81" s="196" t="str">
        <f t="shared" si="45"/>
        <v>Pass</v>
      </c>
      <c r="K81" s="43">
        <f>LEN(Survey!F81)</f>
        <v>0</v>
      </c>
      <c r="L81" s="196" t="str">
        <f t="shared" si="46"/>
        <v>Pass</v>
      </c>
      <c r="M81" s="44">
        <f>LEN(Survey!H81)</f>
        <v>0</v>
      </c>
      <c r="N81" s="43" t="str">
        <f>IF(Survey!$L81="Prospectus fund", "Yes", "No")</f>
        <v>No</v>
      </c>
      <c r="O81" s="196" t="str">
        <f t="shared" si="47"/>
        <v>Pass</v>
      </c>
      <c r="P81" s="44">
        <f>MOD((LEN(Survey!J81)+2),11)</f>
        <v>2</v>
      </c>
      <c r="Q81" s="48" t="b">
        <f>IF(OR(Survey!$M81="ETF",Survey!$M81="ETF, alternative mutual fund",Survey!$M81="Closed-end", Survey!$M81="Split share corp", Survey!$I81="Yes"),TRUE,FALSE)</f>
        <v>0</v>
      </c>
      <c r="R81" s="196" t="str">
        <f>IFERROR(IF(AND(OR(U81=V81,V81 = "Either"),NOT(ISBLANK(Survey!K81))),"Pass","Fail"),"Pass")</f>
        <v>Fail</v>
      </c>
      <c r="S81" s="47" cm="1">
        <f t="array" ref="S81">SUM(SUMIF(Survey!BO81:CH81,{"&gt;0","&lt;0"})*{1,-1})</f>
        <v>0</v>
      </c>
      <c r="T81" s="54" cm="1">
        <f t="array" ref="T81">SUM(SUMIF(Survey!BR81,{"&gt;0","&lt;0"})*{1,-1})+SUM(SUMIF(Survey!CB81,{"&gt;0","&lt;0"})*{1,-1})</f>
        <v>0</v>
      </c>
      <c r="U81" s="54">
        <f>Survey!K81</f>
        <v>0</v>
      </c>
      <c r="V81" s="53" t="str">
        <f t="shared" si="48"/>
        <v>Stand-alone</v>
      </c>
      <c r="W81" s="196" t="str">
        <f t="shared" si="49"/>
        <v>Fail</v>
      </c>
      <c r="X81" s="93" cm="1">
        <f t="array" ref="X81">SUM(SUMIF(Survey!BO81:CH81,{"&gt;0","&lt;0"})*{1,-1})+SUM(SUMIF(Survey!CJ81:DC81,{"&gt;0","&lt;0"})*{1,-1})</f>
        <v>0</v>
      </c>
      <c r="Y81" s="93">
        <f>IFERROR(X81/(Survey!$AL81),0)</f>
        <v>0</v>
      </c>
      <c r="Z81" s="198" t="b">
        <f>IF(OR(Survey!$M81="Alternative strategy or hedge",Survey!$M81="Other",Survey!$L81="Prospectus fund"),TRUE,FALSE)</f>
        <v>0</v>
      </c>
      <c r="AA81" s="198" t="b">
        <f>NOT(ISBLANK(Survey!$M81))</f>
        <v>0</v>
      </c>
      <c r="AB81" s="196" t="str">
        <f t="shared" si="50"/>
        <v>Pass</v>
      </c>
      <c r="AC81" s="54" t="b">
        <f>NOT(ISNUMBER(SEARCH("Other",Survey!$P81)))</f>
        <v>1</v>
      </c>
      <c r="AD81" s="53" t="b">
        <f>NOT(ISBLANK(Survey!$Q81))</f>
        <v>0</v>
      </c>
      <c r="AE81" s="239" t="str" cm="1">
        <f t="array" ref="AE81">IF(OR(IF(OR($AG81+$AH81 = 2, $AI81=1), FALSE, TRUE), AND($AF81:$AF81 = 0)),"Pass","Fail")</f>
        <v>Pass</v>
      </c>
      <c r="AF81" s="235">
        <f>COUNTBLANK(Survey!$W81:$Z81)</f>
        <v>4</v>
      </c>
      <c r="AG81" s="235">
        <f>IF(Survey!$I81="Yes",1,0)</f>
        <v>0</v>
      </c>
      <c r="AH81" s="235">
        <f>IF(OR(Survey!$M81="Mutual fund",Survey!$M81="Alternative mutual fund",Survey!$M81="Money market"),1,0)</f>
        <v>0</v>
      </c>
      <c r="AI81" s="240">
        <f>IF(OR(Survey!$M81="ETF",Survey!$M81="ETF, alternative mutual fund"),1,0)</f>
        <v>0</v>
      </c>
      <c r="AJ81" s="196" t="str">
        <f t="shared" si="51"/>
        <v>Pass</v>
      </c>
      <c r="AK81" s="54" t="b">
        <f>NOT(ISNUMBER(SEARCH("Yes",Survey!$AC81)))</f>
        <v>1</v>
      </c>
      <c r="AL81" s="53" t="b">
        <f>IF(COUNTBLANK(Survey!$AD81:$AE81)=0,TRUE, FALSE)</f>
        <v>0</v>
      </c>
      <c r="AM81" s="196" t="str">
        <f t="shared" si="52"/>
        <v>Pass</v>
      </c>
      <c r="AN81" s="54" t="b">
        <f>NOT(ISNUMBER(SEARCH("Yes",Survey!$AF81)))</f>
        <v>1</v>
      </c>
      <c r="AO81" s="53" t="b">
        <f>NOT(ISBLANK(Survey!$AH81))</f>
        <v>0</v>
      </c>
      <c r="AP81" s="196" t="str">
        <f t="shared" si="53"/>
        <v>Pass</v>
      </c>
      <c r="AQ81" s="54" t="b">
        <f>NOT(OR(ISNUMBER(SEARCH("Other",Survey!$AH81)),ISNUMBER(SEARCH("Multiple",Survey!$AH81))))</f>
        <v>1</v>
      </c>
      <c r="AR81" s="53" t="b">
        <f>NOT(ISBLANK(Survey!$AI81))</f>
        <v>0</v>
      </c>
      <c r="AS81" s="196" t="str">
        <f t="shared" si="54"/>
        <v>Fail</v>
      </c>
      <c r="AT81" s="45">
        <f>(Survey!$AL81)</f>
        <v>0</v>
      </c>
      <c r="AU81" s="37" t="str">
        <f t="shared" si="55"/>
        <v>Fail</v>
      </c>
      <c r="AV81" s="38">
        <f>ABS(Survey!$AL81)</f>
        <v>0</v>
      </c>
      <c r="AW81" s="64">
        <f>ABS(Survey!$AM81)+Survey!$AN81-ABS(Survey!$AO81)+ABS(Survey!$AP81)-ABS(Survey!$AQ81)+ABS(Survey!$AR81)-ABS(Survey!$AS81)+Survey!$AT81</f>
        <v>0</v>
      </c>
      <c r="AX81" s="46" t="str">
        <f t="shared" si="56"/>
        <v>No holdings</v>
      </c>
      <c r="AY81" s="37">
        <f t="shared" si="57"/>
        <v>0</v>
      </c>
      <c r="AZ81" s="196" t="str">
        <f t="shared" si="58"/>
        <v>Pass</v>
      </c>
      <c r="BA81" s="54" t="b">
        <f>IF(ABS(Survey!$AT81)=0,TRUE,FALSE)</f>
        <v>1</v>
      </c>
      <c r="BB81" s="53" t="b">
        <f>NOT(ISBLANK(Survey!$AU81))</f>
        <v>0</v>
      </c>
      <c r="BC81" s="37" t="str">
        <f t="shared" si="59"/>
        <v>Fail</v>
      </c>
      <c r="BD81" s="38">
        <f>ABS(Survey!$AL81)</f>
        <v>0</v>
      </c>
      <c r="BE81" s="38" cm="1">
        <f t="array" ref="BE81">SUM(SUMIF(Survey!AW81:BD81,{"&gt;0","&lt;0"})*{1,-1})-SUM(SUMIF(Survey!BF81:BM81,{"&gt;0","&lt;0"})*{1,-1})</f>
        <v>0</v>
      </c>
      <c r="BF81" s="46" t="str">
        <f t="shared" si="60"/>
        <v>No holdings</v>
      </c>
      <c r="BG81" s="37">
        <f t="shared" si="61"/>
        <v>0</v>
      </c>
      <c r="BH81" s="196" t="str">
        <f t="shared" si="62"/>
        <v>Fail</v>
      </c>
      <c r="BI81" s="47">
        <f>ABS(Survey!$AL81)</f>
        <v>0</v>
      </c>
      <c r="BJ81" s="47" cm="1">
        <f t="array" ref="BJ81">SUM(SUMIF(Survey!BO81:CH81,{"&gt;0","&lt;0"})*{1,-1})-SUM(SUMIF(Survey!CJ81:DC81,{"&gt;0","&lt;0"})*{1,-1})</f>
        <v>0</v>
      </c>
      <c r="BK81" s="48" t="str">
        <f t="shared" si="63"/>
        <v>No holdings</v>
      </c>
      <c r="BL81" s="49">
        <f t="shared" si="64"/>
        <v>0</v>
      </c>
      <c r="BM81" s="196" t="str">
        <f t="shared" si="65"/>
        <v>Pass</v>
      </c>
      <c r="BN81" s="54" t="b">
        <f>IF(ABS(Survey!$CH81)=0,TRUE,FALSE)</f>
        <v>1</v>
      </c>
      <c r="BO81" s="53" t="b">
        <f>NOT(ISBLANK(Survey!$CI81))</f>
        <v>0</v>
      </c>
      <c r="BP81" s="196" t="str">
        <f t="shared" si="66"/>
        <v>Pass</v>
      </c>
      <c r="BQ81" s="54" t="b">
        <f>IF(ABS(Survey!$DC81)=0,TRUE,FALSE)</f>
        <v>1</v>
      </c>
      <c r="BR81" s="53" t="b">
        <f>NOT(ISBLANK(Survey!$DD81))</f>
        <v>0</v>
      </c>
      <c r="BS81" s="37" t="str">
        <f t="shared" si="67"/>
        <v>Pass</v>
      </c>
      <c r="BT81" s="38" cm="1">
        <f t="array" ref="BT81">SUM(SUMIF(Survey!CD81,{"&gt;0","&lt;0"})*{1,-1})+SUM(SUMIF(Survey!CY81,{"&gt;0","&lt;0"})*{1,-1})</f>
        <v>0</v>
      </c>
      <c r="BU81" s="38">
        <f>SUM(SUMIF(Survey!DF81:DL81,{"&gt;0","&lt;0"})*{1,-1})+SUM(SUMIF(Survey!DN81:DT81,{"&gt;0","&lt;0"})*{1,-1})</f>
        <v>0</v>
      </c>
      <c r="BV81" s="37">
        <f t="shared" si="68"/>
        <v>0</v>
      </c>
      <c r="BW81" s="37">
        <f t="shared" si="69"/>
        <v>0</v>
      </c>
      <c r="BX81" s="196" t="str">
        <f t="shared" si="70"/>
        <v>Pass</v>
      </c>
      <c r="BY81" s="54" t="b">
        <f>IF(ABS(Survey!$DL81)=0,TRUE,FALSE)</f>
        <v>1</v>
      </c>
      <c r="BZ81" s="53" t="b">
        <f>NOT(ISBLANK(Survey!DM81))</f>
        <v>0</v>
      </c>
      <c r="CA81" s="196" t="str">
        <f t="shared" si="71"/>
        <v>Pass</v>
      </c>
      <c r="CB81" s="54" t="b">
        <f>IF(ABS(Survey!$DT81)=0,TRUE,FALSE)</f>
        <v>1</v>
      </c>
      <c r="CC81" s="53" t="b">
        <f>NOT(ISBLANK(Survey!$DU81))</f>
        <v>0</v>
      </c>
      <c r="CD81" s="196" t="str">
        <f t="shared" si="72"/>
        <v>Fail</v>
      </c>
      <c r="CE81" s="47">
        <f>SUM(SUMIF(Survey!EA81:EC81,{"&gt;0","&lt;0"})*{1,-1})</f>
        <v>0</v>
      </c>
      <c r="CF81" s="50">
        <f t="shared" si="73"/>
        <v>0</v>
      </c>
      <c r="CG81" s="50">
        <f t="shared" si="74"/>
        <v>100</v>
      </c>
      <c r="CH81" s="48" t="b">
        <f>IF(OR(Survey!$M81="ETF",Survey!$M81="ETF, alternative mutual fund",Survey!$M81="Closed-end", Survey!$M81="Split share corp"),TRUE,FALSE)</f>
        <v>0</v>
      </c>
      <c r="CI81" s="196" t="str">
        <f t="shared" si="75"/>
        <v>Fail</v>
      </c>
      <c r="CJ81" s="47">
        <f>SUM(SUMIF(Survey!EE81:EK81,{"&gt;0","&lt;0"})*{1,-1})</f>
        <v>0</v>
      </c>
      <c r="CK81" s="50">
        <f t="shared" si="76"/>
        <v>0</v>
      </c>
      <c r="CL81" s="49">
        <f t="shared" si="77"/>
        <v>100</v>
      </c>
      <c r="CM81" s="196" t="str">
        <f t="shared" si="78"/>
        <v>Fail</v>
      </c>
      <c r="CN81" s="47">
        <f>SUM(SUMIF(Survey!EM81:ES81,{"&gt;0","&lt;0"})*{1,-1})</f>
        <v>0</v>
      </c>
      <c r="CO81" s="50">
        <f t="shared" si="79"/>
        <v>0</v>
      </c>
      <c r="CP81" s="49">
        <f t="shared" si="80"/>
        <v>100</v>
      </c>
    </row>
    <row r="82" spans="1:94">
      <c r="A82" s="1">
        <v>79</v>
      </c>
      <c r="B82" s="37" t="str">
        <f t="shared" si="41"/>
        <v>Pass</v>
      </c>
      <c r="C82" s="37" t="str">
        <f>IF(COUNTBLANK(Survey!B82:ET82)=$C$2, "Pass", "Fail")</f>
        <v>Pass</v>
      </c>
      <c r="D82" s="37" t="str">
        <f t="shared" si="42"/>
        <v>Fail</v>
      </c>
      <c r="F82" s="196" t="str">
        <f t="shared" si="43"/>
        <v>Fail</v>
      </c>
      <c r="G82" s="43">
        <f>COUNTBLANK(Survey!B82:D82)+COUNTBLANK(Survey!G82)+COUNTBLANK(Survey!I82)+COUNTBLANK(Survey!L82:M82)+COUNTBLANK(Survey!P82)+COUNTBLANK(Survey!S82:U82)+COUNTBLANK(Survey!AA82:AC82)+COUNTBLANK(Survey!AF82:AG82)+COUNTBLANK(Survey!AK82)</f>
        <v>17</v>
      </c>
      <c r="H82" s="196" t="str">
        <f t="shared" si="44"/>
        <v>Pass</v>
      </c>
      <c r="I82" s="44">
        <f>LEN(Survey!E82)</f>
        <v>0</v>
      </c>
      <c r="J82" s="196" t="str">
        <f t="shared" si="45"/>
        <v>Pass</v>
      </c>
      <c r="K82" s="43">
        <f>LEN(Survey!F82)</f>
        <v>0</v>
      </c>
      <c r="L82" s="196" t="str">
        <f t="shared" si="46"/>
        <v>Pass</v>
      </c>
      <c r="M82" s="44">
        <f>LEN(Survey!H82)</f>
        <v>0</v>
      </c>
      <c r="N82" s="43" t="str">
        <f>IF(Survey!$L82="Prospectus fund", "Yes", "No")</f>
        <v>No</v>
      </c>
      <c r="O82" s="196" t="str">
        <f t="shared" si="47"/>
        <v>Pass</v>
      </c>
      <c r="P82" s="44">
        <f>MOD((LEN(Survey!J82)+2),11)</f>
        <v>2</v>
      </c>
      <c r="Q82" s="48" t="b">
        <f>IF(OR(Survey!$M82="ETF",Survey!$M82="ETF, alternative mutual fund",Survey!$M82="Closed-end", Survey!$M82="Split share corp", Survey!$I82="Yes"),TRUE,FALSE)</f>
        <v>0</v>
      </c>
      <c r="R82" s="196" t="str">
        <f>IFERROR(IF(AND(OR(U82=V82,V82 = "Either"),NOT(ISBLANK(Survey!K82))),"Pass","Fail"),"Pass")</f>
        <v>Fail</v>
      </c>
      <c r="S82" s="47" cm="1">
        <f t="array" ref="S82">SUM(SUMIF(Survey!BO82:CH82,{"&gt;0","&lt;0"})*{1,-1})</f>
        <v>0</v>
      </c>
      <c r="T82" s="54" cm="1">
        <f t="array" ref="T82">SUM(SUMIF(Survey!BR82,{"&gt;0","&lt;0"})*{1,-1})+SUM(SUMIF(Survey!CB82,{"&gt;0","&lt;0"})*{1,-1})</f>
        <v>0</v>
      </c>
      <c r="U82" s="54">
        <f>Survey!K82</f>
        <v>0</v>
      </c>
      <c r="V82" s="53" t="str">
        <f t="shared" si="48"/>
        <v>Stand-alone</v>
      </c>
      <c r="W82" s="196" t="str">
        <f t="shared" si="49"/>
        <v>Fail</v>
      </c>
      <c r="X82" s="93" cm="1">
        <f t="array" ref="X82">SUM(SUMIF(Survey!BO82:CH82,{"&gt;0","&lt;0"})*{1,-1})+SUM(SUMIF(Survey!CJ82:DC82,{"&gt;0","&lt;0"})*{1,-1})</f>
        <v>0</v>
      </c>
      <c r="Y82" s="93">
        <f>IFERROR(X82/(Survey!$AL82),0)</f>
        <v>0</v>
      </c>
      <c r="Z82" s="198" t="b">
        <f>IF(OR(Survey!$M82="Alternative strategy or hedge",Survey!$M82="Other",Survey!$L82="Prospectus fund"),TRUE,FALSE)</f>
        <v>0</v>
      </c>
      <c r="AA82" s="198" t="b">
        <f>NOT(ISBLANK(Survey!$M82))</f>
        <v>0</v>
      </c>
      <c r="AB82" s="196" t="str">
        <f t="shared" si="50"/>
        <v>Pass</v>
      </c>
      <c r="AC82" s="54" t="b">
        <f>NOT(ISNUMBER(SEARCH("Other",Survey!$P82)))</f>
        <v>1</v>
      </c>
      <c r="AD82" s="53" t="b">
        <f>NOT(ISBLANK(Survey!$Q82))</f>
        <v>0</v>
      </c>
      <c r="AE82" s="239" t="str" cm="1">
        <f t="array" ref="AE82">IF(OR(IF(OR($AG82+$AH82 = 2, $AI82=1), FALSE, TRUE), AND($AF82:$AF82 = 0)),"Pass","Fail")</f>
        <v>Pass</v>
      </c>
      <c r="AF82" s="235">
        <f>COUNTBLANK(Survey!$W82:$Z82)</f>
        <v>4</v>
      </c>
      <c r="AG82" s="235">
        <f>IF(Survey!$I82="Yes",1,0)</f>
        <v>0</v>
      </c>
      <c r="AH82" s="235">
        <f>IF(OR(Survey!$M82="Mutual fund",Survey!$M82="Alternative mutual fund",Survey!$M82="Money market"),1,0)</f>
        <v>0</v>
      </c>
      <c r="AI82" s="240">
        <f>IF(OR(Survey!$M82="ETF",Survey!$M82="ETF, alternative mutual fund"),1,0)</f>
        <v>0</v>
      </c>
      <c r="AJ82" s="196" t="str">
        <f t="shared" si="51"/>
        <v>Pass</v>
      </c>
      <c r="AK82" s="54" t="b">
        <f>NOT(ISNUMBER(SEARCH("Yes",Survey!$AC82)))</f>
        <v>1</v>
      </c>
      <c r="AL82" s="53" t="b">
        <f>IF(COUNTBLANK(Survey!$AD82:$AE82)=0,TRUE, FALSE)</f>
        <v>0</v>
      </c>
      <c r="AM82" s="196" t="str">
        <f t="shared" si="52"/>
        <v>Pass</v>
      </c>
      <c r="AN82" s="54" t="b">
        <f>NOT(ISNUMBER(SEARCH("Yes",Survey!$AF82)))</f>
        <v>1</v>
      </c>
      <c r="AO82" s="53" t="b">
        <f>NOT(ISBLANK(Survey!$AH82))</f>
        <v>0</v>
      </c>
      <c r="AP82" s="196" t="str">
        <f t="shared" si="53"/>
        <v>Pass</v>
      </c>
      <c r="AQ82" s="54" t="b">
        <f>NOT(OR(ISNUMBER(SEARCH("Other",Survey!$AH82)),ISNUMBER(SEARCH("Multiple",Survey!$AH82))))</f>
        <v>1</v>
      </c>
      <c r="AR82" s="53" t="b">
        <f>NOT(ISBLANK(Survey!$AI82))</f>
        <v>0</v>
      </c>
      <c r="AS82" s="196" t="str">
        <f t="shared" si="54"/>
        <v>Fail</v>
      </c>
      <c r="AT82" s="45">
        <f>(Survey!$AL82)</f>
        <v>0</v>
      </c>
      <c r="AU82" s="37" t="str">
        <f t="shared" si="55"/>
        <v>Fail</v>
      </c>
      <c r="AV82" s="38">
        <f>ABS(Survey!$AL82)</f>
        <v>0</v>
      </c>
      <c r="AW82" s="64">
        <f>ABS(Survey!$AM82)+Survey!$AN82-ABS(Survey!$AO82)+ABS(Survey!$AP82)-ABS(Survey!$AQ82)+ABS(Survey!$AR82)-ABS(Survey!$AS82)+Survey!$AT82</f>
        <v>0</v>
      </c>
      <c r="AX82" s="46" t="str">
        <f t="shared" si="56"/>
        <v>No holdings</v>
      </c>
      <c r="AY82" s="37">
        <f t="shared" si="57"/>
        <v>0</v>
      </c>
      <c r="AZ82" s="196" t="str">
        <f t="shared" si="58"/>
        <v>Pass</v>
      </c>
      <c r="BA82" s="54" t="b">
        <f>IF(ABS(Survey!$AT82)=0,TRUE,FALSE)</f>
        <v>1</v>
      </c>
      <c r="BB82" s="53" t="b">
        <f>NOT(ISBLANK(Survey!$AU82))</f>
        <v>0</v>
      </c>
      <c r="BC82" s="37" t="str">
        <f t="shared" si="59"/>
        <v>Fail</v>
      </c>
      <c r="BD82" s="38">
        <f>ABS(Survey!$AL82)</f>
        <v>0</v>
      </c>
      <c r="BE82" s="38" cm="1">
        <f t="array" ref="BE82">SUM(SUMIF(Survey!AW82:BD82,{"&gt;0","&lt;0"})*{1,-1})-SUM(SUMIF(Survey!BF82:BM82,{"&gt;0","&lt;0"})*{1,-1})</f>
        <v>0</v>
      </c>
      <c r="BF82" s="46" t="str">
        <f t="shared" si="60"/>
        <v>No holdings</v>
      </c>
      <c r="BG82" s="37">
        <f t="shared" si="61"/>
        <v>0</v>
      </c>
      <c r="BH82" s="196" t="str">
        <f t="shared" si="62"/>
        <v>Fail</v>
      </c>
      <c r="BI82" s="47">
        <f>ABS(Survey!$AL82)</f>
        <v>0</v>
      </c>
      <c r="BJ82" s="47" cm="1">
        <f t="array" ref="BJ82">SUM(SUMIF(Survey!BO82:CH82,{"&gt;0","&lt;0"})*{1,-1})-SUM(SUMIF(Survey!CJ82:DC82,{"&gt;0","&lt;0"})*{1,-1})</f>
        <v>0</v>
      </c>
      <c r="BK82" s="48" t="str">
        <f t="shared" si="63"/>
        <v>No holdings</v>
      </c>
      <c r="BL82" s="49">
        <f t="shared" si="64"/>
        <v>0</v>
      </c>
      <c r="BM82" s="196" t="str">
        <f t="shared" si="65"/>
        <v>Pass</v>
      </c>
      <c r="BN82" s="54" t="b">
        <f>IF(ABS(Survey!$CH82)=0,TRUE,FALSE)</f>
        <v>1</v>
      </c>
      <c r="BO82" s="53" t="b">
        <f>NOT(ISBLANK(Survey!$CI82))</f>
        <v>0</v>
      </c>
      <c r="BP82" s="196" t="str">
        <f t="shared" si="66"/>
        <v>Pass</v>
      </c>
      <c r="BQ82" s="54" t="b">
        <f>IF(ABS(Survey!$DC82)=0,TRUE,FALSE)</f>
        <v>1</v>
      </c>
      <c r="BR82" s="53" t="b">
        <f>NOT(ISBLANK(Survey!$DD82))</f>
        <v>0</v>
      </c>
      <c r="BS82" s="37" t="str">
        <f t="shared" si="67"/>
        <v>Pass</v>
      </c>
      <c r="BT82" s="38" cm="1">
        <f t="array" ref="BT82">SUM(SUMIF(Survey!CD82,{"&gt;0","&lt;0"})*{1,-1})+SUM(SUMIF(Survey!CY82,{"&gt;0","&lt;0"})*{1,-1})</f>
        <v>0</v>
      </c>
      <c r="BU82" s="38">
        <f>SUM(SUMIF(Survey!DF82:DL82,{"&gt;0","&lt;0"})*{1,-1})+SUM(SUMIF(Survey!DN82:DT82,{"&gt;0","&lt;0"})*{1,-1})</f>
        <v>0</v>
      </c>
      <c r="BV82" s="37">
        <f t="shared" si="68"/>
        <v>0</v>
      </c>
      <c r="BW82" s="37">
        <f t="shared" si="69"/>
        <v>0</v>
      </c>
      <c r="BX82" s="196" t="str">
        <f t="shared" si="70"/>
        <v>Pass</v>
      </c>
      <c r="BY82" s="54" t="b">
        <f>IF(ABS(Survey!$DL82)=0,TRUE,FALSE)</f>
        <v>1</v>
      </c>
      <c r="BZ82" s="53" t="b">
        <f>NOT(ISBLANK(Survey!DM82))</f>
        <v>0</v>
      </c>
      <c r="CA82" s="196" t="str">
        <f t="shared" si="71"/>
        <v>Pass</v>
      </c>
      <c r="CB82" s="54" t="b">
        <f>IF(ABS(Survey!$DT82)=0,TRUE,FALSE)</f>
        <v>1</v>
      </c>
      <c r="CC82" s="53" t="b">
        <f>NOT(ISBLANK(Survey!$DU82))</f>
        <v>0</v>
      </c>
      <c r="CD82" s="196" t="str">
        <f t="shared" si="72"/>
        <v>Fail</v>
      </c>
      <c r="CE82" s="47">
        <f>SUM(SUMIF(Survey!EA82:EC82,{"&gt;0","&lt;0"})*{1,-1})</f>
        <v>0</v>
      </c>
      <c r="CF82" s="50">
        <f t="shared" si="73"/>
        <v>0</v>
      </c>
      <c r="CG82" s="50">
        <f t="shared" si="74"/>
        <v>100</v>
      </c>
      <c r="CH82" s="48" t="b">
        <f>IF(OR(Survey!$M82="ETF",Survey!$M82="ETF, alternative mutual fund",Survey!$M82="Closed-end", Survey!$M82="Split share corp"),TRUE,FALSE)</f>
        <v>0</v>
      </c>
      <c r="CI82" s="196" t="str">
        <f t="shared" si="75"/>
        <v>Fail</v>
      </c>
      <c r="CJ82" s="47">
        <f>SUM(SUMIF(Survey!EE82:EK82,{"&gt;0","&lt;0"})*{1,-1})</f>
        <v>0</v>
      </c>
      <c r="CK82" s="50">
        <f t="shared" si="76"/>
        <v>0</v>
      </c>
      <c r="CL82" s="49">
        <f t="shared" si="77"/>
        <v>100</v>
      </c>
      <c r="CM82" s="196" t="str">
        <f t="shared" si="78"/>
        <v>Fail</v>
      </c>
      <c r="CN82" s="47">
        <f>SUM(SUMIF(Survey!EM82:ES82,{"&gt;0","&lt;0"})*{1,-1})</f>
        <v>0</v>
      </c>
      <c r="CO82" s="50">
        <f t="shared" si="79"/>
        <v>0</v>
      </c>
      <c r="CP82" s="49">
        <f t="shared" si="80"/>
        <v>100</v>
      </c>
    </row>
    <row r="83" spans="1:94">
      <c r="A83" s="1">
        <v>80</v>
      </c>
      <c r="B83" s="37" t="str">
        <f t="shared" si="41"/>
        <v>Pass</v>
      </c>
      <c r="C83" s="37" t="str">
        <f>IF(COUNTBLANK(Survey!B83:ET83)=$C$2, "Pass", "Fail")</f>
        <v>Pass</v>
      </c>
      <c r="D83" s="37" t="str">
        <f t="shared" si="42"/>
        <v>Fail</v>
      </c>
      <c r="F83" s="196" t="str">
        <f t="shared" si="43"/>
        <v>Fail</v>
      </c>
      <c r="G83" s="43">
        <f>COUNTBLANK(Survey!B83:D83)+COUNTBLANK(Survey!G83)+COUNTBLANK(Survey!I83)+COUNTBLANK(Survey!L83:M83)+COUNTBLANK(Survey!P83)+COUNTBLANK(Survey!S83:U83)+COUNTBLANK(Survey!AA83:AC83)+COUNTBLANK(Survey!AF83:AG83)+COUNTBLANK(Survey!AK83)</f>
        <v>17</v>
      </c>
      <c r="H83" s="196" t="str">
        <f t="shared" si="44"/>
        <v>Pass</v>
      </c>
      <c r="I83" s="44">
        <f>LEN(Survey!E83)</f>
        <v>0</v>
      </c>
      <c r="J83" s="196" t="str">
        <f t="shared" si="45"/>
        <v>Pass</v>
      </c>
      <c r="K83" s="43">
        <f>LEN(Survey!F83)</f>
        <v>0</v>
      </c>
      <c r="L83" s="196" t="str">
        <f t="shared" si="46"/>
        <v>Pass</v>
      </c>
      <c r="M83" s="44">
        <f>LEN(Survey!H83)</f>
        <v>0</v>
      </c>
      <c r="N83" s="43" t="str">
        <f>IF(Survey!$L83="Prospectus fund", "Yes", "No")</f>
        <v>No</v>
      </c>
      <c r="O83" s="196" t="str">
        <f t="shared" si="47"/>
        <v>Pass</v>
      </c>
      <c r="P83" s="44">
        <f>MOD((LEN(Survey!J83)+2),11)</f>
        <v>2</v>
      </c>
      <c r="Q83" s="48" t="b">
        <f>IF(OR(Survey!$M83="ETF",Survey!$M83="ETF, alternative mutual fund",Survey!$M83="Closed-end", Survey!$M83="Split share corp", Survey!$I83="Yes"),TRUE,FALSE)</f>
        <v>0</v>
      </c>
      <c r="R83" s="196" t="str">
        <f>IFERROR(IF(AND(OR(U83=V83,V83 = "Either"),NOT(ISBLANK(Survey!K83))),"Pass","Fail"),"Pass")</f>
        <v>Fail</v>
      </c>
      <c r="S83" s="47" cm="1">
        <f t="array" ref="S83">SUM(SUMIF(Survey!BO83:CH83,{"&gt;0","&lt;0"})*{1,-1})</f>
        <v>0</v>
      </c>
      <c r="T83" s="54" cm="1">
        <f t="array" ref="T83">SUM(SUMIF(Survey!BR83,{"&gt;0","&lt;0"})*{1,-1})+SUM(SUMIF(Survey!CB83,{"&gt;0","&lt;0"})*{1,-1})</f>
        <v>0</v>
      </c>
      <c r="U83" s="54">
        <f>Survey!K83</f>
        <v>0</v>
      </c>
      <c r="V83" s="53" t="str">
        <f t="shared" si="48"/>
        <v>Stand-alone</v>
      </c>
      <c r="W83" s="196" t="str">
        <f t="shared" si="49"/>
        <v>Fail</v>
      </c>
      <c r="X83" s="93" cm="1">
        <f t="array" ref="X83">SUM(SUMIF(Survey!BO83:CH83,{"&gt;0","&lt;0"})*{1,-1})+SUM(SUMIF(Survey!CJ83:DC83,{"&gt;0","&lt;0"})*{1,-1})</f>
        <v>0</v>
      </c>
      <c r="Y83" s="93">
        <f>IFERROR(X83/(Survey!$AL83),0)</f>
        <v>0</v>
      </c>
      <c r="Z83" s="198" t="b">
        <f>IF(OR(Survey!$M83="Alternative strategy or hedge",Survey!$M83="Other",Survey!$L83="Prospectus fund"),TRUE,FALSE)</f>
        <v>0</v>
      </c>
      <c r="AA83" s="198" t="b">
        <f>NOT(ISBLANK(Survey!$M83))</f>
        <v>0</v>
      </c>
      <c r="AB83" s="196" t="str">
        <f t="shared" si="50"/>
        <v>Pass</v>
      </c>
      <c r="AC83" s="54" t="b">
        <f>NOT(ISNUMBER(SEARCH("Other",Survey!$P83)))</f>
        <v>1</v>
      </c>
      <c r="AD83" s="53" t="b">
        <f>NOT(ISBLANK(Survey!$Q83))</f>
        <v>0</v>
      </c>
      <c r="AE83" s="239" t="str" cm="1">
        <f t="array" ref="AE83">IF(OR(IF(OR($AG83+$AH83 = 2, $AI83=1), FALSE, TRUE), AND($AF83:$AF83 = 0)),"Pass","Fail")</f>
        <v>Pass</v>
      </c>
      <c r="AF83" s="235">
        <f>COUNTBLANK(Survey!$W83:$Z83)</f>
        <v>4</v>
      </c>
      <c r="AG83" s="235">
        <f>IF(Survey!$I83="Yes",1,0)</f>
        <v>0</v>
      </c>
      <c r="AH83" s="235">
        <f>IF(OR(Survey!$M83="Mutual fund",Survey!$M83="Alternative mutual fund",Survey!$M83="Money market"),1,0)</f>
        <v>0</v>
      </c>
      <c r="AI83" s="240">
        <f>IF(OR(Survey!$M83="ETF",Survey!$M83="ETF, alternative mutual fund"),1,0)</f>
        <v>0</v>
      </c>
      <c r="AJ83" s="196" t="str">
        <f t="shared" si="51"/>
        <v>Pass</v>
      </c>
      <c r="AK83" s="54" t="b">
        <f>NOT(ISNUMBER(SEARCH("Yes",Survey!$AC83)))</f>
        <v>1</v>
      </c>
      <c r="AL83" s="53" t="b">
        <f>IF(COUNTBLANK(Survey!$AD83:$AE83)=0,TRUE, FALSE)</f>
        <v>0</v>
      </c>
      <c r="AM83" s="196" t="str">
        <f t="shared" si="52"/>
        <v>Pass</v>
      </c>
      <c r="AN83" s="54" t="b">
        <f>NOT(ISNUMBER(SEARCH("Yes",Survey!$AF83)))</f>
        <v>1</v>
      </c>
      <c r="AO83" s="53" t="b">
        <f>NOT(ISBLANK(Survey!$AH83))</f>
        <v>0</v>
      </c>
      <c r="AP83" s="196" t="str">
        <f t="shared" si="53"/>
        <v>Pass</v>
      </c>
      <c r="AQ83" s="54" t="b">
        <f>NOT(OR(ISNUMBER(SEARCH("Other",Survey!$AH83)),ISNUMBER(SEARCH("Multiple",Survey!$AH83))))</f>
        <v>1</v>
      </c>
      <c r="AR83" s="53" t="b">
        <f>NOT(ISBLANK(Survey!$AI83))</f>
        <v>0</v>
      </c>
      <c r="AS83" s="196" t="str">
        <f t="shared" si="54"/>
        <v>Fail</v>
      </c>
      <c r="AT83" s="45">
        <f>(Survey!$AL83)</f>
        <v>0</v>
      </c>
      <c r="AU83" s="37" t="str">
        <f t="shared" si="55"/>
        <v>Fail</v>
      </c>
      <c r="AV83" s="38">
        <f>ABS(Survey!$AL83)</f>
        <v>0</v>
      </c>
      <c r="AW83" s="64">
        <f>ABS(Survey!$AM83)+Survey!$AN83-ABS(Survey!$AO83)+ABS(Survey!$AP83)-ABS(Survey!$AQ83)+ABS(Survey!$AR83)-ABS(Survey!$AS83)+Survey!$AT83</f>
        <v>0</v>
      </c>
      <c r="AX83" s="46" t="str">
        <f t="shared" si="56"/>
        <v>No holdings</v>
      </c>
      <c r="AY83" s="37">
        <f t="shared" si="57"/>
        <v>0</v>
      </c>
      <c r="AZ83" s="196" t="str">
        <f t="shared" si="58"/>
        <v>Pass</v>
      </c>
      <c r="BA83" s="54" t="b">
        <f>IF(ABS(Survey!$AT83)=0,TRUE,FALSE)</f>
        <v>1</v>
      </c>
      <c r="BB83" s="53" t="b">
        <f>NOT(ISBLANK(Survey!$AU83))</f>
        <v>0</v>
      </c>
      <c r="BC83" s="37" t="str">
        <f t="shared" si="59"/>
        <v>Fail</v>
      </c>
      <c r="BD83" s="38">
        <f>ABS(Survey!$AL83)</f>
        <v>0</v>
      </c>
      <c r="BE83" s="38" cm="1">
        <f t="array" ref="BE83">SUM(SUMIF(Survey!AW83:BD83,{"&gt;0","&lt;0"})*{1,-1})-SUM(SUMIF(Survey!BF83:BM83,{"&gt;0","&lt;0"})*{1,-1})</f>
        <v>0</v>
      </c>
      <c r="BF83" s="46" t="str">
        <f t="shared" si="60"/>
        <v>No holdings</v>
      </c>
      <c r="BG83" s="37">
        <f t="shared" si="61"/>
        <v>0</v>
      </c>
      <c r="BH83" s="196" t="str">
        <f t="shared" si="62"/>
        <v>Fail</v>
      </c>
      <c r="BI83" s="47">
        <f>ABS(Survey!$AL83)</f>
        <v>0</v>
      </c>
      <c r="BJ83" s="47" cm="1">
        <f t="array" ref="BJ83">SUM(SUMIF(Survey!BO83:CH83,{"&gt;0","&lt;0"})*{1,-1})-SUM(SUMIF(Survey!CJ83:DC83,{"&gt;0","&lt;0"})*{1,-1})</f>
        <v>0</v>
      </c>
      <c r="BK83" s="48" t="str">
        <f t="shared" si="63"/>
        <v>No holdings</v>
      </c>
      <c r="BL83" s="49">
        <f t="shared" si="64"/>
        <v>0</v>
      </c>
      <c r="BM83" s="196" t="str">
        <f t="shared" si="65"/>
        <v>Pass</v>
      </c>
      <c r="BN83" s="54" t="b">
        <f>IF(ABS(Survey!$CH83)=0,TRUE,FALSE)</f>
        <v>1</v>
      </c>
      <c r="BO83" s="53" t="b">
        <f>NOT(ISBLANK(Survey!$CI83))</f>
        <v>0</v>
      </c>
      <c r="BP83" s="196" t="str">
        <f t="shared" si="66"/>
        <v>Pass</v>
      </c>
      <c r="BQ83" s="54" t="b">
        <f>IF(ABS(Survey!$DC83)=0,TRUE,FALSE)</f>
        <v>1</v>
      </c>
      <c r="BR83" s="53" t="b">
        <f>NOT(ISBLANK(Survey!$DD83))</f>
        <v>0</v>
      </c>
      <c r="BS83" s="37" t="str">
        <f t="shared" si="67"/>
        <v>Pass</v>
      </c>
      <c r="BT83" s="38" cm="1">
        <f t="array" ref="BT83">SUM(SUMIF(Survey!CD83,{"&gt;0","&lt;0"})*{1,-1})+SUM(SUMIF(Survey!CY83,{"&gt;0","&lt;0"})*{1,-1})</f>
        <v>0</v>
      </c>
      <c r="BU83" s="38">
        <f>SUM(SUMIF(Survey!DF83:DL83,{"&gt;0","&lt;0"})*{1,-1})+SUM(SUMIF(Survey!DN83:DT83,{"&gt;0","&lt;0"})*{1,-1})</f>
        <v>0</v>
      </c>
      <c r="BV83" s="37">
        <f t="shared" si="68"/>
        <v>0</v>
      </c>
      <c r="BW83" s="37">
        <f t="shared" si="69"/>
        <v>0</v>
      </c>
      <c r="BX83" s="196" t="str">
        <f t="shared" si="70"/>
        <v>Pass</v>
      </c>
      <c r="BY83" s="54" t="b">
        <f>IF(ABS(Survey!$DL83)=0,TRUE,FALSE)</f>
        <v>1</v>
      </c>
      <c r="BZ83" s="53" t="b">
        <f>NOT(ISBLANK(Survey!DM83))</f>
        <v>0</v>
      </c>
      <c r="CA83" s="196" t="str">
        <f t="shared" si="71"/>
        <v>Pass</v>
      </c>
      <c r="CB83" s="54" t="b">
        <f>IF(ABS(Survey!$DT83)=0,TRUE,FALSE)</f>
        <v>1</v>
      </c>
      <c r="CC83" s="53" t="b">
        <f>NOT(ISBLANK(Survey!$DU83))</f>
        <v>0</v>
      </c>
      <c r="CD83" s="196" t="str">
        <f t="shared" si="72"/>
        <v>Fail</v>
      </c>
      <c r="CE83" s="47">
        <f>SUM(SUMIF(Survey!EA83:EC83,{"&gt;0","&lt;0"})*{1,-1})</f>
        <v>0</v>
      </c>
      <c r="CF83" s="50">
        <f t="shared" si="73"/>
        <v>0</v>
      </c>
      <c r="CG83" s="50">
        <f t="shared" si="74"/>
        <v>100</v>
      </c>
      <c r="CH83" s="48" t="b">
        <f>IF(OR(Survey!$M83="ETF",Survey!$M83="ETF, alternative mutual fund",Survey!$M83="Closed-end", Survey!$M83="Split share corp"),TRUE,FALSE)</f>
        <v>0</v>
      </c>
      <c r="CI83" s="196" t="str">
        <f t="shared" si="75"/>
        <v>Fail</v>
      </c>
      <c r="CJ83" s="47">
        <f>SUM(SUMIF(Survey!EE83:EK83,{"&gt;0","&lt;0"})*{1,-1})</f>
        <v>0</v>
      </c>
      <c r="CK83" s="50">
        <f t="shared" si="76"/>
        <v>0</v>
      </c>
      <c r="CL83" s="49">
        <f t="shared" si="77"/>
        <v>100</v>
      </c>
      <c r="CM83" s="196" t="str">
        <f t="shared" si="78"/>
        <v>Fail</v>
      </c>
      <c r="CN83" s="47">
        <f>SUM(SUMIF(Survey!EM83:ES83,{"&gt;0","&lt;0"})*{1,-1})</f>
        <v>0</v>
      </c>
      <c r="CO83" s="50">
        <f t="shared" si="79"/>
        <v>0</v>
      </c>
      <c r="CP83" s="49">
        <f t="shared" si="80"/>
        <v>100</v>
      </c>
    </row>
    <row r="84" spans="1:94">
      <c r="A84" s="1">
        <v>81</v>
      </c>
      <c r="B84" s="37" t="str">
        <f t="shared" si="41"/>
        <v>Pass</v>
      </c>
      <c r="C84" s="37" t="str">
        <f>IF(COUNTBLANK(Survey!B84:ET84)=$C$2, "Pass", "Fail")</f>
        <v>Pass</v>
      </c>
      <c r="D84" s="37" t="str">
        <f t="shared" si="42"/>
        <v>Fail</v>
      </c>
      <c r="F84" s="196" t="str">
        <f t="shared" si="43"/>
        <v>Fail</v>
      </c>
      <c r="G84" s="43">
        <f>COUNTBLANK(Survey!B84:D84)+COUNTBLANK(Survey!G84)+COUNTBLANK(Survey!I84)+COUNTBLANK(Survey!L84:M84)+COUNTBLANK(Survey!P84)+COUNTBLANK(Survey!S84:U84)+COUNTBLANK(Survey!AA84:AC84)+COUNTBLANK(Survey!AF84:AG84)+COUNTBLANK(Survey!AK84)</f>
        <v>17</v>
      </c>
      <c r="H84" s="196" t="str">
        <f t="shared" si="44"/>
        <v>Pass</v>
      </c>
      <c r="I84" s="44">
        <f>LEN(Survey!E84)</f>
        <v>0</v>
      </c>
      <c r="J84" s="196" t="str">
        <f t="shared" si="45"/>
        <v>Pass</v>
      </c>
      <c r="K84" s="43">
        <f>LEN(Survey!F84)</f>
        <v>0</v>
      </c>
      <c r="L84" s="196" t="str">
        <f t="shared" si="46"/>
        <v>Pass</v>
      </c>
      <c r="M84" s="44">
        <f>LEN(Survey!H84)</f>
        <v>0</v>
      </c>
      <c r="N84" s="43" t="str">
        <f>IF(Survey!$L84="Prospectus fund", "Yes", "No")</f>
        <v>No</v>
      </c>
      <c r="O84" s="196" t="str">
        <f t="shared" si="47"/>
        <v>Pass</v>
      </c>
      <c r="P84" s="44">
        <f>MOD((LEN(Survey!J84)+2),11)</f>
        <v>2</v>
      </c>
      <c r="Q84" s="48" t="b">
        <f>IF(OR(Survey!$M84="ETF",Survey!$M84="ETF, alternative mutual fund",Survey!$M84="Closed-end", Survey!$M84="Split share corp", Survey!$I84="Yes"),TRUE,FALSE)</f>
        <v>0</v>
      </c>
      <c r="R84" s="196" t="str">
        <f>IFERROR(IF(AND(OR(U84=V84,V84 = "Either"),NOT(ISBLANK(Survey!K84))),"Pass","Fail"),"Pass")</f>
        <v>Fail</v>
      </c>
      <c r="S84" s="47" cm="1">
        <f t="array" ref="S84">SUM(SUMIF(Survey!BO84:CH84,{"&gt;0","&lt;0"})*{1,-1})</f>
        <v>0</v>
      </c>
      <c r="T84" s="54" cm="1">
        <f t="array" ref="T84">SUM(SUMIF(Survey!BR84,{"&gt;0","&lt;0"})*{1,-1})+SUM(SUMIF(Survey!CB84,{"&gt;0","&lt;0"})*{1,-1})</f>
        <v>0</v>
      </c>
      <c r="U84" s="54">
        <f>Survey!K84</f>
        <v>0</v>
      </c>
      <c r="V84" s="53" t="str">
        <f t="shared" si="48"/>
        <v>Stand-alone</v>
      </c>
      <c r="W84" s="196" t="str">
        <f t="shared" si="49"/>
        <v>Fail</v>
      </c>
      <c r="X84" s="93" cm="1">
        <f t="array" ref="X84">SUM(SUMIF(Survey!BO84:CH84,{"&gt;0","&lt;0"})*{1,-1})+SUM(SUMIF(Survey!CJ84:DC84,{"&gt;0","&lt;0"})*{1,-1})</f>
        <v>0</v>
      </c>
      <c r="Y84" s="93">
        <f>IFERROR(X84/(Survey!$AL84),0)</f>
        <v>0</v>
      </c>
      <c r="Z84" s="198" t="b">
        <f>IF(OR(Survey!$M84="Alternative strategy or hedge",Survey!$M84="Other",Survey!$L84="Prospectus fund"),TRUE,FALSE)</f>
        <v>0</v>
      </c>
      <c r="AA84" s="198" t="b">
        <f>NOT(ISBLANK(Survey!$M84))</f>
        <v>0</v>
      </c>
      <c r="AB84" s="196" t="str">
        <f t="shared" si="50"/>
        <v>Pass</v>
      </c>
      <c r="AC84" s="54" t="b">
        <f>NOT(ISNUMBER(SEARCH("Other",Survey!$P84)))</f>
        <v>1</v>
      </c>
      <c r="AD84" s="53" t="b">
        <f>NOT(ISBLANK(Survey!$Q84))</f>
        <v>0</v>
      </c>
      <c r="AE84" s="239" t="str" cm="1">
        <f t="array" ref="AE84">IF(OR(IF(OR($AG84+$AH84 = 2, $AI84=1), FALSE, TRUE), AND($AF84:$AF84 = 0)),"Pass","Fail")</f>
        <v>Pass</v>
      </c>
      <c r="AF84" s="235">
        <f>COUNTBLANK(Survey!$W84:$Z84)</f>
        <v>4</v>
      </c>
      <c r="AG84" s="235">
        <f>IF(Survey!$I84="Yes",1,0)</f>
        <v>0</v>
      </c>
      <c r="AH84" s="235">
        <f>IF(OR(Survey!$M84="Mutual fund",Survey!$M84="Alternative mutual fund",Survey!$M84="Money market"),1,0)</f>
        <v>0</v>
      </c>
      <c r="AI84" s="240">
        <f>IF(OR(Survey!$M84="ETF",Survey!$M84="ETF, alternative mutual fund"),1,0)</f>
        <v>0</v>
      </c>
      <c r="AJ84" s="196" t="str">
        <f t="shared" si="51"/>
        <v>Pass</v>
      </c>
      <c r="AK84" s="54" t="b">
        <f>NOT(ISNUMBER(SEARCH("Yes",Survey!$AC84)))</f>
        <v>1</v>
      </c>
      <c r="AL84" s="53" t="b">
        <f>IF(COUNTBLANK(Survey!$AD84:$AE84)=0,TRUE, FALSE)</f>
        <v>0</v>
      </c>
      <c r="AM84" s="196" t="str">
        <f t="shared" si="52"/>
        <v>Pass</v>
      </c>
      <c r="AN84" s="54" t="b">
        <f>NOT(ISNUMBER(SEARCH("Yes",Survey!$AF84)))</f>
        <v>1</v>
      </c>
      <c r="AO84" s="53" t="b">
        <f>NOT(ISBLANK(Survey!$AH84))</f>
        <v>0</v>
      </c>
      <c r="AP84" s="196" t="str">
        <f t="shared" si="53"/>
        <v>Pass</v>
      </c>
      <c r="AQ84" s="54" t="b">
        <f>NOT(OR(ISNUMBER(SEARCH("Other",Survey!$AH84)),ISNUMBER(SEARCH("Multiple",Survey!$AH84))))</f>
        <v>1</v>
      </c>
      <c r="AR84" s="53" t="b">
        <f>NOT(ISBLANK(Survey!$AI84))</f>
        <v>0</v>
      </c>
      <c r="AS84" s="196" t="str">
        <f t="shared" si="54"/>
        <v>Fail</v>
      </c>
      <c r="AT84" s="45">
        <f>(Survey!$AL84)</f>
        <v>0</v>
      </c>
      <c r="AU84" s="37" t="str">
        <f t="shared" si="55"/>
        <v>Fail</v>
      </c>
      <c r="AV84" s="38">
        <f>ABS(Survey!$AL84)</f>
        <v>0</v>
      </c>
      <c r="AW84" s="64">
        <f>ABS(Survey!$AM84)+Survey!$AN84-ABS(Survey!$AO84)+ABS(Survey!$AP84)-ABS(Survey!$AQ84)+ABS(Survey!$AR84)-ABS(Survey!$AS84)+Survey!$AT84</f>
        <v>0</v>
      </c>
      <c r="AX84" s="46" t="str">
        <f t="shared" si="56"/>
        <v>No holdings</v>
      </c>
      <c r="AY84" s="37">
        <f t="shared" si="57"/>
        <v>0</v>
      </c>
      <c r="AZ84" s="196" t="str">
        <f t="shared" si="58"/>
        <v>Pass</v>
      </c>
      <c r="BA84" s="54" t="b">
        <f>IF(ABS(Survey!$AT84)=0,TRUE,FALSE)</f>
        <v>1</v>
      </c>
      <c r="BB84" s="53" t="b">
        <f>NOT(ISBLANK(Survey!$AU84))</f>
        <v>0</v>
      </c>
      <c r="BC84" s="37" t="str">
        <f t="shared" si="59"/>
        <v>Fail</v>
      </c>
      <c r="BD84" s="38">
        <f>ABS(Survey!$AL84)</f>
        <v>0</v>
      </c>
      <c r="BE84" s="38" cm="1">
        <f t="array" ref="BE84">SUM(SUMIF(Survey!AW84:BD84,{"&gt;0","&lt;0"})*{1,-1})-SUM(SUMIF(Survey!BF84:BM84,{"&gt;0","&lt;0"})*{1,-1})</f>
        <v>0</v>
      </c>
      <c r="BF84" s="46" t="str">
        <f t="shared" si="60"/>
        <v>No holdings</v>
      </c>
      <c r="BG84" s="37">
        <f t="shared" si="61"/>
        <v>0</v>
      </c>
      <c r="BH84" s="196" t="str">
        <f t="shared" si="62"/>
        <v>Fail</v>
      </c>
      <c r="BI84" s="47">
        <f>ABS(Survey!$AL84)</f>
        <v>0</v>
      </c>
      <c r="BJ84" s="47" cm="1">
        <f t="array" ref="BJ84">SUM(SUMIF(Survey!BO84:CH84,{"&gt;0","&lt;0"})*{1,-1})-SUM(SUMIF(Survey!CJ84:DC84,{"&gt;0","&lt;0"})*{1,-1})</f>
        <v>0</v>
      </c>
      <c r="BK84" s="48" t="str">
        <f t="shared" si="63"/>
        <v>No holdings</v>
      </c>
      <c r="BL84" s="49">
        <f t="shared" si="64"/>
        <v>0</v>
      </c>
      <c r="BM84" s="196" t="str">
        <f t="shared" si="65"/>
        <v>Pass</v>
      </c>
      <c r="BN84" s="54" t="b">
        <f>IF(ABS(Survey!$CH84)=0,TRUE,FALSE)</f>
        <v>1</v>
      </c>
      <c r="BO84" s="53" t="b">
        <f>NOT(ISBLANK(Survey!$CI84))</f>
        <v>0</v>
      </c>
      <c r="BP84" s="196" t="str">
        <f t="shared" si="66"/>
        <v>Pass</v>
      </c>
      <c r="BQ84" s="54" t="b">
        <f>IF(ABS(Survey!$DC84)=0,TRUE,FALSE)</f>
        <v>1</v>
      </c>
      <c r="BR84" s="53" t="b">
        <f>NOT(ISBLANK(Survey!$DD84))</f>
        <v>0</v>
      </c>
      <c r="BS84" s="37" t="str">
        <f t="shared" si="67"/>
        <v>Pass</v>
      </c>
      <c r="BT84" s="38" cm="1">
        <f t="array" ref="BT84">SUM(SUMIF(Survey!CD84,{"&gt;0","&lt;0"})*{1,-1})+SUM(SUMIF(Survey!CY84,{"&gt;0","&lt;0"})*{1,-1})</f>
        <v>0</v>
      </c>
      <c r="BU84" s="38">
        <f>SUM(SUMIF(Survey!DF84:DL84,{"&gt;0","&lt;0"})*{1,-1})+SUM(SUMIF(Survey!DN84:DT84,{"&gt;0","&lt;0"})*{1,-1})</f>
        <v>0</v>
      </c>
      <c r="BV84" s="37">
        <f t="shared" si="68"/>
        <v>0</v>
      </c>
      <c r="BW84" s="37">
        <f t="shared" si="69"/>
        <v>0</v>
      </c>
      <c r="BX84" s="196" t="str">
        <f t="shared" si="70"/>
        <v>Pass</v>
      </c>
      <c r="BY84" s="54" t="b">
        <f>IF(ABS(Survey!$DL84)=0,TRUE,FALSE)</f>
        <v>1</v>
      </c>
      <c r="BZ84" s="53" t="b">
        <f>NOT(ISBLANK(Survey!DM84))</f>
        <v>0</v>
      </c>
      <c r="CA84" s="196" t="str">
        <f t="shared" si="71"/>
        <v>Pass</v>
      </c>
      <c r="CB84" s="54" t="b">
        <f>IF(ABS(Survey!$DT84)=0,TRUE,FALSE)</f>
        <v>1</v>
      </c>
      <c r="CC84" s="53" t="b">
        <f>NOT(ISBLANK(Survey!$DU84))</f>
        <v>0</v>
      </c>
      <c r="CD84" s="196" t="str">
        <f t="shared" si="72"/>
        <v>Fail</v>
      </c>
      <c r="CE84" s="47">
        <f>SUM(SUMIF(Survey!EA84:EC84,{"&gt;0","&lt;0"})*{1,-1})</f>
        <v>0</v>
      </c>
      <c r="CF84" s="50">
        <f t="shared" si="73"/>
        <v>0</v>
      </c>
      <c r="CG84" s="50">
        <f t="shared" si="74"/>
        <v>100</v>
      </c>
      <c r="CH84" s="48" t="b">
        <f>IF(OR(Survey!$M84="ETF",Survey!$M84="ETF, alternative mutual fund",Survey!$M84="Closed-end", Survey!$M84="Split share corp"),TRUE,FALSE)</f>
        <v>0</v>
      </c>
      <c r="CI84" s="196" t="str">
        <f t="shared" si="75"/>
        <v>Fail</v>
      </c>
      <c r="CJ84" s="47">
        <f>SUM(SUMIF(Survey!EE84:EK84,{"&gt;0","&lt;0"})*{1,-1})</f>
        <v>0</v>
      </c>
      <c r="CK84" s="50">
        <f t="shared" si="76"/>
        <v>0</v>
      </c>
      <c r="CL84" s="49">
        <f t="shared" si="77"/>
        <v>100</v>
      </c>
      <c r="CM84" s="196" t="str">
        <f t="shared" si="78"/>
        <v>Fail</v>
      </c>
      <c r="CN84" s="47">
        <f>SUM(SUMIF(Survey!EM84:ES84,{"&gt;0","&lt;0"})*{1,-1})</f>
        <v>0</v>
      </c>
      <c r="CO84" s="50">
        <f t="shared" si="79"/>
        <v>0</v>
      </c>
      <c r="CP84" s="49">
        <f t="shared" si="80"/>
        <v>100</v>
      </c>
    </row>
    <row r="85" spans="1:94">
      <c r="A85" s="1">
        <v>82</v>
      </c>
      <c r="B85" s="37" t="str">
        <f t="shared" si="41"/>
        <v>Pass</v>
      </c>
      <c r="C85" s="37" t="str">
        <f>IF(COUNTBLANK(Survey!B85:ET85)=$C$2, "Pass", "Fail")</f>
        <v>Pass</v>
      </c>
      <c r="D85" s="37" t="str">
        <f t="shared" si="42"/>
        <v>Fail</v>
      </c>
      <c r="F85" s="196" t="str">
        <f t="shared" si="43"/>
        <v>Fail</v>
      </c>
      <c r="G85" s="43">
        <f>COUNTBLANK(Survey!B85:D85)+COUNTBLANK(Survey!G85)+COUNTBLANK(Survey!I85)+COUNTBLANK(Survey!L85:M85)+COUNTBLANK(Survey!P85)+COUNTBLANK(Survey!S85:U85)+COUNTBLANK(Survey!AA85:AC85)+COUNTBLANK(Survey!AF85:AG85)+COUNTBLANK(Survey!AK85)</f>
        <v>17</v>
      </c>
      <c r="H85" s="196" t="str">
        <f t="shared" si="44"/>
        <v>Pass</v>
      </c>
      <c r="I85" s="44">
        <f>LEN(Survey!E85)</f>
        <v>0</v>
      </c>
      <c r="J85" s="196" t="str">
        <f t="shared" si="45"/>
        <v>Pass</v>
      </c>
      <c r="K85" s="43">
        <f>LEN(Survey!F85)</f>
        <v>0</v>
      </c>
      <c r="L85" s="196" t="str">
        <f t="shared" si="46"/>
        <v>Pass</v>
      </c>
      <c r="M85" s="44">
        <f>LEN(Survey!H85)</f>
        <v>0</v>
      </c>
      <c r="N85" s="43" t="str">
        <f>IF(Survey!$L85="Prospectus fund", "Yes", "No")</f>
        <v>No</v>
      </c>
      <c r="O85" s="196" t="str">
        <f t="shared" si="47"/>
        <v>Pass</v>
      </c>
      <c r="P85" s="44">
        <f>MOD((LEN(Survey!J85)+2),11)</f>
        <v>2</v>
      </c>
      <c r="Q85" s="48" t="b">
        <f>IF(OR(Survey!$M85="ETF",Survey!$M85="ETF, alternative mutual fund",Survey!$M85="Closed-end", Survey!$M85="Split share corp", Survey!$I85="Yes"),TRUE,FALSE)</f>
        <v>0</v>
      </c>
      <c r="R85" s="196" t="str">
        <f>IFERROR(IF(AND(OR(U85=V85,V85 = "Either"),NOT(ISBLANK(Survey!K85))),"Pass","Fail"),"Pass")</f>
        <v>Fail</v>
      </c>
      <c r="S85" s="47" cm="1">
        <f t="array" ref="S85">SUM(SUMIF(Survey!BO85:CH85,{"&gt;0","&lt;0"})*{1,-1})</f>
        <v>0</v>
      </c>
      <c r="T85" s="54" cm="1">
        <f t="array" ref="T85">SUM(SUMIF(Survey!BR85,{"&gt;0","&lt;0"})*{1,-1})+SUM(SUMIF(Survey!CB85,{"&gt;0","&lt;0"})*{1,-1})</f>
        <v>0</v>
      </c>
      <c r="U85" s="54">
        <f>Survey!K85</f>
        <v>0</v>
      </c>
      <c r="V85" s="53" t="str">
        <f t="shared" si="48"/>
        <v>Stand-alone</v>
      </c>
      <c r="W85" s="196" t="str">
        <f t="shared" si="49"/>
        <v>Fail</v>
      </c>
      <c r="X85" s="93" cm="1">
        <f t="array" ref="X85">SUM(SUMIF(Survey!BO85:CH85,{"&gt;0","&lt;0"})*{1,-1})+SUM(SUMIF(Survey!CJ85:DC85,{"&gt;0","&lt;0"})*{1,-1})</f>
        <v>0</v>
      </c>
      <c r="Y85" s="93">
        <f>IFERROR(X85/(Survey!$AL85),0)</f>
        <v>0</v>
      </c>
      <c r="Z85" s="198" t="b">
        <f>IF(OR(Survey!$M85="Alternative strategy or hedge",Survey!$M85="Other",Survey!$L85="Prospectus fund"),TRUE,FALSE)</f>
        <v>0</v>
      </c>
      <c r="AA85" s="198" t="b">
        <f>NOT(ISBLANK(Survey!$M85))</f>
        <v>0</v>
      </c>
      <c r="AB85" s="196" t="str">
        <f t="shared" si="50"/>
        <v>Pass</v>
      </c>
      <c r="AC85" s="54" t="b">
        <f>NOT(ISNUMBER(SEARCH("Other",Survey!$P85)))</f>
        <v>1</v>
      </c>
      <c r="AD85" s="53" t="b">
        <f>NOT(ISBLANK(Survey!$Q85))</f>
        <v>0</v>
      </c>
      <c r="AE85" s="239" t="str" cm="1">
        <f t="array" ref="AE85">IF(OR(IF(OR($AG85+$AH85 = 2, $AI85=1), FALSE, TRUE), AND($AF85:$AF85 = 0)),"Pass","Fail")</f>
        <v>Pass</v>
      </c>
      <c r="AF85" s="235">
        <f>COUNTBLANK(Survey!$W85:$Z85)</f>
        <v>4</v>
      </c>
      <c r="AG85" s="235">
        <f>IF(Survey!$I85="Yes",1,0)</f>
        <v>0</v>
      </c>
      <c r="AH85" s="235">
        <f>IF(OR(Survey!$M85="Mutual fund",Survey!$M85="Alternative mutual fund",Survey!$M85="Money market"),1,0)</f>
        <v>0</v>
      </c>
      <c r="AI85" s="240">
        <f>IF(OR(Survey!$M85="ETF",Survey!$M85="ETF, alternative mutual fund"),1,0)</f>
        <v>0</v>
      </c>
      <c r="AJ85" s="196" t="str">
        <f t="shared" si="51"/>
        <v>Pass</v>
      </c>
      <c r="AK85" s="54" t="b">
        <f>NOT(ISNUMBER(SEARCH("Yes",Survey!$AC85)))</f>
        <v>1</v>
      </c>
      <c r="AL85" s="53" t="b">
        <f>IF(COUNTBLANK(Survey!$AD85:$AE85)=0,TRUE, FALSE)</f>
        <v>0</v>
      </c>
      <c r="AM85" s="196" t="str">
        <f t="shared" si="52"/>
        <v>Pass</v>
      </c>
      <c r="AN85" s="54" t="b">
        <f>NOT(ISNUMBER(SEARCH("Yes",Survey!$AF85)))</f>
        <v>1</v>
      </c>
      <c r="AO85" s="53" t="b">
        <f>NOT(ISBLANK(Survey!$AH85))</f>
        <v>0</v>
      </c>
      <c r="AP85" s="196" t="str">
        <f t="shared" si="53"/>
        <v>Pass</v>
      </c>
      <c r="AQ85" s="54" t="b">
        <f>NOT(OR(ISNUMBER(SEARCH("Other",Survey!$AH85)),ISNUMBER(SEARCH("Multiple",Survey!$AH85))))</f>
        <v>1</v>
      </c>
      <c r="AR85" s="53" t="b">
        <f>NOT(ISBLANK(Survey!$AI85))</f>
        <v>0</v>
      </c>
      <c r="AS85" s="196" t="str">
        <f t="shared" si="54"/>
        <v>Fail</v>
      </c>
      <c r="AT85" s="45">
        <f>(Survey!$AL85)</f>
        <v>0</v>
      </c>
      <c r="AU85" s="37" t="str">
        <f t="shared" si="55"/>
        <v>Fail</v>
      </c>
      <c r="AV85" s="38">
        <f>ABS(Survey!$AL85)</f>
        <v>0</v>
      </c>
      <c r="AW85" s="64">
        <f>ABS(Survey!$AM85)+Survey!$AN85-ABS(Survey!$AO85)+ABS(Survey!$AP85)-ABS(Survey!$AQ85)+ABS(Survey!$AR85)-ABS(Survey!$AS85)+Survey!$AT85</f>
        <v>0</v>
      </c>
      <c r="AX85" s="46" t="str">
        <f t="shared" si="56"/>
        <v>No holdings</v>
      </c>
      <c r="AY85" s="37">
        <f t="shared" si="57"/>
        <v>0</v>
      </c>
      <c r="AZ85" s="196" t="str">
        <f t="shared" si="58"/>
        <v>Pass</v>
      </c>
      <c r="BA85" s="54" t="b">
        <f>IF(ABS(Survey!$AT85)=0,TRUE,FALSE)</f>
        <v>1</v>
      </c>
      <c r="BB85" s="53" t="b">
        <f>NOT(ISBLANK(Survey!$AU85))</f>
        <v>0</v>
      </c>
      <c r="BC85" s="37" t="str">
        <f t="shared" si="59"/>
        <v>Fail</v>
      </c>
      <c r="BD85" s="38">
        <f>ABS(Survey!$AL85)</f>
        <v>0</v>
      </c>
      <c r="BE85" s="38" cm="1">
        <f t="array" ref="BE85">SUM(SUMIF(Survey!AW85:BD85,{"&gt;0","&lt;0"})*{1,-1})-SUM(SUMIF(Survey!BF85:BM85,{"&gt;0","&lt;0"})*{1,-1})</f>
        <v>0</v>
      </c>
      <c r="BF85" s="46" t="str">
        <f t="shared" si="60"/>
        <v>No holdings</v>
      </c>
      <c r="BG85" s="37">
        <f t="shared" si="61"/>
        <v>0</v>
      </c>
      <c r="BH85" s="196" t="str">
        <f t="shared" si="62"/>
        <v>Fail</v>
      </c>
      <c r="BI85" s="47">
        <f>ABS(Survey!$AL85)</f>
        <v>0</v>
      </c>
      <c r="BJ85" s="47" cm="1">
        <f t="array" ref="BJ85">SUM(SUMIF(Survey!BO85:CH85,{"&gt;0","&lt;0"})*{1,-1})-SUM(SUMIF(Survey!CJ85:DC85,{"&gt;0","&lt;0"})*{1,-1})</f>
        <v>0</v>
      </c>
      <c r="BK85" s="48" t="str">
        <f t="shared" si="63"/>
        <v>No holdings</v>
      </c>
      <c r="BL85" s="49">
        <f t="shared" si="64"/>
        <v>0</v>
      </c>
      <c r="BM85" s="196" t="str">
        <f t="shared" si="65"/>
        <v>Pass</v>
      </c>
      <c r="BN85" s="54" t="b">
        <f>IF(ABS(Survey!$CH85)=0,TRUE,FALSE)</f>
        <v>1</v>
      </c>
      <c r="BO85" s="53" t="b">
        <f>NOT(ISBLANK(Survey!$CI85))</f>
        <v>0</v>
      </c>
      <c r="BP85" s="196" t="str">
        <f t="shared" si="66"/>
        <v>Pass</v>
      </c>
      <c r="BQ85" s="54" t="b">
        <f>IF(ABS(Survey!$DC85)=0,TRUE,FALSE)</f>
        <v>1</v>
      </c>
      <c r="BR85" s="53" t="b">
        <f>NOT(ISBLANK(Survey!$DD85))</f>
        <v>0</v>
      </c>
      <c r="BS85" s="37" t="str">
        <f t="shared" si="67"/>
        <v>Pass</v>
      </c>
      <c r="BT85" s="38" cm="1">
        <f t="array" ref="BT85">SUM(SUMIF(Survey!CD85,{"&gt;0","&lt;0"})*{1,-1})+SUM(SUMIF(Survey!CY85,{"&gt;0","&lt;0"})*{1,-1})</f>
        <v>0</v>
      </c>
      <c r="BU85" s="38">
        <f>SUM(SUMIF(Survey!DF85:DL85,{"&gt;0","&lt;0"})*{1,-1})+SUM(SUMIF(Survey!DN85:DT85,{"&gt;0","&lt;0"})*{1,-1})</f>
        <v>0</v>
      </c>
      <c r="BV85" s="37">
        <f t="shared" si="68"/>
        <v>0</v>
      </c>
      <c r="BW85" s="37">
        <f t="shared" si="69"/>
        <v>0</v>
      </c>
      <c r="BX85" s="196" t="str">
        <f t="shared" si="70"/>
        <v>Pass</v>
      </c>
      <c r="BY85" s="54" t="b">
        <f>IF(ABS(Survey!$DL85)=0,TRUE,FALSE)</f>
        <v>1</v>
      </c>
      <c r="BZ85" s="53" t="b">
        <f>NOT(ISBLANK(Survey!DM85))</f>
        <v>0</v>
      </c>
      <c r="CA85" s="196" t="str">
        <f t="shared" si="71"/>
        <v>Pass</v>
      </c>
      <c r="CB85" s="54" t="b">
        <f>IF(ABS(Survey!$DT85)=0,TRUE,FALSE)</f>
        <v>1</v>
      </c>
      <c r="CC85" s="53" t="b">
        <f>NOT(ISBLANK(Survey!$DU85))</f>
        <v>0</v>
      </c>
      <c r="CD85" s="196" t="str">
        <f t="shared" si="72"/>
        <v>Fail</v>
      </c>
      <c r="CE85" s="47">
        <f>SUM(SUMIF(Survey!EA85:EC85,{"&gt;0","&lt;0"})*{1,-1})</f>
        <v>0</v>
      </c>
      <c r="CF85" s="50">
        <f t="shared" si="73"/>
        <v>0</v>
      </c>
      <c r="CG85" s="50">
        <f t="shared" si="74"/>
        <v>100</v>
      </c>
      <c r="CH85" s="48" t="b">
        <f>IF(OR(Survey!$M85="ETF",Survey!$M85="ETF, alternative mutual fund",Survey!$M85="Closed-end", Survey!$M85="Split share corp"),TRUE,FALSE)</f>
        <v>0</v>
      </c>
      <c r="CI85" s="196" t="str">
        <f t="shared" si="75"/>
        <v>Fail</v>
      </c>
      <c r="CJ85" s="47">
        <f>SUM(SUMIF(Survey!EE85:EK85,{"&gt;0","&lt;0"})*{1,-1})</f>
        <v>0</v>
      </c>
      <c r="CK85" s="50">
        <f t="shared" si="76"/>
        <v>0</v>
      </c>
      <c r="CL85" s="49">
        <f t="shared" si="77"/>
        <v>100</v>
      </c>
      <c r="CM85" s="196" t="str">
        <f t="shared" si="78"/>
        <v>Fail</v>
      </c>
      <c r="CN85" s="47">
        <f>SUM(SUMIF(Survey!EM85:ES85,{"&gt;0","&lt;0"})*{1,-1})</f>
        <v>0</v>
      </c>
      <c r="CO85" s="50">
        <f t="shared" si="79"/>
        <v>0</v>
      </c>
      <c r="CP85" s="49">
        <f t="shared" si="80"/>
        <v>100</v>
      </c>
    </row>
    <row r="86" spans="1:94">
      <c r="A86" s="1">
        <v>83</v>
      </c>
      <c r="B86" s="37" t="str">
        <f t="shared" si="41"/>
        <v>Pass</v>
      </c>
      <c r="C86" s="37" t="str">
        <f>IF(COUNTBLANK(Survey!B86:ET86)=$C$2, "Pass", "Fail")</f>
        <v>Pass</v>
      </c>
      <c r="D86" s="37" t="str">
        <f t="shared" si="42"/>
        <v>Fail</v>
      </c>
      <c r="F86" s="196" t="str">
        <f t="shared" si="43"/>
        <v>Fail</v>
      </c>
      <c r="G86" s="43">
        <f>COUNTBLANK(Survey!B86:D86)+COUNTBLANK(Survey!G86)+COUNTBLANK(Survey!I86)+COUNTBLANK(Survey!L86:M86)+COUNTBLANK(Survey!P86)+COUNTBLANK(Survey!S86:U86)+COUNTBLANK(Survey!AA86:AC86)+COUNTBLANK(Survey!AF86:AG86)+COUNTBLANK(Survey!AK86)</f>
        <v>17</v>
      </c>
      <c r="H86" s="196" t="str">
        <f t="shared" si="44"/>
        <v>Pass</v>
      </c>
      <c r="I86" s="44">
        <f>LEN(Survey!E86)</f>
        <v>0</v>
      </c>
      <c r="J86" s="196" t="str">
        <f t="shared" si="45"/>
        <v>Pass</v>
      </c>
      <c r="K86" s="43">
        <f>LEN(Survey!F86)</f>
        <v>0</v>
      </c>
      <c r="L86" s="196" t="str">
        <f t="shared" si="46"/>
        <v>Pass</v>
      </c>
      <c r="M86" s="44">
        <f>LEN(Survey!H86)</f>
        <v>0</v>
      </c>
      <c r="N86" s="43" t="str">
        <f>IF(Survey!$L86="Prospectus fund", "Yes", "No")</f>
        <v>No</v>
      </c>
      <c r="O86" s="196" t="str">
        <f t="shared" si="47"/>
        <v>Pass</v>
      </c>
      <c r="P86" s="44">
        <f>MOD((LEN(Survey!J86)+2),11)</f>
        <v>2</v>
      </c>
      <c r="Q86" s="48" t="b">
        <f>IF(OR(Survey!$M86="ETF",Survey!$M86="ETF, alternative mutual fund",Survey!$M86="Closed-end", Survey!$M86="Split share corp", Survey!$I86="Yes"),TRUE,FALSE)</f>
        <v>0</v>
      </c>
      <c r="R86" s="196" t="str">
        <f>IFERROR(IF(AND(OR(U86=V86,V86 = "Either"),NOT(ISBLANK(Survey!K86))),"Pass","Fail"),"Pass")</f>
        <v>Fail</v>
      </c>
      <c r="S86" s="47" cm="1">
        <f t="array" ref="S86">SUM(SUMIF(Survey!BO86:CH86,{"&gt;0","&lt;0"})*{1,-1})</f>
        <v>0</v>
      </c>
      <c r="T86" s="54" cm="1">
        <f t="array" ref="T86">SUM(SUMIF(Survey!BR86,{"&gt;0","&lt;0"})*{1,-1})+SUM(SUMIF(Survey!CB86,{"&gt;0","&lt;0"})*{1,-1})</f>
        <v>0</v>
      </c>
      <c r="U86" s="54">
        <f>Survey!K86</f>
        <v>0</v>
      </c>
      <c r="V86" s="53" t="str">
        <f t="shared" si="48"/>
        <v>Stand-alone</v>
      </c>
      <c r="W86" s="196" t="str">
        <f t="shared" si="49"/>
        <v>Fail</v>
      </c>
      <c r="X86" s="93" cm="1">
        <f t="array" ref="X86">SUM(SUMIF(Survey!BO86:CH86,{"&gt;0","&lt;0"})*{1,-1})+SUM(SUMIF(Survey!CJ86:DC86,{"&gt;0","&lt;0"})*{1,-1})</f>
        <v>0</v>
      </c>
      <c r="Y86" s="93">
        <f>IFERROR(X86/(Survey!$AL86),0)</f>
        <v>0</v>
      </c>
      <c r="Z86" s="198" t="b">
        <f>IF(OR(Survey!$M86="Alternative strategy or hedge",Survey!$M86="Other",Survey!$L86="Prospectus fund"),TRUE,FALSE)</f>
        <v>0</v>
      </c>
      <c r="AA86" s="198" t="b">
        <f>NOT(ISBLANK(Survey!$M86))</f>
        <v>0</v>
      </c>
      <c r="AB86" s="196" t="str">
        <f t="shared" si="50"/>
        <v>Pass</v>
      </c>
      <c r="AC86" s="54" t="b">
        <f>NOT(ISNUMBER(SEARCH("Other",Survey!$P86)))</f>
        <v>1</v>
      </c>
      <c r="AD86" s="53" t="b">
        <f>NOT(ISBLANK(Survey!$Q86))</f>
        <v>0</v>
      </c>
      <c r="AE86" s="239" t="str" cm="1">
        <f t="array" ref="AE86">IF(OR(IF(OR($AG86+$AH86 = 2, $AI86=1), FALSE, TRUE), AND($AF86:$AF86 = 0)),"Pass","Fail")</f>
        <v>Pass</v>
      </c>
      <c r="AF86" s="235">
        <f>COUNTBLANK(Survey!$W86:$Z86)</f>
        <v>4</v>
      </c>
      <c r="AG86" s="235">
        <f>IF(Survey!$I86="Yes",1,0)</f>
        <v>0</v>
      </c>
      <c r="AH86" s="235">
        <f>IF(OR(Survey!$M86="Mutual fund",Survey!$M86="Alternative mutual fund",Survey!$M86="Money market"),1,0)</f>
        <v>0</v>
      </c>
      <c r="AI86" s="240">
        <f>IF(OR(Survey!$M86="ETF",Survey!$M86="ETF, alternative mutual fund"),1,0)</f>
        <v>0</v>
      </c>
      <c r="AJ86" s="196" t="str">
        <f t="shared" si="51"/>
        <v>Pass</v>
      </c>
      <c r="AK86" s="54" t="b">
        <f>NOT(ISNUMBER(SEARCH("Yes",Survey!$AC86)))</f>
        <v>1</v>
      </c>
      <c r="AL86" s="53" t="b">
        <f>IF(COUNTBLANK(Survey!$AD86:$AE86)=0,TRUE, FALSE)</f>
        <v>0</v>
      </c>
      <c r="AM86" s="196" t="str">
        <f t="shared" si="52"/>
        <v>Pass</v>
      </c>
      <c r="AN86" s="54" t="b">
        <f>NOT(ISNUMBER(SEARCH("Yes",Survey!$AF86)))</f>
        <v>1</v>
      </c>
      <c r="AO86" s="53" t="b">
        <f>NOT(ISBLANK(Survey!$AH86))</f>
        <v>0</v>
      </c>
      <c r="AP86" s="196" t="str">
        <f t="shared" si="53"/>
        <v>Pass</v>
      </c>
      <c r="AQ86" s="54" t="b">
        <f>NOT(OR(ISNUMBER(SEARCH("Other",Survey!$AH86)),ISNUMBER(SEARCH("Multiple",Survey!$AH86))))</f>
        <v>1</v>
      </c>
      <c r="AR86" s="53" t="b">
        <f>NOT(ISBLANK(Survey!$AI86))</f>
        <v>0</v>
      </c>
      <c r="AS86" s="196" t="str">
        <f t="shared" si="54"/>
        <v>Fail</v>
      </c>
      <c r="AT86" s="45">
        <f>(Survey!$AL86)</f>
        <v>0</v>
      </c>
      <c r="AU86" s="37" t="str">
        <f t="shared" si="55"/>
        <v>Fail</v>
      </c>
      <c r="AV86" s="38">
        <f>ABS(Survey!$AL86)</f>
        <v>0</v>
      </c>
      <c r="AW86" s="64">
        <f>ABS(Survey!$AM86)+Survey!$AN86-ABS(Survey!$AO86)+ABS(Survey!$AP86)-ABS(Survey!$AQ86)+ABS(Survey!$AR86)-ABS(Survey!$AS86)+Survey!$AT86</f>
        <v>0</v>
      </c>
      <c r="AX86" s="46" t="str">
        <f t="shared" si="56"/>
        <v>No holdings</v>
      </c>
      <c r="AY86" s="37">
        <f t="shared" si="57"/>
        <v>0</v>
      </c>
      <c r="AZ86" s="196" t="str">
        <f t="shared" si="58"/>
        <v>Pass</v>
      </c>
      <c r="BA86" s="54" t="b">
        <f>IF(ABS(Survey!$AT86)=0,TRUE,FALSE)</f>
        <v>1</v>
      </c>
      <c r="BB86" s="53" t="b">
        <f>NOT(ISBLANK(Survey!$AU86))</f>
        <v>0</v>
      </c>
      <c r="BC86" s="37" t="str">
        <f t="shared" si="59"/>
        <v>Fail</v>
      </c>
      <c r="BD86" s="38">
        <f>ABS(Survey!$AL86)</f>
        <v>0</v>
      </c>
      <c r="BE86" s="38" cm="1">
        <f t="array" ref="BE86">SUM(SUMIF(Survey!AW86:BD86,{"&gt;0","&lt;0"})*{1,-1})-SUM(SUMIF(Survey!BF86:BM86,{"&gt;0","&lt;0"})*{1,-1})</f>
        <v>0</v>
      </c>
      <c r="BF86" s="46" t="str">
        <f t="shared" si="60"/>
        <v>No holdings</v>
      </c>
      <c r="BG86" s="37">
        <f t="shared" si="61"/>
        <v>0</v>
      </c>
      <c r="BH86" s="196" t="str">
        <f t="shared" si="62"/>
        <v>Fail</v>
      </c>
      <c r="BI86" s="47">
        <f>ABS(Survey!$AL86)</f>
        <v>0</v>
      </c>
      <c r="BJ86" s="47" cm="1">
        <f t="array" ref="BJ86">SUM(SUMIF(Survey!BO86:CH86,{"&gt;0","&lt;0"})*{1,-1})-SUM(SUMIF(Survey!CJ86:DC86,{"&gt;0","&lt;0"})*{1,-1})</f>
        <v>0</v>
      </c>
      <c r="BK86" s="48" t="str">
        <f t="shared" si="63"/>
        <v>No holdings</v>
      </c>
      <c r="BL86" s="49">
        <f t="shared" si="64"/>
        <v>0</v>
      </c>
      <c r="BM86" s="196" t="str">
        <f t="shared" si="65"/>
        <v>Pass</v>
      </c>
      <c r="BN86" s="54" t="b">
        <f>IF(ABS(Survey!$CH86)=0,TRUE,FALSE)</f>
        <v>1</v>
      </c>
      <c r="BO86" s="53" t="b">
        <f>NOT(ISBLANK(Survey!$CI86))</f>
        <v>0</v>
      </c>
      <c r="BP86" s="196" t="str">
        <f t="shared" si="66"/>
        <v>Pass</v>
      </c>
      <c r="BQ86" s="54" t="b">
        <f>IF(ABS(Survey!$DC86)=0,TRUE,FALSE)</f>
        <v>1</v>
      </c>
      <c r="BR86" s="53" t="b">
        <f>NOT(ISBLANK(Survey!$DD86))</f>
        <v>0</v>
      </c>
      <c r="BS86" s="37" t="str">
        <f t="shared" si="67"/>
        <v>Pass</v>
      </c>
      <c r="BT86" s="38" cm="1">
        <f t="array" ref="BT86">SUM(SUMIF(Survey!CD86,{"&gt;0","&lt;0"})*{1,-1})+SUM(SUMIF(Survey!CY86,{"&gt;0","&lt;0"})*{1,-1})</f>
        <v>0</v>
      </c>
      <c r="BU86" s="38">
        <f>SUM(SUMIF(Survey!DF86:DL86,{"&gt;0","&lt;0"})*{1,-1})+SUM(SUMIF(Survey!DN86:DT86,{"&gt;0","&lt;0"})*{1,-1})</f>
        <v>0</v>
      </c>
      <c r="BV86" s="37">
        <f t="shared" si="68"/>
        <v>0</v>
      </c>
      <c r="BW86" s="37">
        <f t="shared" si="69"/>
        <v>0</v>
      </c>
      <c r="BX86" s="196" t="str">
        <f t="shared" si="70"/>
        <v>Pass</v>
      </c>
      <c r="BY86" s="54" t="b">
        <f>IF(ABS(Survey!$DL86)=0,TRUE,FALSE)</f>
        <v>1</v>
      </c>
      <c r="BZ86" s="53" t="b">
        <f>NOT(ISBLANK(Survey!DM86))</f>
        <v>0</v>
      </c>
      <c r="CA86" s="196" t="str">
        <f t="shared" si="71"/>
        <v>Pass</v>
      </c>
      <c r="CB86" s="54" t="b">
        <f>IF(ABS(Survey!$DT86)=0,TRUE,FALSE)</f>
        <v>1</v>
      </c>
      <c r="CC86" s="53" t="b">
        <f>NOT(ISBLANK(Survey!$DU86))</f>
        <v>0</v>
      </c>
      <c r="CD86" s="196" t="str">
        <f t="shared" si="72"/>
        <v>Fail</v>
      </c>
      <c r="CE86" s="47">
        <f>SUM(SUMIF(Survey!EA86:EC86,{"&gt;0","&lt;0"})*{1,-1})</f>
        <v>0</v>
      </c>
      <c r="CF86" s="50">
        <f t="shared" si="73"/>
        <v>0</v>
      </c>
      <c r="CG86" s="50">
        <f t="shared" si="74"/>
        <v>100</v>
      </c>
      <c r="CH86" s="48" t="b">
        <f>IF(OR(Survey!$M86="ETF",Survey!$M86="ETF, alternative mutual fund",Survey!$M86="Closed-end", Survey!$M86="Split share corp"),TRUE,FALSE)</f>
        <v>0</v>
      </c>
      <c r="CI86" s="196" t="str">
        <f t="shared" si="75"/>
        <v>Fail</v>
      </c>
      <c r="CJ86" s="47">
        <f>SUM(SUMIF(Survey!EE86:EK86,{"&gt;0","&lt;0"})*{1,-1})</f>
        <v>0</v>
      </c>
      <c r="CK86" s="50">
        <f t="shared" si="76"/>
        <v>0</v>
      </c>
      <c r="CL86" s="49">
        <f t="shared" si="77"/>
        <v>100</v>
      </c>
      <c r="CM86" s="196" t="str">
        <f t="shared" si="78"/>
        <v>Fail</v>
      </c>
      <c r="CN86" s="47">
        <f>SUM(SUMIF(Survey!EM86:ES86,{"&gt;0","&lt;0"})*{1,-1})</f>
        <v>0</v>
      </c>
      <c r="CO86" s="50">
        <f t="shared" si="79"/>
        <v>0</v>
      </c>
      <c r="CP86" s="49">
        <f t="shared" si="80"/>
        <v>100</v>
      </c>
    </row>
    <row r="87" spans="1:94">
      <c r="A87" s="1">
        <v>84</v>
      </c>
      <c r="B87" s="37" t="str">
        <f t="shared" si="41"/>
        <v>Pass</v>
      </c>
      <c r="C87" s="37" t="str">
        <f>IF(COUNTBLANK(Survey!B87:ET87)=$C$2, "Pass", "Fail")</f>
        <v>Pass</v>
      </c>
      <c r="D87" s="37" t="str">
        <f t="shared" si="42"/>
        <v>Fail</v>
      </c>
      <c r="F87" s="196" t="str">
        <f t="shared" si="43"/>
        <v>Fail</v>
      </c>
      <c r="G87" s="43">
        <f>COUNTBLANK(Survey!B87:D87)+COUNTBLANK(Survey!G87)+COUNTBLANK(Survey!I87)+COUNTBLANK(Survey!L87:M87)+COUNTBLANK(Survey!P87)+COUNTBLANK(Survey!S87:U87)+COUNTBLANK(Survey!AA87:AC87)+COUNTBLANK(Survey!AF87:AG87)+COUNTBLANK(Survey!AK87)</f>
        <v>17</v>
      </c>
      <c r="H87" s="196" t="str">
        <f t="shared" si="44"/>
        <v>Pass</v>
      </c>
      <c r="I87" s="44">
        <f>LEN(Survey!E87)</f>
        <v>0</v>
      </c>
      <c r="J87" s="196" t="str">
        <f t="shared" si="45"/>
        <v>Pass</v>
      </c>
      <c r="K87" s="43">
        <f>LEN(Survey!F87)</f>
        <v>0</v>
      </c>
      <c r="L87" s="196" t="str">
        <f t="shared" si="46"/>
        <v>Pass</v>
      </c>
      <c r="M87" s="44">
        <f>LEN(Survey!H87)</f>
        <v>0</v>
      </c>
      <c r="N87" s="43" t="str">
        <f>IF(Survey!$L87="Prospectus fund", "Yes", "No")</f>
        <v>No</v>
      </c>
      <c r="O87" s="196" t="str">
        <f t="shared" si="47"/>
        <v>Pass</v>
      </c>
      <c r="P87" s="44">
        <f>MOD((LEN(Survey!J87)+2),11)</f>
        <v>2</v>
      </c>
      <c r="Q87" s="48" t="b">
        <f>IF(OR(Survey!$M87="ETF",Survey!$M87="ETF, alternative mutual fund",Survey!$M87="Closed-end", Survey!$M87="Split share corp", Survey!$I87="Yes"),TRUE,FALSE)</f>
        <v>0</v>
      </c>
      <c r="R87" s="196" t="str">
        <f>IFERROR(IF(AND(OR(U87=V87,V87 = "Either"),NOT(ISBLANK(Survey!K87))),"Pass","Fail"),"Pass")</f>
        <v>Fail</v>
      </c>
      <c r="S87" s="47" cm="1">
        <f t="array" ref="S87">SUM(SUMIF(Survey!BO87:CH87,{"&gt;0","&lt;0"})*{1,-1})</f>
        <v>0</v>
      </c>
      <c r="T87" s="54" cm="1">
        <f t="array" ref="T87">SUM(SUMIF(Survey!BR87,{"&gt;0","&lt;0"})*{1,-1})+SUM(SUMIF(Survey!CB87,{"&gt;0","&lt;0"})*{1,-1})</f>
        <v>0</v>
      </c>
      <c r="U87" s="54">
        <f>Survey!K87</f>
        <v>0</v>
      </c>
      <c r="V87" s="53" t="str">
        <f t="shared" si="48"/>
        <v>Stand-alone</v>
      </c>
      <c r="W87" s="196" t="str">
        <f t="shared" si="49"/>
        <v>Fail</v>
      </c>
      <c r="X87" s="93" cm="1">
        <f t="array" ref="X87">SUM(SUMIF(Survey!BO87:CH87,{"&gt;0","&lt;0"})*{1,-1})+SUM(SUMIF(Survey!CJ87:DC87,{"&gt;0","&lt;0"})*{1,-1})</f>
        <v>0</v>
      </c>
      <c r="Y87" s="93">
        <f>IFERROR(X87/(Survey!$AL87),0)</f>
        <v>0</v>
      </c>
      <c r="Z87" s="198" t="b">
        <f>IF(OR(Survey!$M87="Alternative strategy or hedge",Survey!$M87="Other",Survey!$L87="Prospectus fund"),TRUE,FALSE)</f>
        <v>0</v>
      </c>
      <c r="AA87" s="198" t="b">
        <f>NOT(ISBLANK(Survey!$M87))</f>
        <v>0</v>
      </c>
      <c r="AB87" s="196" t="str">
        <f t="shared" si="50"/>
        <v>Pass</v>
      </c>
      <c r="AC87" s="54" t="b">
        <f>NOT(ISNUMBER(SEARCH("Other",Survey!$P87)))</f>
        <v>1</v>
      </c>
      <c r="AD87" s="53" t="b">
        <f>NOT(ISBLANK(Survey!$Q87))</f>
        <v>0</v>
      </c>
      <c r="AE87" s="239" t="str" cm="1">
        <f t="array" ref="AE87">IF(OR(IF(OR($AG87+$AH87 = 2, $AI87=1), FALSE, TRUE), AND($AF87:$AF87 = 0)),"Pass","Fail")</f>
        <v>Pass</v>
      </c>
      <c r="AF87" s="235">
        <f>COUNTBLANK(Survey!$W87:$Z87)</f>
        <v>4</v>
      </c>
      <c r="AG87" s="235">
        <f>IF(Survey!$I87="Yes",1,0)</f>
        <v>0</v>
      </c>
      <c r="AH87" s="235">
        <f>IF(OR(Survey!$M87="Mutual fund",Survey!$M87="Alternative mutual fund",Survey!$M87="Money market"),1,0)</f>
        <v>0</v>
      </c>
      <c r="AI87" s="240">
        <f>IF(OR(Survey!$M87="ETF",Survey!$M87="ETF, alternative mutual fund"),1,0)</f>
        <v>0</v>
      </c>
      <c r="AJ87" s="196" t="str">
        <f t="shared" si="51"/>
        <v>Pass</v>
      </c>
      <c r="AK87" s="54" t="b">
        <f>NOT(ISNUMBER(SEARCH("Yes",Survey!$AC87)))</f>
        <v>1</v>
      </c>
      <c r="AL87" s="53" t="b">
        <f>IF(COUNTBLANK(Survey!$AD87:$AE87)=0,TRUE, FALSE)</f>
        <v>0</v>
      </c>
      <c r="AM87" s="196" t="str">
        <f t="shared" si="52"/>
        <v>Pass</v>
      </c>
      <c r="AN87" s="54" t="b">
        <f>NOT(ISNUMBER(SEARCH("Yes",Survey!$AF87)))</f>
        <v>1</v>
      </c>
      <c r="AO87" s="53" t="b">
        <f>NOT(ISBLANK(Survey!$AH87))</f>
        <v>0</v>
      </c>
      <c r="AP87" s="196" t="str">
        <f t="shared" si="53"/>
        <v>Pass</v>
      </c>
      <c r="AQ87" s="54" t="b">
        <f>NOT(OR(ISNUMBER(SEARCH("Other",Survey!$AH87)),ISNUMBER(SEARCH("Multiple",Survey!$AH87))))</f>
        <v>1</v>
      </c>
      <c r="AR87" s="53" t="b">
        <f>NOT(ISBLANK(Survey!$AI87))</f>
        <v>0</v>
      </c>
      <c r="AS87" s="196" t="str">
        <f t="shared" si="54"/>
        <v>Fail</v>
      </c>
      <c r="AT87" s="45">
        <f>(Survey!$AL87)</f>
        <v>0</v>
      </c>
      <c r="AU87" s="37" t="str">
        <f t="shared" si="55"/>
        <v>Fail</v>
      </c>
      <c r="AV87" s="38">
        <f>ABS(Survey!$AL87)</f>
        <v>0</v>
      </c>
      <c r="AW87" s="64">
        <f>ABS(Survey!$AM87)+Survey!$AN87-ABS(Survey!$AO87)+ABS(Survey!$AP87)-ABS(Survey!$AQ87)+ABS(Survey!$AR87)-ABS(Survey!$AS87)+Survey!$AT87</f>
        <v>0</v>
      </c>
      <c r="AX87" s="46" t="str">
        <f t="shared" si="56"/>
        <v>No holdings</v>
      </c>
      <c r="AY87" s="37">
        <f t="shared" si="57"/>
        <v>0</v>
      </c>
      <c r="AZ87" s="196" t="str">
        <f t="shared" si="58"/>
        <v>Pass</v>
      </c>
      <c r="BA87" s="54" t="b">
        <f>IF(ABS(Survey!$AT87)=0,TRUE,FALSE)</f>
        <v>1</v>
      </c>
      <c r="BB87" s="53" t="b">
        <f>NOT(ISBLANK(Survey!$AU87))</f>
        <v>0</v>
      </c>
      <c r="BC87" s="37" t="str">
        <f t="shared" si="59"/>
        <v>Fail</v>
      </c>
      <c r="BD87" s="38">
        <f>ABS(Survey!$AL87)</f>
        <v>0</v>
      </c>
      <c r="BE87" s="38" cm="1">
        <f t="array" ref="BE87">SUM(SUMIF(Survey!AW87:BD87,{"&gt;0","&lt;0"})*{1,-1})-SUM(SUMIF(Survey!BF87:BM87,{"&gt;0","&lt;0"})*{1,-1})</f>
        <v>0</v>
      </c>
      <c r="BF87" s="46" t="str">
        <f t="shared" si="60"/>
        <v>No holdings</v>
      </c>
      <c r="BG87" s="37">
        <f t="shared" si="61"/>
        <v>0</v>
      </c>
      <c r="BH87" s="196" t="str">
        <f t="shared" si="62"/>
        <v>Fail</v>
      </c>
      <c r="BI87" s="47">
        <f>ABS(Survey!$AL87)</f>
        <v>0</v>
      </c>
      <c r="BJ87" s="47" cm="1">
        <f t="array" ref="BJ87">SUM(SUMIF(Survey!BO87:CH87,{"&gt;0","&lt;0"})*{1,-1})-SUM(SUMIF(Survey!CJ87:DC87,{"&gt;0","&lt;0"})*{1,-1})</f>
        <v>0</v>
      </c>
      <c r="BK87" s="48" t="str">
        <f t="shared" si="63"/>
        <v>No holdings</v>
      </c>
      <c r="BL87" s="49">
        <f t="shared" si="64"/>
        <v>0</v>
      </c>
      <c r="BM87" s="196" t="str">
        <f t="shared" si="65"/>
        <v>Pass</v>
      </c>
      <c r="BN87" s="54" t="b">
        <f>IF(ABS(Survey!$CH87)=0,TRUE,FALSE)</f>
        <v>1</v>
      </c>
      <c r="BO87" s="53" t="b">
        <f>NOT(ISBLANK(Survey!$CI87))</f>
        <v>0</v>
      </c>
      <c r="BP87" s="196" t="str">
        <f t="shared" si="66"/>
        <v>Pass</v>
      </c>
      <c r="BQ87" s="54" t="b">
        <f>IF(ABS(Survey!$DC87)=0,TRUE,FALSE)</f>
        <v>1</v>
      </c>
      <c r="BR87" s="53" t="b">
        <f>NOT(ISBLANK(Survey!$DD87))</f>
        <v>0</v>
      </c>
      <c r="BS87" s="37" t="str">
        <f t="shared" si="67"/>
        <v>Pass</v>
      </c>
      <c r="BT87" s="38" cm="1">
        <f t="array" ref="BT87">SUM(SUMIF(Survey!CD87,{"&gt;0","&lt;0"})*{1,-1})+SUM(SUMIF(Survey!CY87,{"&gt;0","&lt;0"})*{1,-1})</f>
        <v>0</v>
      </c>
      <c r="BU87" s="38">
        <f>SUM(SUMIF(Survey!DF87:DL87,{"&gt;0","&lt;0"})*{1,-1})+SUM(SUMIF(Survey!DN87:DT87,{"&gt;0","&lt;0"})*{1,-1})</f>
        <v>0</v>
      </c>
      <c r="BV87" s="37">
        <f t="shared" si="68"/>
        <v>0</v>
      </c>
      <c r="BW87" s="37">
        <f t="shared" si="69"/>
        <v>0</v>
      </c>
      <c r="BX87" s="196" t="str">
        <f t="shared" si="70"/>
        <v>Pass</v>
      </c>
      <c r="BY87" s="54" t="b">
        <f>IF(ABS(Survey!$DL87)=0,TRUE,FALSE)</f>
        <v>1</v>
      </c>
      <c r="BZ87" s="53" t="b">
        <f>NOT(ISBLANK(Survey!DM87))</f>
        <v>0</v>
      </c>
      <c r="CA87" s="196" t="str">
        <f t="shared" si="71"/>
        <v>Pass</v>
      </c>
      <c r="CB87" s="54" t="b">
        <f>IF(ABS(Survey!$DT87)=0,TRUE,FALSE)</f>
        <v>1</v>
      </c>
      <c r="CC87" s="53" t="b">
        <f>NOT(ISBLANK(Survey!$DU87))</f>
        <v>0</v>
      </c>
      <c r="CD87" s="196" t="str">
        <f t="shared" si="72"/>
        <v>Fail</v>
      </c>
      <c r="CE87" s="47">
        <f>SUM(SUMIF(Survey!EA87:EC87,{"&gt;0","&lt;0"})*{1,-1})</f>
        <v>0</v>
      </c>
      <c r="CF87" s="50">
        <f t="shared" si="73"/>
        <v>0</v>
      </c>
      <c r="CG87" s="50">
        <f t="shared" si="74"/>
        <v>100</v>
      </c>
      <c r="CH87" s="48" t="b">
        <f>IF(OR(Survey!$M87="ETF",Survey!$M87="ETF, alternative mutual fund",Survey!$M87="Closed-end", Survey!$M87="Split share corp"),TRUE,FALSE)</f>
        <v>0</v>
      </c>
      <c r="CI87" s="196" t="str">
        <f t="shared" si="75"/>
        <v>Fail</v>
      </c>
      <c r="CJ87" s="47">
        <f>SUM(SUMIF(Survey!EE87:EK87,{"&gt;0","&lt;0"})*{1,-1})</f>
        <v>0</v>
      </c>
      <c r="CK87" s="50">
        <f t="shared" si="76"/>
        <v>0</v>
      </c>
      <c r="CL87" s="49">
        <f t="shared" si="77"/>
        <v>100</v>
      </c>
      <c r="CM87" s="196" t="str">
        <f t="shared" si="78"/>
        <v>Fail</v>
      </c>
      <c r="CN87" s="47">
        <f>SUM(SUMIF(Survey!EM87:ES87,{"&gt;0","&lt;0"})*{1,-1})</f>
        <v>0</v>
      </c>
      <c r="CO87" s="50">
        <f t="shared" si="79"/>
        <v>0</v>
      </c>
      <c r="CP87" s="49">
        <f t="shared" si="80"/>
        <v>100</v>
      </c>
    </row>
    <row r="88" spans="1:94">
      <c r="A88" s="1">
        <v>85</v>
      </c>
      <c r="B88" s="37" t="str">
        <f t="shared" si="41"/>
        <v>Pass</v>
      </c>
      <c r="C88" s="37" t="str">
        <f>IF(COUNTBLANK(Survey!B88:ET88)=$C$2, "Pass", "Fail")</f>
        <v>Pass</v>
      </c>
      <c r="D88" s="37" t="str">
        <f t="shared" si="42"/>
        <v>Fail</v>
      </c>
      <c r="F88" s="196" t="str">
        <f t="shared" si="43"/>
        <v>Fail</v>
      </c>
      <c r="G88" s="43">
        <f>COUNTBLANK(Survey!B88:D88)+COUNTBLANK(Survey!G88)+COUNTBLANK(Survey!I88)+COUNTBLANK(Survey!L88:M88)+COUNTBLANK(Survey!P88)+COUNTBLANK(Survey!S88:U88)+COUNTBLANK(Survey!AA88:AC88)+COUNTBLANK(Survey!AF88:AG88)+COUNTBLANK(Survey!AK88)</f>
        <v>17</v>
      </c>
      <c r="H88" s="196" t="str">
        <f t="shared" si="44"/>
        <v>Pass</v>
      </c>
      <c r="I88" s="44">
        <f>LEN(Survey!E88)</f>
        <v>0</v>
      </c>
      <c r="J88" s="196" t="str">
        <f t="shared" si="45"/>
        <v>Pass</v>
      </c>
      <c r="K88" s="43">
        <f>LEN(Survey!F88)</f>
        <v>0</v>
      </c>
      <c r="L88" s="196" t="str">
        <f t="shared" si="46"/>
        <v>Pass</v>
      </c>
      <c r="M88" s="44">
        <f>LEN(Survey!H88)</f>
        <v>0</v>
      </c>
      <c r="N88" s="43" t="str">
        <f>IF(Survey!$L88="Prospectus fund", "Yes", "No")</f>
        <v>No</v>
      </c>
      <c r="O88" s="196" t="str">
        <f t="shared" si="47"/>
        <v>Pass</v>
      </c>
      <c r="P88" s="44">
        <f>MOD((LEN(Survey!J88)+2),11)</f>
        <v>2</v>
      </c>
      <c r="Q88" s="48" t="b">
        <f>IF(OR(Survey!$M88="ETF",Survey!$M88="ETF, alternative mutual fund",Survey!$M88="Closed-end", Survey!$M88="Split share corp", Survey!$I88="Yes"),TRUE,FALSE)</f>
        <v>0</v>
      </c>
      <c r="R88" s="196" t="str">
        <f>IFERROR(IF(AND(OR(U88=V88,V88 = "Either"),NOT(ISBLANK(Survey!K88))),"Pass","Fail"),"Pass")</f>
        <v>Fail</v>
      </c>
      <c r="S88" s="47" cm="1">
        <f t="array" ref="S88">SUM(SUMIF(Survey!BO88:CH88,{"&gt;0","&lt;0"})*{1,-1})</f>
        <v>0</v>
      </c>
      <c r="T88" s="54" cm="1">
        <f t="array" ref="T88">SUM(SUMIF(Survey!BR88,{"&gt;0","&lt;0"})*{1,-1})+SUM(SUMIF(Survey!CB88,{"&gt;0","&lt;0"})*{1,-1})</f>
        <v>0</v>
      </c>
      <c r="U88" s="54">
        <f>Survey!K88</f>
        <v>0</v>
      </c>
      <c r="V88" s="53" t="str">
        <f t="shared" si="48"/>
        <v>Stand-alone</v>
      </c>
      <c r="W88" s="196" t="str">
        <f t="shared" si="49"/>
        <v>Fail</v>
      </c>
      <c r="X88" s="93" cm="1">
        <f t="array" ref="X88">SUM(SUMIF(Survey!BO88:CH88,{"&gt;0","&lt;0"})*{1,-1})+SUM(SUMIF(Survey!CJ88:DC88,{"&gt;0","&lt;0"})*{1,-1})</f>
        <v>0</v>
      </c>
      <c r="Y88" s="93">
        <f>IFERROR(X88/(Survey!$AL88),0)</f>
        <v>0</v>
      </c>
      <c r="Z88" s="198" t="b">
        <f>IF(OR(Survey!$M88="Alternative strategy or hedge",Survey!$M88="Other",Survey!$L88="Prospectus fund"),TRUE,FALSE)</f>
        <v>0</v>
      </c>
      <c r="AA88" s="198" t="b">
        <f>NOT(ISBLANK(Survey!$M88))</f>
        <v>0</v>
      </c>
      <c r="AB88" s="196" t="str">
        <f t="shared" si="50"/>
        <v>Pass</v>
      </c>
      <c r="AC88" s="54" t="b">
        <f>NOT(ISNUMBER(SEARCH("Other",Survey!$P88)))</f>
        <v>1</v>
      </c>
      <c r="AD88" s="53" t="b">
        <f>NOT(ISBLANK(Survey!$Q88))</f>
        <v>0</v>
      </c>
      <c r="AE88" s="239" t="str" cm="1">
        <f t="array" ref="AE88">IF(OR(IF(OR($AG88+$AH88 = 2, $AI88=1), FALSE, TRUE), AND($AF88:$AF88 = 0)),"Pass","Fail")</f>
        <v>Pass</v>
      </c>
      <c r="AF88" s="235">
        <f>COUNTBLANK(Survey!$W88:$Z88)</f>
        <v>4</v>
      </c>
      <c r="AG88" s="235">
        <f>IF(Survey!$I88="Yes",1,0)</f>
        <v>0</v>
      </c>
      <c r="AH88" s="235">
        <f>IF(OR(Survey!$M88="Mutual fund",Survey!$M88="Alternative mutual fund",Survey!$M88="Money market"),1,0)</f>
        <v>0</v>
      </c>
      <c r="AI88" s="240">
        <f>IF(OR(Survey!$M88="ETF",Survey!$M88="ETF, alternative mutual fund"),1,0)</f>
        <v>0</v>
      </c>
      <c r="AJ88" s="196" t="str">
        <f t="shared" si="51"/>
        <v>Pass</v>
      </c>
      <c r="AK88" s="54" t="b">
        <f>NOT(ISNUMBER(SEARCH("Yes",Survey!$AC88)))</f>
        <v>1</v>
      </c>
      <c r="AL88" s="53" t="b">
        <f>IF(COUNTBLANK(Survey!$AD88:$AE88)=0,TRUE, FALSE)</f>
        <v>0</v>
      </c>
      <c r="AM88" s="196" t="str">
        <f t="shared" si="52"/>
        <v>Pass</v>
      </c>
      <c r="AN88" s="54" t="b">
        <f>NOT(ISNUMBER(SEARCH("Yes",Survey!$AF88)))</f>
        <v>1</v>
      </c>
      <c r="AO88" s="53" t="b">
        <f>NOT(ISBLANK(Survey!$AH88))</f>
        <v>0</v>
      </c>
      <c r="AP88" s="196" t="str">
        <f t="shared" si="53"/>
        <v>Pass</v>
      </c>
      <c r="AQ88" s="54" t="b">
        <f>NOT(OR(ISNUMBER(SEARCH("Other",Survey!$AH88)),ISNUMBER(SEARCH("Multiple",Survey!$AH88))))</f>
        <v>1</v>
      </c>
      <c r="AR88" s="53" t="b">
        <f>NOT(ISBLANK(Survey!$AI88))</f>
        <v>0</v>
      </c>
      <c r="AS88" s="196" t="str">
        <f t="shared" si="54"/>
        <v>Fail</v>
      </c>
      <c r="AT88" s="45">
        <f>(Survey!$AL88)</f>
        <v>0</v>
      </c>
      <c r="AU88" s="37" t="str">
        <f t="shared" si="55"/>
        <v>Fail</v>
      </c>
      <c r="AV88" s="38">
        <f>ABS(Survey!$AL88)</f>
        <v>0</v>
      </c>
      <c r="AW88" s="64">
        <f>ABS(Survey!$AM88)+Survey!$AN88-ABS(Survey!$AO88)+ABS(Survey!$AP88)-ABS(Survey!$AQ88)+ABS(Survey!$AR88)-ABS(Survey!$AS88)+Survey!$AT88</f>
        <v>0</v>
      </c>
      <c r="AX88" s="46" t="str">
        <f t="shared" si="56"/>
        <v>No holdings</v>
      </c>
      <c r="AY88" s="37">
        <f t="shared" si="57"/>
        <v>0</v>
      </c>
      <c r="AZ88" s="196" t="str">
        <f t="shared" si="58"/>
        <v>Pass</v>
      </c>
      <c r="BA88" s="54" t="b">
        <f>IF(ABS(Survey!$AT88)=0,TRUE,FALSE)</f>
        <v>1</v>
      </c>
      <c r="BB88" s="53" t="b">
        <f>NOT(ISBLANK(Survey!$AU88))</f>
        <v>0</v>
      </c>
      <c r="BC88" s="37" t="str">
        <f t="shared" si="59"/>
        <v>Fail</v>
      </c>
      <c r="BD88" s="38">
        <f>ABS(Survey!$AL88)</f>
        <v>0</v>
      </c>
      <c r="BE88" s="38" cm="1">
        <f t="array" ref="BE88">SUM(SUMIF(Survey!AW88:BD88,{"&gt;0","&lt;0"})*{1,-1})-SUM(SUMIF(Survey!BF88:BM88,{"&gt;0","&lt;0"})*{1,-1})</f>
        <v>0</v>
      </c>
      <c r="BF88" s="46" t="str">
        <f t="shared" si="60"/>
        <v>No holdings</v>
      </c>
      <c r="BG88" s="37">
        <f t="shared" si="61"/>
        <v>0</v>
      </c>
      <c r="BH88" s="196" t="str">
        <f t="shared" si="62"/>
        <v>Fail</v>
      </c>
      <c r="BI88" s="47">
        <f>ABS(Survey!$AL88)</f>
        <v>0</v>
      </c>
      <c r="BJ88" s="47" cm="1">
        <f t="array" ref="BJ88">SUM(SUMIF(Survey!BO88:CH88,{"&gt;0","&lt;0"})*{1,-1})-SUM(SUMIF(Survey!CJ88:DC88,{"&gt;0","&lt;0"})*{1,-1})</f>
        <v>0</v>
      </c>
      <c r="BK88" s="48" t="str">
        <f t="shared" si="63"/>
        <v>No holdings</v>
      </c>
      <c r="BL88" s="49">
        <f t="shared" si="64"/>
        <v>0</v>
      </c>
      <c r="BM88" s="196" t="str">
        <f t="shared" si="65"/>
        <v>Pass</v>
      </c>
      <c r="BN88" s="54" t="b">
        <f>IF(ABS(Survey!$CH88)=0,TRUE,FALSE)</f>
        <v>1</v>
      </c>
      <c r="BO88" s="53" t="b">
        <f>NOT(ISBLANK(Survey!$CI88))</f>
        <v>0</v>
      </c>
      <c r="BP88" s="196" t="str">
        <f t="shared" si="66"/>
        <v>Pass</v>
      </c>
      <c r="BQ88" s="54" t="b">
        <f>IF(ABS(Survey!$DC88)=0,TRUE,FALSE)</f>
        <v>1</v>
      </c>
      <c r="BR88" s="53" t="b">
        <f>NOT(ISBLANK(Survey!$DD88))</f>
        <v>0</v>
      </c>
      <c r="BS88" s="37" t="str">
        <f t="shared" si="67"/>
        <v>Pass</v>
      </c>
      <c r="BT88" s="38" cm="1">
        <f t="array" ref="BT88">SUM(SUMIF(Survey!CD88,{"&gt;0","&lt;0"})*{1,-1})+SUM(SUMIF(Survey!CY88,{"&gt;0","&lt;0"})*{1,-1})</f>
        <v>0</v>
      </c>
      <c r="BU88" s="38">
        <f>SUM(SUMIF(Survey!DF88:DL88,{"&gt;0","&lt;0"})*{1,-1})+SUM(SUMIF(Survey!DN88:DT88,{"&gt;0","&lt;0"})*{1,-1})</f>
        <v>0</v>
      </c>
      <c r="BV88" s="37">
        <f t="shared" si="68"/>
        <v>0</v>
      </c>
      <c r="BW88" s="37">
        <f t="shared" si="69"/>
        <v>0</v>
      </c>
      <c r="BX88" s="196" t="str">
        <f t="shared" si="70"/>
        <v>Pass</v>
      </c>
      <c r="BY88" s="54" t="b">
        <f>IF(ABS(Survey!$DL88)=0,TRUE,FALSE)</f>
        <v>1</v>
      </c>
      <c r="BZ88" s="53" t="b">
        <f>NOT(ISBLANK(Survey!DM88))</f>
        <v>0</v>
      </c>
      <c r="CA88" s="196" t="str">
        <f t="shared" si="71"/>
        <v>Pass</v>
      </c>
      <c r="CB88" s="54" t="b">
        <f>IF(ABS(Survey!$DT88)=0,TRUE,FALSE)</f>
        <v>1</v>
      </c>
      <c r="CC88" s="53" t="b">
        <f>NOT(ISBLANK(Survey!$DU88))</f>
        <v>0</v>
      </c>
      <c r="CD88" s="196" t="str">
        <f t="shared" si="72"/>
        <v>Fail</v>
      </c>
      <c r="CE88" s="47">
        <f>SUM(SUMIF(Survey!EA88:EC88,{"&gt;0","&lt;0"})*{1,-1})</f>
        <v>0</v>
      </c>
      <c r="CF88" s="50">
        <f t="shared" si="73"/>
        <v>0</v>
      </c>
      <c r="CG88" s="50">
        <f t="shared" si="74"/>
        <v>100</v>
      </c>
      <c r="CH88" s="48" t="b">
        <f>IF(OR(Survey!$M88="ETF",Survey!$M88="ETF, alternative mutual fund",Survey!$M88="Closed-end", Survey!$M88="Split share corp"),TRUE,FALSE)</f>
        <v>0</v>
      </c>
      <c r="CI88" s="196" t="str">
        <f t="shared" si="75"/>
        <v>Fail</v>
      </c>
      <c r="CJ88" s="47">
        <f>SUM(SUMIF(Survey!EE88:EK88,{"&gt;0","&lt;0"})*{1,-1})</f>
        <v>0</v>
      </c>
      <c r="CK88" s="50">
        <f t="shared" si="76"/>
        <v>0</v>
      </c>
      <c r="CL88" s="49">
        <f t="shared" si="77"/>
        <v>100</v>
      </c>
      <c r="CM88" s="196" t="str">
        <f t="shared" si="78"/>
        <v>Fail</v>
      </c>
      <c r="CN88" s="47">
        <f>SUM(SUMIF(Survey!EM88:ES88,{"&gt;0","&lt;0"})*{1,-1})</f>
        <v>0</v>
      </c>
      <c r="CO88" s="50">
        <f t="shared" si="79"/>
        <v>0</v>
      </c>
      <c r="CP88" s="49">
        <f t="shared" si="80"/>
        <v>100</v>
      </c>
    </row>
    <row r="89" spans="1:94">
      <c r="A89" s="1">
        <v>86</v>
      </c>
      <c r="B89" s="37" t="str">
        <f t="shared" si="41"/>
        <v>Pass</v>
      </c>
      <c r="C89" s="37" t="str">
        <f>IF(COUNTBLANK(Survey!B89:ET89)=$C$2, "Pass", "Fail")</f>
        <v>Pass</v>
      </c>
      <c r="D89" s="37" t="str">
        <f t="shared" si="42"/>
        <v>Fail</v>
      </c>
      <c r="F89" s="196" t="str">
        <f t="shared" si="43"/>
        <v>Fail</v>
      </c>
      <c r="G89" s="43">
        <f>COUNTBLANK(Survey!B89:D89)+COUNTBLANK(Survey!G89)+COUNTBLANK(Survey!I89)+COUNTBLANK(Survey!L89:M89)+COUNTBLANK(Survey!P89)+COUNTBLANK(Survey!S89:U89)+COUNTBLANK(Survey!AA89:AC89)+COUNTBLANK(Survey!AF89:AG89)+COUNTBLANK(Survey!AK89)</f>
        <v>17</v>
      </c>
      <c r="H89" s="196" t="str">
        <f t="shared" si="44"/>
        <v>Pass</v>
      </c>
      <c r="I89" s="44">
        <f>LEN(Survey!E89)</f>
        <v>0</v>
      </c>
      <c r="J89" s="196" t="str">
        <f t="shared" si="45"/>
        <v>Pass</v>
      </c>
      <c r="K89" s="43">
        <f>LEN(Survey!F89)</f>
        <v>0</v>
      </c>
      <c r="L89" s="196" t="str">
        <f t="shared" si="46"/>
        <v>Pass</v>
      </c>
      <c r="M89" s="44">
        <f>LEN(Survey!H89)</f>
        <v>0</v>
      </c>
      <c r="N89" s="43" t="str">
        <f>IF(Survey!$L89="Prospectus fund", "Yes", "No")</f>
        <v>No</v>
      </c>
      <c r="O89" s="196" t="str">
        <f t="shared" si="47"/>
        <v>Pass</v>
      </c>
      <c r="P89" s="44">
        <f>MOD((LEN(Survey!J89)+2),11)</f>
        <v>2</v>
      </c>
      <c r="Q89" s="48" t="b">
        <f>IF(OR(Survey!$M89="ETF",Survey!$M89="ETF, alternative mutual fund",Survey!$M89="Closed-end", Survey!$M89="Split share corp", Survey!$I89="Yes"),TRUE,FALSE)</f>
        <v>0</v>
      </c>
      <c r="R89" s="196" t="str">
        <f>IFERROR(IF(AND(OR(U89=V89,V89 = "Either"),NOT(ISBLANK(Survey!K89))),"Pass","Fail"),"Pass")</f>
        <v>Fail</v>
      </c>
      <c r="S89" s="47" cm="1">
        <f t="array" ref="S89">SUM(SUMIF(Survey!BO89:CH89,{"&gt;0","&lt;0"})*{1,-1})</f>
        <v>0</v>
      </c>
      <c r="T89" s="54" cm="1">
        <f t="array" ref="T89">SUM(SUMIF(Survey!BR89,{"&gt;0","&lt;0"})*{1,-1})+SUM(SUMIF(Survey!CB89,{"&gt;0","&lt;0"})*{1,-1})</f>
        <v>0</v>
      </c>
      <c r="U89" s="54">
        <f>Survey!K89</f>
        <v>0</v>
      </c>
      <c r="V89" s="53" t="str">
        <f t="shared" si="48"/>
        <v>Stand-alone</v>
      </c>
      <c r="W89" s="196" t="str">
        <f t="shared" si="49"/>
        <v>Fail</v>
      </c>
      <c r="X89" s="93" cm="1">
        <f t="array" ref="X89">SUM(SUMIF(Survey!BO89:CH89,{"&gt;0","&lt;0"})*{1,-1})+SUM(SUMIF(Survey!CJ89:DC89,{"&gt;0","&lt;0"})*{1,-1})</f>
        <v>0</v>
      </c>
      <c r="Y89" s="93">
        <f>IFERROR(X89/(Survey!$AL89),0)</f>
        <v>0</v>
      </c>
      <c r="Z89" s="198" t="b">
        <f>IF(OR(Survey!$M89="Alternative strategy or hedge",Survey!$M89="Other",Survey!$L89="Prospectus fund"),TRUE,FALSE)</f>
        <v>0</v>
      </c>
      <c r="AA89" s="198" t="b">
        <f>NOT(ISBLANK(Survey!$M89))</f>
        <v>0</v>
      </c>
      <c r="AB89" s="196" t="str">
        <f t="shared" si="50"/>
        <v>Pass</v>
      </c>
      <c r="AC89" s="54" t="b">
        <f>NOT(ISNUMBER(SEARCH("Other",Survey!$P89)))</f>
        <v>1</v>
      </c>
      <c r="AD89" s="53" t="b">
        <f>NOT(ISBLANK(Survey!$Q89))</f>
        <v>0</v>
      </c>
      <c r="AE89" s="239" t="str" cm="1">
        <f t="array" ref="AE89">IF(OR(IF(OR($AG89+$AH89 = 2, $AI89=1), FALSE, TRUE), AND($AF89:$AF89 = 0)),"Pass","Fail")</f>
        <v>Pass</v>
      </c>
      <c r="AF89" s="235">
        <f>COUNTBLANK(Survey!$W89:$Z89)</f>
        <v>4</v>
      </c>
      <c r="AG89" s="235">
        <f>IF(Survey!$I89="Yes",1,0)</f>
        <v>0</v>
      </c>
      <c r="AH89" s="235">
        <f>IF(OR(Survey!$M89="Mutual fund",Survey!$M89="Alternative mutual fund",Survey!$M89="Money market"),1,0)</f>
        <v>0</v>
      </c>
      <c r="AI89" s="240">
        <f>IF(OR(Survey!$M89="ETF",Survey!$M89="ETF, alternative mutual fund"),1,0)</f>
        <v>0</v>
      </c>
      <c r="AJ89" s="196" t="str">
        <f t="shared" si="51"/>
        <v>Pass</v>
      </c>
      <c r="AK89" s="54" t="b">
        <f>NOT(ISNUMBER(SEARCH("Yes",Survey!$AC89)))</f>
        <v>1</v>
      </c>
      <c r="AL89" s="53" t="b">
        <f>IF(COUNTBLANK(Survey!$AD89:$AE89)=0,TRUE, FALSE)</f>
        <v>0</v>
      </c>
      <c r="AM89" s="196" t="str">
        <f t="shared" si="52"/>
        <v>Pass</v>
      </c>
      <c r="AN89" s="54" t="b">
        <f>NOT(ISNUMBER(SEARCH("Yes",Survey!$AF89)))</f>
        <v>1</v>
      </c>
      <c r="AO89" s="53" t="b">
        <f>NOT(ISBLANK(Survey!$AH89))</f>
        <v>0</v>
      </c>
      <c r="AP89" s="196" t="str">
        <f t="shared" si="53"/>
        <v>Pass</v>
      </c>
      <c r="AQ89" s="54" t="b">
        <f>NOT(OR(ISNUMBER(SEARCH("Other",Survey!$AH89)),ISNUMBER(SEARCH("Multiple",Survey!$AH89))))</f>
        <v>1</v>
      </c>
      <c r="AR89" s="53" t="b">
        <f>NOT(ISBLANK(Survey!$AI89))</f>
        <v>0</v>
      </c>
      <c r="AS89" s="196" t="str">
        <f t="shared" si="54"/>
        <v>Fail</v>
      </c>
      <c r="AT89" s="45">
        <f>(Survey!$AL89)</f>
        <v>0</v>
      </c>
      <c r="AU89" s="37" t="str">
        <f t="shared" si="55"/>
        <v>Fail</v>
      </c>
      <c r="AV89" s="38">
        <f>ABS(Survey!$AL89)</f>
        <v>0</v>
      </c>
      <c r="AW89" s="64">
        <f>ABS(Survey!$AM89)+Survey!$AN89-ABS(Survey!$AO89)+ABS(Survey!$AP89)-ABS(Survey!$AQ89)+ABS(Survey!$AR89)-ABS(Survey!$AS89)+Survey!$AT89</f>
        <v>0</v>
      </c>
      <c r="AX89" s="46" t="str">
        <f t="shared" si="56"/>
        <v>No holdings</v>
      </c>
      <c r="AY89" s="37">
        <f t="shared" si="57"/>
        <v>0</v>
      </c>
      <c r="AZ89" s="196" t="str">
        <f t="shared" si="58"/>
        <v>Pass</v>
      </c>
      <c r="BA89" s="54" t="b">
        <f>IF(ABS(Survey!$AT89)=0,TRUE,FALSE)</f>
        <v>1</v>
      </c>
      <c r="BB89" s="53" t="b">
        <f>NOT(ISBLANK(Survey!$AU89))</f>
        <v>0</v>
      </c>
      <c r="BC89" s="37" t="str">
        <f t="shared" si="59"/>
        <v>Fail</v>
      </c>
      <c r="BD89" s="38">
        <f>ABS(Survey!$AL89)</f>
        <v>0</v>
      </c>
      <c r="BE89" s="38" cm="1">
        <f t="array" ref="BE89">SUM(SUMIF(Survey!AW89:BD89,{"&gt;0","&lt;0"})*{1,-1})-SUM(SUMIF(Survey!BF89:BM89,{"&gt;0","&lt;0"})*{1,-1})</f>
        <v>0</v>
      </c>
      <c r="BF89" s="46" t="str">
        <f t="shared" si="60"/>
        <v>No holdings</v>
      </c>
      <c r="BG89" s="37">
        <f t="shared" si="61"/>
        <v>0</v>
      </c>
      <c r="BH89" s="196" t="str">
        <f t="shared" si="62"/>
        <v>Fail</v>
      </c>
      <c r="BI89" s="47">
        <f>ABS(Survey!$AL89)</f>
        <v>0</v>
      </c>
      <c r="BJ89" s="47" cm="1">
        <f t="array" ref="BJ89">SUM(SUMIF(Survey!BO89:CH89,{"&gt;0","&lt;0"})*{1,-1})-SUM(SUMIF(Survey!CJ89:DC89,{"&gt;0","&lt;0"})*{1,-1})</f>
        <v>0</v>
      </c>
      <c r="BK89" s="48" t="str">
        <f t="shared" si="63"/>
        <v>No holdings</v>
      </c>
      <c r="BL89" s="49">
        <f t="shared" si="64"/>
        <v>0</v>
      </c>
      <c r="BM89" s="196" t="str">
        <f t="shared" si="65"/>
        <v>Pass</v>
      </c>
      <c r="BN89" s="54" t="b">
        <f>IF(ABS(Survey!$CH89)=0,TRUE,FALSE)</f>
        <v>1</v>
      </c>
      <c r="BO89" s="53" t="b">
        <f>NOT(ISBLANK(Survey!$CI89))</f>
        <v>0</v>
      </c>
      <c r="BP89" s="196" t="str">
        <f t="shared" si="66"/>
        <v>Pass</v>
      </c>
      <c r="BQ89" s="54" t="b">
        <f>IF(ABS(Survey!$DC89)=0,TRUE,FALSE)</f>
        <v>1</v>
      </c>
      <c r="BR89" s="53" t="b">
        <f>NOT(ISBLANK(Survey!$DD89))</f>
        <v>0</v>
      </c>
      <c r="BS89" s="37" t="str">
        <f t="shared" si="67"/>
        <v>Pass</v>
      </c>
      <c r="BT89" s="38" cm="1">
        <f t="array" ref="BT89">SUM(SUMIF(Survey!CD89,{"&gt;0","&lt;0"})*{1,-1})+SUM(SUMIF(Survey!CY89,{"&gt;0","&lt;0"})*{1,-1})</f>
        <v>0</v>
      </c>
      <c r="BU89" s="38">
        <f>SUM(SUMIF(Survey!DF89:DL89,{"&gt;0","&lt;0"})*{1,-1})+SUM(SUMIF(Survey!DN89:DT89,{"&gt;0","&lt;0"})*{1,-1})</f>
        <v>0</v>
      </c>
      <c r="BV89" s="37">
        <f t="shared" si="68"/>
        <v>0</v>
      </c>
      <c r="BW89" s="37">
        <f t="shared" si="69"/>
        <v>0</v>
      </c>
      <c r="BX89" s="196" t="str">
        <f t="shared" si="70"/>
        <v>Pass</v>
      </c>
      <c r="BY89" s="54" t="b">
        <f>IF(ABS(Survey!$DL89)=0,TRUE,FALSE)</f>
        <v>1</v>
      </c>
      <c r="BZ89" s="53" t="b">
        <f>NOT(ISBLANK(Survey!DM89))</f>
        <v>0</v>
      </c>
      <c r="CA89" s="196" t="str">
        <f t="shared" si="71"/>
        <v>Pass</v>
      </c>
      <c r="CB89" s="54" t="b">
        <f>IF(ABS(Survey!$DT89)=0,TRUE,FALSE)</f>
        <v>1</v>
      </c>
      <c r="CC89" s="53" t="b">
        <f>NOT(ISBLANK(Survey!$DU89))</f>
        <v>0</v>
      </c>
      <c r="CD89" s="196" t="str">
        <f t="shared" si="72"/>
        <v>Fail</v>
      </c>
      <c r="CE89" s="47">
        <f>SUM(SUMIF(Survey!EA89:EC89,{"&gt;0","&lt;0"})*{1,-1})</f>
        <v>0</v>
      </c>
      <c r="CF89" s="50">
        <f t="shared" si="73"/>
        <v>0</v>
      </c>
      <c r="CG89" s="50">
        <f t="shared" si="74"/>
        <v>100</v>
      </c>
      <c r="CH89" s="48" t="b">
        <f>IF(OR(Survey!$M89="ETF",Survey!$M89="ETF, alternative mutual fund",Survey!$M89="Closed-end", Survey!$M89="Split share corp"),TRUE,FALSE)</f>
        <v>0</v>
      </c>
      <c r="CI89" s="196" t="str">
        <f t="shared" si="75"/>
        <v>Fail</v>
      </c>
      <c r="CJ89" s="47">
        <f>SUM(SUMIF(Survey!EE89:EK89,{"&gt;0","&lt;0"})*{1,-1})</f>
        <v>0</v>
      </c>
      <c r="CK89" s="50">
        <f t="shared" si="76"/>
        <v>0</v>
      </c>
      <c r="CL89" s="49">
        <f t="shared" si="77"/>
        <v>100</v>
      </c>
      <c r="CM89" s="196" t="str">
        <f t="shared" si="78"/>
        <v>Fail</v>
      </c>
      <c r="CN89" s="47">
        <f>SUM(SUMIF(Survey!EM89:ES89,{"&gt;0","&lt;0"})*{1,-1})</f>
        <v>0</v>
      </c>
      <c r="CO89" s="50">
        <f t="shared" si="79"/>
        <v>0</v>
      </c>
      <c r="CP89" s="49">
        <f t="shared" si="80"/>
        <v>100</v>
      </c>
    </row>
    <row r="90" spans="1:94">
      <c r="A90" s="1">
        <v>87</v>
      </c>
      <c r="B90" s="37" t="str">
        <f t="shared" si="41"/>
        <v>Pass</v>
      </c>
      <c r="C90" s="37" t="str">
        <f>IF(COUNTBLANK(Survey!B90:ET90)=$C$2, "Pass", "Fail")</f>
        <v>Pass</v>
      </c>
      <c r="D90" s="37" t="str">
        <f t="shared" si="42"/>
        <v>Fail</v>
      </c>
      <c r="F90" s="196" t="str">
        <f t="shared" si="43"/>
        <v>Fail</v>
      </c>
      <c r="G90" s="43">
        <f>COUNTBLANK(Survey!B90:D90)+COUNTBLANK(Survey!G90)+COUNTBLANK(Survey!I90)+COUNTBLANK(Survey!L90:M90)+COUNTBLANK(Survey!P90)+COUNTBLANK(Survey!S90:U90)+COUNTBLANK(Survey!AA90:AC90)+COUNTBLANK(Survey!AF90:AG90)+COUNTBLANK(Survey!AK90)</f>
        <v>17</v>
      </c>
      <c r="H90" s="196" t="str">
        <f t="shared" si="44"/>
        <v>Pass</v>
      </c>
      <c r="I90" s="44">
        <f>LEN(Survey!E90)</f>
        <v>0</v>
      </c>
      <c r="J90" s="196" t="str">
        <f t="shared" si="45"/>
        <v>Pass</v>
      </c>
      <c r="K90" s="43">
        <f>LEN(Survey!F90)</f>
        <v>0</v>
      </c>
      <c r="L90" s="196" t="str">
        <f t="shared" si="46"/>
        <v>Pass</v>
      </c>
      <c r="M90" s="44">
        <f>LEN(Survey!H90)</f>
        <v>0</v>
      </c>
      <c r="N90" s="43" t="str">
        <f>IF(Survey!$L90="Prospectus fund", "Yes", "No")</f>
        <v>No</v>
      </c>
      <c r="O90" s="196" t="str">
        <f t="shared" si="47"/>
        <v>Pass</v>
      </c>
      <c r="P90" s="44">
        <f>MOD((LEN(Survey!J90)+2),11)</f>
        <v>2</v>
      </c>
      <c r="Q90" s="48" t="b">
        <f>IF(OR(Survey!$M90="ETF",Survey!$M90="ETF, alternative mutual fund",Survey!$M90="Closed-end", Survey!$M90="Split share corp", Survey!$I90="Yes"),TRUE,FALSE)</f>
        <v>0</v>
      </c>
      <c r="R90" s="196" t="str">
        <f>IFERROR(IF(AND(OR(U90=V90,V90 = "Either"),NOT(ISBLANK(Survey!K90))),"Pass","Fail"),"Pass")</f>
        <v>Fail</v>
      </c>
      <c r="S90" s="47" cm="1">
        <f t="array" ref="S90">SUM(SUMIF(Survey!BO90:CH90,{"&gt;0","&lt;0"})*{1,-1})</f>
        <v>0</v>
      </c>
      <c r="T90" s="54" cm="1">
        <f t="array" ref="T90">SUM(SUMIF(Survey!BR90,{"&gt;0","&lt;0"})*{1,-1})+SUM(SUMIF(Survey!CB90,{"&gt;0","&lt;0"})*{1,-1})</f>
        <v>0</v>
      </c>
      <c r="U90" s="54">
        <f>Survey!K90</f>
        <v>0</v>
      </c>
      <c r="V90" s="53" t="str">
        <f t="shared" si="48"/>
        <v>Stand-alone</v>
      </c>
      <c r="W90" s="196" t="str">
        <f t="shared" si="49"/>
        <v>Fail</v>
      </c>
      <c r="X90" s="93" cm="1">
        <f t="array" ref="X90">SUM(SUMIF(Survey!BO90:CH90,{"&gt;0","&lt;0"})*{1,-1})+SUM(SUMIF(Survey!CJ90:DC90,{"&gt;0","&lt;0"})*{1,-1})</f>
        <v>0</v>
      </c>
      <c r="Y90" s="93">
        <f>IFERROR(X90/(Survey!$AL90),0)</f>
        <v>0</v>
      </c>
      <c r="Z90" s="198" t="b">
        <f>IF(OR(Survey!$M90="Alternative strategy or hedge",Survey!$M90="Other",Survey!$L90="Prospectus fund"),TRUE,FALSE)</f>
        <v>0</v>
      </c>
      <c r="AA90" s="198" t="b">
        <f>NOT(ISBLANK(Survey!$M90))</f>
        <v>0</v>
      </c>
      <c r="AB90" s="196" t="str">
        <f t="shared" si="50"/>
        <v>Pass</v>
      </c>
      <c r="AC90" s="54" t="b">
        <f>NOT(ISNUMBER(SEARCH("Other",Survey!$P90)))</f>
        <v>1</v>
      </c>
      <c r="AD90" s="53" t="b">
        <f>NOT(ISBLANK(Survey!$Q90))</f>
        <v>0</v>
      </c>
      <c r="AE90" s="239" t="str" cm="1">
        <f t="array" ref="AE90">IF(OR(IF(OR($AG90+$AH90 = 2, $AI90=1), FALSE, TRUE), AND($AF90:$AF90 = 0)),"Pass","Fail")</f>
        <v>Pass</v>
      </c>
      <c r="AF90" s="235">
        <f>COUNTBLANK(Survey!$W90:$Z90)</f>
        <v>4</v>
      </c>
      <c r="AG90" s="235">
        <f>IF(Survey!$I90="Yes",1,0)</f>
        <v>0</v>
      </c>
      <c r="AH90" s="235">
        <f>IF(OR(Survey!$M90="Mutual fund",Survey!$M90="Alternative mutual fund",Survey!$M90="Money market"),1,0)</f>
        <v>0</v>
      </c>
      <c r="AI90" s="240">
        <f>IF(OR(Survey!$M90="ETF",Survey!$M90="ETF, alternative mutual fund"),1,0)</f>
        <v>0</v>
      </c>
      <c r="AJ90" s="196" t="str">
        <f t="shared" si="51"/>
        <v>Pass</v>
      </c>
      <c r="AK90" s="54" t="b">
        <f>NOT(ISNUMBER(SEARCH("Yes",Survey!$AC90)))</f>
        <v>1</v>
      </c>
      <c r="AL90" s="53" t="b">
        <f>IF(COUNTBLANK(Survey!$AD90:$AE90)=0,TRUE, FALSE)</f>
        <v>0</v>
      </c>
      <c r="AM90" s="196" t="str">
        <f t="shared" si="52"/>
        <v>Pass</v>
      </c>
      <c r="AN90" s="54" t="b">
        <f>NOT(ISNUMBER(SEARCH("Yes",Survey!$AF90)))</f>
        <v>1</v>
      </c>
      <c r="AO90" s="53" t="b">
        <f>NOT(ISBLANK(Survey!$AH90))</f>
        <v>0</v>
      </c>
      <c r="AP90" s="196" t="str">
        <f t="shared" si="53"/>
        <v>Pass</v>
      </c>
      <c r="AQ90" s="54" t="b">
        <f>NOT(OR(ISNUMBER(SEARCH("Other",Survey!$AH90)),ISNUMBER(SEARCH("Multiple",Survey!$AH90))))</f>
        <v>1</v>
      </c>
      <c r="AR90" s="53" t="b">
        <f>NOT(ISBLANK(Survey!$AI90))</f>
        <v>0</v>
      </c>
      <c r="AS90" s="196" t="str">
        <f t="shared" si="54"/>
        <v>Fail</v>
      </c>
      <c r="AT90" s="45">
        <f>(Survey!$AL90)</f>
        <v>0</v>
      </c>
      <c r="AU90" s="37" t="str">
        <f t="shared" si="55"/>
        <v>Fail</v>
      </c>
      <c r="AV90" s="38">
        <f>ABS(Survey!$AL90)</f>
        <v>0</v>
      </c>
      <c r="AW90" s="64">
        <f>ABS(Survey!$AM90)+Survey!$AN90-ABS(Survey!$AO90)+ABS(Survey!$AP90)-ABS(Survey!$AQ90)+ABS(Survey!$AR90)-ABS(Survey!$AS90)+Survey!$AT90</f>
        <v>0</v>
      </c>
      <c r="AX90" s="46" t="str">
        <f t="shared" si="56"/>
        <v>No holdings</v>
      </c>
      <c r="AY90" s="37">
        <f t="shared" si="57"/>
        <v>0</v>
      </c>
      <c r="AZ90" s="196" t="str">
        <f t="shared" si="58"/>
        <v>Pass</v>
      </c>
      <c r="BA90" s="54" t="b">
        <f>IF(ABS(Survey!$AT90)=0,TRUE,FALSE)</f>
        <v>1</v>
      </c>
      <c r="BB90" s="53" t="b">
        <f>NOT(ISBLANK(Survey!$AU90))</f>
        <v>0</v>
      </c>
      <c r="BC90" s="37" t="str">
        <f t="shared" si="59"/>
        <v>Fail</v>
      </c>
      <c r="BD90" s="38">
        <f>ABS(Survey!$AL90)</f>
        <v>0</v>
      </c>
      <c r="BE90" s="38" cm="1">
        <f t="array" ref="BE90">SUM(SUMIF(Survey!AW90:BD90,{"&gt;0","&lt;0"})*{1,-1})-SUM(SUMIF(Survey!BF90:BM90,{"&gt;0","&lt;0"})*{1,-1})</f>
        <v>0</v>
      </c>
      <c r="BF90" s="46" t="str">
        <f t="shared" si="60"/>
        <v>No holdings</v>
      </c>
      <c r="BG90" s="37">
        <f t="shared" si="61"/>
        <v>0</v>
      </c>
      <c r="BH90" s="196" t="str">
        <f t="shared" si="62"/>
        <v>Fail</v>
      </c>
      <c r="BI90" s="47">
        <f>ABS(Survey!$AL90)</f>
        <v>0</v>
      </c>
      <c r="BJ90" s="47" cm="1">
        <f t="array" ref="BJ90">SUM(SUMIF(Survey!BO90:CH90,{"&gt;0","&lt;0"})*{1,-1})-SUM(SUMIF(Survey!CJ90:DC90,{"&gt;0","&lt;0"})*{1,-1})</f>
        <v>0</v>
      </c>
      <c r="BK90" s="48" t="str">
        <f t="shared" si="63"/>
        <v>No holdings</v>
      </c>
      <c r="BL90" s="49">
        <f t="shared" si="64"/>
        <v>0</v>
      </c>
      <c r="BM90" s="196" t="str">
        <f t="shared" si="65"/>
        <v>Pass</v>
      </c>
      <c r="BN90" s="54" t="b">
        <f>IF(ABS(Survey!$CH90)=0,TRUE,FALSE)</f>
        <v>1</v>
      </c>
      <c r="BO90" s="53" t="b">
        <f>NOT(ISBLANK(Survey!$CI90))</f>
        <v>0</v>
      </c>
      <c r="BP90" s="196" t="str">
        <f t="shared" si="66"/>
        <v>Pass</v>
      </c>
      <c r="BQ90" s="54" t="b">
        <f>IF(ABS(Survey!$DC90)=0,TRUE,FALSE)</f>
        <v>1</v>
      </c>
      <c r="BR90" s="53" t="b">
        <f>NOT(ISBLANK(Survey!$DD90))</f>
        <v>0</v>
      </c>
      <c r="BS90" s="37" t="str">
        <f t="shared" si="67"/>
        <v>Pass</v>
      </c>
      <c r="BT90" s="38" cm="1">
        <f t="array" ref="BT90">SUM(SUMIF(Survey!CD90,{"&gt;0","&lt;0"})*{1,-1})+SUM(SUMIF(Survey!CY90,{"&gt;0","&lt;0"})*{1,-1})</f>
        <v>0</v>
      </c>
      <c r="BU90" s="38">
        <f>SUM(SUMIF(Survey!DF90:DL90,{"&gt;0","&lt;0"})*{1,-1})+SUM(SUMIF(Survey!DN90:DT90,{"&gt;0","&lt;0"})*{1,-1})</f>
        <v>0</v>
      </c>
      <c r="BV90" s="37">
        <f t="shared" si="68"/>
        <v>0</v>
      </c>
      <c r="BW90" s="37">
        <f t="shared" si="69"/>
        <v>0</v>
      </c>
      <c r="BX90" s="196" t="str">
        <f t="shared" si="70"/>
        <v>Pass</v>
      </c>
      <c r="BY90" s="54" t="b">
        <f>IF(ABS(Survey!$DL90)=0,TRUE,FALSE)</f>
        <v>1</v>
      </c>
      <c r="BZ90" s="53" t="b">
        <f>NOT(ISBLANK(Survey!DM90))</f>
        <v>0</v>
      </c>
      <c r="CA90" s="196" t="str">
        <f t="shared" si="71"/>
        <v>Pass</v>
      </c>
      <c r="CB90" s="54" t="b">
        <f>IF(ABS(Survey!$DT90)=0,TRUE,FALSE)</f>
        <v>1</v>
      </c>
      <c r="CC90" s="53" t="b">
        <f>NOT(ISBLANK(Survey!$DU90))</f>
        <v>0</v>
      </c>
      <c r="CD90" s="196" t="str">
        <f t="shared" si="72"/>
        <v>Fail</v>
      </c>
      <c r="CE90" s="47">
        <f>SUM(SUMIF(Survey!EA90:EC90,{"&gt;0","&lt;0"})*{1,-1})</f>
        <v>0</v>
      </c>
      <c r="CF90" s="50">
        <f t="shared" si="73"/>
        <v>0</v>
      </c>
      <c r="CG90" s="50">
        <f t="shared" si="74"/>
        <v>100</v>
      </c>
      <c r="CH90" s="48" t="b">
        <f>IF(OR(Survey!$M90="ETF",Survey!$M90="ETF, alternative mutual fund",Survey!$M90="Closed-end", Survey!$M90="Split share corp"),TRUE,FALSE)</f>
        <v>0</v>
      </c>
      <c r="CI90" s="196" t="str">
        <f t="shared" si="75"/>
        <v>Fail</v>
      </c>
      <c r="CJ90" s="47">
        <f>SUM(SUMIF(Survey!EE90:EK90,{"&gt;0","&lt;0"})*{1,-1})</f>
        <v>0</v>
      </c>
      <c r="CK90" s="50">
        <f t="shared" si="76"/>
        <v>0</v>
      </c>
      <c r="CL90" s="49">
        <f t="shared" si="77"/>
        <v>100</v>
      </c>
      <c r="CM90" s="196" t="str">
        <f t="shared" si="78"/>
        <v>Fail</v>
      </c>
      <c r="CN90" s="47">
        <f>SUM(SUMIF(Survey!EM90:ES90,{"&gt;0","&lt;0"})*{1,-1})</f>
        <v>0</v>
      </c>
      <c r="CO90" s="50">
        <f t="shared" si="79"/>
        <v>0</v>
      </c>
      <c r="CP90" s="49">
        <f t="shared" si="80"/>
        <v>100</v>
      </c>
    </row>
    <row r="91" spans="1:94">
      <c r="A91" s="1">
        <v>88</v>
      </c>
      <c r="B91" s="37" t="str">
        <f t="shared" si="41"/>
        <v>Pass</v>
      </c>
      <c r="C91" s="37" t="str">
        <f>IF(COUNTBLANK(Survey!B91:ET91)=$C$2, "Pass", "Fail")</f>
        <v>Pass</v>
      </c>
      <c r="D91" s="37" t="str">
        <f t="shared" si="42"/>
        <v>Fail</v>
      </c>
      <c r="F91" s="196" t="str">
        <f t="shared" si="43"/>
        <v>Fail</v>
      </c>
      <c r="G91" s="43">
        <f>COUNTBLANK(Survey!B91:D91)+COUNTBLANK(Survey!G91)+COUNTBLANK(Survey!I91)+COUNTBLANK(Survey!L91:M91)+COUNTBLANK(Survey!P91)+COUNTBLANK(Survey!S91:U91)+COUNTBLANK(Survey!AA91:AC91)+COUNTBLANK(Survey!AF91:AG91)+COUNTBLANK(Survey!AK91)</f>
        <v>17</v>
      </c>
      <c r="H91" s="196" t="str">
        <f t="shared" si="44"/>
        <v>Pass</v>
      </c>
      <c r="I91" s="44">
        <f>LEN(Survey!E91)</f>
        <v>0</v>
      </c>
      <c r="J91" s="196" t="str">
        <f t="shared" si="45"/>
        <v>Pass</v>
      </c>
      <c r="K91" s="43">
        <f>LEN(Survey!F91)</f>
        <v>0</v>
      </c>
      <c r="L91" s="196" t="str">
        <f t="shared" si="46"/>
        <v>Pass</v>
      </c>
      <c r="M91" s="44">
        <f>LEN(Survey!H91)</f>
        <v>0</v>
      </c>
      <c r="N91" s="43" t="str">
        <f>IF(Survey!$L91="Prospectus fund", "Yes", "No")</f>
        <v>No</v>
      </c>
      <c r="O91" s="196" t="str">
        <f t="shared" si="47"/>
        <v>Pass</v>
      </c>
      <c r="P91" s="44">
        <f>MOD((LEN(Survey!J91)+2),11)</f>
        <v>2</v>
      </c>
      <c r="Q91" s="48" t="b">
        <f>IF(OR(Survey!$M91="ETF",Survey!$M91="ETF, alternative mutual fund",Survey!$M91="Closed-end", Survey!$M91="Split share corp", Survey!$I91="Yes"),TRUE,FALSE)</f>
        <v>0</v>
      </c>
      <c r="R91" s="196" t="str">
        <f>IFERROR(IF(AND(OR(U91=V91,V91 = "Either"),NOT(ISBLANK(Survey!K91))),"Pass","Fail"),"Pass")</f>
        <v>Fail</v>
      </c>
      <c r="S91" s="47" cm="1">
        <f t="array" ref="S91">SUM(SUMIF(Survey!BO91:CH91,{"&gt;0","&lt;0"})*{1,-1})</f>
        <v>0</v>
      </c>
      <c r="T91" s="54" cm="1">
        <f t="array" ref="T91">SUM(SUMIF(Survey!BR91,{"&gt;0","&lt;0"})*{1,-1})+SUM(SUMIF(Survey!CB91,{"&gt;0","&lt;0"})*{1,-1})</f>
        <v>0</v>
      </c>
      <c r="U91" s="54">
        <f>Survey!K91</f>
        <v>0</v>
      </c>
      <c r="V91" s="53" t="str">
        <f t="shared" si="48"/>
        <v>Stand-alone</v>
      </c>
      <c r="W91" s="196" t="str">
        <f t="shared" si="49"/>
        <v>Fail</v>
      </c>
      <c r="X91" s="93" cm="1">
        <f t="array" ref="X91">SUM(SUMIF(Survey!BO91:CH91,{"&gt;0","&lt;0"})*{1,-1})+SUM(SUMIF(Survey!CJ91:DC91,{"&gt;0","&lt;0"})*{1,-1})</f>
        <v>0</v>
      </c>
      <c r="Y91" s="93">
        <f>IFERROR(X91/(Survey!$AL91),0)</f>
        <v>0</v>
      </c>
      <c r="Z91" s="198" t="b">
        <f>IF(OR(Survey!$M91="Alternative strategy or hedge",Survey!$M91="Other",Survey!$L91="Prospectus fund"),TRUE,FALSE)</f>
        <v>0</v>
      </c>
      <c r="AA91" s="198" t="b">
        <f>NOT(ISBLANK(Survey!$M91))</f>
        <v>0</v>
      </c>
      <c r="AB91" s="196" t="str">
        <f t="shared" si="50"/>
        <v>Pass</v>
      </c>
      <c r="AC91" s="54" t="b">
        <f>NOT(ISNUMBER(SEARCH("Other",Survey!$P91)))</f>
        <v>1</v>
      </c>
      <c r="AD91" s="53" t="b">
        <f>NOT(ISBLANK(Survey!$Q91))</f>
        <v>0</v>
      </c>
      <c r="AE91" s="239" t="str" cm="1">
        <f t="array" ref="AE91">IF(OR(IF(OR($AG91+$AH91 = 2, $AI91=1), FALSE, TRUE), AND($AF91:$AF91 = 0)),"Pass","Fail")</f>
        <v>Pass</v>
      </c>
      <c r="AF91" s="235">
        <f>COUNTBLANK(Survey!$W91:$Z91)</f>
        <v>4</v>
      </c>
      <c r="AG91" s="235">
        <f>IF(Survey!$I91="Yes",1,0)</f>
        <v>0</v>
      </c>
      <c r="AH91" s="235">
        <f>IF(OR(Survey!$M91="Mutual fund",Survey!$M91="Alternative mutual fund",Survey!$M91="Money market"),1,0)</f>
        <v>0</v>
      </c>
      <c r="AI91" s="240">
        <f>IF(OR(Survey!$M91="ETF",Survey!$M91="ETF, alternative mutual fund"),1,0)</f>
        <v>0</v>
      </c>
      <c r="AJ91" s="196" t="str">
        <f t="shared" si="51"/>
        <v>Pass</v>
      </c>
      <c r="AK91" s="54" t="b">
        <f>NOT(ISNUMBER(SEARCH("Yes",Survey!$AC91)))</f>
        <v>1</v>
      </c>
      <c r="AL91" s="53" t="b">
        <f>IF(COUNTBLANK(Survey!$AD91:$AE91)=0,TRUE, FALSE)</f>
        <v>0</v>
      </c>
      <c r="AM91" s="196" t="str">
        <f t="shared" si="52"/>
        <v>Pass</v>
      </c>
      <c r="AN91" s="54" t="b">
        <f>NOT(ISNUMBER(SEARCH("Yes",Survey!$AF91)))</f>
        <v>1</v>
      </c>
      <c r="AO91" s="53" t="b">
        <f>NOT(ISBLANK(Survey!$AH91))</f>
        <v>0</v>
      </c>
      <c r="AP91" s="196" t="str">
        <f t="shared" si="53"/>
        <v>Pass</v>
      </c>
      <c r="AQ91" s="54" t="b">
        <f>NOT(OR(ISNUMBER(SEARCH("Other",Survey!$AH91)),ISNUMBER(SEARCH("Multiple",Survey!$AH91))))</f>
        <v>1</v>
      </c>
      <c r="AR91" s="53" t="b">
        <f>NOT(ISBLANK(Survey!$AI91))</f>
        <v>0</v>
      </c>
      <c r="AS91" s="196" t="str">
        <f t="shared" si="54"/>
        <v>Fail</v>
      </c>
      <c r="AT91" s="45">
        <f>(Survey!$AL91)</f>
        <v>0</v>
      </c>
      <c r="AU91" s="37" t="str">
        <f t="shared" si="55"/>
        <v>Fail</v>
      </c>
      <c r="AV91" s="38">
        <f>ABS(Survey!$AL91)</f>
        <v>0</v>
      </c>
      <c r="AW91" s="64">
        <f>ABS(Survey!$AM91)+Survey!$AN91-ABS(Survey!$AO91)+ABS(Survey!$AP91)-ABS(Survey!$AQ91)+ABS(Survey!$AR91)-ABS(Survey!$AS91)+Survey!$AT91</f>
        <v>0</v>
      </c>
      <c r="AX91" s="46" t="str">
        <f t="shared" si="56"/>
        <v>No holdings</v>
      </c>
      <c r="AY91" s="37">
        <f t="shared" si="57"/>
        <v>0</v>
      </c>
      <c r="AZ91" s="196" t="str">
        <f t="shared" si="58"/>
        <v>Pass</v>
      </c>
      <c r="BA91" s="54" t="b">
        <f>IF(ABS(Survey!$AT91)=0,TRUE,FALSE)</f>
        <v>1</v>
      </c>
      <c r="BB91" s="53" t="b">
        <f>NOT(ISBLANK(Survey!$AU91))</f>
        <v>0</v>
      </c>
      <c r="BC91" s="37" t="str">
        <f t="shared" si="59"/>
        <v>Fail</v>
      </c>
      <c r="BD91" s="38">
        <f>ABS(Survey!$AL91)</f>
        <v>0</v>
      </c>
      <c r="BE91" s="38" cm="1">
        <f t="array" ref="BE91">SUM(SUMIF(Survey!AW91:BD91,{"&gt;0","&lt;0"})*{1,-1})-SUM(SUMIF(Survey!BF91:BM91,{"&gt;0","&lt;0"})*{1,-1})</f>
        <v>0</v>
      </c>
      <c r="BF91" s="46" t="str">
        <f t="shared" si="60"/>
        <v>No holdings</v>
      </c>
      <c r="BG91" s="37">
        <f t="shared" si="61"/>
        <v>0</v>
      </c>
      <c r="BH91" s="196" t="str">
        <f t="shared" si="62"/>
        <v>Fail</v>
      </c>
      <c r="BI91" s="47">
        <f>ABS(Survey!$AL91)</f>
        <v>0</v>
      </c>
      <c r="BJ91" s="47" cm="1">
        <f t="array" ref="BJ91">SUM(SUMIF(Survey!BO91:CH91,{"&gt;0","&lt;0"})*{1,-1})-SUM(SUMIF(Survey!CJ91:DC91,{"&gt;0","&lt;0"})*{1,-1})</f>
        <v>0</v>
      </c>
      <c r="BK91" s="48" t="str">
        <f t="shared" si="63"/>
        <v>No holdings</v>
      </c>
      <c r="BL91" s="49">
        <f t="shared" si="64"/>
        <v>0</v>
      </c>
      <c r="BM91" s="196" t="str">
        <f t="shared" si="65"/>
        <v>Pass</v>
      </c>
      <c r="BN91" s="54" t="b">
        <f>IF(ABS(Survey!$CH91)=0,TRUE,FALSE)</f>
        <v>1</v>
      </c>
      <c r="BO91" s="53" t="b">
        <f>NOT(ISBLANK(Survey!$CI91))</f>
        <v>0</v>
      </c>
      <c r="BP91" s="196" t="str">
        <f t="shared" si="66"/>
        <v>Pass</v>
      </c>
      <c r="BQ91" s="54" t="b">
        <f>IF(ABS(Survey!$DC91)=0,TRUE,FALSE)</f>
        <v>1</v>
      </c>
      <c r="BR91" s="53" t="b">
        <f>NOT(ISBLANK(Survey!$DD91))</f>
        <v>0</v>
      </c>
      <c r="BS91" s="37" t="str">
        <f t="shared" si="67"/>
        <v>Pass</v>
      </c>
      <c r="BT91" s="38" cm="1">
        <f t="array" ref="BT91">SUM(SUMIF(Survey!CD91,{"&gt;0","&lt;0"})*{1,-1})+SUM(SUMIF(Survey!CY91,{"&gt;0","&lt;0"})*{1,-1})</f>
        <v>0</v>
      </c>
      <c r="BU91" s="38">
        <f>SUM(SUMIF(Survey!DF91:DL91,{"&gt;0","&lt;0"})*{1,-1})+SUM(SUMIF(Survey!DN91:DT91,{"&gt;0","&lt;0"})*{1,-1})</f>
        <v>0</v>
      </c>
      <c r="BV91" s="37">
        <f t="shared" si="68"/>
        <v>0</v>
      </c>
      <c r="BW91" s="37">
        <f t="shared" si="69"/>
        <v>0</v>
      </c>
      <c r="BX91" s="196" t="str">
        <f t="shared" si="70"/>
        <v>Pass</v>
      </c>
      <c r="BY91" s="54" t="b">
        <f>IF(ABS(Survey!$DL91)=0,TRUE,FALSE)</f>
        <v>1</v>
      </c>
      <c r="BZ91" s="53" t="b">
        <f>NOT(ISBLANK(Survey!DM91))</f>
        <v>0</v>
      </c>
      <c r="CA91" s="196" t="str">
        <f t="shared" si="71"/>
        <v>Pass</v>
      </c>
      <c r="CB91" s="54" t="b">
        <f>IF(ABS(Survey!$DT91)=0,TRUE,FALSE)</f>
        <v>1</v>
      </c>
      <c r="CC91" s="53" t="b">
        <f>NOT(ISBLANK(Survey!$DU91))</f>
        <v>0</v>
      </c>
      <c r="CD91" s="196" t="str">
        <f t="shared" si="72"/>
        <v>Fail</v>
      </c>
      <c r="CE91" s="47">
        <f>SUM(SUMIF(Survey!EA91:EC91,{"&gt;0","&lt;0"})*{1,-1})</f>
        <v>0</v>
      </c>
      <c r="CF91" s="50">
        <f t="shared" si="73"/>
        <v>0</v>
      </c>
      <c r="CG91" s="50">
        <f t="shared" si="74"/>
        <v>100</v>
      </c>
      <c r="CH91" s="48" t="b">
        <f>IF(OR(Survey!$M91="ETF",Survey!$M91="ETF, alternative mutual fund",Survey!$M91="Closed-end", Survey!$M91="Split share corp"),TRUE,FALSE)</f>
        <v>0</v>
      </c>
      <c r="CI91" s="196" t="str">
        <f t="shared" si="75"/>
        <v>Fail</v>
      </c>
      <c r="CJ91" s="47">
        <f>SUM(SUMIF(Survey!EE91:EK91,{"&gt;0","&lt;0"})*{1,-1})</f>
        <v>0</v>
      </c>
      <c r="CK91" s="50">
        <f t="shared" si="76"/>
        <v>0</v>
      </c>
      <c r="CL91" s="49">
        <f t="shared" si="77"/>
        <v>100</v>
      </c>
      <c r="CM91" s="196" t="str">
        <f t="shared" si="78"/>
        <v>Fail</v>
      </c>
      <c r="CN91" s="47">
        <f>SUM(SUMIF(Survey!EM91:ES91,{"&gt;0","&lt;0"})*{1,-1})</f>
        <v>0</v>
      </c>
      <c r="CO91" s="50">
        <f t="shared" si="79"/>
        <v>0</v>
      </c>
      <c r="CP91" s="49">
        <f t="shared" si="80"/>
        <v>100</v>
      </c>
    </row>
    <row r="92" spans="1:94">
      <c r="A92" s="1">
        <v>89</v>
      </c>
      <c r="B92" s="37" t="str">
        <f t="shared" si="41"/>
        <v>Pass</v>
      </c>
      <c r="C92" s="37" t="str">
        <f>IF(COUNTBLANK(Survey!B92:ET92)=$C$2, "Pass", "Fail")</f>
        <v>Pass</v>
      </c>
      <c r="D92" s="37" t="str">
        <f t="shared" si="42"/>
        <v>Fail</v>
      </c>
      <c r="F92" s="196" t="str">
        <f t="shared" si="43"/>
        <v>Fail</v>
      </c>
      <c r="G92" s="43">
        <f>COUNTBLANK(Survey!B92:D92)+COUNTBLANK(Survey!G92)+COUNTBLANK(Survey!I92)+COUNTBLANK(Survey!L92:M92)+COUNTBLANK(Survey!P92)+COUNTBLANK(Survey!S92:U92)+COUNTBLANK(Survey!AA92:AC92)+COUNTBLANK(Survey!AF92:AG92)+COUNTBLANK(Survey!AK92)</f>
        <v>17</v>
      </c>
      <c r="H92" s="196" t="str">
        <f t="shared" si="44"/>
        <v>Pass</v>
      </c>
      <c r="I92" s="44">
        <f>LEN(Survey!E92)</f>
        <v>0</v>
      </c>
      <c r="J92" s="196" t="str">
        <f t="shared" si="45"/>
        <v>Pass</v>
      </c>
      <c r="K92" s="43">
        <f>LEN(Survey!F92)</f>
        <v>0</v>
      </c>
      <c r="L92" s="196" t="str">
        <f t="shared" si="46"/>
        <v>Pass</v>
      </c>
      <c r="M92" s="44">
        <f>LEN(Survey!H92)</f>
        <v>0</v>
      </c>
      <c r="N92" s="43" t="str">
        <f>IF(Survey!$L92="Prospectus fund", "Yes", "No")</f>
        <v>No</v>
      </c>
      <c r="O92" s="196" t="str">
        <f t="shared" si="47"/>
        <v>Pass</v>
      </c>
      <c r="P92" s="44">
        <f>MOD((LEN(Survey!J92)+2),11)</f>
        <v>2</v>
      </c>
      <c r="Q92" s="48" t="b">
        <f>IF(OR(Survey!$M92="ETF",Survey!$M92="ETF, alternative mutual fund",Survey!$M92="Closed-end", Survey!$M92="Split share corp", Survey!$I92="Yes"),TRUE,FALSE)</f>
        <v>0</v>
      </c>
      <c r="R92" s="196" t="str">
        <f>IFERROR(IF(AND(OR(U92=V92,V92 = "Either"),NOT(ISBLANK(Survey!K92))),"Pass","Fail"),"Pass")</f>
        <v>Fail</v>
      </c>
      <c r="S92" s="47" cm="1">
        <f t="array" ref="S92">SUM(SUMIF(Survey!BO92:CH92,{"&gt;0","&lt;0"})*{1,-1})</f>
        <v>0</v>
      </c>
      <c r="T92" s="54" cm="1">
        <f t="array" ref="T92">SUM(SUMIF(Survey!BR92,{"&gt;0","&lt;0"})*{1,-1})+SUM(SUMIF(Survey!CB92,{"&gt;0","&lt;0"})*{1,-1})</f>
        <v>0</v>
      </c>
      <c r="U92" s="54">
        <f>Survey!K92</f>
        <v>0</v>
      </c>
      <c r="V92" s="53" t="str">
        <f t="shared" si="48"/>
        <v>Stand-alone</v>
      </c>
      <c r="W92" s="196" t="str">
        <f t="shared" si="49"/>
        <v>Fail</v>
      </c>
      <c r="X92" s="93" cm="1">
        <f t="array" ref="X92">SUM(SUMIF(Survey!BO92:CH92,{"&gt;0","&lt;0"})*{1,-1})+SUM(SUMIF(Survey!CJ92:DC92,{"&gt;0","&lt;0"})*{1,-1})</f>
        <v>0</v>
      </c>
      <c r="Y92" s="93">
        <f>IFERROR(X92/(Survey!$AL92),0)</f>
        <v>0</v>
      </c>
      <c r="Z92" s="198" t="b">
        <f>IF(OR(Survey!$M92="Alternative strategy or hedge",Survey!$M92="Other",Survey!$L92="Prospectus fund"),TRUE,FALSE)</f>
        <v>0</v>
      </c>
      <c r="AA92" s="198" t="b">
        <f>NOT(ISBLANK(Survey!$M92))</f>
        <v>0</v>
      </c>
      <c r="AB92" s="196" t="str">
        <f t="shared" si="50"/>
        <v>Pass</v>
      </c>
      <c r="AC92" s="54" t="b">
        <f>NOT(ISNUMBER(SEARCH("Other",Survey!$P92)))</f>
        <v>1</v>
      </c>
      <c r="AD92" s="53" t="b">
        <f>NOT(ISBLANK(Survey!$Q92))</f>
        <v>0</v>
      </c>
      <c r="AE92" s="239" t="str" cm="1">
        <f t="array" ref="AE92">IF(OR(IF(OR($AG92+$AH92 = 2, $AI92=1), FALSE, TRUE), AND($AF92:$AF92 = 0)),"Pass","Fail")</f>
        <v>Pass</v>
      </c>
      <c r="AF92" s="235">
        <f>COUNTBLANK(Survey!$W92:$Z92)</f>
        <v>4</v>
      </c>
      <c r="AG92" s="235">
        <f>IF(Survey!$I92="Yes",1,0)</f>
        <v>0</v>
      </c>
      <c r="AH92" s="235">
        <f>IF(OR(Survey!$M92="Mutual fund",Survey!$M92="Alternative mutual fund",Survey!$M92="Money market"),1,0)</f>
        <v>0</v>
      </c>
      <c r="AI92" s="240">
        <f>IF(OR(Survey!$M92="ETF",Survey!$M92="ETF, alternative mutual fund"),1,0)</f>
        <v>0</v>
      </c>
      <c r="AJ92" s="196" t="str">
        <f t="shared" si="51"/>
        <v>Pass</v>
      </c>
      <c r="AK92" s="54" t="b">
        <f>NOT(ISNUMBER(SEARCH("Yes",Survey!$AC92)))</f>
        <v>1</v>
      </c>
      <c r="AL92" s="53" t="b">
        <f>IF(COUNTBLANK(Survey!$AD92:$AE92)=0,TRUE, FALSE)</f>
        <v>0</v>
      </c>
      <c r="AM92" s="196" t="str">
        <f t="shared" si="52"/>
        <v>Pass</v>
      </c>
      <c r="AN92" s="54" t="b">
        <f>NOT(ISNUMBER(SEARCH("Yes",Survey!$AF92)))</f>
        <v>1</v>
      </c>
      <c r="AO92" s="53" t="b">
        <f>NOT(ISBLANK(Survey!$AH92))</f>
        <v>0</v>
      </c>
      <c r="AP92" s="196" t="str">
        <f t="shared" si="53"/>
        <v>Pass</v>
      </c>
      <c r="AQ92" s="54" t="b">
        <f>NOT(OR(ISNUMBER(SEARCH("Other",Survey!$AH92)),ISNUMBER(SEARCH("Multiple",Survey!$AH92))))</f>
        <v>1</v>
      </c>
      <c r="AR92" s="53" t="b">
        <f>NOT(ISBLANK(Survey!$AI92))</f>
        <v>0</v>
      </c>
      <c r="AS92" s="196" t="str">
        <f t="shared" si="54"/>
        <v>Fail</v>
      </c>
      <c r="AT92" s="45">
        <f>(Survey!$AL92)</f>
        <v>0</v>
      </c>
      <c r="AU92" s="37" t="str">
        <f t="shared" si="55"/>
        <v>Fail</v>
      </c>
      <c r="AV92" s="38">
        <f>ABS(Survey!$AL92)</f>
        <v>0</v>
      </c>
      <c r="AW92" s="64">
        <f>ABS(Survey!$AM92)+Survey!$AN92-ABS(Survey!$AO92)+ABS(Survey!$AP92)-ABS(Survey!$AQ92)+ABS(Survey!$AR92)-ABS(Survey!$AS92)+Survey!$AT92</f>
        <v>0</v>
      </c>
      <c r="AX92" s="46" t="str">
        <f t="shared" si="56"/>
        <v>No holdings</v>
      </c>
      <c r="AY92" s="37">
        <f t="shared" si="57"/>
        <v>0</v>
      </c>
      <c r="AZ92" s="196" t="str">
        <f t="shared" si="58"/>
        <v>Pass</v>
      </c>
      <c r="BA92" s="54" t="b">
        <f>IF(ABS(Survey!$AT92)=0,TRUE,FALSE)</f>
        <v>1</v>
      </c>
      <c r="BB92" s="53" t="b">
        <f>NOT(ISBLANK(Survey!$AU92))</f>
        <v>0</v>
      </c>
      <c r="BC92" s="37" t="str">
        <f t="shared" si="59"/>
        <v>Fail</v>
      </c>
      <c r="BD92" s="38">
        <f>ABS(Survey!$AL92)</f>
        <v>0</v>
      </c>
      <c r="BE92" s="38" cm="1">
        <f t="array" ref="BE92">SUM(SUMIF(Survey!AW92:BD92,{"&gt;0","&lt;0"})*{1,-1})-SUM(SUMIF(Survey!BF92:BM92,{"&gt;0","&lt;0"})*{1,-1})</f>
        <v>0</v>
      </c>
      <c r="BF92" s="46" t="str">
        <f t="shared" si="60"/>
        <v>No holdings</v>
      </c>
      <c r="BG92" s="37">
        <f t="shared" si="61"/>
        <v>0</v>
      </c>
      <c r="BH92" s="196" t="str">
        <f t="shared" si="62"/>
        <v>Fail</v>
      </c>
      <c r="BI92" s="47">
        <f>ABS(Survey!$AL92)</f>
        <v>0</v>
      </c>
      <c r="BJ92" s="47" cm="1">
        <f t="array" ref="BJ92">SUM(SUMIF(Survey!BO92:CH92,{"&gt;0","&lt;0"})*{1,-1})-SUM(SUMIF(Survey!CJ92:DC92,{"&gt;0","&lt;0"})*{1,-1})</f>
        <v>0</v>
      </c>
      <c r="BK92" s="48" t="str">
        <f t="shared" si="63"/>
        <v>No holdings</v>
      </c>
      <c r="BL92" s="49">
        <f t="shared" si="64"/>
        <v>0</v>
      </c>
      <c r="BM92" s="196" t="str">
        <f t="shared" si="65"/>
        <v>Pass</v>
      </c>
      <c r="BN92" s="54" t="b">
        <f>IF(ABS(Survey!$CH92)=0,TRUE,FALSE)</f>
        <v>1</v>
      </c>
      <c r="BO92" s="53" t="b">
        <f>NOT(ISBLANK(Survey!$CI92))</f>
        <v>0</v>
      </c>
      <c r="BP92" s="196" t="str">
        <f t="shared" si="66"/>
        <v>Pass</v>
      </c>
      <c r="BQ92" s="54" t="b">
        <f>IF(ABS(Survey!$DC92)=0,TRUE,FALSE)</f>
        <v>1</v>
      </c>
      <c r="BR92" s="53" t="b">
        <f>NOT(ISBLANK(Survey!$DD92))</f>
        <v>0</v>
      </c>
      <c r="BS92" s="37" t="str">
        <f t="shared" si="67"/>
        <v>Pass</v>
      </c>
      <c r="BT92" s="38" cm="1">
        <f t="array" ref="BT92">SUM(SUMIF(Survey!CD92,{"&gt;0","&lt;0"})*{1,-1})+SUM(SUMIF(Survey!CY92,{"&gt;0","&lt;0"})*{1,-1})</f>
        <v>0</v>
      </c>
      <c r="BU92" s="38">
        <f>SUM(SUMIF(Survey!DF92:DL92,{"&gt;0","&lt;0"})*{1,-1})+SUM(SUMIF(Survey!DN92:DT92,{"&gt;0","&lt;0"})*{1,-1})</f>
        <v>0</v>
      </c>
      <c r="BV92" s="37">
        <f t="shared" si="68"/>
        <v>0</v>
      </c>
      <c r="BW92" s="37">
        <f t="shared" si="69"/>
        <v>0</v>
      </c>
      <c r="BX92" s="196" t="str">
        <f t="shared" si="70"/>
        <v>Pass</v>
      </c>
      <c r="BY92" s="54" t="b">
        <f>IF(ABS(Survey!$DL92)=0,TRUE,FALSE)</f>
        <v>1</v>
      </c>
      <c r="BZ92" s="53" t="b">
        <f>NOT(ISBLANK(Survey!DM92))</f>
        <v>0</v>
      </c>
      <c r="CA92" s="196" t="str">
        <f t="shared" si="71"/>
        <v>Pass</v>
      </c>
      <c r="CB92" s="54" t="b">
        <f>IF(ABS(Survey!$DT92)=0,TRUE,FALSE)</f>
        <v>1</v>
      </c>
      <c r="CC92" s="53" t="b">
        <f>NOT(ISBLANK(Survey!$DU92))</f>
        <v>0</v>
      </c>
      <c r="CD92" s="196" t="str">
        <f t="shared" si="72"/>
        <v>Fail</v>
      </c>
      <c r="CE92" s="47">
        <f>SUM(SUMIF(Survey!EA92:EC92,{"&gt;0","&lt;0"})*{1,-1})</f>
        <v>0</v>
      </c>
      <c r="CF92" s="50">
        <f t="shared" si="73"/>
        <v>0</v>
      </c>
      <c r="CG92" s="50">
        <f t="shared" si="74"/>
        <v>100</v>
      </c>
      <c r="CH92" s="48" t="b">
        <f>IF(OR(Survey!$M92="ETF",Survey!$M92="ETF, alternative mutual fund",Survey!$M92="Closed-end", Survey!$M92="Split share corp"),TRUE,FALSE)</f>
        <v>0</v>
      </c>
      <c r="CI92" s="196" t="str">
        <f t="shared" si="75"/>
        <v>Fail</v>
      </c>
      <c r="CJ92" s="47">
        <f>SUM(SUMIF(Survey!EE92:EK92,{"&gt;0","&lt;0"})*{1,-1})</f>
        <v>0</v>
      </c>
      <c r="CK92" s="50">
        <f t="shared" si="76"/>
        <v>0</v>
      </c>
      <c r="CL92" s="49">
        <f t="shared" si="77"/>
        <v>100</v>
      </c>
      <c r="CM92" s="196" t="str">
        <f t="shared" si="78"/>
        <v>Fail</v>
      </c>
      <c r="CN92" s="47">
        <f>SUM(SUMIF(Survey!EM92:ES92,{"&gt;0","&lt;0"})*{1,-1})</f>
        <v>0</v>
      </c>
      <c r="CO92" s="50">
        <f t="shared" si="79"/>
        <v>0</v>
      </c>
      <c r="CP92" s="49">
        <f t="shared" si="80"/>
        <v>100</v>
      </c>
    </row>
    <row r="93" spans="1:94">
      <c r="A93" s="1">
        <v>90</v>
      </c>
      <c r="B93" s="37" t="str">
        <f t="shared" si="41"/>
        <v>Pass</v>
      </c>
      <c r="C93" s="37" t="str">
        <f>IF(COUNTBLANK(Survey!B93:ET93)=$C$2, "Pass", "Fail")</f>
        <v>Pass</v>
      </c>
      <c r="D93" s="37" t="str">
        <f t="shared" si="42"/>
        <v>Fail</v>
      </c>
      <c r="F93" s="196" t="str">
        <f t="shared" si="43"/>
        <v>Fail</v>
      </c>
      <c r="G93" s="43">
        <f>COUNTBLANK(Survey!B93:D93)+COUNTBLANK(Survey!G93)+COUNTBLANK(Survey!I93)+COUNTBLANK(Survey!L93:M93)+COUNTBLANK(Survey!P93)+COUNTBLANK(Survey!S93:U93)+COUNTBLANK(Survey!AA93:AC93)+COUNTBLANK(Survey!AF93:AG93)+COUNTBLANK(Survey!AK93)</f>
        <v>17</v>
      </c>
      <c r="H93" s="196" t="str">
        <f t="shared" si="44"/>
        <v>Pass</v>
      </c>
      <c r="I93" s="44">
        <f>LEN(Survey!E93)</f>
        <v>0</v>
      </c>
      <c r="J93" s="196" t="str">
        <f t="shared" si="45"/>
        <v>Pass</v>
      </c>
      <c r="K93" s="43">
        <f>LEN(Survey!F93)</f>
        <v>0</v>
      </c>
      <c r="L93" s="196" t="str">
        <f t="shared" si="46"/>
        <v>Pass</v>
      </c>
      <c r="M93" s="44">
        <f>LEN(Survey!H93)</f>
        <v>0</v>
      </c>
      <c r="N93" s="43" t="str">
        <f>IF(Survey!$L93="Prospectus fund", "Yes", "No")</f>
        <v>No</v>
      </c>
      <c r="O93" s="196" t="str">
        <f t="shared" si="47"/>
        <v>Pass</v>
      </c>
      <c r="P93" s="44">
        <f>MOD((LEN(Survey!J93)+2),11)</f>
        <v>2</v>
      </c>
      <c r="Q93" s="48" t="b">
        <f>IF(OR(Survey!$M93="ETF",Survey!$M93="ETF, alternative mutual fund",Survey!$M93="Closed-end", Survey!$M93="Split share corp", Survey!$I93="Yes"),TRUE,FALSE)</f>
        <v>0</v>
      </c>
      <c r="R93" s="196" t="str">
        <f>IFERROR(IF(AND(OR(U93=V93,V93 = "Either"),NOT(ISBLANK(Survey!K93))),"Pass","Fail"),"Pass")</f>
        <v>Fail</v>
      </c>
      <c r="S93" s="47" cm="1">
        <f t="array" ref="S93">SUM(SUMIF(Survey!BO93:CH93,{"&gt;0","&lt;0"})*{1,-1})</f>
        <v>0</v>
      </c>
      <c r="T93" s="54" cm="1">
        <f t="array" ref="T93">SUM(SUMIF(Survey!BR93,{"&gt;0","&lt;0"})*{1,-1})+SUM(SUMIF(Survey!CB93,{"&gt;0","&lt;0"})*{1,-1})</f>
        <v>0</v>
      </c>
      <c r="U93" s="54">
        <f>Survey!K93</f>
        <v>0</v>
      </c>
      <c r="V93" s="53" t="str">
        <f t="shared" si="48"/>
        <v>Stand-alone</v>
      </c>
      <c r="W93" s="196" t="str">
        <f t="shared" si="49"/>
        <v>Fail</v>
      </c>
      <c r="X93" s="93" cm="1">
        <f t="array" ref="X93">SUM(SUMIF(Survey!BO93:CH93,{"&gt;0","&lt;0"})*{1,-1})+SUM(SUMIF(Survey!CJ93:DC93,{"&gt;0","&lt;0"})*{1,-1})</f>
        <v>0</v>
      </c>
      <c r="Y93" s="93">
        <f>IFERROR(X93/(Survey!$AL93),0)</f>
        <v>0</v>
      </c>
      <c r="Z93" s="198" t="b">
        <f>IF(OR(Survey!$M93="Alternative strategy or hedge",Survey!$M93="Other",Survey!$L93="Prospectus fund"),TRUE,FALSE)</f>
        <v>0</v>
      </c>
      <c r="AA93" s="198" t="b">
        <f>NOT(ISBLANK(Survey!$M93))</f>
        <v>0</v>
      </c>
      <c r="AB93" s="196" t="str">
        <f t="shared" si="50"/>
        <v>Pass</v>
      </c>
      <c r="AC93" s="54" t="b">
        <f>NOT(ISNUMBER(SEARCH("Other",Survey!$P93)))</f>
        <v>1</v>
      </c>
      <c r="AD93" s="53" t="b">
        <f>NOT(ISBLANK(Survey!$Q93))</f>
        <v>0</v>
      </c>
      <c r="AE93" s="239" t="str" cm="1">
        <f t="array" ref="AE93">IF(OR(IF(OR($AG93+$AH93 = 2, $AI93=1), FALSE, TRUE), AND($AF93:$AF93 = 0)),"Pass","Fail")</f>
        <v>Pass</v>
      </c>
      <c r="AF93" s="235">
        <f>COUNTBLANK(Survey!$W93:$Z93)</f>
        <v>4</v>
      </c>
      <c r="AG93" s="235">
        <f>IF(Survey!$I93="Yes",1,0)</f>
        <v>0</v>
      </c>
      <c r="AH93" s="235">
        <f>IF(OR(Survey!$M93="Mutual fund",Survey!$M93="Alternative mutual fund",Survey!$M93="Money market"),1,0)</f>
        <v>0</v>
      </c>
      <c r="AI93" s="240">
        <f>IF(OR(Survey!$M93="ETF",Survey!$M93="ETF, alternative mutual fund"),1,0)</f>
        <v>0</v>
      </c>
      <c r="AJ93" s="196" t="str">
        <f t="shared" si="51"/>
        <v>Pass</v>
      </c>
      <c r="AK93" s="54" t="b">
        <f>NOT(ISNUMBER(SEARCH("Yes",Survey!$AC93)))</f>
        <v>1</v>
      </c>
      <c r="AL93" s="53" t="b">
        <f>IF(COUNTBLANK(Survey!$AD93:$AE93)=0,TRUE, FALSE)</f>
        <v>0</v>
      </c>
      <c r="AM93" s="196" t="str">
        <f t="shared" si="52"/>
        <v>Pass</v>
      </c>
      <c r="AN93" s="54" t="b">
        <f>NOT(ISNUMBER(SEARCH("Yes",Survey!$AF93)))</f>
        <v>1</v>
      </c>
      <c r="AO93" s="53" t="b">
        <f>NOT(ISBLANK(Survey!$AH93))</f>
        <v>0</v>
      </c>
      <c r="AP93" s="196" t="str">
        <f t="shared" si="53"/>
        <v>Pass</v>
      </c>
      <c r="AQ93" s="54" t="b">
        <f>NOT(OR(ISNUMBER(SEARCH("Other",Survey!$AH93)),ISNUMBER(SEARCH("Multiple",Survey!$AH93))))</f>
        <v>1</v>
      </c>
      <c r="AR93" s="53" t="b">
        <f>NOT(ISBLANK(Survey!$AI93))</f>
        <v>0</v>
      </c>
      <c r="AS93" s="196" t="str">
        <f t="shared" si="54"/>
        <v>Fail</v>
      </c>
      <c r="AT93" s="45">
        <f>(Survey!$AL93)</f>
        <v>0</v>
      </c>
      <c r="AU93" s="37" t="str">
        <f t="shared" si="55"/>
        <v>Fail</v>
      </c>
      <c r="AV93" s="38">
        <f>ABS(Survey!$AL93)</f>
        <v>0</v>
      </c>
      <c r="AW93" s="64">
        <f>ABS(Survey!$AM93)+Survey!$AN93-ABS(Survey!$AO93)+ABS(Survey!$AP93)-ABS(Survey!$AQ93)+ABS(Survey!$AR93)-ABS(Survey!$AS93)+Survey!$AT93</f>
        <v>0</v>
      </c>
      <c r="AX93" s="46" t="str">
        <f t="shared" si="56"/>
        <v>No holdings</v>
      </c>
      <c r="AY93" s="37">
        <f t="shared" si="57"/>
        <v>0</v>
      </c>
      <c r="AZ93" s="196" t="str">
        <f t="shared" si="58"/>
        <v>Pass</v>
      </c>
      <c r="BA93" s="54" t="b">
        <f>IF(ABS(Survey!$AT93)=0,TRUE,FALSE)</f>
        <v>1</v>
      </c>
      <c r="BB93" s="53" t="b">
        <f>NOT(ISBLANK(Survey!$AU93))</f>
        <v>0</v>
      </c>
      <c r="BC93" s="37" t="str">
        <f t="shared" si="59"/>
        <v>Fail</v>
      </c>
      <c r="BD93" s="38">
        <f>ABS(Survey!$AL93)</f>
        <v>0</v>
      </c>
      <c r="BE93" s="38" cm="1">
        <f t="array" ref="BE93">SUM(SUMIF(Survey!AW93:BD93,{"&gt;0","&lt;0"})*{1,-1})-SUM(SUMIF(Survey!BF93:BM93,{"&gt;0","&lt;0"})*{1,-1})</f>
        <v>0</v>
      </c>
      <c r="BF93" s="46" t="str">
        <f t="shared" si="60"/>
        <v>No holdings</v>
      </c>
      <c r="BG93" s="37">
        <f t="shared" si="61"/>
        <v>0</v>
      </c>
      <c r="BH93" s="196" t="str">
        <f t="shared" si="62"/>
        <v>Fail</v>
      </c>
      <c r="BI93" s="47">
        <f>ABS(Survey!$AL93)</f>
        <v>0</v>
      </c>
      <c r="BJ93" s="47" cm="1">
        <f t="array" ref="BJ93">SUM(SUMIF(Survey!BO93:CH93,{"&gt;0","&lt;0"})*{1,-1})-SUM(SUMIF(Survey!CJ93:DC93,{"&gt;0","&lt;0"})*{1,-1})</f>
        <v>0</v>
      </c>
      <c r="BK93" s="48" t="str">
        <f t="shared" si="63"/>
        <v>No holdings</v>
      </c>
      <c r="BL93" s="49">
        <f t="shared" si="64"/>
        <v>0</v>
      </c>
      <c r="BM93" s="196" t="str">
        <f t="shared" si="65"/>
        <v>Pass</v>
      </c>
      <c r="BN93" s="54" t="b">
        <f>IF(ABS(Survey!$CH93)=0,TRUE,FALSE)</f>
        <v>1</v>
      </c>
      <c r="BO93" s="53" t="b">
        <f>NOT(ISBLANK(Survey!$CI93))</f>
        <v>0</v>
      </c>
      <c r="BP93" s="196" t="str">
        <f t="shared" si="66"/>
        <v>Pass</v>
      </c>
      <c r="BQ93" s="54" t="b">
        <f>IF(ABS(Survey!$DC93)=0,TRUE,FALSE)</f>
        <v>1</v>
      </c>
      <c r="BR93" s="53" t="b">
        <f>NOT(ISBLANK(Survey!$DD93))</f>
        <v>0</v>
      </c>
      <c r="BS93" s="37" t="str">
        <f t="shared" si="67"/>
        <v>Pass</v>
      </c>
      <c r="BT93" s="38" cm="1">
        <f t="array" ref="BT93">SUM(SUMIF(Survey!CD93,{"&gt;0","&lt;0"})*{1,-1})+SUM(SUMIF(Survey!CY93,{"&gt;0","&lt;0"})*{1,-1})</f>
        <v>0</v>
      </c>
      <c r="BU93" s="38">
        <f>SUM(SUMIF(Survey!DF93:DL93,{"&gt;0","&lt;0"})*{1,-1})+SUM(SUMIF(Survey!DN93:DT93,{"&gt;0","&lt;0"})*{1,-1})</f>
        <v>0</v>
      </c>
      <c r="BV93" s="37">
        <f t="shared" si="68"/>
        <v>0</v>
      </c>
      <c r="BW93" s="37">
        <f t="shared" si="69"/>
        <v>0</v>
      </c>
      <c r="BX93" s="196" t="str">
        <f t="shared" si="70"/>
        <v>Pass</v>
      </c>
      <c r="BY93" s="54" t="b">
        <f>IF(ABS(Survey!$DL93)=0,TRUE,FALSE)</f>
        <v>1</v>
      </c>
      <c r="BZ93" s="53" t="b">
        <f>NOT(ISBLANK(Survey!DM93))</f>
        <v>0</v>
      </c>
      <c r="CA93" s="196" t="str">
        <f t="shared" si="71"/>
        <v>Pass</v>
      </c>
      <c r="CB93" s="54" t="b">
        <f>IF(ABS(Survey!$DT93)=0,TRUE,FALSE)</f>
        <v>1</v>
      </c>
      <c r="CC93" s="53" t="b">
        <f>NOT(ISBLANK(Survey!$DU93))</f>
        <v>0</v>
      </c>
      <c r="CD93" s="196" t="str">
        <f t="shared" si="72"/>
        <v>Fail</v>
      </c>
      <c r="CE93" s="47">
        <f>SUM(SUMIF(Survey!EA93:EC93,{"&gt;0","&lt;0"})*{1,-1})</f>
        <v>0</v>
      </c>
      <c r="CF93" s="50">
        <f t="shared" si="73"/>
        <v>0</v>
      </c>
      <c r="CG93" s="50">
        <f t="shared" si="74"/>
        <v>100</v>
      </c>
      <c r="CH93" s="48" t="b">
        <f>IF(OR(Survey!$M93="ETF",Survey!$M93="ETF, alternative mutual fund",Survey!$M93="Closed-end", Survey!$M93="Split share corp"),TRUE,FALSE)</f>
        <v>0</v>
      </c>
      <c r="CI93" s="196" t="str">
        <f t="shared" si="75"/>
        <v>Fail</v>
      </c>
      <c r="CJ93" s="47">
        <f>SUM(SUMIF(Survey!EE93:EK93,{"&gt;0","&lt;0"})*{1,-1})</f>
        <v>0</v>
      </c>
      <c r="CK93" s="50">
        <f t="shared" si="76"/>
        <v>0</v>
      </c>
      <c r="CL93" s="49">
        <f t="shared" si="77"/>
        <v>100</v>
      </c>
      <c r="CM93" s="196" t="str">
        <f t="shared" si="78"/>
        <v>Fail</v>
      </c>
      <c r="CN93" s="47">
        <f>SUM(SUMIF(Survey!EM93:ES93,{"&gt;0","&lt;0"})*{1,-1})</f>
        <v>0</v>
      </c>
      <c r="CO93" s="50">
        <f t="shared" si="79"/>
        <v>0</v>
      </c>
      <c r="CP93" s="49">
        <f t="shared" si="80"/>
        <v>100</v>
      </c>
    </row>
    <row r="94" spans="1:94">
      <c r="A94" s="1">
        <v>91</v>
      </c>
      <c r="B94" s="37" t="str">
        <f t="shared" si="41"/>
        <v>Pass</v>
      </c>
      <c r="C94" s="37" t="str">
        <f>IF(COUNTBLANK(Survey!B94:ET94)=$C$2, "Pass", "Fail")</f>
        <v>Pass</v>
      </c>
      <c r="D94" s="37" t="str">
        <f t="shared" si="42"/>
        <v>Fail</v>
      </c>
      <c r="F94" s="196" t="str">
        <f t="shared" si="43"/>
        <v>Fail</v>
      </c>
      <c r="G94" s="43">
        <f>COUNTBLANK(Survey!B94:D94)+COUNTBLANK(Survey!G94)+COUNTBLANK(Survey!I94)+COUNTBLANK(Survey!L94:M94)+COUNTBLANK(Survey!P94)+COUNTBLANK(Survey!S94:U94)+COUNTBLANK(Survey!AA94:AC94)+COUNTBLANK(Survey!AF94:AG94)+COUNTBLANK(Survey!AK94)</f>
        <v>17</v>
      </c>
      <c r="H94" s="196" t="str">
        <f t="shared" si="44"/>
        <v>Pass</v>
      </c>
      <c r="I94" s="44">
        <f>LEN(Survey!E94)</f>
        <v>0</v>
      </c>
      <c r="J94" s="196" t="str">
        <f t="shared" si="45"/>
        <v>Pass</v>
      </c>
      <c r="K94" s="43">
        <f>LEN(Survey!F94)</f>
        <v>0</v>
      </c>
      <c r="L94" s="196" t="str">
        <f t="shared" si="46"/>
        <v>Pass</v>
      </c>
      <c r="M94" s="44">
        <f>LEN(Survey!H94)</f>
        <v>0</v>
      </c>
      <c r="N94" s="43" t="str">
        <f>IF(Survey!$L94="Prospectus fund", "Yes", "No")</f>
        <v>No</v>
      </c>
      <c r="O94" s="196" t="str">
        <f t="shared" si="47"/>
        <v>Pass</v>
      </c>
      <c r="P94" s="44">
        <f>MOD((LEN(Survey!J94)+2),11)</f>
        <v>2</v>
      </c>
      <c r="Q94" s="48" t="b">
        <f>IF(OR(Survey!$M94="ETF",Survey!$M94="ETF, alternative mutual fund",Survey!$M94="Closed-end", Survey!$M94="Split share corp", Survey!$I94="Yes"),TRUE,FALSE)</f>
        <v>0</v>
      </c>
      <c r="R94" s="196" t="str">
        <f>IFERROR(IF(AND(OR(U94=V94,V94 = "Either"),NOT(ISBLANK(Survey!K94))),"Pass","Fail"),"Pass")</f>
        <v>Fail</v>
      </c>
      <c r="S94" s="47" cm="1">
        <f t="array" ref="S94">SUM(SUMIF(Survey!BO94:CH94,{"&gt;0","&lt;0"})*{1,-1})</f>
        <v>0</v>
      </c>
      <c r="T94" s="54" cm="1">
        <f t="array" ref="T94">SUM(SUMIF(Survey!BR94,{"&gt;0","&lt;0"})*{1,-1})+SUM(SUMIF(Survey!CB94,{"&gt;0","&lt;0"})*{1,-1})</f>
        <v>0</v>
      </c>
      <c r="U94" s="54">
        <f>Survey!K94</f>
        <v>0</v>
      </c>
      <c r="V94" s="53" t="str">
        <f t="shared" si="48"/>
        <v>Stand-alone</v>
      </c>
      <c r="W94" s="196" t="str">
        <f t="shared" si="49"/>
        <v>Fail</v>
      </c>
      <c r="X94" s="93" cm="1">
        <f t="array" ref="X94">SUM(SUMIF(Survey!BO94:CH94,{"&gt;0","&lt;0"})*{1,-1})+SUM(SUMIF(Survey!CJ94:DC94,{"&gt;0","&lt;0"})*{1,-1})</f>
        <v>0</v>
      </c>
      <c r="Y94" s="93">
        <f>IFERROR(X94/(Survey!$AL94),0)</f>
        <v>0</v>
      </c>
      <c r="Z94" s="198" t="b">
        <f>IF(OR(Survey!$M94="Alternative strategy or hedge",Survey!$M94="Other",Survey!$L94="Prospectus fund"),TRUE,FALSE)</f>
        <v>0</v>
      </c>
      <c r="AA94" s="198" t="b">
        <f>NOT(ISBLANK(Survey!$M94))</f>
        <v>0</v>
      </c>
      <c r="AB94" s="196" t="str">
        <f t="shared" si="50"/>
        <v>Pass</v>
      </c>
      <c r="AC94" s="54" t="b">
        <f>NOT(ISNUMBER(SEARCH("Other",Survey!$P94)))</f>
        <v>1</v>
      </c>
      <c r="AD94" s="53" t="b">
        <f>NOT(ISBLANK(Survey!$Q94))</f>
        <v>0</v>
      </c>
      <c r="AE94" s="239" t="str" cm="1">
        <f t="array" ref="AE94">IF(OR(IF(OR($AG94+$AH94 = 2, $AI94=1), FALSE, TRUE), AND($AF94:$AF94 = 0)),"Pass","Fail")</f>
        <v>Pass</v>
      </c>
      <c r="AF94" s="235">
        <f>COUNTBLANK(Survey!$W94:$Z94)</f>
        <v>4</v>
      </c>
      <c r="AG94" s="235">
        <f>IF(Survey!$I94="Yes",1,0)</f>
        <v>0</v>
      </c>
      <c r="AH94" s="235">
        <f>IF(OR(Survey!$M94="Mutual fund",Survey!$M94="Alternative mutual fund",Survey!$M94="Money market"),1,0)</f>
        <v>0</v>
      </c>
      <c r="AI94" s="240">
        <f>IF(OR(Survey!$M94="ETF",Survey!$M94="ETF, alternative mutual fund"),1,0)</f>
        <v>0</v>
      </c>
      <c r="AJ94" s="196" t="str">
        <f t="shared" si="51"/>
        <v>Pass</v>
      </c>
      <c r="AK94" s="54" t="b">
        <f>NOT(ISNUMBER(SEARCH("Yes",Survey!$AC94)))</f>
        <v>1</v>
      </c>
      <c r="AL94" s="53" t="b">
        <f>IF(COUNTBLANK(Survey!$AD94:$AE94)=0,TRUE, FALSE)</f>
        <v>0</v>
      </c>
      <c r="AM94" s="196" t="str">
        <f t="shared" si="52"/>
        <v>Pass</v>
      </c>
      <c r="AN94" s="54" t="b">
        <f>NOT(ISNUMBER(SEARCH("Yes",Survey!$AF94)))</f>
        <v>1</v>
      </c>
      <c r="AO94" s="53" t="b">
        <f>NOT(ISBLANK(Survey!$AH94))</f>
        <v>0</v>
      </c>
      <c r="AP94" s="196" t="str">
        <f t="shared" si="53"/>
        <v>Pass</v>
      </c>
      <c r="AQ94" s="54" t="b">
        <f>NOT(OR(ISNUMBER(SEARCH("Other",Survey!$AH94)),ISNUMBER(SEARCH("Multiple",Survey!$AH94))))</f>
        <v>1</v>
      </c>
      <c r="AR94" s="53" t="b">
        <f>NOT(ISBLANK(Survey!$AI94))</f>
        <v>0</v>
      </c>
      <c r="AS94" s="196" t="str">
        <f t="shared" si="54"/>
        <v>Fail</v>
      </c>
      <c r="AT94" s="45">
        <f>(Survey!$AL94)</f>
        <v>0</v>
      </c>
      <c r="AU94" s="37" t="str">
        <f t="shared" si="55"/>
        <v>Fail</v>
      </c>
      <c r="AV94" s="38">
        <f>ABS(Survey!$AL94)</f>
        <v>0</v>
      </c>
      <c r="AW94" s="64">
        <f>ABS(Survey!$AM94)+Survey!$AN94-ABS(Survey!$AO94)+ABS(Survey!$AP94)-ABS(Survey!$AQ94)+ABS(Survey!$AR94)-ABS(Survey!$AS94)+Survey!$AT94</f>
        <v>0</v>
      </c>
      <c r="AX94" s="46" t="str">
        <f t="shared" si="56"/>
        <v>No holdings</v>
      </c>
      <c r="AY94" s="37">
        <f t="shared" si="57"/>
        <v>0</v>
      </c>
      <c r="AZ94" s="196" t="str">
        <f t="shared" si="58"/>
        <v>Pass</v>
      </c>
      <c r="BA94" s="54" t="b">
        <f>IF(ABS(Survey!$AT94)=0,TRUE,FALSE)</f>
        <v>1</v>
      </c>
      <c r="BB94" s="53" t="b">
        <f>NOT(ISBLANK(Survey!$AU94))</f>
        <v>0</v>
      </c>
      <c r="BC94" s="37" t="str">
        <f t="shared" si="59"/>
        <v>Fail</v>
      </c>
      <c r="BD94" s="38">
        <f>ABS(Survey!$AL94)</f>
        <v>0</v>
      </c>
      <c r="BE94" s="38" cm="1">
        <f t="array" ref="BE94">SUM(SUMIF(Survey!AW94:BD94,{"&gt;0","&lt;0"})*{1,-1})-SUM(SUMIF(Survey!BF94:BM94,{"&gt;0","&lt;0"})*{1,-1})</f>
        <v>0</v>
      </c>
      <c r="BF94" s="46" t="str">
        <f t="shared" si="60"/>
        <v>No holdings</v>
      </c>
      <c r="BG94" s="37">
        <f t="shared" si="61"/>
        <v>0</v>
      </c>
      <c r="BH94" s="196" t="str">
        <f t="shared" si="62"/>
        <v>Fail</v>
      </c>
      <c r="BI94" s="47">
        <f>ABS(Survey!$AL94)</f>
        <v>0</v>
      </c>
      <c r="BJ94" s="47" cm="1">
        <f t="array" ref="BJ94">SUM(SUMIF(Survey!BO94:CH94,{"&gt;0","&lt;0"})*{1,-1})-SUM(SUMIF(Survey!CJ94:DC94,{"&gt;0","&lt;0"})*{1,-1})</f>
        <v>0</v>
      </c>
      <c r="BK94" s="48" t="str">
        <f t="shared" si="63"/>
        <v>No holdings</v>
      </c>
      <c r="BL94" s="49">
        <f t="shared" si="64"/>
        <v>0</v>
      </c>
      <c r="BM94" s="196" t="str">
        <f t="shared" si="65"/>
        <v>Pass</v>
      </c>
      <c r="BN94" s="54" t="b">
        <f>IF(ABS(Survey!$CH94)=0,TRUE,FALSE)</f>
        <v>1</v>
      </c>
      <c r="BO94" s="53" t="b">
        <f>NOT(ISBLANK(Survey!$CI94))</f>
        <v>0</v>
      </c>
      <c r="BP94" s="196" t="str">
        <f t="shared" si="66"/>
        <v>Pass</v>
      </c>
      <c r="BQ94" s="54" t="b">
        <f>IF(ABS(Survey!$DC94)=0,TRUE,FALSE)</f>
        <v>1</v>
      </c>
      <c r="BR94" s="53" t="b">
        <f>NOT(ISBLANK(Survey!$DD94))</f>
        <v>0</v>
      </c>
      <c r="BS94" s="37" t="str">
        <f t="shared" si="67"/>
        <v>Pass</v>
      </c>
      <c r="BT94" s="38" cm="1">
        <f t="array" ref="BT94">SUM(SUMIF(Survey!CD94,{"&gt;0","&lt;0"})*{1,-1})+SUM(SUMIF(Survey!CY94,{"&gt;0","&lt;0"})*{1,-1})</f>
        <v>0</v>
      </c>
      <c r="BU94" s="38">
        <f>SUM(SUMIF(Survey!DF94:DL94,{"&gt;0","&lt;0"})*{1,-1})+SUM(SUMIF(Survey!DN94:DT94,{"&gt;0","&lt;0"})*{1,-1})</f>
        <v>0</v>
      </c>
      <c r="BV94" s="37">
        <f t="shared" si="68"/>
        <v>0</v>
      </c>
      <c r="BW94" s="37">
        <f t="shared" si="69"/>
        <v>0</v>
      </c>
      <c r="BX94" s="196" t="str">
        <f t="shared" si="70"/>
        <v>Pass</v>
      </c>
      <c r="BY94" s="54" t="b">
        <f>IF(ABS(Survey!$DL94)=0,TRUE,FALSE)</f>
        <v>1</v>
      </c>
      <c r="BZ94" s="53" t="b">
        <f>NOT(ISBLANK(Survey!DM94))</f>
        <v>0</v>
      </c>
      <c r="CA94" s="196" t="str">
        <f t="shared" si="71"/>
        <v>Pass</v>
      </c>
      <c r="CB94" s="54" t="b">
        <f>IF(ABS(Survey!$DT94)=0,TRUE,FALSE)</f>
        <v>1</v>
      </c>
      <c r="CC94" s="53" t="b">
        <f>NOT(ISBLANK(Survey!$DU94))</f>
        <v>0</v>
      </c>
      <c r="CD94" s="196" t="str">
        <f t="shared" si="72"/>
        <v>Fail</v>
      </c>
      <c r="CE94" s="47">
        <f>SUM(SUMIF(Survey!EA94:EC94,{"&gt;0","&lt;0"})*{1,-1})</f>
        <v>0</v>
      </c>
      <c r="CF94" s="50">
        <f t="shared" si="73"/>
        <v>0</v>
      </c>
      <c r="CG94" s="50">
        <f t="shared" si="74"/>
        <v>100</v>
      </c>
      <c r="CH94" s="48" t="b">
        <f>IF(OR(Survey!$M94="ETF",Survey!$M94="ETF, alternative mutual fund",Survey!$M94="Closed-end", Survey!$M94="Split share corp"),TRUE,FALSE)</f>
        <v>0</v>
      </c>
      <c r="CI94" s="196" t="str">
        <f t="shared" si="75"/>
        <v>Fail</v>
      </c>
      <c r="CJ94" s="47">
        <f>SUM(SUMIF(Survey!EE94:EK94,{"&gt;0","&lt;0"})*{1,-1})</f>
        <v>0</v>
      </c>
      <c r="CK94" s="50">
        <f t="shared" si="76"/>
        <v>0</v>
      </c>
      <c r="CL94" s="49">
        <f t="shared" si="77"/>
        <v>100</v>
      </c>
      <c r="CM94" s="196" t="str">
        <f t="shared" si="78"/>
        <v>Fail</v>
      </c>
      <c r="CN94" s="47">
        <f>SUM(SUMIF(Survey!EM94:ES94,{"&gt;0","&lt;0"})*{1,-1})</f>
        <v>0</v>
      </c>
      <c r="CO94" s="50">
        <f t="shared" si="79"/>
        <v>0</v>
      </c>
      <c r="CP94" s="49">
        <f t="shared" si="80"/>
        <v>100</v>
      </c>
    </row>
    <row r="95" spans="1:94">
      <c r="A95" s="1">
        <v>92</v>
      </c>
      <c r="B95" s="37" t="str">
        <f t="shared" si="41"/>
        <v>Pass</v>
      </c>
      <c r="C95" s="37" t="str">
        <f>IF(COUNTBLANK(Survey!B95:ET95)=$C$2, "Pass", "Fail")</f>
        <v>Pass</v>
      </c>
      <c r="D95" s="37" t="str">
        <f t="shared" si="42"/>
        <v>Fail</v>
      </c>
      <c r="F95" s="196" t="str">
        <f t="shared" si="43"/>
        <v>Fail</v>
      </c>
      <c r="G95" s="43">
        <f>COUNTBLANK(Survey!B95:D95)+COUNTBLANK(Survey!G95)+COUNTBLANK(Survey!I95)+COUNTBLANK(Survey!L95:M95)+COUNTBLANK(Survey!P95)+COUNTBLANK(Survey!S95:U95)+COUNTBLANK(Survey!AA95:AC95)+COUNTBLANK(Survey!AF95:AG95)+COUNTBLANK(Survey!AK95)</f>
        <v>17</v>
      </c>
      <c r="H95" s="196" t="str">
        <f t="shared" si="44"/>
        <v>Pass</v>
      </c>
      <c r="I95" s="44">
        <f>LEN(Survey!E95)</f>
        <v>0</v>
      </c>
      <c r="J95" s="196" t="str">
        <f t="shared" si="45"/>
        <v>Pass</v>
      </c>
      <c r="K95" s="43">
        <f>LEN(Survey!F95)</f>
        <v>0</v>
      </c>
      <c r="L95" s="196" t="str">
        <f t="shared" si="46"/>
        <v>Pass</v>
      </c>
      <c r="M95" s="44">
        <f>LEN(Survey!H95)</f>
        <v>0</v>
      </c>
      <c r="N95" s="43" t="str">
        <f>IF(Survey!$L95="Prospectus fund", "Yes", "No")</f>
        <v>No</v>
      </c>
      <c r="O95" s="196" t="str">
        <f t="shared" si="47"/>
        <v>Pass</v>
      </c>
      <c r="P95" s="44">
        <f>MOD((LEN(Survey!J95)+2),11)</f>
        <v>2</v>
      </c>
      <c r="Q95" s="48" t="b">
        <f>IF(OR(Survey!$M95="ETF",Survey!$M95="ETF, alternative mutual fund",Survey!$M95="Closed-end", Survey!$M95="Split share corp", Survey!$I95="Yes"),TRUE,FALSE)</f>
        <v>0</v>
      </c>
      <c r="R95" s="196" t="str">
        <f>IFERROR(IF(AND(OR(U95=V95,V95 = "Either"),NOT(ISBLANK(Survey!K95))),"Pass","Fail"),"Pass")</f>
        <v>Fail</v>
      </c>
      <c r="S95" s="47" cm="1">
        <f t="array" ref="S95">SUM(SUMIF(Survey!BO95:CH95,{"&gt;0","&lt;0"})*{1,-1})</f>
        <v>0</v>
      </c>
      <c r="T95" s="54" cm="1">
        <f t="array" ref="T95">SUM(SUMIF(Survey!BR95,{"&gt;0","&lt;0"})*{1,-1})+SUM(SUMIF(Survey!CB95,{"&gt;0","&lt;0"})*{1,-1})</f>
        <v>0</v>
      </c>
      <c r="U95" s="54">
        <f>Survey!K95</f>
        <v>0</v>
      </c>
      <c r="V95" s="53" t="str">
        <f t="shared" si="48"/>
        <v>Stand-alone</v>
      </c>
      <c r="W95" s="196" t="str">
        <f t="shared" si="49"/>
        <v>Fail</v>
      </c>
      <c r="X95" s="93" cm="1">
        <f t="array" ref="X95">SUM(SUMIF(Survey!BO95:CH95,{"&gt;0","&lt;0"})*{1,-1})+SUM(SUMIF(Survey!CJ95:DC95,{"&gt;0","&lt;0"})*{1,-1})</f>
        <v>0</v>
      </c>
      <c r="Y95" s="93">
        <f>IFERROR(X95/(Survey!$AL95),0)</f>
        <v>0</v>
      </c>
      <c r="Z95" s="198" t="b">
        <f>IF(OR(Survey!$M95="Alternative strategy or hedge",Survey!$M95="Other",Survey!$L95="Prospectus fund"),TRUE,FALSE)</f>
        <v>0</v>
      </c>
      <c r="AA95" s="198" t="b">
        <f>NOT(ISBLANK(Survey!$M95))</f>
        <v>0</v>
      </c>
      <c r="AB95" s="196" t="str">
        <f t="shared" si="50"/>
        <v>Pass</v>
      </c>
      <c r="AC95" s="54" t="b">
        <f>NOT(ISNUMBER(SEARCH("Other",Survey!$P95)))</f>
        <v>1</v>
      </c>
      <c r="AD95" s="53" t="b">
        <f>NOT(ISBLANK(Survey!$Q95))</f>
        <v>0</v>
      </c>
      <c r="AE95" s="239" t="str" cm="1">
        <f t="array" ref="AE95">IF(OR(IF(OR($AG95+$AH95 = 2, $AI95=1), FALSE, TRUE), AND($AF95:$AF95 = 0)),"Pass","Fail")</f>
        <v>Pass</v>
      </c>
      <c r="AF95" s="235">
        <f>COUNTBLANK(Survey!$W95:$Z95)</f>
        <v>4</v>
      </c>
      <c r="AG95" s="235">
        <f>IF(Survey!$I95="Yes",1,0)</f>
        <v>0</v>
      </c>
      <c r="AH95" s="235">
        <f>IF(OR(Survey!$M95="Mutual fund",Survey!$M95="Alternative mutual fund",Survey!$M95="Money market"),1,0)</f>
        <v>0</v>
      </c>
      <c r="AI95" s="240">
        <f>IF(OR(Survey!$M95="ETF",Survey!$M95="ETF, alternative mutual fund"),1,0)</f>
        <v>0</v>
      </c>
      <c r="AJ95" s="196" t="str">
        <f t="shared" si="51"/>
        <v>Pass</v>
      </c>
      <c r="AK95" s="54" t="b">
        <f>NOT(ISNUMBER(SEARCH("Yes",Survey!$AC95)))</f>
        <v>1</v>
      </c>
      <c r="AL95" s="53" t="b">
        <f>IF(COUNTBLANK(Survey!$AD95:$AE95)=0,TRUE, FALSE)</f>
        <v>0</v>
      </c>
      <c r="AM95" s="196" t="str">
        <f t="shared" si="52"/>
        <v>Pass</v>
      </c>
      <c r="AN95" s="54" t="b">
        <f>NOT(ISNUMBER(SEARCH("Yes",Survey!$AF95)))</f>
        <v>1</v>
      </c>
      <c r="AO95" s="53" t="b">
        <f>NOT(ISBLANK(Survey!$AH95))</f>
        <v>0</v>
      </c>
      <c r="AP95" s="196" t="str">
        <f t="shared" si="53"/>
        <v>Pass</v>
      </c>
      <c r="AQ95" s="54" t="b">
        <f>NOT(OR(ISNUMBER(SEARCH("Other",Survey!$AH95)),ISNUMBER(SEARCH("Multiple",Survey!$AH95))))</f>
        <v>1</v>
      </c>
      <c r="AR95" s="53" t="b">
        <f>NOT(ISBLANK(Survey!$AI95))</f>
        <v>0</v>
      </c>
      <c r="AS95" s="196" t="str">
        <f t="shared" si="54"/>
        <v>Fail</v>
      </c>
      <c r="AT95" s="45">
        <f>(Survey!$AL95)</f>
        <v>0</v>
      </c>
      <c r="AU95" s="37" t="str">
        <f t="shared" si="55"/>
        <v>Fail</v>
      </c>
      <c r="AV95" s="38">
        <f>ABS(Survey!$AL95)</f>
        <v>0</v>
      </c>
      <c r="AW95" s="64">
        <f>ABS(Survey!$AM95)+Survey!$AN95-ABS(Survey!$AO95)+ABS(Survey!$AP95)-ABS(Survey!$AQ95)+ABS(Survey!$AR95)-ABS(Survey!$AS95)+Survey!$AT95</f>
        <v>0</v>
      </c>
      <c r="AX95" s="46" t="str">
        <f t="shared" si="56"/>
        <v>No holdings</v>
      </c>
      <c r="AY95" s="37">
        <f t="shared" si="57"/>
        <v>0</v>
      </c>
      <c r="AZ95" s="196" t="str">
        <f t="shared" si="58"/>
        <v>Pass</v>
      </c>
      <c r="BA95" s="54" t="b">
        <f>IF(ABS(Survey!$AT95)=0,TRUE,FALSE)</f>
        <v>1</v>
      </c>
      <c r="BB95" s="53" t="b">
        <f>NOT(ISBLANK(Survey!$AU95))</f>
        <v>0</v>
      </c>
      <c r="BC95" s="37" t="str">
        <f t="shared" si="59"/>
        <v>Fail</v>
      </c>
      <c r="BD95" s="38">
        <f>ABS(Survey!$AL95)</f>
        <v>0</v>
      </c>
      <c r="BE95" s="38" cm="1">
        <f t="array" ref="BE95">SUM(SUMIF(Survey!AW95:BD95,{"&gt;0","&lt;0"})*{1,-1})-SUM(SUMIF(Survey!BF95:BM95,{"&gt;0","&lt;0"})*{1,-1})</f>
        <v>0</v>
      </c>
      <c r="BF95" s="46" t="str">
        <f t="shared" si="60"/>
        <v>No holdings</v>
      </c>
      <c r="BG95" s="37">
        <f t="shared" si="61"/>
        <v>0</v>
      </c>
      <c r="BH95" s="196" t="str">
        <f t="shared" si="62"/>
        <v>Fail</v>
      </c>
      <c r="BI95" s="47">
        <f>ABS(Survey!$AL95)</f>
        <v>0</v>
      </c>
      <c r="BJ95" s="47" cm="1">
        <f t="array" ref="BJ95">SUM(SUMIF(Survey!BO95:CH95,{"&gt;0","&lt;0"})*{1,-1})-SUM(SUMIF(Survey!CJ95:DC95,{"&gt;0","&lt;0"})*{1,-1})</f>
        <v>0</v>
      </c>
      <c r="BK95" s="48" t="str">
        <f t="shared" si="63"/>
        <v>No holdings</v>
      </c>
      <c r="BL95" s="49">
        <f t="shared" si="64"/>
        <v>0</v>
      </c>
      <c r="BM95" s="196" t="str">
        <f t="shared" si="65"/>
        <v>Pass</v>
      </c>
      <c r="BN95" s="54" t="b">
        <f>IF(ABS(Survey!$CH95)=0,TRUE,FALSE)</f>
        <v>1</v>
      </c>
      <c r="BO95" s="53" t="b">
        <f>NOT(ISBLANK(Survey!$CI95))</f>
        <v>0</v>
      </c>
      <c r="BP95" s="196" t="str">
        <f t="shared" si="66"/>
        <v>Pass</v>
      </c>
      <c r="BQ95" s="54" t="b">
        <f>IF(ABS(Survey!$DC95)=0,TRUE,FALSE)</f>
        <v>1</v>
      </c>
      <c r="BR95" s="53" t="b">
        <f>NOT(ISBLANK(Survey!$DD95))</f>
        <v>0</v>
      </c>
      <c r="BS95" s="37" t="str">
        <f t="shared" si="67"/>
        <v>Pass</v>
      </c>
      <c r="BT95" s="38" cm="1">
        <f t="array" ref="BT95">SUM(SUMIF(Survey!CD95,{"&gt;0","&lt;0"})*{1,-1})+SUM(SUMIF(Survey!CY95,{"&gt;0","&lt;0"})*{1,-1})</f>
        <v>0</v>
      </c>
      <c r="BU95" s="38">
        <f>SUM(SUMIF(Survey!DF95:DL95,{"&gt;0","&lt;0"})*{1,-1})+SUM(SUMIF(Survey!DN95:DT95,{"&gt;0","&lt;0"})*{1,-1})</f>
        <v>0</v>
      </c>
      <c r="BV95" s="37">
        <f t="shared" si="68"/>
        <v>0</v>
      </c>
      <c r="BW95" s="37">
        <f t="shared" si="69"/>
        <v>0</v>
      </c>
      <c r="BX95" s="196" t="str">
        <f t="shared" si="70"/>
        <v>Pass</v>
      </c>
      <c r="BY95" s="54" t="b">
        <f>IF(ABS(Survey!$DL95)=0,TRUE,FALSE)</f>
        <v>1</v>
      </c>
      <c r="BZ95" s="53" t="b">
        <f>NOT(ISBLANK(Survey!DM95))</f>
        <v>0</v>
      </c>
      <c r="CA95" s="196" t="str">
        <f t="shared" si="71"/>
        <v>Pass</v>
      </c>
      <c r="CB95" s="54" t="b">
        <f>IF(ABS(Survey!$DT95)=0,TRUE,FALSE)</f>
        <v>1</v>
      </c>
      <c r="CC95" s="53" t="b">
        <f>NOT(ISBLANK(Survey!$DU95))</f>
        <v>0</v>
      </c>
      <c r="CD95" s="196" t="str">
        <f t="shared" si="72"/>
        <v>Fail</v>
      </c>
      <c r="CE95" s="47">
        <f>SUM(SUMIF(Survey!EA95:EC95,{"&gt;0","&lt;0"})*{1,-1})</f>
        <v>0</v>
      </c>
      <c r="CF95" s="50">
        <f t="shared" si="73"/>
        <v>0</v>
      </c>
      <c r="CG95" s="50">
        <f t="shared" si="74"/>
        <v>100</v>
      </c>
      <c r="CH95" s="48" t="b">
        <f>IF(OR(Survey!$M95="ETF",Survey!$M95="ETF, alternative mutual fund",Survey!$M95="Closed-end", Survey!$M95="Split share corp"),TRUE,FALSE)</f>
        <v>0</v>
      </c>
      <c r="CI95" s="196" t="str">
        <f t="shared" si="75"/>
        <v>Fail</v>
      </c>
      <c r="CJ95" s="47">
        <f>SUM(SUMIF(Survey!EE95:EK95,{"&gt;0","&lt;0"})*{1,-1})</f>
        <v>0</v>
      </c>
      <c r="CK95" s="50">
        <f t="shared" si="76"/>
        <v>0</v>
      </c>
      <c r="CL95" s="49">
        <f t="shared" si="77"/>
        <v>100</v>
      </c>
      <c r="CM95" s="196" t="str">
        <f t="shared" si="78"/>
        <v>Fail</v>
      </c>
      <c r="CN95" s="47">
        <f>SUM(SUMIF(Survey!EM95:ES95,{"&gt;0","&lt;0"})*{1,-1})</f>
        <v>0</v>
      </c>
      <c r="CO95" s="50">
        <f t="shared" si="79"/>
        <v>0</v>
      </c>
      <c r="CP95" s="49">
        <f t="shared" si="80"/>
        <v>100</v>
      </c>
    </row>
    <row r="96" spans="1:94">
      <c r="A96" s="1">
        <v>93</v>
      </c>
      <c r="B96" s="37" t="str">
        <f t="shared" si="41"/>
        <v>Pass</v>
      </c>
      <c r="C96" s="37" t="str">
        <f>IF(COUNTBLANK(Survey!B96:ET96)=$C$2, "Pass", "Fail")</f>
        <v>Pass</v>
      </c>
      <c r="D96" s="37" t="str">
        <f t="shared" si="42"/>
        <v>Fail</v>
      </c>
      <c r="F96" s="196" t="str">
        <f t="shared" si="43"/>
        <v>Fail</v>
      </c>
      <c r="G96" s="43">
        <f>COUNTBLANK(Survey!B96:D96)+COUNTBLANK(Survey!G96)+COUNTBLANK(Survey!I96)+COUNTBLANK(Survey!L96:M96)+COUNTBLANK(Survey!P96)+COUNTBLANK(Survey!S96:U96)+COUNTBLANK(Survey!AA96:AC96)+COUNTBLANK(Survey!AF96:AG96)+COUNTBLANK(Survey!AK96)</f>
        <v>17</v>
      </c>
      <c r="H96" s="196" t="str">
        <f t="shared" si="44"/>
        <v>Pass</v>
      </c>
      <c r="I96" s="44">
        <f>LEN(Survey!E96)</f>
        <v>0</v>
      </c>
      <c r="J96" s="196" t="str">
        <f t="shared" si="45"/>
        <v>Pass</v>
      </c>
      <c r="K96" s="43">
        <f>LEN(Survey!F96)</f>
        <v>0</v>
      </c>
      <c r="L96" s="196" t="str">
        <f t="shared" si="46"/>
        <v>Pass</v>
      </c>
      <c r="M96" s="44">
        <f>LEN(Survey!H96)</f>
        <v>0</v>
      </c>
      <c r="N96" s="43" t="str">
        <f>IF(Survey!$L96="Prospectus fund", "Yes", "No")</f>
        <v>No</v>
      </c>
      <c r="O96" s="196" t="str">
        <f t="shared" si="47"/>
        <v>Pass</v>
      </c>
      <c r="P96" s="44">
        <f>MOD((LEN(Survey!J96)+2),11)</f>
        <v>2</v>
      </c>
      <c r="Q96" s="48" t="b">
        <f>IF(OR(Survey!$M96="ETF",Survey!$M96="ETF, alternative mutual fund",Survey!$M96="Closed-end", Survey!$M96="Split share corp", Survey!$I96="Yes"),TRUE,FALSE)</f>
        <v>0</v>
      </c>
      <c r="R96" s="196" t="str">
        <f>IFERROR(IF(AND(OR(U96=V96,V96 = "Either"),NOT(ISBLANK(Survey!K96))),"Pass","Fail"),"Pass")</f>
        <v>Fail</v>
      </c>
      <c r="S96" s="47" cm="1">
        <f t="array" ref="S96">SUM(SUMIF(Survey!BO96:CH96,{"&gt;0","&lt;0"})*{1,-1})</f>
        <v>0</v>
      </c>
      <c r="T96" s="54" cm="1">
        <f t="array" ref="T96">SUM(SUMIF(Survey!BR96,{"&gt;0","&lt;0"})*{1,-1})+SUM(SUMIF(Survey!CB96,{"&gt;0","&lt;0"})*{1,-1})</f>
        <v>0</v>
      </c>
      <c r="U96" s="54">
        <f>Survey!K96</f>
        <v>0</v>
      </c>
      <c r="V96" s="53" t="str">
        <f t="shared" si="48"/>
        <v>Stand-alone</v>
      </c>
      <c r="W96" s="196" t="str">
        <f t="shared" si="49"/>
        <v>Fail</v>
      </c>
      <c r="X96" s="93" cm="1">
        <f t="array" ref="X96">SUM(SUMIF(Survey!BO96:CH96,{"&gt;0","&lt;0"})*{1,-1})+SUM(SUMIF(Survey!CJ96:DC96,{"&gt;0","&lt;0"})*{1,-1})</f>
        <v>0</v>
      </c>
      <c r="Y96" s="93">
        <f>IFERROR(X96/(Survey!$AL96),0)</f>
        <v>0</v>
      </c>
      <c r="Z96" s="198" t="b">
        <f>IF(OR(Survey!$M96="Alternative strategy or hedge",Survey!$M96="Other",Survey!$L96="Prospectus fund"),TRUE,FALSE)</f>
        <v>0</v>
      </c>
      <c r="AA96" s="198" t="b">
        <f>NOT(ISBLANK(Survey!$M96))</f>
        <v>0</v>
      </c>
      <c r="AB96" s="196" t="str">
        <f t="shared" si="50"/>
        <v>Pass</v>
      </c>
      <c r="AC96" s="54" t="b">
        <f>NOT(ISNUMBER(SEARCH("Other",Survey!$P96)))</f>
        <v>1</v>
      </c>
      <c r="AD96" s="53" t="b">
        <f>NOT(ISBLANK(Survey!$Q96))</f>
        <v>0</v>
      </c>
      <c r="AE96" s="239" t="str" cm="1">
        <f t="array" ref="AE96">IF(OR(IF(OR($AG96+$AH96 = 2, $AI96=1), FALSE, TRUE), AND($AF96:$AF96 = 0)),"Pass","Fail")</f>
        <v>Pass</v>
      </c>
      <c r="AF96" s="235">
        <f>COUNTBLANK(Survey!$W96:$Z96)</f>
        <v>4</v>
      </c>
      <c r="AG96" s="235">
        <f>IF(Survey!$I96="Yes",1,0)</f>
        <v>0</v>
      </c>
      <c r="AH96" s="235">
        <f>IF(OR(Survey!$M96="Mutual fund",Survey!$M96="Alternative mutual fund",Survey!$M96="Money market"),1,0)</f>
        <v>0</v>
      </c>
      <c r="AI96" s="240">
        <f>IF(OR(Survey!$M96="ETF",Survey!$M96="ETF, alternative mutual fund"),1,0)</f>
        <v>0</v>
      </c>
      <c r="AJ96" s="196" t="str">
        <f t="shared" si="51"/>
        <v>Pass</v>
      </c>
      <c r="AK96" s="54" t="b">
        <f>NOT(ISNUMBER(SEARCH("Yes",Survey!$AC96)))</f>
        <v>1</v>
      </c>
      <c r="AL96" s="53" t="b">
        <f>IF(COUNTBLANK(Survey!$AD96:$AE96)=0,TRUE, FALSE)</f>
        <v>0</v>
      </c>
      <c r="AM96" s="196" t="str">
        <f t="shared" si="52"/>
        <v>Pass</v>
      </c>
      <c r="AN96" s="54" t="b">
        <f>NOT(ISNUMBER(SEARCH("Yes",Survey!$AF96)))</f>
        <v>1</v>
      </c>
      <c r="AO96" s="53" t="b">
        <f>NOT(ISBLANK(Survey!$AH96))</f>
        <v>0</v>
      </c>
      <c r="AP96" s="196" t="str">
        <f t="shared" si="53"/>
        <v>Pass</v>
      </c>
      <c r="AQ96" s="54" t="b">
        <f>NOT(OR(ISNUMBER(SEARCH("Other",Survey!$AH96)),ISNUMBER(SEARCH("Multiple",Survey!$AH96))))</f>
        <v>1</v>
      </c>
      <c r="AR96" s="53" t="b">
        <f>NOT(ISBLANK(Survey!$AI96))</f>
        <v>0</v>
      </c>
      <c r="AS96" s="196" t="str">
        <f t="shared" si="54"/>
        <v>Fail</v>
      </c>
      <c r="AT96" s="45">
        <f>(Survey!$AL96)</f>
        <v>0</v>
      </c>
      <c r="AU96" s="37" t="str">
        <f t="shared" si="55"/>
        <v>Fail</v>
      </c>
      <c r="AV96" s="38">
        <f>ABS(Survey!$AL96)</f>
        <v>0</v>
      </c>
      <c r="AW96" s="64">
        <f>ABS(Survey!$AM96)+Survey!$AN96-ABS(Survey!$AO96)+ABS(Survey!$AP96)-ABS(Survey!$AQ96)+ABS(Survey!$AR96)-ABS(Survey!$AS96)+Survey!$AT96</f>
        <v>0</v>
      </c>
      <c r="AX96" s="46" t="str">
        <f t="shared" si="56"/>
        <v>No holdings</v>
      </c>
      <c r="AY96" s="37">
        <f t="shared" si="57"/>
        <v>0</v>
      </c>
      <c r="AZ96" s="196" t="str">
        <f t="shared" si="58"/>
        <v>Pass</v>
      </c>
      <c r="BA96" s="54" t="b">
        <f>IF(ABS(Survey!$AT96)=0,TRUE,FALSE)</f>
        <v>1</v>
      </c>
      <c r="BB96" s="53" t="b">
        <f>NOT(ISBLANK(Survey!$AU96))</f>
        <v>0</v>
      </c>
      <c r="BC96" s="37" t="str">
        <f t="shared" si="59"/>
        <v>Fail</v>
      </c>
      <c r="BD96" s="38">
        <f>ABS(Survey!$AL96)</f>
        <v>0</v>
      </c>
      <c r="BE96" s="38" cm="1">
        <f t="array" ref="BE96">SUM(SUMIF(Survey!AW96:BD96,{"&gt;0","&lt;0"})*{1,-1})-SUM(SUMIF(Survey!BF96:BM96,{"&gt;0","&lt;0"})*{1,-1})</f>
        <v>0</v>
      </c>
      <c r="BF96" s="46" t="str">
        <f t="shared" si="60"/>
        <v>No holdings</v>
      </c>
      <c r="BG96" s="37">
        <f t="shared" si="61"/>
        <v>0</v>
      </c>
      <c r="BH96" s="196" t="str">
        <f t="shared" si="62"/>
        <v>Fail</v>
      </c>
      <c r="BI96" s="47">
        <f>ABS(Survey!$AL96)</f>
        <v>0</v>
      </c>
      <c r="BJ96" s="47" cm="1">
        <f t="array" ref="BJ96">SUM(SUMIF(Survey!BO96:CH96,{"&gt;0","&lt;0"})*{1,-1})-SUM(SUMIF(Survey!CJ96:DC96,{"&gt;0","&lt;0"})*{1,-1})</f>
        <v>0</v>
      </c>
      <c r="BK96" s="48" t="str">
        <f t="shared" si="63"/>
        <v>No holdings</v>
      </c>
      <c r="BL96" s="49">
        <f t="shared" si="64"/>
        <v>0</v>
      </c>
      <c r="BM96" s="196" t="str">
        <f t="shared" si="65"/>
        <v>Pass</v>
      </c>
      <c r="BN96" s="54" t="b">
        <f>IF(ABS(Survey!$CH96)=0,TRUE,FALSE)</f>
        <v>1</v>
      </c>
      <c r="BO96" s="53" t="b">
        <f>NOT(ISBLANK(Survey!$CI96))</f>
        <v>0</v>
      </c>
      <c r="BP96" s="196" t="str">
        <f t="shared" si="66"/>
        <v>Pass</v>
      </c>
      <c r="BQ96" s="54" t="b">
        <f>IF(ABS(Survey!$DC96)=0,TRUE,FALSE)</f>
        <v>1</v>
      </c>
      <c r="BR96" s="53" t="b">
        <f>NOT(ISBLANK(Survey!$DD96))</f>
        <v>0</v>
      </c>
      <c r="BS96" s="37" t="str">
        <f t="shared" si="67"/>
        <v>Pass</v>
      </c>
      <c r="BT96" s="38" cm="1">
        <f t="array" ref="BT96">SUM(SUMIF(Survey!CD96,{"&gt;0","&lt;0"})*{1,-1})+SUM(SUMIF(Survey!CY96,{"&gt;0","&lt;0"})*{1,-1})</f>
        <v>0</v>
      </c>
      <c r="BU96" s="38">
        <f>SUM(SUMIF(Survey!DF96:DL96,{"&gt;0","&lt;0"})*{1,-1})+SUM(SUMIF(Survey!DN96:DT96,{"&gt;0","&lt;0"})*{1,-1})</f>
        <v>0</v>
      </c>
      <c r="BV96" s="37">
        <f t="shared" si="68"/>
        <v>0</v>
      </c>
      <c r="BW96" s="37">
        <f t="shared" si="69"/>
        <v>0</v>
      </c>
      <c r="BX96" s="196" t="str">
        <f t="shared" si="70"/>
        <v>Pass</v>
      </c>
      <c r="BY96" s="54" t="b">
        <f>IF(ABS(Survey!$DL96)=0,TRUE,FALSE)</f>
        <v>1</v>
      </c>
      <c r="BZ96" s="53" t="b">
        <f>NOT(ISBLANK(Survey!DM96))</f>
        <v>0</v>
      </c>
      <c r="CA96" s="196" t="str">
        <f t="shared" si="71"/>
        <v>Pass</v>
      </c>
      <c r="CB96" s="54" t="b">
        <f>IF(ABS(Survey!$DT96)=0,TRUE,FALSE)</f>
        <v>1</v>
      </c>
      <c r="CC96" s="53" t="b">
        <f>NOT(ISBLANK(Survey!$DU96))</f>
        <v>0</v>
      </c>
      <c r="CD96" s="196" t="str">
        <f t="shared" si="72"/>
        <v>Fail</v>
      </c>
      <c r="CE96" s="47">
        <f>SUM(SUMIF(Survey!EA96:EC96,{"&gt;0","&lt;0"})*{1,-1})</f>
        <v>0</v>
      </c>
      <c r="CF96" s="50">
        <f t="shared" si="73"/>
        <v>0</v>
      </c>
      <c r="CG96" s="50">
        <f t="shared" si="74"/>
        <v>100</v>
      </c>
      <c r="CH96" s="48" t="b">
        <f>IF(OR(Survey!$M96="ETF",Survey!$M96="ETF, alternative mutual fund",Survey!$M96="Closed-end", Survey!$M96="Split share corp"),TRUE,FALSE)</f>
        <v>0</v>
      </c>
      <c r="CI96" s="196" t="str">
        <f t="shared" si="75"/>
        <v>Fail</v>
      </c>
      <c r="CJ96" s="47">
        <f>SUM(SUMIF(Survey!EE96:EK96,{"&gt;0","&lt;0"})*{1,-1})</f>
        <v>0</v>
      </c>
      <c r="CK96" s="50">
        <f t="shared" si="76"/>
        <v>0</v>
      </c>
      <c r="CL96" s="49">
        <f t="shared" si="77"/>
        <v>100</v>
      </c>
      <c r="CM96" s="196" t="str">
        <f t="shared" si="78"/>
        <v>Fail</v>
      </c>
      <c r="CN96" s="47">
        <f>SUM(SUMIF(Survey!EM96:ES96,{"&gt;0","&lt;0"})*{1,-1})</f>
        <v>0</v>
      </c>
      <c r="CO96" s="50">
        <f t="shared" si="79"/>
        <v>0</v>
      </c>
      <c r="CP96" s="49">
        <f t="shared" si="80"/>
        <v>100</v>
      </c>
    </row>
    <row r="97" spans="1:94">
      <c r="A97" s="1">
        <v>94</v>
      </c>
      <c r="B97" s="37" t="str">
        <f t="shared" si="41"/>
        <v>Pass</v>
      </c>
      <c r="C97" s="37" t="str">
        <f>IF(COUNTBLANK(Survey!B97:ET97)=$C$2, "Pass", "Fail")</f>
        <v>Pass</v>
      </c>
      <c r="D97" s="37" t="str">
        <f t="shared" si="42"/>
        <v>Fail</v>
      </c>
      <c r="F97" s="196" t="str">
        <f t="shared" si="43"/>
        <v>Fail</v>
      </c>
      <c r="G97" s="43">
        <f>COUNTBLANK(Survey!B97:D97)+COUNTBLANK(Survey!G97)+COUNTBLANK(Survey!I97)+COUNTBLANK(Survey!L97:M97)+COUNTBLANK(Survey!P97)+COUNTBLANK(Survey!S97:U97)+COUNTBLANK(Survey!AA97:AC97)+COUNTBLANK(Survey!AF97:AG97)+COUNTBLANK(Survey!AK97)</f>
        <v>17</v>
      </c>
      <c r="H97" s="196" t="str">
        <f t="shared" si="44"/>
        <v>Pass</v>
      </c>
      <c r="I97" s="44">
        <f>LEN(Survey!E97)</f>
        <v>0</v>
      </c>
      <c r="J97" s="196" t="str">
        <f t="shared" si="45"/>
        <v>Pass</v>
      </c>
      <c r="K97" s="43">
        <f>LEN(Survey!F97)</f>
        <v>0</v>
      </c>
      <c r="L97" s="196" t="str">
        <f t="shared" si="46"/>
        <v>Pass</v>
      </c>
      <c r="M97" s="44">
        <f>LEN(Survey!H97)</f>
        <v>0</v>
      </c>
      <c r="N97" s="43" t="str">
        <f>IF(Survey!$L97="Prospectus fund", "Yes", "No")</f>
        <v>No</v>
      </c>
      <c r="O97" s="196" t="str">
        <f t="shared" si="47"/>
        <v>Pass</v>
      </c>
      <c r="P97" s="44">
        <f>MOD((LEN(Survey!J97)+2),11)</f>
        <v>2</v>
      </c>
      <c r="Q97" s="48" t="b">
        <f>IF(OR(Survey!$M97="ETF",Survey!$M97="ETF, alternative mutual fund",Survey!$M97="Closed-end", Survey!$M97="Split share corp", Survey!$I97="Yes"),TRUE,FALSE)</f>
        <v>0</v>
      </c>
      <c r="R97" s="196" t="str">
        <f>IFERROR(IF(AND(OR(U97=V97,V97 = "Either"),NOT(ISBLANK(Survey!K97))),"Pass","Fail"),"Pass")</f>
        <v>Fail</v>
      </c>
      <c r="S97" s="47" cm="1">
        <f t="array" ref="S97">SUM(SUMIF(Survey!BO97:CH97,{"&gt;0","&lt;0"})*{1,-1})</f>
        <v>0</v>
      </c>
      <c r="T97" s="54" cm="1">
        <f t="array" ref="T97">SUM(SUMIF(Survey!BR97,{"&gt;0","&lt;0"})*{1,-1})+SUM(SUMIF(Survey!CB97,{"&gt;0","&lt;0"})*{1,-1})</f>
        <v>0</v>
      </c>
      <c r="U97" s="54">
        <f>Survey!K97</f>
        <v>0</v>
      </c>
      <c r="V97" s="53" t="str">
        <f t="shared" si="48"/>
        <v>Stand-alone</v>
      </c>
      <c r="W97" s="196" t="str">
        <f t="shared" si="49"/>
        <v>Fail</v>
      </c>
      <c r="X97" s="93" cm="1">
        <f t="array" ref="X97">SUM(SUMIF(Survey!BO97:CH97,{"&gt;0","&lt;0"})*{1,-1})+SUM(SUMIF(Survey!CJ97:DC97,{"&gt;0","&lt;0"})*{1,-1})</f>
        <v>0</v>
      </c>
      <c r="Y97" s="93">
        <f>IFERROR(X97/(Survey!$AL97),0)</f>
        <v>0</v>
      </c>
      <c r="Z97" s="198" t="b">
        <f>IF(OR(Survey!$M97="Alternative strategy or hedge",Survey!$M97="Other",Survey!$L97="Prospectus fund"),TRUE,FALSE)</f>
        <v>0</v>
      </c>
      <c r="AA97" s="198" t="b">
        <f>NOT(ISBLANK(Survey!$M97))</f>
        <v>0</v>
      </c>
      <c r="AB97" s="196" t="str">
        <f t="shared" si="50"/>
        <v>Pass</v>
      </c>
      <c r="AC97" s="54" t="b">
        <f>NOT(ISNUMBER(SEARCH("Other",Survey!$P97)))</f>
        <v>1</v>
      </c>
      <c r="AD97" s="53" t="b">
        <f>NOT(ISBLANK(Survey!$Q97))</f>
        <v>0</v>
      </c>
      <c r="AE97" s="239" t="str" cm="1">
        <f t="array" ref="AE97">IF(OR(IF(OR($AG97+$AH97 = 2, $AI97=1), FALSE, TRUE), AND($AF97:$AF97 = 0)),"Pass","Fail")</f>
        <v>Pass</v>
      </c>
      <c r="AF97" s="235">
        <f>COUNTBLANK(Survey!$W97:$Z97)</f>
        <v>4</v>
      </c>
      <c r="AG97" s="235">
        <f>IF(Survey!$I97="Yes",1,0)</f>
        <v>0</v>
      </c>
      <c r="AH97" s="235">
        <f>IF(OR(Survey!$M97="Mutual fund",Survey!$M97="Alternative mutual fund",Survey!$M97="Money market"),1,0)</f>
        <v>0</v>
      </c>
      <c r="AI97" s="240">
        <f>IF(OR(Survey!$M97="ETF",Survey!$M97="ETF, alternative mutual fund"),1,0)</f>
        <v>0</v>
      </c>
      <c r="AJ97" s="196" t="str">
        <f t="shared" si="51"/>
        <v>Pass</v>
      </c>
      <c r="AK97" s="54" t="b">
        <f>NOT(ISNUMBER(SEARCH("Yes",Survey!$AC97)))</f>
        <v>1</v>
      </c>
      <c r="AL97" s="53" t="b">
        <f>IF(COUNTBLANK(Survey!$AD97:$AE97)=0,TRUE, FALSE)</f>
        <v>0</v>
      </c>
      <c r="AM97" s="196" t="str">
        <f t="shared" si="52"/>
        <v>Pass</v>
      </c>
      <c r="AN97" s="54" t="b">
        <f>NOT(ISNUMBER(SEARCH("Yes",Survey!$AF97)))</f>
        <v>1</v>
      </c>
      <c r="AO97" s="53" t="b">
        <f>NOT(ISBLANK(Survey!$AH97))</f>
        <v>0</v>
      </c>
      <c r="AP97" s="196" t="str">
        <f t="shared" si="53"/>
        <v>Pass</v>
      </c>
      <c r="AQ97" s="54" t="b">
        <f>NOT(OR(ISNUMBER(SEARCH("Other",Survey!$AH97)),ISNUMBER(SEARCH("Multiple",Survey!$AH97))))</f>
        <v>1</v>
      </c>
      <c r="AR97" s="53" t="b">
        <f>NOT(ISBLANK(Survey!$AI97))</f>
        <v>0</v>
      </c>
      <c r="AS97" s="196" t="str">
        <f t="shared" si="54"/>
        <v>Fail</v>
      </c>
      <c r="AT97" s="45">
        <f>(Survey!$AL97)</f>
        <v>0</v>
      </c>
      <c r="AU97" s="37" t="str">
        <f t="shared" si="55"/>
        <v>Fail</v>
      </c>
      <c r="AV97" s="38">
        <f>ABS(Survey!$AL97)</f>
        <v>0</v>
      </c>
      <c r="AW97" s="64">
        <f>ABS(Survey!$AM97)+Survey!$AN97-ABS(Survey!$AO97)+ABS(Survey!$AP97)-ABS(Survey!$AQ97)+ABS(Survey!$AR97)-ABS(Survey!$AS97)+Survey!$AT97</f>
        <v>0</v>
      </c>
      <c r="AX97" s="46" t="str">
        <f t="shared" si="56"/>
        <v>No holdings</v>
      </c>
      <c r="AY97" s="37">
        <f t="shared" si="57"/>
        <v>0</v>
      </c>
      <c r="AZ97" s="196" t="str">
        <f t="shared" si="58"/>
        <v>Pass</v>
      </c>
      <c r="BA97" s="54" t="b">
        <f>IF(ABS(Survey!$AT97)=0,TRUE,FALSE)</f>
        <v>1</v>
      </c>
      <c r="BB97" s="53" t="b">
        <f>NOT(ISBLANK(Survey!$AU97))</f>
        <v>0</v>
      </c>
      <c r="BC97" s="37" t="str">
        <f t="shared" si="59"/>
        <v>Fail</v>
      </c>
      <c r="BD97" s="38">
        <f>ABS(Survey!$AL97)</f>
        <v>0</v>
      </c>
      <c r="BE97" s="38" cm="1">
        <f t="array" ref="BE97">SUM(SUMIF(Survey!AW97:BD97,{"&gt;0","&lt;0"})*{1,-1})-SUM(SUMIF(Survey!BF97:BM97,{"&gt;0","&lt;0"})*{1,-1})</f>
        <v>0</v>
      </c>
      <c r="BF97" s="46" t="str">
        <f t="shared" si="60"/>
        <v>No holdings</v>
      </c>
      <c r="BG97" s="37">
        <f t="shared" si="61"/>
        <v>0</v>
      </c>
      <c r="BH97" s="196" t="str">
        <f t="shared" si="62"/>
        <v>Fail</v>
      </c>
      <c r="BI97" s="47">
        <f>ABS(Survey!$AL97)</f>
        <v>0</v>
      </c>
      <c r="BJ97" s="47" cm="1">
        <f t="array" ref="BJ97">SUM(SUMIF(Survey!BO97:CH97,{"&gt;0","&lt;0"})*{1,-1})-SUM(SUMIF(Survey!CJ97:DC97,{"&gt;0","&lt;0"})*{1,-1})</f>
        <v>0</v>
      </c>
      <c r="BK97" s="48" t="str">
        <f t="shared" si="63"/>
        <v>No holdings</v>
      </c>
      <c r="BL97" s="49">
        <f t="shared" si="64"/>
        <v>0</v>
      </c>
      <c r="BM97" s="196" t="str">
        <f t="shared" si="65"/>
        <v>Pass</v>
      </c>
      <c r="BN97" s="54" t="b">
        <f>IF(ABS(Survey!$CH97)=0,TRUE,FALSE)</f>
        <v>1</v>
      </c>
      <c r="BO97" s="53" t="b">
        <f>NOT(ISBLANK(Survey!$CI97))</f>
        <v>0</v>
      </c>
      <c r="BP97" s="196" t="str">
        <f t="shared" si="66"/>
        <v>Pass</v>
      </c>
      <c r="BQ97" s="54" t="b">
        <f>IF(ABS(Survey!$DC97)=0,TRUE,FALSE)</f>
        <v>1</v>
      </c>
      <c r="BR97" s="53" t="b">
        <f>NOT(ISBLANK(Survey!$DD97))</f>
        <v>0</v>
      </c>
      <c r="BS97" s="37" t="str">
        <f t="shared" si="67"/>
        <v>Pass</v>
      </c>
      <c r="BT97" s="38" cm="1">
        <f t="array" ref="BT97">SUM(SUMIF(Survey!CD97,{"&gt;0","&lt;0"})*{1,-1})+SUM(SUMIF(Survey!CY97,{"&gt;0","&lt;0"})*{1,-1})</f>
        <v>0</v>
      </c>
      <c r="BU97" s="38">
        <f>SUM(SUMIF(Survey!DF97:DL97,{"&gt;0","&lt;0"})*{1,-1})+SUM(SUMIF(Survey!DN97:DT97,{"&gt;0","&lt;0"})*{1,-1})</f>
        <v>0</v>
      </c>
      <c r="BV97" s="37">
        <f t="shared" si="68"/>
        <v>0</v>
      </c>
      <c r="BW97" s="37">
        <f t="shared" si="69"/>
        <v>0</v>
      </c>
      <c r="BX97" s="196" t="str">
        <f t="shared" si="70"/>
        <v>Pass</v>
      </c>
      <c r="BY97" s="54" t="b">
        <f>IF(ABS(Survey!$DL97)=0,TRUE,FALSE)</f>
        <v>1</v>
      </c>
      <c r="BZ97" s="53" t="b">
        <f>NOT(ISBLANK(Survey!DM97))</f>
        <v>0</v>
      </c>
      <c r="CA97" s="196" t="str">
        <f t="shared" si="71"/>
        <v>Pass</v>
      </c>
      <c r="CB97" s="54" t="b">
        <f>IF(ABS(Survey!$DT97)=0,TRUE,FALSE)</f>
        <v>1</v>
      </c>
      <c r="CC97" s="53" t="b">
        <f>NOT(ISBLANK(Survey!$DU97))</f>
        <v>0</v>
      </c>
      <c r="CD97" s="196" t="str">
        <f t="shared" si="72"/>
        <v>Fail</v>
      </c>
      <c r="CE97" s="47">
        <f>SUM(SUMIF(Survey!EA97:EC97,{"&gt;0","&lt;0"})*{1,-1})</f>
        <v>0</v>
      </c>
      <c r="CF97" s="50">
        <f t="shared" si="73"/>
        <v>0</v>
      </c>
      <c r="CG97" s="50">
        <f t="shared" si="74"/>
        <v>100</v>
      </c>
      <c r="CH97" s="48" t="b">
        <f>IF(OR(Survey!$M97="ETF",Survey!$M97="ETF, alternative mutual fund",Survey!$M97="Closed-end", Survey!$M97="Split share corp"),TRUE,FALSE)</f>
        <v>0</v>
      </c>
      <c r="CI97" s="196" t="str">
        <f t="shared" si="75"/>
        <v>Fail</v>
      </c>
      <c r="CJ97" s="47">
        <f>SUM(SUMIF(Survey!EE97:EK97,{"&gt;0","&lt;0"})*{1,-1})</f>
        <v>0</v>
      </c>
      <c r="CK97" s="50">
        <f t="shared" si="76"/>
        <v>0</v>
      </c>
      <c r="CL97" s="49">
        <f t="shared" si="77"/>
        <v>100</v>
      </c>
      <c r="CM97" s="196" t="str">
        <f t="shared" si="78"/>
        <v>Fail</v>
      </c>
      <c r="CN97" s="47">
        <f>SUM(SUMIF(Survey!EM97:ES97,{"&gt;0","&lt;0"})*{1,-1})</f>
        <v>0</v>
      </c>
      <c r="CO97" s="50">
        <f t="shared" si="79"/>
        <v>0</v>
      </c>
      <c r="CP97" s="49">
        <f t="shared" si="80"/>
        <v>100</v>
      </c>
    </row>
    <row r="98" spans="1:94">
      <c r="A98" s="1">
        <v>95</v>
      </c>
      <c r="B98" s="37" t="str">
        <f t="shared" si="41"/>
        <v>Pass</v>
      </c>
      <c r="C98" s="37" t="str">
        <f>IF(COUNTBLANK(Survey!B98:ET98)=$C$2, "Pass", "Fail")</f>
        <v>Pass</v>
      </c>
      <c r="D98" s="37" t="str">
        <f t="shared" si="42"/>
        <v>Fail</v>
      </c>
      <c r="F98" s="196" t="str">
        <f t="shared" si="43"/>
        <v>Fail</v>
      </c>
      <c r="G98" s="43">
        <f>COUNTBLANK(Survey!B98:D98)+COUNTBLANK(Survey!G98)+COUNTBLANK(Survey!I98)+COUNTBLANK(Survey!L98:M98)+COUNTBLANK(Survey!P98)+COUNTBLANK(Survey!S98:U98)+COUNTBLANK(Survey!AA98:AC98)+COUNTBLANK(Survey!AF98:AG98)+COUNTBLANK(Survey!AK98)</f>
        <v>17</v>
      </c>
      <c r="H98" s="196" t="str">
        <f t="shared" si="44"/>
        <v>Pass</v>
      </c>
      <c r="I98" s="44">
        <f>LEN(Survey!E98)</f>
        <v>0</v>
      </c>
      <c r="J98" s="196" t="str">
        <f t="shared" si="45"/>
        <v>Pass</v>
      </c>
      <c r="K98" s="43">
        <f>LEN(Survey!F98)</f>
        <v>0</v>
      </c>
      <c r="L98" s="196" t="str">
        <f t="shared" si="46"/>
        <v>Pass</v>
      </c>
      <c r="M98" s="44">
        <f>LEN(Survey!H98)</f>
        <v>0</v>
      </c>
      <c r="N98" s="43" t="str">
        <f>IF(Survey!$L98="Prospectus fund", "Yes", "No")</f>
        <v>No</v>
      </c>
      <c r="O98" s="196" t="str">
        <f t="shared" si="47"/>
        <v>Pass</v>
      </c>
      <c r="P98" s="44">
        <f>MOD((LEN(Survey!J98)+2),11)</f>
        <v>2</v>
      </c>
      <c r="Q98" s="48" t="b">
        <f>IF(OR(Survey!$M98="ETF",Survey!$M98="ETF, alternative mutual fund",Survey!$M98="Closed-end", Survey!$M98="Split share corp", Survey!$I98="Yes"),TRUE,FALSE)</f>
        <v>0</v>
      </c>
      <c r="R98" s="196" t="str">
        <f>IFERROR(IF(AND(OR(U98=V98,V98 = "Either"),NOT(ISBLANK(Survey!K98))),"Pass","Fail"),"Pass")</f>
        <v>Fail</v>
      </c>
      <c r="S98" s="47" cm="1">
        <f t="array" ref="S98">SUM(SUMIF(Survey!BO98:CH98,{"&gt;0","&lt;0"})*{1,-1})</f>
        <v>0</v>
      </c>
      <c r="T98" s="54" cm="1">
        <f t="array" ref="T98">SUM(SUMIF(Survey!BR98,{"&gt;0","&lt;0"})*{1,-1})+SUM(SUMIF(Survey!CB98,{"&gt;0","&lt;0"})*{1,-1})</f>
        <v>0</v>
      </c>
      <c r="U98" s="54">
        <f>Survey!K98</f>
        <v>0</v>
      </c>
      <c r="V98" s="53" t="str">
        <f t="shared" si="48"/>
        <v>Stand-alone</v>
      </c>
      <c r="W98" s="196" t="str">
        <f t="shared" si="49"/>
        <v>Fail</v>
      </c>
      <c r="X98" s="93" cm="1">
        <f t="array" ref="X98">SUM(SUMIF(Survey!BO98:CH98,{"&gt;0","&lt;0"})*{1,-1})+SUM(SUMIF(Survey!CJ98:DC98,{"&gt;0","&lt;0"})*{1,-1})</f>
        <v>0</v>
      </c>
      <c r="Y98" s="93">
        <f>IFERROR(X98/(Survey!$AL98),0)</f>
        <v>0</v>
      </c>
      <c r="Z98" s="198" t="b">
        <f>IF(OR(Survey!$M98="Alternative strategy or hedge",Survey!$M98="Other",Survey!$L98="Prospectus fund"),TRUE,FALSE)</f>
        <v>0</v>
      </c>
      <c r="AA98" s="198" t="b">
        <f>NOT(ISBLANK(Survey!$M98))</f>
        <v>0</v>
      </c>
      <c r="AB98" s="196" t="str">
        <f t="shared" si="50"/>
        <v>Pass</v>
      </c>
      <c r="AC98" s="54" t="b">
        <f>NOT(ISNUMBER(SEARCH("Other",Survey!$P98)))</f>
        <v>1</v>
      </c>
      <c r="AD98" s="53" t="b">
        <f>NOT(ISBLANK(Survey!$Q98))</f>
        <v>0</v>
      </c>
      <c r="AE98" s="239" t="str" cm="1">
        <f t="array" ref="AE98">IF(OR(IF(OR($AG98+$AH98 = 2, $AI98=1), FALSE, TRUE), AND($AF98:$AF98 = 0)),"Pass","Fail")</f>
        <v>Pass</v>
      </c>
      <c r="AF98" s="235">
        <f>COUNTBLANK(Survey!$W98:$Z98)</f>
        <v>4</v>
      </c>
      <c r="AG98" s="235">
        <f>IF(Survey!$I98="Yes",1,0)</f>
        <v>0</v>
      </c>
      <c r="AH98" s="235">
        <f>IF(OR(Survey!$M98="Mutual fund",Survey!$M98="Alternative mutual fund",Survey!$M98="Money market"),1,0)</f>
        <v>0</v>
      </c>
      <c r="AI98" s="240">
        <f>IF(OR(Survey!$M98="ETF",Survey!$M98="ETF, alternative mutual fund"),1,0)</f>
        <v>0</v>
      </c>
      <c r="AJ98" s="196" t="str">
        <f t="shared" si="51"/>
        <v>Pass</v>
      </c>
      <c r="AK98" s="54" t="b">
        <f>NOT(ISNUMBER(SEARCH("Yes",Survey!$AC98)))</f>
        <v>1</v>
      </c>
      <c r="AL98" s="53" t="b">
        <f>IF(COUNTBLANK(Survey!$AD98:$AE98)=0,TRUE, FALSE)</f>
        <v>0</v>
      </c>
      <c r="AM98" s="196" t="str">
        <f t="shared" si="52"/>
        <v>Pass</v>
      </c>
      <c r="AN98" s="54" t="b">
        <f>NOT(ISNUMBER(SEARCH("Yes",Survey!$AF98)))</f>
        <v>1</v>
      </c>
      <c r="AO98" s="53" t="b">
        <f>NOT(ISBLANK(Survey!$AH98))</f>
        <v>0</v>
      </c>
      <c r="AP98" s="196" t="str">
        <f t="shared" si="53"/>
        <v>Pass</v>
      </c>
      <c r="AQ98" s="54" t="b">
        <f>NOT(OR(ISNUMBER(SEARCH("Other",Survey!$AH98)),ISNUMBER(SEARCH("Multiple",Survey!$AH98))))</f>
        <v>1</v>
      </c>
      <c r="AR98" s="53" t="b">
        <f>NOT(ISBLANK(Survey!$AI98))</f>
        <v>0</v>
      </c>
      <c r="AS98" s="196" t="str">
        <f t="shared" si="54"/>
        <v>Fail</v>
      </c>
      <c r="AT98" s="45">
        <f>(Survey!$AL98)</f>
        <v>0</v>
      </c>
      <c r="AU98" s="37" t="str">
        <f t="shared" si="55"/>
        <v>Fail</v>
      </c>
      <c r="AV98" s="38">
        <f>ABS(Survey!$AL98)</f>
        <v>0</v>
      </c>
      <c r="AW98" s="64">
        <f>ABS(Survey!$AM98)+Survey!$AN98-ABS(Survey!$AO98)+ABS(Survey!$AP98)-ABS(Survey!$AQ98)+ABS(Survey!$AR98)-ABS(Survey!$AS98)+Survey!$AT98</f>
        <v>0</v>
      </c>
      <c r="AX98" s="46" t="str">
        <f t="shared" si="56"/>
        <v>No holdings</v>
      </c>
      <c r="AY98" s="37">
        <f t="shared" si="57"/>
        <v>0</v>
      </c>
      <c r="AZ98" s="196" t="str">
        <f t="shared" si="58"/>
        <v>Pass</v>
      </c>
      <c r="BA98" s="54" t="b">
        <f>IF(ABS(Survey!$AT98)=0,TRUE,FALSE)</f>
        <v>1</v>
      </c>
      <c r="BB98" s="53" t="b">
        <f>NOT(ISBLANK(Survey!$AU98))</f>
        <v>0</v>
      </c>
      <c r="BC98" s="37" t="str">
        <f t="shared" si="59"/>
        <v>Fail</v>
      </c>
      <c r="BD98" s="38">
        <f>ABS(Survey!$AL98)</f>
        <v>0</v>
      </c>
      <c r="BE98" s="38" cm="1">
        <f t="array" ref="BE98">SUM(SUMIF(Survey!AW98:BD98,{"&gt;0","&lt;0"})*{1,-1})-SUM(SUMIF(Survey!BF98:BM98,{"&gt;0","&lt;0"})*{1,-1})</f>
        <v>0</v>
      </c>
      <c r="BF98" s="46" t="str">
        <f t="shared" si="60"/>
        <v>No holdings</v>
      </c>
      <c r="BG98" s="37">
        <f t="shared" si="61"/>
        <v>0</v>
      </c>
      <c r="BH98" s="196" t="str">
        <f t="shared" si="62"/>
        <v>Fail</v>
      </c>
      <c r="BI98" s="47">
        <f>ABS(Survey!$AL98)</f>
        <v>0</v>
      </c>
      <c r="BJ98" s="47" cm="1">
        <f t="array" ref="BJ98">SUM(SUMIF(Survey!BO98:CH98,{"&gt;0","&lt;0"})*{1,-1})-SUM(SUMIF(Survey!CJ98:DC98,{"&gt;0","&lt;0"})*{1,-1})</f>
        <v>0</v>
      </c>
      <c r="BK98" s="48" t="str">
        <f t="shared" si="63"/>
        <v>No holdings</v>
      </c>
      <c r="BL98" s="49">
        <f t="shared" si="64"/>
        <v>0</v>
      </c>
      <c r="BM98" s="196" t="str">
        <f t="shared" si="65"/>
        <v>Pass</v>
      </c>
      <c r="BN98" s="54" t="b">
        <f>IF(ABS(Survey!$CH98)=0,TRUE,FALSE)</f>
        <v>1</v>
      </c>
      <c r="BO98" s="53" t="b">
        <f>NOT(ISBLANK(Survey!$CI98))</f>
        <v>0</v>
      </c>
      <c r="BP98" s="196" t="str">
        <f t="shared" si="66"/>
        <v>Pass</v>
      </c>
      <c r="BQ98" s="54" t="b">
        <f>IF(ABS(Survey!$DC98)=0,TRUE,FALSE)</f>
        <v>1</v>
      </c>
      <c r="BR98" s="53" t="b">
        <f>NOT(ISBLANK(Survey!$DD98))</f>
        <v>0</v>
      </c>
      <c r="BS98" s="37" t="str">
        <f t="shared" si="67"/>
        <v>Pass</v>
      </c>
      <c r="BT98" s="38" cm="1">
        <f t="array" ref="BT98">SUM(SUMIF(Survey!CD98,{"&gt;0","&lt;0"})*{1,-1})+SUM(SUMIF(Survey!CY98,{"&gt;0","&lt;0"})*{1,-1})</f>
        <v>0</v>
      </c>
      <c r="BU98" s="38">
        <f>SUM(SUMIF(Survey!DF98:DL98,{"&gt;0","&lt;0"})*{1,-1})+SUM(SUMIF(Survey!DN98:DT98,{"&gt;0","&lt;0"})*{1,-1})</f>
        <v>0</v>
      </c>
      <c r="BV98" s="37">
        <f t="shared" si="68"/>
        <v>0</v>
      </c>
      <c r="BW98" s="37">
        <f t="shared" si="69"/>
        <v>0</v>
      </c>
      <c r="BX98" s="196" t="str">
        <f t="shared" si="70"/>
        <v>Pass</v>
      </c>
      <c r="BY98" s="54" t="b">
        <f>IF(ABS(Survey!$DL98)=0,TRUE,FALSE)</f>
        <v>1</v>
      </c>
      <c r="BZ98" s="53" t="b">
        <f>NOT(ISBLANK(Survey!DM98))</f>
        <v>0</v>
      </c>
      <c r="CA98" s="196" t="str">
        <f t="shared" si="71"/>
        <v>Pass</v>
      </c>
      <c r="CB98" s="54" t="b">
        <f>IF(ABS(Survey!$DT98)=0,TRUE,FALSE)</f>
        <v>1</v>
      </c>
      <c r="CC98" s="53" t="b">
        <f>NOT(ISBLANK(Survey!$DU98))</f>
        <v>0</v>
      </c>
      <c r="CD98" s="196" t="str">
        <f t="shared" si="72"/>
        <v>Fail</v>
      </c>
      <c r="CE98" s="47">
        <f>SUM(SUMIF(Survey!EA98:EC98,{"&gt;0","&lt;0"})*{1,-1})</f>
        <v>0</v>
      </c>
      <c r="CF98" s="50">
        <f t="shared" si="73"/>
        <v>0</v>
      </c>
      <c r="CG98" s="50">
        <f t="shared" si="74"/>
        <v>100</v>
      </c>
      <c r="CH98" s="48" t="b">
        <f>IF(OR(Survey!$M98="ETF",Survey!$M98="ETF, alternative mutual fund",Survey!$M98="Closed-end", Survey!$M98="Split share corp"),TRUE,FALSE)</f>
        <v>0</v>
      </c>
      <c r="CI98" s="196" t="str">
        <f t="shared" si="75"/>
        <v>Fail</v>
      </c>
      <c r="CJ98" s="47">
        <f>SUM(SUMIF(Survey!EE98:EK98,{"&gt;0","&lt;0"})*{1,-1})</f>
        <v>0</v>
      </c>
      <c r="CK98" s="50">
        <f t="shared" si="76"/>
        <v>0</v>
      </c>
      <c r="CL98" s="49">
        <f t="shared" si="77"/>
        <v>100</v>
      </c>
      <c r="CM98" s="196" t="str">
        <f t="shared" si="78"/>
        <v>Fail</v>
      </c>
      <c r="CN98" s="47">
        <f>SUM(SUMIF(Survey!EM98:ES98,{"&gt;0","&lt;0"})*{1,-1})</f>
        <v>0</v>
      </c>
      <c r="CO98" s="50">
        <f t="shared" si="79"/>
        <v>0</v>
      </c>
      <c r="CP98" s="49">
        <f t="shared" si="80"/>
        <v>100</v>
      </c>
    </row>
    <row r="99" spans="1:94">
      <c r="A99" s="1">
        <v>96</v>
      </c>
      <c r="B99" s="37" t="str">
        <f t="shared" si="41"/>
        <v>Pass</v>
      </c>
      <c r="C99" s="37" t="str">
        <f>IF(COUNTBLANK(Survey!B99:ET99)=$C$2, "Pass", "Fail")</f>
        <v>Pass</v>
      </c>
      <c r="D99" s="37" t="str">
        <f t="shared" si="42"/>
        <v>Fail</v>
      </c>
      <c r="F99" s="196" t="str">
        <f t="shared" si="43"/>
        <v>Fail</v>
      </c>
      <c r="G99" s="43">
        <f>COUNTBLANK(Survey!B99:D99)+COUNTBLANK(Survey!G99)+COUNTBLANK(Survey!I99)+COUNTBLANK(Survey!L99:M99)+COUNTBLANK(Survey!P99)+COUNTBLANK(Survey!S99:U99)+COUNTBLANK(Survey!AA99:AC99)+COUNTBLANK(Survey!AF99:AG99)+COUNTBLANK(Survey!AK99)</f>
        <v>17</v>
      </c>
      <c r="H99" s="196" t="str">
        <f t="shared" si="44"/>
        <v>Pass</v>
      </c>
      <c r="I99" s="44">
        <f>LEN(Survey!E99)</f>
        <v>0</v>
      </c>
      <c r="J99" s="196" t="str">
        <f t="shared" si="45"/>
        <v>Pass</v>
      </c>
      <c r="K99" s="43">
        <f>LEN(Survey!F99)</f>
        <v>0</v>
      </c>
      <c r="L99" s="196" t="str">
        <f t="shared" si="46"/>
        <v>Pass</v>
      </c>
      <c r="M99" s="44">
        <f>LEN(Survey!H99)</f>
        <v>0</v>
      </c>
      <c r="N99" s="43" t="str">
        <f>IF(Survey!$L99="Prospectus fund", "Yes", "No")</f>
        <v>No</v>
      </c>
      <c r="O99" s="196" t="str">
        <f t="shared" si="47"/>
        <v>Pass</v>
      </c>
      <c r="P99" s="44">
        <f>MOD((LEN(Survey!J99)+2),11)</f>
        <v>2</v>
      </c>
      <c r="Q99" s="48" t="b">
        <f>IF(OR(Survey!$M99="ETF",Survey!$M99="ETF, alternative mutual fund",Survey!$M99="Closed-end", Survey!$M99="Split share corp", Survey!$I99="Yes"),TRUE,FALSE)</f>
        <v>0</v>
      </c>
      <c r="R99" s="196" t="str">
        <f>IFERROR(IF(AND(OR(U99=V99,V99 = "Either"),NOT(ISBLANK(Survey!K99))),"Pass","Fail"),"Pass")</f>
        <v>Fail</v>
      </c>
      <c r="S99" s="47" cm="1">
        <f t="array" ref="S99">SUM(SUMIF(Survey!BO99:CH99,{"&gt;0","&lt;0"})*{1,-1})</f>
        <v>0</v>
      </c>
      <c r="T99" s="54" cm="1">
        <f t="array" ref="T99">SUM(SUMIF(Survey!BR99,{"&gt;0","&lt;0"})*{1,-1})+SUM(SUMIF(Survey!CB99,{"&gt;0","&lt;0"})*{1,-1})</f>
        <v>0</v>
      </c>
      <c r="U99" s="54">
        <f>Survey!K99</f>
        <v>0</v>
      </c>
      <c r="V99" s="53" t="str">
        <f t="shared" si="48"/>
        <v>Stand-alone</v>
      </c>
      <c r="W99" s="196" t="str">
        <f t="shared" si="49"/>
        <v>Fail</v>
      </c>
      <c r="X99" s="93" cm="1">
        <f t="array" ref="X99">SUM(SUMIF(Survey!BO99:CH99,{"&gt;0","&lt;0"})*{1,-1})+SUM(SUMIF(Survey!CJ99:DC99,{"&gt;0","&lt;0"})*{1,-1})</f>
        <v>0</v>
      </c>
      <c r="Y99" s="93">
        <f>IFERROR(X99/(Survey!$AL99),0)</f>
        <v>0</v>
      </c>
      <c r="Z99" s="198" t="b">
        <f>IF(OR(Survey!$M99="Alternative strategy or hedge",Survey!$M99="Other",Survey!$L99="Prospectus fund"),TRUE,FALSE)</f>
        <v>0</v>
      </c>
      <c r="AA99" s="198" t="b">
        <f>NOT(ISBLANK(Survey!$M99))</f>
        <v>0</v>
      </c>
      <c r="AB99" s="196" t="str">
        <f t="shared" si="50"/>
        <v>Pass</v>
      </c>
      <c r="AC99" s="54" t="b">
        <f>NOT(ISNUMBER(SEARCH("Other",Survey!$P99)))</f>
        <v>1</v>
      </c>
      <c r="AD99" s="53" t="b">
        <f>NOT(ISBLANK(Survey!$Q99))</f>
        <v>0</v>
      </c>
      <c r="AE99" s="239" t="str" cm="1">
        <f t="array" ref="AE99">IF(OR(IF(OR($AG99+$AH99 = 2, $AI99=1), FALSE, TRUE), AND($AF99:$AF99 = 0)),"Pass","Fail")</f>
        <v>Pass</v>
      </c>
      <c r="AF99" s="235">
        <f>COUNTBLANK(Survey!$W99:$Z99)</f>
        <v>4</v>
      </c>
      <c r="AG99" s="235">
        <f>IF(Survey!$I99="Yes",1,0)</f>
        <v>0</v>
      </c>
      <c r="AH99" s="235">
        <f>IF(OR(Survey!$M99="Mutual fund",Survey!$M99="Alternative mutual fund",Survey!$M99="Money market"),1,0)</f>
        <v>0</v>
      </c>
      <c r="AI99" s="240">
        <f>IF(OR(Survey!$M99="ETF",Survey!$M99="ETF, alternative mutual fund"),1,0)</f>
        <v>0</v>
      </c>
      <c r="AJ99" s="196" t="str">
        <f t="shared" si="51"/>
        <v>Pass</v>
      </c>
      <c r="AK99" s="54" t="b">
        <f>NOT(ISNUMBER(SEARCH("Yes",Survey!$AC99)))</f>
        <v>1</v>
      </c>
      <c r="AL99" s="53" t="b">
        <f>IF(COUNTBLANK(Survey!$AD99:$AE99)=0,TRUE, FALSE)</f>
        <v>0</v>
      </c>
      <c r="AM99" s="196" t="str">
        <f t="shared" si="52"/>
        <v>Pass</v>
      </c>
      <c r="AN99" s="54" t="b">
        <f>NOT(ISNUMBER(SEARCH("Yes",Survey!$AF99)))</f>
        <v>1</v>
      </c>
      <c r="AO99" s="53" t="b">
        <f>NOT(ISBLANK(Survey!$AH99))</f>
        <v>0</v>
      </c>
      <c r="AP99" s="196" t="str">
        <f t="shared" si="53"/>
        <v>Pass</v>
      </c>
      <c r="AQ99" s="54" t="b">
        <f>NOT(OR(ISNUMBER(SEARCH("Other",Survey!$AH99)),ISNUMBER(SEARCH("Multiple",Survey!$AH99))))</f>
        <v>1</v>
      </c>
      <c r="AR99" s="53" t="b">
        <f>NOT(ISBLANK(Survey!$AI99))</f>
        <v>0</v>
      </c>
      <c r="AS99" s="196" t="str">
        <f t="shared" si="54"/>
        <v>Fail</v>
      </c>
      <c r="AT99" s="45">
        <f>(Survey!$AL99)</f>
        <v>0</v>
      </c>
      <c r="AU99" s="37" t="str">
        <f t="shared" si="55"/>
        <v>Fail</v>
      </c>
      <c r="AV99" s="38">
        <f>ABS(Survey!$AL99)</f>
        <v>0</v>
      </c>
      <c r="AW99" s="64">
        <f>ABS(Survey!$AM99)+Survey!$AN99-ABS(Survey!$AO99)+ABS(Survey!$AP99)-ABS(Survey!$AQ99)+ABS(Survey!$AR99)-ABS(Survey!$AS99)+Survey!$AT99</f>
        <v>0</v>
      </c>
      <c r="AX99" s="46" t="str">
        <f t="shared" si="56"/>
        <v>No holdings</v>
      </c>
      <c r="AY99" s="37">
        <f t="shared" si="57"/>
        <v>0</v>
      </c>
      <c r="AZ99" s="196" t="str">
        <f t="shared" si="58"/>
        <v>Pass</v>
      </c>
      <c r="BA99" s="54" t="b">
        <f>IF(ABS(Survey!$AT99)=0,TRUE,FALSE)</f>
        <v>1</v>
      </c>
      <c r="BB99" s="53" t="b">
        <f>NOT(ISBLANK(Survey!$AU99))</f>
        <v>0</v>
      </c>
      <c r="BC99" s="37" t="str">
        <f t="shared" si="59"/>
        <v>Fail</v>
      </c>
      <c r="BD99" s="38">
        <f>ABS(Survey!$AL99)</f>
        <v>0</v>
      </c>
      <c r="BE99" s="38" cm="1">
        <f t="array" ref="BE99">SUM(SUMIF(Survey!AW99:BD99,{"&gt;0","&lt;0"})*{1,-1})-SUM(SUMIF(Survey!BF99:BM99,{"&gt;0","&lt;0"})*{1,-1})</f>
        <v>0</v>
      </c>
      <c r="BF99" s="46" t="str">
        <f t="shared" si="60"/>
        <v>No holdings</v>
      </c>
      <c r="BG99" s="37">
        <f t="shared" si="61"/>
        <v>0</v>
      </c>
      <c r="BH99" s="196" t="str">
        <f t="shared" si="62"/>
        <v>Fail</v>
      </c>
      <c r="BI99" s="47">
        <f>ABS(Survey!$AL99)</f>
        <v>0</v>
      </c>
      <c r="BJ99" s="47" cm="1">
        <f t="array" ref="BJ99">SUM(SUMIF(Survey!BO99:CH99,{"&gt;0","&lt;0"})*{1,-1})-SUM(SUMIF(Survey!CJ99:DC99,{"&gt;0","&lt;0"})*{1,-1})</f>
        <v>0</v>
      </c>
      <c r="BK99" s="48" t="str">
        <f t="shared" si="63"/>
        <v>No holdings</v>
      </c>
      <c r="BL99" s="49">
        <f t="shared" si="64"/>
        <v>0</v>
      </c>
      <c r="BM99" s="196" t="str">
        <f t="shared" si="65"/>
        <v>Pass</v>
      </c>
      <c r="BN99" s="54" t="b">
        <f>IF(ABS(Survey!$CH99)=0,TRUE,FALSE)</f>
        <v>1</v>
      </c>
      <c r="BO99" s="53" t="b">
        <f>NOT(ISBLANK(Survey!$CI99))</f>
        <v>0</v>
      </c>
      <c r="BP99" s="196" t="str">
        <f t="shared" si="66"/>
        <v>Pass</v>
      </c>
      <c r="BQ99" s="54" t="b">
        <f>IF(ABS(Survey!$DC99)=0,TRUE,FALSE)</f>
        <v>1</v>
      </c>
      <c r="BR99" s="53" t="b">
        <f>NOT(ISBLANK(Survey!$DD99))</f>
        <v>0</v>
      </c>
      <c r="BS99" s="37" t="str">
        <f t="shared" si="67"/>
        <v>Pass</v>
      </c>
      <c r="BT99" s="38" cm="1">
        <f t="array" ref="BT99">SUM(SUMIF(Survey!CD99,{"&gt;0","&lt;0"})*{1,-1})+SUM(SUMIF(Survey!CY99,{"&gt;0","&lt;0"})*{1,-1})</f>
        <v>0</v>
      </c>
      <c r="BU99" s="38">
        <f>SUM(SUMIF(Survey!DF99:DL99,{"&gt;0","&lt;0"})*{1,-1})+SUM(SUMIF(Survey!DN99:DT99,{"&gt;0","&lt;0"})*{1,-1})</f>
        <v>0</v>
      </c>
      <c r="BV99" s="37">
        <f t="shared" si="68"/>
        <v>0</v>
      </c>
      <c r="BW99" s="37">
        <f t="shared" si="69"/>
        <v>0</v>
      </c>
      <c r="BX99" s="196" t="str">
        <f t="shared" si="70"/>
        <v>Pass</v>
      </c>
      <c r="BY99" s="54" t="b">
        <f>IF(ABS(Survey!$DL99)=0,TRUE,FALSE)</f>
        <v>1</v>
      </c>
      <c r="BZ99" s="53" t="b">
        <f>NOT(ISBLANK(Survey!DM99))</f>
        <v>0</v>
      </c>
      <c r="CA99" s="196" t="str">
        <f t="shared" si="71"/>
        <v>Pass</v>
      </c>
      <c r="CB99" s="54" t="b">
        <f>IF(ABS(Survey!$DT99)=0,TRUE,FALSE)</f>
        <v>1</v>
      </c>
      <c r="CC99" s="53" t="b">
        <f>NOT(ISBLANK(Survey!$DU99))</f>
        <v>0</v>
      </c>
      <c r="CD99" s="196" t="str">
        <f t="shared" si="72"/>
        <v>Fail</v>
      </c>
      <c r="CE99" s="47">
        <f>SUM(SUMIF(Survey!EA99:EC99,{"&gt;0","&lt;0"})*{1,-1})</f>
        <v>0</v>
      </c>
      <c r="CF99" s="50">
        <f t="shared" si="73"/>
        <v>0</v>
      </c>
      <c r="CG99" s="50">
        <f t="shared" si="74"/>
        <v>100</v>
      </c>
      <c r="CH99" s="48" t="b">
        <f>IF(OR(Survey!$M99="ETF",Survey!$M99="ETF, alternative mutual fund",Survey!$M99="Closed-end", Survey!$M99="Split share corp"),TRUE,FALSE)</f>
        <v>0</v>
      </c>
      <c r="CI99" s="196" t="str">
        <f t="shared" si="75"/>
        <v>Fail</v>
      </c>
      <c r="CJ99" s="47">
        <f>SUM(SUMIF(Survey!EE99:EK99,{"&gt;0","&lt;0"})*{1,-1})</f>
        <v>0</v>
      </c>
      <c r="CK99" s="50">
        <f t="shared" si="76"/>
        <v>0</v>
      </c>
      <c r="CL99" s="49">
        <f t="shared" si="77"/>
        <v>100</v>
      </c>
      <c r="CM99" s="196" t="str">
        <f t="shared" si="78"/>
        <v>Fail</v>
      </c>
      <c r="CN99" s="47">
        <f>SUM(SUMIF(Survey!EM99:ES99,{"&gt;0","&lt;0"})*{1,-1})</f>
        <v>0</v>
      </c>
      <c r="CO99" s="50">
        <f t="shared" si="79"/>
        <v>0</v>
      </c>
      <c r="CP99" s="49">
        <f t="shared" si="80"/>
        <v>100</v>
      </c>
    </row>
    <row r="100" spans="1:94">
      <c r="A100" s="1">
        <v>97</v>
      </c>
      <c r="B100" s="37" t="str">
        <f t="shared" si="41"/>
        <v>Pass</v>
      </c>
      <c r="C100" s="37" t="str">
        <f>IF(COUNTBLANK(Survey!B100:ET100)=$C$2, "Pass", "Fail")</f>
        <v>Pass</v>
      </c>
      <c r="D100" s="37" t="str">
        <f t="shared" si="42"/>
        <v>Fail</v>
      </c>
      <c r="F100" s="196" t="str">
        <f t="shared" si="43"/>
        <v>Fail</v>
      </c>
      <c r="G100" s="43">
        <f>COUNTBLANK(Survey!B100:D100)+COUNTBLANK(Survey!G100)+COUNTBLANK(Survey!I100)+COUNTBLANK(Survey!L100:M100)+COUNTBLANK(Survey!P100)+COUNTBLANK(Survey!S100:U100)+COUNTBLANK(Survey!AA100:AC100)+COUNTBLANK(Survey!AF100:AG100)+COUNTBLANK(Survey!AK100)</f>
        <v>17</v>
      </c>
      <c r="H100" s="196" t="str">
        <f t="shared" si="44"/>
        <v>Pass</v>
      </c>
      <c r="I100" s="44">
        <f>LEN(Survey!E100)</f>
        <v>0</v>
      </c>
      <c r="J100" s="196" t="str">
        <f t="shared" si="45"/>
        <v>Pass</v>
      </c>
      <c r="K100" s="43">
        <f>LEN(Survey!F100)</f>
        <v>0</v>
      </c>
      <c r="L100" s="196" t="str">
        <f t="shared" si="46"/>
        <v>Pass</v>
      </c>
      <c r="M100" s="44">
        <f>LEN(Survey!H100)</f>
        <v>0</v>
      </c>
      <c r="N100" s="43" t="str">
        <f>IF(Survey!$L100="Prospectus fund", "Yes", "No")</f>
        <v>No</v>
      </c>
      <c r="O100" s="196" t="str">
        <f t="shared" si="47"/>
        <v>Pass</v>
      </c>
      <c r="P100" s="44">
        <f>MOD((LEN(Survey!J100)+2),11)</f>
        <v>2</v>
      </c>
      <c r="Q100" s="48" t="b">
        <f>IF(OR(Survey!$M100="ETF",Survey!$M100="ETF, alternative mutual fund",Survey!$M100="Closed-end", Survey!$M100="Split share corp", Survey!$I100="Yes"),TRUE,FALSE)</f>
        <v>0</v>
      </c>
      <c r="R100" s="196" t="str">
        <f>IFERROR(IF(AND(OR(U100=V100,V100 = "Either"),NOT(ISBLANK(Survey!K100))),"Pass","Fail"),"Pass")</f>
        <v>Fail</v>
      </c>
      <c r="S100" s="47" cm="1">
        <f t="array" ref="S100">SUM(SUMIF(Survey!BO100:CH100,{"&gt;0","&lt;0"})*{1,-1})</f>
        <v>0</v>
      </c>
      <c r="T100" s="54" cm="1">
        <f t="array" ref="T100">SUM(SUMIF(Survey!BR100,{"&gt;0","&lt;0"})*{1,-1})+SUM(SUMIF(Survey!CB100,{"&gt;0","&lt;0"})*{1,-1})</f>
        <v>0</v>
      </c>
      <c r="U100" s="54">
        <f>Survey!K100</f>
        <v>0</v>
      </c>
      <c r="V100" s="53" t="str">
        <f t="shared" si="48"/>
        <v>Stand-alone</v>
      </c>
      <c r="W100" s="196" t="str">
        <f t="shared" si="49"/>
        <v>Fail</v>
      </c>
      <c r="X100" s="93" cm="1">
        <f t="array" ref="X100">SUM(SUMIF(Survey!BO100:CH100,{"&gt;0","&lt;0"})*{1,-1})+SUM(SUMIF(Survey!CJ100:DC100,{"&gt;0","&lt;0"})*{1,-1})</f>
        <v>0</v>
      </c>
      <c r="Y100" s="93">
        <f>IFERROR(X100/(Survey!$AL100),0)</f>
        <v>0</v>
      </c>
      <c r="Z100" s="198" t="b">
        <f>IF(OR(Survey!$M100="Alternative strategy or hedge",Survey!$M100="Other",Survey!$L100="Prospectus fund"),TRUE,FALSE)</f>
        <v>0</v>
      </c>
      <c r="AA100" s="198" t="b">
        <f>NOT(ISBLANK(Survey!$M100))</f>
        <v>0</v>
      </c>
      <c r="AB100" s="196" t="str">
        <f t="shared" si="50"/>
        <v>Pass</v>
      </c>
      <c r="AC100" s="54" t="b">
        <f>NOT(ISNUMBER(SEARCH("Other",Survey!$P100)))</f>
        <v>1</v>
      </c>
      <c r="AD100" s="53" t="b">
        <f>NOT(ISBLANK(Survey!$Q100))</f>
        <v>0</v>
      </c>
      <c r="AE100" s="239" t="str" cm="1">
        <f t="array" ref="AE100">IF(OR(IF(OR($AG100+$AH100 = 2, $AI100=1), FALSE, TRUE), AND($AF100:$AF100 = 0)),"Pass","Fail")</f>
        <v>Pass</v>
      </c>
      <c r="AF100" s="235">
        <f>COUNTBLANK(Survey!$W100:$Z100)</f>
        <v>4</v>
      </c>
      <c r="AG100" s="235">
        <f>IF(Survey!$I100="Yes",1,0)</f>
        <v>0</v>
      </c>
      <c r="AH100" s="235">
        <f>IF(OR(Survey!$M100="Mutual fund",Survey!$M100="Alternative mutual fund",Survey!$M100="Money market"),1,0)</f>
        <v>0</v>
      </c>
      <c r="AI100" s="240">
        <f>IF(OR(Survey!$M100="ETF",Survey!$M100="ETF, alternative mutual fund"),1,0)</f>
        <v>0</v>
      </c>
      <c r="AJ100" s="196" t="str">
        <f t="shared" si="51"/>
        <v>Pass</v>
      </c>
      <c r="AK100" s="54" t="b">
        <f>NOT(ISNUMBER(SEARCH("Yes",Survey!$AC100)))</f>
        <v>1</v>
      </c>
      <c r="AL100" s="53" t="b">
        <f>IF(COUNTBLANK(Survey!$AD100:$AE100)=0,TRUE, FALSE)</f>
        <v>0</v>
      </c>
      <c r="AM100" s="196" t="str">
        <f t="shared" si="52"/>
        <v>Pass</v>
      </c>
      <c r="AN100" s="54" t="b">
        <f>NOT(ISNUMBER(SEARCH("Yes",Survey!$AF100)))</f>
        <v>1</v>
      </c>
      <c r="AO100" s="53" t="b">
        <f>NOT(ISBLANK(Survey!$AH100))</f>
        <v>0</v>
      </c>
      <c r="AP100" s="196" t="str">
        <f t="shared" si="53"/>
        <v>Pass</v>
      </c>
      <c r="AQ100" s="54" t="b">
        <f>NOT(OR(ISNUMBER(SEARCH("Other",Survey!$AH100)),ISNUMBER(SEARCH("Multiple",Survey!$AH100))))</f>
        <v>1</v>
      </c>
      <c r="AR100" s="53" t="b">
        <f>NOT(ISBLANK(Survey!$AI100))</f>
        <v>0</v>
      </c>
      <c r="AS100" s="196" t="str">
        <f t="shared" si="54"/>
        <v>Fail</v>
      </c>
      <c r="AT100" s="45">
        <f>(Survey!$AL100)</f>
        <v>0</v>
      </c>
      <c r="AU100" s="37" t="str">
        <f t="shared" si="55"/>
        <v>Fail</v>
      </c>
      <c r="AV100" s="38">
        <f>ABS(Survey!$AL100)</f>
        <v>0</v>
      </c>
      <c r="AW100" s="64">
        <f>ABS(Survey!$AM100)+Survey!$AN100-ABS(Survey!$AO100)+ABS(Survey!$AP100)-ABS(Survey!$AQ100)+ABS(Survey!$AR100)-ABS(Survey!$AS100)+Survey!$AT100</f>
        <v>0</v>
      </c>
      <c r="AX100" s="46" t="str">
        <f t="shared" si="56"/>
        <v>No holdings</v>
      </c>
      <c r="AY100" s="37">
        <f t="shared" si="57"/>
        <v>0</v>
      </c>
      <c r="AZ100" s="196" t="str">
        <f t="shared" si="58"/>
        <v>Pass</v>
      </c>
      <c r="BA100" s="54" t="b">
        <f>IF(ABS(Survey!$AT100)=0,TRUE,FALSE)</f>
        <v>1</v>
      </c>
      <c r="BB100" s="53" t="b">
        <f>NOT(ISBLANK(Survey!$AU100))</f>
        <v>0</v>
      </c>
      <c r="BC100" s="37" t="str">
        <f t="shared" si="59"/>
        <v>Fail</v>
      </c>
      <c r="BD100" s="38">
        <f>ABS(Survey!$AL100)</f>
        <v>0</v>
      </c>
      <c r="BE100" s="38" cm="1">
        <f t="array" ref="BE100">SUM(SUMIF(Survey!AW100:BD100,{"&gt;0","&lt;0"})*{1,-1})-SUM(SUMIF(Survey!BF100:BM100,{"&gt;0","&lt;0"})*{1,-1})</f>
        <v>0</v>
      </c>
      <c r="BF100" s="46" t="str">
        <f t="shared" si="60"/>
        <v>No holdings</v>
      </c>
      <c r="BG100" s="37">
        <f t="shared" si="61"/>
        <v>0</v>
      </c>
      <c r="BH100" s="196" t="str">
        <f t="shared" si="62"/>
        <v>Fail</v>
      </c>
      <c r="BI100" s="47">
        <f>ABS(Survey!$AL100)</f>
        <v>0</v>
      </c>
      <c r="BJ100" s="47" cm="1">
        <f t="array" ref="BJ100">SUM(SUMIF(Survey!BO100:CH100,{"&gt;0","&lt;0"})*{1,-1})-SUM(SUMIF(Survey!CJ100:DC100,{"&gt;0","&lt;0"})*{1,-1})</f>
        <v>0</v>
      </c>
      <c r="BK100" s="48" t="str">
        <f t="shared" si="63"/>
        <v>No holdings</v>
      </c>
      <c r="BL100" s="49">
        <f t="shared" si="64"/>
        <v>0</v>
      </c>
      <c r="BM100" s="196" t="str">
        <f t="shared" si="65"/>
        <v>Pass</v>
      </c>
      <c r="BN100" s="54" t="b">
        <f>IF(ABS(Survey!$CH100)=0,TRUE,FALSE)</f>
        <v>1</v>
      </c>
      <c r="BO100" s="53" t="b">
        <f>NOT(ISBLANK(Survey!$CI100))</f>
        <v>0</v>
      </c>
      <c r="BP100" s="196" t="str">
        <f t="shared" si="66"/>
        <v>Pass</v>
      </c>
      <c r="BQ100" s="54" t="b">
        <f>IF(ABS(Survey!$DC100)=0,TRUE,FALSE)</f>
        <v>1</v>
      </c>
      <c r="BR100" s="53" t="b">
        <f>NOT(ISBLANK(Survey!$DD100))</f>
        <v>0</v>
      </c>
      <c r="BS100" s="37" t="str">
        <f t="shared" si="67"/>
        <v>Pass</v>
      </c>
      <c r="BT100" s="38" cm="1">
        <f t="array" ref="BT100">SUM(SUMIF(Survey!CD100,{"&gt;0","&lt;0"})*{1,-1})+SUM(SUMIF(Survey!CY100,{"&gt;0","&lt;0"})*{1,-1})</f>
        <v>0</v>
      </c>
      <c r="BU100" s="38">
        <f>SUM(SUMIF(Survey!DF100:DL100,{"&gt;0","&lt;0"})*{1,-1})+SUM(SUMIF(Survey!DN100:DT100,{"&gt;0","&lt;0"})*{1,-1})</f>
        <v>0</v>
      </c>
      <c r="BV100" s="37">
        <f t="shared" si="68"/>
        <v>0</v>
      </c>
      <c r="BW100" s="37">
        <f t="shared" si="69"/>
        <v>0</v>
      </c>
      <c r="BX100" s="196" t="str">
        <f t="shared" si="70"/>
        <v>Pass</v>
      </c>
      <c r="BY100" s="54" t="b">
        <f>IF(ABS(Survey!$DL100)=0,TRUE,FALSE)</f>
        <v>1</v>
      </c>
      <c r="BZ100" s="53" t="b">
        <f>NOT(ISBLANK(Survey!DM100))</f>
        <v>0</v>
      </c>
      <c r="CA100" s="196" t="str">
        <f t="shared" si="71"/>
        <v>Pass</v>
      </c>
      <c r="CB100" s="54" t="b">
        <f>IF(ABS(Survey!$DT100)=0,TRUE,FALSE)</f>
        <v>1</v>
      </c>
      <c r="CC100" s="53" t="b">
        <f>NOT(ISBLANK(Survey!$DU100))</f>
        <v>0</v>
      </c>
      <c r="CD100" s="196" t="str">
        <f t="shared" si="72"/>
        <v>Fail</v>
      </c>
      <c r="CE100" s="47">
        <f>SUM(SUMIF(Survey!EA100:EC100,{"&gt;0","&lt;0"})*{1,-1})</f>
        <v>0</v>
      </c>
      <c r="CF100" s="50">
        <f t="shared" si="73"/>
        <v>0</v>
      </c>
      <c r="CG100" s="50">
        <f t="shared" si="74"/>
        <v>100</v>
      </c>
      <c r="CH100" s="48" t="b">
        <f>IF(OR(Survey!$M100="ETF",Survey!$M100="ETF, alternative mutual fund",Survey!$M100="Closed-end", Survey!$M100="Split share corp"),TRUE,FALSE)</f>
        <v>0</v>
      </c>
      <c r="CI100" s="196" t="str">
        <f t="shared" si="75"/>
        <v>Fail</v>
      </c>
      <c r="CJ100" s="47">
        <f>SUM(SUMIF(Survey!EE100:EK100,{"&gt;0","&lt;0"})*{1,-1})</f>
        <v>0</v>
      </c>
      <c r="CK100" s="50">
        <f t="shared" si="76"/>
        <v>0</v>
      </c>
      <c r="CL100" s="49">
        <f t="shared" si="77"/>
        <v>100</v>
      </c>
      <c r="CM100" s="196" t="str">
        <f t="shared" si="78"/>
        <v>Fail</v>
      </c>
      <c r="CN100" s="47">
        <f>SUM(SUMIF(Survey!EM100:ES100,{"&gt;0","&lt;0"})*{1,-1})</f>
        <v>0</v>
      </c>
      <c r="CO100" s="50">
        <f t="shared" si="79"/>
        <v>0</v>
      </c>
      <c r="CP100" s="49">
        <f t="shared" si="80"/>
        <v>100</v>
      </c>
    </row>
    <row r="101" spans="1:94">
      <c r="A101" s="1">
        <v>98</v>
      </c>
      <c r="B101" s="37" t="str">
        <f t="shared" si="41"/>
        <v>Pass</v>
      </c>
      <c r="C101" s="37" t="str">
        <f>IF(COUNTBLANK(Survey!B101:ET101)=$C$2, "Pass", "Fail")</f>
        <v>Pass</v>
      </c>
      <c r="D101" s="37" t="str">
        <f t="shared" si="42"/>
        <v>Fail</v>
      </c>
      <c r="F101" s="196" t="str">
        <f t="shared" si="43"/>
        <v>Fail</v>
      </c>
      <c r="G101" s="43">
        <f>COUNTBLANK(Survey!B101:D101)+COUNTBLANK(Survey!G101)+COUNTBLANK(Survey!I101)+COUNTBLANK(Survey!L101:M101)+COUNTBLANK(Survey!P101)+COUNTBLANK(Survey!S101:U101)+COUNTBLANK(Survey!AA101:AC101)+COUNTBLANK(Survey!AF101:AG101)+COUNTBLANK(Survey!AK101)</f>
        <v>17</v>
      </c>
      <c r="H101" s="196" t="str">
        <f t="shared" si="44"/>
        <v>Pass</v>
      </c>
      <c r="I101" s="44">
        <f>LEN(Survey!E101)</f>
        <v>0</v>
      </c>
      <c r="J101" s="196" t="str">
        <f t="shared" si="45"/>
        <v>Pass</v>
      </c>
      <c r="K101" s="43">
        <f>LEN(Survey!F101)</f>
        <v>0</v>
      </c>
      <c r="L101" s="196" t="str">
        <f t="shared" si="46"/>
        <v>Pass</v>
      </c>
      <c r="M101" s="44">
        <f>LEN(Survey!H101)</f>
        <v>0</v>
      </c>
      <c r="N101" s="43" t="str">
        <f>IF(Survey!$L101="Prospectus fund", "Yes", "No")</f>
        <v>No</v>
      </c>
      <c r="O101" s="196" t="str">
        <f t="shared" si="47"/>
        <v>Pass</v>
      </c>
      <c r="P101" s="44">
        <f>MOD((LEN(Survey!J101)+2),11)</f>
        <v>2</v>
      </c>
      <c r="Q101" s="48" t="b">
        <f>IF(OR(Survey!$M101="ETF",Survey!$M101="ETF, alternative mutual fund",Survey!$M101="Closed-end", Survey!$M101="Split share corp", Survey!$I101="Yes"),TRUE,FALSE)</f>
        <v>0</v>
      </c>
      <c r="R101" s="196" t="str">
        <f>IFERROR(IF(AND(OR(U101=V101,V101 = "Either"),NOT(ISBLANK(Survey!K101))),"Pass","Fail"),"Pass")</f>
        <v>Fail</v>
      </c>
      <c r="S101" s="47" cm="1">
        <f t="array" ref="S101">SUM(SUMIF(Survey!BO101:CH101,{"&gt;0","&lt;0"})*{1,-1})</f>
        <v>0</v>
      </c>
      <c r="T101" s="54" cm="1">
        <f t="array" ref="T101">SUM(SUMIF(Survey!BR101,{"&gt;0","&lt;0"})*{1,-1})+SUM(SUMIF(Survey!CB101,{"&gt;0","&lt;0"})*{1,-1})</f>
        <v>0</v>
      </c>
      <c r="U101" s="54">
        <f>Survey!K101</f>
        <v>0</v>
      </c>
      <c r="V101" s="53" t="str">
        <f t="shared" si="48"/>
        <v>Stand-alone</v>
      </c>
      <c r="W101" s="196" t="str">
        <f t="shared" si="49"/>
        <v>Fail</v>
      </c>
      <c r="X101" s="93" cm="1">
        <f t="array" ref="X101">SUM(SUMIF(Survey!BO101:CH101,{"&gt;0","&lt;0"})*{1,-1})+SUM(SUMIF(Survey!CJ101:DC101,{"&gt;0","&lt;0"})*{1,-1})</f>
        <v>0</v>
      </c>
      <c r="Y101" s="93">
        <f>IFERROR(X101/(Survey!$AL101),0)</f>
        <v>0</v>
      </c>
      <c r="Z101" s="198" t="b">
        <f>IF(OR(Survey!$M101="Alternative strategy or hedge",Survey!$M101="Other",Survey!$L101="Prospectus fund"),TRUE,FALSE)</f>
        <v>0</v>
      </c>
      <c r="AA101" s="198" t="b">
        <f>NOT(ISBLANK(Survey!$M101))</f>
        <v>0</v>
      </c>
      <c r="AB101" s="196" t="str">
        <f t="shared" si="50"/>
        <v>Pass</v>
      </c>
      <c r="AC101" s="54" t="b">
        <f>NOT(ISNUMBER(SEARCH("Other",Survey!$P101)))</f>
        <v>1</v>
      </c>
      <c r="AD101" s="53" t="b">
        <f>NOT(ISBLANK(Survey!$Q101))</f>
        <v>0</v>
      </c>
      <c r="AE101" s="239" t="str" cm="1">
        <f t="array" ref="AE101">IF(OR(IF(OR($AG101+$AH101 = 2, $AI101=1), FALSE, TRUE), AND($AF101:$AF101 = 0)),"Pass","Fail")</f>
        <v>Pass</v>
      </c>
      <c r="AF101" s="235">
        <f>COUNTBLANK(Survey!$W101:$Z101)</f>
        <v>4</v>
      </c>
      <c r="AG101" s="235">
        <f>IF(Survey!$I101="Yes",1,0)</f>
        <v>0</v>
      </c>
      <c r="AH101" s="235">
        <f>IF(OR(Survey!$M101="Mutual fund",Survey!$M101="Alternative mutual fund",Survey!$M101="Money market"),1,0)</f>
        <v>0</v>
      </c>
      <c r="AI101" s="240">
        <f>IF(OR(Survey!$M101="ETF",Survey!$M101="ETF, alternative mutual fund"),1,0)</f>
        <v>0</v>
      </c>
      <c r="AJ101" s="196" t="str">
        <f t="shared" si="51"/>
        <v>Pass</v>
      </c>
      <c r="AK101" s="54" t="b">
        <f>NOT(ISNUMBER(SEARCH("Yes",Survey!$AC101)))</f>
        <v>1</v>
      </c>
      <c r="AL101" s="53" t="b">
        <f>IF(COUNTBLANK(Survey!$AD101:$AE101)=0,TRUE, FALSE)</f>
        <v>0</v>
      </c>
      <c r="AM101" s="196" t="str">
        <f t="shared" si="52"/>
        <v>Pass</v>
      </c>
      <c r="AN101" s="54" t="b">
        <f>NOT(ISNUMBER(SEARCH("Yes",Survey!$AF101)))</f>
        <v>1</v>
      </c>
      <c r="AO101" s="53" t="b">
        <f>NOT(ISBLANK(Survey!$AH101))</f>
        <v>0</v>
      </c>
      <c r="AP101" s="196" t="str">
        <f t="shared" si="53"/>
        <v>Pass</v>
      </c>
      <c r="AQ101" s="54" t="b">
        <f>NOT(OR(ISNUMBER(SEARCH("Other",Survey!$AH101)),ISNUMBER(SEARCH("Multiple",Survey!$AH101))))</f>
        <v>1</v>
      </c>
      <c r="AR101" s="53" t="b">
        <f>NOT(ISBLANK(Survey!$AI101))</f>
        <v>0</v>
      </c>
      <c r="AS101" s="196" t="str">
        <f t="shared" si="54"/>
        <v>Fail</v>
      </c>
      <c r="AT101" s="45">
        <f>(Survey!$AL101)</f>
        <v>0</v>
      </c>
      <c r="AU101" s="37" t="str">
        <f t="shared" si="55"/>
        <v>Fail</v>
      </c>
      <c r="AV101" s="38">
        <f>ABS(Survey!$AL101)</f>
        <v>0</v>
      </c>
      <c r="AW101" s="64">
        <f>ABS(Survey!$AM101)+Survey!$AN101-ABS(Survey!$AO101)+ABS(Survey!$AP101)-ABS(Survey!$AQ101)+ABS(Survey!$AR101)-ABS(Survey!$AS101)+Survey!$AT101</f>
        <v>0</v>
      </c>
      <c r="AX101" s="46" t="str">
        <f t="shared" si="56"/>
        <v>No holdings</v>
      </c>
      <c r="AY101" s="37">
        <f t="shared" si="57"/>
        <v>0</v>
      </c>
      <c r="AZ101" s="196" t="str">
        <f t="shared" si="58"/>
        <v>Pass</v>
      </c>
      <c r="BA101" s="54" t="b">
        <f>IF(ABS(Survey!$AT101)=0,TRUE,FALSE)</f>
        <v>1</v>
      </c>
      <c r="BB101" s="53" t="b">
        <f>NOT(ISBLANK(Survey!$AU101))</f>
        <v>0</v>
      </c>
      <c r="BC101" s="37" t="str">
        <f t="shared" si="59"/>
        <v>Fail</v>
      </c>
      <c r="BD101" s="38">
        <f>ABS(Survey!$AL101)</f>
        <v>0</v>
      </c>
      <c r="BE101" s="38" cm="1">
        <f t="array" ref="BE101">SUM(SUMIF(Survey!AW101:BD101,{"&gt;0","&lt;0"})*{1,-1})-SUM(SUMIF(Survey!BF101:BM101,{"&gt;0","&lt;0"})*{1,-1})</f>
        <v>0</v>
      </c>
      <c r="BF101" s="46" t="str">
        <f t="shared" si="60"/>
        <v>No holdings</v>
      </c>
      <c r="BG101" s="37">
        <f t="shared" si="61"/>
        <v>0</v>
      </c>
      <c r="BH101" s="196" t="str">
        <f t="shared" si="62"/>
        <v>Fail</v>
      </c>
      <c r="BI101" s="47">
        <f>ABS(Survey!$AL101)</f>
        <v>0</v>
      </c>
      <c r="BJ101" s="47" cm="1">
        <f t="array" ref="BJ101">SUM(SUMIF(Survey!BO101:CH101,{"&gt;0","&lt;0"})*{1,-1})-SUM(SUMIF(Survey!CJ101:DC101,{"&gt;0","&lt;0"})*{1,-1})</f>
        <v>0</v>
      </c>
      <c r="BK101" s="48" t="str">
        <f t="shared" si="63"/>
        <v>No holdings</v>
      </c>
      <c r="BL101" s="49">
        <f t="shared" si="64"/>
        <v>0</v>
      </c>
      <c r="BM101" s="196" t="str">
        <f t="shared" si="65"/>
        <v>Pass</v>
      </c>
      <c r="BN101" s="54" t="b">
        <f>IF(ABS(Survey!$CH101)=0,TRUE,FALSE)</f>
        <v>1</v>
      </c>
      <c r="BO101" s="53" t="b">
        <f>NOT(ISBLANK(Survey!$CI101))</f>
        <v>0</v>
      </c>
      <c r="BP101" s="196" t="str">
        <f t="shared" si="66"/>
        <v>Pass</v>
      </c>
      <c r="BQ101" s="54" t="b">
        <f>IF(ABS(Survey!$DC101)=0,TRUE,FALSE)</f>
        <v>1</v>
      </c>
      <c r="BR101" s="53" t="b">
        <f>NOT(ISBLANK(Survey!$DD101))</f>
        <v>0</v>
      </c>
      <c r="BS101" s="37" t="str">
        <f t="shared" si="67"/>
        <v>Pass</v>
      </c>
      <c r="BT101" s="38" cm="1">
        <f t="array" ref="BT101">SUM(SUMIF(Survey!CD101,{"&gt;0","&lt;0"})*{1,-1})+SUM(SUMIF(Survey!CY101,{"&gt;0","&lt;0"})*{1,-1})</f>
        <v>0</v>
      </c>
      <c r="BU101" s="38">
        <f>SUM(SUMIF(Survey!DF101:DL101,{"&gt;0","&lt;0"})*{1,-1})+SUM(SUMIF(Survey!DN101:DT101,{"&gt;0","&lt;0"})*{1,-1})</f>
        <v>0</v>
      </c>
      <c r="BV101" s="37">
        <f t="shared" si="68"/>
        <v>0</v>
      </c>
      <c r="BW101" s="37">
        <f t="shared" si="69"/>
        <v>0</v>
      </c>
      <c r="BX101" s="196" t="str">
        <f t="shared" si="70"/>
        <v>Pass</v>
      </c>
      <c r="BY101" s="54" t="b">
        <f>IF(ABS(Survey!$DL101)=0,TRUE,FALSE)</f>
        <v>1</v>
      </c>
      <c r="BZ101" s="53" t="b">
        <f>NOT(ISBLANK(Survey!DM101))</f>
        <v>0</v>
      </c>
      <c r="CA101" s="196" t="str">
        <f t="shared" si="71"/>
        <v>Pass</v>
      </c>
      <c r="CB101" s="54" t="b">
        <f>IF(ABS(Survey!$DT101)=0,TRUE,FALSE)</f>
        <v>1</v>
      </c>
      <c r="CC101" s="53" t="b">
        <f>NOT(ISBLANK(Survey!$DU101))</f>
        <v>0</v>
      </c>
      <c r="CD101" s="196" t="str">
        <f t="shared" si="72"/>
        <v>Fail</v>
      </c>
      <c r="CE101" s="47">
        <f>SUM(SUMIF(Survey!EA101:EC101,{"&gt;0","&lt;0"})*{1,-1})</f>
        <v>0</v>
      </c>
      <c r="CF101" s="50">
        <f t="shared" si="73"/>
        <v>0</v>
      </c>
      <c r="CG101" s="50">
        <f t="shared" si="74"/>
        <v>100</v>
      </c>
      <c r="CH101" s="48" t="b">
        <f>IF(OR(Survey!$M101="ETF",Survey!$M101="ETF, alternative mutual fund",Survey!$M101="Closed-end", Survey!$M101="Split share corp"),TRUE,FALSE)</f>
        <v>0</v>
      </c>
      <c r="CI101" s="196" t="str">
        <f t="shared" si="75"/>
        <v>Fail</v>
      </c>
      <c r="CJ101" s="47">
        <f>SUM(SUMIF(Survey!EE101:EK101,{"&gt;0","&lt;0"})*{1,-1})</f>
        <v>0</v>
      </c>
      <c r="CK101" s="50">
        <f t="shared" si="76"/>
        <v>0</v>
      </c>
      <c r="CL101" s="49">
        <f t="shared" si="77"/>
        <v>100</v>
      </c>
      <c r="CM101" s="196" t="str">
        <f t="shared" si="78"/>
        <v>Fail</v>
      </c>
      <c r="CN101" s="47">
        <f>SUM(SUMIF(Survey!EM101:ES101,{"&gt;0","&lt;0"})*{1,-1})</f>
        <v>0</v>
      </c>
      <c r="CO101" s="50">
        <f t="shared" si="79"/>
        <v>0</v>
      </c>
      <c r="CP101" s="49">
        <f t="shared" si="80"/>
        <v>100</v>
      </c>
    </row>
    <row r="102" spans="1:94">
      <c r="A102" s="1">
        <v>99</v>
      </c>
      <c r="B102" s="37" t="str">
        <f t="shared" si="41"/>
        <v>Pass</v>
      </c>
      <c r="C102" s="37" t="str">
        <f>IF(COUNTBLANK(Survey!B102:ET102)=$C$2, "Pass", "Fail")</f>
        <v>Pass</v>
      </c>
      <c r="D102" s="37" t="str">
        <f t="shared" si="42"/>
        <v>Fail</v>
      </c>
      <c r="F102" s="196" t="str">
        <f t="shared" si="43"/>
        <v>Fail</v>
      </c>
      <c r="G102" s="43">
        <f>COUNTBLANK(Survey!B102:D102)+COUNTBLANK(Survey!G102)+COUNTBLANK(Survey!I102)+COUNTBLANK(Survey!L102:M102)+COUNTBLANK(Survey!P102)+COUNTBLANK(Survey!S102:U102)+COUNTBLANK(Survey!AA102:AC102)+COUNTBLANK(Survey!AF102:AG102)+COUNTBLANK(Survey!AK102)</f>
        <v>17</v>
      </c>
      <c r="H102" s="196" t="str">
        <f t="shared" si="44"/>
        <v>Pass</v>
      </c>
      <c r="I102" s="44">
        <f>LEN(Survey!E102)</f>
        <v>0</v>
      </c>
      <c r="J102" s="196" t="str">
        <f t="shared" si="45"/>
        <v>Pass</v>
      </c>
      <c r="K102" s="43">
        <f>LEN(Survey!F102)</f>
        <v>0</v>
      </c>
      <c r="L102" s="196" t="str">
        <f t="shared" si="46"/>
        <v>Pass</v>
      </c>
      <c r="M102" s="44">
        <f>LEN(Survey!H102)</f>
        <v>0</v>
      </c>
      <c r="N102" s="43" t="str">
        <f>IF(Survey!$L102="Prospectus fund", "Yes", "No")</f>
        <v>No</v>
      </c>
      <c r="O102" s="196" t="str">
        <f t="shared" si="47"/>
        <v>Pass</v>
      </c>
      <c r="P102" s="44">
        <f>MOD((LEN(Survey!J102)+2),11)</f>
        <v>2</v>
      </c>
      <c r="Q102" s="48" t="b">
        <f>IF(OR(Survey!$M102="ETF",Survey!$M102="ETF, alternative mutual fund",Survey!$M102="Closed-end", Survey!$M102="Split share corp", Survey!$I102="Yes"),TRUE,FALSE)</f>
        <v>0</v>
      </c>
      <c r="R102" s="196" t="str">
        <f>IFERROR(IF(AND(OR(U102=V102,V102 = "Either"),NOT(ISBLANK(Survey!K102))),"Pass","Fail"),"Pass")</f>
        <v>Fail</v>
      </c>
      <c r="S102" s="47" cm="1">
        <f t="array" ref="S102">SUM(SUMIF(Survey!BO102:CH102,{"&gt;0","&lt;0"})*{1,-1})</f>
        <v>0</v>
      </c>
      <c r="T102" s="54" cm="1">
        <f t="array" ref="T102">SUM(SUMIF(Survey!BR102,{"&gt;0","&lt;0"})*{1,-1})+SUM(SUMIF(Survey!CB102,{"&gt;0","&lt;0"})*{1,-1})</f>
        <v>0</v>
      </c>
      <c r="U102" s="54">
        <f>Survey!K102</f>
        <v>0</v>
      </c>
      <c r="V102" s="53" t="str">
        <f t="shared" si="48"/>
        <v>Stand-alone</v>
      </c>
      <c r="W102" s="196" t="str">
        <f t="shared" si="49"/>
        <v>Fail</v>
      </c>
      <c r="X102" s="93" cm="1">
        <f t="array" ref="X102">SUM(SUMIF(Survey!BO102:CH102,{"&gt;0","&lt;0"})*{1,-1})+SUM(SUMIF(Survey!CJ102:DC102,{"&gt;0","&lt;0"})*{1,-1})</f>
        <v>0</v>
      </c>
      <c r="Y102" s="93">
        <f>IFERROR(X102/(Survey!$AL102),0)</f>
        <v>0</v>
      </c>
      <c r="Z102" s="198" t="b">
        <f>IF(OR(Survey!$M102="Alternative strategy or hedge",Survey!$M102="Other",Survey!$L102="Prospectus fund"),TRUE,FALSE)</f>
        <v>0</v>
      </c>
      <c r="AA102" s="198" t="b">
        <f>NOT(ISBLANK(Survey!$M102))</f>
        <v>0</v>
      </c>
      <c r="AB102" s="196" t="str">
        <f t="shared" si="50"/>
        <v>Pass</v>
      </c>
      <c r="AC102" s="54" t="b">
        <f>NOT(ISNUMBER(SEARCH("Other",Survey!$P102)))</f>
        <v>1</v>
      </c>
      <c r="AD102" s="53" t="b">
        <f>NOT(ISBLANK(Survey!$Q102))</f>
        <v>0</v>
      </c>
      <c r="AE102" s="239" t="str" cm="1">
        <f t="array" ref="AE102">IF(OR(IF(OR($AG102+$AH102 = 2, $AI102=1), FALSE, TRUE), AND($AF102:$AF102 = 0)),"Pass","Fail")</f>
        <v>Pass</v>
      </c>
      <c r="AF102" s="235">
        <f>COUNTBLANK(Survey!$W102:$Z102)</f>
        <v>4</v>
      </c>
      <c r="AG102" s="235">
        <f>IF(Survey!$I102="Yes",1,0)</f>
        <v>0</v>
      </c>
      <c r="AH102" s="235">
        <f>IF(OR(Survey!$M102="Mutual fund",Survey!$M102="Alternative mutual fund",Survey!$M102="Money market"),1,0)</f>
        <v>0</v>
      </c>
      <c r="AI102" s="240">
        <f>IF(OR(Survey!$M102="ETF",Survey!$M102="ETF, alternative mutual fund"),1,0)</f>
        <v>0</v>
      </c>
      <c r="AJ102" s="196" t="str">
        <f t="shared" si="51"/>
        <v>Pass</v>
      </c>
      <c r="AK102" s="54" t="b">
        <f>NOT(ISNUMBER(SEARCH("Yes",Survey!$AC102)))</f>
        <v>1</v>
      </c>
      <c r="AL102" s="53" t="b">
        <f>IF(COUNTBLANK(Survey!$AD102:$AE102)=0,TRUE, FALSE)</f>
        <v>0</v>
      </c>
      <c r="AM102" s="196" t="str">
        <f t="shared" si="52"/>
        <v>Pass</v>
      </c>
      <c r="AN102" s="54" t="b">
        <f>NOT(ISNUMBER(SEARCH("Yes",Survey!$AF102)))</f>
        <v>1</v>
      </c>
      <c r="AO102" s="53" t="b">
        <f>NOT(ISBLANK(Survey!$AH102))</f>
        <v>0</v>
      </c>
      <c r="AP102" s="196" t="str">
        <f t="shared" si="53"/>
        <v>Pass</v>
      </c>
      <c r="AQ102" s="54" t="b">
        <f>NOT(OR(ISNUMBER(SEARCH("Other",Survey!$AH102)),ISNUMBER(SEARCH("Multiple",Survey!$AH102))))</f>
        <v>1</v>
      </c>
      <c r="AR102" s="53" t="b">
        <f>NOT(ISBLANK(Survey!$AI102))</f>
        <v>0</v>
      </c>
      <c r="AS102" s="196" t="str">
        <f t="shared" si="54"/>
        <v>Fail</v>
      </c>
      <c r="AT102" s="45">
        <f>(Survey!$AL102)</f>
        <v>0</v>
      </c>
      <c r="AU102" s="37" t="str">
        <f t="shared" si="55"/>
        <v>Fail</v>
      </c>
      <c r="AV102" s="38">
        <f>ABS(Survey!$AL102)</f>
        <v>0</v>
      </c>
      <c r="AW102" s="64">
        <f>ABS(Survey!$AM102)+Survey!$AN102-ABS(Survey!$AO102)+ABS(Survey!$AP102)-ABS(Survey!$AQ102)+ABS(Survey!$AR102)-ABS(Survey!$AS102)+Survey!$AT102</f>
        <v>0</v>
      </c>
      <c r="AX102" s="46" t="str">
        <f t="shared" si="56"/>
        <v>No holdings</v>
      </c>
      <c r="AY102" s="37">
        <f t="shared" si="57"/>
        <v>0</v>
      </c>
      <c r="AZ102" s="196" t="str">
        <f t="shared" si="58"/>
        <v>Pass</v>
      </c>
      <c r="BA102" s="54" t="b">
        <f>IF(ABS(Survey!$AT102)=0,TRUE,FALSE)</f>
        <v>1</v>
      </c>
      <c r="BB102" s="53" t="b">
        <f>NOT(ISBLANK(Survey!$AU102))</f>
        <v>0</v>
      </c>
      <c r="BC102" s="37" t="str">
        <f t="shared" si="59"/>
        <v>Fail</v>
      </c>
      <c r="BD102" s="38">
        <f>ABS(Survey!$AL102)</f>
        <v>0</v>
      </c>
      <c r="BE102" s="38" cm="1">
        <f t="array" ref="BE102">SUM(SUMIF(Survey!AW102:BD102,{"&gt;0","&lt;0"})*{1,-1})-SUM(SUMIF(Survey!BF102:BM102,{"&gt;0","&lt;0"})*{1,-1})</f>
        <v>0</v>
      </c>
      <c r="BF102" s="46" t="str">
        <f t="shared" si="60"/>
        <v>No holdings</v>
      </c>
      <c r="BG102" s="37">
        <f t="shared" si="61"/>
        <v>0</v>
      </c>
      <c r="BH102" s="196" t="str">
        <f t="shared" si="62"/>
        <v>Fail</v>
      </c>
      <c r="BI102" s="47">
        <f>ABS(Survey!$AL102)</f>
        <v>0</v>
      </c>
      <c r="BJ102" s="47" cm="1">
        <f t="array" ref="BJ102">SUM(SUMIF(Survey!BO102:CH102,{"&gt;0","&lt;0"})*{1,-1})-SUM(SUMIF(Survey!CJ102:DC102,{"&gt;0","&lt;0"})*{1,-1})</f>
        <v>0</v>
      </c>
      <c r="BK102" s="48" t="str">
        <f t="shared" si="63"/>
        <v>No holdings</v>
      </c>
      <c r="BL102" s="49">
        <f t="shared" si="64"/>
        <v>0</v>
      </c>
      <c r="BM102" s="196" t="str">
        <f t="shared" si="65"/>
        <v>Pass</v>
      </c>
      <c r="BN102" s="54" t="b">
        <f>IF(ABS(Survey!$CH102)=0,TRUE,FALSE)</f>
        <v>1</v>
      </c>
      <c r="BO102" s="53" t="b">
        <f>NOT(ISBLANK(Survey!$CI102))</f>
        <v>0</v>
      </c>
      <c r="BP102" s="196" t="str">
        <f t="shared" si="66"/>
        <v>Pass</v>
      </c>
      <c r="BQ102" s="54" t="b">
        <f>IF(ABS(Survey!$DC102)=0,TRUE,FALSE)</f>
        <v>1</v>
      </c>
      <c r="BR102" s="53" t="b">
        <f>NOT(ISBLANK(Survey!$DD102))</f>
        <v>0</v>
      </c>
      <c r="BS102" s="37" t="str">
        <f t="shared" si="67"/>
        <v>Pass</v>
      </c>
      <c r="BT102" s="38" cm="1">
        <f t="array" ref="BT102">SUM(SUMIF(Survey!CD102,{"&gt;0","&lt;0"})*{1,-1})+SUM(SUMIF(Survey!CY102,{"&gt;0","&lt;0"})*{1,-1})</f>
        <v>0</v>
      </c>
      <c r="BU102" s="38">
        <f>SUM(SUMIF(Survey!DF102:DL102,{"&gt;0","&lt;0"})*{1,-1})+SUM(SUMIF(Survey!DN102:DT102,{"&gt;0","&lt;0"})*{1,-1})</f>
        <v>0</v>
      </c>
      <c r="BV102" s="37">
        <f t="shared" si="68"/>
        <v>0</v>
      </c>
      <c r="BW102" s="37">
        <f t="shared" si="69"/>
        <v>0</v>
      </c>
      <c r="BX102" s="196" t="str">
        <f t="shared" si="70"/>
        <v>Pass</v>
      </c>
      <c r="BY102" s="54" t="b">
        <f>IF(ABS(Survey!$DL102)=0,TRUE,FALSE)</f>
        <v>1</v>
      </c>
      <c r="BZ102" s="53" t="b">
        <f>NOT(ISBLANK(Survey!DM102))</f>
        <v>0</v>
      </c>
      <c r="CA102" s="196" t="str">
        <f t="shared" si="71"/>
        <v>Pass</v>
      </c>
      <c r="CB102" s="54" t="b">
        <f>IF(ABS(Survey!$DT102)=0,TRUE,FALSE)</f>
        <v>1</v>
      </c>
      <c r="CC102" s="53" t="b">
        <f>NOT(ISBLANK(Survey!$DU102))</f>
        <v>0</v>
      </c>
      <c r="CD102" s="196" t="str">
        <f t="shared" si="72"/>
        <v>Fail</v>
      </c>
      <c r="CE102" s="47">
        <f>SUM(SUMIF(Survey!EA102:EC102,{"&gt;0","&lt;0"})*{1,-1})</f>
        <v>0</v>
      </c>
      <c r="CF102" s="50">
        <f t="shared" si="73"/>
        <v>0</v>
      </c>
      <c r="CG102" s="50">
        <f t="shared" si="74"/>
        <v>100</v>
      </c>
      <c r="CH102" s="48" t="b">
        <f>IF(OR(Survey!$M102="ETF",Survey!$M102="ETF, alternative mutual fund",Survey!$M102="Closed-end", Survey!$M102="Split share corp"),TRUE,FALSE)</f>
        <v>0</v>
      </c>
      <c r="CI102" s="196" t="str">
        <f t="shared" si="75"/>
        <v>Fail</v>
      </c>
      <c r="CJ102" s="47">
        <f>SUM(SUMIF(Survey!EE102:EK102,{"&gt;0","&lt;0"})*{1,-1})</f>
        <v>0</v>
      </c>
      <c r="CK102" s="50">
        <f t="shared" si="76"/>
        <v>0</v>
      </c>
      <c r="CL102" s="49">
        <f t="shared" si="77"/>
        <v>100</v>
      </c>
      <c r="CM102" s="196" t="str">
        <f t="shared" si="78"/>
        <v>Fail</v>
      </c>
      <c r="CN102" s="47">
        <f>SUM(SUMIF(Survey!EM102:ES102,{"&gt;0","&lt;0"})*{1,-1})</f>
        <v>0</v>
      </c>
      <c r="CO102" s="50">
        <f t="shared" si="79"/>
        <v>0</v>
      </c>
      <c r="CP102" s="49">
        <f t="shared" si="80"/>
        <v>100</v>
      </c>
    </row>
    <row r="103" spans="1:94">
      <c r="A103" s="1">
        <v>100</v>
      </c>
      <c r="B103" s="37" t="str">
        <f t="shared" si="41"/>
        <v>Pass</v>
      </c>
      <c r="C103" s="37" t="str">
        <f>IF(COUNTBLANK(Survey!B103:ET103)=$C$2, "Pass", "Fail")</f>
        <v>Pass</v>
      </c>
      <c r="D103" s="37" t="str">
        <f t="shared" si="42"/>
        <v>Fail</v>
      </c>
      <c r="F103" s="196" t="str">
        <f t="shared" si="43"/>
        <v>Fail</v>
      </c>
      <c r="G103" s="43">
        <f>COUNTBLANK(Survey!B103:D103)+COUNTBLANK(Survey!G103)+COUNTBLANK(Survey!I103)+COUNTBLANK(Survey!L103:M103)+COUNTBLANK(Survey!P103)+COUNTBLANK(Survey!S103:U103)+COUNTBLANK(Survey!AA103:AC103)+COUNTBLANK(Survey!AF103:AG103)+COUNTBLANK(Survey!AK103)</f>
        <v>17</v>
      </c>
      <c r="H103" s="196" t="str">
        <f t="shared" si="44"/>
        <v>Pass</v>
      </c>
      <c r="I103" s="44">
        <f>LEN(Survey!E103)</f>
        <v>0</v>
      </c>
      <c r="J103" s="196" t="str">
        <f t="shared" si="45"/>
        <v>Pass</v>
      </c>
      <c r="K103" s="43">
        <f>LEN(Survey!F103)</f>
        <v>0</v>
      </c>
      <c r="L103" s="196" t="str">
        <f t="shared" si="46"/>
        <v>Pass</v>
      </c>
      <c r="M103" s="44">
        <f>LEN(Survey!H103)</f>
        <v>0</v>
      </c>
      <c r="N103" s="43" t="str">
        <f>IF(Survey!$L103="Prospectus fund", "Yes", "No")</f>
        <v>No</v>
      </c>
      <c r="O103" s="196" t="str">
        <f t="shared" si="47"/>
        <v>Pass</v>
      </c>
      <c r="P103" s="44">
        <f>MOD((LEN(Survey!J103)+2),11)</f>
        <v>2</v>
      </c>
      <c r="Q103" s="48" t="b">
        <f>IF(OR(Survey!$M103="ETF",Survey!$M103="ETF, alternative mutual fund",Survey!$M103="Closed-end", Survey!$M103="Split share corp", Survey!$I103="Yes"),TRUE,FALSE)</f>
        <v>0</v>
      </c>
      <c r="R103" s="196" t="str">
        <f>IFERROR(IF(AND(OR(U103=V103,V103 = "Either"),NOT(ISBLANK(Survey!K103))),"Pass","Fail"),"Pass")</f>
        <v>Fail</v>
      </c>
      <c r="S103" s="47" cm="1">
        <f t="array" ref="S103">SUM(SUMIF(Survey!BO103:CH103,{"&gt;0","&lt;0"})*{1,-1})</f>
        <v>0</v>
      </c>
      <c r="T103" s="54" cm="1">
        <f t="array" ref="T103">SUM(SUMIF(Survey!BR103,{"&gt;0","&lt;0"})*{1,-1})+SUM(SUMIF(Survey!CB103,{"&gt;0","&lt;0"})*{1,-1})</f>
        <v>0</v>
      </c>
      <c r="U103" s="54">
        <f>Survey!K103</f>
        <v>0</v>
      </c>
      <c r="V103" s="53" t="str">
        <f t="shared" si="48"/>
        <v>Stand-alone</v>
      </c>
      <c r="W103" s="196" t="str">
        <f t="shared" si="49"/>
        <v>Fail</v>
      </c>
      <c r="X103" s="93" cm="1">
        <f t="array" ref="X103">SUM(SUMIF(Survey!BO103:CH103,{"&gt;0","&lt;0"})*{1,-1})+SUM(SUMIF(Survey!CJ103:DC103,{"&gt;0","&lt;0"})*{1,-1})</f>
        <v>0</v>
      </c>
      <c r="Y103" s="93">
        <f>IFERROR(X103/(Survey!$AL103),0)</f>
        <v>0</v>
      </c>
      <c r="Z103" s="198" t="b">
        <f>IF(OR(Survey!$M103="Alternative strategy or hedge",Survey!$M103="Other",Survey!$L103="Prospectus fund"),TRUE,FALSE)</f>
        <v>0</v>
      </c>
      <c r="AA103" s="198" t="b">
        <f>NOT(ISBLANK(Survey!$M103))</f>
        <v>0</v>
      </c>
      <c r="AB103" s="196" t="str">
        <f t="shared" si="50"/>
        <v>Pass</v>
      </c>
      <c r="AC103" s="54" t="b">
        <f>NOT(ISNUMBER(SEARCH("Other",Survey!$P103)))</f>
        <v>1</v>
      </c>
      <c r="AD103" s="53" t="b">
        <f>NOT(ISBLANK(Survey!$Q103))</f>
        <v>0</v>
      </c>
      <c r="AE103" s="239" t="str" cm="1">
        <f t="array" ref="AE103">IF(OR(IF(OR($AG103+$AH103 = 2, $AI103=1), FALSE, TRUE), AND($AF103:$AF103 = 0)),"Pass","Fail")</f>
        <v>Pass</v>
      </c>
      <c r="AF103" s="235">
        <f>COUNTBLANK(Survey!$W103:$Z103)</f>
        <v>4</v>
      </c>
      <c r="AG103" s="235">
        <f>IF(Survey!$I103="Yes",1,0)</f>
        <v>0</v>
      </c>
      <c r="AH103" s="235">
        <f>IF(OR(Survey!$M103="Mutual fund",Survey!$M103="Alternative mutual fund",Survey!$M103="Money market"),1,0)</f>
        <v>0</v>
      </c>
      <c r="AI103" s="240">
        <f>IF(OR(Survey!$M103="ETF",Survey!$M103="ETF, alternative mutual fund"),1,0)</f>
        <v>0</v>
      </c>
      <c r="AJ103" s="196" t="str">
        <f t="shared" si="51"/>
        <v>Pass</v>
      </c>
      <c r="AK103" s="54" t="b">
        <f>NOT(ISNUMBER(SEARCH("Yes",Survey!$AC103)))</f>
        <v>1</v>
      </c>
      <c r="AL103" s="53" t="b">
        <f>IF(COUNTBLANK(Survey!$AD103:$AE103)=0,TRUE, FALSE)</f>
        <v>0</v>
      </c>
      <c r="AM103" s="196" t="str">
        <f t="shared" si="52"/>
        <v>Pass</v>
      </c>
      <c r="AN103" s="54" t="b">
        <f>NOT(ISNUMBER(SEARCH("Yes",Survey!$AF103)))</f>
        <v>1</v>
      </c>
      <c r="AO103" s="53" t="b">
        <f>NOT(ISBLANK(Survey!$AH103))</f>
        <v>0</v>
      </c>
      <c r="AP103" s="196" t="str">
        <f t="shared" si="53"/>
        <v>Pass</v>
      </c>
      <c r="AQ103" s="54" t="b">
        <f>NOT(OR(ISNUMBER(SEARCH("Other",Survey!$AH103)),ISNUMBER(SEARCH("Multiple",Survey!$AH103))))</f>
        <v>1</v>
      </c>
      <c r="AR103" s="53" t="b">
        <f>NOT(ISBLANK(Survey!$AI103))</f>
        <v>0</v>
      </c>
      <c r="AS103" s="196" t="str">
        <f t="shared" si="54"/>
        <v>Fail</v>
      </c>
      <c r="AT103" s="45">
        <f>(Survey!$AL103)</f>
        <v>0</v>
      </c>
      <c r="AU103" s="37" t="str">
        <f t="shared" si="55"/>
        <v>Fail</v>
      </c>
      <c r="AV103" s="38">
        <f>ABS(Survey!$AL103)</f>
        <v>0</v>
      </c>
      <c r="AW103" s="64">
        <f>ABS(Survey!$AM103)+Survey!$AN103-ABS(Survey!$AO103)+ABS(Survey!$AP103)-ABS(Survey!$AQ103)+ABS(Survey!$AR103)-ABS(Survey!$AS103)+Survey!$AT103</f>
        <v>0</v>
      </c>
      <c r="AX103" s="46" t="str">
        <f t="shared" si="56"/>
        <v>No holdings</v>
      </c>
      <c r="AY103" s="37">
        <f t="shared" si="57"/>
        <v>0</v>
      </c>
      <c r="AZ103" s="196" t="str">
        <f t="shared" si="58"/>
        <v>Pass</v>
      </c>
      <c r="BA103" s="54" t="b">
        <f>IF(ABS(Survey!$AT103)=0,TRUE,FALSE)</f>
        <v>1</v>
      </c>
      <c r="BB103" s="53" t="b">
        <f>NOT(ISBLANK(Survey!$AU103))</f>
        <v>0</v>
      </c>
      <c r="BC103" s="37" t="str">
        <f t="shared" si="59"/>
        <v>Fail</v>
      </c>
      <c r="BD103" s="38">
        <f>ABS(Survey!$AL103)</f>
        <v>0</v>
      </c>
      <c r="BE103" s="38" cm="1">
        <f t="array" ref="BE103">SUM(SUMIF(Survey!AW103:BD103,{"&gt;0","&lt;0"})*{1,-1})-SUM(SUMIF(Survey!BF103:BM103,{"&gt;0","&lt;0"})*{1,-1})</f>
        <v>0</v>
      </c>
      <c r="BF103" s="46" t="str">
        <f t="shared" si="60"/>
        <v>No holdings</v>
      </c>
      <c r="BG103" s="37">
        <f t="shared" si="61"/>
        <v>0</v>
      </c>
      <c r="BH103" s="196" t="str">
        <f t="shared" si="62"/>
        <v>Fail</v>
      </c>
      <c r="BI103" s="47">
        <f>ABS(Survey!$AL103)</f>
        <v>0</v>
      </c>
      <c r="BJ103" s="47" cm="1">
        <f t="array" ref="BJ103">SUM(SUMIF(Survey!BO103:CH103,{"&gt;0","&lt;0"})*{1,-1})-SUM(SUMIF(Survey!CJ103:DC103,{"&gt;0","&lt;0"})*{1,-1})</f>
        <v>0</v>
      </c>
      <c r="BK103" s="48" t="str">
        <f t="shared" si="63"/>
        <v>No holdings</v>
      </c>
      <c r="BL103" s="49">
        <f t="shared" si="64"/>
        <v>0</v>
      </c>
      <c r="BM103" s="196" t="str">
        <f t="shared" si="65"/>
        <v>Pass</v>
      </c>
      <c r="BN103" s="54" t="b">
        <f>IF(ABS(Survey!$CH103)=0,TRUE,FALSE)</f>
        <v>1</v>
      </c>
      <c r="BO103" s="53" t="b">
        <f>NOT(ISBLANK(Survey!$CI103))</f>
        <v>0</v>
      </c>
      <c r="BP103" s="196" t="str">
        <f t="shared" si="66"/>
        <v>Pass</v>
      </c>
      <c r="BQ103" s="54" t="b">
        <f>IF(ABS(Survey!$DC103)=0,TRUE,FALSE)</f>
        <v>1</v>
      </c>
      <c r="BR103" s="53" t="b">
        <f>NOT(ISBLANK(Survey!$DD103))</f>
        <v>0</v>
      </c>
      <c r="BS103" s="37" t="str">
        <f t="shared" si="67"/>
        <v>Pass</v>
      </c>
      <c r="BT103" s="38" cm="1">
        <f t="array" ref="BT103">SUM(SUMIF(Survey!CD103,{"&gt;0","&lt;0"})*{1,-1})+SUM(SUMIF(Survey!CY103,{"&gt;0","&lt;0"})*{1,-1})</f>
        <v>0</v>
      </c>
      <c r="BU103" s="38">
        <f>SUM(SUMIF(Survey!DF103:DL103,{"&gt;0","&lt;0"})*{1,-1})+SUM(SUMIF(Survey!DN103:DT103,{"&gt;0","&lt;0"})*{1,-1})</f>
        <v>0</v>
      </c>
      <c r="BV103" s="37">
        <f t="shared" si="68"/>
        <v>0</v>
      </c>
      <c r="BW103" s="37">
        <f t="shared" si="69"/>
        <v>0</v>
      </c>
      <c r="BX103" s="196" t="str">
        <f t="shared" si="70"/>
        <v>Pass</v>
      </c>
      <c r="BY103" s="54" t="b">
        <f>IF(ABS(Survey!$DL103)=0,TRUE,FALSE)</f>
        <v>1</v>
      </c>
      <c r="BZ103" s="53" t="b">
        <f>NOT(ISBLANK(Survey!DM103))</f>
        <v>0</v>
      </c>
      <c r="CA103" s="196" t="str">
        <f t="shared" si="71"/>
        <v>Pass</v>
      </c>
      <c r="CB103" s="54" t="b">
        <f>IF(ABS(Survey!$DT103)=0,TRUE,FALSE)</f>
        <v>1</v>
      </c>
      <c r="CC103" s="53" t="b">
        <f>NOT(ISBLANK(Survey!$DU103))</f>
        <v>0</v>
      </c>
      <c r="CD103" s="196" t="str">
        <f t="shared" si="72"/>
        <v>Fail</v>
      </c>
      <c r="CE103" s="47">
        <f>SUM(SUMIF(Survey!EA103:EC103,{"&gt;0","&lt;0"})*{1,-1})</f>
        <v>0</v>
      </c>
      <c r="CF103" s="50">
        <f t="shared" si="73"/>
        <v>0</v>
      </c>
      <c r="CG103" s="50">
        <f t="shared" si="74"/>
        <v>100</v>
      </c>
      <c r="CH103" s="48" t="b">
        <f>IF(OR(Survey!$M103="ETF",Survey!$M103="ETF, alternative mutual fund",Survey!$M103="Closed-end", Survey!$M103="Split share corp"),TRUE,FALSE)</f>
        <v>0</v>
      </c>
      <c r="CI103" s="196" t="str">
        <f t="shared" si="75"/>
        <v>Fail</v>
      </c>
      <c r="CJ103" s="47">
        <f>SUM(SUMIF(Survey!EE103:EK103,{"&gt;0","&lt;0"})*{1,-1})</f>
        <v>0</v>
      </c>
      <c r="CK103" s="50">
        <f t="shared" si="76"/>
        <v>0</v>
      </c>
      <c r="CL103" s="49">
        <f t="shared" si="77"/>
        <v>100</v>
      </c>
      <c r="CM103" s="196" t="str">
        <f t="shared" si="78"/>
        <v>Fail</v>
      </c>
      <c r="CN103" s="47">
        <f>SUM(SUMIF(Survey!EM103:ES103,{"&gt;0","&lt;0"})*{1,-1})</f>
        <v>0</v>
      </c>
      <c r="CO103" s="50">
        <f t="shared" si="79"/>
        <v>0</v>
      </c>
      <c r="CP103" s="49">
        <f t="shared" si="80"/>
        <v>100</v>
      </c>
    </row>
    <row r="104" spans="1:94">
      <c r="A104" s="1">
        <v>101</v>
      </c>
      <c r="B104" s="37" t="str">
        <f t="shared" si="41"/>
        <v>Pass</v>
      </c>
      <c r="C104" s="37" t="str">
        <f>IF(COUNTBLANK(Survey!B104:ET104)=$C$2, "Pass", "Fail")</f>
        <v>Pass</v>
      </c>
      <c r="D104" s="37" t="str">
        <f t="shared" si="42"/>
        <v>Fail</v>
      </c>
      <c r="F104" s="196" t="str">
        <f t="shared" si="43"/>
        <v>Fail</v>
      </c>
      <c r="G104" s="43">
        <f>COUNTBLANK(Survey!B104:D104)+COUNTBLANK(Survey!G104)+COUNTBLANK(Survey!I104)+COUNTBLANK(Survey!L104:M104)+COUNTBLANK(Survey!P104)+COUNTBLANK(Survey!S104:U104)+COUNTBLANK(Survey!AA104:AC104)+COUNTBLANK(Survey!AF104:AG104)+COUNTBLANK(Survey!AK104)</f>
        <v>17</v>
      </c>
      <c r="H104" s="196" t="str">
        <f t="shared" si="44"/>
        <v>Pass</v>
      </c>
      <c r="I104" s="44">
        <f>LEN(Survey!E104)</f>
        <v>0</v>
      </c>
      <c r="J104" s="196" t="str">
        <f t="shared" si="45"/>
        <v>Pass</v>
      </c>
      <c r="K104" s="43">
        <f>LEN(Survey!F104)</f>
        <v>0</v>
      </c>
      <c r="L104" s="196" t="str">
        <f t="shared" si="46"/>
        <v>Pass</v>
      </c>
      <c r="M104" s="44">
        <f>LEN(Survey!H104)</f>
        <v>0</v>
      </c>
      <c r="N104" s="43" t="str">
        <f>IF(Survey!$L104="Prospectus fund", "Yes", "No")</f>
        <v>No</v>
      </c>
      <c r="O104" s="196" t="str">
        <f t="shared" si="47"/>
        <v>Pass</v>
      </c>
      <c r="P104" s="44">
        <f>MOD((LEN(Survey!J104)+2),11)</f>
        <v>2</v>
      </c>
      <c r="Q104" s="48" t="b">
        <f>IF(OR(Survey!$M104="ETF",Survey!$M104="ETF, alternative mutual fund",Survey!$M104="Closed-end", Survey!$M104="Split share corp", Survey!$I104="Yes"),TRUE,FALSE)</f>
        <v>0</v>
      </c>
      <c r="R104" s="196" t="str">
        <f>IFERROR(IF(AND(OR(U104=V104,V104 = "Either"),NOT(ISBLANK(Survey!K104))),"Pass","Fail"),"Pass")</f>
        <v>Fail</v>
      </c>
      <c r="S104" s="47" cm="1">
        <f t="array" ref="S104">SUM(SUMIF(Survey!BO104:CH104,{"&gt;0","&lt;0"})*{1,-1})</f>
        <v>0</v>
      </c>
      <c r="T104" s="54" cm="1">
        <f t="array" ref="T104">SUM(SUMIF(Survey!BR104,{"&gt;0","&lt;0"})*{1,-1})+SUM(SUMIF(Survey!CB104,{"&gt;0","&lt;0"})*{1,-1})</f>
        <v>0</v>
      </c>
      <c r="U104" s="54">
        <f>Survey!K104</f>
        <v>0</v>
      </c>
      <c r="V104" s="53" t="str">
        <f t="shared" si="48"/>
        <v>Stand-alone</v>
      </c>
      <c r="W104" s="196" t="str">
        <f t="shared" si="49"/>
        <v>Fail</v>
      </c>
      <c r="X104" s="93" cm="1">
        <f t="array" ref="X104">SUM(SUMIF(Survey!BO104:CH104,{"&gt;0","&lt;0"})*{1,-1})+SUM(SUMIF(Survey!CJ104:DC104,{"&gt;0","&lt;0"})*{1,-1})</f>
        <v>0</v>
      </c>
      <c r="Y104" s="93">
        <f>IFERROR(X104/(Survey!$AL104),0)</f>
        <v>0</v>
      </c>
      <c r="Z104" s="198" t="b">
        <f>IF(OR(Survey!$M104="Alternative strategy or hedge",Survey!$M104="Other",Survey!$L104="Prospectus fund"),TRUE,FALSE)</f>
        <v>0</v>
      </c>
      <c r="AA104" s="198" t="b">
        <f>NOT(ISBLANK(Survey!$M104))</f>
        <v>0</v>
      </c>
      <c r="AB104" s="196" t="str">
        <f t="shared" si="50"/>
        <v>Pass</v>
      </c>
      <c r="AC104" s="54" t="b">
        <f>NOT(ISNUMBER(SEARCH("Other",Survey!$P104)))</f>
        <v>1</v>
      </c>
      <c r="AD104" s="53" t="b">
        <f>NOT(ISBLANK(Survey!$Q104))</f>
        <v>0</v>
      </c>
      <c r="AE104" s="239" t="str" cm="1">
        <f t="array" ref="AE104">IF(OR(IF(OR($AG104+$AH104 = 2, $AI104=1), FALSE, TRUE), AND($AF104:$AF104 = 0)),"Pass","Fail")</f>
        <v>Pass</v>
      </c>
      <c r="AF104" s="235">
        <f>COUNTBLANK(Survey!$W104:$Z104)</f>
        <v>4</v>
      </c>
      <c r="AG104" s="235">
        <f>IF(Survey!$I104="Yes",1,0)</f>
        <v>0</v>
      </c>
      <c r="AH104" s="235">
        <f>IF(OR(Survey!$M104="Mutual fund",Survey!$M104="Alternative mutual fund",Survey!$M104="Money market"),1,0)</f>
        <v>0</v>
      </c>
      <c r="AI104" s="240">
        <f>IF(OR(Survey!$M104="ETF",Survey!$M104="ETF, alternative mutual fund"),1,0)</f>
        <v>0</v>
      </c>
      <c r="AJ104" s="196" t="str">
        <f t="shared" si="51"/>
        <v>Pass</v>
      </c>
      <c r="AK104" s="54" t="b">
        <f>NOT(ISNUMBER(SEARCH("Yes",Survey!$AC104)))</f>
        <v>1</v>
      </c>
      <c r="AL104" s="53" t="b">
        <f>IF(COUNTBLANK(Survey!$AD104:$AE104)=0,TRUE, FALSE)</f>
        <v>0</v>
      </c>
      <c r="AM104" s="196" t="str">
        <f t="shared" si="52"/>
        <v>Pass</v>
      </c>
      <c r="AN104" s="54" t="b">
        <f>NOT(ISNUMBER(SEARCH("Yes",Survey!$AF104)))</f>
        <v>1</v>
      </c>
      <c r="AO104" s="53" t="b">
        <f>NOT(ISBLANK(Survey!$AH104))</f>
        <v>0</v>
      </c>
      <c r="AP104" s="196" t="str">
        <f t="shared" si="53"/>
        <v>Pass</v>
      </c>
      <c r="AQ104" s="54" t="b">
        <f>NOT(OR(ISNUMBER(SEARCH("Other",Survey!$AH104)),ISNUMBER(SEARCH("Multiple",Survey!$AH104))))</f>
        <v>1</v>
      </c>
      <c r="AR104" s="53" t="b">
        <f>NOT(ISBLANK(Survey!$AI104))</f>
        <v>0</v>
      </c>
      <c r="AS104" s="196" t="str">
        <f t="shared" si="54"/>
        <v>Fail</v>
      </c>
      <c r="AT104" s="45">
        <f>(Survey!$AL104)</f>
        <v>0</v>
      </c>
      <c r="AU104" s="37" t="str">
        <f t="shared" si="55"/>
        <v>Fail</v>
      </c>
      <c r="AV104" s="38">
        <f>ABS(Survey!$AL104)</f>
        <v>0</v>
      </c>
      <c r="AW104" s="64">
        <f>ABS(Survey!$AM104)+Survey!$AN104-ABS(Survey!$AO104)+ABS(Survey!$AP104)-ABS(Survey!$AQ104)+ABS(Survey!$AR104)-ABS(Survey!$AS104)+Survey!$AT104</f>
        <v>0</v>
      </c>
      <c r="AX104" s="46" t="str">
        <f t="shared" si="56"/>
        <v>No holdings</v>
      </c>
      <c r="AY104" s="37">
        <f t="shared" si="57"/>
        <v>0</v>
      </c>
      <c r="AZ104" s="196" t="str">
        <f t="shared" si="58"/>
        <v>Pass</v>
      </c>
      <c r="BA104" s="54" t="b">
        <f>IF(ABS(Survey!$AT104)=0,TRUE,FALSE)</f>
        <v>1</v>
      </c>
      <c r="BB104" s="53" t="b">
        <f>NOT(ISBLANK(Survey!$AU104))</f>
        <v>0</v>
      </c>
      <c r="BC104" s="37" t="str">
        <f t="shared" si="59"/>
        <v>Fail</v>
      </c>
      <c r="BD104" s="38">
        <f>ABS(Survey!$AL104)</f>
        <v>0</v>
      </c>
      <c r="BE104" s="38" cm="1">
        <f t="array" ref="BE104">SUM(SUMIF(Survey!AW104:BD104,{"&gt;0","&lt;0"})*{1,-1})-SUM(SUMIF(Survey!BF104:BM104,{"&gt;0","&lt;0"})*{1,-1})</f>
        <v>0</v>
      </c>
      <c r="BF104" s="46" t="str">
        <f t="shared" si="60"/>
        <v>No holdings</v>
      </c>
      <c r="BG104" s="37">
        <f t="shared" si="61"/>
        <v>0</v>
      </c>
      <c r="BH104" s="196" t="str">
        <f t="shared" si="62"/>
        <v>Fail</v>
      </c>
      <c r="BI104" s="47">
        <f>ABS(Survey!$AL104)</f>
        <v>0</v>
      </c>
      <c r="BJ104" s="47" cm="1">
        <f t="array" ref="BJ104">SUM(SUMIF(Survey!BO104:CH104,{"&gt;0","&lt;0"})*{1,-1})-SUM(SUMIF(Survey!CJ104:DC104,{"&gt;0","&lt;0"})*{1,-1})</f>
        <v>0</v>
      </c>
      <c r="BK104" s="48" t="str">
        <f t="shared" si="63"/>
        <v>No holdings</v>
      </c>
      <c r="BL104" s="49">
        <f t="shared" si="64"/>
        <v>0</v>
      </c>
      <c r="BM104" s="196" t="str">
        <f t="shared" si="65"/>
        <v>Pass</v>
      </c>
      <c r="BN104" s="54" t="b">
        <f>IF(ABS(Survey!$CH104)=0,TRUE,FALSE)</f>
        <v>1</v>
      </c>
      <c r="BO104" s="53" t="b">
        <f>NOT(ISBLANK(Survey!$CI104))</f>
        <v>0</v>
      </c>
      <c r="BP104" s="196" t="str">
        <f t="shared" si="66"/>
        <v>Pass</v>
      </c>
      <c r="BQ104" s="54" t="b">
        <f>IF(ABS(Survey!$DC104)=0,TRUE,FALSE)</f>
        <v>1</v>
      </c>
      <c r="BR104" s="53" t="b">
        <f>NOT(ISBLANK(Survey!$DD104))</f>
        <v>0</v>
      </c>
      <c r="BS104" s="37" t="str">
        <f t="shared" si="67"/>
        <v>Pass</v>
      </c>
      <c r="BT104" s="38" cm="1">
        <f t="array" ref="BT104">SUM(SUMIF(Survey!CD104,{"&gt;0","&lt;0"})*{1,-1})+SUM(SUMIF(Survey!CY104,{"&gt;0","&lt;0"})*{1,-1})</f>
        <v>0</v>
      </c>
      <c r="BU104" s="38">
        <f>SUM(SUMIF(Survey!DF104:DL104,{"&gt;0","&lt;0"})*{1,-1})+SUM(SUMIF(Survey!DN104:DT104,{"&gt;0","&lt;0"})*{1,-1})</f>
        <v>0</v>
      </c>
      <c r="BV104" s="37">
        <f t="shared" si="68"/>
        <v>0</v>
      </c>
      <c r="BW104" s="37">
        <f t="shared" si="69"/>
        <v>0</v>
      </c>
      <c r="BX104" s="196" t="str">
        <f t="shared" si="70"/>
        <v>Pass</v>
      </c>
      <c r="BY104" s="54" t="b">
        <f>IF(ABS(Survey!$DL104)=0,TRUE,FALSE)</f>
        <v>1</v>
      </c>
      <c r="BZ104" s="53" t="b">
        <f>NOT(ISBLANK(Survey!DM104))</f>
        <v>0</v>
      </c>
      <c r="CA104" s="196" t="str">
        <f t="shared" si="71"/>
        <v>Pass</v>
      </c>
      <c r="CB104" s="54" t="b">
        <f>IF(ABS(Survey!$DT104)=0,TRUE,FALSE)</f>
        <v>1</v>
      </c>
      <c r="CC104" s="53" t="b">
        <f>NOT(ISBLANK(Survey!$DU104))</f>
        <v>0</v>
      </c>
      <c r="CD104" s="196" t="str">
        <f t="shared" si="72"/>
        <v>Fail</v>
      </c>
      <c r="CE104" s="47">
        <f>SUM(SUMIF(Survey!EA104:EC104,{"&gt;0","&lt;0"})*{1,-1})</f>
        <v>0</v>
      </c>
      <c r="CF104" s="50">
        <f t="shared" si="73"/>
        <v>0</v>
      </c>
      <c r="CG104" s="50">
        <f t="shared" si="74"/>
        <v>100</v>
      </c>
      <c r="CH104" s="48" t="b">
        <f>IF(OR(Survey!$M104="ETF",Survey!$M104="ETF, alternative mutual fund",Survey!$M104="Closed-end", Survey!$M104="Split share corp"),TRUE,FALSE)</f>
        <v>0</v>
      </c>
      <c r="CI104" s="196" t="str">
        <f t="shared" si="75"/>
        <v>Fail</v>
      </c>
      <c r="CJ104" s="47">
        <f>SUM(SUMIF(Survey!EE104:EK104,{"&gt;0","&lt;0"})*{1,-1})</f>
        <v>0</v>
      </c>
      <c r="CK104" s="50">
        <f t="shared" si="76"/>
        <v>0</v>
      </c>
      <c r="CL104" s="49">
        <f t="shared" si="77"/>
        <v>100</v>
      </c>
      <c r="CM104" s="196" t="str">
        <f t="shared" si="78"/>
        <v>Fail</v>
      </c>
      <c r="CN104" s="47">
        <f>SUM(SUMIF(Survey!EM104:ES104,{"&gt;0","&lt;0"})*{1,-1})</f>
        <v>0</v>
      </c>
      <c r="CO104" s="50">
        <f t="shared" si="79"/>
        <v>0</v>
      </c>
      <c r="CP104" s="49">
        <f t="shared" si="80"/>
        <v>100</v>
      </c>
    </row>
    <row r="105" spans="1:94">
      <c r="A105" s="1">
        <v>102</v>
      </c>
      <c r="B105" s="37" t="str">
        <f t="shared" si="41"/>
        <v>Pass</v>
      </c>
      <c r="C105" s="37" t="str">
        <f>IF(COUNTBLANK(Survey!B105:ET105)=$C$2, "Pass", "Fail")</f>
        <v>Pass</v>
      </c>
      <c r="D105" s="37" t="str">
        <f t="shared" si="42"/>
        <v>Fail</v>
      </c>
      <c r="F105" s="196" t="str">
        <f t="shared" si="43"/>
        <v>Fail</v>
      </c>
      <c r="G105" s="43">
        <f>COUNTBLANK(Survey!B105:D105)+COUNTBLANK(Survey!G105)+COUNTBLANK(Survey!I105)+COUNTBLANK(Survey!L105:M105)+COUNTBLANK(Survey!P105)+COUNTBLANK(Survey!S105:U105)+COUNTBLANK(Survey!AA105:AC105)+COUNTBLANK(Survey!AF105:AG105)+COUNTBLANK(Survey!AK105)</f>
        <v>17</v>
      </c>
      <c r="H105" s="196" t="str">
        <f t="shared" si="44"/>
        <v>Pass</v>
      </c>
      <c r="I105" s="44">
        <f>LEN(Survey!E105)</f>
        <v>0</v>
      </c>
      <c r="J105" s="196" t="str">
        <f t="shared" si="45"/>
        <v>Pass</v>
      </c>
      <c r="K105" s="43">
        <f>LEN(Survey!F105)</f>
        <v>0</v>
      </c>
      <c r="L105" s="196" t="str">
        <f t="shared" si="46"/>
        <v>Pass</v>
      </c>
      <c r="M105" s="44">
        <f>LEN(Survey!H105)</f>
        <v>0</v>
      </c>
      <c r="N105" s="43" t="str">
        <f>IF(Survey!$L105="Prospectus fund", "Yes", "No")</f>
        <v>No</v>
      </c>
      <c r="O105" s="196" t="str">
        <f t="shared" si="47"/>
        <v>Pass</v>
      </c>
      <c r="P105" s="44">
        <f>MOD((LEN(Survey!J105)+2),11)</f>
        <v>2</v>
      </c>
      <c r="Q105" s="48" t="b">
        <f>IF(OR(Survey!$M105="ETF",Survey!$M105="ETF, alternative mutual fund",Survey!$M105="Closed-end", Survey!$M105="Split share corp", Survey!$I105="Yes"),TRUE,FALSE)</f>
        <v>0</v>
      </c>
      <c r="R105" s="196" t="str">
        <f>IFERROR(IF(AND(OR(U105=V105,V105 = "Either"),NOT(ISBLANK(Survey!K105))),"Pass","Fail"),"Pass")</f>
        <v>Fail</v>
      </c>
      <c r="S105" s="47" cm="1">
        <f t="array" ref="S105">SUM(SUMIF(Survey!BO105:CH105,{"&gt;0","&lt;0"})*{1,-1})</f>
        <v>0</v>
      </c>
      <c r="T105" s="54" cm="1">
        <f t="array" ref="T105">SUM(SUMIF(Survey!BR105,{"&gt;0","&lt;0"})*{1,-1})+SUM(SUMIF(Survey!CB105,{"&gt;0","&lt;0"})*{1,-1})</f>
        <v>0</v>
      </c>
      <c r="U105" s="54">
        <f>Survey!K105</f>
        <v>0</v>
      </c>
      <c r="V105" s="53" t="str">
        <f t="shared" si="48"/>
        <v>Stand-alone</v>
      </c>
      <c r="W105" s="196" t="str">
        <f t="shared" si="49"/>
        <v>Fail</v>
      </c>
      <c r="X105" s="93" cm="1">
        <f t="array" ref="X105">SUM(SUMIF(Survey!BO105:CH105,{"&gt;0","&lt;0"})*{1,-1})+SUM(SUMIF(Survey!CJ105:DC105,{"&gt;0","&lt;0"})*{1,-1})</f>
        <v>0</v>
      </c>
      <c r="Y105" s="93">
        <f>IFERROR(X105/(Survey!$AL105),0)</f>
        <v>0</v>
      </c>
      <c r="Z105" s="198" t="b">
        <f>IF(OR(Survey!$M105="Alternative strategy or hedge",Survey!$M105="Other",Survey!$L105="Prospectus fund"),TRUE,FALSE)</f>
        <v>0</v>
      </c>
      <c r="AA105" s="198" t="b">
        <f>NOT(ISBLANK(Survey!$M105))</f>
        <v>0</v>
      </c>
      <c r="AB105" s="196" t="str">
        <f t="shared" si="50"/>
        <v>Pass</v>
      </c>
      <c r="AC105" s="54" t="b">
        <f>NOT(ISNUMBER(SEARCH("Other",Survey!$P105)))</f>
        <v>1</v>
      </c>
      <c r="AD105" s="53" t="b">
        <f>NOT(ISBLANK(Survey!$Q105))</f>
        <v>0</v>
      </c>
      <c r="AE105" s="239" t="str" cm="1">
        <f t="array" ref="AE105">IF(OR(IF(OR($AG105+$AH105 = 2, $AI105=1), FALSE, TRUE), AND($AF105:$AF105 = 0)),"Pass","Fail")</f>
        <v>Pass</v>
      </c>
      <c r="AF105" s="235">
        <f>COUNTBLANK(Survey!$W105:$Z105)</f>
        <v>4</v>
      </c>
      <c r="AG105" s="235">
        <f>IF(Survey!$I105="Yes",1,0)</f>
        <v>0</v>
      </c>
      <c r="AH105" s="235">
        <f>IF(OR(Survey!$M105="Mutual fund",Survey!$M105="Alternative mutual fund",Survey!$M105="Money market"),1,0)</f>
        <v>0</v>
      </c>
      <c r="AI105" s="240">
        <f>IF(OR(Survey!$M105="ETF",Survey!$M105="ETF, alternative mutual fund"),1,0)</f>
        <v>0</v>
      </c>
      <c r="AJ105" s="196" t="str">
        <f t="shared" si="51"/>
        <v>Pass</v>
      </c>
      <c r="AK105" s="54" t="b">
        <f>NOT(ISNUMBER(SEARCH("Yes",Survey!$AC105)))</f>
        <v>1</v>
      </c>
      <c r="AL105" s="53" t="b">
        <f>IF(COUNTBLANK(Survey!$AD105:$AE105)=0,TRUE, FALSE)</f>
        <v>0</v>
      </c>
      <c r="AM105" s="196" t="str">
        <f t="shared" si="52"/>
        <v>Pass</v>
      </c>
      <c r="AN105" s="54" t="b">
        <f>NOT(ISNUMBER(SEARCH("Yes",Survey!$AF105)))</f>
        <v>1</v>
      </c>
      <c r="AO105" s="53" t="b">
        <f>NOT(ISBLANK(Survey!$AH105))</f>
        <v>0</v>
      </c>
      <c r="AP105" s="196" t="str">
        <f t="shared" si="53"/>
        <v>Pass</v>
      </c>
      <c r="AQ105" s="54" t="b">
        <f>NOT(OR(ISNUMBER(SEARCH("Other",Survey!$AH105)),ISNUMBER(SEARCH("Multiple",Survey!$AH105))))</f>
        <v>1</v>
      </c>
      <c r="AR105" s="53" t="b">
        <f>NOT(ISBLANK(Survey!$AI105))</f>
        <v>0</v>
      </c>
      <c r="AS105" s="196" t="str">
        <f t="shared" si="54"/>
        <v>Fail</v>
      </c>
      <c r="AT105" s="45">
        <f>(Survey!$AL105)</f>
        <v>0</v>
      </c>
      <c r="AU105" s="37" t="str">
        <f t="shared" si="55"/>
        <v>Fail</v>
      </c>
      <c r="AV105" s="38">
        <f>ABS(Survey!$AL105)</f>
        <v>0</v>
      </c>
      <c r="AW105" s="64">
        <f>ABS(Survey!$AM105)+Survey!$AN105-ABS(Survey!$AO105)+ABS(Survey!$AP105)-ABS(Survey!$AQ105)+ABS(Survey!$AR105)-ABS(Survey!$AS105)+Survey!$AT105</f>
        <v>0</v>
      </c>
      <c r="AX105" s="46" t="str">
        <f t="shared" si="56"/>
        <v>No holdings</v>
      </c>
      <c r="AY105" s="37">
        <f t="shared" si="57"/>
        <v>0</v>
      </c>
      <c r="AZ105" s="196" t="str">
        <f t="shared" si="58"/>
        <v>Pass</v>
      </c>
      <c r="BA105" s="54" t="b">
        <f>IF(ABS(Survey!$AT105)=0,TRUE,FALSE)</f>
        <v>1</v>
      </c>
      <c r="BB105" s="53" t="b">
        <f>NOT(ISBLANK(Survey!$AU105))</f>
        <v>0</v>
      </c>
      <c r="BC105" s="37" t="str">
        <f t="shared" si="59"/>
        <v>Fail</v>
      </c>
      <c r="BD105" s="38">
        <f>ABS(Survey!$AL105)</f>
        <v>0</v>
      </c>
      <c r="BE105" s="38" cm="1">
        <f t="array" ref="BE105">SUM(SUMIF(Survey!AW105:BD105,{"&gt;0","&lt;0"})*{1,-1})-SUM(SUMIF(Survey!BF105:BM105,{"&gt;0","&lt;0"})*{1,-1})</f>
        <v>0</v>
      </c>
      <c r="BF105" s="46" t="str">
        <f t="shared" si="60"/>
        <v>No holdings</v>
      </c>
      <c r="BG105" s="37">
        <f t="shared" si="61"/>
        <v>0</v>
      </c>
      <c r="BH105" s="196" t="str">
        <f t="shared" si="62"/>
        <v>Fail</v>
      </c>
      <c r="BI105" s="47">
        <f>ABS(Survey!$AL105)</f>
        <v>0</v>
      </c>
      <c r="BJ105" s="47" cm="1">
        <f t="array" ref="BJ105">SUM(SUMIF(Survey!BO105:CH105,{"&gt;0","&lt;0"})*{1,-1})-SUM(SUMIF(Survey!CJ105:DC105,{"&gt;0","&lt;0"})*{1,-1})</f>
        <v>0</v>
      </c>
      <c r="BK105" s="48" t="str">
        <f t="shared" si="63"/>
        <v>No holdings</v>
      </c>
      <c r="BL105" s="49">
        <f t="shared" si="64"/>
        <v>0</v>
      </c>
      <c r="BM105" s="196" t="str">
        <f t="shared" si="65"/>
        <v>Pass</v>
      </c>
      <c r="BN105" s="54" t="b">
        <f>IF(ABS(Survey!$CH105)=0,TRUE,FALSE)</f>
        <v>1</v>
      </c>
      <c r="BO105" s="53" t="b">
        <f>NOT(ISBLANK(Survey!$CI105))</f>
        <v>0</v>
      </c>
      <c r="BP105" s="196" t="str">
        <f t="shared" si="66"/>
        <v>Pass</v>
      </c>
      <c r="BQ105" s="54" t="b">
        <f>IF(ABS(Survey!$DC105)=0,TRUE,FALSE)</f>
        <v>1</v>
      </c>
      <c r="BR105" s="53" t="b">
        <f>NOT(ISBLANK(Survey!$DD105))</f>
        <v>0</v>
      </c>
      <c r="BS105" s="37" t="str">
        <f t="shared" si="67"/>
        <v>Pass</v>
      </c>
      <c r="BT105" s="38" cm="1">
        <f t="array" ref="BT105">SUM(SUMIF(Survey!CD105,{"&gt;0","&lt;0"})*{1,-1})+SUM(SUMIF(Survey!CY105,{"&gt;0","&lt;0"})*{1,-1})</f>
        <v>0</v>
      </c>
      <c r="BU105" s="38">
        <f>SUM(SUMIF(Survey!DF105:DL105,{"&gt;0","&lt;0"})*{1,-1})+SUM(SUMIF(Survey!DN105:DT105,{"&gt;0","&lt;0"})*{1,-1})</f>
        <v>0</v>
      </c>
      <c r="BV105" s="37">
        <f t="shared" si="68"/>
        <v>0</v>
      </c>
      <c r="BW105" s="37">
        <f t="shared" si="69"/>
        <v>0</v>
      </c>
      <c r="BX105" s="196" t="str">
        <f t="shared" si="70"/>
        <v>Pass</v>
      </c>
      <c r="BY105" s="54" t="b">
        <f>IF(ABS(Survey!$DL105)=0,TRUE,FALSE)</f>
        <v>1</v>
      </c>
      <c r="BZ105" s="53" t="b">
        <f>NOT(ISBLANK(Survey!DM105))</f>
        <v>0</v>
      </c>
      <c r="CA105" s="196" t="str">
        <f t="shared" si="71"/>
        <v>Pass</v>
      </c>
      <c r="CB105" s="54" t="b">
        <f>IF(ABS(Survey!$DT105)=0,TRUE,FALSE)</f>
        <v>1</v>
      </c>
      <c r="CC105" s="53" t="b">
        <f>NOT(ISBLANK(Survey!$DU105))</f>
        <v>0</v>
      </c>
      <c r="CD105" s="196" t="str">
        <f t="shared" si="72"/>
        <v>Fail</v>
      </c>
      <c r="CE105" s="47">
        <f>SUM(SUMIF(Survey!EA105:EC105,{"&gt;0","&lt;0"})*{1,-1})</f>
        <v>0</v>
      </c>
      <c r="CF105" s="50">
        <f t="shared" si="73"/>
        <v>0</v>
      </c>
      <c r="CG105" s="50">
        <f t="shared" si="74"/>
        <v>100</v>
      </c>
      <c r="CH105" s="48" t="b">
        <f>IF(OR(Survey!$M105="ETF",Survey!$M105="ETF, alternative mutual fund",Survey!$M105="Closed-end", Survey!$M105="Split share corp"),TRUE,FALSE)</f>
        <v>0</v>
      </c>
      <c r="CI105" s="196" t="str">
        <f t="shared" si="75"/>
        <v>Fail</v>
      </c>
      <c r="CJ105" s="47">
        <f>SUM(SUMIF(Survey!EE105:EK105,{"&gt;0","&lt;0"})*{1,-1})</f>
        <v>0</v>
      </c>
      <c r="CK105" s="50">
        <f t="shared" si="76"/>
        <v>0</v>
      </c>
      <c r="CL105" s="49">
        <f t="shared" si="77"/>
        <v>100</v>
      </c>
      <c r="CM105" s="196" t="str">
        <f t="shared" si="78"/>
        <v>Fail</v>
      </c>
      <c r="CN105" s="47">
        <f>SUM(SUMIF(Survey!EM105:ES105,{"&gt;0","&lt;0"})*{1,-1})</f>
        <v>0</v>
      </c>
      <c r="CO105" s="50">
        <f t="shared" si="79"/>
        <v>0</v>
      </c>
      <c r="CP105" s="49">
        <f t="shared" si="80"/>
        <v>100</v>
      </c>
    </row>
    <row r="106" spans="1:94">
      <c r="A106" s="1">
        <v>103</v>
      </c>
      <c r="B106" s="37" t="str">
        <f t="shared" si="41"/>
        <v>Pass</v>
      </c>
      <c r="C106" s="37" t="str">
        <f>IF(COUNTBLANK(Survey!B106:ET106)=$C$2, "Pass", "Fail")</f>
        <v>Pass</v>
      </c>
      <c r="D106" s="37" t="str">
        <f t="shared" si="42"/>
        <v>Fail</v>
      </c>
      <c r="F106" s="196" t="str">
        <f t="shared" si="43"/>
        <v>Fail</v>
      </c>
      <c r="G106" s="43">
        <f>COUNTBLANK(Survey!B106:D106)+COUNTBLANK(Survey!G106)+COUNTBLANK(Survey!I106)+COUNTBLANK(Survey!L106:M106)+COUNTBLANK(Survey!P106)+COUNTBLANK(Survey!S106:U106)+COUNTBLANK(Survey!AA106:AC106)+COUNTBLANK(Survey!AF106:AG106)+COUNTBLANK(Survey!AK106)</f>
        <v>17</v>
      </c>
      <c r="H106" s="196" t="str">
        <f t="shared" si="44"/>
        <v>Pass</v>
      </c>
      <c r="I106" s="44">
        <f>LEN(Survey!E106)</f>
        <v>0</v>
      </c>
      <c r="J106" s="196" t="str">
        <f t="shared" si="45"/>
        <v>Pass</v>
      </c>
      <c r="K106" s="43">
        <f>LEN(Survey!F106)</f>
        <v>0</v>
      </c>
      <c r="L106" s="196" t="str">
        <f t="shared" si="46"/>
        <v>Pass</v>
      </c>
      <c r="M106" s="44">
        <f>LEN(Survey!H106)</f>
        <v>0</v>
      </c>
      <c r="N106" s="43" t="str">
        <f>IF(Survey!$L106="Prospectus fund", "Yes", "No")</f>
        <v>No</v>
      </c>
      <c r="O106" s="196" t="str">
        <f t="shared" si="47"/>
        <v>Pass</v>
      </c>
      <c r="P106" s="44">
        <f>MOD((LEN(Survey!J106)+2),11)</f>
        <v>2</v>
      </c>
      <c r="Q106" s="48" t="b">
        <f>IF(OR(Survey!$M106="ETF",Survey!$M106="ETF, alternative mutual fund",Survey!$M106="Closed-end", Survey!$M106="Split share corp", Survey!$I106="Yes"),TRUE,FALSE)</f>
        <v>0</v>
      </c>
      <c r="R106" s="196" t="str">
        <f>IFERROR(IF(AND(OR(U106=V106,V106 = "Either"),NOT(ISBLANK(Survey!K106))),"Pass","Fail"),"Pass")</f>
        <v>Fail</v>
      </c>
      <c r="S106" s="47" cm="1">
        <f t="array" ref="S106">SUM(SUMIF(Survey!BO106:CH106,{"&gt;0","&lt;0"})*{1,-1})</f>
        <v>0</v>
      </c>
      <c r="T106" s="54" cm="1">
        <f t="array" ref="T106">SUM(SUMIF(Survey!BR106,{"&gt;0","&lt;0"})*{1,-1})+SUM(SUMIF(Survey!CB106,{"&gt;0","&lt;0"})*{1,-1})</f>
        <v>0</v>
      </c>
      <c r="U106" s="54">
        <f>Survey!K106</f>
        <v>0</v>
      </c>
      <c r="V106" s="53" t="str">
        <f t="shared" si="48"/>
        <v>Stand-alone</v>
      </c>
      <c r="W106" s="196" t="str">
        <f t="shared" si="49"/>
        <v>Fail</v>
      </c>
      <c r="X106" s="93" cm="1">
        <f t="array" ref="X106">SUM(SUMIF(Survey!BO106:CH106,{"&gt;0","&lt;0"})*{1,-1})+SUM(SUMIF(Survey!CJ106:DC106,{"&gt;0","&lt;0"})*{1,-1})</f>
        <v>0</v>
      </c>
      <c r="Y106" s="93">
        <f>IFERROR(X106/(Survey!$AL106),0)</f>
        <v>0</v>
      </c>
      <c r="Z106" s="198" t="b">
        <f>IF(OR(Survey!$M106="Alternative strategy or hedge",Survey!$M106="Other",Survey!$L106="Prospectus fund"),TRUE,FALSE)</f>
        <v>0</v>
      </c>
      <c r="AA106" s="198" t="b">
        <f>NOT(ISBLANK(Survey!$M106))</f>
        <v>0</v>
      </c>
      <c r="AB106" s="196" t="str">
        <f t="shared" si="50"/>
        <v>Pass</v>
      </c>
      <c r="AC106" s="54" t="b">
        <f>NOT(ISNUMBER(SEARCH("Other",Survey!$P106)))</f>
        <v>1</v>
      </c>
      <c r="AD106" s="53" t="b">
        <f>NOT(ISBLANK(Survey!$Q106))</f>
        <v>0</v>
      </c>
      <c r="AE106" s="239" t="str" cm="1">
        <f t="array" ref="AE106">IF(OR(IF(OR($AG106+$AH106 = 2, $AI106=1), FALSE, TRUE), AND($AF106:$AF106 = 0)),"Pass","Fail")</f>
        <v>Pass</v>
      </c>
      <c r="AF106" s="235">
        <f>COUNTBLANK(Survey!$W106:$Z106)</f>
        <v>4</v>
      </c>
      <c r="AG106" s="235">
        <f>IF(Survey!$I106="Yes",1,0)</f>
        <v>0</v>
      </c>
      <c r="AH106" s="235">
        <f>IF(OR(Survey!$M106="Mutual fund",Survey!$M106="Alternative mutual fund",Survey!$M106="Money market"),1,0)</f>
        <v>0</v>
      </c>
      <c r="AI106" s="240">
        <f>IF(OR(Survey!$M106="ETF",Survey!$M106="ETF, alternative mutual fund"),1,0)</f>
        <v>0</v>
      </c>
      <c r="AJ106" s="196" t="str">
        <f t="shared" si="51"/>
        <v>Pass</v>
      </c>
      <c r="AK106" s="54" t="b">
        <f>NOT(ISNUMBER(SEARCH("Yes",Survey!$AC106)))</f>
        <v>1</v>
      </c>
      <c r="AL106" s="53" t="b">
        <f>IF(COUNTBLANK(Survey!$AD106:$AE106)=0,TRUE, FALSE)</f>
        <v>0</v>
      </c>
      <c r="AM106" s="196" t="str">
        <f t="shared" si="52"/>
        <v>Pass</v>
      </c>
      <c r="AN106" s="54" t="b">
        <f>NOT(ISNUMBER(SEARCH("Yes",Survey!$AF106)))</f>
        <v>1</v>
      </c>
      <c r="AO106" s="53" t="b">
        <f>NOT(ISBLANK(Survey!$AH106))</f>
        <v>0</v>
      </c>
      <c r="AP106" s="196" t="str">
        <f t="shared" si="53"/>
        <v>Pass</v>
      </c>
      <c r="AQ106" s="54" t="b">
        <f>NOT(OR(ISNUMBER(SEARCH("Other",Survey!$AH106)),ISNUMBER(SEARCH("Multiple",Survey!$AH106))))</f>
        <v>1</v>
      </c>
      <c r="AR106" s="53" t="b">
        <f>NOT(ISBLANK(Survey!$AI106))</f>
        <v>0</v>
      </c>
      <c r="AS106" s="196" t="str">
        <f t="shared" si="54"/>
        <v>Fail</v>
      </c>
      <c r="AT106" s="45">
        <f>(Survey!$AL106)</f>
        <v>0</v>
      </c>
      <c r="AU106" s="37" t="str">
        <f t="shared" si="55"/>
        <v>Fail</v>
      </c>
      <c r="AV106" s="38">
        <f>ABS(Survey!$AL106)</f>
        <v>0</v>
      </c>
      <c r="AW106" s="64">
        <f>ABS(Survey!$AM106)+Survey!$AN106-ABS(Survey!$AO106)+ABS(Survey!$AP106)-ABS(Survey!$AQ106)+ABS(Survey!$AR106)-ABS(Survey!$AS106)+Survey!$AT106</f>
        <v>0</v>
      </c>
      <c r="AX106" s="46" t="str">
        <f t="shared" si="56"/>
        <v>No holdings</v>
      </c>
      <c r="AY106" s="37">
        <f t="shared" si="57"/>
        <v>0</v>
      </c>
      <c r="AZ106" s="196" t="str">
        <f t="shared" si="58"/>
        <v>Pass</v>
      </c>
      <c r="BA106" s="54" t="b">
        <f>IF(ABS(Survey!$AT106)=0,TRUE,FALSE)</f>
        <v>1</v>
      </c>
      <c r="BB106" s="53" t="b">
        <f>NOT(ISBLANK(Survey!$AU106))</f>
        <v>0</v>
      </c>
      <c r="BC106" s="37" t="str">
        <f t="shared" si="59"/>
        <v>Fail</v>
      </c>
      <c r="BD106" s="38">
        <f>ABS(Survey!$AL106)</f>
        <v>0</v>
      </c>
      <c r="BE106" s="38" cm="1">
        <f t="array" ref="BE106">SUM(SUMIF(Survey!AW106:BD106,{"&gt;0","&lt;0"})*{1,-1})-SUM(SUMIF(Survey!BF106:BM106,{"&gt;0","&lt;0"})*{1,-1})</f>
        <v>0</v>
      </c>
      <c r="BF106" s="46" t="str">
        <f t="shared" si="60"/>
        <v>No holdings</v>
      </c>
      <c r="BG106" s="37">
        <f t="shared" si="61"/>
        <v>0</v>
      </c>
      <c r="BH106" s="196" t="str">
        <f t="shared" si="62"/>
        <v>Fail</v>
      </c>
      <c r="BI106" s="47">
        <f>ABS(Survey!$AL106)</f>
        <v>0</v>
      </c>
      <c r="BJ106" s="47" cm="1">
        <f t="array" ref="BJ106">SUM(SUMIF(Survey!BO106:CH106,{"&gt;0","&lt;0"})*{1,-1})-SUM(SUMIF(Survey!CJ106:DC106,{"&gt;0","&lt;0"})*{1,-1})</f>
        <v>0</v>
      </c>
      <c r="BK106" s="48" t="str">
        <f t="shared" si="63"/>
        <v>No holdings</v>
      </c>
      <c r="BL106" s="49">
        <f t="shared" si="64"/>
        <v>0</v>
      </c>
      <c r="BM106" s="196" t="str">
        <f t="shared" si="65"/>
        <v>Pass</v>
      </c>
      <c r="BN106" s="54" t="b">
        <f>IF(ABS(Survey!$CH106)=0,TRUE,FALSE)</f>
        <v>1</v>
      </c>
      <c r="BO106" s="53" t="b">
        <f>NOT(ISBLANK(Survey!$CI106))</f>
        <v>0</v>
      </c>
      <c r="BP106" s="196" t="str">
        <f t="shared" si="66"/>
        <v>Pass</v>
      </c>
      <c r="BQ106" s="54" t="b">
        <f>IF(ABS(Survey!$DC106)=0,TRUE,FALSE)</f>
        <v>1</v>
      </c>
      <c r="BR106" s="53" t="b">
        <f>NOT(ISBLANK(Survey!$DD106))</f>
        <v>0</v>
      </c>
      <c r="BS106" s="37" t="str">
        <f t="shared" si="67"/>
        <v>Pass</v>
      </c>
      <c r="BT106" s="38" cm="1">
        <f t="array" ref="BT106">SUM(SUMIF(Survey!CD106,{"&gt;0","&lt;0"})*{1,-1})+SUM(SUMIF(Survey!CY106,{"&gt;0","&lt;0"})*{1,-1})</f>
        <v>0</v>
      </c>
      <c r="BU106" s="38">
        <f>SUM(SUMIF(Survey!DF106:DL106,{"&gt;0","&lt;0"})*{1,-1})+SUM(SUMIF(Survey!DN106:DT106,{"&gt;0","&lt;0"})*{1,-1})</f>
        <v>0</v>
      </c>
      <c r="BV106" s="37">
        <f t="shared" si="68"/>
        <v>0</v>
      </c>
      <c r="BW106" s="37">
        <f t="shared" si="69"/>
        <v>0</v>
      </c>
      <c r="BX106" s="196" t="str">
        <f t="shared" si="70"/>
        <v>Pass</v>
      </c>
      <c r="BY106" s="54" t="b">
        <f>IF(ABS(Survey!$DL106)=0,TRUE,FALSE)</f>
        <v>1</v>
      </c>
      <c r="BZ106" s="53" t="b">
        <f>NOT(ISBLANK(Survey!DM106))</f>
        <v>0</v>
      </c>
      <c r="CA106" s="196" t="str">
        <f t="shared" si="71"/>
        <v>Pass</v>
      </c>
      <c r="CB106" s="54" t="b">
        <f>IF(ABS(Survey!$DT106)=0,TRUE,FALSE)</f>
        <v>1</v>
      </c>
      <c r="CC106" s="53" t="b">
        <f>NOT(ISBLANK(Survey!$DU106))</f>
        <v>0</v>
      </c>
      <c r="CD106" s="196" t="str">
        <f t="shared" si="72"/>
        <v>Fail</v>
      </c>
      <c r="CE106" s="47">
        <f>SUM(SUMIF(Survey!EA106:EC106,{"&gt;0","&lt;0"})*{1,-1})</f>
        <v>0</v>
      </c>
      <c r="CF106" s="50">
        <f t="shared" si="73"/>
        <v>0</v>
      </c>
      <c r="CG106" s="50">
        <f t="shared" si="74"/>
        <v>100</v>
      </c>
      <c r="CH106" s="48" t="b">
        <f>IF(OR(Survey!$M106="ETF",Survey!$M106="ETF, alternative mutual fund",Survey!$M106="Closed-end", Survey!$M106="Split share corp"),TRUE,FALSE)</f>
        <v>0</v>
      </c>
      <c r="CI106" s="196" t="str">
        <f t="shared" si="75"/>
        <v>Fail</v>
      </c>
      <c r="CJ106" s="47">
        <f>SUM(SUMIF(Survey!EE106:EK106,{"&gt;0","&lt;0"})*{1,-1})</f>
        <v>0</v>
      </c>
      <c r="CK106" s="50">
        <f t="shared" si="76"/>
        <v>0</v>
      </c>
      <c r="CL106" s="49">
        <f t="shared" si="77"/>
        <v>100</v>
      </c>
      <c r="CM106" s="196" t="str">
        <f t="shared" si="78"/>
        <v>Fail</v>
      </c>
      <c r="CN106" s="47">
        <f>SUM(SUMIF(Survey!EM106:ES106,{"&gt;0","&lt;0"})*{1,-1})</f>
        <v>0</v>
      </c>
      <c r="CO106" s="50">
        <f t="shared" si="79"/>
        <v>0</v>
      </c>
      <c r="CP106" s="49">
        <f t="shared" si="80"/>
        <v>100</v>
      </c>
    </row>
    <row r="107" spans="1:94">
      <c r="A107" s="1">
        <v>104</v>
      </c>
      <c r="B107" s="37" t="str">
        <f t="shared" si="41"/>
        <v>Pass</v>
      </c>
      <c r="C107" s="37" t="str">
        <f>IF(COUNTBLANK(Survey!B107:ET107)=$C$2, "Pass", "Fail")</f>
        <v>Pass</v>
      </c>
      <c r="D107" s="37" t="str">
        <f t="shared" si="42"/>
        <v>Fail</v>
      </c>
      <c r="F107" s="196" t="str">
        <f t="shared" si="43"/>
        <v>Fail</v>
      </c>
      <c r="G107" s="43">
        <f>COUNTBLANK(Survey!B107:D107)+COUNTBLANK(Survey!G107)+COUNTBLANK(Survey!I107)+COUNTBLANK(Survey!L107:M107)+COUNTBLANK(Survey!P107)+COUNTBLANK(Survey!S107:U107)+COUNTBLANK(Survey!AA107:AC107)+COUNTBLANK(Survey!AF107:AG107)+COUNTBLANK(Survey!AK107)</f>
        <v>17</v>
      </c>
      <c r="H107" s="196" t="str">
        <f t="shared" si="44"/>
        <v>Pass</v>
      </c>
      <c r="I107" s="44">
        <f>LEN(Survey!E107)</f>
        <v>0</v>
      </c>
      <c r="J107" s="196" t="str">
        <f t="shared" si="45"/>
        <v>Pass</v>
      </c>
      <c r="K107" s="43">
        <f>LEN(Survey!F107)</f>
        <v>0</v>
      </c>
      <c r="L107" s="196" t="str">
        <f t="shared" si="46"/>
        <v>Pass</v>
      </c>
      <c r="M107" s="44">
        <f>LEN(Survey!H107)</f>
        <v>0</v>
      </c>
      <c r="N107" s="43" t="str">
        <f>IF(Survey!$L107="Prospectus fund", "Yes", "No")</f>
        <v>No</v>
      </c>
      <c r="O107" s="196" t="str">
        <f t="shared" si="47"/>
        <v>Pass</v>
      </c>
      <c r="P107" s="44">
        <f>MOD((LEN(Survey!J107)+2),11)</f>
        <v>2</v>
      </c>
      <c r="Q107" s="48" t="b">
        <f>IF(OR(Survey!$M107="ETF",Survey!$M107="ETF, alternative mutual fund",Survey!$M107="Closed-end", Survey!$M107="Split share corp", Survey!$I107="Yes"),TRUE,FALSE)</f>
        <v>0</v>
      </c>
      <c r="R107" s="196" t="str">
        <f>IFERROR(IF(AND(OR(U107=V107,V107 = "Either"),NOT(ISBLANK(Survey!K107))),"Pass","Fail"),"Pass")</f>
        <v>Fail</v>
      </c>
      <c r="S107" s="47" cm="1">
        <f t="array" ref="S107">SUM(SUMIF(Survey!BO107:CH107,{"&gt;0","&lt;0"})*{1,-1})</f>
        <v>0</v>
      </c>
      <c r="T107" s="54" cm="1">
        <f t="array" ref="T107">SUM(SUMIF(Survey!BR107,{"&gt;0","&lt;0"})*{1,-1})+SUM(SUMIF(Survey!CB107,{"&gt;0","&lt;0"})*{1,-1})</f>
        <v>0</v>
      </c>
      <c r="U107" s="54">
        <f>Survey!K107</f>
        <v>0</v>
      </c>
      <c r="V107" s="53" t="str">
        <f t="shared" si="48"/>
        <v>Stand-alone</v>
      </c>
      <c r="W107" s="196" t="str">
        <f t="shared" si="49"/>
        <v>Fail</v>
      </c>
      <c r="X107" s="93" cm="1">
        <f t="array" ref="X107">SUM(SUMIF(Survey!BO107:CH107,{"&gt;0","&lt;0"})*{1,-1})+SUM(SUMIF(Survey!CJ107:DC107,{"&gt;0","&lt;0"})*{1,-1})</f>
        <v>0</v>
      </c>
      <c r="Y107" s="93">
        <f>IFERROR(X107/(Survey!$AL107),0)</f>
        <v>0</v>
      </c>
      <c r="Z107" s="198" t="b">
        <f>IF(OR(Survey!$M107="Alternative strategy or hedge",Survey!$M107="Other",Survey!$L107="Prospectus fund"),TRUE,FALSE)</f>
        <v>0</v>
      </c>
      <c r="AA107" s="198" t="b">
        <f>NOT(ISBLANK(Survey!$M107))</f>
        <v>0</v>
      </c>
      <c r="AB107" s="196" t="str">
        <f t="shared" si="50"/>
        <v>Pass</v>
      </c>
      <c r="AC107" s="54" t="b">
        <f>NOT(ISNUMBER(SEARCH("Other",Survey!$P107)))</f>
        <v>1</v>
      </c>
      <c r="AD107" s="53" t="b">
        <f>NOT(ISBLANK(Survey!$Q107))</f>
        <v>0</v>
      </c>
      <c r="AE107" s="239" t="str" cm="1">
        <f t="array" ref="AE107">IF(OR(IF(OR($AG107+$AH107 = 2, $AI107=1), FALSE, TRUE), AND($AF107:$AF107 = 0)),"Pass","Fail")</f>
        <v>Pass</v>
      </c>
      <c r="AF107" s="235">
        <f>COUNTBLANK(Survey!$W107:$Z107)</f>
        <v>4</v>
      </c>
      <c r="AG107" s="235">
        <f>IF(Survey!$I107="Yes",1,0)</f>
        <v>0</v>
      </c>
      <c r="AH107" s="235">
        <f>IF(OR(Survey!$M107="Mutual fund",Survey!$M107="Alternative mutual fund",Survey!$M107="Money market"),1,0)</f>
        <v>0</v>
      </c>
      <c r="AI107" s="240">
        <f>IF(OR(Survey!$M107="ETF",Survey!$M107="ETF, alternative mutual fund"),1,0)</f>
        <v>0</v>
      </c>
      <c r="AJ107" s="196" t="str">
        <f t="shared" si="51"/>
        <v>Pass</v>
      </c>
      <c r="AK107" s="54" t="b">
        <f>NOT(ISNUMBER(SEARCH("Yes",Survey!$AC107)))</f>
        <v>1</v>
      </c>
      <c r="AL107" s="53" t="b">
        <f>IF(COUNTBLANK(Survey!$AD107:$AE107)=0,TRUE, FALSE)</f>
        <v>0</v>
      </c>
      <c r="AM107" s="196" t="str">
        <f t="shared" si="52"/>
        <v>Pass</v>
      </c>
      <c r="AN107" s="54" t="b">
        <f>NOT(ISNUMBER(SEARCH("Yes",Survey!$AF107)))</f>
        <v>1</v>
      </c>
      <c r="AO107" s="53" t="b">
        <f>NOT(ISBLANK(Survey!$AH107))</f>
        <v>0</v>
      </c>
      <c r="AP107" s="196" t="str">
        <f t="shared" si="53"/>
        <v>Pass</v>
      </c>
      <c r="AQ107" s="54" t="b">
        <f>NOT(OR(ISNUMBER(SEARCH("Other",Survey!$AH107)),ISNUMBER(SEARCH("Multiple",Survey!$AH107))))</f>
        <v>1</v>
      </c>
      <c r="AR107" s="53" t="b">
        <f>NOT(ISBLANK(Survey!$AI107))</f>
        <v>0</v>
      </c>
      <c r="AS107" s="196" t="str">
        <f t="shared" si="54"/>
        <v>Fail</v>
      </c>
      <c r="AT107" s="45">
        <f>(Survey!$AL107)</f>
        <v>0</v>
      </c>
      <c r="AU107" s="37" t="str">
        <f t="shared" si="55"/>
        <v>Fail</v>
      </c>
      <c r="AV107" s="38">
        <f>ABS(Survey!$AL107)</f>
        <v>0</v>
      </c>
      <c r="AW107" s="64">
        <f>ABS(Survey!$AM107)+Survey!$AN107-ABS(Survey!$AO107)+ABS(Survey!$AP107)-ABS(Survey!$AQ107)+ABS(Survey!$AR107)-ABS(Survey!$AS107)+Survey!$AT107</f>
        <v>0</v>
      </c>
      <c r="AX107" s="46" t="str">
        <f t="shared" si="56"/>
        <v>No holdings</v>
      </c>
      <c r="AY107" s="37">
        <f t="shared" si="57"/>
        <v>0</v>
      </c>
      <c r="AZ107" s="196" t="str">
        <f t="shared" si="58"/>
        <v>Pass</v>
      </c>
      <c r="BA107" s="54" t="b">
        <f>IF(ABS(Survey!$AT107)=0,TRUE,FALSE)</f>
        <v>1</v>
      </c>
      <c r="BB107" s="53" t="b">
        <f>NOT(ISBLANK(Survey!$AU107))</f>
        <v>0</v>
      </c>
      <c r="BC107" s="37" t="str">
        <f t="shared" si="59"/>
        <v>Fail</v>
      </c>
      <c r="BD107" s="38">
        <f>ABS(Survey!$AL107)</f>
        <v>0</v>
      </c>
      <c r="BE107" s="38" cm="1">
        <f t="array" ref="BE107">SUM(SUMIF(Survey!AW107:BD107,{"&gt;0","&lt;0"})*{1,-1})-SUM(SUMIF(Survey!BF107:BM107,{"&gt;0","&lt;0"})*{1,-1})</f>
        <v>0</v>
      </c>
      <c r="BF107" s="46" t="str">
        <f t="shared" si="60"/>
        <v>No holdings</v>
      </c>
      <c r="BG107" s="37">
        <f t="shared" si="61"/>
        <v>0</v>
      </c>
      <c r="BH107" s="196" t="str">
        <f t="shared" si="62"/>
        <v>Fail</v>
      </c>
      <c r="BI107" s="47">
        <f>ABS(Survey!$AL107)</f>
        <v>0</v>
      </c>
      <c r="BJ107" s="47" cm="1">
        <f t="array" ref="BJ107">SUM(SUMIF(Survey!BO107:CH107,{"&gt;0","&lt;0"})*{1,-1})-SUM(SUMIF(Survey!CJ107:DC107,{"&gt;0","&lt;0"})*{1,-1})</f>
        <v>0</v>
      </c>
      <c r="BK107" s="48" t="str">
        <f t="shared" si="63"/>
        <v>No holdings</v>
      </c>
      <c r="BL107" s="49">
        <f t="shared" si="64"/>
        <v>0</v>
      </c>
      <c r="BM107" s="196" t="str">
        <f t="shared" si="65"/>
        <v>Pass</v>
      </c>
      <c r="BN107" s="54" t="b">
        <f>IF(ABS(Survey!$CH107)=0,TRUE,FALSE)</f>
        <v>1</v>
      </c>
      <c r="BO107" s="53" t="b">
        <f>NOT(ISBLANK(Survey!$CI107))</f>
        <v>0</v>
      </c>
      <c r="BP107" s="196" t="str">
        <f t="shared" si="66"/>
        <v>Pass</v>
      </c>
      <c r="BQ107" s="54" t="b">
        <f>IF(ABS(Survey!$DC107)=0,TRUE,FALSE)</f>
        <v>1</v>
      </c>
      <c r="BR107" s="53" t="b">
        <f>NOT(ISBLANK(Survey!$DD107))</f>
        <v>0</v>
      </c>
      <c r="BS107" s="37" t="str">
        <f t="shared" si="67"/>
        <v>Pass</v>
      </c>
      <c r="BT107" s="38" cm="1">
        <f t="array" ref="BT107">SUM(SUMIF(Survey!CD107,{"&gt;0","&lt;0"})*{1,-1})+SUM(SUMIF(Survey!CY107,{"&gt;0","&lt;0"})*{1,-1})</f>
        <v>0</v>
      </c>
      <c r="BU107" s="38">
        <f>SUM(SUMIF(Survey!DF107:DL107,{"&gt;0","&lt;0"})*{1,-1})+SUM(SUMIF(Survey!DN107:DT107,{"&gt;0","&lt;0"})*{1,-1})</f>
        <v>0</v>
      </c>
      <c r="BV107" s="37">
        <f t="shared" si="68"/>
        <v>0</v>
      </c>
      <c r="BW107" s="37">
        <f t="shared" si="69"/>
        <v>0</v>
      </c>
      <c r="BX107" s="196" t="str">
        <f t="shared" si="70"/>
        <v>Pass</v>
      </c>
      <c r="BY107" s="54" t="b">
        <f>IF(ABS(Survey!$DL107)=0,TRUE,FALSE)</f>
        <v>1</v>
      </c>
      <c r="BZ107" s="53" t="b">
        <f>NOT(ISBLANK(Survey!DM107))</f>
        <v>0</v>
      </c>
      <c r="CA107" s="196" t="str">
        <f t="shared" si="71"/>
        <v>Pass</v>
      </c>
      <c r="CB107" s="54" t="b">
        <f>IF(ABS(Survey!$DT107)=0,TRUE,FALSE)</f>
        <v>1</v>
      </c>
      <c r="CC107" s="53" t="b">
        <f>NOT(ISBLANK(Survey!$DU107))</f>
        <v>0</v>
      </c>
      <c r="CD107" s="196" t="str">
        <f t="shared" si="72"/>
        <v>Fail</v>
      </c>
      <c r="CE107" s="47">
        <f>SUM(SUMIF(Survey!EA107:EC107,{"&gt;0","&lt;0"})*{1,-1})</f>
        <v>0</v>
      </c>
      <c r="CF107" s="50">
        <f t="shared" si="73"/>
        <v>0</v>
      </c>
      <c r="CG107" s="50">
        <f t="shared" si="74"/>
        <v>100</v>
      </c>
      <c r="CH107" s="48" t="b">
        <f>IF(OR(Survey!$M107="ETF",Survey!$M107="ETF, alternative mutual fund",Survey!$M107="Closed-end", Survey!$M107="Split share corp"),TRUE,FALSE)</f>
        <v>0</v>
      </c>
      <c r="CI107" s="196" t="str">
        <f t="shared" si="75"/>
        <v>Fail</v>
      </c>
      <c r="CJ107" s="47">
        <f>SUM(SUMIF(Survey!EE107:EK107,{"&gt;0","&lt;0"})*{1,-1})</f>
        <v>0</v>
      </c>
      <c r="CK107" s="50">
        <f t="shared" si="76"/>
        <v>0</v>
      </c>
      <c r="CL107" s="49">
        <f t="shared" si="77"/>
        <v>100</v>
      </c>
      <c r="CM107" s="196" t="str">
        <f t="shared" si="78"/>
        <v>Fail</v>
      </c>
      <c r="CN107" s="47">
        <f>SUM(SUMIF(Survey!EM107:ES107,{"&gt;0","&lt;0"})*{1,-1})</f>
        <v>0</v>
      </c>
      <c r="CO107" s="50">
        <f t="shared" si="79"/>
        <v>0</v>
      </c>
      <c r="CP107" s="49">
        <f t="shared" si="80"/>
        <v>100</v>
      </c>
    </row>
    <row r="108" spans="1:94">
      <c r="A108" s="1">
        <v>105</v>
      </c>
      <c r="B108" s="37" t="str">
        <f t="shared" si="41"/>
        <v>Pass</v>
      </c>
      <c r="C108" s="37" t="str">
        <f>IF(COUNTBLANK(Survey!B108:ET108)=$C$2, "Pass", "Fail")</f>
        <v>Pass</v>
      </c>
      <c r="D108" s="37" t="str">
        <f t="shared" si="42"/>
        <v>Fail</v>
      </c>
      <c r="F108" s="196" t="str">
        <f t="shared" si="43"/>
        <v>Fail</v>
      </c>
      <c r="G108" s="43">
        <f>COUNTBLANK(Survey!B108:D108)+COUNTBLANK(Survey!G108)+COUNTBLANK(Survey!I108)+COUNTBLANK(Survey!L108:M108)+COUNTBLANK(Survey!P108)+COUNTBLANK(Survey!S108:U108)+COUNTBLANK(Survey!AA108:AC108)+COUNTBLANK(Survey!AF108:AG108)+COUNTBLANK(Survey!AK108)</f>
        <v>17</v>
      </c>
      <c r="H108" s="196" t="str">
        <f t="shared" si="44"/>
        <v>Pass</v>
      </c>
      <c r="I108" s="44">
        <f>LEN(Survey!E108)</f>
        <v>0</v>
      </c>
      <c r="J108" s="196" t="str">
        <f t="shared" si="45"/>
        <v>Pass</v>
      </c>
      <c r="K108" s="43">
        <f>LEN(Survey!F108)</f>
        <v>0</v>
      </c>
      <c r="L108" s="196" t="str">
        <f t="shared" si="46"/>
        <v>Pass</v>
      </c>
      <c r="M108" s="44">
        <f>LEN(Survey!H108)</f>
        <v>0</v>
      </c>
      <c r="N108" s="43" t="str">
        <f>IF(Survey!$L108="Prospectus fund", "Yes", "No")</f>
        <v>No</v>
      </c>
      <c r="O108" s="196" t="str">
        <f t="shared" si="47"/>
        <v>Pass</v>
      </c>
      <c r="P108" s="44">
        <f>MOD((LEN(Survey!J108)+2),11)</f>
        <v>2</v>
      </c>
      <c r="Q108" s="48" t="b">
        <f>IF(OR(Survey!$M108="ETF",Survey!$M108="ETF, alternative mutual fund",Survey!$M108="Closed-end", Survey!$M108="Split share corp", Survey!$I108="Yes"),TRUE,FALSE)</f>
        <v>0</v>
      </c>
      <c r="R108" s="196" t="str">
        <f>IFERROR(IF(AND(OR(U108=V108,V108 = "Either"),NOT(ISBLANK(Survey!K108))),"Pass","Fail"),"Pass")</f>
        <v>Fail</v>
      </c>
      <c r="S108" s="47" cm="1">
        <f t="array" ref="S108">SUM(SUMIF(Survey!BO108:CH108,{"&gt;0","&lt;0"})*{1,-1})</f>
        <v>0</v>
      </c>
      <c r="T108" s="54" cm="1">
        <f t="array" ref="T108">SUM(SUMIF(Survey!BR108,{"&gt;0","&lt;0"})*{1,-1})+SUM(SUMIF(Survey!CB108,{"&gt;0","&lt;0"})*{1,-1})</f>
        <v>0</v>
      </c>
      <c r="U108" s="54">
        <f>Survey!K108</f>
        <v>0</v>
      </c>
      <c r="V108" s="53" t="str">
        <f t="shared" si="48"/>
        <v>Stand-alone</v>
      </c>
      <c r="W108" s="196" t="str">
        <f t="shared" si="49"/>
        <v>Fail</v>
      </c>
      <c r="X108" s="93" cm="1">
        <f t="array" ref="X108">SUM(SUMIF(Survey!BO108:CH108,{"&gt;0","&lt;0"})*{1,-1})+SUM(SUMIF(Survey!CJ108:DC108,{"&gt;0","&lt;0"})*{1,-1})</f>
        <v>0</v>
      </c>
      <c r="Y108" s="93">
        <f>IFERROR(X108/(Survey!$AL108),0)</f>
        <v>0</v>
      </c>
      <c r="Z108" s="198" t="b">
        <f>IF(OR(Survey!$M108="Alternative strategy or hedge",Survey!$M108="Other",Survey!$L108="Prospectus fund"),TRUE,FALSE)</f>
        <v>0</v>
      </c>
      <c r="AA108" s="198" t="b">
        <f>NOT(ISBLANK(Survey!$M108))</f>
        <v>0</v>
      </c>
      <c r="AB108" s="196" t="str">
        <f t="shared" si="50"/>
        <v>Pass</v>
      </c>
      <c r="AC108" s="54" t="b">
        <f>NOT(ISNUMBER(SEARCH("Other",Survey!$P108)))</f>
        <v>1</v>
      </c>
      <c r="AD108" s="53" t="b">
        <f>NOT(ISBLANK(Survey!$Q108))</f>
        <v>0</v>
      </c>
      <c r="AE108" s="239" t="str" cm="1">
        <f t="array" ref="AE108">IF(OR(IF(OR($AG108+$AH108 = 2, $AI108=1), FALSE, TRUE), AND($AF108:$AF108 = 0)),"Pass","Fail")</f>
        <v>Pass</v>
      </c>
      <c r="AF108" s="235">
        <f>COUNTBLANK(Survey!$W108:$Z108)</f>
        <v>4</v>
      </c>
      <c r="AG108" s="235">
        <f>IF(Survey!$I108="Yes",1,0)</f>
        <v>0</v>
      </c>
      <c r="AH108" s="235">
        <f>IF(OR(Survey!$M108="Mutual fund",Survey!$M108="Alternative mutual fund",Survey!$M108="Money market"),1,0)</f>
        <v>0</v>
      </c>
      <c r="AI108" s="240">
        <f>IF(OR(Survey!$M108="ETF",Survey!$M108="ETF, alternative mutual fund"),1,0)</f>
        <v>0</v>
      </c>
      <c r="AJ108" s="196" t="str">
        <f t="shared" si="51"/>
        <v>Pass</v>
      </c>
      <c r="AK108" s="54" t="b">
        <f>NOT(ISNUMBER(SEARCH("Yes",Survey!$AC108)))</f>
        <v>1</v>
      </c>
      <c r="AL108" s="53" t="b">
        <f>IF(COUNTBLANK(Survey!$AD108:$AE108)=0,TRUE, FALSE)</f>
        <v>0</v>
      </c>
      <c r="AM108" s="196" t="str">
        <f t="shared" si="52"/>
        <v>Pass</v>
      </c>
      <c r="AN108" s="54" t="b">
        <f>NOT(ISNUMBER(SEARCH("Yes",Survey!$AF108)))</f>
        <v>1</v>
      </c>
      <c r="AO108" s="53" t="b">
        <f>NOT(ISBLANK(Survey!$AH108))</f>
        <v>0</v>
      </c>
      <c r="AP108" s="196" t="str">
        <f t="shared" si="53"/>
        <v>Pass</v>
      </c>
      <c r="AQ108" s="54" t="b">
        <f>NOT(OR(ISNUMBER(SEARCH("Other",Survey!$AH108)),ISNUMBER(SEARCH("Multiple",Survey!$AH108))))</f>
        <v>1</v>
      </c>
      <c r="AR108" s="53" t="b">
        <f>NOT(ISBLANK(Survey!$AI108))</f>
        <v>0</v>
      </c>
      <c r="AS108" s="196" t="str">
        <f t="shared" si="54"/>
        <v>Fail</v>
      </c>
      <c r="AT108" s="45">
        <f>(Survey!$AL108)</f>
        <v>0</v>
      </c>
      <c r="AU108" s="37" t="str">
        <f t="shared" si="55"/>
        <v>Fail</v>
      </c>
      <c r="AV108" s="38">
        <f>ABS(Survey!$AL108)</f>
        <v>0</v>
      </c>
      <c r="AW108" s="64">
        <f>ABS(Survey!$AM108)+Survey!$AN108-ABS(Survey!$AO108)+ABS(Survey!$AP108)-ABS(Survey!$AQ108)+ABS(Survey!$AR108)-ABS(Survey!$AS108)+Survey!$AT108</f>
        <v>0</v>
      </c>
      <c r="AX108" s="46" t="str">
        <f t="shared" si="56"/>
        <v>No holdings</v>
      </c>
      <c r="AY108" s="37">
        <f t="shared" si="57"/>
        <v>0</v>
      </c>
      <c r="AZ108" s="196" t="str">
        <f t="shared" si="58"/>
        <v>Pass</v>
      </c>
      <c r="BA108" s="54" t="b">
        <f>IF(ABS(Survey!$AT108)=0,TRUE,FALSE)</f>
        <v>1</v>
      </c>
      <c r="BB108" s="53" t="b">
        <f>NOT(ISBLANK(Survey!$AU108))</f>
        <v>0</v>
      </c>
      <c r="BC108" s="37" t="str">
        <f t="shared" si="59"/>
        <v>Fail</v>
      </c>
      <c r="BD108" s="38">
        <f>ABS(Survey!$AL108)</f>
        <v>0</v>
      </c>
      <c r="BE108" s="38" cm="1">
        <f t="array" ref="BE108">SUM(SUMIF(Survey!AW108:BD108,{"&gt;0","&lt;0"})*{1,-1})-SUM(SUMIF(Survey!BF108:BM108,{"&gt;0","&lt;0"})*{1,-1})</f>
        <v>0</v>
      </c>
      <c r="BF108" s="46" t="str">
        <f t="shared" si="60"/>
        <v>No holdings</v>
      </c>
      <c r="BG108" s="37">
        <f t="shared" si="61"/>
        <v>0</v>
      </c>
      <c r="BH108" s="196" t="str">
        <f t="shared" si="62"/>
        <v>Fail</v>
      </c>
      <c r="BI108" s="47">
        <f>ABS(Survey!$AL108)</f>
        <v>0</v>
      </c>
      <c r="BJ108" s="47" cm="1">
        <f t="array" ref="BJ108">SUM(SUMIF(Survey!BO108:CH108,{"&gt;0","&lt;0"})*{1,-1})-SUM(SUMIF(Survey!CJ108:DC108,{"&gt;0","&lt;0"})*{1,-1})</f>
        <v>0</v>
      </c>
      <c r="BK108" s="48" t="str">
        <f t="shared" si="63"/>
        <v>No holdings</v>
      </c>
      <c r="BL108" s="49">
        <f t="shared" si="64"/>
        <v>0</v>
      </c>
      <c r="BM108" s="196" t="str">
        <f t="shared" si="65"/>
        <v>Pass</v>
      </c>
      <c r="BN108" s="54" t="b">
        <f>IF(ABS(Survey!$CH108)=0,TRUE,FALSE)</f>
        <v>1</v>
      </c>
      <c r="BO108" s="53" t="b">
        <f>NOT(ISBLANK(Survey!$CI108))</f>
        <v>0</v>
      </c>
      <c r="BP108" s="196" t="str">
        <f t="shared" si="66"/>
        <v>Pass</v>
      </c>
      <c r="BQ108" s="54" t="b">
        <f>IF(ABS(Survey!$DC108)=0,TRUE,FALSE)</f>
        <v>1</v>
      </c>
      <c r="BR108" s="53" t="b">
        <f>NOT(ISBLANK(Survey!$DD108))</f>
        <v>0</v>
      </c>
      <c r="BS108" s="37" t="str">
        <f t="shared" si="67"/>
        <v>Pass</v>
      </c>
      <c r="BT108" s="38" cm="1">
        <f t="array" ref="BT108">SUM(SUMIF(Survey!CD108,{"&gt;0","&lt;0"})*{1,-1})+SUM(SUMIF(Survey!CY108,{"&gt;0","&lt;0"})*{1,-1})</f>
        <v>0</v>
      </c>
      <c r="BU108" s="38">
        <f>SUM(SUMIF(Survey!DF108:DL108,{"&gt;0","&lt;0"})*{1,-1})+SUM(SUMIF(Survey!DN108:DT108,{"&gt;0","&lt;0"})*{1,-1})</f>
        <v>0</v>
      </c>
      <c r="BV108" s="37">
        <f t="shared" si="68"/>
        <v>0</v>
      </c>
      <c r="BW108" s="37">
        <f t="shared" si="69"/>
        <v>0</v>
      </c>
      <c r="BX108" s="196" t="str">
        <f t="shared" si="70"/>
        <v>Pass</v>
      </c>
      <c r="BY108" s="54" t="b">
        <f>IF(ABS(Survey!$DL108)=0,TRUE,FALSE)</f>
        <v>1</v>
      </c>
      <c r="BZ108" s="53" t="b">
        <f>NOT(ISBLANK(Survey!DM108))</f>
        <v>0</v>
      </c>
      <c r="CA108" s="196" t="str">
        <f t="shared" si="71"/>
        <v>Pass</v>
      </c>
      <c r="CB108" s="54" t="b">
        <f>IF(ABS(Survey!$DT108)=0,TRUE,FALSE)</f>
        <v>1</v>
      </c>
      <c r="CC108" s="53" t="b">
        <f>NOT(ISBLANK(Survey!$DU108))</f>
        <v>0</v>
      </c>
      <c r="CD108" s="196" t="str">
        <f t="shared" si="72"/>
        <v>Fail</v>
      </c>
      <c r="CE108" s="47">
        <f>SUM(SUMIF(Survey!EA108:EC108,{"&gt;0","&lt;0"})*{1,-1})</f>
        <v>0</v>
      </c>
      <c r="CF108" s="50">
        <f t="shared" si="73"/>
        <v>0</v>
      </c>
      <c r="CG108" s="50">
        <f t="shared" si="74"/>
        <v>100</v>
      </c>
      <c r="CH108" s="48" t="b">
        <f>IF(OR(Survey!$M108="ETF",Survey!$M108="ETF, alternative mutual fund",Survey!$M108="Closed-end", Survey!$M108="Split share corp"),TRUE,FALSE)</f>
        <v>0</v>
      </c>
      <c r="CI108" s="196" t="str">
        <f t="shared" si="75"/>
        <v>Fail</v>
      </c>
      <c r="CJ108" s="47">
        <f>SUM(SUMIF(Survey!EE108:EK108,{"&gt;0","&lt;0"})*{1,-1})</f>
        <v>0</v>
      </c>
      <c r="CK108" s="50">
        <f t="shared" si="76"/>
        <v>0</v>
      </c>
      <c r="CL108" s="49">
        <f t="shared" si="77"/>
        <v>100</v>
      </c>
      <c r="CM108" s="196" t="str">
        <f t="shared" si="78"/>
        <v>Fail</v>
      </c>
      <c r="CN108" s="47">
        <f>SUM(SUMIF(Survey!EM108:ES108,{"&gt;0","&lt;0"})*{1,-1})</f>
        <v>0</v>
      </c>
      <c r="CO108" s="50">
        <f t="shared" si="79"/>
        <v>0</v>
      </c>
      <c r="CP108" s="49">
        <f t="shared" si="80"/>
        <v>100</v>
      </c>
    </row>
    <row r="109" spans="1:94">
      <c r="A109" s="1">
        <v>106</v>
      </c>
      <c r="B109" s="37" t="str">
        <f t="shared" si="41"/>
        <v>Pass</v>
      </c>
      <c r="C109" s="37" t="str">
        <f>IF(COUNTBLANK(Survey!B109:ET109)=$C$2, "Pass", "Fail")</f>
        <v>Pass</v>
      </c>
      <c r="D109" s="37" t="str">
        <f t="shared" si="42"/>
        <v>Fail</v>
      </c>
      <c r="F109" s="196" t="str">
        <f t="shared" si="43"/>
        <v>Fail</v>
      </c>
      <c r="G109" s="43">
        <f>COUNTBLANK(Survey!B109:D109)+COUNTBLANK(Survey!G109)+COUNTBLANK(Survey!I109)+COUNTBLANK(Survey!L109:M109)+COUNTBLANK(Survey!P109)+COUNTBLANK(Survey!S109:U109)+COUNTBLANK(Survey!AA109:AC109)+COUNTBLANK(Survey!AF109:AG109)+COUNTBLANK(Survey!AK109)</f>
        <v>17</v>
      </c>
      <c r="H109" s="196" t="str">
        <f t="shared" si="44"/>
        <v>Pass</v>
      </c>
      <c r="I109" s="44">
        <f>LEN(Survey!E109)</f>
        <v>0</v>
      </c>
      <c r="J109" s="196" t="str">
        <f t="shared" si="45"/>
        <v>Pass</v>
      </c>
      <c r="K109" s="43">
        <f>LEN(Survey!F109)</f>
        <v>0</v>
      </c>
      <c r="L109" s="196" t="str">
        <f t="shared" si="46"/>
        <v>Pass</v>
      </c>
      <c r="M109" s="44">
        <f>LEN(Survey!H109)</f>
        <v>0</v>
      </c>
      <c r="N109" s="43" t="str">
        <f>IF(Survey!$L109="Prospectus fund", "Yes", "No")</f>
        <v>No</v>
      </c>
      <c r="O109" s="196" t="str">
        <f t="shared" si="47"/>
        <v>Pass</v>
      </c>
      <c r="P109" s="44">
        <f>MOD((LEN(Survey!J109)+2),11)</f>
        <v>2</v>
      </c>
      <c r="Q109" s="48" t="b">
        <f>IF(OR(Survey!$M109="ETF",Survey!$M109="ETF, alternative mutual fund",Survey!$M109="Closed-end", Survey!$M109="Split share corp", Survey!$I109="Yes"),TRUE,FALSE)</f>
        <v>0</v>
      </c>
      <c r="R109" s="196" t="str">
        <f>IFERROR(IF(AND(OR(U109=V109,V109 = "Either"),NOT(ISBLANK(Survey!K109))),"Pass","Fail"),"Pass")</f>
        <v>Fail</v>
      </c>
      <c r="S109" s="47" cm="1">
        <f t="array" ref="S109">SUM(SUMIF(Survey!BO109:CH109,{"&gt;0","&lt;0"})*{1,-1})</f>
        <v>0</v>
      </c>
      <c r="T109" s="54" cm="1">
        <f t="array" ref="T109">SUM(SUMIF(Survey!BR109,{"&gt;0","&lt;0"})*{1,-1})+SUM(SUMIF(Survey!CB109,{"&gt;0","&lt;0"})*{1,-1})</f>
        <v>0</v>
      </c>
      <c r="U109" s="54">
        <f>Survey!K109</f>
        <v>0</v>
      </c>
      <c r="V109" s="53" t="str">
        <f t="shared" si="48"/>
        <v>Stand-alone</v>
      </c>
      <c r="W109" s="196" t="str">
        <f t="shared" si="49"/>
        <v>Fail</v>
      </c>
      <c r="X109" s="93" cm="1">
        <f t="array" ref="X109">SUM(SUMIF(Survey!BO109:CH109,{"&gt;0","&lt;0"})*{1,-1})+SUM(SUMIF(Survey!CJ109:DC109,{"&gt;0","&lt;0"})*{1,-1})</f>
        <v>0</v>
      </c>
      <c r="Y109" s="93">
        <f>IFERROR(X109/(Survey!$AL109),0)</f>
        <v>0</v>
      </c>
      <c r="Z109" s="198" t="b">
        <f>IF(OR(Survey!$M109="Alternative strategy or hedge",Survey!$M109="Other",Survey!$L109="Prospectus fund"),TRUE,FALSE)</f>
        <v>0</v>
      </c>
      <c r="AA109" s="198" t="b">
        <f>NOT(ISBLANK(Survey!$M109))</f>
        <v>0</v>
      </c>
      <c r="AB109" s="196" t="str">
        <f t="shared" si="50"/>
        <v>Pass</v>
      </c>
      <c r="AC109" s="54" t="b">
        <f>NOT(ISNUMBER(SEARCH("Other",Survey!$P109)))</f>
        <v>1</v>
      </c>
      <c r="AD109" s="53" t="b">
        <f>NOT(ISBLANK(Survey!$Q109))</f>
        <v>0</v>
      </c>
      <c r="AE109" s="239" t="str" cm="1">
        <f t="array" ref="AE109">IF(OR(IF(OR($AG109+$AH109 = 2, $AI109=1), FALSE, TRUE), AND($AF109:$AF109 = 0)),"Pass","Fail")</f>
        <v>Pass</v>
      </c>
      <c r="AF109" s="235">
        <f>COUNTBLANK(Survey!$W109:$Z109)</f>
        <v>4</v>
      </c>
      <c r="AG109" s="235">
        <f>IF(Survey!$I109="Yes",1,0)</f>
        <v>0</v>
      </c>
      <c r="AH109" s="235">
        <f>IF(OR(Survey!$M109="Mutual fund",Survey!$M109="Alternative mutual fund",Survey!$M109="Money market"),1,0)</f>
        <v>0</v>
      </c>
      <c r="AI109" s="240">
        <f>IF(OR(Survey!$M109="ETF",Survey!$M109="ETF, alternative mutual fund"),1,0)</f>
        <v>0</v>
      </c>
      <c r="AJ109" s="196" t="str">
        <f t="shared" si="51"/>
        <v>Pass</v>
      </c>
      <c r="AK109" s="54" t="b">
        <f>NOT(ISNUMBER(SEARCH("Yes",Survey!$AC109)))</f>
        <v>1</v>
      </c>
      <c r="AL109" s="53" t="b">
        <f>IF(COUNTBLANK(Survey!$AD109:$AE109)=0,TRUE, FALSE)</f>
        <v>0</v>
      </c>
      <c r="AM109" s="196" t="str">
        <f t="shared" si="52"/>
        <v>Pass</v>
      </c>
      <c r="AN109" s="54" t="b">
        <f>NOT(ISNUMBER(SEARCH("Yes",Survey!$AF109)))</f>
        <v>1</v>
      </c>
      <c r="AO109" s="53" t="b">
        <f>NOT(ISBLANK(Survey!$AH109))</f>
        <v>0</v>
      </c>
      <c r="AP109" s="196" t="str">
        <f t="shared" si="53"/>
        <v>Pass</v>
      </c>
      <c r="AQ109" s="54" t="b">
        <f>NOT(OR(ISNUMBER(SEARCH("Other",Survey!$AH109)),ISNUMBER(SEARCH("Multiple",Survey!$AH109))))</f>
        <v>1</v>
      </c>
      <c r="AR109" s="53" t="b">
        <f>NOT(ISBLANK(Survey!$AI109))</f>
        <v>0</v>
      </c>
      <c r="AS109" s="196" t="str">
        <f t="shared" si="54"/>
        <v>Fail</v>
      </c>
      <c r="AT109" s="45">
        <f>(Survey!$AL109)</f>
        <v>0</v>
      </c>
      <c r="AU109" s="37" t="str">
        <f t="shared" si="55"/>
        <v>Fail</v>
      </c>
      <c r="AV109" s="38">
        <f>ABS(Survey!$AL109)</f>
        <v>0</v>
      </c>
      <c r="AW109" s="64">
        <f>ABS(Survey!$AM109)+Survey!$AN109-ABS(Survey!$AO109)+ABS(Survey!$AP109)-ABS(Survey!$AQ109)+ABS(Survey!$AR109)-ABS(Survey!$AS109)+Survey!$AT109</f>
        <v>0</v>
      </c>
      <c r="AX109" s="46" t="str">
        <f t="shared" si="56"/>
        <v>No holdings</v>
      </c>
      <c r="AY109" s="37">
        <f t="shared" si="57"/>
        <v>0</v>
      </c>
      <c r="AZ109" s="196" t="str">
        <f t="shared" si="58"/>
        <v>Pass</v>
      </c>
      <c r="BA109" s="54" t="b">
        <f>IF(ABS(Survey!$AT109)=0,TRUE,FALSE)</f>
        <v>1</v>
      </c>
      <c r="BB109" s="53" t="b">
        <f>NOT(ISBLANK(Survey!$AU109))</f>
        <v>0</v>
      </c>
      <c r="BC109" s="37" t="str">
        <f t="shared" si="59"/>
        <v>Fail</v>
      </c>
      <c r="BD109" s="38">
        <f>ABS(Survey!$AL109)</f>
        <v>0</v>
      </c>
      <c r="BE109" s="38" cm="1">
        <f t="array" ref="BE109">SUM(SUMIF(Survey!AW109:BD109,{"&gt;0","&lt;0"})*{1,-1})-SUM(SUMIF(Survey!BF109:BM109,{"&gt;0","&lt;0"})*{1,-1})</f>
        <v>0</v>
      </c>
      <c r="BF109" s="46" t="str">
        <f t="shared" si="60"/>
        <v>No holdings</v>
      </c>
      <c r="BG109" s="37">
        <f t="shared" si="61"/>
        <v>0</v>
      </c>
      <c r="BH109" s="196" t="str">
        <f t="shared" si="62"/>
        <v>Fail</v>
      </c>
      <c r="BI109" s="47">
        <f>ABS(Survey!$AL109)</f>
        <v>0</v>
      </c>
      <c r="BJ109" s="47" cm="1">
        <f t="array" ref="BJ109">SUM(SUMIF(Survey!BO109:CH109,{"&gt;0","&lt;0"})*{1,-1})-SUM(SUMIF(Survey!CJ109:DC109,{"&gt;0","&lt;0"})*{1,-1})</f>
        <v>0</v>
      </c>
      <c r="BK109" s="48" t="str">
        <f t="shared" si="63"/>
        <v>No holdings</v>
      </c>
      <c r="BL109" s="49">
        <f t="shared" si="64"/>
        <v>0</v>
      </c>
      <c r="BM109" s="196" t="str">
        <f t="shared" si="65"/>
        <v>Pass</v>
      </c>
      <c r="BN109" s="54" t="b">
        <f>IF(ABS(Survey!$CH109)=0,TRUE,FALSE)</f>
        <v>1</v>
      </c>
      <c r="BO109" s="53" t="b">
        <f>NOT(ISBLANK(Survey!$CI109))</f>
        <v>0</v>
      </c>
      <c r="BP109" s="196" t="str">
        <f t="shared" si="66"/>
        <v>Pass</v>
      </c>
      <c r="BQ109" s="54" t="b">
        <f>IF(ABS(Survey!$DC109)=0,TRUE,FALSE)</f>
        <v>1</v>
      </c>
      <c r="BR109" s="53" t="b">
        <f>NOT(ISBLANK(Survey!$DD109))</f>
        <v>0</v>
      </c>
      <c r="BS109" s="37" t="str">
        <f t="shared" si="67"/>
        <v>Pass</v>
      </c>
      <c r="BT109" s="38" cm="1">
        <f t="array" ref="BT109">SUM(SUMIF(Survey!CD109,{"&gt;0","&lt;0"})*{1,-1})+SUM(SUMIF(Survey!CY109,{"&gt;0","&lt;0"})*{1,-1})</f>
        <v>0</v>
      </c>
      <c r="BU109" s="38">
        <f>SUM(SUMIF(Survey!DF109:DL109,{"&gt;0","&lt;0"})*{1,-1})+SUM(SUMIF(Survey!DN109:DT109,{"&gt;0","&lt;0"})*{1,-1})</f>
        <v>0</v>
      </c>
      <c r="BV109" s="37">
        <f t="shared" si="68"/>
        <v>0</v>
      </c>
      <c r="BW109" s="37">
        <f t="shared" si="69"/>
        <v>0</v>
      </c>
      <c r="BX109" s="196" t="str">
        <f t="shared" si="70"/>
        <v>Pass</v>
      </c>
      <c r="BY109" s="54" t="b">
        <f>IF(ABS(Survey!$DL109)=0,TRUE,FALSE)</f>
        <v>1</v>
      </c>
      <c r="BZ109" s="53" t="b">
        <f>NOT(ISBLANK(Survey!DM109))</f>
        <v>0</v>
      </c>
      <c r="CA109" s="196" t="str">
        <f t="shared" si="71"/>
        <v>Pass</v>
      </c>
      <c r="CB109" s="54" t="b">
        <f>IF(ABS(Survey!$DT109)=0,TRUE,FALSE)</f>
        <v>1</v>
      </c>
      <c r="CC109" s="53" t="b">
        <f>NOT(ISBLANK(Survey!$DU109))</f>
        <v>0</v>
      </c>
      <c r="CD109" s="196" t="str">
        <f t="shared" si="72"/>
        <v>Fail</v>
      </c>
      <c r="CE109" s="47">
        <f>SUM(SUMIF(Survey!EA109:EC109,{"&gt;0","&lt;0"})*{1,-1})</f>
        <v>0</v>
      </c>
      <c r="CF109" s="50">
        <f t="shared" si="73"/>
        <v>0</v>
      </c>
      <c r="CG109" s="50">
        <f t="shared" si="74"/>
        <v>100</v>
      </c>
      <c r="CH109" s="48" t="b">
        <f>IF(OR(Survey!$M109="ETF",Survey!$M109="ETF, alternative mutual fund",Survey!$M109="Closed-end", Survey!$M109="Split share corp"),TRUE,FALSE)</f>
        <v>0</v>
      </c>
      <c r="CI109" s="196" t="str">
        <f t="shared" si="75"/>
        <v>Fail</v>
      </c>
      <c r="CJ109" s="47">
        <f>SUM(SUMIF(Survey!EE109:EK109,{"&gt;0","&lt;0"})*{1,-1})</f>
        <v>0</v>
      </c>
      <c r="CK109" s="50">
        <f t="shared" si="76"/>
        <v>0</v>
      </c>
      <c r="CL109" s="49">
        <f t="shared" si="77"/>
        <v>100</v>
      </c>
      <c r="CM109" s="196" t="str">
        <f t="shared" si="78"/>
        <v>Fail</v>
      </c>
      <c r="CN109" s="47">
        <f>SUM(SUMIF(Survey!EM109:ES109,{"&gt;0","&lt;0"})*{1,-1})</f>
        <v>0</v>
      </c>
      <c r="CO109" s="50">
        <f t="shared" si="79"/>
        <v>0</v>
      </c>
      <c r="CP109" s="49">
        <f t="shared" si="80"/>
        <v>100</v>
      </c>
    </row>
    <row r="110" spans="1:94">
      <c r="A110" s="1">
        <v>107</v>
      </c>
      <c r="B110" s="37" t="str">
        <f t="shared" si="41"/>
        <v>Pass</v>
      </c>
      <c r="C110" s="37" t="str">
        <f>IF(COUNTBLANK(Survey!B110:ET110)=$C$2, "Pass", "Fail")</f>
        <v>Pass</v>
      </c>
      <c r="D110" s="37" t="str">
        <f t="shared" si="42"/>
        <v>Fail</v>
      </c>
      <c r="F110" s="196" t="str">
        <f t="shared" si="43"/>
        <v>Fail</v>
      </c>
      <c r="G110" s="43">
        <f>COUNTBLANK(Survey!B110:D110)+COUNTBLANK(Survey!G110)+COUNTBLANK(Survey!I110)+COUNTBLANK(Survey!L110:M110)+COUNTBLANK(Survey!P110)+COUNTBLANK(Survey!S110:U110)+COUNTBLANK(Survey!AA110:AC110)+COUNTBLANK(Survey!AF110:AG110)+COUNTBLANK(Survey!AK110)</f>
        <v>17</v>
      </c>
      <c r="H110" s="196" t="str">
        <f t="shared" si="44"/>
        <v>Pass</v>
      </c>
      <c r="I110" s="44">
        <f>LEN(Survey!E110)</f>
        <v>0</v>
      </c>
      <c r="J110" s="196" t="str">
        <f t="shared" si="45"/>
        <v>Pass</v>
      </c>
      <c r="K110" s="43">
        <f>LEN(Survey!F110)</f>
        <v>0</v>
      </c>
      <c r="L110" s="196" t="str">
        <f t="shared" si="46"/>
        <v>Pass</v>
      </c>
      <c r="M110" s="44">
        <f>LEN(Survey!H110)</f>
        <v>0</v>
      </c>
      <c r="N110" s="43" t="str">
        <f>IF(Survey!$L110="Prospectus fund", "Yes", "No")</f>
        <v>No</v>
      </c>
      <c r="O110" s="196" t="str">
        <f t="shared" si="47"/>
        <v>Pass</v>
      </c>
      <c r="P110" s="44">
        <f>MOD((LEN(Survey!J110)+2),11)</f>
        <v>2</v>
      </c>
      <c r="Q110" s="48" t="b">
        <f>IF(OR(Survey!$M110="ETF",Survey!$M110="ETF, alternative mutual fund",Survey!$M110="Closed-end", Survey!$M110="Split share corp", Survey!$I110="Yes"),TRUE,FALSE)</f>
        <v>0</v>
      </c>
      <c r="R110" s="196" t="str">
        <f>IFERROR(IF(AND(OR(U110=V110,V110 = "Either"),NOT(ISBLANK(Survey!K110))),"Pass","Fail"),"Pass")</f>
        <v>Fail</v>
      </c>
      <c r="S110" s="47" cm="1">
        <f t="array" ref="S110">SUM(SUMIF(Survey!BO110:CH110,{"&gt;0","&lt;0"})*{1,-1})</f>
        <v>0</v>
      </c>
      <c r="T110" s="54" cm="1">
        <f t="array" ref="T110">SUM(SUMIF(Survey!BR110,{"&gt;0","&lt;0"})*{1,-1})+SUM(SUMIF(Survey!CB110,{"&gt;0","&lt;0"})*{1,-1})</f>
        <v>0</v>
      </c>
      <c r="U110" s="54">
        <f>Survey!K110</f>
        <v>0</v>
      </c>
      <c r="V110" s="53" t="str">
        <f t="shared" si="48"/>
        <v>Stand-alone</v>
      </c>
      <c r="W110" s="196" t="str">
        <f t="shared" si="49"/>
        <v>Fail</v>
      </c>
      <c r="X110" s="93" cm="1">
        <f t="array" ref="X110">SUM(SUMIF(Survey!BO110:CH110,{"&gt;0","&lt;0"})*{1,-1})+SUM(SUMIF(Survey!CJ110:DC110,{"&gt;0","&lt;0"})*{1,-1})</f>
        <v>0</v>
      </c>
      <c r="Y110" s="93">
        <f>IFERROR(X110/(Survey!$AL110),0)</f>
        <v>0</v>
      </c>
      <c r="Z110" s="198" t="b">
        <f>IF(OR(Survey!$M110="Alternative strategy or hedge",Survey!$M110="Other",Survey!$L110="Prospectus fund"),TRUE,FALSE)</f>
        <v>0</v>
      </c>
      <c r="AA110" s="198" t="b">
        <f>NOT(ISBLANK(Survey!$M110))</f>
        <v>0</v>
      </c>
      <c r="AB110" s="196" t="str">
        <f t="shared" si="50"/>
        <v>Pass</v>
      </c>
      <c r="AC110" s="54" t="b">
        <f>NOT(ISNUMBER(SEARCH("Other",Survey!$P110)))</f>
        <v>1</v>
      </c>
      <c r="AD110" s="53" t="b">
        <f>NOT(ISBLANK(Survey!$Q110))</f>
        <v>0</v>
      </c>
      <c r="AE110" s="239" t="str" cm="1">
        <f t="array" ref="AE110">IF(OR(IF(OR($AG110+$AH110 = 2, $AI110=1), FALSE, TRUE), AND($AF110:$AF110 = 0)),"Pass","Fail")</f>
        <v>Pass</v>
      </c>
      <c r="AF110" s="235">
        <f>COUNTBLANK(Survey!$W110:$Z110)</f>
        <v>4</v>
      </c>
      <c r="AG110" s="235">
        <f>IF(Survey!$I110="Yes",1,0)</f>
        <v>0</v>
      </c>
      <c r="AH110" s="235">
        <f>IF(OR(Survey!$M110="Mutual fund",Survey!$M110="Alternative mutual fund",Survey!$M110="Money market"),1,0)</f>
        <v>0</v>
      </c>
      <c r="AI110" s="240">
        <f>IF(OR(Survey!$M110="ETF",Survey!$M110="ETF, alternative mutual fund"),1,0)</f>
        <v>0</v>
      </c>
      <c r="AJ110" s="196" t="str">
        <f t="shared" si="51"/>
        <v>Pass</v>
      </c>
      <c r="AK110" s="54" t="b">
        <f>NOT(ISNUMBER(SEARCH("Yes",Survey!$AC110)))</f>
        <v>1</v>
      </c>
      <c r="AL110" s="53" t="b">
        <f>IF(COUNTBLANK(Survey!$AD110:$AE110)=0,TRUE, FALSE)</f>
        <v>0</v>
      </c>
      <c r="AM110" s="196" t="str">
        <f t="shared" si="52"/>
        <v>Pass</v>
      </c>
      <c r="AN110" s="54" t="b">
        <f>NOT(ISNUMBER(SEARCH("Yes",Survey!$AF110)))</f>
        <v>1</v>
      </c>
      <c r="AO110" s="53" t="b">
        <f>NOT(ISBLANK(Survey!$AH110))</f>
        <v>0</v>
      </c>
      <c r="AP110" s="196" t="str">
        <f t="shared" si="53"/>
        <v>Pass</v>
      </c>
      <c r="AQ110" s="54" t="b">
        <f>NOT(OR(ISNUMBER(SEARCH("Other",Survey!$AH110)),ISNUMBER(SEARCH("Multiple",Survey!$AH110))))</f>
        <v>1</v>
      </c>
      <c r="AR110" s="53" t="b">
        <f>NOT(ISBLANK(Survey!$AI110))</f>
        <v>0</v>
      </c>
      <c r="AS110" s="196" t="str">
        <f t="shared" si="54"/>
        <v>Fail</v>
      </c>
      <c r="AT110" s="45">
        <f>(Survey!$AL110)</f>
        <v>0</v>
      </c>
      <c r="AU110" s="37" t="str">
        <f t="shared" si="55"/>
        <v>Fail</v>
      </c>
      <c r="AV110" s="38">
        <f>ABS(Survey!$AL110)</f>
        <v>0</v>
      </c>
      <c r="AW110" s="64">
        <f>ABS(Survey!$AM110)+Survey!$AN110-ABS(Survey!$AO110)+ABS(Survey!$AP110)-ABS(Survey!$AQ110)+ABS(Survey!$AR110)-ABS(Survey!$AS110)+Survey!$AT110</f>
        <v>0</v>
      </c>
      <c r="AX110" s="46" t="str">
        <f t="shared" si="56"/>
        <v>No holdings</v>
      </c>
      <c r="AY110" s="37">
        <f t="shared" si="57"/>
        <v>0</v>
      </c>
      <c r="AZ110" s="196" t="str">
        <f t="shared" si="58"/>
        <v>Pass</v>
      </c>
      <c r="BA110" s="54" t="b">
        <f>IF(ABS(Survey!$AT110)=0,TRUE,FALSE)</f>
        <v>1</v>
      </c>
      <c r="BB110" s="53" t="b">
        <f>NOT(ISBLANK(Survey!$AU110))</f>
        <v>0</v>
      </c>
      <c r="BC110" s="37" t="str">
        <f t="shared" si="59"/>
        <v>Fail</v>
      </c>
      <c r="BD110" s="38">
        <f>ABS(Survey!$AL110)</f>
        <v>0</v>
      </c>
      <c r="BE110" s="38" cm="1">
        <f t="array" ref="BE110">SUM(SUMIF(Survey!AW110:BD110,{"&gt;0","&lt;0"})*{1,-1})-SUM(SUMIF(Survey!BF110:BM110,{"&gt;0","&lt;0"})*{1,-1})</f>
        <v>0</v>
      </c>
      <c r="BF110" s="46" t="str">
        <f t="shared" si="60"/>
        <v>No holdings</v>
      </c>
      <c r="BG110" s="37">
        <f t="shared" si="61"/>
        <v>0</v>
      </c>
      <c r="BH110" s="196" t="str">
        <f t="shared" si="62"/>
        <v>Fail</v>
      </c>
      <c r="BI110" s="47">
        <f>ABS(Survey!$AL110)</f>
        <v>0</v>
      </c>
      <c r="BJ110" s="47" cm="1">
        <f t="array" ref="BJ110">SUM(SUMIF(Survey!BO110:CH110,{"&gt;0","&lt;0"})*{1,-1})-SUM(SUMIF(Survey!CJ110:DC110,{"&gt;0","&lt;0"})*{1,-1})</f>
        <v>0</v>
      </c>
      <c r="BK110" s="48" t="str">
        <f t="shared" si="63"/>
        <v>No holdings</v>
      </c>
      <c r="BL110" s="49">
        <f t="shared" si="64"/>
        <v>0</v>
      </c>
      <c r="BM110" s="196" t="str">
        <f t="shared" si="65"/>
        <v>Pass</v>
      </c>
      <c r="BN110" s="54" t="b">
        <f>IF(ABS(Survey!$CH110)=0,TRUE,FALSE)</f>
        <v>1</v>
      </c>
      <c r="BO110" s="53" t="b">
        <f>NOT(ISBLANK(Survey!$CI110))</f>
        <v>0</v>
      </c>
      <c r="BP110" s="196" t="str">
        <f t="shared" si="66"/>
        <v>Pass</v>
      </c>
      <c r="BQ110" s="54" t="b">
        <f>IF(ABS(Survey!$DC110)=0,TRUE,FALSE)</f>
        <v>1</v>
      </c>
      <c r="BR110" s="53" t="b">
        <f>NOT(ISBLANK(Survey!$DD110))</f>
        <v>0</v>
      </c>
      <c r="BS110" s="37" t="str">
        <f t="shared" si="67"/>
        <v>Pass</v>
      </c>
      <c r="BT110" s="38" cm="1">
        <f t="array" ref="BT110">SUM(SUMIF(Survey!CD110,{"&gt;0","&lt;0"})*{1,-1})+SUM(SUMIF(Survey!CY110,{"&gt;0","&lt;0"})*{1,-1})</f>
        <v>0</v>
      </c>
      <c r="BU110" s="38">
        <f>SUM(SUMIF(Survey!DF110:DL110,{"&gt;0","&lt;0"})*{1,-1})+SUM(SUMIF(Survey!DN110:DT110,{"&gt;0","&lt;0"})*{1,-1})</f>
        <v>0</v>
      </c>
      <c r="BV110" s="37">
        <f t="shared" si="68"/>
        <v>0</v>
      </c>
      <c r="BW110" s="37">
        <f t="shared" si="69"/>
        <v>0</v>
      </c>
      <c r="BX110" s="196" t="str">
        <f t="shared" si="70"/>
        <v>Pass</v>
      </c>
      <c r="BY110" s="54" t="b">
        <f>IF(ABS(Survey!$DL110)=0,TRUE,FALSE)</f>
        <v>1</v>
      </c>
      <c r="BZ110" s="53" t="b">
        <f>NOT(ISBLANK(Survey!DM110))</f>
        <v>0</v>
      </c>
      <c r="CA110" s="196" t="str">
        <f t="shared" si="71"/>
        <v>Pass</v>
      </c>
      <c r="CB110" s="54" t="b">
        <f>IF(ABS(Survey!$DT110)=0,TRUE,FALSE)</f>
        <v>1</v>
      </c>
      <c r="CC110" s="53" t="b">
        <f>NOT(ISBLANK(Survey!$DU110))</f>
        <v>0</v>
      </c>
      <c r="CD110" s="196" t="str">
        <f t="shared" si="72"/>
        <v>Fail</v>
      </c>
      <c r="CE110" s="47">
        <f>SUM(SUMIF(Survey!EA110:EC110,{"&gt;0","&lt;0"})*{1,-1})</f>
        <v>0</v>
      </c>
      <c r="CF110" s="50">
        <f t="shared" si="73"/>
        <v>0</v>
      </c>
      <c r="CG110" s="50">
        <f t="shared" si="74"/>
        <v>100</v>
      </c>
      <c r="CH110" s="48" t="b">
        <f>IF(OR(Survey!$M110="ETF",Survey!$M110="ETF, alternative mutual fund",Survey!$M110="Closed-end", Survey!$M110="Split share corp"),TRUE,FALSE)</f>
        <v>0</v>
      </c>
      <c r="CI110" s="196" t="str">
        <f t="shared" si="75"/>
        <v>Fail</v>
      </c>
      <c r="CJ110" s="47">
        <f>SUM(SUMIF(Survey!EE110:EK110,{"&gt;0","&lt;0"})*{1,-1})</f>
        <v>0</v>
      </c>
      <c r="CK110" s="50">
        <f t="shared" si="76"/>
        <v>0</v>
      </c>
      <c r="CL110" s="49">
        <f t="shared" si="77"/>
        <v>100</v>
      </c>
      <c r="CM110" s="196" t="str">
        <f t="shared" si="78"/>
        <v>Fail</v>
      </c>
      <c r="CN110" s="47">
        <f>SUM(SUMIF(Survey!EM110:ES110,{"&gt;0","&lt;0"})*{1,-1})</f>
        <v>0</v>
      </c>
      <c r="CO110" s="50">
        <f t="shared" si="79"/>
        <v>0</v>
      </c>
      <c r="CP110" s="49">
        <f t="shared" si="80"/>
        <v>100</v>
      </c>
    </row>
    <row r="111" spans="1:94">
      <c r="A111" s="1">
        <v>108</v>
      </c>
      <c r="B111" s="37" t="str">
        <f t="shared" si="41"/>
        <v>Pass</v>
      </c>
      <c r="C111" s="37" t="str">
        <f>IF(COUNTBLANK(Survey!B111:ET111)=$C$2, "Pass", "Fail")</f>
        <v>Pass</v>
      </c>
      <c r="D111" s="37" t="str">
        <f t="shared" si="42"/>
        <v>Fail</v>
      </c>
      <c r="F111" s="196" t="str">
        <f t="shared" si="43"/>
        <v>Fail</v>
      </c>
      <c r="G111" s="43">
        <f>COUNTBLANK(Survey!B111:D111)+COUNTBLANK(Survey!G111)+COUNTBLANK(Survey!I111)+COUNTBLANK(Survey!L111:M111)+COUNTBLANK(Survey!P111)+COUNTBLANK(Survey!S111:U111)+COUNTBLANK(Survey!AA111:AC111)+COUNTBLANK(Survey!AF111:AG111)+COUNTBLANK(Survey!AK111)</f>
        <v>17</v>
      </c>
      <c r="H111" s="196" t="str">
        <f t="shared" si="44"/>
        <v>Pass</v>
      </c>
      <c r="I111" s="44">
        <f>LEN(Survey!E111)</f>
        <v>0</v>
      </c>
      <c r="J111" s="196" t="str">
        <f t="shared" si="45"/>
        <v>Pass</v>
      </c>
      <c r="K111" s="43">
        <f>LEN(Survey!F111)</f>
        <v>0</v>
      </c>
      <c r="L111" s="196" t="str">
        <f t="shared" si="46"/>
        <v>Pass</v>
      </c>
      <c r="M111" s="44">
        <f>LEN(Survey!H111)</f>
        <v>0</v>
      </c>
      <c r="N111" s="43" t="str">
        <f>IF(Survey!$L111="Prospectus fund", "Yes", "No")</f>
        <v>No</v>
      </c>
      <c r="O111" s="196" t="str">
        <f t="shared" si="47"/>
        <v>Pass</v>
      </c>
      <c r="P111" s="44">
        <f>MOD((LEN(Survey!J111)+2),11)</f>
        <v>2</v>
      </c>
      <c r="Q111" s="48" t="b">
        <f>IF(OR(Survey!$M111="ETF",Survey!$M111="ETF, alternative mutual fund",Survey!$M111="Closed-end", Survey!$M111="Split share corp", Survey!$I111="Yes"),TRUE,FALSE)</f>
        <v>0</v>
      </c>
      <c r="R111" s="196" t="str">
        <f>IFERROR(IF(AND(OR(U111=V111,V111 = "Either"),NOT(ISBLANK(Survey!K111))),"Pass","Fail"),"Pass")</f>
        <v>Fail</v>
      </c>
      <c r="S111" s="47" cm="1">
        <f t="array" ref="S111">SUM(SUMIF(Survey!BO111:CH111,{"&gt;0","&lt;0"})*{1,-1})</f>
        <v>0</v>
      </c>
      <c r="T111" s="54" cm="1">
        <f t="array" ref="T111">SUM(SUMIF(Survey!BR111,{"&gt;0","&lt;0"})*{1,-1})+SUM(SUMIF(Survey!CB111,{"&gt;0","&lt;0"})*{1,-1})</f>
        <v>0</v>
      </c>
      <c r="U111" s="54">
        <f>Survey!K111</f>
        <v>0</v>
      </c>
      <c r="V111" s="53" t="str">
        <f t="shared" si="48"/>
        <v>Stand-alone</v>
      </c>
      <c r="W111" s="196" t="str">
        <f t="shared" si="49"/>
        <v>Fail</v>
      </c>
      <c r="X111" s="93" cm="1">
        <f t="array" ref="X111">SUM(SUMIF(Survey!BO111:CH111,{"&gt;0","&lt;0"})*{1,-1})+SUM(SUMIF(Survey!CJ111:DC111,{"&gt;0","&lt;0"})*{1,-1})</f>
        <v>0</v>
      </c>
      <c r="Y111" s="93">
        <f>IFERROR(X111/(Survey!$AL111),0)</f>
        <v>0</v>
      </c>
      <c r="Z111" s="198" t="b">
        <f>IF(OR(Survey!$M111="Alternative strategy or hedge",Survey!$M111="Other",Survey!$L111="Prospectus fund"),TRUE,FALSE)</f>
        <v>0</v>
      </c>
      <c r="AA111" s="198" t="b">
        <f>NOT(ISBLANK(Survey!$M111))</f>
        <v>0</v>
      </c>
      <c r="AB111" s="196" t="str">
        <f t="shared" si="50"/>
        <v>Pass</v>
      </c>
      <c r="AC111" s="54" t="b">
        <f>NOT(ISNUMBER(SEARCH("Other",Survey!$P111)))</f>
        <v>1</v>
      </c>
      <c r="AD111" s="53" t="b">
        <f>NOT(ISBLANK(Survey!$Q111))</f>
        <v>0</v>
      </c>
      <c r="AE111" s="239" t="str" cm="1">
        <f t="array" ref="AE111">IF(OR(IF(OR($AG111+$AH111 = 2, $AI111=1), FALSE, TRUE), AND($AF111:$AF111 = 0)),"Pass","Fail")</f>
        <v>Pass</v>
      </c>
      <c r="AF111" s="235">
        <f>COUNTBLANK(Survey!$W111:$Z111)</f>
        <v>4</v>
      </c>
      <c r="AG111" s="235">
        <f>IF(Survey!$I111="Yes",1,0)</f>
        <v>0</v>
      </c>
      <c r="AH111" s="235">
        <f>IF(OR(Survey!$M111="Mutual fund",Survey!$M111="Alternative mutual fund",Survey!$M111="Money market"),1,0)</f>
        <v>0</v>
      </c>
      <c r="AI111" s="240">
        <f>IF(OR(Survey!$M111="ETF",Survey!$M111="ETF, alternative mutual fund"),1,0)</f>
        <v>0</v>
      </c>
      <c r="AJ111" s="196" t="str">
        <f t="shared" si="51"/>
        <v>Pass</v>
      </c>
      <c r="AK111" s="54" t="b">
        <f>NOT(ISNUMBER(SEARCH("Yes",Survey!$AC111)))</f>
        <v>1</v>
      </c>
      <c r="AL111" s="53" t="b">
        <f>IF(COUNTBLANK(Survey!$AD111:$AE111)=0,TRUE, FALSE)</f>
        <v>0</v>
      </c>
      <c r="AM111" s="196" t="str">
        <f t="shared" si="52"/>
        <v>Pass</v>
      </c>
      <c r="AN111" s="54" t="b">
        <f>NOT(ISNUMBER(SEARCH("Yes",Survey!$AF111)))</f>
        <v>1</v>
      </c>
      <c r="AO111" s="53" t="b">
        <f>NOT(ISBLANK(Survey!$AH111))</f>
        <v>0</v>
      </c>
      <c r="AP111" s="196" t="str">
        <f t="shared" si="53"/>
        <v>Pass</v>
      </c>
      <c r="AQ111" s="54" t="b">
        <f>NOT(OR(ISNUMBER(SEARCH("Other",Survey!$AH111)),ISNUMBER(SEARCH("Multiple",Survey!$AH111))))</f>
        <v>1</v>
      </c>
      <c r="AR111" s="53" t="b">
        <f>NOT(ISBLANK(Survey!$AI111))</f>
        <v>0</v>
      </c>
      <c r="AS111" s="196" t="str">
        <f t="shared" si="54"/>
        <v>Fail</v>
      </c>
      <c r="AT111" s="45">
        <f>(Survey!$AL111)</f>
        <v>0</v>
      </c>
      <c r="AU111" s="37" t="str">
        <f t="shared" si="55"/>
        <v>Fail</v>
      </c>
      <c r="AV111" s="38">
        <f>ABS(Survey!$AL111)</f>
        <v>0</v>
      </c>
      <c r="AW111" s="64">
        <f>ABS(Survey!$AM111)+Survey!$AN111-ABS(Survey!$AO111)+ABS(Survey!$AP111)-ABS(Survey!$AQ111)+ABS(Survey!$AR111)-ABS(Survey!$AS111)+Survey!$AT111</f>
        <v>0</v>
      </c>
      <c r="AX111" s="46" t="str">
        <f t="shared" si="56"/>
        <v>No holdings</v>
      </c>
      <c r="AY111" s="37">
        <f t="shared" si="57"/>
        <v>0</v>
      </c>
      <c r="AZ111" s="196" t="str">
        <f t="shared" si="58"/>
        <v>Pass</v>
      </c>
      <c r="BA111" s="54" t="b">
        <f>IF(ABS(Survey!$AT111)=0,TRUE,FALSE)</f>
        <v>1</v>
      </c>
      <c r="BB111" s="53" t="b">
        <f>NOT(ISBLANK(Survey!$AU111))</f>
        <v>0</v>
      </c>
      <c r="BC111" s="37" t="str">
        <f t="shared" si="59"/>
        <v>Fail</v>
      </c>
      <c r="BD111" s="38">
        <f>ABS(Survey!$AL111)</f>
        <v>0</v>
      </c>
      <c r="BE111" s="38" cm="1">
        <f t="array" ref="BE111">SUM(SUMIF(Survey!AW111:BD111,{"&gt;0","&lt;0"})*{1,-1})-SUM(SUMIF(Survey!BF111:BM111,{"&gt;0","&lt;0"})*{1,-1})</f>
        <v>0</v>
      </c>
      <c r="BF111" s="46" t="str">
        <f t="shared" si="60"/>
        <v>No holdings</v>
      </c>
      <c r="BG111" s="37">
        <f t="shared" si="61"/>
        <v>0</v>
      </c>
      <c r="BH111" s="196" t="str">
        <f t="shared" si="62"/>
        <v>Fail</v>
      </c>
      <c r="BI111" s="47">
        <f>ABS(Survey!$AL111)</f>
        <v>0</v>
      </c>
      <c r="BJ111" s="47" cm="1">
        <f t="array" ref="BJ111">SUM(SUMIF(Survey!BO111:CH111,{"&gt;0","&lt;0"})*{1,-1})-SUM(SUMIF(Survey!CJ111:DC111,{"&gt;0","&lt;0"})*{1,-1})</f>
        <v>0</v>
      </c>
      <c r="BK111" s="48" t="str">
        <f t="shared" si="63"/>
        <v>No holdings</v>
      </c>
      <c r="BL111" s="49">
        <f t="shared" si="64"/>
        <v>0</v>
      </c>
      <c r="BM111" s="196" t="str">
        <f t="shared" si="65"/>
        <v>Pass</v>
      </c>
      <c r="BN111" s="54" t="b">
        <f>IF(ABS(Survey!$CH111)=0,TRUE,FALSE)</f>
        <v>1</v>
      </c>
      <c r="BO111" s="53" t="b">
        <f>NOT(ISBLANK(Survey!$CI111))</f>
        <v>0</v>
      </c>
      <c r="BP111" s="196" t="str">
        <f t="shared" si="66"/>
        <v>Pass</v>
      </c>
      <c r="BQ111" s="54" t="b">
        <f>IF(ABS(Survey!$DC111)=0,TRUE,FALSE)</f>
        <v>1</v>
      </c>
      <c r="BR111" s="53" t="b">
        <f>NOT(ISBLANK(Survey!$DD111))</f>
        <v>0</v>
      </c>
      <c r="BS111" s="37" t="str">
        <f t="shared" si="67"/>
        <v>Pass</v>
      </c>
      <c r="BT111" s="38" cm="1">
        <f t="array" ref="BT111">SUM(SUMIF(Survey!CD111,{"&gt;0","&lt;0"})*{1,-1})+SUM(SUMIF(Survey!CY111,{"&gt;0","&lt;0"})*{1,-1})</f>
        <v>0</v>
      </c>
      <c r="BU111" s="38">
        <f>SUM(SUMIF(Survey!DF111:DL111,{"&gt;0","&lt;0"})*{1,-1})+SUM(SUMIF(Survey!DN111:DT111,{"&gt;0","&lt;0"})*{1,-1})</f>
        <v>0</v>
      </c>
      <c r="BV111" s="37">
        <f t="shared" si="68"/>
        <v>0</v>
      </c>
      <c r="BW111" s="37">
        <f t="shared" si="69"/>
        <v>0</v>
      </c>
      <c r="BX111" s="196" t="str">
        <f t="shared" si="70"/>
        <v>Pass</v>
      </c>
      <c r="BY111" s="54" t="b">
        <f>IF(ABS(Survey!$DL111)=0,TRUE,FALSE)</f>
        <v>1</v>
      </c>
      <c r="BZ111" s="53" t="b">
        <f>NOT(ISBLANK(Survey!DM111))</f>
        <v>0</v>
      </c>
      <c r="CA111" s="196" t="str">
        <f t="shared" si="71"/>
        <v>Pass</v>
      </c>
      <c r="CB111" s="54" t="b">
        <f>IF(ABS(Survey!$DT111)=0,TRUE,FALSE)</f>
        <v>1</v>
      </c>
      <c r="CC111" s="53" t="b">
        <f>NOT(ISBLANK(Survey!$DU111))</f>
        <v>0</v>
      </c>
      <c r="CD111" s="196" t="str">
        <f t="shared" si="72"/>
        <v>Fail</v>
      </c>
      <c r="CE111" s="47">
        <f>SUM(SUMIF(Survey!EA111:EC111,{"&gt;0","&lt;0"})*{1,-1})</f>
        <v>0</v>
      </c>
      <c r="CF111" s="50">
        <f t="shared" si="73"/>
        <v>0</v>
      </c>
      <c r="CG111" s="50">
        <f t="shared" si="74"/>
        <v>100</v>
      </c>
      <c r="CH111" s="48" t="b">
        <f>IF(OR(Survey!$M111="ETF",Survey!$M111="ETF, alternative mutual fund",Survey!$M111="Closed-end", Survey!$M111="Split share corp"),TRUE,FALSE)</f>
        <v>0</v>
      </c>
      <c r="CI111" s="196" t="str">
        <f t="shared" si="75"/>
        <v>Fail</v>
      </c>
      <c r="CJ111" s="47">
        <f>SUM(SUMIF(Survey!EE111:EK111,{"&gt;0","&lt;0"})*{1,-1})</f>
        <v>0</v>
      </c>
      <c r="CK111" s="50">
        <f t="shared" si="76"/>
        <v>0</v>
      </c>
      <c r="CL111" s="49">
        <f t="shared" si="77"/>
        <v>100</v>
      </c>
      <c r="CM111" s="196" t="str">
        <f t="shared" si="78"/>
        <v>Fail</v>
      </c>
      <c r="CN111" s="47">
        <f>SUM(SUMIF(Survey!EM111:ES111,{"&gt;0","&lt;0"})*{1,-1})</f>
        <v>0</v>
      </c>
      <c r="CO111" s="50">
        <f t="shared" si="79"/>
        <v>0</v>
      </c>
      <c r="CP111" s="49">
        <f t="shared" si="80"/>
        <v>100</v>
      </c>
    </row>
    <row r="112" spans="1:94">
      <c r="A112" s="1">
        <v>109</v>
      </c>
      <c r="B112" s="37" t="str">
        <f t="shared" si="41"/>
        <v>Pass</v>
      </c>
      <c r="C112" s="37" t="str">
        <f>IF(COUNTBLANK(Survey!B112:ET112)=$C$2, "Pass", "Fail")</f>
        <v>Pass</v>
      </c>
      <c r="D112" s="37" t="str">
        <f t="shared" si="42"/>
        <v>Fail</v>
      </c>
      <c r="F112" s="196" t="str">
        <f t="shared" si="43"/>
        <v>Fail</v>
      </c>
      <c r="G112" s="43">
        <f>COUNTBLANK(Survey!B112:D112)+COUNTBLANK(Survey!G112)+COUNTBLANK(Survey!I112)+COUNTBLANK(Survey!L112:M112)+COUNTBLANK(Survey!P112)+COUNTBLANK(Survey!S112:U112)+COUNTBLANK(Survey!AA112:AC112)+COUNTBLANK(Survey!AF112:AG112)+COUNTBLANK(Survey!AK112)</f>
        <v>17</v>
      </c>
      <c r="H112" s="196" t="str">
        <f t="shared" si="44"/>
        <v>Pass</v>
      </c>
      <c r="I112" s="44">
        <f>LEN(Survey!E112)</f>
        <v>0</v>
      </c>
      <c r="J112" s="196" t="str">
        <f t="shared" si="45"/>
        <v>Pass</v>
      </c>
      <c r="K112" s="43">
        <f>LEN(Survey!F112)</f>
        <v>0</v>
      </c>
      <c r="L112" s="196" t="str">
        <f t="shared" si="46"/>
        <v>Pass</v>
      </c>
      <c r="M112" s="44">
        <f>LEN(Survey!H112)</f>
        <v>0</v>
      </c>
      <c r="N112" s="43" t="str">
        <f>IF(Survey!$L112="Prospectus fund", "Yes", "No")</f>
        <v>No</v>
      </c>
      <c r="O112" s="196" t="str">
        <f t="shared" si="47"/>
        <v>Pass</v>
      </c>
      <c r="P112" s="44">
        <f>MOD((LEN(Survey!J112)+2),11)</f>
        <v>2</v>
      </c>
      <c r="Q112" s="48" t="b">
        <f>IF(OR(Survey!$M112="ETF",Survey!$M112="ETF, alternative mutual fund",Survey!$M112="Closed-end", Survey!$M112="Split share corp", Survey!$I112="Yes"),TRUE,FALSE)</f>
        <v>0</v>
      </c>
      <c r="R112" s="196" t="str">
        <f>IFERROR(IF(AND(OR(U112=V112,V112 = "Either"),NOT(ISBLANK(Survey!K112))),"Pass","Fail"),"Pass")</f>
        <v>Fail</v>
      </c>
      <c r="S112" s="47" cm="1">
        <f t="array" ref="S112">SUM(SUMIF(Survey!BO112:CH112,{"&gt;0","&lt;0"})*{1,-1})</f>
        <v>0</v>
      </c>
      <c r="T112" s="54" cm="1">
        <f t="array" ref="T112">SUM(SUMIF(Survey!BR112,{"&gt;0","&lt;0"})*{1,-1})+SUM(SUMIF(Survey!CB112,{"&gt;0","&lt;0"})*{1,-1})</f>
        <v>0</v>
      </c>
      <c r="U112" s="54">
        <f>Survey!K112</f>
        <v>0</v>
      </c>
      <c r="V112" s="53" t="str">
        <f t="shared" si="48"/>
        <v>Stand-alone</v>
      </c>
      <c r="W112" s="196" t="str">
        <f t="shared" si="49"/>
        <v>Fail</v>
      </c>
      <c r="X112" s="93" cm="1">
        <f t="array" ref="X112">SUM(SUMIF(Survey!BO112:CH112,{"&gt;0","&lt;0"})*{1,-1})+SUM(SUMIF(Survey!CJ112:DC112,{"&gt;0","&lt;0"})*{1,-1})</f>
        <v>0</v>
      </c>
      <c r="Y112" s="93">
        <f>IFERROR(X112/(Survey!$AL112),0)</f>
        <v>0</v>
      </c>
      <c r="Z112" s="198" t="b">
        <f>IF(OR(Survey!$M112="Alternative strategy or hedge",Survey!$M112="Other",Survey!$L112="Prospectus fund"),TRUE,FALSE)</f>
        <v>0</v>
      </c>
      <c r="AA112" s="198" t="b">
        <f>NOT(ISBLANK(Survey!$M112))</f>
        <v>0</v>
      </c>
      <c r="AB112" s="196" t="str">
        <f t="shared" si="50"/>
        <v>Pass</v>
      </c>
      <c r="AC112" s="54" t="b">
        <f>NOT(ISNUMBER(SEARCH("Other",Survey!$P112)))</f>
        <v>1</v>
      </c>
      <c r="AD112" s="53" t="b">
        <f>NOT(ISBLANK(Survey!$Q112))</f>
        <v>0</v>
      </c>
      <c r="AE112" s="239" t="str" cm="1">
        <f t="array" ref="AE112">IF(OR(IF(OR($AG112+$AH112 = 2, $AI112=1), FALSE, TRUE), AND($AF112:$AF112 = 0)),"Pass","Fail")</f>
        <v>Pass</v>
      </c>
      <c r="AF112" s="235">
        <f>COUNTBLANK(Survey!$W112:$Z112)</f>
        <v>4</v>
      </c>
      <c r="AG112" s="235">
        <f>IF(Survey!$I112="Yes",1,0)</f>
        <v>0</v>
      </c>
      <c r="AH112" s="235">
        <f>IF(OR(Survey!$M112="Mutual fund",Survey!$M112="Alternative mutual fund",Survey!$M112="Money market"),1,0)</f>
        <v>0</v>
      </c>
      <c r="AI112" s="240">
        <f>IF(OR(Survey!$M112="ETF",Survey!$M112="ETF, alternative mutual fund"),1,0)</f>
        <v>0</v>
      </c>
      <c r="AJ112" s="196" t="str">
        <f t="shared" si="51"/>
        <v>Pass</v>
      </c>
      <c r="AK112" s="54" t="b">
        <f>NOT(ISNUMBER(SEARCH("Yes",Survey!$AC112)))</f>
        <v>1</v>
      </c>
      <c r="AL112" s="53" t="b">
        <f>IF(COUNTBLANK(Survey!$AD112:$AE112)=0,TRUE, FALSE)</f>
        <v>0</v>
      </c>
      <c r="AM112" s="196" t="str">
        <f t="shared" si="52"/>
        <v>Pass</v>
      </c>
      <c r="AN112" s="54" t="b">
        <f>NOT(ISNUMBER(SEARCH("Yes",Survey!$AF112)))</f>
        <v>1</v>
      </c>
      <c r="AO112" s="53" t="b">
        <f>NOT(ISBLANK(Survey!$AH112))</f>
        <v>0</v>
      </c>
      <c r="AP112" s="196" t="str">
        <f t="shared" si="53"/>
        <v>Pass</v>
      </c>
      <c r="AQ112" s="54" t="b">
        <f>NOT(OR(ISNUMBER(SEARCH("Other",Survey!$AH112)),ISNUMBER(SEARCH("Multiple",Survey!$AH112))))</f>
        <v>1</v>
      </c>
      <c r="AR112" s="53" t="b">
        <f>NOT(ISBLANK(Survey!$AI112))</f>
        <v>0</v>
      </c>
      <c r="AS112" s="196" t="str">
        <f t="shared" si="54"/>
        <v>Fail</v>
      </c>
      <c r="AT112" s="45">
        <f>(Survey!$AL112)</f>
        <v>0</v>
      </c>
      <c r="AU112" s="37" t="str">
        <f t="shared" si="55"/>
        <v>Fail</v>
      </c>
      <c r="AV112" s="38">
        <f>ABS(Survey!$AL112)</f>
        <v>0</v>
      </c>
      <c r="AW112" s="64">
        <f>ABS(Survey!$AM112)+Survey!$AN112-ABS(Survey!$AO112)+ABS(Survey!$AP112)-ABS(Survey!$AQ112)+ABS(Survey!$AR112)-ABS(Survey!$AS112)+Survey!$AT112</f>
        <v>0</v>
      </c>
      <c r="AX112" s="46" t="str">
        <f t="shared" si="56"/>
        <v>No holdings</v>
      </c>
      <c r="AY112" s="37">
        <f t="shared" si="57"/>
        <v>0</v>
      </c>
      <c r="AZ112" s="196" t="str">
        <f t="shared" si="58"/>
        <v>Pass</v>
      </c>
      <c r="BA112" s="54" t="b">
        <f>IF(ABS(Survey!$AT112)=0,TRUE,FALSE)</f>
        <v>1</v>
      </c>
      <c r="BB112" s="53" t="b">
        <f>NOT(ISBLANK(Survey!$AU112))</f>
        <v>0</v>
      </c>
      <c r="BC112" s="37" t="str">
        <f t="shared" si="59"/>
        <v>Fail</v>
      </c>
      <c r="BD112" s="38">
        <f>ABS(Survey!$AL112)</f>
        <v>0</v>
      </c>
      <c r="BE112" s="38" cm="1">
        <f t="array" ref="BE112">SUM(SUMIF(Survey!AW112:BD112,{"&gt;0","&lt;0"})*{1,-1})-SUM(SUMIF(Survey!BF112:BM112,{"&gt;0","&lt;0"})*{1,-1})</f>
        <v>0</v>
      </c>
      <c r="BF112" s="46" t="str">
        <f t="shared" si="60"/>
        <v>No holdings</v>
      </c>
      <c r="BG112" s="37">
        <f t="shared" si="61"/>
        <v>0</v>
      </c>
      <c r="BH112" s="196" t="str">
        <f t="shared" si="62"/>
        <v>Fail</v>
      </c>
      <c r="BI112" s="47">
        <f>ABS(Survey!$AL112)</f>
        <v>0</v>
      </c>
      <c r="BJ112" s="47" cm="1">
        <f t="array" ref="BJ112">SUM(SUMIF(Survey!BO112:CH112,{"&gt;0","&lt;0"})*{1,-1})-SUM(SUMIF(Survey!CJ112:DC112,{"&gt;0","&lt;0"})*{1,-1})</f>
        <v>0</v>
      </c>
      <c r="BK112" s="48" t="str">
        <f t="shared" si="63"/>
        <v>No holdings</v>
      </c>
      <c r="BL112" s="49">
        <f t="shared" si="64"/>
        <v>0</v>
      </c>
      <c r="BM112" s="196" t="str">
        <f t="shared" si="65"/>
        <v>Pass</v>
      </c>
      <c r="BN112" s="54" t="b">
        <f>IF(ABS(Survey!$CH112)=0,TRUE,FALSE)</f>
        <v>1</v>
      </c>
      <c r="BO112" s="53" t="b">
        <f>NOT(ISBLANK(Survey!$CI112))</f>
        <v>0</v>
      </c>
      <c r="BP112" s="196" t="str">
        <f t="shared" si="66"/>
        <v>Pass</v>
      </c>
      <c r="BQ112" s="54" t="b">
        <f>IF(ABS(Survey!$DC112)=0,TRUE,FALSE)</f>
        <v>1</v>
      </c>
      <c r="BR112" s="53" t="b">
        <f>NOT(ISBLANK(Survey!$DD112))</f>
        <v>0</v>
      </c>
      <c r="BS112" s="37" t="str">
        <f t="shared" si="67"/>
        <v>Pass</v>
      </c>
      <c r="BT112" s="38" cm="1">
        <f t="array" ref="BT112">SUM(SUMIF(Survey!CD112,{"&gt;0","&lt;0"})*{1,-1})+SUM(SUMIF(Survey!CY112,{"&gt;0","&lt;0"})*{1,-1})</f>
        <v>0</v>
      </c>
      <c r="BU112" s="38">
        <f>SUM(SUMIF(Survey!DF112:DL112,{"&gt;0","&lt;0"})*{1,-1})+SUM(SUMIF(Survey!DN112:DT112,{"&gt;0","&lt;0"})*{1,-1})</f>
        <v>0</v>
      </c>
      <c r="BV112" s="37">
        <f t="shared" si="68"/>
        <v>0</v>
      </c>
      <c r="BW112" s="37">
        <f t="shared" si="69"/>
        <v>0</v>
      </c>
      <c r="BX112" s="196" t="str">
        <f t="shared" si="70"/>
        <v>Pass</v>
      </c>
      <c r="BY112" s="54" t="b">
        <f>IF(ABS(Survey!$DL112)=0,TRUE,FALSE)</f>
        <v>1</v>
      </c>
      <c r="BZ112" s="53" t="b">
        <f>NOT(ISBLANK(Survey!DM112))</f>
        <v>0</v>
      </c>
      <c r="CA112" s="196" t="str">
        <f t="shared" si="71"/>
        <v>Pass</v>
      </c>
      <c r="CB112" s="54" t="b">
        <f>IF(ABS(Survey!$DT112)=0,TRUE,FALSE)</f>
        <v>1</v>
      </c>
      <c r="CC112" s="53" t="b">
        <f>NOT(ISBLANK(Survey!$DU112))</f>
        <v>0</v>
      </c>
      <c r="CD112" s="196" t="str">
        <f t="shared" si="72"/>
        <v>Fail</v>
      </c>
      <c r="CE112" s="47">
        <f>SUM(SUMIF(Survey!EA112:EC112,{"&gt;0","&lt;0"})*{1,-1})</f>
        <v>0</v>
      </c>
      <c r="CF112" s="50">
        <f t="shared" si="73"/>
        <v>0</v>
      </c>
      <c r="CG112" s="50">
        <f t="shared" si="74"/>
        <v>100</v>
      </c>
      <c r="CH112" s="48" t="b">
        <f>IF(OR(Survey!$M112="ETF",Survey!$M112="ETF, alternative mutual fund",Survey!$M112="Closed-end", Survey!$M112="Split share corp"),TRUE,FALSE)</f>
        <v>0</v>
      </c>
      <c r="CI112" s="196" t="str">
        <f t="shared" si="75"/>
        <v>Fail</v>
      </c>
      <c r="CJ112" s="47">
        <f>SUM(SUMIF(Survey!EE112:EK112,{"&gt;0","&lt;0"})*{1,-1})</f>
        <v>0</v>
      </c>
      <c r="CK112" s="50">
        <f t="shared" si="76"/>
        <v>0</v>
      </c>
      <c r="CL112" s="49">
        <f t="shared" si="77"/>
        <v>100</v>
      </c>
      <c r="CM112" s="196" t="str">
        <f t="shared" si="78"/>
        <v>Fail</v>
      </c>
      <c r="CN112" s="47">
        <f>SUM(SUMIF(Survey!EM112:ES112,{"&gt;0","&lt;0"})*{1,-1})</f>
        <v>0</v>
      </c>
      <c r="CO112" s="50">
        <f t="shared" si="79"/>
        <v>0</v>
      </c>
      <c r="CP112" s="49">
        <f t="shared" si="80"/>
        <v>100</v>
      </c>
    </row>
    <row r="113" spans="1:94">
      <c r="A113" s="1">
        <v>110</v>
      </c>
      <c r="B113" s="37" t="str">
        <f t="shared" si="41"/>
        <v>Pass</v>
      </c>
      <c r="C113" s="37" t="str">
        <f>IF(COUNTBLANK(Survey!B113:ET113)=$C$2, "Pass", "Fail")</f>
        <v>Pass</v>
      </c>
      <c r="D113" s="37" t="str">
        <f t="shared" si="42"/>
        <v>Fail</v>
      </c>
      <c r="F113" s="196" t="str">
        <f t="shared" si="43"/>
        <v>Fail</v>
      </c>
      <c r="G113" s="43">
        <f>COUNTBLANK(Survey!B113:D113)+COUNTBLANK(Survey!G113)+COUNTBLANK(Survey!I113)+COUNTBLANK(Survey!L113:M113)+COUNTBLANK(Survey!P113)+COUNTBLANK(Survey!S113:U113)+COUNTBLANK(Survey!AA113:AC113)+COUNTBLANK(Survey!AF113:AG113)+COUNTBLANK(Survey!AK113)</f>
        <v>17</v>
      </c>
      <c r="H113" s="196" t="str">
        <f t="shared" si="44"/>
        <v>Pass</v>
      </c>
      <c r="I113" s="44">
        <f>LEN(Survey!E113)</f>
        <v>0</v>
      </c>
      <c r="J113" s="196" t="str">
        <f t="shared" si="45"/>
        <v>Pass</v>
      </c>
      <c r="K113" s="43">
        <f>LEN(Survey!F113)</f>
        <v>0</v>
      </c>
      <c r="L113" s="196" t="str">
        <f t="shared" si="46"/>
        <v>Pass</v>
      </c>
      <c r="M113" s="44">
        <f>LEN(Survey!H113)</f>
        <v>0</v>
      </c>
      <c r="N113" s="43" t="str">
        <f>IF(Survey!$L113="Prospectus fund", "Yes", "No")</f>
        <v>No</v>
      </c>
      <c r="O113" s="196" t="str">
        <f t="shared" si="47"/>
        <v>Pass</v>
      </c>
      <c r="P113" s="44">
        <f>MOD((LEN(Survey!J113)+2),11)</f>
        <v>2</v>
      </c>
      <c r="Q113" s="48" t="b">
        <f>IF(OR(Survey!$M113="ETF",Survey!$M113="ETF, alternative mutual fund",Survey!$M113="Closed-end", Survey!$M113="Split share corp", Survey!$I113="Yes"),TRUE,FALSE)</f>
        <v>0</v>
      </c>
      <c r="R113" s="196" t="str">
        <f>IFERROR(IF(AND(OR(U113=V113,V113 = "Either"),NOT(ISBLANK(Survey!K113))),"Pass","Fail"),"Pass")</f>
        <v>Fail</v>
      </c>
      <c r="S113" s="47" cm="1">
        <f t="array" ref="S113">SUM(SUMIF(Survey!BO113:CH113,{"&gt;0","&lt;0"})*{1,-1})</f>
        <v>0</v>
      </c>
      <c r="T113" s="54" cm="1">
        <f t="array" ref="T113">SUM(SUMIF(Survey!BR113,{"&gt;0","&lt;0"})*{1,-1})+SUM(SUMIF(Survey!CB113,{"&gt;0","&lt;0"})*{1,-1})</f>
        <v>0</v>
      </c>
      <c r="U113" s="54">
        <f>Survey!K113</f>
        <v>0</v>
      </c>
      <c r="V113" s="53" t="str">
        <f t="shared" si="48"/>
        <v>Stand-alone</v>
      </c>
      <c r="W113" s="196" t="str">
        <f t="shared" si="49"/>
        <v>Fail</v>
      </c>
      <c r="X113" s="93" cm="1">
        <f t="array" ref="X113">SUM(SUMIF(Survey!BO113:CH113,{"&gt;0","&lt;0"})*{1,-1})+SUM(SUMIF(Survey!CJ113:DC113,{"&gt;0","&lt;0"})*{1,-1})</f>
        <v>0</v>
      </c>
      <c r="Y113" s="93">
        <f>IFERROR(X113/(Survey!$AL113),0)</f>
        <v>0</v>
      </c>
      <c r="Z113" s="198" t="b">
        <f>IF(OR(Survey!$M113="Alternative strategy or hedge",Survey!$M113="Other",Survey!$L113="Prospectus fund"),TRUE,FALSE)</f>
        <v>0</v>
      </c>
      <c r="AA113" s="198" t="b">
        <f>NOT(ISBLANK(Survey!$M113))</f>
        <v>0</v>
      </c>
      <c r="AB113" s="196" t="str">
        <f t="shared" si="50"/>
        <v>Pass</v>
      </c>
      <c r="AC113" s="54" t="b">
        <f>NOT(ISNUMBER(SEARCH("Other",Survey!$P113)))</f>
        <v>1</v>
      </c>
      <c r="AD113" s="53" t="b">
        <f>NOT(ISBLANK(Survey!$Q113))</f>
        <v>0</v>
      </c>
      <c r="AE113" s="239" t="str" cm="1">
        <f t="array" ref="AE113">IF(OR(IF(OR($AG113+$AH113 = 2, $AI113=1), FALSE, TRUE), AND($AF113:$AF113 = 0)),"Pass","Fail")</f>
        <v>Pass</v>
      </c>
      <c r="AF113" s="235">
        <f>COUNTBLANK(Survey!$W113:$Z113)</f>
        <v>4</v>
      </c>
      <c r="AG113" s="235">
        <f>IF(Survey!$I113="Yes",1,0)</f>
        <v>0</v>
      </c>
      <c r="AH113" s="235">
        <f>IF(OR(Survey!$M113="Mutual fund",Survey!$M113="Alternative mutual fund",Survey!$M113="Money market"),1,0)</f>
        <v>0</v>
      </c>
      <c r="AI113" s="240">
        <f>IF(OR(Survey!$M113="ETF",Survey!$M113="ETF, alternative mutual fund"),1,0)</f>
        <v>0</v>
      </c>
      <c r="AJ113" s="196" t="str">
        <f t="shared" si="51"/>
        <v>Pass</v>
      </c>
      <c r="AK113" s="54" t="b">
        <f>NOT(ISNUMBER(SEARCH("Yes",Survey!$AC113)))</f>
        <v>1</v>
      </c>
      <c r="AL113" s="53" t="b">
        <f>IF(COUNTBLANK(Survey!$AD113:$AE113)=0,TRUE, FALSE)</f>
        <v>0</v>
      </c>
      <c r="AM113" s="196" t="str">
        <f t="shared" si="52"/>
        <v>Pass</v>
      </c>
      <c r="AN113" s="54" t="b">
        <f>NOT(ISNUMBER(SEARCH("Yes",Survey!$AF113)))</f>
        <v>1</v>
      </c>
      <c r="AO113" s="53" t="b">
        <f>NOT(ISBLANK(Survey!$AH113))</f>
        <v>0</v>
      </c>
      <c r="AP113" s="196" t="str">
        <f t="shared" si="53"/>
        <v>Pass</v>
      </c>
      <c r="AQ113" s="54" t="b">
        <f>NOT(OR(ISNUMBER(SEARCH("Other",Survey!$AH113)),ISNUMBER(SEARCH("Multiple",Survey!$AH113))))</f>
        <v>1</v>
      </c>
      <c r="AR113" s="53" t="b">
        <f>NOT(ISBLANK(Survey!$AI113))</f>
        <v>0</v>
      </c>
      <c r="AS113" s="196" t="str">
        <f t="shared" si="54"/>
        <v>Fail</v>
      </c>
      <c r="AT113" s="45">
        <f>(Survey!$AL113)</f>
        <v>0</v>
      </c>
      <c r="AU113" s="37" t="str">
        <f t="shared" si="55"/>
        <v>Fail</v>
      </c>
      <c r="AV113" s="38">
        <f>ABS(Survey!$AL113)</f>
        <v>0</v>
      </c>
      <c r="AW113" s="64">
        <f>ABS(Survey!$AM113)+Survey!$AN113-ABS(Survey!$AO113)+ABS(Survey!$AP113)-ABS(Survey!$AQ113)+ABS(Survey!$AR113)-ABS(Survey!$AS113)+Survey!$AT113</f>
        <v>0</v>
      </c>
      <c r="AX113" s="46" t="str">
        <f t="shared" si="56"/>
        <v>No holdings</v>
      </c>
      <c r="AY113" s="37">
        <f t="shared" si="57"/>
        <v>0</v>
      </c>
      <c r="AZ113" s="196" t="str">
        <f t="shared" si="58"/>
        <v>Pass</v>
      </c>
      <c r="BA113" s="54" t="b">
        <f>IF(ABS(Survey!$AT113)=0,TRUE,FALSE)</f>
        <v>1</v>
      </c>
      <c r="BB113" s="53" t="b">
        <f>NOT(ISBLANK(Survey!$AU113))</f>
        <v>0</v>
      </c>
      <c r="BC113" s="37" t="str">
        <f t="shared" si="59"/>
        <v>Fail</v>
      </c>
      <c r="BD113" s="38">
        <f>ABS(Survey!$AL113)</f>
        <v>0</v>
      </c>
      <c r="BE113" s="38" cm="1">
        <f t="array" ref="BE113">SUM(SUMIF(Survey!AW113:BD113,{"&gt;0","&lt;0"})*{1,-1})-SUM(SUMIF(Survey!BF113:BM113,{"&gt;0","&lt;0"})*{1,-1})</f>
        <v>0</v>
      </c>
      <c r="BF113" s="46" t="str">
        <f t="shared" si="60"/>
        <v>No holdings</v>
      </c>
      <c r="BG113" s="37">
        <f t="shared" si="61"/>
        <v>0</v>
      </c>
      <c r="BH113" s="196" t="str">
        <f t="shared" si="62"/>
        <v>Fail</v>
      </c>
      <c r="BI113" s="47">
        <f>ABS(Survey!$AL113)</f>
        <v>0</v>
      </c>
      <c r="BJ113" s="47" cm="1">
        <f t="array" ref="BJ113">SUM(SUMIF(Survey!BO113:CH113,{"&gt;0","&lt;0"})*{1,-1})-SUM(SUMIF(Survey!CJ113:DC113,{"&gt;0","&lt;0"})*{1,-1})</f>
        <v>0</v>
      </c>
      <c r="BK113" s="48" t="str">
        <f t="shared" si="63"/>
        <v>No holdings</v>
      </c>
      <c r="BL113" s="49">
        <f t="shared" si="64"/>
        <v>0</v>
      </c>
      <c r="BM113" s="196" t="str">
        <f t="shared" si="65"/>
        <v>Pass</v>
      </c>
      <c r="BN113" s="54" t="b">
        <f>IF(ABS(Survey!$CH113)=0,TRUE,FALSE)</f>
        <v>1</v>
      </c>
      <c r="BO113" s="53" t="b">
        <f>NOT(ISBLANK(Survey!$CI113))</f>
        <v>0</v>
      </c>
      <c r="BP113" s="196" t="str">
        <f t="shared" si="66"/>
        <v>Pass</v>
      </c>
      <c r="BQ113" s="54" t="b">
        <f>IF(ABS(Survey!$DC113)=0,TRUE,FALSE)</f>
        <v>1</v>
      </c>
      <c r="BR113" s="53" t="b">
        <f>NOT(ISBLANK(Survey!$DD113))</f>
        <v>0</v>
      </c>
      <c r="BS113" s="37" t="str">
        <f t="shared" si="67"/>
        <v>Pass</v>
      </c>
      <c r="BT113" s="38" cm="1">
        <f t="array" ref="BT113">SUM(SUMIF(Survey!CD113,{"&gt;0","&lt;0"})*{1,-1})+SUM(SUMIF(Survey!CY113,{"&gt;0","&lt;0"})*{1,-1})</f>
        <v>0</v>
      </c>
      <c r="BU113" s="38">
        <f>SUM(SUMIF(Survey!DF113:DL113,{"&gt;0","&lt;0"})*{1,-1})+SUM(SUMIF(Survey!DN113:DT113,{"&gt;0","&lt;0"})*{1,-1})</f>
        <v>0</v>
      </c>
      <c r="BV113" s="37">
        <f t="shared" si="68"/>
        <v>0</v>
      </c>
      <c r="BW113" s="37">
        <f t="shared" si="69"/>
        <v>0</v>
      </c>
      <c r="BX113" s="196" t="str">
        <f t="shared" si="70"/>
        <v>Pass</v>
      </c>
      <c r="BY113" s="54" t="b">
        <f>IF(ABS(Survey!$DL113)=0,TRUE,FALSE)</f>
        <v>1</v>
      </c>
      <c r="BZ113" s="53" t="b">
        <f>NOT(ISBLANK(Survey!DM113))</f>
        <v>0</v>
      </c>
      <c r="CA113" s="196" t="str">
        <f t="shared" si="71"/>
        <v>Pass</v>
      </c>
      <c r="CB113" s="54" t="b">
        <f>IF(ABS(Survey!$DT113)=0,TRUE,FALSE)</f>
        <v>1</v>
      </c>
      <c r="CC113" s="53" t="b">
        <f>NOT(ISBLANK(Survey!$DU113))</f>
        <v>0</v>
      </c>
      <c r="CD113" s="196" t="str">
        <f t="shared" si="72"/>
        <v>Fail</v>
      </c>
      <c r="CE113" s="47">
        <f>SUM(SUMIF(Survey!EA113:EC113,{"&gt;0","&lt;0"})*{1,-1})</f>
        <v>0</v>
      </c>
      <c r="CF113" s="50">
        <f t="shared" si="73"/>
        <v>0</v>
      </c>
      <c r="CG113" s="50">
        <f t="shared" si="74"/>
        <v>100</v>
      </c>
      <c r="CH113" s="48" t="b">
        <f>IF(OR(Survey!$M113="ETF",Survey!$M113="ETF, alternative mutual fund",Survey!$M113="Closed-end", Survey!$M113="Split share corp"),TRUE,FALSE)</f>
        <v>0</v>
      </c>
      <c r="CI113" s="196" t="str">
        <f t="shared" si="75"/>
        <v>Fail</v>
      </c>
      <c r="CJ113" s="47">
        <f>SUM(SUMIF(Survey!EE113:EK113,{"&gt;0","&lt;0"})*{1,-1})</f>
        <v>0</v>
      </c>
      <c r="CK113" s="50">
        <f t="shared" si="76"/>
        <v>0</v>
      </c>
      <c r="CL113" s="49">
        <f t="shared" si="77"/>
        <v>100</v>
      </c>
      <c r="CM113" s="196" t="str">
        <f t="shared" si="78"/>
        <v>Fail</v>
      </c>
      <c r="CN113" s="47">
        <f>SUM(SUMIF(Survey!EM113:ES113,{"&gt;0","&lt;0"})*{1,-1})</f>
        <v>0</v>
      </c>
      <c r="CO113" s="50">
        <f t="shared" si="79"/>
        <v>0</v>
      </c>
      <c r="CP113" s="49">
        <f t="shared" si="80"/>
        <v>100</v>
      </c>
    </row>
    <row r="114" spans="1:94">
      <c r="A114" s="1">
        <v>111</v>
      </c>
      <c r="B114" s="37" t="str">
        <f t="shared" si="41"/>
        <v>Pass</v>
      </c>
      <c r="C114" s="37" t="str">
        <f>IF(COUNTBLANK(Survey!B114:ET114)=$C$2, "Pass", "Fail")</f>
        <v>Pass</v>
      </c>
      <c r="D114" s="37" t="str">
        <f t="shared" si="42"/>
        <v>Fail</v>
      </c>
      <c r="F114" s="196" t="str">
        <f t="shared" si="43"/>
        <v>Fail</v>
      </c>
      <c r="G114" s="43">
        <f>COUNTBLANK(Survey!B114:D114)+COUNTBLANK(Survey!G114)+COUNTBLANK(Survey!I114)+COUNTBLANK(Survey!L114:M114)+COUNTBLANK(Survey!P114)+COUNTBLANK(Survey!S114:U114)+COUNTBLANK(Survey!AA114:AC114)+COUNTBLANK(Survey!AF114:AG114)+COUNTBLANK(Survey!AK114)</f>
        <v>17</v>
      </c>
      <c r="H114" s="196" t="str">
        <f t="shared" si="44"/>
        <v>Pass</v>
      </c>
      <c r="I114" s="44">
        <f>LEN(Survey!E114)</f>
        <v>0</v>
      </c>
      <c r="J114" s="196" t="str">
        <f t="shared" si="45"/>
        <v>Pass</v>
      </c>
      <c r="K114" s="43">
        <f>LEN(Survey!F114)</f>
        <v>0</v>
      </c>
      <c r="L114" s="196" t="str">
        <f t="shared" si="46"/>
        <v>Pass</v>
      </c>
      <c r="M114" s="44">
        <f>LEN(Survey!H114)</f>
        <v>0</v>
      </c>
      <c r="N114" s="43" t="str">
        <f>IF(Survey!$L114="Prospectus fund", "Yes", "No")</f>
        <v>No</v>
      </c>
      <c r="O114" s="196" t="str">
        <f t="shared" si="47"/>
        <v>Pass</v>
      </c>
      <c r="P114" s="44">
        <f>MOD((LEN(Survey!J114)+2),11)</f>
        <v>2</v>
      </c>
      <c r="Q114" s="48" t="b">
        <f>IF(OR(Survey!$M114="ETF",Survey!$M114="ETF, alternative mutual fund",Survey!$M114="Closed-end", Survey!$M114="Split share corp", Survey!$I114="Yes"),TRUE,FALSE)</f>
        <v>0</v>
      </c>
      <c r="R114" s="196" t="str">
        <f>IFERROR(IF(AND(OR(U114=V114,V114 = "Either"),NOT(ISBLANK(Survey!K114))),"Pass","Fail"),"Pass")</f>
        <v>Fail</v>
      </c>
      <c r="S114" s="47" cm="1">
        <f t="array" ref="S114">SUM(SUMIF(Survey!BO114:CH114,{"&gt;0","&lt;0"})*{1,-1})</f>
        <v>0</v>
      </c>
      <c r="T114" s="54" cm="1">
        <f t="array" ref="T114">SUM(SUMIF(Survey!BR114,{"&gt;0","&lt;0"})*{1,-1})+SUM(SUMIF(Survey!CB114,{"&gt;0","&lt;0"})*{1,-1})</f>
        <v>0</v>
      </c>
      <c r="U114" s="54">
        <f>Survey!K114</f>
        <v>0</v>
      </c>
      <c r="V114" s="53" t="str">
        <f t="shared" si="48"/>
        <v>Stand-alone</v>
      </c>
      <c r="W114" s="196" t="str">
        <f t="shared" si="49"/>
        <v>Fail</v>
      </c>
      <c r="X114" s="93" cm="1">
        <f t="array" ref="X114">SUM(SUMIF(Survey!BO114:CH114,{"&gt;0","&lt;0"})*{1,-1})+SUM(SUMIF(Survey!CJ114:DC114,{"&gt;0","&lt;0"})*{1,-1})</f>
        <v>0</v>
      </c>
      <c r="Y114" s="93">
        <f>IFERROR(X114/(Survey!$AL114),0)</f>
        <v>0</v>
      </c>
      <c r="Z114" s="198" t="b">
        <f>IF(OR(Survey!$M114="Alternative strategy or hedge",Survey!$M114="Other",Survey!$L114="Prospectus fund"),TRUE,FALSE)</f>
        <v>0</v>
      </c>
      <c r="AA114" s="198" t="b">
        <f>NOT(ISBLANK(Survey!$M114))</f>
        <v>0</v>
      </c>
      <c r="AB114" s="196" t="str">
        <f t="shared" si="50"/>
        <v>Pass</v>
      </c>
      <c r="AC114" s="54" t="b">
        <f>NOT(ISNUMBER(SEARCH("Other",Survey!$P114)))</f>
        <v>1</v>
      </c>
      <c r="AD114" s="53" t="b">
        <f>NOT(ISBLANK(Survey!$Q114))</f>
        <v>0</v>
      </c>
      <c r="AE114" s="239" t="str" cm="1">
        <f t="array" ref="AE114">IF(OR(IF(OR($AG114+$AH114 = 2, $AI114=1), FALSE, TRUE), AND($AF114:$AF114 = 0)),"Pass","Fail")</f>
        <v>Pass</v>
      </c>
      <c r="AF114" s="235">
        <f>COUNTBLANK(Survey!$W114:$Z114)</f>
        <v>4</v>
      </c>
      <c r="AG114" s="235">
        <f>IF(Survey!$I114="Yes",1,0)</f>
        <v>0</v>
      </c>
      <c r="AH114" s="235">
        <f>IF(OR(Survey!$M114="Mutual fund",Survey!$M114="Alternative mutual fund",Survey!$M114="Money market"),1,0)</f>
        <v>0</v>
      </c>
      <c r="AI114" s="240">
        <f>IF(OR(Survey!$M114="ETF",Survey!$M114="ETF, alternative mutual fund"),1,0)</f>
        <v>0</v>
      </c>
      <c r="AJ114" s="196" t="str">
        <f t="shared" si="51"/>
        <v>Pass</v>
      </c>
      <c r="AK114" s="54" t="b">
        <f>NOT(ISNUMBER(SEARCH("Yes",Survey!$AC114)))</f>
        <v>1</v>
      </c>
      <c r="AL114" s="53" t="b">
        <f>IF(COUNTBLANK(Survey!$AD114:$AE114)=0,TRUE, FALSE)</f>
        <v>0</v>
      </c>
      <c r="AM114" s="196" t="str">
        <f t="shared" si="52"/>
        <v>Pass</v>
      </c>
      <c r="AN114" s="54" t="b">
        <f>NOT(ISNUMBER(SEARCH("Yes",Survey!$AF114)))</f>
        <v>1</v>
      </c>
      <c r="AO114" s="53" t="b">
        <f>NOT(ISBLANK(Survey!$AH114))</f>
        <v>0</v>
      </c>
      <c r="AP114" s="196" t="str">
        <f t="shared" si="53"/>
        <v>Pass</v>
      </c>
      <c r="AQ114" s="54" t="b">
        <f>NOT(OR(ISNUMBER(SEARCH("Other",Survey!$AH114)),ISNUMBER(SEARCH("Multiple",Survey!$AH114))))</f>
        <v>1</v>
      </c>
      <c r="AR114" s="53" t="b">
        <f>NOT(ISBLANK(Survey!$AI114))</f>
        <v>0</v>
      </c>
      <c r="AS114" s="196" t="str">
        <f t="shared" si="54"/>
        <v>Fail</v>
      </c>
      <c r="AT114" s="45">
        <f>(Survey!$AL114)</f>
        <v>0</v>
      </c>
      <c r="AU114" s="37" t="str">
        <f t="shared" si="55"/>
        <v>Fail</v>
      </c>
      <c r="AV114" s="38">
        <f>ABS(Survey!$AL114)</f>
        <v>0</v>
      </c>
      <c r="AW114" s="64">
        <f>ABS(Survey!$AM114)+Survey!$AN114-ABS(Survey!$AO114)+ABS(Survey!$AP114)-ABS(Survey!$AQ114)+ABS(Survey!$AR114)-ABS(Survey!$AS114)+Survey!$AT114</f>
        <v>0</v>
      </c>
      <c r="AX114" s="46" t="str">
        <f t="shared" si="56"/>
        <v>No holdings</v>
      </c>
      <c r="AY114" s="37">
        <f t="shared" si="57"/>
        <v>0</v>
      </c>
      <c r="AZ114" s="196" t="str">
        <f t="shared" si="58"/>
        <v>Pass</v>
      </c>
      <c r="BA114" s="54" t="b">
        <f>IF(ABS(Survey!$AT114)=0,TRUE,FALSE)</f>
        <v>1</v>
      </c>
      <c r="BB114" s="53" t="b">
        <f>NOT(ISBLANK(Survey!$AU114))</f>
        <v>0</v>
      </c>
      <c r="BC114" s="37" t="str">
        <f t="shared" si="59"/>
        <v>Fail</v>
      </c>
      <c r="BD114" s="38">
        <f>ABS(Survey!$AL114)</f>
        <v>0</v>
      </c>
      <c r="BE114" s="38" cm="1">
        <f t="array" ref="BE114">SUM(SUMIF(Survey!AW114:BD114,{"&gt;0","&lt;0"})*{1,-1})-SUM(SUMIF(Survey!BF114:BM114,{"&gt;0","&lt;0"})*{1,-1})</f>
        <v>0</v>
      </c>
      <c r="BF114" s="46" t="str">
        <f t="shared" si="60"/>
        <v>No holdings</v>
      </c>
      <c r="BG114" s="37">
        <f t="shared" si="61"/>
        <v>0</v>
      </c>
      <c r="BH114" s="196" t="str">
        <f t="shared" si="62"/>
        <v>Fail</v>
      </c>
      <c r="BI114" s="47">
        <f>ABS(Survey!$AL114)</f>
        <v>0</v>
      </c>
      <c r="BJ114" s="47" cm="1">
        <f t="array" ref="BJ114">SUM(SUMIF(Survey!BO114:CH114,{"&gt;0","&lt;0"})*{1,-1})-SUM(SUMIF(Survey!CJ114:DC114,{"&gt;0","&lt;0"})*{1,-1})</f>
        <v>0</v>
      </c>
      <c r="BK114" s="48" t="str">
        <f t="shared" si="63"/>
        <v>No holdings</v>
      </c>
      <c r="BL114" s="49">
        <f t="shared" si="64"/>
        <v>0</v>
      </c>
      <c r="BM114" s="196" t="str">
        <f t="shared" si="65"/>
        <v>Pass</v>
      </c>
      <c r="BN114" s="54" t="b">
        <f>IF(ABS(Survey!$CH114)=0,TRUE,FALSE)</f>
        <v>1</v>
      </c>
      <c r="BO114" s="53" t="b">
        <f>NOT(ISBLANK(Survey!$CI114))</f>
        <v>0</v>
      </c>
      <c r="BP114" s="196" t="str">
        <f t="shared" si="66"/>
        <v>Pass</v>
      </c>
      <c r="BQ114" s="54" t="b">
        <f>IF(ABS(Survey!$DC114)=0,TRUE,FALSE)</f>
        <v>1</v>
      </c>
      <c r="BR114" s="53" t="b">
        <f>NOT(ISBLANK(Survey!$DD114))</f>
        <v>0</v>
      </c>
      <c r="BS114" s="37" t="str">
        <f t="shared" si="67"/>
        <v>Pass</v>
      </c>
      <c r="BT114" s="38" cm="1">
        <f t="array" ref="BT114">SUM(SUMIF(Survey!CD114,{"&gt;0","&lt;0"})*{1,-1})+SUM(SUMIF(Survey!CY114,{"&gt;0","&lt;0"})*{1,-1})</f>
        <v>0</v>
      </c>
      <c r="BU114" s="38">
        <f>SUM(SUMIF(Survey!DF114:DL114,{"&gt;0","&lt;0"})*{1,-1})+SUM(SUMIF(Survey!DN114:DT114,{"&gt;0","&lt;0"})*{1,-1})</f>
        <v>0</v>
      </c>
      <c r="BV114" s="37">
        <f t="shared" si="68"/>
        <v>0</v>
      </c>
      <c r="BW114" s="37">
        <f t="shared" si="69"/>
        <v>0</v>
      </c>
      <c r="BX114" s="196" t="str">
        <f t="shared" si="70"/>
        <v>Pass</v>
      </c>
      <c r="BY114" s="54" t="b">
        <f>IF(ABS(Survey!$DL114)=0,TRUE,FALSE)</f>
        <v>1</v>
      </c>
      <c r="BZ114" s="53" t="b">
        <f>NOT(ISBLANK(Survey!DM114))</f>
        <v>0</v>
      </c>
      <c r="CA114" s="196" t="str">
        <f t="shared" si="71"/>
        <v>Pass</v>
      </c>
      <c r="CB114" s="54" t="b">
        <f>IF(ABS(Survey!$DT114)=0,TRUE,FALSE)</f>
        <v>1</v>
      </c>
      <c r="CC114" s="53" t="b">
        <f>NOT(ISBLANK(Survey!$DU114))</f>
        <v>0</v>
      </c>
      <c r="CD114" s="196" t="str">
        <f t="shared" si="72"/>
        <v>Fail</v>
      </c>
      <c r="CE114" s="47">
        <f>SUM(SUMIF(Survey!EA114:EC114,{"&gt;0","&lt;0"})*{1,-1})</f>
        <v>0</v>
      </c>
      <c r="CF114" s="50">
        <f t="shared" si="73"/>
        <v>0</v>
      </c>
      <c r="CG114" s="50">
        <f t="shared" si="74"/>
        <v>100</v>
      </c>
      <c r="CH114" s="48" t="b">
        <f>IF(OR(Survey!$M114="ETF",Survey!$M114="ETF, alternative mutual fund",Survey!$M114="Closed-end", Survey!$M114="Split share corp"),TRUE,FALSE)</f>
        <v>0</v>
      </c>
      <c r="CI114" s="196" t="str">
        <f t="shared" si="75"/>
        <v>Fail</v>
      </c>
      <c r="CJ114" s="47">
        <f>SUM(SUMIF(Survey!EE114:EK114,{"&gt;0","&lt;0"})*{1,-1})</f>
        <v>0</v>
      </c>
      <c r="CK114" s="50">
        <f t="shared" si="76"/>
        <v>0</v>
      </c>
      <c r="CL114" s="49">
        <f t="shared" si="77"/>
        <v>100</v>
      </c>
      <c r="CM114" s="196" t="str">
        <f t="shared" si="78"/>
        <v>Fail</v>
      </c>
      <c r="CN114" s="47">
        <f>SUM(SUMIF(Survey!EM114:ES114,{"&gt;0","&lt;0"})*{1,-1})</f>
        <v>0</v>
      </c>
      <c r="CO114" s="50">
        <f t="shared" si="79"/>
        <v>0</v>
      </c>
      <c r="CP114" s="49">
        <f t="shared" si="80"/>
        <v>100</v>
      </c>
    </row>
    <row r="115" spans="1:94">
      <c r="A115" s="1">
        <v>112</v>
      </c>
      <c r="B115" s="37" t="str">
        <f t="shared" si="41"/>
        <v>Pass</v>
      </c>
      <c r="C115" s="37" t="str">
        <f>IF(COUNTBLANK(Survey!B115:ET115)=$C$2, "Pass", "Fail")</f>
        <v>Pass</v>
      </c>
      <c r="D115" s="37" t="str">
        <f t="shared" si="42"/>
        <v>Fail</v>
      </c>
      <c r="F115" s="196" t="str">
        <f t="shared" si="43"/>
        <v>Fail</v>
      </c>
      <c r="G115" s="43">
        <f>COUNTBLANK(Survey!B115:D115)+COUNTBLANK(Survey!G115)+COUNTBLANK(Survey!I115)+COUNTBLANK(Survey!L115:M115)+COUNTBLANK(Survey!P115)+COUNTBLANK(Survey!S115:U115)+COUNTBLANK(Survey!AA115:AC115)+COUNTBLANK(Survey!AF115:AG115)+COUNTBLANK(Survey!AK115)</f>
        <v>17</v>
      </c>
      <c r="H115" s="196" t="str">
        <f t="shared" si="44"/>
        <v>Pass</v>
      </c>
      <c r="I115" s="44">
        <f>LEN(Survey!E115)</f>
        <v>0</v>
      </c>
      <c r="J115" s="196" t="str">
        <f t="shared" si="45"/>
        <v>Pass</v>
      </c>
      <c r="K115" s="43">
        <f>LEN(Survey!F115)</f>
        <v>0</v>
      </c>
      <c r="L115" s="196" t="str">
        <f t="shared" si="46"/>
        <v>Pass</v>
      </c>
      <c r="M115" s="44">
        <f>LEN(Survey!H115)</f>
        <v>0</v>
      </c>
      <c r="N115" s="43" t="str">
        <f>IF(Survey!$L115="Prospectus fund", "Yes", "No")</f>
        <v>No</v>
      </c>
      <c r="O115" s="196" t="str">
        <f t="shared" si="47"/>
        <v>Pass</v>
      </c>
      <c r="P115" s="44">
        <f>MOD((LEN(Survey!J115)+2),11)</f>
        <v>2</v>
      </c>
      <c r="Q115" s="48" t="b">
        <f>IF(OR(Survey!$M115="ETF",Survey!$M115="ETF, alternative mutual fund",Survey!$M115="Closed-end", Survey!$M115="Split share corp", Survey!$I115="Yes"),TRUE,FALSE)</f>
        <v>0</v>
      </c>
      <c r="R115" s="196" t="str">
        <f>IFERROR(IF(AND(OR(U115=V115,V115 = "Either"),NOT(ISBLANK(Survey!K115))),"Pass","Fail"),"Pass")</f>
        <v>Fail</v>
      </c>
      <c r="S115" s="47" cm="1">
        <f t="array" ref="S115">SUM(SUMIF(Survey!BO115:CH115,{"&gt;0","&lt;0"})*{1,-1})</f>
        <v>0</v>
      </c>
      <c r="T115" s="54" cm="1">
        <f t="array" ref="T115">SUM(SUMIF(Survey!BR115,{"&gt;0","&lt;0"})*{1,-1})+SUM(SUMIF(Survey!CB115,{"&gt;0","&lt;0"})*{1,-1})</f>
        <v>0</v>
      </c>
      <c r="U115" s="54">
        <f>Survey!K115</f>
        <v>0</v>
      </c>
      <c r="V115" s="53" t="str">
        <f t="shared" si="48"/>
        <v>Stand-alone</v>
      </c>
      <c r="W115" s="196" t="str">
        <f t="shared" si="49"/>
        <v>Fail</v>
      </c>
      <c r="X115" s="93" cm="1">
        <f t="array" ref="X115">SUM(SUMIF(Survey!BO115:CH115,{"&gt;0","&lt;0"})*{1,-1})+SUM(SUMIF(Survey!CJ115:DC115,{"&gt;0","&lt;0"})*{1,-1})</f>
        <v>0</v>
      </c>
      <c r="Y115" s="93">
        <f>IFERROR(X115/(Survey!$AL115),0)</f>
        <v>0</v>
      </c>
      <c r="Z115" s="198" t="b">
        <f>IF(OR(Survey!$M115="Alternative strategy or hedge",Survey!$M115="Other",Survey!$L115="Prospectus fund"),TRUE,FALSE)</f>
        <v>0</v>
      </c>
      <c r="AA115" s="198" t="b">
        <f>NOT(ISBLANK(Survey!$M115))</f>
        <v>0</v>
      </c>
      <c r="AB115" s="196" t="str">
        <f t="shared" si="50"/>
        <v>Pass</v>
      </c>
      <c r="AC115" s="54" t="b">
        <f>NOT(ISNUMBER(SEARCH("Other",Survey!$P115)))</f>
        <v>1</v>
      </c>
      <c r="AD115" s="53" t="b">
        <f>NOT(ISBLANK(Survey!$Q115))</f>
        <v>0</v>
      </c>
      <c r="AE115" s="239" t="str" cm="1">
        <f t="array" ref="AE115">IF(OR(IF(OR($AG115+$AH115 = 2, $AI115=1), FALSE, TRUE), AND($AF115:$AF115 = 0)),"Pass","Fail")</f>
        <v>Pass</v>
      </c>
      <c r="AF115" s="235">
        <f>COUNTBLANK(Survey!$W115:$Z115)</f>
        <v>4</v>
      </c>
      <c r="AG115" s="235">
        <f>IF(Survey!$I115="Yes",1,0)</f>
        <v>0</v>
      </c>
      <c r="AH115" s="235">
        <f>IF(OR(Survey!$M115="Mutual fund",Survey!$M115="Alternative mutual fund",Survey!$M115="Money market"),1,0)</f>
        <v>0</v>
      </c>
      <c r="AI115" s="240">
        <f>IF(OR(Survey!$M115="ETF",Survey!$M115="ETF, alternative mutual fund"),1,0)</f>
        <v>0</v>
      </c>
      <c r="AJ115" s="196" t="str">
        <f t="shared" si="51"/>
        <v>Pass</v>
      </c>
      <c r="AK115" s="54" t="b">
        <f>NOT(ISNUMBER(SEARCH("Yes",Survey!$AC115)))</f>
        <v>1</v>
      </c>
      <c r="AL115" s="53" t="b">
        <f>IF(COUNTBLANK(Survey!$AD115:$AE115)=0,TRUE, FALSE)</f>
        <v>0</v>
      </c>
      <c r="AM115" s="196" t="str">
        <f t="shared" si="52"/>
        <v>Pass</v>
      </c>
      <c r="AN115" s="54" t="b">
        <f>NOT(ISNUMBER(SEARCH("Yes",Survey!$AF115)))</f>
        <v>1</v>
      </c>
      <c r="AO115" s="53" t="b">
        <f>NOT(ISBLANK(Survey!$AH115))</f>
        <v>0</v>
      </c>
      <c r="AP115" s="196" t="str">
        <f t="shared" si="53"/>
        <v>Pass</v>
      </c>
      <c r="AQ115" s="54" t="b">
        <f>NOT(OR(ISNUMBER(SEARCH("Other",Survey!$AH115)),ISNUMBER(SEARCH("Multiple",Survey!$AH115))))</f>
        <v>1</v>
      </c>
      <c r="AR115" s="53" t="b">
        <f>NOT(ISBLANK(Survey!$AI115))</f>
        <v>0</v>
      </c>
      <c r="AS115" s="196" t="str">
        <f t="shared" si="54"/>
        <v>Fail</v>
      </c>
      <c r="AT115" s="45">
        <f>(Survey!$AL115)</f>
        <v>0</v>
      </c>
      <c r="AU115" s="37" t="str">
        <f t="shared" si="55"/>
        <v>Fail</v>
      </c>
      <c r="AV115" s="38">
        <f>ABS(Survey!$AL115)</f>
        <v>0</v>
      </c>
      <c r="AW115" s="64">
        <f>ABS(Survey!$AM115)+Survey!$AN115-ABS(Survey!$AO115)+ABS(Survey!$AP115)-ABS(Survey!$AQ115)+ABS(Survey!$AR115)-ABS(Survey!$AS115)+Survey!$AT115</f>
        <v>0</v>
      </c>
      <c r="AX115" s="46" t="str">
        <f t="shared" si="56"/>
        <v>No holdings</v>
      </c>
      <c r="AY115" s="37">
        <f t="shared" si="57"/>
        <v>0</v>
      </c>
      <c r="AZ115" s="196" t="str">
        <f t="shared" si="58"/>
        <v>Pass</v>
      </c>
      <c r="BA115" s="54" t="b">
        <f>IF(ABS(Survey!$AT115)=0,TRUE,FALSE)</f>
        <v>1</v>
      </c>
      <c r="BB115" s="53" t="b">
        <f>NOT(ISBLANK(Survey!$AU115))</f>
        <v>0</v>
      </c>
      <c r="BC115" s="37" t="str">
        <f t="shared" si="59"/>
        <v>Fail</v>
      </c>
      <c r="BD115" s="38">
        <f>ABS(Survey!$AL115)</f>
        <v>0</v>
      </c>
      <c r="BE115" s="38" cm="1">
        <f t="array" ref="BE115">SUM(SUMIF(Survey!AW115:BD115,{"&gt;0","&lt;0"})*{1,-1})-SUM(SUMIF(Survey!BF115:BM115,{"&gt;0","&lt;0"})*{1,-1})</f>
        <v>0</v>
      </c>
      <c r="BF115" s="46" t="str">
        <f t="shared" si="60"/>
        <v>No holdings</v>
      </c>
      <c r="BG115" s="37">
        <f t="shared" si="61"/>
        <v>0</v>
      </c>
      <c r="BH115" s="196" t="str">
        <f t="shared" si="62"/>
        <v>Fail</v>
      </c>
      <c r="BI115" s="47">
        <f>ABS(Survey!$AL115)</f>
        <v>0</v>
      </c>
      <c r="BJ115" s="47" cm="1">
        <f t="array" ref="BJ115">SUM(SUMIF(Survey!BO115:CH115,{"&gt;0","&lt;0"})*{1,-1})-SUM(SUMIF(Survey!CJ115:DC115,{"&gt;0","&lt;0"})*{1,-1})</f>
        <v>0</v>
      </c>
      <c r="BK115" s="48" t="str">
        <f t="shared" si="63"/>
        <v>No holdings</v>
      </c>
      <c r="BL115" s="49">
        <f t="shared" si="64"/>
        <v>0</v>
      </c>
      <c r="BM115" s="196" t="str">
        <f t="shared" si="65"/>
        <v>Pass</v>
      </c>
      <c r="BN115" s="54" t="b">
        <f>IF(ABS(Survey!$CH115)=0,TRUE,FALSE)</f>
        <v>1</v>
      </c>
      <c r="BO115" s="53" t="b">
        <f>NOT(ISBLANK(Survey!$CI115))</f>
        <v>0</v>
      </c>
      <c r="BP115" s="196" t="str">
        <f t="shared" si="66"/>
        <v>Pass</v>
      </c>
      <c r="BQ115" s="54" t="b">
        <f>IF(ABS(Survey!$DC115)=0,TRUE,FALSE)</f>
        <v>1</v>
      </c>
      <c r="BR115" s="53" t="b">
        <f>NOT(ISBLANK(Survey!$DD115))</f>
        <v>0</v>
      </c>
      <c r="BS115" s="37" t="str">
        <f t="shared" si="67"/>
        <v>Pass</v>
      </c>
      <c r="BT115" s="38" cm="1">
        <f t="array" ref="BT115">SUM(SUMIF(Survey!CD115,{"&gt;0","&lt;0"})*{1,-1})+SUM(SUMIF(Survey!CY115,{"&gt;0","&lt;0"})*{1,-1})</f>
        <v>0</v>
      </c>
      <c r="BU115" s="38">
        <f>SUM(SUMIF(Survey!DF115:DL115,{"&gt;0","&lt;0"})*{1,-1})+SUM(SUMIF(Survey!DN115:DT115,{"&gt;0","&lt;0"})*{1,-1})</f>
        <v>0</v>
      </c>
      <c r="BV115" s="37">
        <f t="shared" si="68"/>
        <v>0</v>
      </c>
      <c r="BW115" s="37">
        <f t="shared" si="69"/>
        <v>0</v>
      </c>
      <c r="BX115" s="196" t="str">
        <f t="shared" si="70"/>
        <v>Pass</v>
      </c>
      <c r="BY115" s="54" t="b">
        <f>IF(ABS(Survey!$DL115)=0,TRUE,FALSE)</f>
        <v>1</v>
      </c>
      <c r="BZ115" s="53" t="b">
        <f>NOT(ISBLANK(Survey!DM115))</f>
        <v>0</v>
      </c>
      <c r="CA115" s="196" t="str">
        <f t="shared" si="71"/>
        <v>Pass</v>
      </c>
      <c r="CB115" s="54" t="b">
        <f>IF(ABS(Survey!$DT115)=0,TRUE,FALSE)</f>
        <v>1</v>
      </c>
      <c r="CC115" s="53" t="b">
        <f>NOT(ISBLANK(Survey!$DU115))</f>
        <v>0</v>
      </c>
      <c r="CD115" s="196" t="str">
        <f t="shared" si="72"/>
        <v>Fail</v>
      </c>
      <c r="CE115" s="47">
        <f>SUM(SUMIF(Survey!EA115:EC115,{"&gt;0","&lt;0"})*{1,-1})</f>
        <v>0</v>
      </c>
      <c r="CF115" s="50">
        <f t="shared" si="73"/>
        <v>0</v>
      </c>
      <c r="CG115" s="50">
        <f t="shared" si="74"/>
        <v>100</v>
      </c>
      <c r="CH115" s="48" t="b">
        <f>IF(OR(Survey!$M115="ETF",Survey!$M115="ETF, alternative mutual fund",Survey!$M115="Closed-end", Survey!$M115="Split share corp"),TRUE,FALSE)</f>
        <v>0</v>
      </c>
      <c r="CI115" s="196" t="str">
        <f t="shared" si="75"/>
        <v>Fail</v>
      </c>
      <c r="CJ115" s="47">
        <f>SUM(SUMIF(Survey!EE115:EK115,{"&gt;0","&lt;0"})*{1,-1})</f>
        <v>0</v>
      </c>
      <c r="CK115" s="50">
        <f t="shared" si="76"/>
        <v>0</v>
      </c>
      <c r="CL115" s="49">
        <f t="shared" si="77"/>
        <v>100</v>
      </c>
      <c r="CM115" s="196" t="str">
        <f t="shared" si="78"/>
        <v>Fail</v>
      </c>
      <c r="CN115" s="47">
        <f>SUM(SUMIF(Survey!EM115:ES115,{"&gt;0","&lt;0"})*{1,-1})</f>
        <v>0</v>
      </c>
      <c r="CO115" s="50">
        <f t="shared" si="79"/>
        <v>0</v>
      </c>
      <c r="CP115" s="49">
        <f t="shared" si="80"/>
        <v>100</v>
      </c>
    </row>
    <row r="116" spans="1:94">
      <c r="A116" s="1">
        <v>113</v>
      </c>
      <c r="B116" s="37" t="str">
        <f t="shared" si="41"/>
        <v>Pass</v>
      </c>
      <c r="C116" s="37" t="str">
        <f>IF(COUNTBLANK(Survey!B116:ET116)=$C$2, "Pass", "Fail")</f>
        <v>Pass</v>
      </c>
      <c r="D116" s="37" t="str">
        <f t="shared" si="42"/>
        <v>Fail</v>
      </c>
      <c r="F116" s="196" t="str">
        <f t="shared" si="43"/>
        <v>Fail</v>
      </c>
      <c r="G116" s="43">
        <f>COUNTBLANK(Survey!B116:D116)+COUNTBLANK(Survey!G116)+COUNTBLANK(Survey!I116)+COUNTBLANK(Survey!L116:M116)+COUNTBLANK(Survey!P116)+COUNTBLANK(Survey!S116:U116)+COUNTBLANK(Survey!AA116:AC116)+COUNTBLANK(Survey!AF116:AG116)+COUNTBLANK(Survey!AK116)</f>
        <v>17</v>
      </c>
      <c r="H116" s="196" t="str">
        <f t="shared" si="44"/>
        <v>Pass</v>
      </c>
      <c r="I116" s="44">
        <f>LEN(Survey!E116)</f>
        <v>0</v>
      </c>
      <c r="J116" s="196" t="str">
        <f t="shared" si="45"/>
        <v>Pass</v>
      </c>
      <c r="K116" s="43">
        <f>LEN(Survey!F116)</f>
        <v>0</v>
      </c>
      <c r="L116" s="196" t="str">
        <f t="shared" si="46"/>
        <v>Pass</v>
      </c>
      <c r="M116" s="44">
        <f>LEN(Survey!H116)</f>
        <v>0</v>
      </c>
      <c r="N116" s="43" t="str">
        <f>IF(Survey!$L116="Prospectus fund", "Yes", "No")</f>
        <v>No</v>
      </c>
      <c r="O116" s="196" t="str">
        <f t="shared" si="47"/>
        <v>Pass</v>
      </c>
      <c r="P116" s="44">
        <f>MOD((LEN(Survey!J116)+2),11)</f>
        <v>2</v>
      </c>
      <c r="Q116" s="48" t="b">
        <f>IF(OR(Survey!$M116="ETF",Survey!$M116="ETF, alternative mutual fund",Survey!$M116="Closed-end", Survey!$M116="Split share corp", Survey!$I116="Yes"),TRUE,FALSE)</f>
        <v>0</v>
      </c>
      <c r="R116" s="196" t="str">
        <f>IFERROR(IF(AND(OR(U116=V116,V116 = "Either"),NOT(ISBLANK(Survey!K116))),"Pass","Fail"),"Pass")</f>
        <v>Fail</v>
      </c>
      <c r="S116" s="47" cm="1">
        <f t="array" ref="S116">SUM(SUMIF(Survey!BO116:CH116,{"&gt;0","&lt;0"})*{1,-1})</f>
        <v>0</v>
      </c>
      <c r="T116" s="54" cm="1">
        <f t="array" ref="T116">SUM(SUMIF(Survey!BR116,{"&gt;0","&lt;0"})*{1,-1})+SUM(SUMIF(Survey!CB116,{"&gt;0","&lt;0"})*{1,-1})</f>
        <v>0</v>
      </c>
      <c r="U116" s="54">
        <f>Survey!K116</f>
        <v>0</v>
      </c>
      <c r="V116" s="53" t="str">
        <f t="shared" si="48"/>
        <v>Stand-alone</v>
      </c>
      <c r="W116" s="196" t="str">
        <f t="shared" si="49"/>
        <v>Fail</v>
      </c>
      <c r="X116" s="93" cm="1">
        <f t="array" ref="X116">SUM(SUMIF(Survey!BO116:CH116,{"&gt;0","&lt;0"})*{1,-1})+SUM(SUMIF(Survey!CJ116:DC116,{"&gt;0","&lt;0"})*{1,-1})</f>
        <v>0</v>
      </c>
      <c r="Y116" s="93">
        <f>IFERROR(X116/(Survey!$AL116),0)</f>
        <v>0</v>
      </c>
      <c r="Z116" s="198" t="b">
        <f>IF(OR(Survey!$M116="Alternative strategy or hedge",Survey!$M116="Other",Survey!$L116="Prospectus fund"),TRUE,FALSE)</f>
        <v>0</v>
      </c>
      <c r="AA116" s="198" t="b">
        <f>NOT(ISBLANK(Survey!$M116))</f>
        <v>0</v>
      </c>
      <c r="AB116" s="196" t="str">
        <f t="shared" si="50"/>
        <v>Pass</v>
      </c>
      <c r="AC116" s="54" t="b">
        <f>NOT(ISNUMBER(SEARCH("Other",Survey!$P116)))</f>
        <v>1</v>
      </c>
      <c r="AD116" s="53" t="b">
        <f>NOT(ISBLANK(Survey!$Q116))</f>
        <v>0</v>
      </c>
      <c r="AE116" s="239" t="str" cm="1">
        <f t="array" ref="AE116">IF(OR(IF(OR($AG116+$AH116 = 2, $AI116=1), FALSE, TRUE), AND($AF116:$AF116 = 0)),"Pass","Fail")</f>
        <v>Pass</v>
      </c>
      <c r="AF116" s="235">
        <f>COUNTBLANK(Survey!$W116:$Z116)</f>
        <v>4</v>
      </c>
      <c r="AG116" s="235">
        <f>IF(Survey!$I116="Yes",1,0)</f>
        <v>0</v>
      </c>
      <c r="AH116" s="235">
        <f>IF(OR(Survey!$M116="Mutual fund",Survey!$M116="Alternative mutual fund",Survey!$M116="Money market"),1,0)</f>
        <v>0</v>
      </c>
      <c r="AI116" s="240">
        <f>IF(OR(Survey!$M116="ETF",Survey!$M116="ETF, alternative mutual fund"),1,0)</f>
        <v>0</v>
      </c>
      <c r="AJ116" s="196" t="str">
        <f t="shared" si="51"/>
        <v>Pass</v>
      </c>
      <c r="AK116" s="54" t="b">
        <f>NOT(ISNUMBER(SEARCH("Yes",Survey!$AC116)))</f>
        <v>1</v>
      </c>
      <c r="AL116" s="53" t="b">
        <f>IF(COUNTBLANK(Survey!$AD116:$AE116)=0,TRUE, FALSE)</f>
        <v>0</v>
      </c>
      <c r="AM116" s="196" t="str">
        <f t="shared" si="52"/>
        <v>Pass</v>
      </c>
      <c r="AN116" s="54" t="b">
        <f>NOT(ISNUMBER(SEARCH("Yes",Survey!$AF116)))</f>
        <v>1</v>
      </c>
      <c r="AO116" s="53" t="b">
        <f>NOT(ISBLANK(Survey!$AH116))</f>
        <v>0</v>
      </c>
      <c r="AP116" s="196" t="str">
        <f t="shared" si="53"/>
        <v>Pass</v>
      </c>
      <c r="AQ116" s="54" t="b">
        <f>NOT(OR(ISNUMBER(SEARCH("Other",Survey!$AH116)),ISNUMBER(SEARCH("Multiple",Survey!$AH116))))</f>
        <v>1</v>
      </c>
      <c r="AR116" s="53" t="b">
        <f>NOT(ISBLANK(Survey!$AI116))</f>
        <v>0</v>
      </c>
      <c r="AS116" s="196" t="str">
        <f t="shared" si="54"/>
        <v>Fail</v>
      </c>
      <c r="AT116" s="45">
        <f>(Survey!$AL116)</f>
        <v>0</v>
      </c>
      <c r="AU116" s="37" t="str">
        <f t="shared" si="55"/>
        <v>Fail</v>
      </c>
      <c r="AV116" s="38">
        <f>ABS(Survey!$AL116)</f>
        <v>0</v>
      </c>
      <c r="AW116" s="64">
        <f>ABS(Survey!$AM116)+Survey!$AN116-ABS(Survey!$AO116)+ABS(Survey!$AP116)-ABS(Survey!$AQ116)+ABS(Survey!$AR116)-ABS(Survey!$AS116)+Survey!$AT116</f>
        <v>0</v>
      </c>
      <c r="AX116" s="46" t="str">
        <f t="shared" si="56"/>
        <v>No holdings</v>
      </c>
      <c r="AY116" s="37">
        <f t="shared" si="57"/>
        <v>0</v>
      </c>
      <c r="AZ116" s="196" t="str">
        <f t="shared" si="58"/>
        <v>Pass</v>
      </c>
      <c r="BA116" s="54" t="b">
        <f>IF(ABS(Survey!$AT116)=0,TRUE,FALSE)</f>
        <v>1</v>
      </c>
      <c r="BB116" s="53" t="b">
        <f>NOT(ISBLANK(Survey!$AU116))</f>
        <v>0</v>
      </c>
      <c r="BC116" s="37" t="str">
        <f t="shared" si="59"/>
        <v>Fail</v>
      </c>
      <c r="BD116" s="38">
        <f>ABS(Survey!$AL116)</f>
        <v>0</v>
      </c>
      <c r="BE116" s="38" cm="1">
        <f t="array" ref="BE116">SUM(SUMIF(Survey!AW116:BD116,{"&gt;0","&lt;0"})*{1,-1})-SUM(SUMIF(Survey!BF116:BM116,{"&gt;0","&lt;0"})*{1,-1})</f>
        <v>0</v>
      </c>
      <c r="BF116" s="46" t="str">
        <f t="shared" si="60"/>
        <v>No holdings</v>
      </c>
      <c r="BG116" s="37">
        <f t="shared" si="61"/>
        <v>0</v>
      </c>
      <c r="BH116" s="196" t="str">
        <f t="shared" si="62"/>
        <v>Fail</v>
      </c>
      <c r="BI116" s="47">
        <f>ABS(Survey!$AL116)</f>
        <v>0</v>
      </c>
      <c r="BJ116" s="47" cm="1">
        <f t="array" ref="BJ116">SUM(SUMIF(Survey!BO116:CH116,{"&gt;0","&lt;0"})*{1,-1})-SUM(SUMIF(Survey!CJ116:DC116,{"&gt;0","&lt;0"})*{1,-1})</f>
        <v>0</v>
      </c>
      <c r="BK116" s="48" t="str">
        <f t="shared" si="63"/>
        <v>No holdings</v>
      </c>
      <c r="BL116" s="49">
        <f t="shared" si="64"/>
        <v>0</v>
      </c>
      <c r="BM116" s="196" t="str">
        <f t="shared" si="65"/>
        <v>Pass</v>
      </c>
      <c r="BN116" s="54" t="b">
        <f>IF(ABS(Survey!$CH116)=0,TRUE,FALSE)</f>
        <v>1</v>
      </c>
      <c r="BO116" s="53" t="b">
        <f>NOT(ISBLANK(Survey!$CI116))</f>
        <v>0</v>
      </c>
      <c r="BP116" s="196" t="str">
        <f t="shared" si="66"/>
        <v>Pass</v>
      </c>
      <c r="BQ116" s="54" t="b">
        <f>IF(ABS(Survey!$DC116)=0,TRUE,FALSE)</f>
        <v>1</v>
      </c>
      <c r="BR116" s="53" t="b">
        <f>NOT(ISBLANK(Survey!$DD116))</f>
        <v>0</v>
      </c>
      <c r="BS116" s="37" t="str">
        <f t="shared" si="67"/>
        <v>Pass</v>
      </c>
      <c r="BT116" s="38" cm="1">
        <f t="array" ref="BT116">SUM(SUMIF(Survey!CD116,{"&gt;0","&lt;0"})*{1,-1})+SUM(SUMIF(Survey!CY116,{"&gt;0","&lt;0"})*{1,-1})</f>
        <v>0</v>
      </c>
      <c r="BU116" s="38">
        <f>SUM(SUMIF(Survey!DF116:DL116,{"&gt;0","&lt;0"})*{1,-1})+SUM(SUMIF(Survey!DN116:DT116,{"&gt;0","&lt;0"})*{1,-1})</f>
        <v>0</v>
      </c>
      <c r="BV116" s="37">
        <f t="shared" si="68"/>
        <v>0</v>
      </c>
      <c r="BW116" s="37">
        <f t="shared" si="69"/>
        <v>0</v>
      </c>
      <c r="BX116" s="196" t="str">
        <f t="shared" si="70"/>
        <v>Pass</v>
      </c>
      <c r="BY116" s="54" t="b">
        <f>IF(ABS(Survey!$DL116)=0,TRUE,FALSE)</f>
        <v>1</v>
      </c>
      <c r="BZ116" s="53" t="b">
        <f>NOT(ISBLANK(Survey!DM116))</f>
        <v>0</v>
      </c>
      <c r="CA116" s="196" t="str">
        <f t="shared" si="71"/>
        <v>Pass</v>
      </c>
      <c r="CB116" s="54" t="b">
        <f>IF(ABS(Survey!$DT116)=0,TRUE,FALSE)</f>
        <v>1</v>
      </c>
      <c r="CC116" s="53" t="b">
        <f>NOT(ISBLANK(Survey!$DU116))</f>
        <v>0</v>
      </c>
      <c r="CD116" s="196" t="str">
        <f t="shared" si="72"/>
        <v>Fail</v>
      </c>
      <c r="CE116" s="47">
        <f>SUM(SUMIF(Survey!EA116:EC116,{"&gt;0","&lt;0"})*{1,-1})</f>
        <v>0</v>
      </c>
      <c r="CF116" s="50">
        <f t="shared" si="73"/>
        <v>0</v>
      </c>
      <c r="CG116" s="50">
        <f t="shared" si="74"/>
        <v>100</v>
      </c>
      <c r="CH116" s="48" t="b">
        <f>IF(OR(Survey!$M116="ETF",Survey!$M116="ETF, alternative mutual fund",Survey!$M116="Closed-end", Survey!$M116="Split share corp"),TRUE,FALSE)</f>
        <v>0</v>
      </c>
      <c r="CI116" s="196" t="str">
        <f t="shared" si="75"/>
        <v>Fail</v>
      </c>
      <c r="CJ116" s="47">
        <f>SUM(SUMIF(Survey!EE116:EK116,{"&gt;0","&lt;0"})*{1,-1})</f>
        <v>0</v>
      </c>
      <c r="CK116" s="50">
        <f t="shared" si="76"/>
        <v>0</v>
      </c>
      <c r="CL116" s="49">
        <f t="shared" si="77"/>
        <v>100</v>
      </c>
      <c r="CM116" s="196" t="str">
        <f t="shared" si="78"/>
        <v>Fail</v>
      </c>
      <c r="CN116" s="47">
        <f>SUM(SUMIF(Survey!EM116:ES116,{"&gt;0","&lt;0"})*{1,-1})</f>
        <v>0</v>
      </c>
      <c r="CO116" s="50">
        <f t="shared" si="79"/>
        <v>0</v>
      </c>
      <c r="CP116" s="49">
        <f t="shared" si="80"/>
        <v>100</v>
      </c>
    </row>
    <row r="117" spans="1:94">
      <c r="A117" s="1">
        <v>114</v>
      </c>
      <c r="B117" s="37" t="str">
        <f t="shared" si="41"/>
        <v>Pass</v>
      </c>
      <c r="C117" s="37" t="str">
        <f>IF(COUNTBLANK(Survey!B117:ET117)=$C$2, "Pass", "Fail")</f>
        <v>Pass</v>
      </c>
      <c r="D117" s="37" t="str">
        <f t="shared" si="42"/>
        <v>Fail</v>
      </c>
      <c r="F117" s="196" t="str">
        <f t="shared" si="43"/>
        <v>Fail</v>
      </c>
      <c r="G117" s="43">
        <f>COUNTBLANK(Survey!B117:D117)+COUNTBLANK(Survey!G117)+COUNTBLANK(Survey!I117)+COUNTBLANK(Survey!L117:M117)+COUNTBLANK(Survey!P117)+COUNTBLANK(Survey!S117:U117)+COUNTBLANK(Survey!AA117:AC117)+COUNTBLANK(Survey!AF117:AG117)+COUNTBLANK(Survey!AK117)</f>
        <v>17</v>
      </c>
      <c r="H117" s="196" t="str">
        <f t="shared" si="44"/>
        <v>Pass</v>
      </c>
      <c r="I117" s="44">
        <f>LEN(Survey!E117)</f>
        <v>0</v>
      </c>
      <c r="J117" s="196" t="str">
        <f t="shared" si="45"/>
        <v>Pass</v>
      </c>
      <c r="K117" s="43">
        <f>LEN(Survey!F117)</f>
        <v>0</v>
      </c>
      <c r="L117" s="196" t="str">
        <f t="shared" si="46"/>
        <v>Pass</v>
      </c>
      <c r="M117" s="44">
        <f>LEN(Survey!H117)</f>
        <v>0</v>
      </c>
      <c r="N117" s="43" t="str">
        <f>IF(Survey!$L117="Prospectus fund", "Yes", "No")</f>
        <v>No</v>
      </c>
      <c r="O117" s="196" t="str">
        <f t="shared" si="47"/>
        <v>Pass</v>
      </c>
      <c r="P117" s="44">
        <f>MOD((LEN(Survey!J117)+2),11)</f>
        <v>2</v>
      </c>
      <c r="Q117" s="48" t="b">
        <f>IF(OR(Survey!$M117="ETF",Survey!$M117="ETF, alternative mutual fund",Survey!$M117="Closed-end", Survey!$M117="Split share corp", Survey!$I117="Yes"),TRUE,FALSE)</f>
        <v>0</v>
      </c>
      <c r="R117" s="196" t="str">
        <f>IFERROR(IF(AND(OR(U117=V117,V117 = "Either"),NOT(ISBLANK(Survey!K117))),"Pass","Fail"),"Pass")</f>
        <v>Fail</v>
      </c>
      <c r="S117" s="47" cm="1">
        <f t="array" ref="S117">SUM(SUMIF(Survey!BO117:CH117,{"&gt;0","&lt;0"})*{1,-1})</f>
        <v>0</v>
      </c>
      <c r="T117" s="54" cm="1">
        <f t="array" ref="T117">SUM(SUMIF(Survey!BR117,{"&gt;0","&lt;0"})*{1,-1})+SUM(SUMIF(Survey!CB117,{"&gt;0","&lt;0"})*{1,-1})</f>
        <v>0</v>
      </c>
      <c r="U117" s="54">
        <f>Survey!K117</f>
        <v>0</v>
      </c>
      <c r="V117" s="53" t="str">
        <f t="shared" si="48"/>
        <v>Stand-alone</v>
      </c>
      <c r="W117" s="196" t="str">
        <f t="shared" si="49"/>
        <v>Fail</v>
      </c>
      <c r="X117" s="93" cm="1">
        <f t="array" ref="X117">SUM(SUMIF(Survey!BO117:CH117,{"&gt;0","&lt;0"})*{1,-1})+SUM(SUMIF(Survey!CJ117:DC117,{"&gt;0","&lt;0"})*{1,-1})</f>
        <v>0</v>
      </c>
      <c r="Y117" s="93">
        <f>IFERROR(X117/(Survey!$AL117),0)</f>
        <v>0</v>
      </c>
      <c r="Z117" s="198" t="b">
        <f>IF(OR(Survey!$M117="Alternative strategy or hedge",Survey!$M117="Other",Survey!$L117="Prospectus fund"),TRUE,FALSE)</f>
        <v>0</v>
      </c>
      <c r="AA117" s="198" t="b">
        <f>NOT(ISBLANK(Survey!$M117))</f>
        <v>0</v>
      </c>
      <c r="AB117" s="196" t="str">
        <f t="shared" si="50"/>
        <v>Pass</v>
      </c>
      <c r="AC117" s="54" t="b">
        <f>NOT(ISNUMBER(SEARCH("Other",Survey!$P117)))</f>
        <v>1</v>
      </c>
      <c r="AD117" s="53" t="b">
        <f>NOT(ISBLANK(Survey!$Q117))</f>
        <v>0</v>
      </c>
      <c r="AE117" s="239" t="str" cm="1">
        <f t="array" ref="AE117">IF(OR(IF(OR($AG117+$AH117 = 2, $AI117=1), FALSE, TRUE), AND($AF117:$AF117 = 0)),"Pass","Fail")</f>
        <v>Pass</v>
      </c>
      <c r="AF117" s="235">
        <f>COUNTBLANK(Survey!$W117:$Z117)</f>
        <v>4</v>
      </c>
      <c r="AG117" s="235">
        <f>IF(Survey!$I117="Yes",1,0)</f>
        <v>0</v>
      </c>
      <c r="AH117" s="235">
        <f>IF(OR(Survey!$M117="Mutual fund",Survey!$M117="Alternative mutual fund",Survey!$M117="Money market"),1,0)</f>
        <v>0</v>
      </c>
      <c r="AI117" s="240">
        <f>IF(OR(Survey!$M117="ETF",Survey!$M117="ETF, alternative mutual fund"),1,0)</f>
        <v>0</v>
      </c>
      <c r="AJ117" s="196" t="str">
        <f t="shared" si="51"/>
        <v>Pass</v>
      </c>
      <c r="AK117" s="54" t="b">
        <f>NOT(ISNUMBER(SEARCH("Yes",Survey!$AC117)))</f>
        <v>1</v>
      </c>
      <c r="AL117" s="53" t="b">
        <f>IF(COUNTBLANK(Survey!$AD117:$AE117)=0,TRUE, FALSE)</f>
        <v>0</v>
      </c>
      <c r="AM117" s="196" t="str">
        <f t="shared" si="52"/>
        <v>Pass</v>
      </c>
      <c r="AN117" s="54" t="b">
        <f>NOT(ISNUMBER(SEARCH("Yes",Survey!$AF117)))</f>
        <v>1</v>
      </c>
      <c r="AO117" s="53" t="b">
        <f>NOT(ISBLANK(Survey!$AH117))</f>
        <v>0</v>
      </c>
      <c r="AP117" s="196" t="str">
        <f t="shared" si="53"/>
        <v>Pass</v>
      </c>
      <c r="AQ117" s="54" t="b">
        <f>NOT(OR(ISNUMBER(SEARCH("Other",Survey!$AH117)),ISNUMBER(SEARCH("Multiple",Survey!$AH117))))</f>
        <v>1</v>
      </c>
      <c r="AR117" s="53" t="b">
        <f>NOT(ISBLANK(Survey!$AI117))</f>
        <v>0</v>
      </c>
      <c r="AS117" s="196" t="str">
        <f t="shared" si="54"/>
        <v>Fail</v>
      </c>
      <c r="AT117" s="45">
        <f>(Survey!$AL117)</f>
        <v>0</v>
      </c>
      <c r="AU117" s="37" t="str">
        <f t="shared" si="55"/>
        <v>Fail</v>
      </c>
      <c r="AV117" s="38">
        <f>ABS(Survey!$AL117)</f>
        <v>0</v>
      </c>
      <c r="AW117" s="64">
        <f>ABS(Survey!$AM117)+Survey!$AN117-ABS(Survey!$AO117)+ABS(Survey!$AP117)-ABS(Survey!$AQ117)+ABS(Survey!$AR117)-ABS(Survey!$AS117)+Survey!$AT117</f>
        <v>0</v>
      </c>
      <c r="AX117" s="46" t="str">
        <f t="shared" si="56"/>
        <v>No holdings</v>
      </c>
      <c r="AY117" s="37">
        <f t="shared" si="57"/>
        <v>0</v>
      </c>
      <c r="AZ117" s="196" t="str">
        <f t="shared" si="58"/>
        <v>Pass</v>
      </c>
      <c r="BA117" s="54" t="b">
        <f>IF(ABS(Survey!$AT117)=0,TRUE,FALSE)</f>
        <v>1</v>
      </c>
      <c r="BB117" s="53" t="b">
        <f>NOT(ISBLANK(Survey!$AU117))</f>
        <v>0</v>
      </c>
      <c r="BC117" s="37" t="str">
        <f t="shared" si="59"/>
        <v>Fail</v>
      </c>
      <c r="BD117" s="38">
        <f>ABS(Survey!$AL117)</f>
        <v>0</v>
      </c>
      <c r="BE117" s="38" cm="1">
        <f t="array" ref="BE117">SUM(SUMIF(Survey!AW117:BD117,{"&gt;0","&lt;0"})*{1,-1})-SUM(SUMIF(Survey!BF117:BM117,{"&gt;0","&lt;0"})*{1,-1})</f>
        <v>0</v>
      </c>
      <c r="BF117" s="46" t="str">
        <f t="shared" si="60"/>
        <v>No holdings</v>
      </c>
      <c r="BG117" s="37">
        <f t="shared" si="61"/>
        <v>0</v>
      </c>
      <c r="BH117" s="196" t="str">
        <f t="shared" si="62"/>
        <v>Fail</v>
      </c>
      <c r="BI117" s="47">
        <f>ABS(Survey!$AL117)</f>
        <v>0</v>
      </c>
      <c r="BJ117" s="47" cm="1">
        <f t="array" ref="BJ117">SUM(SUMIF(Survey!BO117:CH117,{"&gt;0","&lt;0"})*{1,-1})-SUM(SUMIF(Survey!CJ117:DC117,{"&gt;0","&lt;0"})*{1,-1})</f>
        <v>0</v>
      </c>
      <c r="BK117" s="48" t="str">
        <f t="shared" si="63"/>
        <v>No holdings</v>
      </c>
      <c r="BL117" s="49">
        <f t="shared" si="64"/>
        <v>0</v>
      </c>
      <c r="BM117" s="196" t="str">
        <f t="shared" si="65"/>
        <v>Pass</v>
      </c>
      <c r="BN117" s="54" t="b">
        <f>IF(ABS(Survey!$CH117)=0,TRUE,FALSE)</f>
        <v>1</v>
      </c>
      <c r="BO117" s="53" t="b">
        <f>NOT(ISBLANK(Survey!$CI117))</f>
        <v>0</v>
      </c>
      <c r="BP117" s="196" t="str">
        <f t="shared" si="66"/>
        <v>Pass</v>
      </c>
      <c r="BQ117" s="54" t="b">
        <f>IF(ABS(Survey!$DC117)=0,TRUE,FALSE)</f>
        <v>1</v>
      </c>
      <c r="BR117" s="53" t="b">
        <f>NOT(ISBLANK(Survey!$DD117))</f>
        <v>0</v>
      </c>
      <c r="BS117" s="37" t="str">
        <f t="shared" si="67"/>
        <v>Pass</v>
      </c>
      <c r="BT117" s="38" cm="1">
        <f t="array" ref="BT117">SUM(SUMIF(Survey!CD117,{"&gt;0","&lt;0"})*{1,-1})+SUM(SUMIF(Survey!CY117,{"&gt;0","&lt;0"})*{1,-1})</f>
        <v>0</v>
      </c>
      <c r="BU117" s="38">
        <f>SUM(SUMIF(Survey!DF117:DL117,{"&gt;0","&lt;0"})*{1,-1})+SUM(SUMIF(Survey!DN117:DT117,{"&gt;0","&lt;0"})*{1,-1})</f>
        <v>0</v>
      </c>
      <c r="BV117" s="37">
        <f t="shared" si="68"/>
        <v>0</v>
      </c>
      <c r="BW117" s="37">
        <f t="shared" si="69"/>
        <v>0</v>
      </c>
      <c r="BX117" s="196" t="str">
        <f t="shared" si="70"/>
        <v>Pass</v>
      </c>
      <c r="BY117" s="54" t="b">
        <f>IF(ABS(Survey!$DL117)=0,TRUE,FALSE)</f>
        <v>1</v>
      </c>
      <c r="BZ117" s="53" t="b">
        <f>NOT(ISBLANK(Survey!DM117))</f>
        <v>0</v>
      </c>
      <c r="CA117" s="196" t="str">
        <f t="shared" si="71"/>
        <v>Pass</v>
      </c>
      <c r="CB117" s="54" t="b">
        <f>IF(ABS(Survey!$DT117)=0,TRUE,FALSE)</f>
        <v>1</v>
      </c>
      <c r="CC117" s="53" t="b">
        <f>NOT(ISBLANK(Survey!$DU117))</f>
        <v>0</v>
      </c>
      <c r="CD117" s="196" t="str">
        <f t="shared" si="72"/>
        <v>Fail</v>
      </c>
      <c r="CE117" s="47">
        <f>SUM(SUMIF(Survey!EA117:EC117,{"&gt;0","&lt;0"})*{1,-1})</f>
        <v>0</v>
      </c>
      <c r="CF117" s="50">
        <f t="shared" si="73"/>
        <v>0</v>
      </c>
      <c r="CG117" s="50">
        <f t="shared" si="74"/>
        <v>100</v>
      </c>
      <c r="CH117" s="48" t="b">
        <f>IF(OR(Survey!$M117="ETF",Survey!$M117="ETF, alternative mutual fund",Survey!$M117="Closed-end", Survey!$M117="Split share corp"),TRUE,FALSE)</f>
        <v>0</v>
      </c>
      <c r="CI117" s="196" t="str">
        <f t="shared" si="75"/>
        <v>Fail</v>
      </c>
      <c r="CJ117" s="47">
        <f>SUM(SUMIF(Survey!EE117:EK117,{"&gt;0","&lt;0"})*{1,-1})</f>
        <v>0</v>
      </c>
      <c r="CK117" s="50">
        <f t="shared" si="76"/>
        <v>0</v>
      </c>
      <c r="CL117" s="49">
        <f t="shared" si="77"/>
        <v>100</v>
      </c>
      <c r="CM117" s="196" t="str">
        <f t="shared" si="78"/>
        <v>Fail</v>
      </c>
      <c r="CN117" s="47">
        <f>SUM(SUMIF(Survey!EM117:ES117,{"&gt;0","&lt;0"})*{1,-1})</f>
        <v>0</v>
      </c>
      <c r="CO117" s="50">
        <f t="shared" si="79"/>
        <v>0</v>
      </c>
      <c r="CP117" s="49">
        <f t="shared" si="80"/>
        <v>100</v>
      </c>
    </row>
    <row r="118" spans="1:94">
      <c r="A118" s="1">
        <v>115</v>
      </c>
      <c r="B118" s="37" t="str">
        <f t="shared" si="41"/>
        <v>Pass</v>
      </c>
      <c r="C118" s="37" t="str">
        <f>IF(COUNTBLANK(Survey!B118:ET118)=$C$2, "Pass", "Fail")</f>
        <v>Pass</v>
      </c>
      <c r="D118" s="37" t="str">
        <f t="shared" si="42"/>
        <v>Fail</v>
      </c>
      <c r="F118" s="196" t="str">
        <f t="shared" si="43"/>
        <v>Fail</v>
      </c>
      <c r="G118" s="43">
        <f>COUNTBLANK(Survey!B118:D118)+COUNTBLANK(Survey!G118)+COUNTBLANK(Survey!I118)+COUNTBLANK(Survey!L118:M118)+COUNTBLANK(Survey!P118)+COUNTBLANK(Survey!S118:U118)+COUNTBLANK(Survey!AA118:AC118)+COUNTBLANK(Survey!AF118:AG118)+COUNTBLANK(Survey!AK118)</f>
        <v>17</v>
      </c>
      <c r="H118" s="196" t="str">
        <f t="shared" si="44"/>
        <v>Pass</v>
      </c>
      <c r="I118" s="44">
        <f>LEN(Survey!E118)</f>
        <v>0</v>
      </c>
      <c r="J118" s="196" t="str">
        <f t="shared" si="45"/>
        <v>Pass</v>
      </c>
      <c r="K118" s="43">
        <f>LEN(Survey!F118)</f>
        <v>0</v>
      </c>
      <c r="L118" s="196" t="str">
        <f t="shared" si="46"/>
        <v>Pass</v>
      </c>
      <c r="M118" s="44">
        <f>LEN(Survey!H118)</f>
        <v>0</v>
      </c>
      <c r="N118" s="43" t="str">
        <f>IF(Survey!$L118="Prospectus fund", "Yes", "No")</f>
        <v>No</v>
      </c>
      <c r="O118" s="196" t="str">
        <f t="shared" si="47"/>
        <v>Pass</v>
      </c>
      <c r="P118" s="44">
        <f>MOD((LEN(Survey!J118)+2),11)</f>
        <v>2</v>
      </c>
      <c r="Q118" s="48" t="b">
        <f>IF(OR(Survey!$M118="ETF",Survey!$M118="ETF, alternative mutual fund",Survey!$M118="Closed-end", Survey!$M118="Split share corp", Survey!$I118="Yes"),TRUE,FALSE)</f>
        <v>0</v>
      </c>
      <c r="R118" s="196" t="str">
        <f>IFERROR(IF(AND(OR(U118=V118,V118 = "Either"),NOT(ISBLANK(Survey!K118))),"Pass","Fail"),"Pass")</f>
        <v>Fail</v>
      </c>
      <c r="S118" s="47" cm="1">
        <f t="array" ref="S118">SUM(SUMIF(Survey!BO118:CH118,{"&gt;0","&lt;0"})*{1,-1})</f>
        <v>0</v>
      </c>
      <c r="T118" s="54" cm="1">
        <f t="array" ref="T118">SUM(SUMIF(Survey!BR118,{"&gt;0","&lt;0"})*{1,-1})+SUM(SUMIF(Survey!CB118,{"&gt;0","&lt;0"})*{1,-1})</f>
        <v>0</v>
      </c>
      <c r="U118" s="54">
        <f>Survey!K118</f>
        <v>0</v>
      </c>
      <c r="V118" s="53" t="str">
        <f t="shared" si="48"/>
        <v>Stand-alone</v>
      </c>
      <c r="W118" s="196" t="str">
        <f t="shared" si="49"/>
        <v>Fail</v>
      </c>
      <c r="X118" s="93" cm="1">
        <f t="array" ref="X118">SUM(SUMIF(Survey!BO118:CH118,{"&gt;0","&lt;0"})*{1,-1})+SUM(SUMIF(Survey!CJ118:DC118,{"&gt;0","&lt;0"})*{1,-1})</f>
        <v>0</v>
      </c>
      <c r="Y118" s="93">
        <f>IFERROR(X118/(Survey!$AL118),0)</f>
        <v>0</v>
      </c>
      <c r="Z118" s="198" t="b">
        <f>IF(OR(Survey!$M118="Alternative strategy or hedge",Survey!$M118="Other",Survey!$L118="Prospectus fund"),TRUE,FALSE)</f>
        <v>0</v>
      </c>
      <c r="AA118" s="198" t="b">
        <f>NOT(ISBLANK(Survey!$M118))</f>
        <v>0</v>
      </c>
      <c r="AB118" s="196" t="str">
        <f t="shared" si="50"/>
        <v>Pass</v>
      </c>
      <c r="AC118" s="54" t="b">
        <f>NOT(ISNUMBER(SEARCH("Other",Survey!$P118)))</f>
        <v>1</v>
      </c>
      <c r="AD118" s="53" t="b">
        <f>NOT(ISBLANK(Survey!$Q118))</f>
        <v>0</v>
      </c>
      <c r="AE118" s="239" t="str" cm="1">
        <f t="array" ref="AE118">IF(OR(IF(OR($AG118+$AH118 = 2, $AI118=1), FALSE, TRUE), AND($AF118:$AF118 = 0)),"Pass","Fail")</f>
        <v>Pass</v>
      </c>
      <c r="AF118" s="235">
        <f>COUNTBLANK(Survey!$W118:$Z118)</f>
        <v>4</v>
      </c>
      <c r="AG118" s="235">
        <f>IF(Survey!$I118="Yes",1,0)</f>
        <v>0</v>
      </c>
      <c r="AH118" s="235">
        <f>IF(OR(Survey!$M118="Mutual fund",Survey!$M118="Alternative mutual fund",Survey!$M118="Money market"),1,0)</f>
        <v>0</v>
      </c>
      <c r="AI118" s="240">
        <f>IF(OR(Survey!$M118="ETF",Survey!$M118="ETF, alternative mutual fund"),1,0)</f>
        <v>0</v>
      </c>
      <c r="AJ118" s="196" t="str">
        <f t="shared" si="51"/>
        <v>Pass</v>
      </c>
      <c r="AK118" s="54" t="b">
        <f>NOT(ISNUMBER(SEARCH("Yes",Survey!$AC118)))</f>
        <v>1</v>
      </c>
      <c r="AL118" s="53" t="b">
        <f>IF(COUNTBLANK(Survey!$AD118:$AE118)=0,TRUE, FALSE)</f>
        <v>0</v>
      </c>
      <c r="AM118" s="196" t="str">
        <f t="shared" si="52"/>
        <v>Pass</v>
      </c>
      <c r="AN118" s="54" t="b">
        <f>NOT(ISNUMBER(SEARCH("Yes",Survey!$AF118)))</f>
        <v>1</v>
      </c>
      <c r="AO118" s="53" t="b">
        <f>NOT(ISBLANK(Survey!$AH118))</f>
        <v>0</v>
      </c>
      <c r="AP118" s="196" t="str">
        <f t="shared" si="53"/>
        <v>Pass</v>
      </c>
      <c r="AQ118" s="54" t="b">
        <f>NOT(OR(ISNUMBER(SEARCH("Other",Survey!$AH118)),ISNUMBER(SEARCH("Multiple",Survey!$AH118))))</f>
        <v>1</v>
      </c>
      <c r="AR118" s="53" t="b">
        <f>NOT(ISBLANK(Survey!$AI118))</f>
        <v>0</v>
      </c>
      <c r="AS118" s="196" t="str">
        <f t="shared" si="54"/>
        <v>Fail</v>
      </c>
      <c r="AT118" s="45">
        <f>(Survey!$AL118)</f>
        <v>0</v>
      </c>
      <c r="AU118" s="37" t="str">
        <f t="shared" si="55"/>
        <v>Fail</v>
      </c>
      <c r="AV118" s="38">
        <f>ABS(Survey!$AL118)</f>
        <v>0</v>
      </c>
      <c r="AW118" s="64">
        <f>ABS(Survey!$AM118)+Survey!$AN118-ABS(Survey!$AO118)+ABS(Survey!$AP118)-ABS(Survey!$AQ118)+ABS(Survey!$AR118)-ABS(Survey!$AS118)+Survey!$AT118</f>
        <v>0</v>
      </c>
      <c r="AX118" s="46" t="str">
        <f t="shared" si="56"/>
        <v>No holdings</v>
      </c>
      <c r="AY118" s="37">
        <f t="shared" si="57"/>
        <v>0</v>
      </c>
      <c r="AZ118" s="196" t="str">
        <f t="shared" si="58"/>
        <v>Pass</v>
      </c>
      <c r="BA118" s="54" t="b">
        <f>IF(ABS(Survey!$AT118)=0,TRUE,FALSE)</f>
        <v>1</v>
      </c>
      <c r="BB118" s="53" t="b">
        <f>NOT(ISBLANK(Survey!$AU118))</f>
        <v>0</v>
      </c>
      <c r="BC118" s="37" t="str">
        <f t="shared" si="59"/>
        <v>Fail</v>
      </c>
      <c r="BD118" s="38">
        <f>ABS(Survey!$AL118)</f>
        <v>0</v>
      </c>
      <c r="BE118" s="38" cm="1">
        <f t="array" ref="BE118">SUM(SUMIF(Survey!AW118:BD118,{"&gt;0","&lt;0"})*{1,-1})-SUM(SUMIF(Survey!BF118:BM118,{"&gt;0","&lt;0"})*{1,-1})</f>
        <v>0</v>
      </c>
      <c r="BF118" s="46" t="str">
        <f t="shared" si="60"/>
        <v>No holdings</v>
      </c>
      <c r="BG118" s="37">
        <f t="shared" si="61"/>
        <v>0</v>
      </c>
      <c r="BH118" s="196" t="str">
        <f t="shared" si="62"/>
        <v>Fail</v>
      </c>
      <c r="BI118" s="47">
        <f>ABS(Survey!$AL118)</f>
        <v>0</v>
      </c>
      <c r="BJ118" s="47" cm="1">
        <f t="array" ref="BJ118">SUM(SUMIF(Survey!BO118:CH118,{"&gt;0","&lt;0"})*{1,-1})-SUM(SUMIF(Survey!CJ118:DC118,{"&gt;0","&lt;0"})*{1,-1})</f>
        <v>0</v>
      </c>
      <c r="BK118" s="48" t="str">
        <f t="shared" si="63"/>
        <v>No holdings</v>
      </c>
      <c r="BL118" s="49">
        <f t="shared" si="64"/>
        <v>0</v>
      </c>
      <c r="BM118" s="196" t="str">
        <f t="shared" si="65"/>
        <v>Pass</v>
      </c>
      <c r="BN118" s="54" t="b">
        <f>IF(ABS(Survey!$CH118)=0,TRUE,FALSE)</f>
        <v>1</v>
      </c>
      <c r="BO118" s="53" t="b">
        <f>NOT(ISBLANK(Survey!$CI118))</f>
        <v>0</v>
      </c>
      <c r="BP118" s="196" t="str">
        <f t="shared" si="66"/>
        <v>Pass</v>
      </c>
      <c r="BQ118" s="54" t="b">
        <f>IF(ABS(Survey!$DC118)=0,TRUE,FALSE)</f>
        <v>1</v>
      </c>
      <c r="BR118" s="53" t="b">
        <f>NOT(ISBLANK(Survey!$DD118))</f>
        <v>0</v>
      </c>
      <c r="BS118" s="37" t="str">
        <f t="shared" si="67"/>
        <v>Pass</v>
      </c>
      <c r="BT118" s="38" cm="1">
        <f t="array" ref="BT118">SUM(SUMIF(Survey!CD118,{"&gt;0","&lt;0"})*{1,-1})+SUM(SUMIF(Survey!CY118,{"&gt;0","&lt;0"})*{1,-1})</f>
        <v>0</v>
      </c>
      <c r="BU118" s="38">
        <f>SUM(SUMIF(Survey!DF118:DL118,{"&gt;0","&lt;0"})*{1,-1})+SUM(SUMIF(Survey!DN118:DT118,{"&gt;0","&lt;0"})*{1,-1})</f>
        <v>0</v>
      </c>
      <c r="BV118" s="37">
        <f t="shared" si="68"/>
        <v>0</v>
      </c>
      <c r="BW118" s="37">
        <f t="shared" si="69"/>
        <v>0</v>
      </c>
      <c r="BX118" s="196" t="str">
        <f t="shared" si="70"/>
        <v>Pass</v>
      </c>
      <c r="BY118" s="54" t="b">
        <f>IF(ABS(Survey!$DL118)=0,TRUE,FALSE)</f>
        <v>1</v>
      </c>
      <c r="BZ118" s="53" t="b">
        <f>NOT(ISBLANK(Survey!DM118))</f>
        <v>0</v>
      </c>
      <c r="CA118" s="196" t="str">
        <f t="shared" si="71"/>
        <v>Pass</v>
      </c>
      <c r="CB118" s="54" t="b">
        <f>IF(ABS(Survey!$DT118)=0,TRUE,FALSE)</f>
        <v>1</v>
      </c>
      <c r="CC118" s="53" t="b">
        <f>NOT(ISBLANK(Survey!$DU118))</f>
        <v>0</v>
      </c>
      <c r="CD118" s="196" t="str">
        <f t="shared" si="72"/>
        <v>Fail</v>
      </c>
      <c r="CE118" s="47">
        <f>SUM(SUMIF(Survey!EA118:EC118,{"&gt;0","&lt;0"})*{1,-1})</f>
        <v>0</v>
      </c>
      <c r="CF118" s="50">
        <f t="shared" si="73"/>
        <v>0</v>
      </c>
      <c r="CG118" s="50">
        <f t="shared" si="74"/>
        <v>100</v>
      </c>
      <c r="CH118" s="48" t="b">
        <f>IF(OR(Survey!$M118="ETF",Survey!$M118="ETF, alternative mutual fund",Survey!$M118="Closed-end", Survey!$M118="Split share corp"),TRUE,FALSE)</f>
        <v>0</v>
      </c>
      <c r="CI118" s="196" t="str">
        <f t="shared" si="75"/>
        <v>Fail</v>
      </c>
      <c r="CJ118" s="47">
        <f>SUM(SUMIF(Survey!EE118:EK118,{"&gt;0","&lt;0"})*{1,-1})</f>
        <v>0</v>
      </c>
      <c r="CK118" s="50">
        <f t="shared" si="76"/>
        <v>0</v>
      </c>
      <c r="CL118" s="49">
        <f t="shared" si="77"/>
        <v>100</v>
      </c>
      <c r="CM118" s="196" t="str">
        <f t="shared" si="78"/>
        <v>Fail</v>
      </c>
      <c r="CN118" s="47">
        <f>SUM(SUMIF(Survey!EM118:ES118,{"&gt;0","&lt;0"})*{1,-1})</f>
        <v>0</v>
      </c>
      <c r="CO118" s="50">
        <f t="shared" si="79"/>
        <v>0</v>
      </c>
      <c r="CP118" s="49">
        <f t="shared" si="80"/>
        <v>100</v>
      </c>
    </row>
    <row r="119" spans="1:94">
      <c r="A119" s="1">
        <v>116</v>
      </c>
      <c r="B119" s="37" t="str">
        <f t="shared" si="41"/>
        <v>Pass</v>
      </c>
      <c r="C119" s="37" t="str">
        <f>IF(COUNTBLANK(Survey!B119:ET119)=$C$2, "Pass", "Fail")</f>
        <v>Pass</v>
      </c>
      <c r="D119" s="37" t="str">
        <f t="shared" si="42"/>
        <v>Fail</v>
      </c>
      <c r="F119" s="196" t="str">
        <f t="shared" si="43"/>
        <v>Fail</v>
      </c>
      <c r="G119" s="43">
        <f>COUNTBLANK(Survey!B119:D119)+COUNTBLANK(Survey!G119)+COUNTBLANK(Survey!I119)+COUNTBLANK(Survey!L119:M119)+COUNTBLANK(Survey!P119)+COUNTBLANK(Survey!S119:U119)+COUNTBLANK(Survey!AA119:AC119)+COUNTBLANK(Survey!AF119:AG119)+COUNTBLANK(Survey!AK119)</f>
        <v>17</v>
      </c>
      <c r="H119" s="196" t="str">
        <f t="shared" si="44"/>
        <v>Pass</v>
      </c>
      <c r="I119" s="44">
        <f>LEN(Survey!E119)</f>
        <v>0</v>
      </c>
      <c r="J119" s="196" t="str">
        <f t="shared" si="45"/>
        <v>Pass</v>
      </c>
      <c r="K119" s="43">
        <f>LEN(Survey!F119)</f>
        <v>0</v>
      </c>
      <c r="L119" s="196" t="str">
        <f t="shared" si="46"/>
        <v>Pass</v>
      </c>
      <c r="M119" s="44">
        <f>LEN(Survey!H119)</f>
        <v>0</v>
      </c>
      <c r="N119" s="43" t="str">
        <f>IF(Survey!$L119="Prospectus fund", "Yes", "No")</f>
        <v>No</v>
      </c>
      <c r="O119" s="196" t="str">
        <f t="shared" si="47"/>
        <v>Pass</v>
      </c>
      <c r="P119" s="44">
        <f>MOD((LEN(Survey!J119)+2),11)</f>
        <v>2</v>
      </c>
      <c r="Q119" s="48" t="b">
        <f>IF(OR(Survey!$M119="ETF",Survey!$M119="ETF, alternative mutual fund",Survey!$M119="Closed-end", Survey!$M119="Split share corp", Survey!$I119="Yes"),TRUE,FALSE)</f>
        <v>0</v>
      </c>
      <c r="R119" s="196" t="str">
        <f>IFERROR(IF(AND(OR(U119=V119,V119 = "Either"),NOT(ISBLANK(Survey!K119))),"Pass","Fail"),"Pass")</f>
        <v>Fail</v>
      </c>
      <c r="S119" s="47" cm="1">
        <f t="array" ref="S119">SUM(SUMIF(Survey!BO119:CH119,{"&gt;0","&lt;0"})*{1,-1})</f>
        <v>0</v>
      </c>
      <c r="T119" s="54" cm="1">
        <f t="array" ref="T119">SUM(SUMIF(Survey!BR119,{"&gt;0","&lt;0"})*{1,-1})+SUM(SUMIF(Survey!CB119,{"&gt;0","&lt;0"})*{1,-1})</f>
        <v>0</v>
      </c>
      <c r="U119" s="54">
        <f>Survey!K119</f>
        <v>0</v>
      </c>
      <c r="V119" s="53" t="str">
        <f t="shared" si="48"/>
        <v>Stand-alone</v>
      </c>
      <c r="W119" s="196" t="str">
        <f t="shared" si="49"/>
        <v>Fail</v>
      </c>
      <c r="X119" s="93" cm="1">
        <f t="array" ref="X119">SUM(SUMIF(Survey!BO119:CH119,{"&gt;0","&lt;0"})*{1,-1})+SUM(SUMIF(Survey!CJ119:DC119,{"&gt;0","&lt;0"})*{1,-1})</f>
        <v>0</v>
      </c>
      <c r="Y119" s="93">
        <f>IFERROR(X119/(Survey!$AL119),0)</f>
        <v>0</v>
      </c>
      <c r="Z119" s="198" t="b">
        <f>IF(OR(Survey!$M119="Alternative strategy or hedge",Survey!$M119="Other",Survey!$L119="Prospectus fund"),TRUE,FALSE)</f>
        <v>0</v>
      </c>
      <c r="AA119" s="198" t="b">
        <f>NOT(ISBLANK(Survey!$M119))</f>
        <v>0</v>
      </c>
      <c r="AB119" s="196" t="str">
        <f t="shared" si="50"/>
        <v>Pass</v>
      </c>
      <c r="AC119" s="54" t="b">
        <f>NOT(ISNUMBER(SEARCH("Other",Survey!$P119)))</f>
        <v>1</v>
      </c>
      <c r="AD119" s="53" t="b">
        <f>NOT(ISBLANK(Survey!$Q119))</f>
        <v>0</v>
      </c>
      <c r="AE119" s="239" t="str" cm="1">
        <f t="array" ref="AE119">IF(OR(IF(OR($AG119+$AH119 = 2, $AI119=1), FALSE, TRUE), AND($AF119:$AF119 = 0)),"Pass","Fail")</f>
        <v>Pass</v>
      </c>
      <c r="AF119" s="235">
        <f>COUNTBLANK(Survey!$W119:$Z119)</f>
        <v>4</v>
      </c>
      <c r="AG119" s="235">
        <f>IF(Survey!$I119="Yes",1,0)</f>
        <v>0</v>
      </c>
      <c r="AH119" s="235">
        <f>IF(OR(Survey!$M119="Mutual fund",Survey!$M119="Alternative mutual fund",Survey!$M119="Money market"),1,0)</f>
        <v>0</v>
      </c>
      <c r="AI119" s="240">
        <f>IF(OR(Survey!$M119="ETF",Survey!$M119="ETF, alternative mutual fund"),1,0)</f>
        <v>0</v>
      </c>
      <c r="AJ119" s="196" t="str">
        <f t="shared" si="51"/>
        <v>Pass</v>
      </c>
      <c r="AK119" s="54" t="b">
        <f>NOT(ISNUMBER(SEARCH("Yes",Survey!$AC119)))</f>
        <v>1</v>
      </c>
      <c r="AL119" s="53" t="b">
        <f>IF(COUNTBLANK(Survey!$AD119:$AE119)=0,TRUE, FALSE)</f>
        <v>0</v>
      </c>
      <c r="AM119" s="196" t="str">
        <f t="shared" si="52"/>
        <v>Pass</v>
      </c>
      <c r="AN119" s="54" t="b">
        <f>NOT(ISNUMBER(SEARCH("Yes",Survey!$AF119)))</f>
        <v>1</v>
      </c>
      <c r="AO119" s="53" t="b">
        <f>NOT(ISBLANK(Survey!$AH119))</f>
        <v>0</v>
      </c>
      <c r="AP119" s="196" t="str">
        <f t="shared" si="53"/>
        <v>Pass</v>
      </c>
      <c r="AQ119" s="54" t="b">
        <f>NOT(OR(ISNUMBER(SEARCH("Other",Survey!$AH119)),ISNUMBER(SEARCH("Multiple",Survey!$AH119))))</f>
        <v>1</v>
      </c>
      <c r="AR119" s="53" t="b">
        <f>NOT(ISBLANK(Survey!$AI119))</f>
        <v>0</v>
      </c>
      <c r="AS119" s="196" t="str">
        <f t="shared" si="54"/>
        <v>Fail</v>
      </c>
      <c r="AT119" s="45">
        <f>(Survey!$AL119)</f>
        <v>0</v>
      </c>
      <c r="AU119" s="37" t="str">
        <f t="shared" si="55"/>
        <v>Fail</v>
      </c>
      <c r="AV119" s="38">
        <f>ABS(Survey!$AL119)</f>
        <v>0</v>
      </c>
      <c r="AW119" s="64">
        <f>ABS(Survey!$AM119)+Survey!$AN119-ABS(Survey!$AO119)+ABS(Survey!$AP119)-ABS(Survey!$AQ119)+ABS(Survey!$AR119)-ABS(Survey!$AS119)+Survey!$AT119</f>
        <v>0</v>
      </c>
      <c r="AX119" s="46" t="str">
        <f t="shared" si="56"/>
        <v>No holdings</v>
      </c>
      <c r="AY119" s="37">
        <f t="shared" si="57"/>
        <v>0</v>
      </c>
      <c r="AZ119" s="196" t="str">
        <f t="shared" si="58"/>
        <v>Pass</v>
      </c>
      <c r="BA119" s="54" t="b">
        <f>IF(ABS(Survey!$AT119)=0,TRUE,FALSE)</f>
        <v>1</v>
      </c>
      <c r="BB119" s="53" t="b">
        <f>NOT(ISBLANK(Survey!$AU119))</f>
        <v>0</v>
      </c>
      <c r="BC119" s="37" t="str">
        <f t="shared" si="59"/>
        <v>Fail</v>
      </c>
      <c r="BD119" s="38">
        <f>ABS(Survey!$AL119)</f>
        <v>0</v>
      </c>
      <c r="BE119" s="38" cm="1">
        <f t="array" ref="BE119">SUM(SUMIF(Survey!AW119:BD119,{"&gt;0","&lt;0"})*{1,-1})-SUM(SUMIF(Survey!BF119:BM119,{"&gt;0","&lt;0"})*{1,-1})</f>
        <v>0</v>
      </c>
      <c r="BF119" s="46" t="str">
        <f t="shared" si="60"/>
        <v>No holdings</v>
      </c>
      <c r="BG119" s="37">
        <f t="shared" si="61"/>
        <v>0</v>
      </c>
      <c r="BH119" s="196" t="str">
        <f t="shared" si="62"/>
        <v>Fail</v>
      </c>
      <c r="BI119" s="47">
        <f>ABS(Survey!$AL119)</f>
        <v>0</v>
      </c>
      <c r="BJ119" s="47" cm="1">
        <f t="array" ref="BJ119">SUM(SUMIF(Survey!BO119:CH119,{"&gt;0","&lt;0"})*{1,-1})-SUM(SUMIF(Survey!CJ119:DC119,{"&gt;0","&lt;0"})*{1,-1})</f>
        <v>0</v>
      </c>
      <c r="BK119" s="48" t="str">
        <f t="shared" si="63"/>
        <v>No holdings</v>
      </c>
      <c r="BL119" s="49">
        <f t="shared" si="64"/>
        <v>0</v>
      </c>
      <c r="BM119" s="196" t="str">
        <f t="shared" si="65"/>
        <v>Pass</v>
      </c>
      <c r="BN119" s="54" t="b">
        <f>IF(ABS(Survey!$CH119)=0,TRUE,FALSE)</f>
        <v>1</v>
      </c>
      <c r="BO119" s="53" t="b">
        <f>NOT(ISBLANK(Survey!$CI119))</f>
        <v>0</v>
      </c>
      <c r="BP119" s="196" t="str">
        <f t="shared" si="66"/>
        <v>Pass</v>
      </c>
      <c r="BQ119" s="54" t="b">
        <f>IF(ABS(Survey!$DC119)=0,TRUE,FALSE)</f>
        <v>1</v>
      </c>
      <c r="BR119" s="53" t="b">
        <f>NOT(ISBLANK(Survey!$DD119))</f>
        <v>0</v>
      </c>
      <c r="BS119" s="37" t="str">
        <f t="shared" si="67"/>
        <v>Pass</v>
      </c>
      <c r="BT119" s="38" cm="1">
        <f t="array" ref="BT119">SUM(SUMIF(Survey!CD119,{"&gt;0","&lt;0"})*{1,-1})+SUM(SUMIF(Survey!CY119,{"&gt;0","&lt;0"})*{1,-1})</f>
        <v>0</v>
      </c>
      <c r="BU119" s="38">
        <f>SUM(SUMIF(Survey!DF119:DL119,{"&gt;0","&lt;0"})*{1,-1})+SUM(SUMIF(Survey!DN119:DT119,{"&gt;0","&lt;0"})*{1,-1})</f>
        <v>0</v>
      </c>
      <c r="BV119" s="37">
        <f t="shared" si="68"/>
        <v>0</v>
      </c>
      <c r="BW119" s="37">
        <f t="shared" si="69"/>
        <v>0</v>
      </c>
      <c r="BX119" s="196" t="str">
        <f t="shared" si="70"/>
        <v>Pass</v>
      </c>
      <c r="BY119" s="54" t="b">
        <f>IF(ABS(Survey!$DL119)=0,TRUE,FALSE)</f>
        <v>1</v>
      </c>
      <c r="BZ119" s="53" t="b">
        <f>NOT(ISBLANK(Survey!DM119))</f>
        <v>0</v>
      </c>
      <c r="CA119" s="196" t="str">
        <f t="shared" si="71"/>
        <v>Pass</v>
      </c>
      <c r="CB119" s="54" t="b">
        <f>IF(ABS(Survey!$DT119)=0,TRUE,FALSE)</f>
        <v>1</v>
      </c>
      <c r="CC119" s="53" t="b">
        <f>NOT(ISBLANK(Survey!$DU119))</f>
        <v>0</v>
      </c>
      <c r="CD119" s="196" t="str">
        <f t="shared" si="72"/>
        <v>Fail</v>
      </c>
      <c r="CE119" s="47">
        <f>SUM(SUMIF(Survey!EA119:EC119,{"&gt;0","&lt;0"})*{1,-1})</f>
        <v>0</v>
      </c>
      <c r="CF119" s="50">
        <f t="shared" si="73"/>
        <v>0</v>
      </c>
      <c r="CG119" s="50">
        <f t="shared" si="74"/>
        <v>100</v>
      </c>
      <c r="CH119" s="48" t="b">
        <f>IF(OR(Survey!$M119="ETF",Survey!$M119="ETF, alternative mutual fund",Survey!$M119="Closed-end", Survey!$M119="Split share corp"),TRUE,FALSE)</f>
        <v>0</v>
      </c>
      <c r="CI119" s="196" t="str">
        <f t="shared" si="75"/>
        <v>Fail</v>
      </c>
      <c r="CJ119" s="47">
        <f>SUM(SUMIF(Survey!EE119:EK119,{"&gt;0","&lt;0"})*{1,-1})</f>
        <v>0</v>
      </c>
      <c r="CK119" s="50">
        <f t="shared" si="76"/>
        <v>0</v>
      </c>
      <c r="CL119" s="49">
        <f t="shared" si="77"/>
        <v>100</v>
      </c>
      <c r="CM119" s="196" t="str">
        <f t="shared" si="78"/>
        <v>Fail</v>
      </c>
      <c r="CN119" s="47">
        <f>SUM(SUMIF(Survey!EM119:ES119,{"&gt;0","&lt;0"})*{1,-1})</f>
        <v>0</v>
      </c>
      <c r="CO119" s="50">
        <f t="shared" si="79"/>
        <v>0</v>
      </c>
      <c r="CP119" s="49">
        <f t="shared" si="80"/>
        <v>100</v>
      </c>
    </row>
    <row r="120" spans="1:94">
      <c r="A120" s="1">
        <v>117</v>
      </c>
      <c r="B120" s="37" t="str">
        <f t="shared" si="41"/>
        <v>Pass</v>
      </c>
      <c r="C120" s="37" t="str">
        <f>IF(COUNTBLANK(Survey!B120:ET120)=$C$2, "Pass", "Fail")</f>
        <v>Pass</v>
      </c>
      <c r="D120" s="37" t="str">
        <f t="shared" si="42"/>
        <v>Fail</v>
      </c>
      <c r="F120" s="196" t="str">
        <f t="shared" si="43"/>
        <v>Fail</v>
      </c>
      <c r="G120" s="43">
        <f>COUNTBLANK(Survey!B120:D120)+COUNTBLANK(Survey!G120)+COUNTBLANK(Survey!I120)+COUNTBLANK(Survey!L120:M120)+COUNTBLANK(Survey!P120)+COUNTBLANK(Survey!S120:U120)+COUNTBLANK(Survey!AA120:AC120)+COUNTBLANK(Survey!AF120:AG120)+COUNTBLANK(Survey!AK120)</f>
        <v>17</v>
      </c>
      <c r="H120" s="196" t="str">
        <f t="shared" si="44"/>
        <v>Pass</v>
      </c>
      <c r="I120" s="44">
        <f>LEN(Survey!E120)</f>
        <v>0</v>
      </c>
      <c r="J120" s="196" t="str">
        <f t="shared" si="45"/>
        <v>Pass</v>
      </c>
      <c r="K120" s="43">
        <f>LEN(Survey!F120)</f>
        <v>0</v>
      </c>
      <c r="L120" s="196" t="str">
        <f t="shared" si="46"/>
        <v>Pass</v>
      </c>
      <c r="M120" s="44">
        <f>LEN(Survey!H120)</f>
        <v>0</v>
      </c>
      <c r="N120" s="43" t="str">
        <f>IF(Survey!$L120="Prospectus fund", "Yes", "No")</f>
        <v>No</v>
      </c>
      <c r="O120" s="196" t="str">
        <f t="shared" si="47"/>
        <v>Pass</v>
      </c>
      <c r="P120" s="44">
        <f>MOD((LEN(Survey!J120)+2),11)</f>
        <v>2</v>
      </c>
      <c r="Q120" s="48" t="b">
        <f>IF(OR(Survey!$M120="ETF",Survey!$M120="ETF, alternative mutual fund",Survey!$M120="Closed-end", Survey!$M120="Split share corp", Survey!$I120="Yes"),TRUE,FALSE)</f>
        <v>0</v>
      </c>
      <c r="R120" s="196" t="str">
        <f>IFERROR(IF(AND(OR(U120=V120,V120 = "Either"),NOT(ISBLANK(Survey!K120))),"Pass","Fail"),"Pass")</f>
        <v>Fail</v>
      </c>
      <c r="S120" s="47" cm="1">
        <f t="array" ref="S120">SUM(SUMIF(Survey!BO120:CH120,{"&gt;0","&lt;0"})*{1,-1})</f>
        <v>0</v>
      </c>
      <c r="T120" s="54" cm="1">
        <f t="array" ref="T120">SUM(SUMIF(Survey!BR120,{"&gt;0","&lt;0"})*{1,-1})+SUM(SUMIF(Survey!CB120,{"&gt;0","&lt;0"})*{1,-1})</f>
        <v>0</v>
      </c>
      <c r="U120" s="54">
        <f>Survey!K120</f>
        <v>0</v>
      </c>
      <c r="V120" s="53" t="str">
        <f t="shared" si="48"/>
        <v>Stand-alone</v>
      </c>
      <c r="W120" s="196" t="str">
        <f t="shared" si="49"/>
        <v>Fail</v>
      </c>
      <c r="X120" s="93" cm="1">
        <f t="array" ref="X120">SUM(SUMIF(Survey!BO120:CH120,{"&gt;0","&lt;0"})*{1,-1})+SUM(SUMIF(Survey!CJ120:DC120,{"&gt;0","&lt;0"})*{1,-1})</f>
        <v>0</v>
      </c>
      <c r="Y120" s="93">
        <f>IFERROR(X120/(Survey!$AL120),0)</f>
        <v>0</v>
      </c>
      <c r="Z120" s="198" t="b">
        <f>IF(OR(Survey!$M120="Alternative strategy or hedge",Survey!$M120="Other",Survey!$L120="Prospectus fund"),TRUE,FALSE)</f>
        <v>0</v>
      </c>
      <c r="AA120" s="198" t="b">
        <f>NOT(ISBLANK(Survey!$M120))</f>
        <v>0</v>
      </c>
      <c r="AB120" s="196" t="str">
        <f t="shared" si="50"/>
        <v>Pass</v>
      </c>
      <c r="AC120" s="54" t="b">
        <f>NOT(ISNUMBER(SEARCH("Other",Survey!$P120)))</f>
        <v>1</v>
      </c>
      <c r="AD120" s="53" t="b">
        <f>NOT(ISBLANK(Survey!$Q120))</f>
        <v>0</v>
      </c>
      <c r="AE120" s="239" t="str" cm="1">
        <f t="array" ref="AE120">IF(OR(IF(OR($AG120+$AH120 = 2, $AI120=1), FALSE, TRUE), AND($AF120:$AF120 = 0)),"Pass","Fail")</f>
        <v>Pass</v>
      </c>
      <c r="AF120" s="235">
        <f>COUNTBLANK(Survey!$W120:$Z120)</f>
        <v>4</v>
      </c>
      <c r="AG120" s="235">
        <f>IF(Survey!$I120="Yes",1,0)</f>
        <v>0</v>
      </c>
      <c r="AH120" s="235">
        <f>IF(OR(Survey!$M120="Mutual fund",Survey!$M120="Alternative mutual fund",Survey!$M120="Money market"),1,0)</f>
        <v>0</v>
      </c>
      <c r="AI120" s="240">
        <f>IF(OR(Survey!$M120="ETF",Survey!$M120="ETF, alternative mutual fund"),1,0)</f>
        <v>0</v>
      </c>
      <c r="AJ120" s="196" t="str">
        <f t="shared" si="51"/>
        <v>Pass</v>
      </c>
      <c r="AK120" s="54" t="b">
        <f>NOT(ISNUMBER(SEARCH("Yes",Survey!$AC120)))</f>
        <v>1</v>
      </c>
      <c r="AL120" s="53" t="b">
        <f>IF(COUNTBLANK(Survey!$AD120:$AE120)=0,TRUE, FALSE)</f>
        <v>0</v>
      </c>
      <c r="AM120" s="196" t="str">
        <f t="shared" si="52"/>
        <v>Pass</v>
      </c>
      <c r="AN120" s="54" t="b">
        <f>NOT(ISNUMBER(SEARCH("Yes",Survey!$AF120)))</f>
        <v>1</v>
      </c>
      <c r="AO120" s="53" t="b">
        <f>NOT(ISBLANK(Survey!$AH120))</f>
        <v>0</v>
      </c>
      <c r="AP120" s="196" t="str">
        <f t="shared" si="53"/>
        <v>Pass</v>
      </c>
      <c r="AQ120" s="54" t="b">
        <f>NOT(OR(ISNUMBER(SEARCH("Other",Survey!$AH120)),ISNUMBER(SEARCH("Multiple",Survey!$AH120))))</f>
        <v>1</v>
      </c>
      <c r="AR120" s="53" t="b">
        <f>NOT(ISBLANK(Survey!$AI120))</f>
        <v>0</v>
      </c>
      <c r="AS120" s="196" t="str">
        <f t="shared" si="54"/>
        <v>Fail</v>
      </c>
      <c r="AT120" s="45">
        <f>(Survey!$AL120)</f>
        <v>0</v>
      </c>
      <c r="AU120" s="37" t="str">
        <f t="shared" si="55"/>
        <v>Fail</v>
      </c>
      <c r="AV120" s="38">
        <f>ABS(Survey!$AL120)</f>
        <v>0</v>
      </c>
      <c r="AW120" s="64">
        <f>ABS(Survey!$AM120)+Survey!$AN120-ABS(Survey!$AO120)+ABS(Survey!$AP120)-ABS(Survey!$AQ120)+ABS(Survey!$AR120)-ABS(Survey!$AS120)+Survey!$AT120</f>
        <v>0</v>
      </c>
      <c r="AX120" s="46" t="str">
        <f t="shared" si="56"/>
        <v>No holdings</v>
      </c>
      <c r="AY120" s="37">
        <f t="shared" si="57"/>
        <v>0</v>
      </c>
      <c r="AZ120" s="196" t="str">
        <f t="shared" si="58"/>
        <v>Pass</v>
      </c>
      <c r="BA120" s="54" t="b">
        <f>IF(ABS(Survey!$AT120)=0,TRUE,FALSE)</f>
        <v>1</v>
      </c>
      <c r="BB120" s="53" t="b">
        <f>NOT(ISBLANK(Survey!$AU120))</f>
        <v>0</v>
      </c>
      <c r="BC120" s="37" t="str">
        <f t="shared" si="59"/>
        <v>Fail</v>
      </c>
      <c r="BD120" s="38">
        <f>ABS(Survey!$AL120)</f>
        <v>0</v>
      </c>
      <c r="BE120" s="38" cm="1">
        <f t="array" ref="BE120">SUM(SUMIF(Survey!AW120:BD120,{"&gt;0","&lt;0"})*{1,-1})-SUM(SUMIF(Survey!BF120:BM120,{"&gt;0","&lt;0"})*{1,-1})</f>
        <v>0</v>
      </c>
      <c r="BF120" s="46" t="str">
        <f t="shared" si="60"/>
        <v>No holdings</v>
      </c>
      <c r="BG120" s="37">
        <f t="shared" si="61"/>
        <v>0</v>
      </c>
      <c r="BH120" s="196" t="str">
        <f t="shared" si="62"/>
        <v>Fail</v>
      </c>
      <c r="BI120" s="47">
        <f>ABS(Survey!$AL120)</f>
        <v>0</v>
      </c>
      <c r="BJ120" s="47" cm="1">
        <f t="array" ref="BJ120">SUM(SUMIF(Survey!BO120:CH120,{"&gt;0","&lt;0"})*{1,-1})-SUM(SUMIF(Survey!CJ120:DC120,{"&gt;0","&lt;0"})*{1,-1})</f>
        <v>0</v>
      </c>
      <c r="BK120" s="48" t="str">
        <f t="shared" si="63"/>
        <v>No holdings</v>
      </c>
      <c r="BL120" s="49">
        <f t="shared" si="64"/>
        <v>0</v>
      </c>
      <c r="BM120" s="196" t="str">
        <f t="shared" si="65"/>
        <v>Pass</v>
      </c>
      <c r="BN120" s="54" t="b">
        <f>IF(ABS(Survey!$CH120)=0,TRUE,FALSE)</f>
        <v>1</v>
      </c>
      <c r="BO120" s="53" t="b">
        <f>NOT(ISBLANK(Survey!$CI120))</f>
        <v>0</v>
      </c>
      <c r="BP120" s="196" t="str">
        <f t="shared" si="66"/>
        <v>Pass</v>
      </c>
      <c r="BQ120" s="54" t="b">
        <f>IF(ABS(Survey!$DC120)=0,TRUE,FALSE)</f>
        <v>1</v>
      </c>
      <c r="BR120" s="53" t="b">
        <f>NOT(ISBLANK(Survey!$DD120))</f>
        <v>0</v>
      </c>
      <c r="BS120" s="37" t="str">
        <f t="shared" si="67"/>
        <v>Pass</v>
      </c>
      <c r="BT120" s="38" cm="1">
        <f t="array" ref="BT120">SUM(SUMIF(Survey!CD120,{"&gt;0","&lt;0"})*{1,-1})+SUM(SUMIF(Survey!CY120,{"&gt;0","&lt;0"})*{1,-1})</f>
        <v>0</v>
      </c>
      <c r="BU120" s="38">
        <f>SUM(SUMIF(Survey!DF120:DL120,{"&gt;0","&lt;0"})*{1,-1})+SUM(SUMIF(Survey!DN120:DT120,{"&gt;0","&lt;0"})*{1,-1})</f>
        <v>0</v>
      </c>
      <c r="BV120" s="37">
        <f t="shared" si="68"/>
        <v>0</v>
      </c>
      <c r="BW120" s="37">
        <f t="shared" si="69"/>
        <v>0</v>
      </c>
      <c r="BX120" s="196" t="str">
        <f t="shared" si="70"/>
        <v>Pass</v>
      </c>
      <c r="BY120" s="54" t="b">
        <f>IF(ABS(Survey!$DL120)=0,TRUE,FALSE)</f>
        <v>1</v>
      </c>
      <c r="BZ120" s="53" t="b">
        <f>NOT(ISBLANK(Survey!DM120))</f>
        <v>0</v>
      </c>
      <c r="CA120" s="196" t="str">
        <f t="shared" si="71"/>
        <v>Pass</v>
      </c>
      <c r="CB120" s="54" t="b">
        <f>IF(ABS(Survey!$DT120)=0,TRUE,FALSE)</f>
        <v>1</v>
      </c>
      <c r="CC120" s="53" t="b">
        <f>NOT(ISBLANK(Survey!$DU120))</f>
        <v>0</v>
      </c>
      <c r="CD120" s="196" t="str">
        <f t="shared" si="72"/>
        <v>Fail</v>
      </c>
      <c r="CE120" s="47">
        <f>SUM(SUMIF(Survey!EA120:EC120,{"&gt;0","&lt;0"})*{1,-1})</f>
        <v>0</v>
      </c>
      <c r="CF120" s="50">
        <f t="shared" si="73"/>
        <v>0</v>
      </c>
      <c r="CG120" s="50">
        <f t="shared" si="74"/>
        <v>100</v>
      </c>
      <c r="CH120" s="48" t="b">
        <f>IF(OR(Survey!$M120="ETF",Survey!$M120="ETF, alternative mutual fund",Survey!$M120="Closed-end", Survey!$M120="Split share corp"),TRUE,FALSE)</f>
        <v>0</v>
      </c>
      <c r="CI120" s="196" t="str">
        <f t="shared" si="75"/>
        <v>Fail</v>
      </c>
      <c r="CJ120" s="47">
        <f>SUM(SUMIF(Survey!EE120:EK120,{"&gt;0","&lt;0"})*{1,-1})</f>
        <v>0</v>
      </c>
      <c r="CK120" s="50">
        <f t="shared" si="76"/>
        <v>0</v>
      </c>
      <c r="CL120" s="49">
        <f t="shared" si="77"/>
        <v>100</v>
      </c>
      <c r="CM120" s="196" t="str">
        <f t="shared" si="78"/>
        <v>Fail</v>
      </c>
      <c r="CN120" s="47">
        <f>SUM(SUMIF(Survey!EM120:ES120,{"&gt;0","&lt;0"})*{1,-1})</f>
        <v>0</v>
      </c>
      <c r="CO120" s="50">
        <f t="shared" si="79"/>
        <v>0</v>
      </c>
      <c r="CP120" s="49">
        <f t="shared" si="80"/>
        <v>100</v>
      </c>
    </row>
    <row r="121" spans="1:94">
      <c r="A121" s="1">
        <v>118</v>
      </c>
      <c r="B121" s="37" t="str">
        <f t="shared" si="41"/>
        <v>Pass</v>
      </c>
      <c r="C121" s="37" t="str">
        <f>IF(COUNTBLANK(Survey!B121:ET121)=$C$2, "Pass", "Fail")</f>
        <v>Pass</v>
      </c>
      <c r="D121" s="37" t="str">
        <f t="shared" si="42"/>
        <v>Fail</v>
      </c>
      <c r="F121" s="196" t="str">
        <f t="shared" si="43"/>
        <v>Fail</v>
      </c>
      <c r="G121" s="43">
        <f>COUNTBLANK(Survey!B121:D121)+COUNTBLANK(Survey!G121)+COUNTBLANK(Survey!I121)+COUNTBLANK(Survey!L121:M121)+COUNTBLANK(Survey!P121)+COUNTBLANK(Survey!S121:U121)+COUNTBLANK(Survey!AA121:AC121)+COUNTBLANK(Survey!AF121:AG121)+COUNTBLANK(Survey!AK121)</f>
        <v>17</v>
      </c>
      <c r="H121" s="196" t="str">
        <f t="shared" si="44"/>
        <v>Pass</v>
      </c>
      <c r="I121" s="44">
        <f>LEN(Survey!E121)</f>
        <v>0</v>
      </c>
      <c r="J121" s="196" t="str">
        <f t="shared" si="45"/>
        <v>Pass</v>
      </c>
      <c r="K121" s="43">
        <f>LEN(Survey!F121)</f>
        <v>0</v>
      </c>
      <c r="L121" s="196" t="str">
        <f t="shared" si="46"/>
        <v>Pass</v>
      </c>
      <c r="M121" s="44">
        <f>LEN(Survey!H121)</f>
        <v>0</v>
      </c>
      <c r="N121" s="43" t="str">
        <f>IF(Survey!$L121="Prospectus fund", "Yes", "No")</f>
        <v>No</v>
      </c>
      <c r="O121" s="196" t="str">
        <f t="shared" si="47"/>
        <v>Pass</v>
      </c>
      <c r="P121" s="44">
        <f>MOD((LEN(Survey!J121)+2),11)</f>
        <v>2</v>
      </c>
      <c r="Q121" s="48" t="b">
        <f>IF(OR(Survey!$M121="ETF",Survey!$M121="ETF, alternative mutual fund",Survey!$M121="Closed-end", Survey!$M121="Split share corp", Survey!$I121="Yes"),TRUE,FALSE)</f>
        <v>0</v>
      </c>
      <c r="R121" s="196" t="str">
        <f>IFERROR(IF(AND(OR(U121=V121,V121 = "Either"),NOT(ISBLANK(Survey!K121))),"Pass","Fail"),"Pass")</f>
        <v>Fail</v>
      </c>
      <c r="S121" s="47" cm="1">
        <f t="array" ref="S121">SUM(SUMIF(Survey!BO121:CH121,{"&gt;0","&lt;0"})*{1,-1})</f>
        <v>0</v>
      </c>
      <c r="T121" s="54" cm="1">
        <f t="array" ref="T121">SUM(SUMIF(Survey!BR121,{"&gt;0","&lt;0"})*{1,-1})+SUM(SUMIF(Survey!CB121,{"&gt;0","&lt;0"})*{1,-1})</f>
        <v>0</v>
      </c>
      <c r="U121" s="54">
        <f>Survey!K121</f>
        <v>0</v>
      </c>
      <c r="V121" s="53" t="str">
        <f t="shared" si="48"/>
        <v>Stand-alone</v>
      </c>
      <c r="W121" s="196" t="str">
        <f t="shared" si="49"/>
        <v>Fail</v>
      </c>
      <c r="X121" s="93" cm="1">
        <f t="array" ref="X121">SUM(SUMIF(Survey!BO121:CH121,{"&gt;0","&lt;0"})*{1,-1})+SUM(SUMIF(Survey!CJ121:DC121,{"&gt;0","&lt;0"})*{1,-1})</f>
        <v>0</v>
      </c>
      <c r="Y121" s="93">
        <f>IFERROR(X121/(Survey!$AL121),0)</f>
        <v>0</v>
      </c>
      <c r="Z121" s="198" t="b">
        <f>IF(OR(Survey!$M121="Alternative strategy or hedge",Survey!$M121="Other",Survey!$L121="Prospectus fund"),TRUE,FALSE)</f>
        <v>0</v>
      </c>
      <c r="AA121" s="198" t="b">
        <f>NOT(ISBLANK(Survey!$M121))</f>
        <v>0</v>
      </c>
      <c r="AB121" s="196" t="str">
        <f t="shared" si="50"/>
        <v>Pass</v>
      </c>
      <c r="AC121" s="54" t="b">
        <f>NOT(ISNUMBER(SEARCH("Other",Survey!$P121)))</f>
        <v>1</v>
      </c>
      <c r="AD121" s="53" t="b">
        <f>NOT(ISBLANK(Survey!$Q121))</f>
        <v>0</v>
      </c>
      <c r="AE121" s="239" t="str" cm="1">
        <f t="array" ref="AE121">IF(OR(IF(OR($AG121+$AH121 = 2, $AI121=1), FALSE, TRUE), AND($AF121:$AF121 = 0)),"Pass","Fail")</f>
        <v>Pass</v>
      </c>
      <c r="AF121" s="235">
        <f>COUNTBLANK(Survey!$W121:$Z121)</f>
        <v>4</v>
      </c>
      <c r="AG121" s="235">
        <f>IF(Survey!$I121="Yes",1,0)</f>
        <v>0</v>
      </c>
      <c r="AH121" s="235">
        <f>IF(OR(Survey!$M121="Mutual fund",Survey!$M121="Alternative mutual fund",Survey!$M121="Money market"),1,0)</f>
        <v>0</v>
      </c>
      <c r="AI121" s="240">
        <f>IF(OR(Survey!$M121="ETF",Survey!$M121="ETF, alternative mutual fund"),1,0)</f>
        <v>0</v>
      </c>
      <c r="AJ121" s="196" t="str">
        <f t="shared" si="51"/>
        <v>Pass</v>
      </c>
      <c r="AK121" s="54" t="b">
        <f>NOT(ISNUMBER(SEARCH("Yes",Survey!$AC121)))</f>
        <v>1</v>
      </c>
      <c r="AL121" s="53" t="b">
        <f>IF(COUNTBLANK(Survey!$AD121:$AE121)=0,TRUE, FALSE)</f>
        <v>0</v>
      </c>
      <c r="AM121" s="196" t="str">
        <f t="shared" si="52"/>
        <v>Pass</v>
      </c>
      <c r="AN121" s="54" t="b">
        <f>NOT(ISNUMBER(SEARCH("Yes",Survey!$AF121)))</f>
        <v>1</v>
      </c>
      <c r="AO121" s="53" t="b">
        <f>NOT(ISBLANK(Survey!$AH121))</f>
        <v>0</v>
      </c>
      <c r="AP121" s="196" t="str">
        <f t="shared" si="53"/>
        <v>Pass</v>
      </c>
      <c r="AQ121" s="54" t="b">
        <f>NOT(OR(ISNUMBER(SEARCH("Other",Survey!$AH121)),ISNUMBER(SEARCH("Multiple",Survey!$AH121))))</f>
        <v>1</v>
      </c>
      <c r="AR121" s="53" t="b">
        <f>NOT(ISBLANK(Survey!$AI121))</f>
        <v>0</v>
      </c>
      <c r="AS121" s="196" t="str">
        <f t="shared" si="54"/>
        <v>Fail</v>
      </c>
      <c r="AT121" s="45">
        <f>(Survey!$AL121)</f>
        <v>0</v>
      </c>
      <c r="AU121" s="37" t="str">
        <f t="shared" si="55"/>
        <v>Fail</v>
      </c>
      <c r="AV121" s="38">
        <f>ABS(Survey!$AL121)</f>
        <v>0</v>
      </c>
      <c r="AW121" s="64">
        <f>ABS(Survey!$AM121)+Survey!$AN121-ABS(Survey!$AO121)+ABS(Survey!$AP121)-ABS(Survey!$AQ121)+ABS(Survey!$AR121)-ABS(Survey!$AS121)+Survey!$AT121</f>
        <v>0</v>
      </c>
      <c r="AX121" s="46" t="str">
        <f t="shared" si="56"/>
        <v>No holdings</v>
      </c>
      <c r="AY121" s="37">
        <f t="shared" si="57"/>
        <v>0</v>
      </c>
      <c r="AZ121" s="196" t="str">
        <f t="shared" si="58"/>
        <v>Pass</v>
      </c>
      <c r="BA121" s="54" t="b">
        <f>IF(ABS(Survey!$AT121)=0,TRUE,FALSE)</f>
        <v>1</v>
      </c>
      <c r="BB121" s="53" t="b">
        <f>NOT(ISBLANK(Survey!$AU121))</f>
        <v>0</v>
      </c>
      <c r="BC121" s="37" t="str">
        <f t="shared" si="59"/>
        <v>Fail</v>
      </c>
      <c r="BD121" s="38">
        <f>ABS(Survey!$AL121)</f>
        <v>0</v>
      </c>
      <c r="BE121" s="38" cm="1">
        <f t="array" ref="BE121">SUM(SUMIF(Survey!AW121:BD121,{"&gt;0","&lt;0"})*{1,-1})-SUM(SUMIF(Survey!BF121:BM121,{"&gt;0","&lt;0"})*{1,-1})</f>
        <v>0</v>
      </c>
      <c r="BF121" s="46" t="str">
        <f t="shared" si="60"/>
        <v>No holdings</v>
      </c>
      <c r="BG121" s="37">
        <f t="shared" si="61"/>
        <v>0</v>
      </c>
      <c r="BH121" s="196" t="str">
        <f t="shared" si="62"/>
        <v>Fail</v>
      </c>
      <c r="BI121" s="47">
        <f>ABS(Survey!$AL121)</f>
        <v>0</v>
      </c>
      <c r="BJ121" s="47" cm="1">
        <f t="array" ref="BJ121">SUM(SUMIF(Survey!BO121:CH121,{"&gt;0","&lt;0"})*{1,-1})-SUM(SUMIF(Survey!CJ121:DC121,{"&gt;0","&lt;0"})*{1,-1})</f>
        <v>0</v>
      </c>
      <c r="BK121" s="48" t="str">
        <f t="shared" si="63"/>
        <v>No holdings</v>
      </c>
      <c r="BL121" s="49">
        <f t="shared" si="64"/>
        <v>0</v>
      </c>
      <c r="BM121" s="196" t="str">
        <f t="shared" si="65"/>
        <v>Pass</v>
      </c>
      <c r="BN121" s="54" t="b">
        <f>IF(ABS(Survey!$CH121)=0,TRUE,FALSE)</f>
        <v>1</v>
      </c>
      <c r="BO121" s="53" t="b">
        <f>NOT(ISBLANK(Survey!$CI121))</f>
        <v>0</v>
      </c>
      <c r="BP121" s="196" t="str">
        <f t="shared" si="66"/>
        <v>Pass</v>
      </c>
      <c r="BQ121" s="54" t="b">
        <f>IF(ABS(Survey!$DC121)=0,TRUE,FALSE)</f>
        <v>1</v>
      </c>
      <c r="BR121" s="53" t="b">
        <f>NOT(ISBLANK(Survey!$DD121))</f>
        <v>0</v>
      </c>
      <c r="BS121" s="37" t="str">
        <f t="shared" si="67"/>
        <v>Pass</v>
      </c>
      <c r="BT121" s="38" cm="1">
        <f t="array" ref="BT121">SUM(SUMIF(Survey!CD121,{"&gt;0","&lt;0"})*{1,-1})+SUM(SUMIF(Survey!CY121,{"&gt;0","&lt;0"})*{1,-1})</f>
        <v>0</v>
      </c>
      <c r="BU121" s="38">
        <f>SUM(SUMIF(Survey!DF121:DL121,{"&gt;0","&lt;0"})*{1,-1})+SUM(SUMIF(Survey!DN121:DT121,{"&gt;0","&lt;0"})*{1,-1})</f>
        <v>0</v>
      </c>
      <c r="BV121" s="37">
        <f t="shared" si="68"/>
        <v>0</v>
      </c>
      <c r="BW121" s="37">
        <f t="shared" si="69"/>
        <v>0</v>
      </c>
      <c r="BX121" s="196" t="str">
        <f t="shared" si="70"/>
        <v>Pass</v>
      </c>
      <c r="BY121" s="54" t="b">
        <f>IF(ABS(Survey!$DL121)=0,TRUE,FALSE)</f>
        <v>1</v>
      </c>
      <c r="BZ121" s="53" t="b">
        <f>NOT(ISBLANK(Survey!DM121))</f>
        <v>0</v>
      </c>
      <c r="CA121" s="196" t="str">
        <f t="shared" si="71"/>
        <v>Pass</v>
      </c>
      <c r="CB121" s="54" t="b">
        <f>IF(ABS(Survey!$DT121)=0,TRUE,FALSE)</f>
        <v>1</v>
      </c>
      <c r="CC121" s="53" t="b">
        <f>NOT(ISBLANK(Survey!$DU121))</f>
        <v>0</v>
      </c>
      <c r="CD121" s="196" t="str">
        <f t="shared" si="72"/>
        <v>Fail</v>
      </c>
      <c r="CE121" s="47">
        <f>SUM(SUMIF(Survey!EA121:EC121,{"&gt;0","&lt;0"})*{1,-1})</f>
        <v>0</v>
      </c>
      <c r="CF121" s="50">
        <f t="shared" si="73"/>
        <v>0</v>
      </c>
      <c r="CG121" s="50">
        <f t="shared" si="74"/>
        <v>100</v>
      </c>
      <c r="CH121" s="48" t="b">
        <f>IF(OR(Survey!$M121="ETF",Survey!$M121="ETF, alternative mutual fund",Survey!$M121="Closed-end", Survey!$M121="Split share corp"),TRUE,FALSE)</f>
        <v>0</v>
      </c>
      <c r="CI121" s="196" t="str">
        <f t="shared" si="75"/>
        <v>Fail</v>
      </c>
      <c r="CJ121" s="47">
        <f>SUM(SUMIF(Survey!EE121:EK121,{"&gt;0","&lt;0"})*{1,-1})</f>
        <v>0</v>
      </c>
      <c r="CK121" s="50">
        <f t="shared" si="76"/>
        <v>0</v>
      </c>
      <c r="CL121" s="49">
        <f t="shared" si="77"/>
        <v>100</v>
      </c>
      <c r="CM121" s="196" t="str">
        <f t="shared" si="78"/>
        <v>Fail</v>
      </c>
      <c r="CN121" s="47">
        <f>SUM(SUMIF(Survey!EM121:ES121,{"&gt;0","&lt;0"})*{1,-1})</f>
        <v>0</v>
      </c>
      <c r="CO121" s="50">
        <f t="shared" si="79"/>
        <v>0</v>
      </c>
      <c r="CP121" s="49">
        <f t="shared" si="80"/>
        <v>100</v>
      </c>
    </row>
    <row r="122" spans="1:94">
      <c r="A122" s="1">
        <v>119</v>
      </c>
      <c r="B122" s="37" t="str">
        <f t="shared" si="41"/>
        <v>Pass</v>
      </c>
      <c r="C122" s="37" t="str">
        <f>IF(COUNTBLANK(Survey!B122:ET122)=$C$2, "Pass", "Fail")</f>
        <v>Pass</v>
      </c>
      <c r="D122" s="37" t="str">
        <f t="shared" si="42"/>
        <v>Fail</v>
      </c>
      <c r="F122" s="196" t="str">
        <f t="shared" si="43"/>
        <v>Fail</v>
      </c>
      <c r="G122" s="43">
        <f>COUNTBLANK(Survey!B122:D122)+COUNTBLANK(Survey!G122)+COUNTBLANK(Survey!I122)+COUNTBLANK(Survey!L122:M122)+COUNTBLANK(Survey!P122)+COUNTBLANK(Survey!S122:U122)+COUNTBLANK(Survey!AA122:AC122)+COUNTBLANK(Survey!AF122:AG122)+COUNTBLANK(Survey!AK122)</f>
        <v>17</v>
      </c>
      <c r="H122" s="196" t="str">
        <f t="shared" si="44"/>
        <v>Pass</v>
      </c>
      <c r="I122" s="44">
        <f>LEN(Survey!E122)</f>
        <v>0</v>
      </c>
      <c r="J122" s="196" t="str">
        <f t="shared" si="45"/>
        <v>Pass</v>
      </c>
      <c r="K122" s="43">
        <f>LEN(Survey!F122)</f>
        <v>0</v>
      </c>
      <c r="L122" s="196" t="str">
        <f t="shared" si="46"/>
        <v>Pass</v>
      </c>
      <c r="M122" s="44">
        <f>LEN(Survey!H122)</f>
        <v>0</v>
      </c>
      <c r="N122" s="43" t="str">
        <f>IF(Survey!$L122="Prospectus fund", "Yes", "No")</f>
        <v>No</v>
      </c>
      <c r="O122" s="196" t="str">
        <f t="shared" si="47"/>
        <v>Pass</v>
      </c>
      <c r="P122" s="44">
        <f>MOD((LEN(Survey!J122)+2),11)</f>
        <v>2</v>
      </c>
      <c r="Q122" s="48" t="b">
        <f>IF(OR(Survey!$M122="ETF",Survey!$M122="ETF, alternative mutual fund",Survey!$M122="Closed-end", Survey!$M122="Split share corp", Survey!$I122="Yes"),TRUE,FALSE)</f>
        <v>0</v>
      </c>
      <c r="R122" s="196" t="str">
        <f>IFERROR(IF(AND(OR(U122=V122,V122 = "Either"),NOT(ISBLANK(Survey!K122))),"Pass","Fail"),"Pass")</f>
        <v>Fail</v>
      </c>
      <c r="S122" s="47" cm="1">
        <f t="array" ref="S122">SUM(SUMIF(Survey!BO122:CH122,{"&gt;0","&lt;0"})*{1,-1})</f>
        <v>0</v>
      </c>
      <c r="T122" s="54" cm="1">
        <f t="array" ref="T122">SUM(SUMIF(Survey!BR122,{"&gt;0","&lt;0"})*{1,-1})+SUM(SUMIF(Survey!CB122,{"&gt;0","&lt;0"})*{1,-1})</f>
        <v>0</v>
      </c>
      <c r="U122" s="54">
        <f>Survey!K122</f>
        <v>0</v>
      </c>
      <c r="V122" s="53" t="str">
        <f t="shared" si="48"/>
        <v>Stand-alone</v>
      </c>
      <c r="W122" s="196" t="str">
        <f t="shared" si="49"/>
        <v>Fail</v>
      </c>
      <c r="X122" s="93" cm="1">
        <f t="array" ref="X122">SUM(SUMIF(Survey!BO122:CH122,{"&gt;0","&lt;0"})*{1,-1})+SUM(SUMIF(Survey!CJ122:DC122,{"&gt;0","&lt;0"})*{1,-1})</f>
        <v>0</v>
      </c>
      <c r="Y122" s="93">
        <f>IFERROR(X122/(Survey!$AL122),0)</f>
        <v>0</v>
      </c>
      <c r="Z122" s="198" t="b">
        <f>IF(OR(Survey!$M122="Alternative strategy or hedge",Survey!$M122="Other",Survey!$L122="Prospectus fund"),TRUE,FALSE)</f>
        <v>0</v>
      </c>
      <c r="AA122" s="198" t="b">
        <f>NOT(ISBLANK(Survey!$M122))</f>
        <v>0</v>
      </c>
      <c r="AB122" s="196" t="str">
        <f t="shared" si="50"/>
        <v>Pass</v>
      </c>
      <c r="AC122" s="54" t="b">
        <f>NOT(ISNUMBER(SEARCH("Other",Survey!$P122)))</f>
        <v>1</v>
      </c>
      <c r="AD122" s="53" t="b">
        <f>NOT(ISBLANK(Survey!$Q122))</f>
        <v>0</v>
      </c>
      <c r="AE122" s="239" t="str" cm="1">
        <f t="array" ref="AE122">IF(OR(IF(OR($AG122+$AH122 = 2, $AI122=1), FALSE, TRUE), AND($AF122:$AF122 = 0)),"Pass","Fail")</f>
        <v>Pass</v>
      </c>
      <c r="AF122" s="235">
        <f>COUNTBLANK(Survey!$W122:$Z122)</f>
        <v>4</v>
      </c>
      <c r="AG122" s="235">
        <f>IF(Survey!$I122="Yes",1,0)</f>
        <v>0</v>
      </c>
      <c r="AH122" s="235">
        <f>IF(OR(Survey!$M122="Mutual fund",Survey!$M122="Alternative mutual fund",Survey!$M122="Money market"),1,0)</f>
        <v>0</v>
      </c>
      <c r="AI122" s="240">
        <f>IF(OR(Survey!$M122="ETF",Survey!$M122="ETF, alternative mutual fund"),1,0)</f>
        <v>0</v>
      </c>
      <c r="AJ122" s="196" t="str">
        <f t="shared" si="51"/>
        <v>Pass</v>
      </c>
      <c r="AK122" s="54" t="b">
        <f>NOT(ISNUMBER(SEARCH("Yes",Survey!$AC122)))</f>
        <v>1</v>
      </c>
      <c r="AL122" s="53" t="b">
        <f>IF(COUNTBLANK(Survey!$AD122:$AE122)=0,TRUE, FALSE)</f>
        <v>0</v>
      </c>
      <c r="AM122" s="196" t="str">
        <f t="shared" si="52"/>
        <v>Pass</v>
      </c>
      <c r="AN122" s="54" t="b">
        <f>NOT(ISNUMBER(SEARCH("Yes",Survey!$AF122)))</f>
        <v>1</v>
      </c>
      <c r="AO122" s="53" t="b">
        <f>NOT(ISBLANK(Survey!$AH122))</f>
        <v>0</v>
      </c>
      <c r="AP122" s="196" t="str">
        <f t="shared" si="53"/>
        <v>Pass</v>
      </c>
      <c r="AQ122" s="54" t="b">
        <f>NOT(OR(ISNUMBER(SEARCH("Other",Survey!$AH122)),ISNUMBER(SEARCH("Multiple",Survey!$AH122))))</f>
        <v>1</v>
      </c>
      <c r="AR122" s="53" t="b">
        <f>NOT(ISBLANK(Survey!$AI122))</f>
        <v>0</v>
      </c>
      <c r="AS122" s="196" t="str">
        <f t="shared" si="54"/>
        <v>Fail</v>
      </c>
      <c r="AT122" s="45">
        <f>(Survey!$AL122)</f>
        <v>0</v>
      </c>
      <c r="AU122" s="37" t="str">
        <f t="shared" si="55"/>
        <v>Fail</v>
      </c>
      <c r="AV122" s="38">
        <f>ABS(Survey!$AL122)</f>
        <v>0</v>
      </c>
      <c r="AW122" s="64">
        <f>ABS(Survey!$AM122)+Survey!$AN122-ABS(Survey!$AO122)+ABS(Survey!$AP122)-ABS(Survey!$AQ122)+ABS(Survey!$AR122)-ABS(Survey!$AS122)+Survey!$AT122</f>
        <v>0</v>
      </c>
      <c r="AX122" s="46" t="str">
        <f t="shared" si="56"/>
        <v>No holdings</v>
      </c>
      <c r="AY122" s="37">
        <f t="shared" si="57"/>
        <v>0</v>
      </c>
      <c r="AZ122" s="196" t="str">
        <f t="shared" si="58"/>
        <v>Pass</v>
      </c>
      <c r="BA122" s="54" t="b">
        <f>IF(ABS(Survey!$AT122)=0,TRUE,FALSE)</f>
        <v>1</v>
      </c>
      <c r="BB122" s="53" t="b">
        <f>NOT(ISBLANK(Survey!$AU122))</f>
        <v>0</v>
      </c>
      <c r="BC122" s="37" t="str">
        <f t="shared" si="59"/>
        <v>Fail</v>
      </c>
      <c r="BD122" s="38">
        <f>ABS(Survey!$AL122)</f>
        <v>0</v>
      </c>
      <c r="BE122" s="38" cm="1">
        <f t="array" ref="BE122">SUM(SUMIF(Survey!AW122:BD122,{"&gt;0","&lt;0"})*{1,-1})-SUM(SUMIF(Survey!BF122:BM122,{"&gt;0","&lt;0"})*{1,-1})</f>
        <v>0</v>
      </c>
      <c r="BF122" s="46" t="str">
        <f t="shared" si="60"/>
        <v>No holdings</v>
      </c>
      <c r="BG122" s="37">
        <f t="shared" si="61"/>
        <v>0</v>
      </c>
      <c r="BH122" s="196" t="str">
        <f t="shared" si="62"/>
        <v>Fail</v>
      </c>
      <c r="BI122" s="47">
        <f>ABS(Survey!$AL122)</f>
        <v>0</v>
      </c>
      <c r="BJ122" s="47" cm="1">
        <f t="array" ref="BJ122">SUM(SUMIF(Survey!BO122:CH122,{"&gt;0","&lt;0"})*{1,-1})-SUM(SUMIF(Survey!CJ122:DC122,{"&gt;0","&lt;0"})*{1,-1})</f>
        <v>0</v>
      </c>
      <c r="BK122" s="48" t="str">
        <f t="shared" si="63"/>
        <v>No holdings</v>
      </c>
      <c r="BL122" s="49">
        <f t="shared" si="64"/>
        <v>0</v>
      </c>
      <c r="BM122" s="196" t="str">
        <f t="shared" si="65"/>
        <v>Pass</v>
      </c>
      <c r="BN122" s="54" t="b">
        <f>IF(ABS(Survey!$CH122)=0,TRUE,FALSE)</f>
        <v>1</v>
      </c>
      <c r="BO122" s="53" t="b">
        <f>NOT(ISBLANK(Survey!$CI122))</f>
        <v>0</v>
      </c>
      <c r="BP122" s="196" t="str">
        <f t="shared" si="66"/>
        <v>Pass</v>
      </c>
      <c r="BQ122" s="54" t="b">
        <f>IF(ABS(Survey!$DC122)=0,TRUE,FALSE)</f>
        <v>1</v>
      </c>
      <c r="BR122" s="53" t="b">
        <f>NOT(ISBLANK(Survey!$DD122))</f>
        <v>0</v>
      </c>
      <c r="BS122" s="37" t="str">
        <f t="shared" si="67"/>
        <v>Pass</v>
      </c>
      <c r="BT122" s="38" cm="1">
        <f t="array" ref="BT122">SUM(SUMIF(Survey!CD122,{"&gt;0","&lt;0"})*{1,-1})+SUM(SUMIF(Survey!CY122,{"&gt;0","&lt;0"})*{1,-1})</f>
        <v>0</v>
      </c>
      <c r="BU122" s="38">
        <f>SUM(SUMIF(Survey!DF122:DL122,{"&gt;0","&lt;0"})*{1,-1})+SUM(SUMIF(Survey!DN122:DT122,{"&gt;0","&lt;0"})*{1,-1})</f>
        <v>0</v>
      </c>
      <c r="BV122" s="37">
        <f t="shared" si="68"/>
        <v>0</v>
      </c>
      <c r="BW122" s="37">
        <f t="shared" si="69"/>
        <v>0</v>
      </c>
      <c r="BX122" s="196" t="str">
        <f t="shared" si="70"/>
        <v>Pass</v>
      </c>
      <c r="BY122" s="54" t="b">
        <f>IF(ABS(Survey!$DL122)=0,TRUE,FALSE)</f>
        <v>1</v>
      </c>
      <c r="BZ122" s="53" t="b">
        <f>NOT(ISBLANK(Survey!DM122))</f>
        <v>0</v>
      </c>
      <c r="CA122" s="196" t="str">
        <f t="shared" si="71"/>
        <v>Pass</v>
      </c>
      <c r="CB122" s="54" t="b">
        <f>IF(ABS(Survey!$DT122)=0,TRUE,FALSE)</f>
        <v>1</v>
      </c>
      <c r="CC122" s="53" t="b">
        <f>NOT(ISBLANK(Survey!$DU122))</f>
        <v>0</v>
      </c>
      <c r="CD122" s="196" t="str">
        <f t="shared" si="72"/>
        <v>Fail</v>
      </c>
      <c r="CE122" s="47">
        <f>SUM(SUMIF(Survey!EA122:EC122,{"&gt;0","&lt;0"})*{1,-1})</f>
        <v>0</v>
      </c>
      <c r="CF122" s="50">
        <f t="shared" si="73"/>
        <v>0</v>
      </c>
      <c r="CG122" s="50">
        <f t="shared" si="74"/>
        <v>100</v>
      </c>
      <c r="CH122" s="48" t="b">
        <f>IF(OR(Survey!$M122="ETF",Survey!$M122="ETF, alternative mutual fund",Survey!$M122="Closed-end", Survey!$M122="Split share corp"),TRUE,FALSE)</f>
        <v>0</v>
      </c>
      <c r="CI122" s="196" t="str">
        <f t="shared" si="75"/>
        <v>Fail</v>
      </c>
      <c r="CJ122" s="47">
        <f>SUM(SUMIF(Survey!EE122:EK122,{"&gt;0","&lt;0"})*{1,-1})</f>
        <v>0</v>
      </c>
      <c r="CK122" s="50">
        <f t="shared" si="76"/>
        <v>0</v>
      </c>
      <c r="CL122" s="49">
        <f t="shared" si="77"/>
        <v>100</v>
      </c>
      <c r="CM122" s="196" t="str">
        <f t="shared" si="78"/>
        <v>Fail</v>
      </c>
      <c r="CN122" s="47">
        <f>SUM(SUMIF(Survey!EM122:ES122,{"&gt;0","&lt;0"})*{1,-1})</f>
        <v>0</v>
      </c>
      <c r="CO122" s="50">
        <f t="shared" si="79"/>
        <v>0</v>
      </c>
      <c r="CP122" s="49">
        <f t="shared" si="80"/>
        <v>100</v>
      </c>
    </row>
    <row r="123" spans="1:94">
      <c r="A123" s="1">
        <v>120</v>
      </c>
      <c r="B123" s="37" t="str">
        <f t="shared" si="41"/>
        <v>Pass</v>
      </c>
      <c r="C123" s="37" t="str">
        <f>IF(COUNTBLANK(Survey!B123:ET123)=$C$2, "Pass", "Fail")</f>
        <v>Pass</v>
      </c>
      <c r="D123" s="37" t="str">
        <f t="shared" si="42"/>
        <v>Fail</v>
      </c>
      <c r="F123" s="196" t="str">
        <f t="shared" si="43"/>
        <v>Fail</v>
      </c>
      <c r="G123" s="43">
        <f>COUNTBLANK(Survey!B123:D123)+COUNTBLANK(Survey!G123)+COUNTBLANK(Survey!I123)+COUNTBLANK(Survey!L123:M123)+COUNTBLANK(Survey!P123)+COUNTBLANK(Survey!S123:U123)+COUNTBLANK(Survey!AA123:AC123)+COUNTBLANK(Survey!AF123:AG123)+COUNTBLANK(Survey!AK123)</f>
        <v>17</v>
      </c>
      <c r="H123" s="196" t="str">
        <f t="shared" si="44"/>
        <v>Pass</v>
      </c>
      <c r="I123" s="44">
        <f>LEN(Survey!E123)</f>
        <v>0</v>
      </c>
      <c r="J123" s="196" t="str">
        <f t="shared" si="45"/>
        <v>Pass</v>
      </c>
      <c r="K123" s="43">
        <f>LEN(Survey!F123)</f>
        <v>0</v>
      </c>
      <c r="L123" s="196" t="str">
        <f t="shared" si="46"/>
        <v>Pass</v>
      </c>
      <c r="M123" s="44">
        <f>LEN(Survey!H123)</f>
        <v>0</v>
      </c>
      <c r="N123" s="43" t="str">
        <f>IF(Survey!$L123="Prospectus fund", "Yes", "No")</f>
        <v>No</v>
      </c>
      <c r="O123" s="196" t="str">
        <f t="shared" si="47"/>
        <v>Pass</v>
      </c>
      <c r="P123" s="44">
        <f>MOD((LEN(Survey!J123)+2),11)</f>
        <v>2</v>
      </c>
      <c r="Q123" s="48" t="b">
        <f>IF(OR(Survey!$M123="ETF",Survey!$M123="ETF, alternative mutual fund",Survey!$M123="Closed-end", Survey!$M123="Split share corp", Survey!$I123="Yes"),TRUE,FALSE)</f>
        <v>0</v>
      </c>
      <c r="R123" s="196" t="str">
        <f>IFERROR(IF(AND(OR(U123=V123,V123 = "Either"),NOT(ISBLANK(Survey!K123))),"Pass","Fail"),"Pass")</f>
        <v>Fail</v>
      </c>
      <c r="S123" s="47" cm="1">
        <f t="array" ref="S123">SUM(SUMIF(Survey!BO123:CH123,{"&gt;0","&lt;0"})*{1,-1})</f>
        <v>0</v>
      </c>
      <c r="T123" s="54" cm="1">
        <f t="array" ref="T123">SUM(SUMIF(Survey!BR123,{"&gt;0","&lt;0"})*{1,-1})+SUM(SUMIF(Survey!CB123,{"&gt;0","&lt;0"})*{1,-1})</f>
        <v>0</v>
      </c>
      <c r="U123" s="54">
        <f>Survey!K123</f>
        <v>0</v>
      </c>
      <c r="V123" s="53" t="str">
        <f t="shared" si="48"/>
        <v>Stand-alone</v>
      </c>
      <c r="W123" s="196" t="str">
        <f t="shared" si="49"/>
        <v>Fail</v>
      </c>
      <c r="X123" s="93" cm="1">
        <f t="array" ref="X123">SUM(SUMIF(Survey!BO123:CH123,{"&gt;0","&lt;0"})*{1,-1})+SUM(SUMIF(Survey!CJ123:DC123,{"&gt;0","&lt;0"})*{1,-1})</f>
        <v>0</v>
      </c>
      <c r="Y123" s="93">
        <f>IFERROR(X123/(Survey!$AL123),0)</f>
        <v>0</v>
      </c>
      <c r="Z123" s="198" t="b">
        <f>IF(OR(Survey!$M123="Alternative strategy or hedge",Survey!$M123="Other",Survey!$L123="Prospectus fund"),TRUE,FALSE)</f>
        <v>0</v>
      </c>
      <c r="AA123" s="198" t="b">
        <f>NOT(ISBLANK(Survey!$M123))</f>
        <v>0</v>
      </c>
      <c r="AB123" s="196" t="str">
        <f t="shared" si="50"/>
        <v>Pass</v>
      </c>
      <c r="AC123" s="54" t="b">
        <f>NOT(ISNUMBER(SEARCH("Other",Survey!$P123)))</f>
        <v>1</v>
      </c>
      <c r="AD123" s="53" t="b">
        <f>NOT(ISBLANK(Survey!$Q123))</f>
        <v>0</v>
      </c>
      <c r="AE123" s="239" t="str" cm="1">
        <f t="array" ref="AE123">IF(OR(IF(OR($AG123+$AH123 = 2, $AI123=1), FALSE, TRUE), AND($AF123:$AF123 = 0)),"Pass","Fail")</f>
        <v>Pass</v>
      </c>
      <c r="AF123" s="235">
        <f>COUNTBLANK(Survey!$W123:$Z123)</f>
        <v>4</v>
      </c>
      <c r="AG123" s="235">
        <f>IF(Survey!$I123="Yes",1,0)</f>
        <v>0</v>
      </c>
      <c r="AH123" s="235">
        <f>IF(OR(Survey!$M123="Mutual fund",Survey!$M123="Alternative mutual fund",Survey!$M123="Money market"),1,0)</f>
        <v>0</v>
      </c>
      <c r="AI123" s="240">
        <f>IF(OR(Survey!$M123="ETF",Survey!$M123="ETF, alternative mutual fund"),1,0)</f>
        <v>0</v>
      </c>
      <c r="AJ123" s="196" t="str">
        <f t="shared" si="51"/>
        <v>Pass</v>
      </c>
      <c r="AK123" s="54" t="b">
        <f>NOT(ISNUMBER(SEARCH("Yes",Survey!$AC123)))</f>
        <v>1</v>
      </c>
      <c r="AL123" s="53" t="b">
        <f>IF(COUNTBLANK(Survey!$AD123:$AE123)=0,TRUE, FALSE)</f>
        <v>0</v>
      </c>
      <c r="AM123" s="196" t="str">
        <f t="shared" si="52"/>
        <v>Pass</v>
      </c>
      <c r="AN123" s="54" t="b">
        <f>NOT(ISNUMBER(SEARCH("Yes",Survey!$AF123)))</f>
        <v>1</v>
      </c>
      <c r="AO123" s="53" t="b">
        <f>NOT(ISBLANK(Survey!$AH123))</f>
        <v>0</v>
      </c>
      <c r="AP123" s="196" t="str">
        <f t="shared" si="53"/>
        <v>Pass</v>
      </c>
      <c r="AQ123" s="54" t="b">
        <f>NOT(OR(ISNUMBER(SEARCH("Other",Survey!$AH123)),ISNUMBER(SEARCH("Multiple",Survey!$AH123))))</f>
        <v>1</v>
      </c>
      <c r="AR123" s="53" t="b">
        <f>NOT(ISBLANK(Survey!$AI123))</f>
        <v>0</v>
      </c>
      <c r="AS123" s="196" t="str">
        <f t="shared" si="54"/>
        <v>Fail</v>
      </c>
      <c r="AT123" s="45">
        <f>(Survey!$AL123)</f>
        <v>0</v>
      </c>
      <c r="AU123" s="37" t="str">
        <f t="shared" si="55"/>
        <v>Fail</v>
      </c>
      <c r="AV123" s="38">
        <f>ABS(Survey!$AL123)</f>
        <v>0</v>
      </c>
      <c r="AW123" s="64">
        <f>ABS(Survey!$AM123)+Survey!$AN123-ABS(Survey!$AO123)+ABS(Survey!$AP123)-ABS(Survey!$AQ123)+ABS(Survey!$AR123)-ABS(Survey!$AS123)+Survey!$AT123</f>
        <v>0</v>
      </c>
      <c r="AX123" s="46" t="str">
        <f t="shared" si="56"/>
        <v>No holdings</v>
      </c>
      <c r="AY123" s="37">
        <f t="shared" si="57"/>
        <v>0</v>
      </c>
      <c r="AZ123" s="196" t="str">
        <f t="shared" si="58"/>
        <v>Pass</v>
      </c>
      <c r="BA123" s="54" t="b">
        <f>IF(ABS(Survey!$AT123)=0,TRUE,FALSE)</f>
        <v>1</v>
      </c>
      <c r="BB123" s="53" t="b">
        <f>NOT(ISBLANK(Survey!$AU123))</f>
        <v>0</v>
      </c>
      <c r="BC123" s="37" t="str">
        <f t="shared" si="59"/>
        <v>Fail</v>
      </c>
      <c r="BD123" s="38">
        <f>ABS(Survey!$AL123)</f>
        <v>0</v>
      </c>
      <c r="BE123" s="38" cm="1">
        <f t="array" ref="BE123">SUM(SUMIF(Survey!AW123:BD123,{"&gt;0","&lt;0"})*{1,-1})-SUM(SUMIF(Survey!BF123:BM123,{"&gt;0","&lt;0"})*{1,-1})</f>
        <v>0</v>
      </c>
      <c r="BF123" s="46" t="str">
        <f t="shared" si="60"/>
        <v>No holdings</v>
      </c>
      <c r="BG123" s="37">
        <f t="shared" si="61"/>
        <v>0</v>
      </c>
      <c r="BH123" s="196" t="str">
        <f t="shared" si="62"/>
        <v>Fail</v>
      </c>
      <c r="BI123" s="47">
        <f>ABS(Survey!$AL123)</f>
        <v>0</v>
      </c>
      <c r="BJ123" s="47" cm="1">
        <f t="array" ref="BJ123">SUM(SUMIF(Survey!BO123:CH123,{"&gt;0","&lt;0"})*{1,-1})-SUM(SUMIF(Survey!CJ123:DC123,{"&gt;0","&lt;0"})*{1,-1})</f>
        <v>0</v>
      </c>
      <c r="BK123" s="48" t="str">
        <f t="shared" si="63"/>
        <v>No holdings</v>
      </c>
      <c r="BL123" s="49">
        <f t="shared" si="64"/>
        <v>0</v>
      </c>
      <c r="BM123" s="196" t="str">
        <f t="shared" si="65"/>
        <v>Pass</v>
      </c>
      <c r="BN123" s="54" t="b">
        <f>IF(ABS(Survey!$CH123)=0,TRUE,FALSE)</f>
        <v>1</v>
      </c>
      <c r="BO123" s="53" t="b">
        <f>NOT(ISBLANK(Survey!$CI123))</f>
        <v>0</v>
      </c>
      <c r="BP123" s="196" t="str">
        <f t="shared" si="66"/>
        <v>Pass</v>
      </c>
      <c r="BQ123" s="54" t="b">
        <f>IF(ABS(Survey!$DC123)=0,TRUE,FALSE)</f>
        <v>1</v>
      </c>
      <c r="BR123" s="53" t="b">
        <f>NOT(ISBLANK(Survey!$DD123))</f>
        <v>0</v>
      </c>
      <c r="BS123" s="37" t="str">
        <f t="shared" si="67"/>
        <v>Pass</v>
      </c>
      <c r="BT123" s="38" cm="1">
        <f t="array" ref="BT123">SUM(SUMIF(Survey!CD123,{"&gt;0","&lt;0"})*{1,-1})+SUM(SUMIF(Survey!CY123,{"&gt;0","&lt;0"})*{1,-1})</f>
        <v>0</v>
      </c>
      <c r="BU123" s="38">
        <f>SUM(SUMIF(Survey!DF123:DL123,{"&gt;0","&lt;0"})*{1,-1})+SUM(SUMIF(Survey!DN123:DT123,{"&gt;0","&lt;0"})*{1,-1})</f>
        <v>0</v>
      </c>
      <c r="BV123" s="37">
        <f t="shared" si="68"/>
        <v>0</v>
      </c>
      <c r="BW123" s="37">
        <f t="shared" si="69"/>
        <v>0</v>
      </c>
      <c r="BX123" s="196" t="str">
        <f t="shared" si="70"/>
        <v>Pass</v>
      </c>
      <c r="BY123" s="54" t="b">
        <f>IF(ABS(Survey!$DL123)=0,TRUE,FALSE)</f>
        <v>1</v>
      </c>
      <c r="BZ123" s="53" t="b">
        <f>NOT(ISBLANK(Survey!DM123))</f>
        <v>0</v>
      </c>
      <c r="CA123" s="196" t="str">
        <f t="shared" si="71"/>
        <v>Pass</v>
      </c>
      <c r="CB123" s="54" t="b">
        <f>IF(ABS(Survey!$DT123)=0,TRUE,FALSE)</f>
        <v>1</v>
      </c>
      <c r="CC123" s="53" t="b">
        <f>NOT(ISBLANK(Survey!$DU123))</f>
        <v>0</v>
      </c>
      <c r="CD123" s="196" t="str">
        <f t="shared" si="72"/>
        <v>Fail</v>
      </c>
      <c r="CE123" s="47">
        <f>SUM(SUMIF(Survey!EA123:EC123,{"&gt;0","&lt;0"})*{1,-1})</f>
        <v>0</v>
      </c>
      <c r="CF123" s="50">
        <f t="shared" si="73"/>
        <v>0</v>
      </c>
      <c r="CG123" s="50">
        <f t="shared" si="74"/>
        <v>100</v>
      </c>
      <c r="CH123" s="48" t="b">
        <f>IF(OR(Survey!$M123="ETF",Survey!$M123="ETF, alternative mutual fund",Survey!$M123="Closed-end", Survey!$M123="Split share corp"),TRUE,FALSE)</f>
        <v>0</v>
      </c>
      <c r="CI123" s="196" t="str">
        <f t="shared" si="75"/>
        <v>Fail</v>
      </c>
      <c r="CJ123" s="47">
        <f>SUM(SUMIF(Survey!EE123:EK123,{"&gt;0","&lt;0"})*{1,-1})</f>
        <v>0</v>
      </c>
      <c r="CK123" s="50">
        <f t="shared" si="76"/>
        <v>0</v>
      </c>
      <c r="CL123" s="49">
        <f t="shared" si="77"/>
        <v>100</v>
      </c>
      <c r="CM123" s="196" t="str">
        <f t="shared" si="78"/>
        <v>Fail</v>
      </c>
      <c r="CN123" s="47">
        <f>SUM(SUMIF(Survey!EM123:ES123,{"&gt;0","&lt;0"})*{1,-1})</f>
        <v>0</v>
      </c>
      <c r="CO123" s="50">
        <f t="shared" si="79"/>
        <v>0</v>
      </c>
      <c r="CP123" s="49">
        <f t="shared" si="80"/>
        <v>100</v>
      </c>
    </row>
    <row r="124" spans="1:94">
      <c r="A124" s="1">
        <v>121</v>
      </c>
      <c r="B124" s="37" t="str">
        <f t="shared" si="41"/>
        <v>Pass</v>
      </c>
      <c r="C124" s="37" t="str">
        <f>IF(COUNTBLANK(Survey!B124:ET124)=$C$2, "Pass", "Fail")</f>
        <v>Pass</v>
      </c>
      <c r="D124" s="37" t="str">
        <f t="shared" si="42"/>
        <v>Fail</v>
      </c>
      <c r="F124" s="196" t="str">
        <f t="shared" si="43"/>
        <v>Fail</v>
      </c>
      <c r="G124" s="43">
        <f>COUNTBLANK(Survey!B124:D124)+COUNTBLANK(Survey!G124)+COUNTBLANK(Survey!I124)+COUNTBLANK(Survey!L124:M124)+COUNTBLANK(Survey!P124)+COUNTBLANK(Survey!S124:U124)+COUNTBLANK(Survey!AA124:AC124)+COUNTBLANK(Survey!AF124:AG124)+COUNTBLANK(Survey!AK124)</f>
        <v>17</v>
      </c>
      <c r="H124" s="196" t="str">
        <f t="shared" si="44"/>
        <v>Pass</v>
      </c>
      <c r="I124" s="44">
        <f>LEN(Survey!E124)</f>
        <v>0</v>
      </c>
      <c r="J124" s="196" t="str">
        <f t="shared" si="45"/>
        <v>Pass</v>
      </c>
      <c r="K124" s="43">
        <f>LEN(Survey!F124)</f>
        <v>0</v>
      </c>
      <c r="L124" s="196" t="str">
        <f t="shared" si="46"/>
        <v>Pass</v>
      </c>
      <c r="M124" s="44">
        <f>LEN(Survey!H124)</f>
        <v>0</v>
      </c>
      <c r="N124" s="43" t="str">
        <f>IF(Survey!$L124="Prospectus fund", "Yes", "No")</f>
        <v>No</v>
      </c>
      <c r="O124" s="196" t="str">
        <f t="shared" si="47"/>
        <v>Pass</v>
      </c>
      <c r="P124" s="44">
        <f>MOD((LEN(Survey!J124)+2),11)</f>
        <v>2</v>
      </c>
      <c r="Q124" s="48" t="b">
        <f>IF(OR(Survey!$M124="ETF",Survey!$M124="ETF, alternative mutual fund",Survey!$M124="Closed-end", Survey!$M124="Split share corp", Survey!$I124="Yes"),TRUE,FALSE)</f>
        <v>0</v>
      </c>
      <c r="R124" s="196" t="str">
        <f>IFERROR(IF(AND(OR(U124=V124,V124 = "Either"),NOT(ISBLANK(Survey!K124))),"Pass","Fail"),"Pass")</f>
        <v>Fail</v>
      </c>
      <c r="S124" s="47" cm="1">
        <f t="array" ref="S124">SUM(SUMIF(Survey!BO124:CH124,{"&gt;0","&lt;0"})*{1,-1})</f>
        <v>0</v>
      </c>
      <c r="T124" s="54" cm="1">
        <f t="array" ref="T124">SUM(SUMIF(Survey!BR124,{"&gt;0","&lt;0"})*{1,-1})+SUM(SUMIF(Survey!CB124,{"&gt;0","&lt;0"})*{1,-1})</f>
        <v>0</v>
      </c>
      <c r="U124" s="54">
        <f>Survey!K124</f>
        <v>0</v>
      </c>
      <c r="V124" s="53" t="str">
        <f t="shared" si="48"/>
        <v>Stand-alone</v>
      </c>
      <c r="W124" s="196" t="str">
        <f t="shared" si="49"/>
        <v>Fail</v>
      </c>
      <c r="X124" s="93" cm="1">
        <f t="array" ref="X124">SUM(SUMIF(Survey!BO124:CH124,{"&gt;0","&lt;0"})*{1,-1})+SUM(SUMIF(Survey!CJ124:DC124,{"&gt;0","&lt;0"})*{1,-1})</f>
        <v>0</v>
      </c>
      <c r="Y124" s="93">
        <f>IFERROR(X124/(Survey!$AL124),0)</f>
        <v>0</v>
      </c>
      <c r="Z124" s="198" t="b">
        <f>IF(OR(Survey!$M124="Alternative strategy or hedge",Survey!$M124="Other",Survey!$L124="Prospectus fund"),TRUE,FALSE)</f>
        <v>0</v>
      </c>
      <c r="AA124" s="198" t="b">
        <f>NOT(ISBLANK(Survey!$M124))</f>
        <v>0</v>
      </c>
      <c r="AB124" s="196" t="str">
        <f t="shared" si="50"/>
        <v>Pass</v>
      </c>
      <c r="AC124" s="54" t="b">
        <f>NOT(ISNUMBER(SEARCH("Other",Survey!$P124)))</f>
        <v>1</v>
      </c>
      <c r="AD124" s="53" t="b">
        <f>NOT(ISBLANK(Survey!$Q124))</f>
        <v>0</v>
      </c>
      <c r="AE124" s="239" t="str" cm="1">
        <f t="array" ref="AE124">IF(OR(IF(OR($AG124+$AH124 = 2, $AI124=1), FALSE, TRUE), AND($AF124:$AF124 = 0)),"Pass","Fail")</f>
        <v>Pass</v>
      </c>
      <c r="AF124" s="235">
        <f>COUNTBLANK(Survey!$W124:$Z124)</f>
        <v>4</v>
      </c>
      <c r="AG124" s="235">
        <f>IF(Survey!$I124="Yes",1,0)</f>
        <v>0</v>
      </c>
      <c r="AH124" s="235">
        <f>IF(OR(Survey!$M124="Mutual fund",Survey!$M124="Alternative mutual fund",Survey!$M124="Money market"),1,0)</f>
        <v>0</v>
      </c>
      <c r="AI124" s="240">
        <f>IF(OR(Survey!$M124="ETF",Survey!$M124="ETF, alternative mutual fund"),1,0)</f>
        <v>0</v>
      </c>
      <c r="AJ124" s="196" t="str">
        <f t="shared" si="51"/>
        <v>Pass</v>
      </c>
      <c r="AK124" s="54" t="b">
        <f>NOT(ISNUMBER(SEARCH("Yes",Survey!$AC124)))</f>
        <v>1</v>
      </c>
      <c r="AL124" s="53" t="b">
        <f>IF(COUNTBLANK(Survey!$AD124:$AE124)=0,TRUE, FALSE)</f>
        <v>0</v>
      </c>
      <c r="AM124" s="196" t="str">
        <f t="shared" si="52"/>
        <v>Pass</v>
      </c>
      <c r="AN124" s="54" t="b">
        <f>NOT(ISNUMBER(SEARCH("Yes",Survey!$AF124)))</f>
        <v>1</v>
      </c>
      <c r="AO124" s="53" t="b">
        <f>NOT(ISBLANK(Survey!$AH124))</f>
        <v>0</v>
      </c>
      <c r="AP124" s="196" t="str">
        <f t="shared" si="53"/>
        <v>Pass</v>
      </c>
      <c r="AQ124" s="54" t="b">
        <f>NOT(OR(ISNUMBER(SEARCH("Other",Survey!$AH124)),ISNUMBER(SEARCH("Multiple",Survey!$AH124))))</f>
        <v>1</v>
      </c>
      <c r="AR124" s="53" t="b">
        <f>NOT(ISBLANK(Survey!$AI124))</f>
        <v>0</v>
      </c>
      <c r="AS124" s="196" t="str">
        <f t="shared" si="54"/>
        <v>Fail</v>
      </c>
      <c r="AT124" s="45">
        <f>(Survey!$AL124)</f>
        <v>0</v>
      </c>
      <c r="AU124" s="37" t="str">
        <f t="shared" si="55"/>
        <v>Fail</v>
      </c>
      <c r="AV124" s="38">
        <f>ABS(Survey!$AL124)</f>
        <v>0</v>
      </c>
      <c r="AW124" s="64">
        <f>ABS(Survey!$AM124)+Survey!$AN124-ABS(Survey!$AO124)+ABS(Survey!$AP124)-ABS(Survey!$AQ124)+ABS(Survey!$AR124)-ABS(Survey!$AS124)+Survey!$AT124</f>
        <v>0</v>
      </c>
      <c r="AX124" s="46" t="str">
        <f t="shared" si="56"/>
        <v>No holdings</v>
      </c>
      <c r="AY124" s="37">
        <f t="shared" si="57"/>
        <v>0</v>
      </c>
      <c r="AZ124" s="196" t="str">
        <f t="shared" si="58"/>
        <v>Pass</v>
      </c>
      <c r="BA124" s="54" t="b">
        <f>IF(ABS(Survey!$AT124)=0,TRUE,FALSE)</f>
        <v>1</v>
      </c>
      <c r="BB124" s="53" t="b">
        <f>NOT(ISBLANK(Survey!$AU124))</f>
        <v>0</v>
      </c>
      <c r="BC124" s="37" t="str">
        <f t="shared" si="59"/>
        <v>Fail</v>
      </c>
      <c r="BD124" s="38">
        <f>ABS(Survey!$AL124)</f>
        <v>0</v>
      </c>
      <c r="BE124" s="38" cm="1">
        <f t="array" ref="BE124">SUM(SUMIF(Survey!AW124:BD124,{"&gt;0","&lt;0"})*{1,-1})-SUM(SUMIF(Survey!BF124:BM124,{"&gt;0","&lt;0"})*{1,-1})</f>
        <v>0</v>
      </c>
      <c r="BF124" s="46" t="str">
        <f t="shared" si="60"/>
        <v>No holdings</v>
      </c>
      <c r="BG124" s="37">
        <f t="shared" si="61"/>
        <v>0</v>
      </c>
      <c r="BH124" s="196" t="str">
        <f t="shared" si="62"/>
        <v>Fail</v>
      </c>
      <c r="BI124" s="47">
        <f>ABS(Survey!$AL124)</f>
        <v>0</v>
      </c>
      <c r="BJ124" s="47" cm="1">
        <f t="array" ref="BJ124">SUM(SUMIF(Survey!BO124:CH124,{"&gt;0","&lt;0"})*{1,-1})-SUM(SUMIF(Survey!CJ124:DC124,{"&gt;0","&lt;0"})*{1,-1})</f>
        <v>0</v>
      </c>
      <c r="BK124" s="48" t="str">
        <f t="shared" si="63"/>
        <v>No holdings</v>
      </c>
      <c r="BL124" s="49">
        <f t="shared" si="64"/>
        <v>0</v>
      </c>
      <c r="BM124" s="196" t="str">
        <f t="shared" si="65"/>
        <v>Pass</v>
      </c>
      <c r="BN124" s="54" t="b">
        <f>IF(ABS(Survey!$CH124)=0,TRUE,FALSE)</f>
        <v>1</v>
      </c>
      <c r="BO124" s="53" t="b">
        <f>NOT(ISBLANK(Survey!$CI124))</f>
        <v>0</v>
      </c>
      <c r="BP124" s="196" t="str">
        <f t="shared" si="66"/>
        <v>Pass</v>
      </c>
      <c r="BQ124" s="54" t="b">
        <f>IF(ABS(Survey!$DC124)=0,TRUE,FALSE)</f>
        <v>1</v>
      </c>
      <c r="BR124" s="53" t="b">
        <f>NOT(ISBLANK(Survey!$DD124))</f>
        <v>0</v>
      </c>
      <c r="BS124" s="37" t="str">
        <f t="shared" si="67"/>
        <v>Pass</v>
      </c>
      <c r="BT124" s="38" cm="1">
        <f t="array" ref="BT124">SUM(SUMIF(Survey!CD124,{"&gt;0","&lt;0"})*{1,-1})+SUM(SUMIF(Survey!CY124,{"&gt;0","&lt;0"})*{1,-1})</f>
        <v>0</v>
      </c>
      <c r="BU124" s="38">
        <f>SUM(SUMIF(Survey!DF124:DL124,{"&gt;0","&lt;0"})*{1,-1})+SUM(SUMIF(Survey!DN124:DT124,{"&gt;0","&lt;0"})*{1,-1})</f>
        <v>0</v>
      </c>
      <c r="BV124" s="37">
        <f t="shared" si="68"/>
        <v>0</v>
      </c>
      <c r="BW124" s="37">
        <f t="shared" si="69"/>
        <v>0</v>
      </c>
      <c r="BX124" s="196" t="str">
        <f t="shared" si="70"/>
        <v>Pass</v>
      </c>
      <c r="BY124" s="54" t="b">
        <f>IF(ABS(Survey!$DL124)=0,TRUE,FALSE)</f>
        <v>1</v>
      </c>
      <c r="BZ124" s="53" t="b">
        <f>NOT(ISBLANK(Survey!DM124))</f>
        <v>0</v>
      </c>
      <c r="CA124" s="196" t="str">
        <f t="shared" si="71"/>
        <v>Pass</v>
      </c>
      <c r="CB124" s="54" t="b">
        <f>IF(ABS(Survey!$DT124)=0,TRUE,FALSE)</f>
        <v>1</v>
      </c>
      <c r="CC124" s="53" t="b">
        <f>NOT(ISBLANK(Survey!$DU124))</f>
        <v>0</v>
      </c>
      <c r="CD124" s="196" t="str">
        <f t="shared" si="72"/>
        <v>Fail</v>
      </c>
      <c r="CE124" s="47">
        <f>SUM(SUMIF(Survey!EA124:EC124,{"&gt;0","&lt;0"})*{1,-1})</f>
        <v>0</v>
      </c>
      <c r="CF124" s="50">
        <f t="shared" si="73"/>
        <v>0</v>
      </c>
      <c r="CG124" s="50">
        <f t="shared" si="74"/>
        <v>100</v>
      </c>
      <c r="CH124" s="48" t="b">
        <f>IF(OR(Survey!$M124="ETF",Survey!$M124="ETF, alternative mutual fund",Survey!$M124="Closed-end", Survey!$M124="Split share corp"),TRUE,FALSE)</f>
        <v>0</v>
      </c>
      <c r="CI124" s="196" t="str">
        <f t="shared" si="75"/>
        <v>Fail</v>
      </c>
      <c r="CJ124" s="47">
        <f>SUM(SUMIF(Survey!EE124:EK124,{"&gt;0","&lt;0"})*{1,-1})</f>
        <v>0</v>
      </c>
      <c r="CK124" s="50">
        <f t="shared" si="76"/>
        <v>0</v>
      </c>
      <c r="CL124" s="49">
        <f t="shared" si="77"/>
        <v>100</v>
      </c>
      <c r="CM124" s="196" t="str">
        <f t="shared" si="78"/>
        <v>Fail</v>
      </c>
      <c r="CN124" s="47">
        <f>SUM(SUMIF(Survey!EM124:ES124,{"&gt;0","&lt;0"})*{1,-1})</f>
        <v>0</v>
      </c>
      <c r="CO124" s="50">
        <f t="shared" si="79"/>
        <v>0</v>
      </c>
      <c r="CP124" s="49">
        <f t="shared" si="80"/>
        <v>100</v>
      </c>
    </row>
    <row r="125" spans="1:94">
      <c r="A125" s="1">
        <v>122</v>
      </c>
      <c r="B125" s="37" t="str">
        <f t="shared" si="41"/>
        <v>Pass</v>
      </c>
      <c r="C125" s="37" t="str">
        <f>IF(COUNTBLANK(Survey!B125:ET125)=$C$2, "Pass", "Fail")</f>
        <v>Pass</v>
      </c>
      <c r="D125" s="37" t="str">
        <f t="shared" si="42"/>
        <v>Fail</v>
      </c>
      <c r="F125" s="196" t="str">
        <f t="shared" si="43"/>
        <v>Fail</v>
      </c>
      <c r="G125" s="43">
        <f>COUNTBLANK(Survey!B125:D125)+COUNTBLANK(Survey!G125)+COUNTBLANK(Survey!I125)+COUNTBLANK(Survey!L125:M125)+COUNTBLANK(Survey!P125)+COUNTBLANK(Survey!S125:U125)+COUNTBLANK(Survey!AA125:AC125)+COUNTBLANK(Survey!AF125:AG125)+COUNTBLANK(Survey!AK125)</f>
        <v>17</v>
      </c>
      <c r="H125" s="196" t="str">
        <f t="shared" si="44"/>
        <v>Pass</v>
      </c>
      <c r="I125" s="44">
        <f>LEN(Survey!E125)</f>
        <v>0</v>
      </c>
      <c r="J125" s="196" t="str">
        <f t="shared" si="45"/>
        <v>Pass</v>
      </c>
      <c r="K125" s="43">
        <f>LEN(Survey!F125)</f>
        <v>0</v>
      </c>
      <c r="L125" s="196" t="str">
        <f t="shared" si="46"/>
        <v>Pass</v>
      </c>
      <c r="M125" s="44">
        <f>LEN(Survey!H125)</f>
        <v>0</v>
      </c>
      <c r="N125" s="43" t="str">
        <f>IF(Survey!$L125="Prospectus fund", "Yes", "No")</f>
        <v>No</v>
      </c>
      <c r="O125" s="196" t="str">
        <f t="shared" si="47"/>
        <v>Pass</v>
      </c>
      <c r="P125" s="44">
        <f>MOD((LEN(Survey!J125)+2),11)</f>
        <v>2</v>
      </c>
      <c r="Q125" s="48" t="b">
        <f>IF(OR(Survey!$M125="ETF",Survey!$M125="ETF, alternative mutual fund",Survey!$M125="Closed-end", Survey!$M125="Split share corp", Survey!$I125="Yes"),TRUE,FALSE)</f>
        <v>0</v>
      </c>
      <c r="R125" s="196" t="str">
        <f>IFERROR(IF(AND(OR(U125=V125,V125 = "Either"),NOT(ISBLANK(Survey!K125))),"Pass","Fail"),"Pass")</f>
        <v>Fail</v>
      </c>
      <c r="S125" s="47" cm="1">
        <f t="array" ref="S125">SUM(SUMIF(Survey!BO125:CH125,{"&gt;0","&lt;0"})*{1,-1})</f>
        <v>0</v>
      </c>
      <c r="T125" s="54" cm="1">
        <f t="array" ref="T125">SUM(SUMIF(Survey!BR125,{"&gt;0","&lt;0"})*{1,-1})+SUM(SUMIF(Survey!CB125,{"&gt;0","&lt;0"})*{1,-1})</f>
        <v>0</v>
      </c>
      <c r="U125" s="54">
        <f>Survey!K125</f>
        <v>0</v>
      </c>
      <c r="V125" s="53" t="str">
        <f t="shared" si="48"/>
        <v>Stand-alone</v>
      </c>
      <c r="W125" s="196" t="str">
        <f t="shared" si="49"/>
        <v>Fail</v>
      </c>
      <c r="X125" s="93" cm="1">
        <f t="array" ref="X125">SUM(SUMIF(Survey!BO125:CH125,{"&gt;0","&lt;0"})*{1,-1})+SUM(SUMIF(Survey!CJ125:DC125,{"&gt;0","&lt;0"})*{1,-1})</f>
        <v>0</v>
      </c>
      <c r="Y125" s="93">
        <f>IFERROR(X125/(Survey!$AL125),0)</f>
        <v>0</v>
      </c>
      <c r="Z125" s="198" t="b">
        <f>IF(OR(Survey!$M125="Alternative strategy or hedge",Survey!$M125="Other",Survey!$L125="Prospectus fund"),TRUE,FALSE)</f>
        <v>0</v>
      </c>
      <c r="AA125" s="198" t="b">
        <f>NOT(ISBLANK(Survey!$M125))</f>
        <v>0</v>
      </c>
      <c r="AB125" s="196" t="str">
        <f t="shared" si="50"/>
        <v>Pass</v>
      </c>
      <c r="AC125" s="54" t="b">
        <f>NOT(ISNUMBER(SEARCH("Other",Survey!$P125)))</f>
        <v>1</v>
      </c>
      <c r="AD125" s="53" t="b">
        <f>NOT(ISBLANK(Survey!$Q125))</f>
        <v>0</v>
      </c>
      <c r="AE125" s="239" t="str" cm="1">
        <f t="array" ref="AE125">IF(OR(IF(OR($AG125+$AH125 = 2, $AI125=1), FALSE, TRUE), AND($AF125:$AF125 = 0)),"Pass","Fail")</f>
        <v>Pass</v>
      </c>
      <c r="AF125" s="235">
        <f>COUNTBLANK(Survey!$W125:$Z125)</f>
        <v>4</v>
      </c>
      <c r="AG125" s="235">
        <f>IF(Survey!$I125="Yes",1,0)</f>
        <v>0</v>
      </c>
      <c r="AH125" s="235">
        <f>IF(OR(Survey!$M125="Mutual fund",Survey!$M125="Alternative mutual fund",Survey!$M125="Money market"),1,0)</f>
        <v>0</v>
      </c>
      <c r="AI125" s="240">
        <f>IF(OR(Survey!$M125="ETF",Survey!$M125="ETF, alternative mutual fund"),1,0)</f>
        <v>0</v>
      </c>
      <c r="AJ125" s="196" t="str">
        <f t="shared" si="51"/>
        <v>Pass</v>
      </c>
      <c r="AK125" s="54" t="b">
        <f>NOT(ISNUMBER(SEARCH("Yes",Survey!$AC125)))</f>
        <v>1</v>
      </c>
      <c r="AL125" s="53" t="b">
        <f>IF(COUNTBLANK(Survey!$AD125:$AE125)=0,TRUE, FALSE)</f>
        <v>0</v>
      </c>
      <c r="AM125" s="196" t="str">
        <f t="shared" si="52"/>
        <v>Pass</v>
      </c>
      <c r="AN125" s="54" t="b">
        <f>NOT(ISNUMBER(SEARCH("Yes",Survey!$AF125)))</f>
        <v>1</v>
      </c>
      <c r="AO125" s="53" t="b">
        <f>NOT(ISBLANK(Survey!$AH125))</f>
        <v>0</v>
      </c>
      <c r="AP125" s="196" t="str">
        <f t="shared" si="53"/>
        <v>Pass</v>
      </c>
      <c r="AQ125" s="54" t="b">
        <f>NOT(OR(ISNUMBER(SEARCH("Other",Survey!$AH125)),ISNUMBER(SEARCH("Multiple",Survey!$AH125))))</f>
        <v>1</v>
      </c>
      <c r="AR125" s="53" t="b">
        <f>NOT(ISBLANK(Survey!$AI125))</f>
        <v>0</v>
      </c>
      <c r="AS125" s="196" t="str">
        <f t="shared" si="54"/>
        <v>Fail</v>
      </c>
      <c r="AT125" s="45">
        <f>(Survey!$AL125)</f>
        <v>0</v>
      </c>
      <c r="AU125" s="37" t="str">
        <f t="shared" si="55"/>
        <v>Fail</v>
      </c>
      <c r="AV125" s="38">
        <f>ABS(Survey!$AL125)</f>
        <v>0</v>
      </c>
      <c r="AW125" s="64">
        <f>ABS(Survey!$AM125)+Survey!$AN125-ABS(Survey!$AO125)+ABS(Survey!$AP125)-ABS(Survey!$AQ125)+ABS(Survey!$AR125)-ABS(Survey!$AS125)+Survey!$AT125</f>
        <v>0</v>
      </c>
      <c r="AX125" s="46" t="str">
        <f t="shared" si="56"/>
        <v>No holdings</v>
      </c>
      <c r="AY125" s="37">
        <f t="shared" si="57"/>
        <v>0</v>
      </c>
      <c r="AZ125" s="196" t="str">
        <f t="shared" si="58"/>
        <v>Pass</v>
      </c>
      <c r="BA125" s="54" t="b">
        <f>IF(ABS(Survey!$AT125)=0,TRUE,FALSE)</f>
        <v>1</v>
      </c>
      <c r="BB125" s="53" t="b">
        <f>NOT(ISBLANK(Survey!$AU125))</f>
        <v>0</v>
      </c>
      <c r="BC125" s="37" t="str">
        <f t="shared" si="59"/>
        <v>Fail</v>
      </c>
      <c r="BD125" s="38">
        <f>ABS(Survey!$AL125)</f>
        <v>0</v>
      </c>
      <c r="BE125" s="38" cm="1">
        <f t="array" ref="BE125">SUM(SUMIF(Survey!AW125:BD125,{"&gt;0","&lt;0"})*{1,-1})-SUM(SUMIF(Survey!BF125:BM125,{"&gt;0","&lt;0"})*{1,-1})</f>
        <v>0</v>
      </c>
      <c r="BF125" s="46" t="str">
        <f t="shared" si="60"/>
        <v>No holdings</v>
      </c>
      <c r="BG125" s="37">
        <f t="shared" si="61"/>
        <v>0</v>
      </c>
      <c r="BH125" s="196" t="str">
        <f t="shared" si="62"/>
        <v>Fail</v>
      </c>
      <c r="BI125" s="47">
        <f>ABS(Survey!$AL125)</f>
        <v>0</v>
      </c>
      <c r="BJ125" s="47" cm="1">
        <f t="array" ref="BJ125">SUM(SUMIF(Survey!BO125:CH125,{"&gt;0","&lt;0"})*{1,-1})-SUM(SUMIF(Survey!CJ125:DC125,{"&gt;0","&lt;0"})*{1,-1})</f>
        <v>0</v>
      </c>
      <c r="BK125" s="48" t="str">
        <f t="shared" si="63"/>
        <v>No holdings</v>
      </c>
      <c r="BL125" s="49">
        <f t="shared" si="64"/>
        <v>0</v>
      </c>
      <c r="BM125" s="196" t="str">
        <f t="shared" si="65"/>
        <v>Pass</v>
      </c>
      <c r="BN125" s="54" t="b">
        <f>IF(ABS(Survey!$CH125)=0,TRUE,FALSE)</f>
        <v>1</v>
      </c>
      <c r="BO125" s="53" t="b">
        <f>NOT(ISBLANK(Survey!$CI125))</f>
        <v>0</v>
      </c>
      <c r="BP125" s="196" t="str">
        <f t="shared" si="66"/>
        <v>Pass</v>
      </c>
      <c r="BQ125" s="54" t="b">
        <f>IF(ABS(Survey!$DC125)=0,TRUE,FALSE)</f>
        <v>1</v>
      </c>
      <c r="BR125" s="53" t="b">
        <f>NOT(ISBLANK(Survey!$DD125))</f>
        <v>0</v>
      </c>
      <c r="BS125" s="37" t="str">
        <f t="shared" si="67"/>
        <v>Pass</v>
      </c>
      <c r="BT125" s="38" cm="1">
        <f t="array" ref="BT125">SUM(SUMIF(Survey!CD125,{"&gt;0","&lt;0"})*{1,-1})+SUM(SUMIF(Survey!CY125,{"&gt;0","&lt;0"})*{1,-1})</f>
        <v>0</v>
      </c>
      <c r="BU125" s="38">
        <f>SUM(SUMIF(Survey!DF125:DL125,{"&gt;0","&lt;0"})*{1,-1})+SUM(SUMIF(Survey!DN125:DT125,{"&gt;0","&lt;0"})*{1,-1})</f>
        <v>0</v>
      </c>
      <c r="BV125" s="37">
        <f t="shared" si="68"/>
        <v>0</v>
      </c>
      <c r="BW125" s="37">
        <f t="shared" si="69"/>
        <v>0</v>
      </c>
      <c r="BX125" s="196" t="str">
        <f t="shared" si="70"/>
        <v>Pass</v>
      </c>
      <c r="BY125" s="54" t="b">
        <f>IF(ABS(Survey!$DL125)=0,TRUE,FALSE)</f>
        <v>1</v>
      </c>
      <c r="BZ125" s="53" t="b">
        <f>NOT(ISBLANK(Survey!DM125))</f>
        <v>0</v>
      </c>
      <c r="CA125" s="196" t="str">
        <f t="shared" si="71"/>
        <v>Pass</v>
      </c>
      <c r="CB125" s="54" t="b">
        <f>IF(ABS(Survey!$DT125)=0,TRUE,FALSE)</f>
        <v>1</v>
      </c>
      <c r="CC125" s="53" t="b">
        <f>NOT(ISBLANK(Survey!$DU125))</f>
        <v>0</v>
      </c>
      <c r="CD125" s="196" t="str">
        <f t="shared" si="72"/>
        <v>Fail</v>
      </c>
      <c r="CE125" s="47">
        <f>SUM(SUMIF(Survey!EA125:EC125,{"&gt;0","&lt;0"})*{1,-1})</f>
        <v>0</v>
      </c>
      <c r="CF125" s="50">
        <f t="shared" si="73"/>
        <v>0</v>
      </c>
      <c r="CG125" s="50">
        <f t="shared" si="74"/>
        <v>100</v>
      </c>
      <c r="CH125" s="48" t="b">
        <f>IF(OR(Survey!$M125="ETF",Survey!$M125="ETF, alternative mutual fund",Survey!$M125="Closed-end", Survey!$M125="Split share corp"),TRUE,FALSE)</f>
        <v>0</v>
      </c>
      <c r="CI125" s="196" t="str">
        <f t="shared" si="75"/>
        <v>Fail</v>
      </c>
      <c r="CJ125" s="47">
        <f>SUM(SUMIF(Survey!EE125:EK125,{"&gt;0","&lt;0"})*{1,-1})</f>
        <v>0</v>
      </c>
      <c r="CK125" s="50">
        <f t="shared" si="76"/>
        <v>0</v>
      </c>
      <c r="CL125" s="49">
        <f t="shared" si="77"/>
        <v>100</v>
      </c>
      <c r="CM125" s="196" t="str">
        <f t="shared" si="78"/>
        <v>Fail</v>
      </c>
      <c r="CN125" s="47">
        <f>SUM(SUMIF(Survey!EM125:ES125,{"&gt;0","&lt;0"})*{1,-1})</f>
        <v>0</v>
      </c>
      <c r="CO125" s="50">
        <f t="shared" si="79"/>
        <v>0</v>
      </c>
      <c r="CP125" s="49">
        <f t="shared" si="80"/>
        <v>100</v>
      </c>
    </row>
    <row r="126" spans="1:94">
      <c r="A126" s="1">
        <v>123</v>
      </c>
      <c r="B126" s="37" t="str">
        <f t="shared" si="41"/>
        <v>Pass</v>
      </c>
      <c r="C126" s="37" t="str">
        <f>IF(COUNTBLANK(Survey!B126:ET126)=$C$2, "Pass", "Fail")</f>
        <v>Pass</v>
      </c>
      <c r="D126" s="37" t="str">
        <f t="shared" si="42"/>
        <v>Fail</v>
      </c>
      <c r="F126" s="196" t="str">
        <f t="shared" si="43"/>
        <v>Fail</v>
      </c>
      <c r="G126" s="43">
        <f>COUNTBLANK(Survey!B126:D126)+COUNTBLANK(Survey!G126)+COUNTBLANK(Survey!I126)+COUNTBLANK(Survey!L126:M126)+COUNTBLANK(Survey!P126)+COUNTBLANK(Survey!S126:U126)+COUNTBLANK(Survey!AA126:AC126)+COUNTBLANK(Survey!AF126:AG126)+COUNTBLANK(Survey!AK126)</f>
        <v>17</v>
      </c>
      <c r="H126" s="196" t="str">
        <f t="shared" si="44"/>
        <v>Pass</v>
      </c>
      <c r="I126" s="44">
        <f>LEN(Survey!E126)</f>
        <v>0</v>
      </c>
      <c r="J126" s="196" t="str">
        <f t="shared" si="45"/>
        <v>Pass</v>
      </c>
      <c r="K126" s="43">
        <f>LEN(Survey!F126)</f>
        <v>0</v>
      </c>
      <c r="L126" s="196" t="str">
        <f t="shared" si="46"/>
        <v>Pass</v>
      </c>
      <c r="M126" s="44">
        <f>LEN(Survey!H126)</f>
        <v>0</v>
      </c>
      <c r="N126" s="43" t="str">
        <f>IF(Survey!$L126="Prospectus fund", "Yes", "No")</f>
        <v>No</v>
      </c>
      <c r="O126" s="196" t="str">
        <f t="shared" si="47"/>
        <v>Pass</v>
      </c>
      <c r="P126" s="44">
        <f>MOD((LEN(Survey!J126)+2),11)</f>
        <v>2</v>
      </c>
      <c r="Q126" s="48" t="b">
        <f>IF(OR(Survey!$M126="ETF",Survey!$M126="ETF, alternative mutual fund",Survey!$M126="Closed-end", Survey!$M126="Split share corp", Survey!$I126="Yes"),TRUE,FALSE)</f>
        <v>0</v>
      </c>
      <c r="R126" s="196" t="str">
        <f>IFERROR(IF(AND(OR(U126=V126,V126 = "Either"),NOT(ISBLANK(Survey!K126))),"Pass","Fail"),"Pass")</f>
        <v>Fail</v>
      </c>
      <c r="S126" s="47" cm="1">
        <f t="array" ref="S126">SUM(SUMIF(Survey!BO126:CH126,{"&gt;0","&lt;0"})*{1,-1})</f>
        <v>0</v>
      </c>
      <c r="T126" s="54" cm="1">
        <f t="array" ref="T126">SUM(SUMIF(Survey!BR126,{"&gt;0","&lt;0"})*{1,-1})+SUM(SUMIF(Survey!CB126,{"&gt;0","&lt;0"})*{1,-1})</f>
        <v>0</v>
      </c>
      <c r="U126" s="54">
        <f>Survey!K126</f>
        <v>0</v>
      </c>
      <c r="V126" s="53" t="str">
        <f t="shared" si="48"/>
        <v>Stand-alone</v>
      </c>
      <c r="W126" s="196" t="str">
        <f t="shared" si="49"/>
        <v>Fail</v>
      </c>
      <c r="X126" s="93" cm="1">
        <f t="array" ref="X126">SUM(SUMIF(Survey!BO126:CH126,{"&gt;0","&lt;0"})*{1,-1})+SUM(SUMIF(Survey!CJ126:DC126,{"&gt;0","&lt;0"})*{1,-1})</f>
        <v>0</v>
      </c>
      <c r="Y126" s="93">
        <f>IFERROR(X126/(Survey!$AL126),0)</f>
        <v>0</v>
      </c>
      <c r="Z126" s="198" t="b">
        <f>IF(OR(Survey!$M126="Alternative strategy or hedge",Survey!$M126="Other",Survey!$L126="Prospectus fund"),TRUE,FALSE)</f>
        <v>0</v>
      </c>
      <c r="AA126" s="198" t="b">
        <f>NOT(ISBLANK(Survey!$M126))</f>
        <v>0</v>
      </c>
      <c r="AB126" s="196" t="str">
        <f t="shared" si="50"/>
        <v>Pass</v>
      </c>
      <c r="AC126" s="54" t="b">
        <f>NOT(ISNUMBER(SEARCH("Other",Survey!$P126)))</f>
        <v>1</v>
      </c>
      <c r="AD126" s="53" t="b">
        <f>NOT(ISBLANK(Survey!$Q126))</f>
        <v>0</v>
      </c>
      <c r="AE126" s="239" t="str" cm="1">
        <f t="array" ref="AE126">IF(OR(IF(OR($AG126+$AH126 = 2, $AI126=1), FALSE, TRUE), AND($AF126:$AF126 = 0)),"Pass","Fail")</f>
        <v>Pass</v>
      </c>
      <c r="AF126" s="235">
        <f>COUNTBLANK(Survey!$W126:$Z126)</f>
        <v>4</v>
      </c>
      <c r="AG126" s="235">
        <f>IF(Survey!$I126="Yes",1,0)</f>
        <v>0</v>
      </c>
      <c r="AH126" s="235">
        <f>IF(OR(Survey!$M126="Mutual fund",Survey!$M126="Alternative mutual fund",Survey!$M126="Money market"),1,0)</f>
        <v>0</v>
      </c>
      <c r="AI126" s="240">
        <f>IF(OR(Survey!$M126="ETF",Survey!$M126="ETF, alternative mutual fund"),1,0)</f>
        <v>0</v>
      </c>
      <c r="AJ126" s="196" t="str">
        <f t="shared" si="51"/>
        <v>Pass</v>
      </c>
      <c r="AK126" s="54" t="b">
        <f>NOT(ISNUMBER(SEARCH("Yes",Survey!$AC126)))</f>
        <v>1</v>
      </c>
      <c r="AL126" s="53" t="b">
        <f>IF(COUNTBLANK(Survey!$AD126:$AE126)=0,TRUE, FALSE)</f>
        <v>0</v>
      </c>
      <c r="AM126" s="196" t="str">
        <f t="shared" si="52"/>
        <v>Pass</v>
      </c>
      <c r="AN126" s="54" t="b">
        <f>NOT(ISNUMBER(SEARCH("Yes",Survey!$AF126)))</f>
        <v>1</v>
      </c>
      <c r="AO126" s="53" t="b">
        <f>NOT(ISBLANK(Survey!$AH126))</f>
        <v>0</v>
      </c>
      <c r="AP126" s="196" t="str">
        <f t="shared" si="53"/>
        <v>Pass</v>
      </c>
      <c r="AQ126" s="54" t="b">
        <f>NOT(OR(ISNUMBER(SEARCH("Other",Survey!$AH126)),ISNUMBER(SEARCH("Multiple",Survey!$AH126))))</f>
        <v>1</v>
      </c>
      <c r="AR126" s="53" t="b">
        <f>NOT(ISBLANK(Survey!$AI126))</f>
        <v>0</v>
      </c>
      <c r="AS126" s="196" t="str">
        <f t="shared" si="54"/>
        <v>Fail</v>
      </c>
      <c r="AT126" s="45">
        <f>(Survey!$AL126)</f>
        <v>0</v>
      </c>
      <c r="AU126" s="37" t="str">
        <f t="shared" si="55"/>
        <v>Fail</v>
      </c>
      <c r="AV126" s="38">
        <f>ABS(Survey!$AL126)</f>
        <v>0</v>
      </c>
      <c r="AW126" s="64">
        <f>ABS(Survey!$AM126)+Survey!$AN126-ABS(Survey!$AO126)+ABS(Survey!$AP126)-ABS(Survey!$AQ126)+ABS(Survey!$AR126)-ABS(Survey!$AS126)+Survey!$AT126</f>
        <v>0</v>
      </c>
      <c r="AX126" s="46" t="str">
        <f t="shared" si="56"/>
        <v>No holdings</v>
      </c>
      <c r="AY126" s="37">
        <f t="shared" si="57"/>
        <v>0</v>
      </c>
      <c r="AZ126" s="196" t="str">
        <f t="shared" si="58"/>
        <v>Pass</v>
      </c>
      <c r="BA126" s="54" t="b">
        <f>IF(ABS(Survey!$AT126)=0,TRUE,FALSE)</f>
        <v>1</v>
      </c>
      <c r="BB126" s="53" t="b">
        <f>NOT(ISBLANK(Survey!$AU126))</f>
        <v>0</v>
      </c>
      <c r="BC126" s="37" t="str">
        <f t="shared" si="59"/>
        <v>Fail</v>
      </c>
      <c r="BD126" s="38">
        <f>ABS(Survey!$AL126)</f>
        <v>0</v>
      </c>
      <c r="BE126" s="38" cm="1">
        <f t="array" ref="BE126">SUM(SUMIF(Survey!AW126:BD126,{"&gt;0","&lt;0"})*{1,-1})-SUM(SUMIF(Survey!BF126:BM126,{"&gt;0","&lt;0"})*{1,-1})</f>
        <v>0</v>
      </c>
      <c r="BF126" s="46" t="str">
        <f t="shared" si="60"/>
        <v>No holdings</v>
      </c>
      <c r="BG126" s="37">
        <f t="shared" si="61"/>
        <v>0</v>
      </c>
      <c r="BH126" s="196" t="str">
        <f t="shared" si="62"/>
        <v>Fail</v>
      </c>
      <c r="BI126" s="47">
        <f>ABS(Survey!$AL126)</f>
        <v>0</v>
      </c>
      <c r="BJ126" s="47" cm="1">
        <f t="array" ref="BJ126">SUM(SUMIF(Survey!BO126:CH126,{"&gt;0","&lt;0"})*{1,-1})-SUM(SUMIF(Survey!CJ126:DC126,{"&gt;0","&lt;0"})*{1,-1})</f>
        <v>0</v>
      </c>
      <c r="BK126" s="48" t="str">
        <f t="shared" si="63"/>
        <v>No holdings</v>
      </c>
      <c r="BL126" s="49">
        <f t="shared" si="64"/>
        <v>0</v>
      </c>
      <c r="BM126" s="196" t="str">
        <f t="shared" si="65"/>
        <v>Pass</v>
      </c>
      <c r="BN126" s="54" t="b">
        <f>IF(ABS(Survey!$CH126)=0,TRUE,FALSE)</f>
        <v>1</v>
      </c>
      <c r="BO126" s="53" t="b">
        <f>NOT(ISBLANK(Survey!$CI126))</f>
        <v>0</v>
      </c>
      <c r="BP126" s="196" t="str">
        <f t="shared" si="66"/>
        <v>Pass</v>
      </c>
      <c r="BQ126" s="54" t="b">
        <f>IF(ABS(Survey!$DC126)=0,TRUE,FALSE)</f>
        <v>1</v>
      </c>
      <c r="BR126" s="53" t="b">
        <f>NOT(ISBLANK(Survey!$DD126))</f>
        <v>0</v>
      </c>
      <c r="BS126" s="37" t="str">
        <f t="shared" si="67"/>
        <v>Pass</v>
      </c>
      <c r="BT126" s="38" cm="1">
        <f t="array" ref="BT126">SUM(SUMIF(Survey!CD126,{"&gt;0","&lt;0"})*{1,-1})+SUM(SUMIF(Survey!CY126,{"&gt;0","&lt;0"})*{1,-1})</f>
        <v>0</v>
      </c>
      <c r="BU126" s="38">
        <f>SUM(SUMIF(Survey!DF126:DL126,{"&gt;0","&lt;0"})*{1,-1})+SUM(SUMIF(Survey!DN126:DT126,{"&gt;0","&lt;0"})*{1,-1})</f>
        <v>0</v>
      </c>
      <c r="BV126" s="37">
        <f t="shared" si="68"/>
        <v>0</v>
      </c>
      <c r="BW126" s="37">
        <f t="shared" si="69"/>
        <v>0</v>
      </c>
      <c r="BX126" s="196" t="str">
        <f t="shared" si="70"/>
        <v>Pass</v>
      </c>
      <c r="BY126" s="54" t="b">
        <f>IF(ABS(Survey!$DL126)=0,TRUE,FALSE)</f>
        <v>1</v>
      </c>
      <c r="BZ126" s="53" t="b">
        <f>NOT(ISBLANK(Survey!DM126))</f>
        <v>0</v>
      </c>
      <c r="CA126" s="196" t="str">
        <f t="shared" si="71"/>
        <v>Pass</v>
      </c>
      <c r="CB126" s="54" t="b">
        <f>IF(ABS(Survey!$DT126)=0,TRUE,FALSE)</f>
        <v>1</v>
      </c>
      <c r="CC126" s="53" t="b">
        <f>NOT(ISBLANK(Survey!$DU126))</f>
        <v>0</v>
      </c>
      <c r="CD126" s="196" t="str">
        <f t="shared" si="72"/>
        <v>Fail</v>
      </c>
      <c r="CE126" s="47">
        <f>SUM(SUMIF(Survey!EA126:EC126,{"&gt;0","&lt;0"})*{1,-1})</f>
        <v>0</v>
      </c>
      <c r="CF126" s="50">
        <f t="shared" si="73"/>
        <v>0</v>
      </c>
      <c r="CG126" s="50">
        <f t="shared" si="74"/>
        <v>100</v>
      </c>
      <c r="CH126" s="48" t="b">
        <f>IF(OR(Survey!$M126="ETF",Survey!$M126="ETF, alternative mutual fund",Survey!$M126="Closed-end", Survey!$M126="Split share corp"),TRUE,FALSE)</f>
        <v>0</v>
      </c>
      <c r="CI126" s="196" t="str">
        <f t="shared" si="75"/>
        <v>Fail</v>
      </c>
      <c r="CJ126" s="47">
        <f>SUM(SUMIF(Survey!EE126:EK126,{"&gt;0","&lt;0"})*{1,-1})</f>
        <v>0</v>
      </c>
      <c r="CK126" s="50">
        <f t="shared" si="76"/>
        <v>0</v>
      </c>
      <c r="CL126" s="49">
        <f t="shared" si="77"/>
        <v>100</v>
      </c>
      <c r="CM126" s="196" t="str">
        <f t="shared" si="78"/>
        <v>Fail</v>
      </c>
      <c r="CN126" s="47">
        <f>SUM(SUMIF(Survey!EM126:ES126,{"&gt;0","&lt;0"})*{1,-1})</f>
        <v>0</v>
      </c>
      <c r="CO126" s="50">
        <f t="shared" si="79"/>
        <v>0</v>
      </c>
      <c r="CP126" s="49">
        <f t="shared" si="80"/>
        <v>100</v>
      </c>
    </row>
    <row r="127" spans="1:94">
      <c r="A127" s="1">
        <v>124</v>
      </c>
      <c r="B127" s="37" t="str">
        <f t="shared" si="41"/>
        <v>Pass</v>
      </c>
      <c r="C127" s="37" t="str">
        <f>IF(COUNTBLANK(Survey!B127:ET127)=$C$2, "Pass", "Fail")</f>
        <v>Pass</v>
      </c>
      <c r="D127" s="37" t="str">
        <f t="shared" si="42"/>
        <v>Fail</v>
      </c>
      <c r="F127" s="196" t="str">
        <f t="shared" si="43"/>
        <v>Fail</v>
      </c>
      <c r="G127" s="43">
        <f>COUNTBLANK(Survey!B127:D127)+COUNTBLANK(Survey!G127)+COUNTBLANK(Survey!I127)+COUNTBLANK(Survey!L127:M127)+COUNTBLANK(Survey!P127)+COUNTBLANK(Survey!S127:U127)+COUNTBLANK(Survey!AA127:AC127)+COUNTBLANK(Survey!AF127:AG127)+COUNTBLANK(Survey!AK127)</f>
        <v>17</v>
      </c>
      <c r="H127" s="196" t="str">
        <f t="shared" si="44"/>
        <v>Pass</v>
      </c>
      <c r="I127" s="44">
        <f>LEN(Survey!E127)</f>
        <v>0</v>
      </c>
      <c r="J127" s="196" t="str">
        <f t="shared" si="45"/>
        <v>Pass</v>
      </c>
      <c r="K127" s="43">
        <f>LEN(Survey!F127)</f>
        <v>0</v>
      </c>
      <c r="L127" s="196" t="str">
        <f t="shared" si="46"/>
        <v>Pass</v>
      </c>
      <c r="M127" s="44">
        <f>LEN(Survey!H127)</f>
        <v>0</v>
      </c>
      <c r="N127" s="43" t="str">
        <f>IF(Survey!$L127="Prospectus fund", "Yes", "No")</f>
        <v>No</v>
      </c>
      <c r="O127" s="196" t="str">
        <f t="shared" si="47"/>
        <v>Pass</v>
      </c>
      <c r="P127" s="44">
        <f>MOD((LEN(Survey!J127)+2),11)</f>
        <v>2</v>
      </c>
      <c r="Q127" s="48" t="b">
        <f>IF(OR(Survey!$M127="ETF",Survey!$M127="ETF, alternative mutual fund",Survey!$M127="Closed-end", Survey!$M127="Split share corp", Survey!$I127="Yes"),TRUE,FALSE)</f>
        <v>0</v>
      </c>
      <c r="R127" s="196" t="str">
        <f>IFERROR(IF(AND(OR(U127=V127,V127 = "Either"),NOT(ISBLANK(Survey!K127))),"Pass","Fail"),"Pass")</f>
        <v>Fail</v>
      </c>
      <c r="S127" s="47" cm="1">
        <f t="array" ref="S127">SUM(SUMIF(Survey!BO127:CH127,{"&gt;0","&lt;0"})*{1,-1})</f>
        <v>0</v>
      </c>
      <c r="T127" s="54" cm="1">
        <f t="array" ref="T127">SUM(SUMIF(Survey!BR127,{"&gt;0","&lt;0"})*{1,-1})+SUM(SUMIF(Survey!CB127,{"&gt;0","&lt;0"})*{1,-1})</f>
        <v>0</v>
      </c>
      <c r="U127" s="54">
        <f>Survey!K127</f>
        <v>0</v>
      </c>
      <c r="V127" s="53" t="str">
        <f t="shared" si="48"/>
        <v>Stand-alone</v>
      </c>
      <c r="W127" s="196" t="str">
        <f t="shared" si="49"/>
        <v>Fail</v>
      </c>
      <c r="X127" s="93" cm="1">
        <f t="array" ref="X127">SUM(SUMIF(Survey!BO127:CH127,{"&gt;0","&lt;0"})*{1,-1})+SUM(SUMIF(Survey!CJ127:DC127,{"&gt;0","&lt;0"})*{1,-1})</f>
        <v>0</v>
      </c>
      <c r="Y127" s="93">
        <f>IFERROR(X127/(Survey!$AL127),0)</f>
        <v>0</v>
      </c>
      <c r="Z127" s="198" t="b">
        <f>IF(OR(Survey!$M127="Alternative strategy or hedge",Survey!$M127="Other",Survey!$L127="Prospectus fund"),TRUE,FALSE)</f>
        <v>0</v>
      </c>
      <c r="AA127" s="198" t="b">
        <f>NOT(ISBLANK(Survey!$M127))</f>
        <v>0</v>
      </c>
      <c r="AB127" s="196" t="str">
        <f t="shared" si="50"/>
        <v>Pass</v>
      </c>
      <c r="AC127" s="54" t="b">
        <f>NOT(ISNUMBER(SEARCH("Other",Survey!$P127)))</f>
        <v>1</v>
      </c>
      <c r="AD127" s="53" t="b">
        <f>NOT(ISBLANK(Survey!$Q127))</f>
        <v>0</v>
      </c>
      <c r="AE127" s="239" t="str" cm="1">
        <f t="array" ref="AE127">IF(OR(IF(OR($AG127+$AH127 = 2, $AI127=1), FALSE, TRUE), AND($AF127:$AF127 = 0)),"Pass","Fail")</f>
        <v>Pass</v>
      </c>
      <c r="AF127" s="235">
        <f>COUNTBLANK(Survey!$W127:$Z127)</f>
        <v>4</v>
      </c>
      <c r="AG127" s="235">
        <f>IF(Survey!$I127="Yes",1,0)</f>
        <v>0</v>
      </c>
      <c r="AH127" s="235">
        <f>IF(OR(Survey!$M127="Mutual fund",Survey!$M127="Alternative mutual fund",Survey!$M127="Money market"),1,0)</f>
        <v>0</v>
      </c>
      <c r="AI127" s="240">
        <f>IF(OR(Survey!$M127="ETF",Survey!$M127="ETF, alternative mutual fund"),1,0)</f>
        <v>0</v>
      </c>
      <c r="AJ127" s="196" t="str">
        <f t="shared" si="51"/>
        <v>Pass</v>
      </c>
      <c r="AK127" s="54" t="b">
        <f>NOT(ISNUMBER(SEARCH("Yes",Survey!$AC127)))</f>
        <v>1</v>
      </c>
      <c r="AL127" s="53" t="b">
        <f>IF(COUNTBLANK(Survey!$AD127:$AE127)=0,TRUE, FALSE)</f>
        <v>0</v>
      </c>
      <c r="AM127" s="196" t="str">
        <f t="shared" si="52"/>
        <v>Pass</v>
      </c>
      <c r="AN127" s="54" t="b">
        <f>NOT(ISNUMBER(SEARCH("Yes",Survey!$AF127)))</f>
        <v>1</v>
      </c>
      <c r="AO127" s="53" t="b">
        <f>NOT(ISBLANK(Survey!$AH127))</f>
        <v>0</v>
      </c>
      <c r="AP127" s="196" t="str">
        <f t="shared" si="53"/>
        <v>Pass</v>
      </c>
      <c r="AQ127" s="54" t="b">
        <f>NOT(OR(ISNUMBER(SEARCH("Other",Survey!$AH127)),ISNUMBER(SEARCH("Multiple",Survey!$AH127))))</f>
        <v>1</v>
      </c>
      <c r="AR127" s="53" t="b">
        <f>NOT(ISBLANK(Survey!$AI127))</f>
        <v>0</v>
      </c>
      <c r="AS127" s="196" t="str">
        <f t="shared" si="54"/>
        <v>Fail</v>
      </c>
      <c r="AT127" s="45">
        <f>(Survey!$AL127)</f>
        <v>0</v>
      </c>
      <c r="AU127" s="37" t="str">
        <f t="shared" si="55"/>
        <v>Fail</v>
      </c>
      <c r="AV127" s="38">
        <f>ABS(Survey!$AL127)</f>
        <v>0</v>
      </c>
      <c r="AW127" s="64">
        <f>ABS(Survey!$AM127)+Survey!$AN127-ABS(Survey!$AO127)+ABS(Survey!$AP127)-ABS(Survey!$AQ127)+ABS(Survey!$AR127)-ABS(Survey!$AS127)+Survey!$AT127</f>
        <v>0</v>
      </c>
      <c r="AX127" s="46" t="str">
        <f t="shared" si="56"/>
        <v>No holdings</v>
      </c>
      <c r="AY127" s="37">
        <f t="shared" si="57"/>
        <v>0</v>
      </c>
      <c r="AZ127" s="196" t="str">
        <f t="shared" si="58"/>
        <v>Pass</v>
      </c>
      <c r="BA127" s="54" t="b">
        <f>IF(ABS(Survey!$AT127)=0,TRUE,FALSE)</f>
        <v>1</v>
      </c>
      <c r="BB127" s="53" t="b">
        <f>NOT(ISBLANK(Survey!$AU127))</f>
        <v>0</v>
      </c>
      <c r="BC127" s="37" t="str">
        <f t="shared" si="59"/>
        <v>Fail</v>
      </c>
      <c r="BD127" s="38">
        <f>ABS(Survey!$AL127)</f>
        <v>0</v>
      </c>
      <c r="BE127" s="38" cm="1">
        <f t="array" ref="BE127">SUM(SUMIF(Survey!AW127:BD127,{"&gt;0","&lt;0"})*{1,-1})-SUM(SUMIF(Survey!BF127:BM127,{"&gt;0","&lt;0"})*{1,-1})</f>
        <v>0</v>
      </c>
      <c r="BF127" s="46" t="str">
        <f t="shared" si="60"/>
        <v>No holdings</v>
      </c>
      <c r="BG127" s="37">
        <f t="shared" si="61"/>
        <v>0</v>
      </c>
      <c r="BH127" s="196" t="str">
        <f t="shared" si="62"/>
        <v>Fail</v>
      </c>
      <c r="BI127" s="47">
        <f>ABS(Survey!$AL127)</f>
        <v>0</v>
      </c>
      <c r="BJ127" s="47" cm="1">
        <f t="array" ref="BJ127">SUM(SUMIF(Survey!BO127:CH127,{"&gt;0","&lt;0"})*{1,-1})-SUM(SUMIF(Survey!CJ127:DC127,{"&gt;0","&lt;0"})*{1,-1})</f>
        <v>0</v>
      </c>
      <c r="BK127" s="48" t="str">
        <f t="shared" si="63"/>
        <v>No holdings</v>
      </c>
      <c r="BL127" s="49">
        <f t="shared" si="64"/>
        <v>0</v>
      </c>
      <c r="BM127" s="196" t="str">
        <f t="shared" si="65"/>
        <v>Pass</v>
      </c>
      <c r="BN127" s="54" t="b">
        <f>IF(ABS(Survey!$CH127)=0,TRUE,FALSE)</f>
        <v>1</v>
      </c>
      <c r="BO127" s="53" t="b">
        <f>NOT(ISBLANK(Survey!$CI127))</f>
        <v>0</v>
      </c>
      <c r="BP127" s="196" t="str">
        <f t="shared" si="66"/>
        <v>Pass</v>
      </c>
      <c r="BQ127" s="54" t="b">
        <f>IF(ABS(Survey!$DC127)=0,TRUE,FALSE)</f>
        <v>1</v>
      </c>
      <c r="BR127" s="53" t="b">
        <f>NOT(ISBLANK(Survey!$DD127))</f>
        <v>0</v>
      </c>
      <c r="BS127" s="37" t="str">
        <f t="shared" si="67"/>
        <v>Pass</v>
      </c>
      <c r="BT127" s="38" cm="1">
        <f t="array" ref="BT127">SUM(SUMIF(Survey!CD127,{"&gt;0","&lt;0"})*{1,-1})+SUM(SUMIF(Survey!CY127,{"&gt;0","&lt;0"})*{1,-1})</f>
        <v>0</v>
      </c>
      <c r="BU127" s="38">
        <f>SUM(SUMIF(Survey!DF127:DL127,{"&gt;0","&lt;0"})*{1,-1})+SUM(SUMIF(Survey!DN127:DT127,{"&gt;0","&lt;0"})*{1,-1})</f>
        <v>0</v>
      </c>
      <c r="BV127" s="37">
        <f t="shared" si="68"/>
        <v>0</v>
      </c>
      <c r="BW127" s="37">
        <f t="shared" si="69"/>
        <v>0</v>
      </c>
      <c r="BX127" s="196" t="str">
        <f t="shared" si="70"/>
        <v>Pass</v>
      </c>
      <c r="BY127" s="54" t="b">
        <f>IF(ABS(Survey!$DL127)=0,TRUE,FALSE)</f>
        <v>1</v>
      </c>
      <c r="BZ127" s="53" t="b">
        <f>NOT(ISBLANK(Survey!DM127))</f>
        <v>0</v>
      </c>
      <c r="CA127" s="196" t="str">
        <f t="shared" si="71"/>
        <v>Pass</v>
      </c>
      <c r="CB127" s="54" t="b">
        <f>IF(ABS(Survey!$DT127)=0,TRUE,FALSE)</f>
        <v>1</v>
      </c>
      <c r="CC127" s="53" t="b">
        <f>NOT(ISBLANK(Survey!$DU127))</f>
        <v>0</v>
      </c>
      <c r="CD127" s="196" t="str">
        <f t="shared" si="72"/>
        <v>Fail</v>
      </c>
      <c r="CE127" s="47">
        <f>SUM(SUMIF(Survey!EA127:EC127,{"&gt;0","&lt;0"})*{1,-1})</f>
        <v>0</v>
      </c>
      <c r="CF127" s="50">
        <f t="shared" si="73"/>
        <v>0</v>
      </c>
      <c r="CG127" s="50">
        <f t="shared" si="74"/>
        <v>100</v>
      </c>
      <c r="CH127" s="48" t="b">
        <f>IF(OR(Survey!$M127="ETF",Survey!$M127="ETF, alternative mutual fund",Survey!$M127="Closed-end", Survey!$M127="Split share corp"),TRUE,FALSE)</f>
        <v>0</v>
      </c>
      <c r="CI127" s="196" t="str">
        <f t="shared" si="75"/>
        <v>Fail</v>
      </c>
      <c r="CJ127" s="47">
        <f>SUM(SUMIF(Survey!EE127:EK127,{"&gt;0","&lt;0"})*{1,-1})</f>
        <v>0</v>
      </c>
      <c r="CK127" s="50">
        <f t="shared" si="76"/>
        <v>0</v>
      </c>
      <c r="CL127" s="49">
        <f t="shared" si="77"/>
        <v>100</v>
      </c>
      <c r="CM127" s="196" t="str">
        <f t="shared" si="78"/>
        <v>Fail</v>
      </c>
      <c r="CN127" s="47">
        <f>SUM(SUMIF(Survey!EM127:ES127,{"&gt;0","&lt;0"})*{1,-1})</f>
        <v>0</v>
      </c>
      <c r="CO127" s="50">
        <f t="shared" si="79"/>
        <v>0</v>
      </c>
      <c r="CP127" s="49">
        <f t="shared" si="80"/>
        <v>100</v>
      </c>
    </row>
    <row r="128" spans="1:94">
      <c r="A128" s="1">
        <v>125</v>
      </c>
      <c r="B128" s="37" t="str">
        <f t="shared" si="41"/>
        <v>Pass</v>
      </c>
      <c r="C128" s="37" t="str">
        <f>IF(COUNTBLANK(Survey!B128:ET128)=$C$2, "Pass", "Fail")</f>
        <v>Pass</v>
      </c>
      <c r="D128" s="37" t="str">
        <f t="shared" si="42"/>
        <v>Fail</v>
      </c>
      <c r="F128" s="196" t="str">
        <f t="shared" si="43"/>
        <v>Fail</v>
      </c>
      <c r="G128" s="43">
        <f>COUNTBLANK(Survey!B128:D128)+COUNTBLANK(Survey!G128)+COUNTBLANK(Survey!I128)+COUNTBLANK(Survey!L128:M128)+COUNTBLANK(Survey!P128)+COUNTBLANK(Survey!S128:U128)+COUNTBLANK(Survey!AA128:AC128)+COUNTBLANK(Survey!AF128:AG128)+COUNTBLANK(Survey!AK128)</f>
        <v>17</v>
      </c>
      <c r="H128" s="196" t="str">
        <f t="shared" si="44"/>
        <v>Pass</v>
      </c>
      <c r="I128" s="44">
        <f>LEN(Survey!E128)</f>
        <v>0</v>
      </c>
      <c r="J128" s="196" t="str">
        <f t="shared" si="45"/>
        <v>Pass</v>
      </c>
      <c r="K128" s="43">
        <f>LEN(Survey!F128)</f>
        <v>0</v>
      </c>
      <c r="L128" s="196" t="str">
        <f t="shared" si="46"/>
        <v>Pass</v>
      </c>
      <c r="M128" s="44">
        <f>LEN(Survey!H128)</f>
        <v>0</v>
      </c>
      <c r="N128" s="43" t="str">
        <f>IF(Survey!$L128="Prospectus fund", "Yes", "No")</f>
        <v>No</v>
      </c>
      <c r="O128" s="196" t="str">
        <f t="shared" si="47"/>
        <v>Pass</v>
      </c>
      <c r="P128" s="44">
        <f>MOD((LEN(Survey!J128)+2),11)</f>
        <v>2</v>
      </c>
      <c r="Q128" s="48" t="b">
        <f>IF(OR(Survey!$M128="ETF",Survey!$M128="ETF, alternative mutual fund",Survey!$M128="Closed-end", Survey!$M128="Split share corp", Survey!$I128="Yes"),TRUE,FALSE)</f>
        <v>0</v>
      </c>
      <c r="R128" s="196" t="str">
        <f>IFERROR(IF(AND(OR(U128=V128,V128 = "Either"),NOT(ISBLANK(Survey!K128))),"Pass","Fail"),"Pass")</f>
        <v>Fail</v>
      </c>
      <c r="S128" s="47" cm="1">
        <f t="array" ref="S128">SUM(SUMIF(Survey!BO128:CH128,{"&gt;0","&lt;0"})*{1,-1})</f>
        <v>0</v>
      </c>
      <c r="T128" s="54" cm="1">
        <f t="array" ref="T128">SUM(SUMIF(Survey!BR128,{"&gt;0","&lt;0"})*{1,-1})+SUM(SUMIF(Survey!CB128,{"&gt;0","&lt;0"})*{1,-1})</f>
        <v>0</v>
      </c>
      <c r="U128" s="54">
        <f>Survey!K128</f>
        <v>0</v>
      </c>
      <c r="V128" s="53" t="str">
        <f t="shared" si="48"/>
        <v>Stand-alone</v>
      </c>
      <c r="W128" s="196" t="str">
        <f t="shared" si="49"/>
        <v>Fail</v>
      </c>
      <c r="X128" s="93" cm="1">
        <f t="array" ref="X128">SUM(SUMIF(Survey!BO128:CH128,{"&gt;0","&lt;0"})*{1,-1})+SUM(SUMIF(Survey!CJ128:DC128,{"&gt;0","&lt;0"})*{1,-1})</f>
        <v>0</v>
      </c>
      <c r="Y128" s="93">
        <f>IFERROR(X128/(Survey!$AL128),0)</f>
        <v>0</v>
      </c>
      <c r="Z128" s="198" t="b">
        <f>IF(OR(Survey!$M128="Alternative strategy or hedge",Survey!$M128="Other",Survey!$L128="Prospectus fund"),TRUE,FALSE)</f>
        <v>0</v>
      </c>
      <c r="AA128" s="198" t="b">
        <f>NOT(ISBLANK(Survey!$M128))</f>
        <v>0</v>
      </c>
      <c r="AB128" s="196" t="str">
        <f t="shared" si="50"/>
        <v>Pass</v>
      </c>
      <c r="AC128" s="54" t="b">
        <f>NOT(ISNUMBER(SEARCH("Other",Survey!$P128)))</f>
        <v>1</v>
      </c>
      <c r="AD128" s="53" t="b">
        <f>NOT(ISBLANK(Survey!$Q128))</f>
        <v>0</v>
      </c>
      <c r="AE128" s="239" t="str" cm="1">
        <f t="array" ref="AE128">IF(OR(IF(OR($AG128+$AH128 = 2, $AI128=1), FALSE, TRUE), AND($AF128:$AF128 = 0)),"Pass","Fail")</f>
        <v>Pass</v>
      </c>
      <c r="AF128" s="235">
        <f>COUNTBLANK(Survey!$W128:$Z128)</f>
        <v>4</v>
      </c>
      <c r="AG128" s="235">
        <f>IF(Survey!$I128="Yes",1,0)</f>
        <v>0</v>
      </c>
      <c r="AH128" s="235">
        <f>IF(OR(Survey!$M128="Mutual fund",Survey!$M128="Alternative mutual fund",Survey!$M128="Money market"),1,0)</f>
        <v>0</v>
      </c>
      <c r="AI128" s="240">
        <f>IF(OR(Survey!$M128="ETF",Survey!$M128="ETF, alternative mutual fund"),1,0)</f>
        <v>0</v>
      </c>
      <c r="AJ128" s="196" t="str">
        <f t="shared" si="51"/>
        <v>Pass</v>
      </c>
      <c r="AK128" s="54" t="b">
        <f>NOT(ISNUMBER(SEARCH("Yes",Survey!$AC128)))</f>
        <v>1</v>
      </c>
      <c r="AL128" s="53" t="b">
        <f>IF(COUNTBLANK(Survey!$AD128:$AE128)=0,TRUE, FALSE)</f>
        <v>0</v>
      </c>
      <c r="AM128" s="196" t="str">
        <f t="shared" si="52"/>
        <v>Pass</v>
      </c>
      <c r="AN128" s="54" t="b">
        <f>NOT(ISNUMBER(SEARCH("Yes",Survey!$AF128)))</f>
        <v>1</v>
      </c>
      <c r="AO128" s="53" t="b">
        <f>NOT(ISBLANK(Survey!$AH128))</f>
        <v>0</v>
      </c>
      <c r="AP128" s="196" t="str">
        <f t="shared" si="53"/>
        <v>Pass</v>
      </c>
      <c r="AQ128" s="54" t="b">
        <f>NOT(OR(ISNUMBER(SEARCH("Other",Survey!$AH128)),ISNUMBER(SEARCH("Multiple",Survey!$AH128))))</f>
        <v>1</v>
      </c>
      <c r="AR128" s="53" t="b">
        <f>NOT(ISBLANK(Survey!$AI128))</f>
        <v>0</v>
      </c>
      <c r="AS128" s="196" t="str">
        <f t="shared" si="54"/>
        <v>Fail</v>
      </c>
      <c r="AT128" s="45">
        <f>(Survey!$AL128)</f>
        <v>0</v>
      </c>
      <c r="AU128" s="37" t="str">
        <f t="shared" si="55"/>
        <v>Fail</v>
      </c>
      <c r="AV128" s="38">
        <f>ABS(Survey!$AL128)</f>
        <v>0</v>
      </c>
      <c r="AW128" s="64">
        <f>ABS(Survey!$AM128)+Survey!$AN128-ABS(Survey!$AO128)+ABS(Survey!$AP128)-ABS(Survey!$AQ128)+ABS(Survey!$AR128)-ABS(Survey!$AS128)+Survey!$AT128</f>
        <v>0</v>
      </c>
      <c r="AX128" s="46" t="str">
        <f t="shared" si="56"/>
        <v>No holdings</v>
      </c>
      <c r="AY128" s="37">
        <f t="shared" si="57"/>
        <v>0</v>
      </c>
      <c r="AZ128" s="196" t="str">
        <f t="shared" si="58"/>
        <v>Pass</v>
      </c>
      <c r="BA128" s="54" t="b">
        <f>IF(ABS(Survey!$AT128)=0,TRUE,FALSE)</f>
        <v>1</v>
      </c>
      <c r="BB128" s="53" t="b">
        <f>NOT(ISBLANK(Survey!$AU128))</f>
        <v>0</v>
      </c>
      <c r="BC128" s="37" t="str">
        <f t="shared" si="59"/>
        <v>Fail</v>
      </c>
      <c r="BD128" s="38">
        <f>ABS(Survey!$AL128)</f>
        <v>0</v>
      </c>
      <c r="BE128" s="38" cm="1">
        <f t="array" ref="BE128">SUM(SUMIF(Survey!AW128:BD128,{"&gt;0","&lt;0"})*{1,-1})-SUM(SUMIF(Survey!BF128:BM128,{"&gt;0","&lt;0"})*{1,-1})</f>
        <v>0</v>
      </c>
      <c r="BF128" s="46" t="str">
        <f t="shared" si="60"/>
        <v>No holdings</v>
      </c>
      <c r="BG128" s="37">
        <f t="shared" si="61"/>
        <v>0</v>
      </c>
      <c r="BH128" s="196" t="str">
        <f t="shared" si="62"/>
        <v>Fail</v>
      </c>
      <c r="BI128" s="47">
        <f>ABS(Survey!$AL128)</f>
        <v>0</v>
      </c>
      <c r="BJ128" s="47" cm="1">
        <f t="array" ref="BJ128">SUM(SUMIF(Survey!BO128:CH128,{"&gt;0","&lt;0"})*{1,-1})-SUM(SUMIF(Survey!CJ128:DC128,{"&gt;0","&lt;0"})*{1,-1})</f>
        <v>0</v>
      </c>
      <c r="BK128" s="48" t="str">
        <f t="shared" si="63"/>
        <v>No holdings</v>
      </c>
      <c r="BL128" s="49">
        <f t="shared" si="64"/>
        <v>0</v>
      </c>
      <c r="BM128" s="196" t="str">
        <f t="shared" si="65"/>
        <v>Pass</v>
      </c>
      <c r="BN128" s="54" t="b">
        <f>IF(ABS(Survey!$CH128)=0,TRUE,FALSE)</f>
        <v>1</v>
      </c>
      <c r="BO128" s="53" t="b">
        <f>NOT(ISBLANK(Survey!$CI128))</f>
        <v>0</v>
      </c>
      <c r="BP128" s="196" t="str">
        <f t="shared" si="66"/>
        <v>Pass</v>
      </c>
      <c r="BQ128" s="54" t="b">
        <f>IF(ABS(Survey!$DC128)=0,TRUE,FALSE)</f>
        <v>1</v>
      </c>
      <c r="BR128" s="53" t="b">
        <f>NOT(ISBLANK(Survey!$DD128))</f>
        <v>0</v>
      </c>
      <c r="BS128" s="37" t="str">
        <f t="shared" si="67"/>
        <v>Pass</v>
      </c>
      <c r="BT128" s="38" cm="1">
        <f t="array" ref="BT128">SUM(SUMIF(Survey!CD128,{"&gt;0","&lt;0"})*{1,-1})+SUM(SUMIF(Survey!CY128,{"&gt;0","&lt;0"})*{1,-1})</f>
        <v>0</v>
      </c>
      <c r="BU128" s="38">
        <f>SUM(SUMIF(Survey!DF128:DL128,{"&gt;0","&lt;0"})*{1,-1})+SUM(SUMIF(Survey!DN128:DT128,{"&gt;0","&lt;0"})*{1,-1})</f>
        <v>0</v>
      </c>
      <c r="BV128" s="37">
        <f t="shared" si="68"/>
        <v>0</v>
      </c>
      <c r="BW128" s="37">
        <f t="shared" si="69"/>
        <v>0</v>
      </c>
      <c r="BX128" s="196" t="str">
        <f t="shared" si="70"/>
        <v>Pass</v>
      </c>
      <c r="BY128" s="54" t="b">
        <f>IF(ABS(Survey!$DL128)=0,TRUE,FALSE)</f>
        <v>1</v>
      </c>
      <c r="BZ128" s="53" t="b">
        <f>NOT(ISBLANK(Survey!DM128))</f>
        <v>0</v>
      </c>
      <c r="CA128" s="196" t="str">
        <f t="shared" si="71"/>
        <v>Pass</v>
      </c>
      <c r="CB128" s="54" t="b">
        <f>IF(ABS(Survey!$DT128)=0,TRUE,FALSE)</f>
        <v>1</v>
      </c>
      <c r="CC128" s="53" t="b">
        <f>NOT(ISBLANK(Survey!$DU128))</f>
        <v>0</v>
      </c>
      <c r="CD128" s="196" t="str">
        <f t="shared" si="72"/>
        <v>Fail</v>
      </c>
      <c r="CE128" s="47">
        <f>SUM(SUMIF(Survey!EA128:EC128,{"&gt;0","&lt;0"})*{1,-1})</f>
        <v>0</v>
      </c>
      <c r="CF128" s="50">
        <f t="shared" si="73"/>
        <v>0</v>
      </c>
      <c r="CG128" s="50">
        <f t="shared" si="74"/>
        <v>100</v>
      </c>
      <c r="CH128" s="48" t="b">
        <f>IF(OR(Survey!$M128="ETF",Survey!$M128="ETF, alternative mutual fund",Survey!$M128="Closed-end", Survey!$M128="Split share corp"),TRUE,FALSE)</f>
        <v>0</v>
      </c>
      <c r="CI128" s="196" t="str">
        <f t="shared" si="75"/>
        <v>Fail</v>
      </c>
      <c r="CJ128" s="47">
        <f>SUM(SUMIF(Survey!EE128:EK128,{"&gt;0","&lt;0"})*{1,-1})</f>
        <v>0</v>
      </c>
      <c r="CK128" s="50">
        <f t="shared" si="76"/>
        <v>0</v>
      </c>
      <c r="CL128" s="49">
        <f t="shared" si="77"/>
        <v>100</v>
      </c>
      <c r="CM128" s="196" t="str">
        <f t="shared" si="78"/>
        <v>Fail</v>
      </c>
      <c r="CN128" s="47">
        <f>SUM(SUMIF(Survey!EM128:ES128,{"&gt;0","&lt;0"})*{1,-1})</f>
        <v>0</v>
      </c>
      <c r="CO128" s="50">
        <f t="shared" si="79"/>
        <v>0</v>
      </c>
      <c r="CP128" s="49">
        <f t="shared" si="80"/>
        <v>100</v>
      </c>
    </row>
    <row r="129" spans="1:94">
      <c r="A129" s="1">
        <v>126</v>
      </c>
      <c r="B129" s="37" t="str">
        <f t="shared" si="41"/>
        <v>Pass</v>
      </c>
      <c r="C129" s="37" t="str">
        <f>IF(COUNTBLANK(Survey!B129:ET129)=$C$2, "Pass", "Fail")</f>
        <v>Pass</v>
      </c>
      <c r="D129" s="37" t="str">
        <f t="shared" si="42"/>
        <v>Fail</v>
      </c>
      <c r="F129" s="196" t="str">
        <f t="shared" si="43"/>
        <v>Fail</v>
      </c>
      <c r="G129" s="43">
        <f>COUNTBLANK(Survey!B129:D129)+COUNTBLANK(Survey!G129)+COUNTBLANK(Survey!I129)+COUNTBLANK(Survey!L129:M129)+COUNTBLANK(Survey!P129)+COUNTBLANK(Survey!S129:U129)+COUNTBLANK(Survey!AA129:AC129)+COUNTBLANK(Survey!AF129:AG129)+COUNTBLANK(Survey!AK129)</f>
        <v>17</v>
      </c>
      <c r="H129" s="196" t="str">
        <f t="shared" si="44"/>
        <v>Pass</v>
      </c>
      <c r="I129" s="44">
        <f>LEN(Survey!E129)</f>
        <v>0</v>
      </c>
      <c r="J129" s="196" t="str">
        <f t="shared" si="45"/>
        <v>Pass</v>
      </c>
      <c r="K129" s="43">
        <f>LEN(Survey!F129)</f>
        <v>0</v>
      </c>
      <c r="L129" s="196" t="str">
        <f t="shared" si="46"/>
        <v>Pass</v>
      </c>
      <c r="M129" s="44">
        <f>LEN(Survey!H129)</f>
        <v>0</v>
      </c>
      <c r="N129" s="43" t="str">
        <f>IF(Survey!$L129="Prospectus fund", "Yes", "No")</f>
        <v>No</v>
      </c>
      <c r="O129" s="196" t="str">
        <f t="shared" si="47"/>
        <v>Pass</v>
      </c>
      <c r="P129" s="44">
        <f>MOD((LEN(Survey!J129)+2),11)</f>
        <v>2</v>
      </c>
      <c r="Q129" s="48" t="b">
        <f>IF(OR(Survey!$M129="ETF",Survey!$M129="ETF, alternative mutual fund",Survey!$M129="Closed-end", Survey!$M129="Split share corp", Survey!$I129="Yes"),TRUE,FALSE)</f>
        <v>0</v>
      </c>
      <c r="R129" s="196" t="str">
        <f>IFERROR(IF(AND(OR(U129=V129,V129 = "Either"),NOT(ISBLANK(Survey!K129))),"Pass","Fail"),"Pass")</f>
        <v>Fail</v>
      </c>
      <c r="S129" s="47" cm="1">
        <f t="array" ref="S129">SUM(SUMIF(Survey!BO129:CH129,{"&gt;0","&lt;0"})*{1,-1})</f>
        <v>0</v>
      </c>
      <c r="T129" s="54" cm="1">
        <f t="array" ref="T129">SUM(SUMIF(Survey!BR129,{"&gt;0","&lt;0"})*{1,-1})+SUM(SUMIF(Survey!CB129,{"&gt;0","&lt;0"})*{1,-1})</f>
        <v>0</v>
      </c>
      <c r="U129" s="54">
        <f>Survey!K129</f>
        <v>0</v>
      </c>
      <c r="V129" s="53" t="str">
        <f t="shared" si="48"/>
        <v>Stand-alone</v>
      </c>
      <c r="W129" s="196" t="str">
        <f t="shared" si="49"/>
        <v>Fail</v>
      </c>
      <c r="X129" s="93" cm="1">
        <f t="array" ref="X129">SUM(SUMIF(Survey!BO129:CH129,{"&gt;0","&lt;0"})*{1,-1})+SUM(SUMIF(Survey!CJ129:DC129,{"&gt;0","&lt;0"})*{1,-1})</f>
        <v>0</v>
      </c>
      <c r="Y129" s="93">
        <f>IFERROR(X129/(Survey!$AL129),0)</f>
        <v>0</v>
      </c>
      <c r="Z129" s="198" t="b">
        <f>IF(OR(Survey!$M129="Alternative strategy or hedge",Survey!$M129="Other",Survey!$L129="Prospectus fund"),TRUE,FALSE)</f>
        <v>0</v>
      </c>
      <c r="AA129" s="198" t="b">
        <f>NOT(ISBLANK(Survey!$M129))</f>
        <v>0</v>
      </c>
      <c r="AB129" s="196" t="str">
        <f t="shared" si="50"/>
        <v>Pass</v>
      </c>
      <c r="AC129" s="54" t="b">
        <f>NOT(ISNUMBER(SEARCH("Other",Survey!$P129)))</f>
        <v>1</v>
      </c>
      <c r="AD129" s="53" t="b">
        <f>NOT(ISBLANK(Survey!$Q129))</f>
        <v>0</v>
      </c>
      <c r="AE129" s="239" t="str" cm="1">
        <f t="array" ref="AE129">IF(OR(IF(OR($AG129+$AH129 = 2, $AI129=1), FALSE, TRUE), AND($AF129:$AF129 = 0)),"Pass","Fail")</f>
        <v>Pass</v>
      </c>
      <c r="AF129" s="235">
        <f>COUNTBLANK(Survey!$W129:$Z129)</f>
        <v>4</v>
      </c>
      <c r="AG129" s="235">
        <f>IF(Survey!$I129="Yes",1,0)</f>
        <v>0</v>
      </c>
      <c r="AH129" s="235">
        <f>IF(OR(Survey!$M129="Mutual fund",Survey!$M129="Alternative mutual fund",Survey!$M129="Money market"),1,0)</f>
        <v>0</v>
      </c>
      <c r="AI129" s="240">
        <f>IF(OR(Survey!$M129="ETF",Survey!$M129="ETF, alternative mutual fund"),1,0)</f>
        <v>0</v>
      </c>
      <c r="AJ129" s="196" t="str">
        <f t="shared" si="51"/>
        <v>Pass</v>
      </c>
      <c r="AK129" s="54" t="b">
        <f>NOT(ISNUMBER(SEARCH("Yes",Survey!$AC129)))</f>
        <v>1</v>
      </c>
      <c r="AL129" s="53" t="b">
        <f>IF(COUNTBLANK(Survey!$AD129:$AE129)=0,TRUE, FALSE)</f>
        <v>0</v>
      </c>
      <c r="AM129" s="196" t="str">
        <f t="shared" si="52"/>
        <v>Pass</v>
      </c>
      <c r="AN129" s="54" t="b">
        <f>NOT(ISNUMBER(SEARCH("Yes",Survey!$AF129)))</f>
        <v>1</v>
      </c>
      <c r="AO129" s="53" t="b">
        <f>NOT(ISBLANK(Survey!$AH129))</f>
        <v>0</v>
      </c>
      <c r="AP129" s="196" t="str">
        <f t="shared" si="53"/>
        <v>Pass</v>
      </c>
      <c r="AQ129" s="54" t="b">
        <f>NOT(OR(ISNUMBER(SEARCH("Other",Survey!$AH129)),ISNUMBER(SEARCH("Multiple",Survey!$AH129))))</f>
        <v>1</v>
      </c>
      <c r="AR129" s="53" t="b">
        <f>NOT(ISBLANK(Survey!$AI129))</f>
        <v>0</v>
      </c>
      <c r="AS129" s="196" t="str">
        <f t="shared" si="54"/>
        <v>Fail</v>
      </c>
      <c r="AT129" s="45">
        <f>(Survey!$AL129)</f>
        <v>0</v>
      </c>
      <c r="AU129" s="37" t="str">
        <f t="shared" si="55"/>
        <v>Fail</v>
      </c>
      <c r="AV129" s="38">
        <f>ABS(Survey!$AL129)</f>
        <v>0</v>
      </c>
      <c r="AW129" s="64">
        <f>ABS(Survey!$AM129)+Survey!$AN129-ABS(Survey!$AO129)+ABS(Survey!$AP129)-ABS(Survey!$AQ129)+ABS(Survey!$AR129)-ABS(Survey!$AS129)+Survey!$AT129</f>
        <v>0</v>
      </c>
      <c r="AX129" s="46" t="str">
        <f t="shared" si="56"/>
        <v>No holdings</v>
      </c>
      <c r="AY129" s="37">
        <f t="shared" si="57"/>
        <v>0</v>
      </c>
      <c r="AZ129" s="196" t="str">
        <f t="shared" si="58"/>
        <v>Pass</v>
      </c>
      <c r="BA129" s="54" t="b">
        <f>IF(ABS(Survey!$AT129)=0,TRUE,FALSE)</f>
        <v>1</v>
      </c>
      <c r="BB129" s="53" t="b">
        <f>NOT(ISBLANK(Survey!$AU129))</f>
        <v>0</v>
      </c>
      <c r="BC129" s="37" t="str">
        <f t="shared" si="59"/>
        <v>Fail</v>
      </c>
      <c r="BD129" s="38">
        <f>ABS(Survey!$AL129)</f>
        <v>0</v>
      </c>
      <c r="BE129" s="38" cm="1">
        <f t="array" ref="BE129">SUM(SUMIF(Survey!AW129:BD129,{"&gt;0","&lt;0"})*{1,-1})-SUM(SUMIF(Survey!BF129:BM129,{"&gt;0","&lt;0"})*{1,-1})</f>
        <v>0</v>
      </c>
      <c r="BF129" s="46" t="str">
        <f t="shared" si="60"/>
        <v>No holdings</v>
      </c>
      <c r="BG129" s="37">
        <f t="shared" si="61"/>
        <v>0</v>
      </c>
      <c r="BH129" s="196" t="str">
        <f t="shared" si="62"/>
        <v>Fail</v>
      </c>
      <c r="BI129" s="47">
        <f>ABS(Survey!$AL129)</f>
        <v>0</v>
      </c>
      <c r="BJ129" s="47" cm="1">
        <f t="array" ref="BJ129">SUM(SUMIF(Survey!BO129:CH129,{"&gt;0","&lt;0"})*{1,-1})-SUM(SUMIF(Survey!CJ129:DC129,{"&gt;0","&lt;0"})*{1,-1})</f>
        <v>0</v>
      </c>
      <c r="BK129" s="48" t="str">
        <f t="shared" si="63"/>
        <v>No holdings</v>
      </c>
      <c r="BL129" s="49">
        <f t="shared" si="64"/>
        <v>0</v>
      </c>
      <c r="BM129" s="196" t="str">
        <f t="shared" si="65"/>
        <v>Pass</v>
      </c>
      <c r="BN129" s="54" t="b">
        <f>IF(ABS(Survey!$CH129)=0,TRUE,FALSE)</f>
        <v>1</v>
      </c>
      <c r="BO129" s="53" t="b">
        <f>NOT(ISBLANK(Survey!$CI129))</f>
        <v>0</v>
      </c>
      <c r="BP129" s="196" t="str">
        <f t="shared" si="66"/>
        <v>Pass</v>
      </c>
      <c r="BQ129" s="54" t="b">
        <f>IF(ABS(Survey!$DC129)=0,TRUE,FALSE)</f>
        <v>1</v>
      </c>
      <c r="BR129" s="53" t="b">
        <f>NOT(ISBLANK(Survey!$DD129))</f>
        <v>0</v>
      </c>
      <c r="BS129" s="37" t="str">
        <f t="shared" si="67"/>
        <v>Pass</v>
      </c>
      <c r="BT129" s="38" cm="1">
        <f t="array" ref="BT129">SUM(SUMIF(Survey!CD129,{"&gt;0","&lt;0"})*{1,-1})+SUM(SUMIF(Survey!CY129,{"&gt;0","&lt;0"})*{1,-1})</f>
        <v>0</v>
      </c>
      <c r="BU129" s="38">
        <f>SUM(SUMIF(Survey!DF129:DL129,{"&gt;0","&lt;0"})*{1,-1})+SUM(SUMIF(Survey!DN129:DT129,{"&gt;0","&lt;0"})*{1,-1})</f>
        <v>0</v>
      </c>
      <c r="BV129" s="37">
        <f t="shared" si="68"/>
        <v>0</v>
      </c>
      <c r="BW129" s="37">
        <f t="shared" si="69"/>
        <v>0</v>
      </c>
      <c r="BX129" s="196" t="str">
        <f t="shared" si="70"/>
        <v>Pass</v>
      </c>
      <c r="BY129" s="54" t="b">
        <f>IF(ABS(Survey!$DL129)=0,TRUE,FALSE)</f>
        <v>1</v>
      </c>
      <c r="BZ129" s="53" t="b">
        <f>NOT(ISBLANK(Survey!DM129))</f>
        <v>0</v>
      </c>
      <c r="CA129" s="196" t="str">
        <f t="shared" si="71"/>
        <v>Pass</v>
      </c>
      <c r="CB129" s="54" t="b">
        <f>IF(ABS(Survey!$DT129)=0,TRUE,FALSE)</f>
        <v>1</v>
      </c>
      <c r="CC129" s="53" t="b">
        <f>NOT(ISBLANK(Survey!$DU129))</f>
        <v>0</v>
      </c>
      <c r="CD129" s="196" t="str">
        <f t="shared" si="72"/>
        <v>Fail</v>
      </c>
      <c r="CE129" s="47">
        <f>SUM(SUMIF(Survey!EA129:EC129,{"&gt;0","&lt;0"})*{1,-1})</f>
        <v>0</v>
      </c>
      <c r="CF129" s="50">
        <f t="shared" si="73"/>
        <v>0</v>
      </c>
      <c r="CG129" s="50">
        <f t="shared" si="74"/>
        <v>100</v>
      </c>
      <c r="CH129" s="48" t="b">
        <f>IF(OR(Survey!$M129="ETF",Survey!$M129="ETF, alternative mutual fund",Survey!$M129="Closed-end", Survey!$M129="Split share corp"),TRUE,FALSE)</f>
        <v>0</v>
      </c>
      <c r="CI129" s="196" t="str">
        <f t="shared" si="75"/>
        <v>Fail</v>
      </c>
      <c r="CJ129" s="47">
        <f>SUM(SUMIF(Survey!EE129:EK129,{"&gt;0","&lt;0"})*{1,-1})</f>
        <v>0</v>
      </c>
      <c r="CK129" s="50">
        <f t="shared" si="76"/>
        <v>0</v>
      </c>
      <c r="CL129" s="49">
        <f t="shared" si="77"/>
        <v>100</v>
      </c>
      <c r="CM129" s="196" t="str">
        <f t="shared" si="78"/>
        <v>Fail</v>
      </c>
      <c r="CN129" s="47">
        <f>SUM(SUMIF(Survey!EM129:ES129,{"&gt;0","&lt;0"})*{1,-1})</f>
        <v>0</v>
      </c>
      <c r="CO129" s="50">
        <f t="shared" si="79"/>
        <v>0</v>
      </c>
      <c r="CP129" s="49">
        <f t="shared" si="80"/>
        <v>100</v>
      </c>
    </row>
    <row r="130" spans="1:94">
      <c r="A130" s="1">
        <v>127</v>
      </c>
      <c r="B130" s="37" t="str">
        <f t="shared" si="41"/>
        <v>Pass</v>
      </c>
      <c r="C130" s="37" t="str">
        <f>IF(COUNTBLANK(Survey!B130:ET130)=$C$2, "Pass", "Fail")</f>
        <v>Pass</v>
      </c>
      <c r="D130" s="37" t="str">
        <f t="shared" si="42"/>
        <v>Fail</v>
      </c>
      <c r="F130" s="196" t="str">
        <f t="shared" si="43"/>
        <v>Fail</v>
      </c>
      <c r="G130" s="43">
        <f>COUNTBLANK(Survey!B130:D130)+COUNTBLANK(Survey!G130)+COUNTBLANK(Survey!I130)+COUNTBLANK(Survey!L130:M130)+COUNTBLANK(Survey!P130)+COUNTBLANK(Survey!S130:U130)+COUNTBLANK(Survey!AA130:AC130)+COUNTBLANK(Survey!AF130:AG130)+COUNTBLANK(Survey!AK130)</f>
        <v>17</v>
      </c>
      <c r="H130" s="196" t="str">
        <f t="shared" si="44"/>
        <v>Pass</v>
      </c>
      <c r="I130" s="44">
        <f>LEN(Survey!E130)</f>
        <v>0</v>
      </c>
      <c r="J130" s="196" t="str">
        <f t="shared" si="45"/>
        <v>Pass</v>
      </c>
      <c r="K130" s="43">
        <f>LEN(Survey!F130)</f>
        <v>0</v>
      </c>
      <c r="L130" s="196" t="str">
        <f t="shared" si="46"/>
        <v>Pass</v>
      </c>
      <c r="M130" s="44">
        <f>LEN(Survey!H130)</f>
        <v>0</v>
      </c>
      <c r="N130" s="43" t="str">
        <f>IF(Survey!$L130="Prospectus fund", "Yes", "No")</f>
        <v>No</v>
      </c>
      <c r="O130" s="196" t="str">
        <f t="shared" si="47"/>
        <v>Pass</v>
      </c>
      <c r="P130" s="44">
        <f>MOD((LEN(Survey!J130)+2),11)</f>
        <v>2</v>
      </c>
      <c r="Q130" s="48" t="b">
        <f>IF(OR(Survey!$M130="ETF",Survey!$M130="ETF, alternative mutual fund",Survey!$M130="Closed-end", Survey!$M130="Split share corp", Survey!$I130="Yes"),TRUE,FALSE)</f>
        <v>0</v>
      </c>
      <c r="R130" s="196" t="str">
        <f>IFERROR(IF(AND(OR(U130=V130,V130 = "Either"),NOT(ISBLANK(Survey!K130))),"Pass","Fail"),"Pass")</f>
        <v>Fail</v>
      </c>
      <c r="S130" s="47" cm="1">
        <f t="array" ref="S130">SUM(SUMIF(Survey!BO130:CH130,{"&gt;0","&lt;0"})*{1,-1})</f>
        <v>0</v>
      </c>
      <c r="T130" s="54" cm="1">
        <f t="array" ref="T130">SUM(SUMIF(Survey!BR130,{"&gt;0","&lt;0"})*{1,-1})+SUM(SUMIF(Survey!CB130,{"&gt;0","&lt;0"})*{1,-1})</f>
        <v>0</v>
      </c>
      <c r="U130" s="54">
        <f>Survey!K130</f>
        <v>0</v>
      </c>
      <c r="V130" s="53" t="str">
        <f t="shared" si="48"/>
        <v>Stand-alone</v>
      </c>
      <c r="W130" s="196" t="str">
        <f t="shared" si="49"/>
        <v>Fail</v>
      </c>
      <c r="X130" s="93" cm="1">
        <f t="array" ref="X130">SUM(SUMIF(Survey!BO130:CH130,{"&gt;0","&lt;0"})*{1,-1})+SUM(SUMIF(Survey!CJ130:DC130,{"&gt;0","&lt;0"})*{1,-1})</f>
        <v>0</v>
      </c>
      <c r="Y130" s="93">
        <f>IFERROR(X130/(Survey!$AL130),0)</f>
        <v>0</v>
      </c>
      <c r="Z130" s="198" t="b">
        <f>IF(OR(Survey!$M130="Alternative strategy or hedge",Survey!$M130="Other",Survey!$L130="Prospectus fund"),TRUE,FALSE)</f>
        <v>0</v>
      </c>
      <c r="AA130" s="198" t="b">
        <f>NOT(ISBLANK(Survey!$M130))</f>
        <v>0</v>
      </c>
      <c r="AB130" s="196" t="str">
        <f t="shared" si="50"/>
        <v>Pass</v>
      </c>
      <c r="AC130" s="54" t="b">
        <f>NOT(ISNUMBER(SEARCH("Other",Survey!$P130)))</f>
        <v>1</v>
      </c>
      <c r="AD130" s="53" t="b">
        <f>NOT(ISBLANK(Survey!$Q130))</f>
        <v>0</v>
      </c>
      <c r="AE130" s="239" t="str" cm="1">
        <f t="array" ref="AE130">IF(OR(IF(OR($AG130+$AH130 = 2, $AI130=1), FALSE, TRUE), AND($AF130:$AF130 = 0)),"Pass","Fail")</f>
        <v>Pass</v>
      </c>
      <c r="AF130" s="235">
        <f>COUNTBLANK(Survey!$W130:$Z130)</f>
        <v>4</v>
      </c>
      <c r="AG130" s="235">
        <f>IF(Survey!$I130="Yes",1,0)</f>
        <v>0</v>
      </c>
      <c r="AH130" s="235">
        <f>IF(OR(Survey!$M130="Mutual fund",Survey!$M130="Alternative mutual fund",Survey!$M130="Money market"),1,0)</f>
        <v>0</v>
      </c>
      <c r="AI130" s="240">
        <f>IF(OR(Survey!$M130="ETF",Survey!$M130="ETF, alternative mutual fund"),1,0)</f>
        <v>0</v>
      </c>
      <c r="AJ130" s="196" t="str">
        <f t="shared" si="51"/>
        <v>Pass</v>
      </c>
      <c r="AK130" s="54" t="b">
        <f>NOT(ISNUMBER(SEARCH("Yes",Survey!$AC130)))</f>
        <v>1</v>
      </c>
      <c r="AL130" s="53" t="b">
        <f>IF(COUNTBLANK(Survey!$AD130:$AE130)=0,TRUE, FALSE)</f>
        <v>0</v>
      </c>
      <c r="AM130" s="196" t="str">
        <f t="shared" si="52"/>
        <v>Pass</v>
      </c>
      <c r="AN130" s="54" t="b">
        <f>NOT(ISNUMBER(SEARCH("Yes",Survey!$AF130)))</f>
        <v>1</v>
      </c>
      <c r="AO130" s="53" t="b">
        <f>NOT(ISBLANK(Survey!$AH130))</f>
        <v>0</v>
      </c>
      <c r="AP130" s="196" t="str">
        <f t="shared" si="53"/>
        <v>Pass</v>
      </c>
      <c r="AQ130" s="54" t="b">
        <f>NOT(OR(ISNUMBER(SEARCH("Other",Survey!$AH130)),ISNUMBER(SEARCH("Multiple",Survey!$AH130))))</f>
        <v>1</v>
      </c>
      <c r="AR130" s="53" t="b">
        <f>NOT(ISBLANK(Survey!$AI130))</f>
        <v>0</v>
      </c>
      <c r="AS130" s="196" t="str">
        <f t="shared" si="54"/>
        <v>Fail</v>
      </c>
      <c r="AT130" s="45">
        <f>(Survey!$AL130)</f>
        <v>0</v>
      </c>
      <c r="AU130" s="37" t="str">
        <f t="shared" si="55"/>
        <v>Fail</v>
      </c>
      <c r="AV130" s="38">
        <f>ABS(Survey!$AL130)</f>
        <v>0</v>
      </c>
      <c r="AW130" s="64">
        <f>ABS(Survey!$AM130)+Survey!$AN130-ABS(Survey!$AO130)+ABS(Survey!$AP130)-ABS(Survey!$AQ130)+ABS(Survey!$AR130)-ABS(Survey!$AS130)+Survey!$AT130</f>
        <v>0</v>
      </c>
      <c r="AX130" s="46" t="str">
        <f t="shared" si="56"/>
        <v>No holdings</v>
      </c>
      <c r="AY130" s="37">
        <f t="shared" si="57"/>
        <v>0</v>
      </c>
      <c r="AZ130" s="196" t="str">
        <f t="shared" si="58"/>
        <v>Pass</v>
      </c>
      <c r="BA130" s="54" t="b">
        <f>IF(ABS(Survey!$AT130)=0,TRUE,FALSE)</f>
        <v>1</v>
      </c>
      <c r="BB130" s="53" t="b">
        <f>NOT(ISBLANK(Survey!$AU130))</f>
        <v>0</v>
      </c>
      <c r="BC130" s="37" t="str">
        <f t="shared" si="59"/>
        <v>Fail</v>
      </c>
      <c r="BD130" s="38">
        <f>ABS(Survey!$AL130)</f>
        <v>0</v>
      </c>
      <c r="BE130" s="38" cm="1">
        <f t="array" ref="BE130">SUM(SUMIF(Survey!AW130:BD130,{"&gt;0","&lt;0"})*{1,-1})-SUM(SUMIF(Survey!BF130:BM130,{"&gt;0","&lt;0"})*{1,-1})</f>
        <v>0</v>
      </c>
      <c r="BF130" s="46" t="str">
        <f t="shared" si="60"/>
        <v>No holdings</v>
      </c>
      <c r="BG130" s="37">
        <f t="shared" si="61"/>
        <v>0</v>
      </c>
      <c r="BH130" s="196" t="str">
        <f t="shared" si="62"/>
        <v>Fail</v>
      </c>
      <c r="BI130" s="47">
        <f>ABS(Survey!$AL130)</f>
        <v>0</v>
      </c>
      <c r="BJ130" s="47" cm="1">
        <f t="array" ref="BJ130">SUM(SUMIF(Survey!BO130:CH130,{"&gt;0","&lt;0"})*{1,-1})-SUM(SUMIF(Survey!CJ130:DC130,{"&gt;0","&lt;0"})*{1,-1})</f>
        <v>0</v>
      </c>
      <c r="BK130" s="48" t="str">
        <f t="shared" si="63"/>
        <v>No holdings</v>
      </c>
      <c r="BL130" s="49">
        <f t="shared" si="64"/>
        <v>0</v>
      </c>
      <c r="BM130" s="196" t="str">
        <f t="shared" si="65"/>
        <v>Pass</v>
      </c>
      <c r="BN130" s="54" t="b">
        <f>IF(ABS(Survey!$CH130)=0,TRUE,FALSE)</f>
        <v>1</v>
      </c>
      <c r="BO130" s="53" t="b">
        <f>NOT(ISBLANK(Survey!$CI130))</f>
        <v>0</v>
      </c>
      <c r="BP130" s="196" t="str">
        <f t="shared" si="66"/>
        <v>Pass</v>
      </c>
      <c r="BQ130" s="54" t="b">
        <f>IF(ABS(Survey!$DC130)=0,TRUE,FALSE)</f>
        <v>1</v>
      </c>
      <c r="BR130" s="53" t="b">
        <f>NOT(ISBLANK(Survey!$DD130))</f>
        <v>0</v>
      </c>
      <c r="BS130" s="37" t="str">
        <f t="shared" si="67"/>
        <v>Pass</v>
      </c>
      <c r="BT130" s="38" cm="1">
        <f t="array" ref="BT130">SUM(SUMIF(Survey!CD130,{"&gt;0","&lt;0"})*{1,-1})+SUM(SUMIF(Survey!CY130,{"&gt;0","&lt;0"})*{1,-1})</f>
        <v>0</v>
      </c>
      <c r="BU130" s="38">
        <f>SUM(SUMIF(Survey!DF130:DL130,{"&gt;0","&lt;0"})*{1,-1})+SUM(SUMIF(Survey!DN130:DT130,{"&gt;0","&lt;0"})*{1,-1})</f>
        <v>0</v>
      </c>
      <c r="BV130" s="37">
        <f t="shared" si="68"/>
        <v>0</v>
      </c>
      <c r="BW130" s="37">
        <f t="shared" si="69"/>
        <v>0</v>
      </c>
      <c r="BX130" s="196" t="str">
        <f t="shared" si="70"/>
        <v>Pass</v>
      </c>
      <c r="BY130" s="54" t="b">
        <f>IF(ABS(Survey!$DL130)=0,TRUE,FALSE)</f>
        <v>1</v>
      </c>
      <c r="BZ130" s="53" t="b">
        <f>NOT(ISBLANK(Survey!DM130))</f>
        <v>0</v>
      </c>
      <c r="CA130" s="196" t="str">
        <f t="shared" si="71"/>
        <v>Pass</v>
      </c>
      <c r="CB130" s="54" t="b">
        <f>IF(ABS(Survey!$DT130)=0,TRUE,FALSE)</f>
        <v>1</v>
      </c>
      <c r="CC130" s="53" t="b">
        <f>NOT(ISBLANK(Survey!$DU130))</f>
        <v>0</v>
      </c>
      <c r="CD130" s="196" t="str">
        <f t="shared" si="72"/>
        <v>Fail</v>
      </c>
      <c r="CE130" s="47">
        <f>SUM(SUMIF(Survey!EA130:EC130,{"&gt;0","&lt;0"})*{1,-1})</f>
        <v>0</v>
      </c>
      <c r="CF130" s="50">
        <f t="shared" si="73"/>
        <v>0</v>
      </c>
      <c r="CG130" s="50">
        <f t="shared" si="74"/>
        <v>100</v>
      </c>
      <c r="CH130" s="48" t="b">
        <f>IF(OR(Survey!$M130="ETF",Survey!$M130="ETF, alternative mutual fund",Survey!$M130="Closed-end", Survey!$M130="Split share corp"),TRUE,FALSE)</f>
        <v>0</v>
      </c>
      <c r="CI130" s="196" t="str">
        <f t="shared" si="75"/>
        <v>Fail</v>
      </c>
      <c r="CJ130" s="47">
        <f>SUM(SUMIF(Survey!EE130:EK130,{"&gt;0","&lt;0"})*{1,-1})</f>
        <v>0</v>
      </c>
      <c r="CK130" s="50">
        <f t="shared" si="76"/>
        <v>0</v>
      </c>
      <c r="CL130" s="49">
        <f t="shared" si="77"/>
        <v>100</v>
      </c>
      <c r="CM130" s="196" t="str">
        <f t="shared" si="78"/>
        <v>Fail</v>
      </c>
      <c r="CN130" s="47">
        <f>SUM(SUMIF(Survey!EM130:ES130,{"&gt;0","&lt;0"})*{1,-1})</f>
        <v>0</v>
      </c>
      <c r="CO130" s="50">
        <f t="shared" si="79"/>
        <v>0</v>
      </c>
      <c r="CP130" s="49">
        <f t="shared" si="80"/>
        <v>100</v>
      </c>
    </row>
    <row r="131" spans="1:94">
      <c r="A131" s="1">
        <v>128</v>
      </c>
      <c r="B131" s="37" t="str">
        <f t="shared" si="41"/>
        <v>Pass</v>
      </c>
      <c r="C131" s="37" t="str">
        <f>IF(COUNTBLANK(Survey!B131:ET131)=$C$2, "Pass", "Fail")</f>
        <v>Pass</v>
      </c>
      <c r="D131" s="37" t="str">
        <f t="shared" si="42"/>
        <v>Fail</v>
      </c>
      <c r="F131" s="196" t="str">
        <f t="shared" si="43"/>
        <v>Fail</v>
      </c>
      <c r="G131" s="43">
        <f>COUNTBLANK(Survey!B131:D131)+COUNTBLANK(Survey!G131)+COUNTBLANK(Survey!I131)+COUNTBLANK(Survey!L131:M131)+COUNTBLANK(Survey!P131)+COUNTBLANK(Survey!S131:U131)+COUNTBLANK(Survey!AA131:AC131)+COUNTBLANK(Survey!AF131:AG131)+COUNTBLANK(Survey!AK131)</f>
        <v>17</v>
      </c>
      <c r="H131" s="196" t="str">
        <f t="shared" si="44"/>
        <v>Pass</v>
      </c>
      <c r="I131" s="44">
        <f>LEN(Survey!E131)</f>
        <v>0</v>
      </c>
      <c r="J131" s="196" t="str">
        <f t="shared" si="45"/>
        <v>Pass</v>
      </c>
      <c r="K131" s="43">
        <f>LEN(Survey!F131)</f>
        <v>0</v>
      </c>
      <c r="L131" s="196" t="str">
        <f t="shared" si="46"/>
        <v>Pass</v>
      </c>
      <c r="M131" s="44">
        <f>LEN(Survey!H131)</f>
        <v>0</v>
      </c>
      <c r="N131" s="43" t="str">
        <f>IF(Survey!$L131="Prospectus fund", "Yes", "No")</f>
        <v>No</v>
      </c>
      <c r="O131" s="196" t="str">
        <f t="shared" si="47"/>
        <v>Pass</v>
      </c>
      <c r="P131" s="44">
        <f>MOD((LEN(Survey!J131)+2),11)</f>
        <v>2</v>
      </c>
      <c r="Q131" s="48" t="b">
        <f>IF(OR(Survey!$M131="ETF",Survey!$M131="ETF, alternative mutual fund",Survey!$M131="Closed-end", Survey!$M131="Split share corp", Survey!$I131="Yes"),TRUE,FALSE)</f>
        <v>0</v>
      </c>
      <c r="R131" s="196" t="str">
        <f>IFERROR(IF(AND(OR(U131=V131,V131 = "Either"),NOT(ISBLANK(Survey!K131))),"Pass","Fail"),"Pass")</f>
        <v>Fail</v>
      </c>
      <c r="S131" s="47" cm="1">
        <f t="array" ref="S131">SUM(SUMIF(Survey!BO131:CH131,{"&gt;0","&lt;0"})*{1,-1})</f>
        <v>0</v>
      </c>
      <c r="T131" s="54" cm="1">
        <f t="array" ref="T131">SUM(SUMIF(Survey!BR131,{"&gt;0","&lt;0"})*{1,-1})+SUM(SUMIF(Survey!CB131,{"&gt;0","&lt;0"})*{1,-1})</f>
        <v>0</v>
      </c>
      <c r="U131" s="54">
        <f>Survey!K131</f>
        <v>0</v>
      </c>
      <c r="V131" s="53" t="str">
        <f t="shared" si="48"/>
        <v>Stand-alone</v>
      </c>
      <c r="W131" s="196" t="str">
        <f t="shared" si="49"/>
        <v>Fail</v>
      </c>
      <c r="X131" s="93" cm="1">
        <f t="array" ref="X131">SUM(SUMIF(Survey!BO131:CH131,{"&gt;0","&lt;0"})*{1,-1})+SUM(SUMIF(Survey!CJ131:DC131,{"&gt;0","&lt;0"})*{1,-1})</f>
        <v>0</v>
      </c>
      <c r="Y131" s="93">
        <f>IFERROR(X131/(Survey!$AL131),0)</f>
        <v>0</v>
      </c>
      <c r="Z131" s="198" t="b">
        <f>IF(OR(Survey!$M131="Alternative strategy or hedge",Survey!$M131="Other",Survey!$L131="Prospectus fund"),TRUE,FALSE)</f>
        <v>0</v>
      </c>
      <c r="AA131" s="198" t="b">
        <f>NOT(ISBLANK(Survey!$M131))</f>
        <v>0</v>
      </c>
      <c r="AB131" s="196" t="str">
        <f t="shared" si="50"/>
        <v>Pass</v>
      </c>
      <c r="AC131" s="54" t="b">
        <f>NOT(ISNUMBER(SEARCH("Other",Survey!$P131)))</f>
        <v>1</v>
      </c>
      <c r="AD131" s="53" t="b">
        <f>NOT(ISBLANK(Survey!$Q131))</f>
        <v>0</v>
      </c>
      <c r="AE131" s="239" t="str" cm="1">
        <f t="array" ref="AE131">IF(OR(IF(OR($AG131+$AH131 = 2, $AI131=1), FALSE, TRUE), AND($AF131:$AF131 = 0)),"Pass","Fail")</f>
        <v>Pass</v>
      </c>
      <c r="AF131" s="235">
        <f>COUNTBLANK(Survey!$W131:$Z131)</f>
        <v>4</v>
      </c>
      <c r="AG131" s="235">
        <f>IF(Survey!$I131="Yes",1,0)</f>
        <v>0</v>
      </c>
      <c r="AH131" s="235">
        <f>IF(OR(Survey!$M131="Mutual fund",Survey!$M131="Alternative mutual fund",Survey!$M131="Money market"),1,0)</f>
        <v>0</v>
      </c>
      <c r="AI131" s="240">
        <f>IF(OR(Survey!$M131="ETF",Survey!$M131="ETF, alternative mutual fund"),1,0)</f>
        <v>0</v>
      </c>
      <c r="AJ131" s="196" t="str">
        <f t="shared" si="51"/>
        <v>Pass</v>
      </c>
      <c r="AK131" s="54" t="b">
        <f>NOT(ISNUMBER(SEARCH("Yes",Survey!$AC131)))</f>
        <v>1</v>
      </c>
      <c r="AL131" s="53" t="b">
        <f>IF(COUNTBLANK(Survey!$AD131:$AE131)=0,TRUE, FALSE)</f>
        <v>0</v>
      </c>
      <c r="AM131" s="196" t="str">
        <f t="shared" si="52"/>
        <v>Pass</v>
      </c>
      <c r="AN131" s="54" t="b">
        <f>NOT(ISNUMBER(SEARCH("Yes",Survey!$AF131)))</f>
        <v>1</v>
      </c>
      <c r="AO131" s="53" t="b">
        <f>NOT(ISBLANK(Survey!$AH131))</f>
        <v>0</v>
      </c>
      <c r="AP131" s="196" t="str">
        <f t="shared" si="53"/>
        <v>Pass</v>
      </c>
      <c r="AQ131" s="54" t="b">
        <f>NOT(OR(ISNUMBER(SEARCH("Other",Survey!$AH131)),ISNUMBER(SEARCH("Multiple",Survey!$AH131))))</f>
        <v>1</v>
      </c>
      <c r="AR131" s="53" t="b">
        <f>NOT(ISBLANK(Survey!$AI131))</f>
        <v>0</v>
      </c>
      <c r="AS131" s="196" t="str">
        <f t="shared" si="54"/>
        <v>Fail</v>
      </c>
      <c r="AT131" s="45">
        <f>(Survey!$AL131)</f>
        <v>0</v>
      </c>
      <c r="AU131" s="37" t="str">
        <f t="shared" si="55"/>
        <v>Fail</v>
      </c>
      <c r="AV131" s="38">
        <f>ABS(Survey!$AL131)</f>
        <v>0</v>
      </c>
      <c r="AW131" s="64">
        <f>ABS(Survey!$AM131)+Survey!$AN131-ABS(Survey!$AO131)+ABS(Survey!$AP131)-ABS(Survey!$AQ131)+ABS(Survey!$AR131)-ABS(Survey!$AS131)+Survey!$AT131</f>
        <v>0</v>
      </c>
      <c r="AX131" s="46" t="str">
        <f t="shared" si="56"/>
        <v>No holdings</v>
      </c>
      <c r="AY131" s="37">
        <f t="shared" si="57"/>
        <v>0</v>
      </c>
      <c r="AZ131" s="196" t="str">
        <f t="shared" si="58"/>
        <v>Pass</v>
      </c>
      <c r="BA131" s="54" t="b">
        <f>IF(ABS(Survey!$AT131)=0,TRUE,FALSE)</f>
        <v>1</v>
      </c>
      <c r="BB131" s="53" t="b">
        <f>NOT(ISBLANK(Survey!$AU131))</f>
        <v>0</v>
      </c>
      <c r="BC131" s="37" t="str">
        <f t="shared" si="59"/>
        <v>Fail</v>
      </c>
      <c r="BD131" s="38">
        <f>ABS(Survey!$AL131)</f>
        <v>0</v>
      </c>
      <c r="BE131" s="38" cm="1">
        <f t="array" ref="BE131">SUM(SUMIF(Survey!AW131:BD131,{"&gt;0","&lt;0"})*{1,-1})-SUM(SUMIF(Survey!BF131:BM131,{"&gt;0","&lt;0"})*{1,-1})</f>
        <v>0</v>
      </c>
      <c r="BF131" s="46" t="str">
        <f t="shared" si="60"/>
        <v>No holdings</v>
      </c>
      <c r="BG131" s="37">
        <f t="shared" si="61"/>
        <v>0</v>
      </c>
      <c r="BH131" s="196" t="str">
        <f t="shared" si="62"/>
        <v>Fail</v>
      </c>
      <c r="BI131" s="47">
        <f>ABS(Survey!$AL131)</f>
        <v>0</v>
      </c>
      <c r="BJ131" s="47" cm="1">
        <f t="array" ref="BJ131">SUM(SUMIF(Survey!BO131:CH131,{"&gt;0","&lt;0"})*{1,-1})-SUM(SUMIF(Survey!CJ131:DC131,{"&gt;0","&lt;0"})*{1,-1})</f>
        <v>0</v>
      </c>
      <c r="BK131" s="48" t="str">
        <f t="shared" si="63"/>
        <v>No holdings</v>
      </c>
      <c r="BL131" s="49">
        <f t="shared" si="64"/>
        <v>0</v>
      </c>
      <c r="BM131" s="196" t="str">
        <f t="shared" si="65"/>
        <v>Pass</v>
      </c>
      <c r="BN131" s="54" t="b">
        <f>IF(ABS(Survey!$CH131)=0,TRUE,FALSE)</f>
        <v>1</v>
      </c>
      <c r="BO131" s="53" t="b">
        <f>NOT(ISBLANK(Survey!$CI131))</f>
        <v>0</v>
      </c>
      <c r="BP131" s="196" t="str">
        <f t="shared" si="66"/>
        <v>Pass</v>
      </c>
      <c r="BQ131" s="54" t="b">
        <f>IF(ABS(Survey!$DC131)=0,TRUE,FALSE)</f>
        <v>1</v>
      </c>
      <c r="BR131" s="53" t="b">
        <f>NOT(ISBLANK(Survey!$DD131))</f>
        <v>0</v>
      </c>
      <c r="BS131" s="37" t="str">
        <f t="shared" si="67"/>
        <v>Pass</v>
      </c>
      <c r="BT131" s="38" cm="1">
        <f t="array" ref="BT131">SUM(SUMIF(Survey!CD131,{"&gt;0","&lt;0"})*{1,-1})+SUM(SUMIF(Survey!CY131,{"&gt;0","&lt;0"})*{1,-1})</f>
        <v>0</v>
      </c>
      <c r="BU131" s="38">
        <f>SUM(SUMIF(Survey!DF131:DL131,{"&gt;0","&lt;0"})*{1,-1})+SUM(SUMIF(Survey!DN131:DT131,{"&gt;0","&lt;0"})*{1,-1})</f>
        <v>0</v>
      </c>
      <c r="BV131" s="37">
        <f t="shared" si="68"/>
        <v>0</v>
      </c>
      <c r="BW131" s="37">
        <f t="shared" si="69"/>
        <v>0</v>
      </c>
      <c r="BX131" s="196" t="str">
        <f t="shared" si="70"/>
        <v>Pass</v>
      </c>
      <c r="BY131" s="54" t="b">
        <f>IF(ABS(Survey!$DL131)=0,TRUE,FALSE)</f>
        <v>1</v>
      </c>
      <c r="BZ131" s="53" t="b">
        <f>NOT(ISBLANK(Survey!DM131))</f>
        <v>0</v>
      </c>
      <c r="CA131" s="196" t="str">
        <f t="shared" si="71"/>
        <v>Pass</v>
      </c>
      <c r="CB131" s="54" t="b">
        <f>IF(ABS(Survey!$DT131)=0,TRUE,FALSE)</f>
        <v>1</v>
      </c>
      <c r="CC131" s="53" t="b">
        <f>NOT(ISBLANK(Survey!$DU131))</f>
        <v>0</v>
      </c>
      <c r="CD131" s="196" t="str">
        <f t="shared" si="72"/>
        <v>Fail</v>
      </c>
      <c r="CE131" s="47">
        <f>SUM(SUMIF(Survey!EA131:EC131,{"&gt;0","&lt;0"})*{1,-1})</f>
        <v>0</v>
      </c>
      <c r="CF131" s="50">
        <f t="shared" si="73"/>
        <v>0</v>
      </c>
      <c r="CG131" s="50">
        <f t="shared" si="74"/>
        <v>100</v>
      </c>
      <c r="CH131" s="48" t="b">
        <f>IF(OR(Survey!$M131="ETF",Survey!$M131="ETF, alternative mutual fund",Survey!$M131="Closed-end", Survey!$M131="Split share corp"),TRUE,FALSE)</f>
        <v>0</v>
      </c>
      <c r="CI131" s="196" t="str">
        <f t="shared" si="75"/>
        <v>Fail</v>
      </c>
      <c r="CJ131" s="47">
        <f>SUM(SUMIF(Survey!EE131:EK131,{"&gt;0","&lt;0"})*{1,-1})</f>
        <v>0</v>
      </c>
      <c r="CK131" s="50">
        <f t="shared" si="76"/>
        <v>0</v>
      </c>
      <c r="CL131" s="49">
        <f t="shared" si="77"/>
        <v>100</v>
      </c>
      <c r="CM131" s="196" t="str">
        <f t="shared" si="78"/>
        <v>Fail</v>
      </c>
      <c r="CN131" s="47">
        <f>SUM(SUMIF(Survey!EM131:ES131,{"&gt;0","&lt;0"})*{1,-1})</f>
        <v>0</v>
      </c>
      <c r="CO131" s="50">
        <f t="shared" si="79"/>
        <v>0</v>
      </c>
      <c r="CP131" s="49">
        <f t="shared" si="80"/>
        <v>100</v>
      </c>
    </row>
    <row r="132" spans="1:94">
      <c r="A132" s="1">
        <v>129</v>
      </c>
      <c r="B132" s="37" t="str">
        <f t="shared" si="41"/>
        <v>Pass</v>
      </c>
      <c r="C132" s="37" t="str">
        <f>IF(COUNTBLANK(Survey!B132:ET132)=$C$2, "Pass", "Fail")</f>
        <v>Pass</v>
      </c>
      <c r="D132" s="37" t="str">
        <f t="shared" si="42"/>
        <v>Fail</v>
      </c>
      <c r="F132" s="196" t="str">
        <f t="shared" si="43"/>
        <v>Fail</v>
      </c>
      <c r="G132" s="43">
        <f>COUNTBLANK(Survey!B132:D132)+COUNTBLANK(Survey!G132)+COUNTBLANK(Survey!I132)+COUNTBLANK(Survey!L132:M132)+COUNTBLANK(Survey!P132)+COUNTBLANK(Survey!S132:U132)+COUNTBLANK(Survey!AA132:AC132)+COUNTBLANK(Survey!AF132:AG132)+COUNTBLANK(Survey!AK132)</f>
        <v>17</v>
      </c>
      <c r="H132" s="196" t="str">
        <f t="shared" si="44"/>
        <v>Pass</v>
      </c>
      <c r="I132" s="44">
        <f>LEN(Survey!E132)</f>
        <v>0</v>
      </c>
      <c r="J132" s="196" t="str">
        <f t="shared" si="45"/>
        <v>Pass</v>
      </c>
      <c r="K132" s="43">
        <f>LEN(Survey!F132)</f>
        <v>0</v>
      </c>
      <c r="L132" s="196" t="str">
        <f t="shared" si="46"/>
        <v>Pass</v>
      </c>
      <c r="M132" s="44">
        <f>LEN(Survey!H132)</f>
        <v>0</v>
      </c>
      <c r="N132" s="43" t="str">
        <f>IF(Survey!$L132="Prospectus fund", "Yes", "No")</f>
        <v>No</v>
      </c>
      <c r="O132" s="196" t="str">
        <f t="shared" si="47"/>
        <v>Pass</v>
      </c>
      <c r="P132" s="44">
        <f>MOD((LEN(Survey!J132)+2),11)</f>
        <v>2</v>
      </c>
      <c r="Q132" s="48" t="b">
        <f>IF(OR(Survey!$M132="ETF",Survey!$M132="ETF, alternative mutual fund",Survey!$M132="Closed-end", Survey!$M132="Split share corp", Survey!$I132="Yes"),TRUE,FALSE)</f>
        <v>0</v>
      </c>
      <c r="R132" s="196" t="str">
        <f>IFERROR(IF(AND(OR(U132=V132,V132 = "Either"),NOT(ISBLANK(Survey!K132))),"Pass","Fail"),"Pass")</f>
        <v>Fail</v>
      </c>
      <c r="S132" s="47" cm="1">
        <f t="array" ref="S132">SUM(SUMIF(Survey!BO132:CH132,{"&gt;0","&lt;0"})*{1,-1})</f>
        <v>0</v>
      </c>
      <c r="T132" s="54" cm="1">
        <f t="array" ref="T132">SUM(SUMIF(Survey!BR132,{"&gt;0","&lt;0"})*{1,-1})+SUM(SUMIF(Survey!CB132,{"&gt;0","&lt;0"})*{1,-1})</f>
        <v>0</v>
      </c>
      <c r="U132" s="54">
        <f>Survey!K132</f>
        <v>0</v>
      </c>
      <c r="V132" s="53" t="str">
        <f t="shared" si="48"/>
        <v>Stand-alone</v>
      </c>
      <c r="W132" s="196" t="str">
        <f t="shared" si="49"/>
        <v>Fail</v>
      </c>
      <c r="X132" s="93" cm="1">
        <f t="array" ref="X132">SUM(SUMIF(Survey!BO132:CH132,{"&gt;0","&lt;0"})*{1,-1})+SUM(SUMIF(Survey!CJ132:DC132,{"&gt;0","&lt;0"})*{1,-1})</f>
        <v>0</v>
      </c>
      <c r="Y132" s="93">
        <f>IFERROR(X132/(Survey!$AL132),0)</f>
        <v>0</v>
      </c>
      <c r="Z132" s="198" t="b">
        <f>IF(OR(Survey!$M132="Alternative strategy or hedge",Survey!$M132="Other",Survey!$L132="Prospectus fund"),TRUE,FALSE)</f>
        <v>0</v>
      </c>
      <c r="AA132" s="198" t="b">
        <f>NOT(ISBLANK(Survey!$M132))</f>
        <v>0</v>
      </c>
      <c r="AB132" s="196" t="str">
        <f t="shared" si="50"/>
        <v>Pass</v>
      </c>
      <c r="AC132" s="54" t="b">
        <f>NOT(ISNUMBER(SEARCH("Other",Survey!$P132)))</f>
        <v>1</v>
      </c>
      <c r="AD132" s="53" t="b">
        <f>NOT(ISBLANK(Survey!$Q132))</f>
        <v>0</v>
      </c>
      <c r="AE132" s="239" t="str" cm="1">
        <f t="array" ref="AE132">IF(OR(IF(OR($AG132+$AH132 = 2, $AI132=1), FALSE, TRUE), AND($AF132:$AF132 = 0)),"Pass","Fail")</f>
        <v>Pass</v>
      </c>
      <c r="AF132" s="235">
        <f>COUNTBLANK(Survey!$W132:$Z132)</f>
        <v>4</v>
      </c>
      <c r="AG132" s="235">
        <f>IF(Survey!$I132="Yes",1,0)</f>
        <v>0</v>
      </c>
      <c r="AH132" s="235">
        <f>IF(OR(Survey!$M132="Mutual fund",Survey!$M132="Alternative mutual fund",Survey!$M132="Money market"),1,0)</f>
        <v>0</v>
      </c>
      <c r="AI132" s="240">
        <f>IF(OR(Survey!$M132="ETF",Survey!$M132="ETF, alternative mutual fund"),1,0)</f>
        <v>0</v>
      </c>
      <c r="AJ132" s="196" t="str">
        <f t="shared" si="51"/>
        <v>Pass</v>
      </c>
      <c r="AK132" s="54" t="b">
        <f>NOT(ISNUMBER(SEARCH("Yes",Survey!$AC132)))</f>
        <v>1</v>
      </c>
      <c r="AL132" s="53" t="b">
        <f>IF(COUNTBLANK(Survey!$AD132:$AE132)=0,TRUE, FALSE)</f>
        <v>0</v>
      </c>
      <c r="AM132" s="196" t="str">
        <f t="shared" si="52"/>
        <v>Pass</v>
      </c>
      <c r="AN132" s="54" t="b">
        <f>NOT(ISNUMBER(SEARCH("Yes",Survey!$AF132)))</f>
        <v>1</v>
      </c>
      <c r="AO132" s="53" t="b">
        <f>NOT(ISBLANK(Survey!$AH132))</f>
        <v>0</v>
      </c>
      <c r="AP132" s="196" t="str">
        <f t="shared" si="53"/>
        <v>Pass</v>
      </c>
      <c r="AQ132" s="54" t="b">
        <f>NOT(OR(ISNUMBER(SEARCH("Other",Survey!$AH132)),ISNUMBER(SEARCH("Multiple",Survey!$AH132))))</f>
        <v>1</v>
      </c>
      <c r="AR132" s="53" t="b">
        <f>NOT(ISBLANK(Survey!$AI132))</f>
        <v>0</v>
      </c>
      <c r="AS132" s="196" t="str">
        <f t="shared" si="54"/>
        <v>Fail</v>
      </c>
      <c r="AT132" s="45">
        <f>(Survey!$AL132)</f>
        <v>0</v>
      </c>
      <c r="AU132" s="37" t="str">
        <f t="shared" si="55"/>
        <v>Fail</v>
      </c>
      <c r="AV132" s="38">
        <f>ABS(Survey!$AL132)</f>
        <v>0</v>
      </c>
      <c r="AW132" s="64">
        <f>ABS(Survey!$AM132)+Survey!$AN132-ABS(Survey!$AO132)+ABS(Survey!$AP132)-ABS(Survey!$AQ132)+ABS(Survey!$AR132)-ABS(Survey!$AS132)+Survey!$AT132</f>
        <v>0</v>
      </c>
      <c r="AX132" s="46" t="str">
        <f t="shared" si="56"/>
        <v>No holdings</v>
      </c>
      <c r="AY132" s="37">
        <f t="shared" si="57"/>
        <v>0</v>
      </c>
      <c r="AZ132" s="196" t="str">
        <f t="shared" si="58"/>
        <v>Pass</v>
      </c>
      <c r="BA132" s="54" t="b">
        <f>IF(ABS(Survey!$AT132)=0,TRUE,FALSE)</f>
        <v>1</v>
      </c>
      <c r="BB132" s="53" t="b">
        <f>NOT(ISBLANK(Survey!$AU132))</f>
        <v>0</v>
      </c>
      <c r="BC132" s="37" t="str">
        <f t="shared" si="59"/>
        <v>Fail</v>
      </c>
      <c r="BD132" s="38">
        <f>ABS(Survey!$AL132)</f>
        <v>0</v>
      </c>
      <c r="BE132" s="38" cm="1">
        <f t="array" ref="BE132">SUM(SUMIF(Survey!AW132:BD132,{"&gt;0","&lt;0"})*{1,-1})-SUM(SUMIF(Survey!BF132:BM132,{"&gt;0","&lt;0"})*{1,-1})</f>
        <v>0</v>
      </c>
      <c r="BF132" s="46" t="str">
        <f t="shared" si="60"/>
        <v>No holdings</v>
      </c>
      <c r="BG132" s="37">
        <f t="shared" si="61"/>
        <v>0</v>
      </c>
      <c r="BH132" s="196" t="str">
        <f t="shared" si="62"/>
        <v>Fail</v>
      </c>
      <c r="BI132" s="47">
        <f>ABS(Survey!$AL132)</f>
        <v>0</v>
      </c>
      <c r="BJ132" s="47" cm="1">
        <f t="array" ref="BJ132">SUM(SUMIF(Survey!BO132:CH132,{"&gt;0","&lt;0"})*{1,-1})-SUM(SUMIF(Survey!CJ132:DC132,{"&gt;0","&lt;0"})*{1,-1})</f>
        <v>0</v>
      </c>
      <c r="BK132" s="48" t="str">
        <f t="shared" si="63"/>
        <v>No holdings</v>
      </c>
      <c r="BL132" s="49">
        <f t="shared" si="64"/>
        <v>0</v>
      </c>
      <c r="BM132" s="196" t="str">
        <f t="shared" si="65"/>
        <v>Pass</v>
      </c>
      <c r="BN132" s="54" t="b">
        <f>IF(ABS(Survey!$CH132)=0,TRUE,FALSE)</f>
        <v>1</v>
      </c>
      <c r="BO132" s="53" t="b">
        <f>NOT(ISBLANK(Survey!$CI132))</f>
        <v>0</v>
      </c>
      <c r="BP132" s="196" t="str">
        <f t="shared" si="66"/>
        <v>Pass</v>
      </c>
      <c r="BQ132" s="54" t="b">
        <f>IF(ABS(Survey!$DC132)=0,TRUE,FALSE)</f>
        <v>1</v>
      </c>
      <c r="BR132" s="53" t="b">
        <f>NOT(ISBLANK(Survey!$DD132))</f>
        <v>0</v>
      </c>
      <c r="BS132" s="37" t="str">
        <f t="shared" si="67"/>
        <v>Pass</v>
      </c>
      <c r="BT132" s="38" cm="1">
        <f t="array" ref="BT132">SUM(SUMIF(Survey!CD132,{"&gt;0","&lt;0"})*{1,-1})+SUM(SUMIF(Survey!CY132,{"&gt;0","&lt;0"})*{1,-1})</f>
        <v>0</v>
      </c>
      <c r="BU132" s="38">
        <f>SUM(SUMIF(Survey!DF132:DL132,{"&gt;0","&lt;0"})*{1,-1})+SUM(SUMIF(Survey!DN132:DT132,{"&gt;0","&lt;0"})*{1,-1})</f>
        <v>0</v>
      </c>
      <c r="BV132" s="37">
        <f t="shared" si="68"/>
        <v>0</v>
      </c>
      <c r="BW132" s="37">
        <f t="shared" si="69"/>
        <v>0</v>
      </c>
      <c r="BX132" s="196" t="str">
        <f t="shared" si="70"/>
        <v>Pass</v>
      </c>
      <c r="BY132" s="54" t="b">
        <f>IF(ABS(Survey!$DL132)=0,TRUE,FALSE)</f>
        <v>1</v>
      </c>
      <c r="BZ132" s="53" t="b">
        <f>NOT(ISBLANK(Survey!DM132))</f>
        <v>0</v>
      </c>
      <c r="CA132" s="196" t="str">
        <f t="shared" si="71"/>
        <v>Pass</v>
      </c>
      <c r="CB132" s="54" t="b">
        <f>IF(ABS(Survey!$DT132)=0,TRUE,FALSE)</f>
        <v>1</v>
      </c>
      <c r="CC132" s="53" t="b">
        <f>NOT(ISBLANK(Survey!$DU132))</f>
        <v>0</v>
      </c>
      <c r="CD132" s="196" t="str">
        <f t="shared" si="72"/>
        <v>Fail</v>
      </c>
      <c r="CE132" s="47">
        <f>SUM(SUMIF(Survey!EA132:EC132,{"&gt;0","&lt;0"})*{1,-1})</f>
        <v>0</v>
      </c>
      <c r="CF132" s="50">
        <f t="shared" si="73"/>
        <v>0</v>
      </c>
      <c r="CG132" s="50">
        <f t="shared" si="74"/>
        <v>100</v>
      </c>
      <c r="CH132" s="48" t="b">
        <f>IF(OR(Survey!$M132="ETF",Survey!$M132="ETF, alternative mutual fund",Survey!$M132="Closed-end", Survey!$M132="Split share corp"),TRUE,FALSE)</f>
        <v>0</v>
      </c>
      <c r="CI132" s="196" t="str">
        <f t="shared" si="75"/>
        <v>Fail</v>
      </c>
      <c r="CJ132" s="47">
        <f>SUM(SUMIF(Survey!EE132:EK132,{"&gt;0","&lt;0"})*{1,-1})</f>
        <v>0</v>
      </c>
      <c r="CK132" s="50">
        <f t="shared" si="76"/>
        <v>0</v>
      </c>
      <c r="CL132" s="49">
        <f t="shared" si="77"/>
        <v>100</v>
      </c>
      <c r="CM132" s="196" t="str">
        <f t="shared" si="78"/>
        <v>Fail</v>
      </c>
      <c r="CN132" s="47">
        <f>SUM(SUMIF(Survey!EM132:ES132,{"&gt;0","&lt;0"})*{1,-1})</f>
        <v>0</v>
      </c>
      <c r="CO132" s="50">
        <f t="shared" si="79"/>
        <v>0</v>
      </c>
      <c r="CP132" s="49">
        <f t="shared" si="80"/>
        <v>100</v>
      </c>
    </row>
    <row r="133" spans="1:94">
      <c r="A133" s="1">
        <v>130</v>
      </c>
      <c r="B133" s="37" t="str">
        <f t="shared" ref="B133:B196" si="81">IF(OR($C133="Pass",$D133="Pass"),"Pass","Fail")</f>
        <v>Pass</v>
      </c>
      <c r="C133" s="37" t="str">
        <f>IF(COUNTBLANK(Survey!B133:ET133)=$C$2, "Pass", "Fail")</f>
        <v>Pass</v>
      </c>
      <c r="D133" s="37" t="str">
        <f t="shared" ref="D133:D196" si="82">IF(COUNTIF(F133:CP133,"Fail"),"Fail","Pass")</f>
        <v>Fail</v>
      </c>
      <c r="F133" s="196" t="str">
        <f t="shared" ref="F133:F196" si="83">IF(G133=0,"Pass","Fail")</f>
        <v>Fail</v>
      </c>
      <c r="G133" s="43">
        <f>COUNTBLANK(Survey!B133:D133)+COUNTBLANK(Survey!G133)+COUNTBLANK(Survey!I133)+COUNTBLANK(Survey!L133:M133)+COUNTBLANK(Survey!P133)+COUNTBLANK(Survey!S133:U133)+COUNTBLANK(Survey!AA133:AC133)+COUNTBLANK(Survey!AF133:AG133)+COUNTBLANK(Survey!AK133)</f>
        <v>17</v>
      </c>
      <c r="H133" s="196" t="str">
        <f t="shared" ref="H133:H196" si="84">IF(OR(I133=20, I133=0),"Pass","Fail")</f>
        <v>Pass</v>
      </c>
      <c r="I133" s="44">
        <f>LEN(Survey!E133)</f>
        <v>0</v>
      </c>
      <c r="J133" s="196" t="str">
        <f t="shared" ref="J133:J196" si="85">IF(OR(K133=20, K133=0),"Pass","Fail")</f>
        <v>Pass</v>
      </c>
      <c r="K133" s="43">
        <f>LEN(Survey!F133)</f>
        <v>0</v>
      </c>
      <c r="L133" s="196" t="str">
        <f t="shared" ref="L133:L196" si="86">IF(OR(M133=8, N133="No"),"Pass","Fail")</f>
        <v>Pass</v>
      </c>
      <c r="M133" s="44">
        <f>LEN(Survey!H133)</f>
        <v>0</v>
      </c>
      <c r="N133" s="43" t="str">
        <f>IF(Survey!$L133="Prospectus fund", "Yes", "No")</f>
        <v>No</v>
      </c>
      <c r="O133" s="196" t="str">
        <f t="shared" ref="O133:O196" si="87">IFERROR(IF(OR(P133=0, Q133=FALSE),"Pass","Fail"),"Pass")</f>
        <v>Pass</v>
      </c>
      <c r="P133" s="44">
        <f>MOD((LEN(Survey!J133)+2),11)</f>
        <v>2</v>
      </c>
      <c r="Q133" s="48" t="b">
        <f>IF(OR(Survey!$M133="ETF",Survey!$M133="ETF, alternative mutual fund",Survey!$M133="Closed-end", Survey!$M133="Split share corp", Survey!$I133="Yes"),TRUE,FALSE)</f>
        <v>0</v>
      </c>
      <c r="R133" s="196" t="str">
        <f>IFERROR(IF(AND(OR(U133=V133,V133 = "Either"),NOT(ISBLANK(Survey!K133))),"Pass","Fail"),"Pass")</f>
        <v>Fail</v>
      </c>
      <c r="S133" s="47" cm="1">
        <f t="array" ref="S133">SUM(SUMIF(Survey!BO133:CH133,{"&gt;0","&lt;0"})*{1,-1})</f>
        <v>0</v>
      </c>
      <c r="T133" s="54" cm="1">
        <f t="array" ref="T133">SUM(SUMIF(Survey!BR133,{"&gt;0","&lt;0"})*{1,-1})+SUM(SUMIF(Survey!CB133,{"&gt;0","&lt;0"})*{1,-1})</f>
        <v>0</v>
      </c>
      <c r="U133" s="54">
        <f>Survey!K133</f>
        <v>0</v>
      </c>
      <c r="V133" s="53" t="str">
        <f t="shared" ref="V133:V196" si="88">IF(T133=0,"Stand-alone",IF(T133/S133 &gt; 0.65, "Fund of funds", IF(T133/S133 &lt; 0.35,"Stand-alone","Either")))</f>
        <v>Stand-alone</v>
      </c>
      <c r="W133" s="196" t="str">
        <f t="shared" ref="W133:W196" si="89">IF(AND(AA133=TRUE,OR(Y133&lt;=2, Z133=TRUE)),"Pass","Fail")</f>
        <v>Fail</v>
      </c>
      <c r="X133" s="93" cm="1">
        <f t="array" ref="X133">SUM(SUMIF(Survey!BO133:CH133,{"&gt;0","&lt;0"})*{1,-1})+SUM(SUMIF(Survey!CJ133:DC133,{"&gt;0","&lt;0"})*{1,-1})</f>
        <v>0</v>
      </c>
      <c r="Y133" s="93">
        <f>IFERROR(X133/(Survey!$AL133),0)</f>
        <v>0</v>
      </c>
      <c r="Z133" s="198" t="b">
        <f>IF(OR(Survey!$M133="Alternative strategy or hedge",Survey!$M133="Other",Survey!$L133="Prospectus fund"),TRUE,FALSE)</f>
        <v>0</v>
      </c>
      <c r="AA133" s="198" t="b">
        <f>NOT(ISBLANK(Survey!$M133))</f>
        <v>0</v>
      </c>
      <c r="AB133" s="196" t="str">
        <f t="shared" ref="AB133:AB196" si="90">IF(OR(AC133=TRUE, AD133=TRUE),"Pass","Fail")</f>
        <v>Pass</v>
      </c>
      <c r="AC133" s="54" t="b">
        <f>NOT(ISNUMBER(SEARCH("Other",Survey!$P133)))</f>
        <v>1</v>
      </c>
      <c r="AD133" s="53" t="b">
        <f>NOT(ISBLANK(Survey!$Q133))</f>
        <v>0</v>
      </c>
      <c r="AE133" s="239" t="str" cm="1">
        <f t="array" ref="AE133">IF(OR(IF(OR($AG133+$AH133 = 2, $AI133=1), FALSE, TRUE), AND($AF133:$AF133 = 0)),"Pass","Fail")</f>
        <v>Pass</v>
      </c>
      <c r="AF133" s="235">
        <f>COUNTBLANK(Survey!$W133:$Z133)</f>
        <v>4</v>
      </c>
      <c r="AG133" s="235">
        <f>IF(Survey!$I133="Yes",1,0)</f>
        <v>0</v>
      </c>
      <c r="AH133" s="235">
        <f>IF(OR(Survey!$M133="Mutual fund",Survey!$M133="Alternative mutual fund",Survey!$M133="Money market"),1,0)</f>
        <v>0</v>
      </c>
      <c r="AI133" s="240">
        <f>IF(OR(Survey!$M133="ETF",Survey!$M133="ETF, alternative mutual fund"),1,0)</f>
        <v>0</v>
      </c>
      <c r="AJ133" s="196" t="str">
        <f t="shared" ref="AJ133:AJ196" si="91">IF(OR(AK133=TRUE, AL133=TRUE),"Pass","Fail")</f>
        <v>Pass</v>
      </c>
      <c r="AK133" s="54" t="b">
        <f>NOT(ISNUMBER(SEARCH("Yes",Survey!$AC133)))</f>
        <v>1</v>
      </c>
      <c r="AL133" s="53" t="b">
        <f>IF(COUNTBLANK(Survey!$AD133:$AE133)=0,TRUE, FALSE)</f>
        <v>0</v>
      </c>
      <c r="AM133" s="196" t="str">
        <f t="shared" ref="AM133:AM196" si="92">IF(OR(AN133=TRUE, AO133=TRUE),"Pass","Fail")</f>
        <v>Pass</v>
      </c>
      <c r="AN133" s="54" t="b">
        <f>NOT(ISNUMBER(SEARCH("Yes",Survey!$AF133)))</f>
        <v>1</v>
      </c>
      <c r="AO133" s="53" t="b">
        <f>NOT(ISBLANK(Survey!$AH133))</f>
        <v>0</v>
      </c>
      <c r="AP133" s="196" t="str">
        <f t="shared" ref="AP133:AP196" si="93">IF(OR(AQ133=TRUE, AR133=TRUE),"Pass","Fail")</f>
        <v>Pass</v>
      </c>
      <c r="AQ133" s="54" t="b">
        <f>NOT(OR(ISNUMBER(SEARCH("Other",Survey!$AH133)),ISNUMBER(SEARCH("Multiple",Survey!$AH133))))</f>
        <v>1</v>
      </c>
      <c r="AR133" s="53" t="b">
        <f>NOT(ISBLANK(Survey!$AI133))</f>
        <v>0</v>
      </c>
      <c r="AS133" s="196" t="str">
        <f t="shared" ref="AS133:AS196" si="94">IF(AT133&gt;=5000000, "Pass", "Fail")</f>
        <v>Fail</v>
      </c>
      <c r="AT133" s="45">
        <f>(Survey!$AL133)</f>
        <v>0</v>
      </c>
      <c r="AU133" s="37" t="str">
        <f t="shared" ref="AU133:AU196" si="95">IF(AND(AX133&gt;=0.99,AX133&lt;=1.01),"Pass","Fail")</f>
        <v>Fail</v>
      </c>
      <c r="AV133" s="38">
        <f>ABS(Survey!$AL133)</f>
        <v>0</v>
      </c>
      <c r="AW133" s="64">
        <f>ABS(Survey!$AM133)+Survey!$AN133-ABS(Survey!$AO133)+ABS(Survey!$AP133)-ABS(Survey!$AQ133)+ABS(Survey!$AR133)-ABS(Survey!$AS133)+Survey!$AT133</f>
        <v>0</v>
      </c>
      <c r="AX133" s="46" t="str">
        <f t="shared" ref="AX133:AX196" si="96">IF(AW133=0,"No holdings",AV133/AW133)</f>
        <v>No holdings</v>
      </c>
      <c r="AY133" s="37">
        <f t="shared" ref="AY133:AY196" si="97">AV133-AW133</f>
        <v>0</v>
      </c>
      <c r="AZ133" s="196" t="str">
        <f t="shared" ref="AZ133:AZ196" si="98">IF(OR(BA133=TRUE, BB133=TRUE),"Pass","Fail")</f>
        <v>Pass</v>
      </c>
      <c r="BA133" s="54" t="b">
        <f>IF(ABS(Survey!$AT133)=0,TRUE,FALSE)</f>
        <v>1</v>
      </c>
      <c r="BB133" s="53" t="b">
        <f>NOT(ISBLANK(Survey!$AU133))</f>
        <v>0</v>
      </c>
      <c r="BC133" s="37" t="str">
        <f t="shared" ref="BC133:BC196" si="99">IF(AND(BF133&gt;=0.99,BF133&lt;=1.01),"Pass","Fail")</f>
        <v>Fail</v>
      </c>
      <c r="BD133" s="38">
        <f>ABS(Survey!$AL133)</f>
        <v>0</v>
      </c>
      <c r="BE133" s="38" cm="1">
        <f t="array" ref="BE133">SUM(SUMIF(Survey!AW133:BD133,{"&gt;0","&lt;0"})*{1,-1})-SUM(SUMIF(Survey!BF133:BM133,{"&gt;0","&lt;0"})*{1,-1})</f>
        <v>0</v>
      </c>
      <c r="BF133" s="46" t="str">
        <f t="shared" ref="BF133:BF196" si="100">IF(BE133=0,"No holdings",BD133/BE133)</f>
        <v>No holdings</v>
      </c>
      <c r="BG133" s="37">
        <f t="shared" ref="BG133:BG196" si="101">BD133-BE133</f>
        <v>0</v>
      </c>
      <c r="BH133" s="196" t="str">
        <f t="shared" ref="BH133:BH196" si="102">IF(AND(BK133&gt;=0.99,BK133&lt;=1.01),"Pass","Fail")</f>
        <v>Fail</v>
      </c>
      <c r="BI133" s="47">
        <f>ABS(Survey!$AL133)</f>
        <v>0</v>
      </c>
      <c r="BJ133" s="47" cm="1">
        <f t="array" ref="BJ133">SUM(SUMIF(Survey!BO133:CH133,{"&gt;0","&lt;0"})*{1,-1})-SUM(SUMIF(Survey!CJ133:DC133,{"&gt;0","&lt;0"})*{1,-1})</f>
        <v>0</v>
      </c>
      <c r="BK133" s="48" t="str">
        <f t="shared" ref="BK133:BK196" si="103">IF(BJ133=0,"No holdings",BI133/BJ133)</f>
        <v>No holdings</v>
      </c>
      <c r="BL133" s="49">
        <f t="shared" ref="BL133:BL196" si="104">BI133-BJ133</f>
        <v>0</v>
      </c>
      <c r="BM133" s="196" t="str">
        <f t="shared" ref="BM133:BM196" si="105">IF(OR(BN133=TRUE, BO133=TRUE),"Pass","Fail")</f>
        <v>Pass</v>
      </c>
      <c r="BN133" s="54" t="b">
        <f>IF(ABS(Survey!$CH133)=0,TRUE,FALSE)</f>
        <v>1</v>
      </c>
      <c r="BO133" s="53" t="b">
        <f>NOT(ISBLANK(Survey!$CI133))</f>
        <v>0</v>
      </c>
      <c r="BP133" s="196" t="str">
        <f t="shared" ref="BP133:BP196" si="106">IF(OR(BQ133=TRUE, BR133=TRUE),"Pass","Fail")</f>
        <v>Pass</v>
      </c>
      <c r="BQ133" s="54" t="b">
        <f>IF(ABS(Survey!$DC133)=0,TRUE,FALSE)</f>
        <v>1</v>
      </c>
      <c r="BR133" s="53" t="b">
        <f>NOT(ISBLANK(Survey!$DD133))</f>
        <v>0</v>
      </c>
      <c r="BS133" s="37" t="str">
        <f t="shared" ref="BS133:BS196" si="107">IF(BV133&lt;1,"Pass","Fail")</f>
        <v>Pass</v>
      </c>
      <c r="BT133" s="38" cm="1">
        <f t="array" ref="BT133">SUM(SUMIF(Survey!CD133,{"&gt;0","&lt;0"})*{1,-1})+SUM(SUMIF(Survey!CY133,{"&gt;0","&lt;0"})*{1,-1})</f>
        <v>0</v>
      </c>
      <c r="BU133" s="38">
        <f>SUM(SUMIF(Survey!DF133:DL133,{"&gt;0","&lt;0"})*{1,-1})+SUM(SUMIF(Survey!DN133:DT133,{"&gt;0","&lt;0"})*{1,-1})</f>
        <v>0</v>
      </c>
      <c r="BV133" s="37">
        <f t="shared" ref="BV133:BV196" si="108">IFERROR(IF(AND(BU133=0,BT133&gt;0),"No Gross Notional",BT133/BU133),0)</f>
        <v>0</v>
      </c>
      <c r="BW133" s="37">
        <f t="shared" ref="BW133:BW196" si="109">IF(BT133-BU133 &lt; 0, 0, BT133-BU133)</f>
        <v>0</v>
      </c>
      <c r="BX133" s="196" t="str">
        <f t="shared" ref="BX133:BX196" si="110">IF(OR(BY133=TRUE, BZ133=TRUE),"Pass","Fail")</f>
        <v>Pass</v>
      </c>
      <c r="BY133" s="54" t="b">
        <f>IF(ABS(Survey!$DL133)=0,TRUE,FALSE)</f>
        <v>1</v>
      </c>
      <c r="BZ133" s="53" t="b">
        <f>NOT(ISBLANK(Survey!DM133))</f>
        <v>0</v>
      </c>
      <c r="CA133" s="196" t="str">
        <f t="shared" ref="CA133:CA196" si="111">IF(OR(CB133=TRUE, CC133=TRUE),"Pass","Fail")</f>
        <v>Pass</v>
      </c>
      <c r="CB133" s="54" t="b">
        <f>IF(ABS(Survey!$DT133)=0,TRUE,FALSE)</f>
        <v>1</v>
      </c>
      <c r="CC133" s="53" t="b">
        <f>NOT(ISBLANK(Survey!$DU133))</f>
        <v>0</v>
      </c>
      <c r="CD133" s="196" t="str">
        <f t="shared" ref="CD133:CD196" si="112">IF(CH133=TRUE,"Pass",IF(OR(AND(CE133&gt;=0.99,CE133&lt;=1.01),AND(CE133&gt;=99,CE133&lt;=101)),"Pass","Fail"))</f>
        <v>Fail</v>
      </c>
      <c r="CE133" s="47">
        <f>SUM(SUMIF(Survey!EA133:EC133,{"&gt;0","&lt;0"})*{1,-1})</f>
        <v>0</v>
      </c>
      <c r="CF133" s="50">
        <f t="shared" ref="CF133:CF196" si="113">IF(CE133=0,0,100/CE133)</f>
        <v>0</v>
      </c>
      <c r="CG133" s="50">
        <f t="shared" ref="CG133:CG196" si="114">100-CE133</f>
        <v>100</v>
      </c>
      <c r="CH133" s="48" t="b">
        <f>IF(OR(Survey!$M133="ETF",Survey!$M133="ETF, alternative mutual fund",Survey!$M133="Closed-end", Survey!$M133="Split share corp"),TRUE,FALSE)</f>
        <v>0</v>
      </c>
      <c r="CI133" s="196" t="str">
        <f t="shared" ref="CI133:CI196" si="115">IF(OR(AND(CJ133&gt;=0.99,CJ133&lt;=1.01),AND(CJ133&gt;=99,CJ133&lt;=101)),"Pass","Fail")</f>
        <v>Fail</v>
      </c>
      <c r="CJ133" s="47">
        <f>SUM(SUMIF(Survey!EE133:EK133,{"&gt;0","&lt;0"})*{1,-1})</f>
        <v>0</v>
      </c>
      <c r="CK133" s="50">
        <f t="shared" ref="CK133:CK196" si="116">IF(CJ133=0,0,100/CJ133)</f>
        <v>0</v>
      </c>
      <c r="CL133" s="49">
        <f t="shared" ref="CL133:CL196" si="117">100-CJ133</f>
        <v>100</v>
      </c>
      <c r="CM133" s="196" t="str">
        <f t="shared" ref="CM133:CM196" si="118">IF(OR(AND(CN133&gt;=0.99,CN133&lt;=1.01),AND(CN133&gt;=99,CN133&lt;=101)),"Pass","Fail")</f>
        <v>Fail</v>
      </c>
      <c r="CN133" s="47">
        <f>SUM(SUMIF(Survey!EM133:ES133,{"&gt;0","&lt;0"})*{1,-1})</f>
        <v>0</v>
      </c>
      <c r="CO133" s="50">
        <f t="shared" ref="CO133:CO196" si="119">IF(CN133=0,0,100/CN133)</f>
        <v>0</v>
      </c>
      <c r="CP133" s="49">
        <f t="shared" ref="CP133:CP196" si="120">100-CN133</f>
        <v>100</v>
      </c>
    </row>
    <row r="134" spans="1:94">
      <c r="A134" s="1">
        <v>131</v>
      </c>
      <c r="B134" s="37" t="str">
        <f t="shared" si="81"/>
        <v>Pass</v>
      </c>
      <c r="C134" s="37" t="str">
        <f>IF(COUNTBLANK(Survey!B134:ET134)=$C$2, "Pass", "Fail")</f>
        <v>Pass</v>
      </c>
      <c r="D134" s="37" t="str">
        <f t="shared" si="82"/>
        <v>Fail</v>
      </c>
      <c r="F134" s="196" t="str">
        <f t="shared" si="83"/>
        <v>Fail</v>
      </c>
      <c r="G134" s="43">
        <f>COUNTBLANK(Survey!B134:D134)+COUNTBLANK(Survey!G134)+COUNTBLANK(Survey!I134)+COUNTBLANK(Survey!L134:M134)+COUNTBLANK(Survey!P134)+COUNTBLANK(Survey!S134:U134)+COUNTBLANK(Survey!AA134:AC134)+COUNTBLANK(Survey!AF134:AG134)+COUNTBLANK(Survey!AK134)</f>
        <v>17</v>
      </c>
      <c r="H134" s="196" t="str">
        <f t="shared" si="84"/>
        <v>Pass</v>
      </c>
      <c r="I134" s="44">
        <f>LEN(Survey!E134)</f>
        <v>0</v>
      </c>
      <c r="J134" s="196" t="str">
        <f t="shared" si="85"/>
        <v>Pass</v>
      </c>
      <c r="K134" s="43">
        <f>LEN(Survey!F134)</f>
        <v>0</v>
      </c>
      <c r="L134" s="196" t="str">
        <f t="shared" si="86"/>
        <v>Pass</v>
      </c>
      <c r="M134" s="44">
        <f>LEN(Survey!H134)</f>
        <v>0</v>
      </c>
      <c r="N134" s="43" t="str">
        <f>IF(Survey!$L134="Prospectus fund", "Yes", "No")</f>
        <v>No</v>
      </c>
      <c r="O134" s="196" t="str">
        <f t="shared" si="87"/>
        <v>Pass</v>
      </c>
      <c r="P134" s="44">
        <f>MOD((LEN(Survey!J134)+2),11)</f>
        <v>2</v>
      </c>
      <c r="Q134" s="48" t="b">
        <f>IF(OR(Survey!$M134="ETF",Survey!$M134="ETF, alternative mutual fund",Survey!$M134="Closed-end", Survey!$M134="Split share corp", Survey!$I134="Yes"),TRUE,FALSE)</f>
        <v>0</v>
      </c>
      <c r="R134" s="196" t="str">
        <f>IFERROR(IF(AND(OR(U134=V134,V134 = "Either"),NOT(ISBLANK(Survey!K134))),"Pass","Fail"),"Pass")</f>
        <v>Fail</v>
      </c>
      <c r="S134" s="47" cm="1">
        <f t="array" ref="S134">SUM(SUMIF(Survey!BO134:CH134,{"&gt;0","&lt;0"})*{1,-1})</f>
        <v>0</v>
      </c>
      <c r="T134" s="54" cm="1">
        <f t="array" ref="T134">SUM(SUMIF(Survey!BR134,{"&gt;0","&lt;0"})*{1,-1})+SUM(SUMIF(Survey!CB134,{"&gt;0","&lt;0"})*{1,-1})</f>
        <v>0</v>
      </c>
      <c r="U134" s="54">
        <f>Survey!K134</f>
        <v>0</v>
      </c>
      <c r="V134" s="53" t="str">
        <f t="shared" si="88"/>
        <v>Stand-alone</v>
      </c>
      <c r="W134" s="196" t="str">
        <f t="shared" si="89"/>
        <v>Fail</v>
      </c>
      <c r="X134" s="93" cm="1">
        <f t="array" ref="X134">SUM(SUMIF(Survey!BO134:CH134,{"&gt;0","&lt;0"})*{1,-1})+SUM(SUMIF(Survey!CJ134:DC134,{"&gt;0","&lt;0"})*{1,-1})</f>
        <v>0</v>
      </c>
      <c r="Y134" s="93">
        <f>IFERROR(X134/(Survey!$AL134),0)</f>
        <v>0</v>
      </c>
      <c r="Z134" s="198" t="b">
        <f>IF(OR(Survey!$M134="Alternative strategy or hedge",Survey!$M134="Other",Survey!$L134="Prospectus fund"),TRUE,FALSE)</f>
        <v>0</v>
      </c>
      <c r="AA134" s="198" t="b">
        <f>NOT(ISBLANK(Survey!$M134))</f>
        <v>0</v>
      </c>
      <c r="AB134" s="196" t="str">
        <f t="shared" si="90"/>
        <v>Pass</v>
      </c>
      <c r="AC134" s="54" t="b">
        <f>NOT(ISNUMBER(SEARCH("Other",Survey!$P134)))</f>
        <v>1</v>
      </c>
      <c r="AD134" s="53" t="b">
        <f>NOT(ISBLANK(Survey!$Q134))</f>
        <v>0</v>
      </c>
      <c r="AE134" s="239" t="str" cm="1">
        <f t="array" ref="AE134">IF(OR(IF(OR($AG134+$AH134 = 2, $AI134=1), FALSE, TRUE), AND($AF134:$AF134 = 0)),"Pass","Fail")</f>
        <v>Pass</v>
      </c>
      <c r="AF134" s="235">
        <f>COUNTBLANK(Survey!$W134:$Z134)</f>
        <v>4</v>
      </c>
      <c r="AG134" s="235">
        <f>IF(Survey!$I134="Yes",1,0)</f>
        <v>0</v>
      </c>
      <c r="AH134" s="235">
        <f>IF(OR(Survey!$M134="Mutual fund",Survey!$M134="Alternative mutual fund",Survey!$M134="Money market"),1,0)</f>
        <v>0</v>
      </c>
      <c r="AI134" s="240">
        <f>IF(OR(Survey!$M134="ETF",Survey!$M134="ETF, alternative mutual fund"),1,0)</f>
        <v>0</v>
      </c>
      <c r="AJ134" s="196" t="str">
        <f t="shared" si="91"/>
        <v>Pass</v>
      </c>
      <c r="AK134" s="54" t="b">
        <f>NOT(ISNUMBER(SEARCH("Yes",Survey!$AC134)))</f>
        <v>1</v>
      </c>
      <c r="AL134" s="53" t="b">
        <f>IF(COUNTBLANK(Survey!$AD134:$AE134)=0,TRUE, FALSE)</f>
        <v>0</v>
      </c>
      <c r="AM134" s="196" t="str">
        <f t="shared" si="92"/>
        <v>Pass</v>
      </c>
      <c r="AN134" s="54" t="b">
        <f>NOT(ISNUMBER(SEARCH("Yes",Survey!$AF134)))</f>
        <v>1</v>
      </c>
      <c r="AO134" s="53" t="b">
        <f>NOT(ISBLANK(Survey!$AH134))</f>
        <v>0</v>
      </c>
      <c r="AP134" s="196" t="str">
        <f t="shared" si="93"/>
        <v>Pass</v>
      </c>
      <c r="AQ134" s="54" t="b">
        <f>NOT(OR(ISNUMBER(SEARCH("Other",Survey!$AH134)),ISNUMBER(SEARCH("Multiple",Survey!$AH134))))</f>
        <v>1</v>
      </c>
      <c r="AR134" s="53" t="b">
        <f>NOT(ISBLANK(Survey!$AI134))</f>
        <v>0</v>
      </c>
      <c r="AS134" s="196" t="str">
        <f t="shared" si="94"/>
        <v>Fail</v>
      </c>
      <c r="AT134" s="45">
        <f>(Survey!$AL134)</f>
        <v>0</v>
      </c>
      <c r="AU134" s="37" t="str">
        <f t="shared" si="95"/>
        <v>Fail</v>
      </c>
      <c r="AV134" s="38">
        <f>ABS(Survey!$AL134)</f>
        <v>0</v>
      </c>
      <c r="AW134" s="64">
        <f>ABS(Survey!$AM134)+Survey!$AN134-ABS(Survey!$AO134)+ABS(Survey!$AP134)-ABS(Survey!$AQ134)+ABS(Survey!$AR134)-ABS(Survey!$AS134)+Survey!$AT134</f>
        <v>0</v>
      </c>
      <c r="AX134" s="46" t="str">
        <f t="shared" si="96"/>
        <v>No holdings</v>
      </c>
      <c r="AY134" s="37">
        <f t="shared" si="97"/>
        <v>0</v>
      </c>
      <c r="AZ134" s="196" t="str">
        <f t="shared" si="98"/>
        <v>Pass</v>
      </c>
      <c r="BA134" s="54" t="b">
        <f>IF(ABS(Survey!$AT134)=0,TRUE,FALSE)</f>
        <v>1</v>
      </c>
      <c r="BB134" s="53" t="b">
        <f>NOT(ISBLANK(Survey!$AU134))</f>
        <v>0</v>
      </c>
      <c r="BC134" s="37" t="str">
        <f t="shared" si="99"/>
        <v>Fail</v>
      </c>
      <c r="BD134" s="38">
        <f>ABS(Survey!$AL134)</f>
        <v>0</v>
      </c>
      <c r="BE134" s="38" cm="1">
        <f t="array" ref="BE134">SUM(SUMIF(Survey!AW134:BD134,{"&gt;0","&lt;0"})*{1,-1})-SUM(SUMIF(Survey!BF134:BM134,{"&gt;0","&lt;0"})*{1,-1})</f>
        <v>0</v>
      </c>
      <c r="BF134" s="46" t="str">
        <f t="shared" si="100"/>
        <v>No holdings</v>
      </c>
      <c r="BG134" s="37">
        <f t="shared" si="101"/>
        <v>0</v>
      </c>
      <c r="BH134" s="196" t="str">
        <f t="shared" si="102"/>
        <v>Fail</v>
      </c>
      <c r="BI134" s="47">
        <f>ABS(Survey!$AL134)</f>
        <v>0</v>
      </c>
      <c r="BJ134" s="47" cm="1">
        <f t="array" ref="BJ134">SUM(SUMIF(Survey!BO134:CH134,{"&gt;0","&lt;0"})*{1,-1})-SUM(SUMIF(Survey!CJ134:DC134,{"&gt;0","&lt;0"})*{1,-1})</f>
        <v>0</v>
      </c>
      <c r="BK134" s="48" t="str">
        <f t="shared" si="103"/>
        <v>No holdings</v>
      </c>
      <c r="BL134" s="49">
        <f t="shared" si="104"/>
        <v>0</v>
      </c>
      <c r="BM134" s="196" t="str">
        <f t="shared" si="105"/>
        <v>Pass</v>
      </c>
      <c r="BN134" s="54" t="b">
        <f>IF(ABS(Survey!$CH134)=0,TRUE,FALSE)</f>
        <v>1</v>
      </c>
      <c r="BO134" s="53" t="b">
        <f>NOT(ISBLANK(Survey!$CI134))</f>
        <v>0</v>
      </c>
      <c r="BP134" s="196" t="str">
        <f t="shared" si="106"/>
        <v>Pass</v>
      </c>
      <c r="BQ134" s="54" t="b">
        <f>IF(ABS(Survey!$DC134)=0,TRUE,FALSE)</f>
        <v>1</v>
      </c>
      <c r="BR134" s="53" t="b">
        <f>NOT(ISBLANK(Survey!$DD134))</f>
        <v>0</v>
      </c>
      <c r="BS134" s="37" t="str">
        <f t="shared" si="107"/>
        <v>Pass</v>
      </c>
      <c r="BT134" s="38" cm="1">
        <f t="array" ref="BT134">SUM(SUMIF(Survey!CD134,{"&gt;0","&lt;0"})*{1,-1})+SUM(SUMIF(Survey!CY134,{"&gt;0","&lt;0"})*{1,-1})</f>
        <v>0</v>
      </c>
      <c r="BU134" s="38">
        <f>SUM(SUMIF(Survey!DF134:DL134,{"&gt;0","&lt;0"})*{1,-1})+SUM(SUMIF(Survey!DN134:DT134,{"&gt;0","&lt;0"})*{1,-1})</f>
        <v>0</v>
      </c>
      <c r="BV134" s="37">
        <f t="shared" si="108"/>
        <v>0</v>
      </c>
      <c r="BW134" s="37">
        <f t="shared" si="109"/>
        <v>0</v>
      </c>
      <c r="BX134" s="196" t="str">
        <f t="shared" si="110"/>
        <v>Pass</v>
      </c>
      <c r="BY134" s="54" t="b">
        <f>IF(ABS(Survey!$DL134)=0,TRUE,FALSE)</f>
        <v>1</v>
      </c>
      <c r="BZ134" s="53" t="b">
        <f>NOT(ISBLANK(Survey!DM134))</f>
        <v>0</v>
      </c>
      <c r="CA134" s="196" t="str">
        <f t="shared" si="111"/>
        <v>Pass</v>
      </c>
      <c r="CB134" s="54" t="b">
        <f>IF(ABS(Survey!$DT134)=0,TRUE,FALSE)</f>
        <v>1</v>
      </c>
      <c r="CC134" s="53" t="b">
        <f>NOT(ISBLANK(Survey!$DU134))</f>
        <v>0</v>
      </c>
      <c r="CD134" s="196" t="str">
        <f t="shared" si="112"/>
        <v>Fail</v>
      </c>
      <c r="CE134" s="47">
        <f>SUM(SUMIF(Survey!EA134:EC134,{"&gt;0","&lt;0"})*{1,-1})</f>
        <v>0</v>
      </c>
      <c r="CF134" s="50">
        <f t="shared" si="113"/>
        <v>0</v>
      </c>
      <c r="CG134" s="50">
        <f t="shared" si="114"/>
        <v>100</v>
      </c>
      <c r="CH134" s="48" t="b">
        <f>IF(OR(Survey!$M134="ETF",Survey!$M134="ETF, alternative mutual fund",Survey!$M134="Closed-end", Survey!$M134="Split share corp"),TRUE,FALSE)</f>
        <v>0</v>
      </c>
      <c r="CI134" s="196" t="str">
        <f t="shared" si="115"/>
        <v>Fail</v>
      </c>
      <c r="CJ134" s="47">
        <f>SUM(SUMIF(Survey!EE134:EK134,{"&gt;0","&lt;0"})*{1,-1})</f>
        <v>0</v>
      </c>
      <c r="CK134" s="50">
        <f t="shared" si="116"/>
        <v>0</v>
      </c>
      <c r="CL134" s="49">
        <f t="shared" si="117"/>
        <v>100</v>
      </c>
      <c r="CM134" s="196" t="str">
        <f t="shared" si="118"/>
        <v>Fail</v>
      </c>
      <c r="CN134" s="47">
        <f>SUM(SUMIF(Survey!EM134:ES134,{"&gt;0","&lt;0"})*{1,-1})</f>
        <v>0</v>
      </c>
      <c r="CO134" s="50">
        <f t="shared" si="119"/>
        <v>0</v>
      </c>
      <c r="CP134" s="49">
        <f t="shared" si="120"/>
        <v>100</v>
      </c>
    </row>
    <row r="135" spans="1:94">
      <c r="A135" s="1">
        <v>132</v>
      </c>
      <c r="B135" s="37" t="str">
        <f t="shared" si="81"/>
        <v>Pass</v>
      </c>
      <c r="C135" s="37" t="str">
        <f>IF(COUNTBLANK(Survey!B135:ET135)=$C$2, "Pass", "Fail")</f>
        <v>Pass</v>
      </c>
      <c r="D135" s="37" t="str">
        <f t="shared" si="82"/>
        <v>Fail</v>
      </c>
      <c r="F135" s="196" t="str">
        <f t="shared" si="83"/>
        <v>Fail</v>
      </c>
      <c r="G135" s="43">
        <f>COUNTBLANK(Survey!B135:D135)+COUNTBLANK(Survey!G135)+COUNTBLANK(Survey!I135)+COUNTBLANK(Survey!L135:M135)+COUNTBLANK(Survey!P135)+COUNTBLANK(Survey!S135:U135)+COUNTBLANK(Survey!AA135:AC135)+COUNTBLANK(Survey!AF135:AG135)+COUNTBLANK(Survey!AK135)</f>
        <v>17</v>
      </c>
      <c r="H135" s="196" t="str">
        <f t="shared" si="84"/>
        <v>Pass</v>
      </c>
      <c r="I135" s="44">
        <f>LEN(Survey!E135)</f>
        <v>0</v>
      </c>
      <c r="J135" s="196" t="str">
        <f t="shared" si="85"/>
        <v>Pass</v>
      </c>
      <c r="K135" s="43">
        <f>LEN(Survey!F135)</f>
        <v>0</v>
      </c>
      <c r="L135" s="196" t="str">
        <f t="shared" si="86"/>
        <v>Pass</v>
      </c>
      <c r="M135" s="44">
        <f>LEN(Survey!H135)</f>
        <v>0</v>
      </c>
      <c r="N135" s="43" t="str">
        <f>IF(Survey!$L135="Prospectus fund", "Yes", "No")</f>
        <v>No</v>
      </c>
      <c r="O135" s="196" t="str">
        <f t="shared" si="87"/>
        <v>Pass</v>
      </c>
      <c r="P135" s="44">
        <f>MOD((LEN(Survey!J135)+2),11)</f>
        <v>2</v>
      </c>
      <c r="Q135" s="48" t="b">
        <f>IF(OR(Survey!$M135="ETF",Survey!$M135="ETF, alternative mutual fund",Survey!$M135="Closed-end", Survey!$M135="Split share corp", Survey!$I135="Yes"),TRUE,FALSE)</f>
        <v>0</v>
      </c>
      <c r="R135" s="196" t="str">
        <f>IFERROR(IF(AND(OR(U135=V135,V135 = "Either"),NOT(ISBLANK(Survey!K135))),"Pass","Fail"),"Pass")</f>
        <v>Fail</v>
      </c>
      <c r="S135" s="47" cm="1">
        <f t="array" ref="S135">SUM(SUMIF(Survey!BO135:CH135,{"&gt;0","&lt;0"})*{1,-1})</f>
        <v>0</v>
      </c>
      <c r="T135" s="54" cm="1">
        <f t="array" ref="T135">SUM(SUMIF(Survey!BR135,{"&gt;0","&lt;0"})*{1,-1})+SUM(SUMIF(Survey!CB135,{"&gt;0","&lt;0"})*{1,-1})</f>
        <v>0</v>
      </c>
      <c r="U135" s="54">
        <f>Survey!K135</f>
        <v>0</v>
      </c>
      <c r="V135" s="53" t="str">
        <f t="shared" si="88"/>
        <v>Stand-alone</v>
      </c>
      <c r="W135" s="196" t="str">
        <f t="shared" si="89"/>
        <v>Fail</v>
      </c>
      <c r="X135" s="93" cm="1">
        <f t="array" ref="X135">SUM(SUMIF(Survey!BO135:CH135,{"&gt;0","&lt;0"})*{1,-1})+SUM(SUMIF(Survey!CJ135:DC135,{"&gt;0","&lt;0"})*{1,-1})</f>
        <v>0</v>
      </c>
      <c r="Y135" s="93">
        <f>IFERROR(X135/(Survey!$AL135),0)</f>
        <v>0</v>
      </c>
      <c r="Z135" s="198" t="b">
        <f>IF(OR(Survey!$M135="Alternative strategy or hedge",Survey!$M135="Other",Survey!$L135="Prospectus fund"),TRUE,FALSE)</f>
        <v>0</v>
      </c>
      <c r="AA135" s="198" t="b">
        <f>NOT(ISBLANK(Survey!$M135))</f>
        <v>0</v>
      </c>
      <c r="AB135" s="196" t="str">
        <f t="shared" si="90"/>
        <v>Pass</v>
      </c>
      <c r="AC135" s="54" t="b">
        <f>NOT(ISNUMBER(SEARCH("Other",Survey!$P135)))</f>
        <v>1</v>
      </c>
      <c r="AD135" s="53" t="b">
        <f>NOT(ISBLANK(Survey!$Q135))</f>
        <v>0</v>
      </c>
      <c r="AE135" s="239" t="str" cm="1">
        <f t="array" ref="AE135">IF(OR(IF(OR($AG135+$AH135 = 2, $AI135=1), FALSE, TRUE), AND($AF135:$AF135 = 0)),"Pass","Fail")</f>
        <v>Pass</v>
      </c>
      <c r="AF135" s="235">
        <f>COUNTBLANK(Survey!$W135:$Z135)</f>
        <v>4</v>
      </c>
      <c r="AG135" s="235">
        <f>IF(Survey!$I135="Yes",1,0)</f>
        <v>0</v>
      </c>
      <c r="AH135" s="235">
        <f>IF(OR(Survey!$M135="Mutual fund",Survey!$M135="Alternative mutual fund",Survey!$M135="Money market"),1,0)</f>
        <v>0</v>
      </c>
      <c r="AI135" s="240">
        <f>IF(OR(Survey!$M135="ETF",Survey!$M135="ETF, alternative mutual fund"),1,0)</f>
        <v>0</v>
      </c>
      <c r="AJ135" s="196" t="str">
        <f t="shared" si="91"/>
        <v>Pass</v>
      </c>
      <c r="AK135" s="54" t="b">
        <f>NOT(ISNUMBER(SEARCH("Yes",Survey!$AC135)))</f>
        <v>1</v>
      </c>
      <c r="AL135" s="53" t="b">
        <f>IF(COUNTBLANK(Survey!$AD135:$AE135)=0,TRUE, FALSE)</f>
        <v>0</v>
      </c>
      <c r="AM135" s="196" t="str">
        <f t="shared" si="92"/>
        <v>Pass</v>
      </c>
      <c r="AN135" s="54" t="b">
        <f>NOT(ISNUMBER(SEARCH("Yes",Survey!$AF135)))</f>
        <v>1</v>
      </c>
      <c r="AO135" s="53" t="b">
        <f>NOT(ISBLANK(Survey!$AH135))</f>
        <v>0</v>
      </c>
      <c r="AP135" s="196" t="str">
        <f t="shared" si="93"/>
        <v>Pass</v>
      </c>
      <c r="AQ135" s="54" t="b">
        <f>NOT(OR(ISNUMBER(SEARCH("Other",Survey!$AH135)),ISNUMBER(SEARCH("Multiple",Survey!$AH135))))</f>
        <v>1</v>
      </c>
      <c r="AR135" s="53" t="b">
        <f>NOT(ISBLANK(Survey!$AI135))</f>
        <v>0</v>
      </c>
      <c r="AS135" s="196" t="str">
        <f t="shared" si="94"/>
        <v>Fail</v>
      </c>
      <c r="AT135" s="45">
        <f>(Survey!$AL135)</f>
        <v>0</v>
      </c>
      <c r="AU135" s="37" t="str">
        <f t="shared" si="95"/>
        <v>Fail</v>
      </c>
      <c r="AV135" s="38">
        <f>ABS(Survey!$AL135)</f>
        <v>0</v>
      </c>
      <c r="AW135" s="64">
        <f>ABS(Survey!$AM135)+Survey!$AN135-ABS(Survey!$AO135)+ABS(Survey!$AP135)-ABS(Survey!$AQ135)+ABS(Survey!$AR135)-ABS(Survey!$AS135)+Survey!$AT135</f>
        <v>0</v>
      </c>
      <c r="AX135" s="46" t="str">
        <f t="shared" si="96"/>
        <v>No holdings</v>
      </c>
      <c r="AY135" s="37">
        <f t="shared" si="97"/>
        <v>0</v>
      </c>
      <c r="AZ135" s="196" t="str">
        <f t="shared" si="98"/>
        <v>Pass</v>
      </c>
      <c r="BA135" s="54" t="b">
        <f>IF(ABS(Survey!$AT135)=0,TRUE,FALSE)</f>
        <v>1</v>
      </c>
      <c r="BB135" s="53" t="b">
        <f>NOT(ISBLANK(Survey!$AU135))</f>
        <v>0</v>
      </c>
      <c r="BC135" s="37" t="str">
        <f t="shared" si="99"/>
        <v>Fail</v>
      </c>
      <c r="BD135" s="38">
        <f>ABS(Survey!$AL135)</f>
        <v>0</v>
      </c>
      <c r="BE135" s="38" cm="1">
        <f t="array" ref="BE135">SUM(SUMIF(Survey!AW135:BD135,{"&gt;0","&lt;0"})*{1,-1})-SUM(SUMIF(Survey!BF135:BM135,{"&gt;0","&lt;0"})*{1,-1})</f>
        <v>0</v>
      </c>
      <c r="BF135" s="46" t="str">
        <f t="shared" si="100"/>
        <v>No holdings</v>
      </c>
      <c r="BG135" s="37">
        <f t="shared" si="101"/>
        <v>0</v>
      </c>
      <c r="BH135" s="196" t="str">
        <f t="shared" si="102"/>
        <v>Fail</v>
      </c>
      <c r="BI135" s="47">
        <f>ABS(Survey!$AL135)</f>
        <v>0</v>
      </c>
      <c r="BJ135" s="47" cm="1">
        <f t="array" ref="BJ135">SUM(SUMIF(Survey!BO135:CH135,{"&gt;0","&lt;0"})*{1,-1})-SUM(SUMIF(Survey!CJ135:DC135,{"&gt;0","&lt;0"})*{1,-1})</f>
        <v>0</v>
      </c>
      <c r="BK135" s="48" t="str">
        <f t="shared" si="103"/>
        <v>No holdings</v>
      </c>
      <c r="BL135" s="49">
        <f t="shared" si="104"/>
        <v>0</v>
      </c>
      <c r="BM135" s="196" t="str">
        <f t="shared" si="105"/>
        <v>Pass</v>
      </c>
      <c r="BN135" s="54" t="b">
        <f>IF(ABS(Survey!$CH135)=0,TRUE,FALSE)</f>
        <v>1</v>
      </c>
      <c r="BO135" s="53" t="b">
        <f>NOT(ISBLANK(Survey!$CI135))</f>
        <v>0</v>
      </c>
      <c r="BP135" s="196" t="str">
        <f t="shared" si="106"/>
        <v>Pass</v>
      </c>
      <c r="BQ135" s="54" t="b">
        <f>IF(ABS(Survey!$DC135)=0,TRUE,FALSE)</f>
        <v>1</v>
      </c>
      <c r="BR135" s="53" t="b">
        <f>NOT(ISBLANK(Survey!$DD135))</f>
        <v>0</v>
      </c>
      <c r="BS135" s="37" t="str">
        <f t="shared" si="107"/>
        <v>Pass</v>
      </c>
      <c r="BT135" s="38" cm="1">
        <f t="array" ref="BT135">SUM(SUMIF(Survey!CD135,{"&gt;0","&lt;0"})*{1,-1})+SUM(SUMIF(Survey!CY135,{"&gt;0","&lt;0"})*{1,-1})</f>
        <v>0</v>
      </c>
      <c r="BU135" s="38">
        <f>SUM(SUMIF(Survey!DF135:DL135,{"&gt;0","&lt;0"})*{1,-1})+SUM(SUMIF(Survey!DN135:DT135,{"&gt;0","&lt;0"})*{1,-1})</f>
        <v>0</v>
      </c>
      <c r="BV135" s="37">
        <f t="shared" si="108"/>
        <v>0</v>
      </c>
      <c r="BW135" s="37">
        <f t="shared" si="109"/>
        <v>0</v>
      </c>
      <c r="BX135" s="196" t="str">
        <f t="shared" si="110"/>
        <v>Pass</v>
      </c>
      <c r="BY135" s="54" t="b">
        <f>IF(ABS(Survey!$DL135)=0,TRUE,FALSE)</f>
        <v>1</v>
      </c>
      <c r="BZ135" s="53" t="b">
        <f>NOT(ISBLANK(Survey!DM135))</f>
        <v>0</v>
      </c>
      <c r="CA135" s="196" t="str">
        <f t="shared" si="111"/>
        <v>Pass</v>
      </c>
      <c r="CB135" s="54" t="b">
        <f>IF(ABS(Survey!$DT135)=0,TRUE,FALSE)</f>
        <v>1</v>
      </c>
      <c r="CC135" s="53" t="b">
        <f>NOT(ISBLANK(Survey!$DU135))</f>
        <v>0</v>
      </c>
      <c r="CD135" s="196" t="str">
        <f t="shared" si="112"/>
        <v>Fail</v>
      </c>
      <c r="CE135" s="47">
        <f>SUM(SUMIF(Survey!EA135:EC135,{"&gt;0","&lt;0"})*{1,-1})</f>
        <v>0</v>
      </c>
      <c r="CF135" s="50">
        <f t="shared" si="113"/>
        <v>0</v>
      </c>
      <c r="CG135" s="50">
        <f t="shared" si="114"/>
        <v>100</v>
      </c>
      <c r="CH135" s="48" t="b">
        <f>IF(OR(Survey!$M135="ETF",Survey!$M135="ETF, alternative mutual fund",Survey!$M135="Closed-end", Survey!$M135="Split share corp"),TRUE,FALSE)</f>
        <v>0</v>
      </c>
      <c r="CI135" s="196" t="str">
        <f t="shared" si="115"/>
        <v>Fail</v>
      </c>
      <c r="CJ135" s="47">
        <f>SUM(SUMIF(Survey!EE135:EK135,{"&gt;0","&lt;0"})*{1,-1})</f>
        <v>0</v>
      </c>
      <c r="CK135" s="50">
        <f t="shared" si="116"/>
        <v>0</v>
      </c>
      <c r="CL135" s="49">
        <f t="shared" si="117"/>
        <v>100</v>
      </c>
      <c r="CM135" s="196" t="str">
        <f t="shared" si="118"/>
        <v>Fail</v>
      </c>
      <c r="CN135" s="47">
        <f>SUM(SUMIF(Survey!EM135:ES135,{"&gt;0","&lt;0"})*{1,-1})</f>
        <v>0</v>
      </c>
      <c r="CO135" s="50">
        <f t="shared" si="119"/>
        <v>0</v>
      </c>
      <c r="CP135" s="49">
        <f t="shared" si="120"/>
        <v>100</v>
      </c>
    </row>
    <row r="136" spans="1:94">
      <c r="A136" s="1">
        <v>133</v>
      </c>
      <c r="B136" s="37" t="str">
        <f t="shared" si="81"/>
        <v>Pass</v>
      </c>
      <c r="C136" s="37" t="str">
        <f>IF(COUNTBLANK(Survey!B136:ET136)=$C$2, "Pass", "Fail")</f>
        <v>Pass</v>
      </c>
      <c r="D136" s="37" t="str">
        <f t="shared" si="82"/>
        <v>Fail</v>
      </c>
      <c r="F136" s="196" t="str">
        <f t="shared" si="83"/>
        <v>Fail</v>
      </c>
      <c r="G136" s="43">
        <f>COUNTBLANK(Survey!B136:D136)+COUNTBLANK(Survey!G136)+COUNTBLANK(Survey!I136)+COUNTBLANK(Survey!L136:M136)+COUNTBLANK(Survey!P136)+COUNTBLANK(Survey!S136:U136)+COUNTBLANK(Survey!AA136:AC136)+COUNTBLANK(Survey!AF136:AG136)+COUNTBLANK(Survey!AK136)</f>
        <v>17</v>
      </c>
      <c r="H136" s="196" t="str">
        <f t="shared" si="84"/>
        <v>Pass</v>
      </c>
      <c r="I136" s="44">
        <f>LEN(Survey!E136)</f>
        <v>0</v>
      </c>
      <c r="J136" s="196" t="str">
        <f t="shared" si="85"/>
        <v>Pass</v>
      </c>
      <c r="K136" s="43">
        <f>LEN(Survey!F136)</f>
        <v>0</v>
      </c>
      <c r="L136" s="196" t="str">
        <f t="shared" si="86"/>
        <v>Pass</v>
      </c>
      <c r="M136" s="44">
        <f>LEN(Survey!H136)</f>
        <v>0</v>
      </c>
      <c r="N136" s="43" t="str">
        <f>IF(Survey!$L136="Prospectus fund", "Yes", "No")</f>
        <v>No</v>
      </c>
      <c r="O136" s="196" t="str">
        <f t="shared" si="87"/>
        <v>Pass</v>
      </c>
      <c r="P136" s="44">
        <f>MOD((LEN(Survey!J136)+2),11)</f>
        <v>2</v>
      </c>
      <c r="Q136" s="48" t="b">
        <f>IF(OR(Survey!$M136="ETF",Survey!$M136="ETF, alternative mutual fund",Survey!$M136="Closed-end", Survey!$M136="Split share corp", Survey!$I136="Yes"),TRUE,FALSE)</f>
        <v>0</v>
      </c>
      <c r="R136" s="196" t="str">
        <f>IFERROR(IF(AND(OR(U136=V136,V136 = "Either"),NOT(ISBLANK(Survey!K136))),"Pass","Fail"),"Pass")</f>
        <v>Fail</v>
      </c>
      <c r="S136" s="47" cm="1">
        <f t="array" ref="S136">SUM(SUMIF(Survey!BO136:CH136,{"&gt;0","&lt;0"})*{1,-1})</f>
        <v>0</v>
      </c>
      <c r="T136" s="54" cm="1">
        <f t="array" ref="T136">SUM(SUMIF(Survey!BR136,{"&gt;0","&lt;0"})*{1,-1})+SUM(SUMIF(Survey!CB136,{"&gt;0","&lt;0"})*{1,-1})</f>
        <v>0</v>
      </c>
      <c r="U136" s="54">
        <f>Survey!K136</f>
        <v>0</v>
      </c>
      <c r="V136" s="53" t="str">
        <f t="shared" si="88"/>
        <v>Stand-alone</v>
      </c>
      <c r="W136" s="196" t="str">
        <f t="shared" si="89"/>
        <v>Fail</v>
      </c>
      <c r="X136" s="93" cm="1">
        <f t="array" ref="X136">SUM(SUMIF(Survey!BO136:CH136,{"&gt;0","&lt;0"})*{1,-1})+SUM(SUMIF(Survey!CJ136:DC136,{"&gt;0","&lt;0"})*{1,-1})</f>
        <v>0</v>
      </c>
      <c r="Y136" s="93">
        <f>IFERROR(X136/(Survey!$AL136),0)</f>
        <v>0</v>
      </c>
      <c r="Z136" s="198" t="b">
        <f>IF(OR(Survey!$M136="Alternative strategy or hedge",Survey!$M136="Other",Survey!$L136="Prospectus fund"),TRUE,FALSE)</f>
        <v>0</v>
      </c>
      <c r="AA136" s="198" t="b">
        <f>NOT(ISBLANK(Survey!$M136))</f>
        <v>0</v>
      </c>
      <c r="AB136" s="196" t="str">
        <f t="shared" si="90"/>
        <v>Pass</v>
      </c>
      <c r="AC136" s="54" t="b">
        <f>NOT(ISNUMBER(SEARCH("Other",Survey!$P136)))</f>
        <v>1</v>
      </c>
      <c r="AD136" s="53" t="b">
        <f>NOT(ISBLANK(Survey!$Q136))</f>
        <v>0</v>
      </c>
      <c r="AE136" s="239" t="str" cm="1">
        <f t="array" ref="AE136">IF(OR(IF(OR($AG136+$AH136 = 2, $AI136=1), FALSE, TRUE), AND($AF136:$AF136 = 0)),"Pass","Fail")</f>
        <v>Pass</v>
      </c>
      <c r="AF136" s="235">
        <f>COUNTBLANK(Survey!$W136:$Z136)</f>
        <v>4</v>
      </c>
      <c r="AG136" s="235">
        <f>IF(Survey!$I136="Yes",1,0)</f>
        <v>0</v>
      </c>
      <c r="AH136" s="235">
        <f>IF(OR(Survey!$M136="Mutual fund",Survey!$M136="Alternative mutual fund",Survey!$M136="Money market"),1,0)</f>
        <v>0</v>
      </c>
      <c r="AI136" s="240">
        <f>IF(OR(Survey!$M136="ETF",Survey!$M136="ETF, alternative mutual fund"),1,0)</f>
        <v>0</v>
      </c>
      <c r="AJ136" s="196" t="str">
        <f t="shared" si="91"/>
        <v>Pass</v>
      </c>
      <c r="AK136" s="54" t="b">
        <f>NOT(ISNUMBER(SEARCH("Yes",Survey!$AC136)))</f>
        <v>1</v>
      </c>
      <c r="AL136" s="53" t="b">
        <f>IF(COUNTBLANK(Survey!$AD136:$AE136)=0,TRUE, FALSE)</f>
        <v>0</v>
      </c>
      <c r="AM136" s="196" t="str">
        <f t="shared" si="92"/>
        <v>Pass</v>
      </c>
      <c r="AN136" s="54" t="b">
        <f>NOT(ISNUMBER(SEARCH("Yes",Survey!$AF136)))</f>
        <v>1</v>
      </c>
      <c r="AO136" s="53" t="b">
        <f>NOT(ISBLANK(Survey!$AH136))</f>
        <v>0</v>
      </c>
      <c r="AP136" s="196" t="str">
        <f t="shared" si="93"/>
        <v>Pass</v>
      </c>
      <c r="AQ136" s="54" t="b">
        <f>NOT(OR(ISNUMBER(SEARCH("Other",Survey!$AH136)),ISNUMBER(SEARCH("Multiple",Survey!$AH136))))</f>
        <v>1</v>
      </c>
      <c r="AR136" s="53" t="b">
        <f>NOT(ISBLANK(Survey!$AI136))</f>
        <v>0</v>
      </c>
      <c r="AS136" s="196" t="str">
        <f t="shared" si="94"/>
        <v>Fail</v>
      </c>
      <c r="AT136" s="45">
        <f>(Survey!$AL136)</f>
        <v>0</v>
      </c>
      <c r="AU136" s="37" t="str">
        <f t="shared" si="95"/>
        <v>Fail</v>
      </c>
      <c r="AV136" s="38">
        <f>ABS(Survey!$AL136)</f>
        <v>0</v>
      </c>
      <c r="AW136" s="64">
        <f>ABS(Survey!$AM136)+Survey!$AN136-ABS(Survey!$AO136)+ABS(Survey!$AP136)-ABS(Survey!$AQ136)+ABS(Survey!$AR136)-ABS(Survey!$AS136)+Survey!$AT136</f>
        <v>0</v>
      </c>
      <c r="AX136" s="46" t="str">
        <f t="shared" si="96"/>
        <v>No holdings</v>
      </c>
      <c r="AY136" s="37">
        <f t="shared" si="97"/>
        <v>0</v>
      </c>
      <c r="AZ136" s="196" t="str">
        <f t="shared" si="98"/>
        <v>Pass</v>
      </c>
      <c r="BA136" s="54" t="b">
        <f>IF(ABS(Survey!$AT136)=0,TRUE,FALSE)</f>
        <v>1</v>
      </c>
      <c r="BB136" s="53" t="b">
        <f>NOT(ISBLANK(Survey!$AU136))</f>
        <v>0</v>
      </c>
      <c r="BC136" s="37" t="str">
        <f t="shared" si="99"/>
        <v>Fail</v>
      </c>
      <c r="BD136" s="38">
        <f>ABS(Survey!$AL136)</f>
        <v>0</v>
      </c>
      <c r="BE136" s="38" cm="1">
        <f t="array" ref="BE136">SUM(SUMIF(Survey!AW136:BD136,{"&gt;0","&lt;0"})*{1,-1})-SUM(SUMIF(Survey!BF136:BM136,{"&gt;0","&lt;0"})*{1,-1})</f>
        <v>0</v>
      </c>
      <c r="BF136" s="46" t="str">
        <f t="shared" si="100"/>
        <v>No holdings</v>
      </c>
      <c r="BG136" s="37">
        <f t="shared" si="101"/>
        <v>0</v>
      </c>
      <c r="BH136" s="196" t="str">
        <f t="shared" si="102"/>
        <v>Fail</v>
      </c>
      <c r="BI136" s="47">
        <f>ABS(Survey!$AL136)</f>
        <v>0</v>
      </c>
      <c r="BJ136" s="47" cm="1">
        <f t="array" ref="BJ136">SUM(SUMIF(Survey!BO136:CH136,{"&gt;0","&lt;0"})*{1,-1})-SUM(SUMIF(Survey!CJ136:DC136,{"&gt;0","&lt;0"})*{1,-1})</f>
        <v>0</v>
      </c>
      <c r="BK136" s="48" t="str">
        <f t="shared" si="103"/>
        <v>No holdings</v>
      </c>
      <c r="BL136" s="49">
        <f t="shared" si="104"/>
        <v>0</v>
      </c>
      <c r="BM136" s="196" t="str">
        <f t="shared" si="105"/>
        <v>Pass</v>
      </c>
      <c r="BN136" s="54" t="b">
        <f>IF(ABS(Survey!$CH136)=0,TRUE,FALSE)</f>
        <v>1</v>
      </c>
      <c r="BO136" s="53" t="b">
        <f>NOT(ISBLANK(Survey!$CI136))</f>
        <v>0</v>
      </c>
      <c r="BP136" s="196" t="str">
        <f t="shared" si="106"/>
        <v>Pass</v>
      </c>
      <c r="BQ136" s="54" t="b">
        <f>IF(ABS(Survey!$DC136)=0,TRUE,FALSE)</f>
        <v>1</v>
      </c>
      <c r="BR136" s="53" t="b">
        <f>NOT(ISBLANK(Survey!$DD136))</f>
        <v>0</v>
      </c>
      <c r="BS136" s="37" t="str">
        <f t="shared" si="107"/>
        <v>Pass</v>
      </c>
      <c r="BT136" s="38" cm="1">
        <f t="array" ref="BT136">SUM(SUMIF(Survey!CD136,{"&gt;0","&lt;0"})*{1,-1})+SUM(SUMIF(Survey!CY136,{"&gt;0","&lt;0"})*{1,-1})</f>
        <v>0</v>
      </c>
      <c r="BU136" s="38">
        <f>SUM(SUMIF(Survey!DF136:DL136,{"&gt;0","&lt;0"})*{1,-1})+SUM(SUMIF(Survey!DN136:DT136,{"&gt;0","&lt;0"})*{1,-1})</f>
        <v>0</v>
      </c>
      <c r="BV136" s="37">
        <f t="shared" si="108"/>
        <v>0</v>
      </c>
      <c r="BW136" s="37">
        <f t="shared" si="109"/>
        <v>0</v>
      </c>
      <c r="BX136" s="196" t="str">
        <f t="shared" si="110"/>
        <v>Pass</v>
      </c>
      <c r="BY136" s="54" t="b">
        <f>IF(ABS(Survey!$DL136)=0,TRUE,FALSE)</f>
        <v>1</v>
      </c>
      <c r="BZ136" s="53" t="b">
        <f>NOT(ISBLANK(Survey!DM136))</f>
        <v>0</v>
      </c>
      <c r="CA136" s="196" t="str">
        <f t="shared" si="111"/>
        <v>Pass</v>
      </c>
      <c r="CB136" s="54" t="b">
        <f>IF(ABS(Survey!$DT136)=0,TRUE,FALSE)</f>
        <v>1</v>
      </c>
      <c r="CC136" s="53" t="b">
        <f>NOT(ISBLANK(Survey!$DU136))</f>
        <v>0</v>
      </c>
      <c r="CD136" s="196" t="str">
        <f t="shared" si="112"/>
        <v>Fail</v>
      </c>
      <c r="CE136" s="47">
        <f>SUM(SUMIF(Survey!EA136:EC136,{"&gt;0","&lt;0"})*{1,-1})</f>
        <v>0</v>
      </c>
      <c r="CF136" s="50">
        <f t="shared" si="113"/>
        <v>0</v>
      </c>
      <c r="CG136" s="50">
        <f t="shared" si="114"/>
        <v>100</v>
      </c>
      <c r="CH136" s="48" t="b">
        <f>IF(OR(Survey!$M136="ETF",Survey!$M136="ETF, alternative mutual fund",Survey!$M136="Closed-end", Survey!$M136="Split share corp"),TRUE,FALSE)</f>
        <v>0</v>
      </c>
      <c r="CI136" s="196" t="str">
        <f t="shared" si="115"/>
        <v>Fail</v>
      </c>
      <c r="CJ136" s="47">
        <f>SUM(SUMIF(Survey!EE136:EK136,{"&gt;0","&lt;0"})*{1,-1})</f>
        <v>0</v>
      </c>
      <c r="CK136" s="50">
        <f t="shared" si="116"/>
        <v>0</v>
      </c>
      <c r="CL136" s="49">
        <f t="shared" si="117"/>
        <v>100</v>
      </c>
      <c r="CM136" s="196" t="str">
        <f t="shared" si="118"/>
        <v>Fail</v>
      </c>
      <c r="CN136" s="47">
        <f>SUM(SUMIF(Survey!EM136:ES136,{"&gt;0","&lt;0"})*{1,-1})</f>
        <v>0</v>
      </c>
      <c r="CO136" s="50">
        <f t="shared" si="119"/>
        <v>0</v>
      </c>
      <c r="CP136" s="49">
        <f t="shared" si="120"/>
        <v>100</v>
      </c>
    </row>
    <row r="137" spans="1:94">
      <c r="A137" s="1">
        <v>134</v>
      </c>
      <c r="B137" s="37" t="str">
        <f t="shared" si="81"/>
        <v>Pass</v>
      </c>
      <c r="C137" s="37" t="str">
        <f>IF(COUNTBLANK(Survey!B137:ET137)=$C$2, "Pass", "Fail")</f>
        <v>Pass</v>
      </c>
      <c r="D137" s="37" t="str">
        <f t="shared" si="82"/>
        <v>Fail</v>
      </c>
      <c r="F137" s="196" t="str">
        <f t="shared" si="83"/>
        <v>Fail</v>
      </c>
      <c r="G137" s="43">
        <f>COUNTBLANK(Survey!B137:D137)+COUNTBLANK(Survey!G137)+COUNTBLANK(Survey!I137)+COUNTBLANK(Survey!L137:M137)+COUNTBLANK(Survey!P137)+COUNTBLANK(Survey!S137:U137)+COUNTBLANK(Survey!AA137:AC137)+COUNTBLANK(Survey!AF137:AG137)+COUNTBLANK(Survey!AK137)</f>
        <v>17</v>
      </c>
      <c r="H137" s="196" t="str">
        <f t="shared" si="84"/>
        <v>Pass</v>
      </c>
      <c r="I137" s="44">
        <f>LEN(Survey!E137)</f>
        <v>0</v>
      </c>
      <c r="J137" s="196" t="str">
        <f t="shared" si="85"/>
        <v>Pass</v>
      </c>
      <c r="K137" s="43">
        <f>LEN(Survey!F137)</f>
        <v>0</v>
      </c>
      <c r="L137" s="196" t="str">
        <f t="shared" si="86"/>
        <v>Pass</v>
      </c>
      <c r="M137" s="44">
        <f>LEN(Survey!H137)</f>
        <v>0</v>
      </c>
      <c r="N137" s="43" t="str">
        <f>IF(Survey!$L137="Prospectus fund", "Yes", "No")</f>
        <v>No</v>
      </c>
      <c r="O137" s="196" t="str">
        <f t="shared" si="87"/>
        <v>Pass</v>
      </c>
      <c r="P137" s="44">
        <f>MOD((LEN(Survey!J137)+2),11)</f>
        <v>2</v>
      </c>
      <c r="Q137" s="48" t="b">
        <f>IF(OR(Survey!$M137="ETF",Survey!$M137="ETF, alternative mutual fund",Survey!$M137="Closed-end", Survey!$M137="Split share corp", Survey!$I137="Yes"),TRUE,FALSE)</f>
        <v>0</v>
      </c>
      <c r="R137" s="196" t="str">
        <f>IFERROR(IF(AND(OR(U137=V137,V137 = "Either"),NOT(ISBLANK(Survey!K137))),"Pass","Fail"),"Pass")</f>
        <v>Fail</v>
      </c>
      <c r="S137" s="47" cm="1">
        <f t="array" ref="S137">SUM(SUMIF(Survey!BO137:CH137,{"&gt;0","&lt;0"})*{1,-1})</f>
        <v>0</v>
      </c>
      <c r="T137" s="54" cm="1">
        <f t="array" ref="T137">SUM(SUMIF(Survey!BR137,{"&gt;0","&lt;0"})*{1,-1})+SUM(SUMIF(Survey!CB137,{"&gt;0","&lt;0"})*{1,-1})</f>
        <v>0</v>
      </c>
      <c r="U137" s="54">
        <f>Survey!K137</f>
        <v>0</v>
      </c>
      <c r="V137" s="53" t="str">
        <f t="shared" si="88"/>
        <v>Stand-alone</v>
      </c>
      <c r="W137" s="196" t="str">
        <f t="shared" si="89"/>
        <v>Fail</v>
      </c>
      <c r="X137" s="93" cm="1">
        <f t="array" ref="X137">SUM(SUMIF(Survey!BO137:CH137,{"&gt;0","&lt;0"})*{1,-1})+SUM(SUMIF(Survey!CJ137:DC137,{"&gt;0","&lt;0"})*{1,-1})</f>
        <v>0</v>
      </c>
      <c r="Y137" s="93">
        <f>IFERROR(X137/(Survey!$AL137),0)</f>
        <v>0</v>
      </c>
      <c r="Z137" s="198" t="b">
        <f>IF(OR(Survey!$M137="Alternative strategy or hedge",Survey!$M137="Other",Survey!$L137="Prospectus fund"),TRUE,FALSE)</f>
        <v>0</v>
      </c>
      <c r="AA137" s="198" t="b">
        <f>NOT(ISBLANK(Survey!$M137))</f>
        <v>0</v>
      </c>
      <c r="AB137" s="196" t="str">
        <f t="shared" si="90"/>
        <v>Pass</v>
      </c>
      <c r="AC137" s="54" t="b">
        <f>NOT(ISNUMBER(SEARCH("Other",Survey!$P137)))</f>
        <v>1</v>
      </c>
      <c r="AD137" s="53" t="b">
        <f>NOT(ISBLANK(Survey!$Q137))</f>
        <v>0</v>
      </c>
      <c r="AE137" s="239" t="str" cm="1">
        <f t="array" ref="AE137">IF(OR(IF(OR($AG137+$AH137 = 2, $AI137=1), FALSE, TRUE), AND($AF137:$AF137 = 0)),"Pass","Fail")</f>
        <v>Pass</v>
      </c>
      <c r="AF137" s="235">
        <f>COUNTBLANK(Survey!$W137:$Z137)</f>
        <v>4</v>
      </c>
      <c r="AG137" s="235">
        <f>IF(Survey!$I137="Yes",1,0)</f>
        <v>0</v>
      </c>
      <c r="AH137" s="235">
        <f>IF(OR(Survey!$M137="Mutual fund",Survey!$M137="Alternative mutual fund",Survey!$M137="Money market"),1,0)</f>
        <v>0</v>
      </c>
      <c r="AI137" s="240">
        <f>IF(OR(Survey!$M137="ETF",Survey!$M137="ETF, alternative mutual fund"),1,0)</f>
        <v>0</v>
      </c>
      <c r="AJ137" s="196" t="str">
        <f t="shared" si="91"/>
        <v>Pass</v>
      </c>
      <c r="AK137" s="54" t="b">
        <f>NOT(ISNUMBER(SEARCH("Yes",Survey!$AC137)))</f>
        <v>1</v>
      </c>
      <c r="AL137" s="53" t="b">
        <f>IF(COUNTBLANK(Survey!$AD137:$AE137)=0,TRUE, FALSE)</f>
        <v>0</v>
      </c>
      <c r="AM137" s="196" t="str">
        <f t="shared" si="92"/>
        <v>Pass</v>
      </c>
      <c r="AN137" s="54" t="b">
        <f>NOT(ISNUMBER(SEARCH("Yes",Survey!$AF137)))</f>
        <v>1</v>
      </c>
      <c r="AO137" s="53" t="b">
        <f>NOT(ISBLANK(Survey!$AH137))</f>
        <v>0</v>
      </c>
      <c r="AP137" s="196" t="str">
        <f t="shared" si="93"/>
        <v>Pass</v>
      </c>
      <c r="AQ137" s="54" t="b">
        <f>NOT(OR(ISNUMBER(SEARCH("Other",Survey!$AH137)),ISNUMBER(SEARCH("Multiple",Survey!$AH137))))</f>
        <v>1</v>
      </c>
      <c r="AR137" s="53" t="b">
        <f>NOT(ISBLANK(Survey!$AI137))</f>
        <v>0</v>
      </c>
      <c r="AS137" s="196" t="str">
        <f t="shared" si="94"/>
        <v>Fail</v>
      </c>
      <c r="AT137" s="45">
        <f>(Survey!$AL137)</f>
        <v>0</v>
      </c>
      <c r="AU137" s="37" t="str">
        <f t="shared" si="95"/>
        <v>Fail</v>
      </c>
      <c r="AV137" s="38">
        <f>ABS(Survey!$AL137)</f>
        <v>0</v>
      </c>
      <c r="AW137" s="64">
        <f>ABS(Survey!$AM137)+Survey!$AN137-ABS(Survey!$AO137)+ABS(Survey!$AP137)-ABS(Survey!$AQ137)+ABS(Survey!$AR137)-ABS(Survey!$AS137)+Survey!$AT137</f>
        <v>0</v>
      </c>
      <c r="AX137" s="46" t="str">
        <f t="shared" si="96"/>
        <v>No holdings</v>
      </c>
      <c r="AY137" s="37">
        <f t="shared" si="97"/>
        <v>0</v>
      </c>
      <c r="AZ137" s="196" t="str">
        <f t="shared" si="98"/>
        <v>Pass</v>
      </c>
      <c r="BA137" s="54" t="b">
        <f>IF(ABS(Survey!$AT137)=0,TRUE,FALSE)</f>
        <v>1</v>
      </c>
      <c r="BB137" s="53" t="b">
        <f>NOT(ISBLANK(Survey!$AU137))</f>
        <v>0</v>
      </c>
      <c r="BC137" s="37" t="str">
        <f t="shared" si="99"/>
        <v>Fail</v>
      </c>
      <c r="BD137" s="38">
        <f>ABS(Survey!$AL137)</f>
        <v>0</v>
      </c>
      <c r="BE137" s="38" cm="1">
        <f t="array" ref="BE137">SUM(SUMIF(Survey!AW137:BD137,{"&gt;0","&lt;0"})*{1,-1})-SUM(SUMIF(Survey!BF137:BM137,{"&gt;0","&lt;0"})*{1,-1})</f>
        <v>0</v>
      </c>
      <c r="BF137" s="46" t="str">
        <f t="shared" si="100"/>
        <v>No holdings</v>
      </c>
      <c r="BG137" s="37">
        <f t="shared" si="101"/>
        <v>0</v>
      </c>
      <c r="BH137" s="196" t="str">
        <f t="shared" si="102"/>
        <v>Fail</v>
      </c>
      <c r="BI137" s="47">
        <f>ABS(Survey!$AL137)</f>
        <v>0</v>
      </c>
      <c r="BJ137" s="47" cm="1">
        <f t="array" ref="BJ137">SUM(SUMIF(Survey!BO137:CH137,{"&gt;0","&lt;0"})*{1,-1})-SUM(SUMIF(Survey!CJ137:DC137,{"&gt;0","&lt;0"})*{1,-1})</f>
        <v>0</v>
      </c>
      <c r="BK137" s="48" t="str">
        <f t="shared" si="103"/>
        <v>No holdings</v>
      </c>
      <c r="BL137" s="49">
        <f t="shared" si="104"/>
        <v>0</v>
      </c>
      <c r="BM137" s="196" t="str">
        <f t="shared" si="105"/>
        <v>Pass</v>
      </c>
      <c r="BN137" s="54" t="b">
        <f>IF(ABS(Survey!$CH137)=0,TRUE,FALSE)</f>
        <v>1</v>
      </c>
      <c r="BO137" s="53" t="b">
        <f>NOT(ISBLANK(Survey!$CI137))</f>
        <v>0</v>
      </c>
      <c r="BP137" s="196" t="str">
        <f t="shared" si="106"/>
        <v>Pass</v>
      </c>
      <c r="BQ137" s="54" t="b">
        <f>IF(ABS(Survey!$DC137)=0,TRUE,FALSE)</f>
        <v>1</v>
      </c>
      <c r="BR137" s="53" t="b">
        <f>NOT(ISBLANK(Survey!$DD137))</f>
        <v>0</v>
      </c>
      <c r="BS137" s="37" t="str">
        <f t="shared" si="107"/>
        <v>Pass</v>
      </c>
      <c r="BT137" s="38" cm="1">
        <f t="array" ref="BT137">SUM(SUMIF(Survey!CD137,{"&gt;0","&lt;0"})*{1,-1})+SUM(SUMIF(Survey!CY137,{"&gt;0","&lt;0"})*{1,-1})</f>
        <v>0</v>
      </c>
      <c r="BU137" s="38">
        <f>SUM(SUMIF(Survey!DF137:DL137,{"&gt;0","&lt;0"})*{1,-1})+SUM(SUMIF(Survey!DN137:DT137,{"&gt;0","&lt;0"})*{1,-1})</f>
        <v>0</v>
      </c>
      <c r="BV137" s="37">
        <f t="shared" si="108"/>
        <v>0</v>
      </c>
      <c r="BW137" s="37">
        <f t="shared" si="109"/>
        <v>0</v>
      </c>
      <c r="BX137" s="196" t="str">
        <f t="shared" si="110"/>
        <v>Pass</v>
      </c>
      <c r="BY137" s="54" t="b">
        <f>IF(ABS(Survey!$DL137)=0,TRUE,FALSE)</f>
        <v>1</v>
      </c>
      <c r="BZ137" s="53" t="b">
        <f>NOT(ISBLANK(Survey!DM137))</f>
        <v>0</v>
      </c>
      <c r="CA137" s="196" t="str">
        <f t="shared" si="111"/>
        <v>Pass</v>
      </c>
      <c r="CB137" s="54" t="b">
        <f>IF(ABS(Survey!$DT137)=0,TRUE,FALSE)</f>
        <v>1</v>
      </c>
      <c r="CC137" s="53" t="b">
        <f>NOT(ISBLANK(Survey!$DU137))</f>
        <v>0</v>
      </c>
      <c r="CD137" s="196" t="str">
        <f t="shared" si="112"/>
        <v>Fail</v>
      </c>
      <c r="CE137" s="47">
        <f>SUM(SUMIF(Survey!EA137:EC137,{"&gt;0","&lt;0"})*{1,-1})</f>
        <v>0</v>
      </c>
      <c r="CF137" s="50">
        <f t="shared" si="113"/>
        <v>0</v>
      </c>
      <c r="CG137" s="50">
        <f t="shared" si="114"/>
        <v>100</v>
      </c>
      <c r="CH137" s="48" t="b">
        <f>IF(OR(Survey!$M137="ETF",Survey!$M137="ETF, alternative mutual fund",Survey!$M137="Closed-end", Survey!$M137="Split share corp"),TRUE,FALSE)</f>
        <v>0</v>
      </c>
      <c r="CI137" s="196" t="str">
        <f t="shared" si="115"/>
        <v>Fail</v>
      </c>
      <c r="CJ137" s="47">
        <f>SUM(SUMIF(Survey!EE137:EK137,{"&gt;0","&lt;0"})*{1,-1})</f>
        <v>0</v>
      </c>
      <c r="CK137" s="50">
        <f t="shared" si="116"/>
        <v>0</v>
      </c>
      <c r="CL137" s="49">
        <f t="shared" si="117"/>
        <v>100</v>
      </c>
      <c r="CM137" s="196" t="str">
        <f t="shared" si="118"/>
        <v>Fail</v>
      </c>
      <c r="CN137" s="47">
        <f>SUM(SUMIF(Survey!EM137:ES137,{"&gt;0","&lt;0"})*{1,-1})</f>
        <v>0</v>
      </c>
      <c r="CO137" s="50">
        <f t="shared" si="119"/>
        <v>0</v>
      </c>
      <c r="CP137" s="49">
        <f t="shared" si="120"/>
        <v>100</v>
      </c>
    </row>
    <row r="138" spans="1:94">
      <c r="A138" s="1">
        <v>135</v>
      </c>
      <c r="B138" s="37" t="str">
        <f t="shared" si="81"/>
        <v>Pass</v>
      </c>
      <c r="C138" s="37" t="str">
        <f>IF(COUNTBLANK(Survey!B138:ET138)=$C$2, "Pass", "Fail")</f>
        <v>Pass</v>
      </c>
      <c r="D138" s="37" t="str">
        <f t="shared" si="82"/>
        <v>Fail</v>
      </c>
      <c r="F138" s="196" t="str">
        <f t="shared" si="83"/>
        <v>Fail</v>
      </c>
      <c r="G138" s="43">
        <f>COUNTBLANK(Survey!B138:D138)+COUNTBLANK(Survey!G138)+COUNTBLANK(Survey!I138)+COUNTBLANK(Survey!L138:M138)+COUNTBLANK(Survey!P138)+COUNTBLANK(Survey!S138:U138)+COUNTBLANK(Survey!AA138:AC138)+COUNTBLANK(Survey!AF138:AG138)+COUNTBLANK(Survey!AK138)</f>
        <v>17</v>
      </c>
      <c r="H138" s="196" t="str">
        <f t="shared" si="84"/>
        <v>Pass</v>
      </c>
      <c r="I138" s="44">
        <f>LEN(Survey!E138)</f>
        <v>0</v>
      </c>
      <c r="J138" s="196" t="str">
        <f t="shared" si="85"/>
        <v>Pass</v>
      </c>
      <c r="K138" s="43">
        <f>LEN(Survey!F138)</f>
        <v>0</v>
      </c>
      <c r="L138" s="196" t="str">
        <f t="shared" si="86"/>
        <v>Pass</v>
      </c>
      <c r="M138" s="44">
        <f>LEN(Survey!H138)</f>
        <v>0</v>
      </c>
      <c r="N138" s="43" t="str">
        <f>IF(Survey!$L138="Prospectus fund", "Yes", "No")</f>
        <v>No</v>
      </c>
      <c r="O138" s="196" t="str">
        <f t="shared" si="87"/>
        <v>Pass</v>
      </c>
      <c r="P138" s="44">
        <f>MOD((LEN(Survey!J138)+2),11)</f>
        <v>2</v>
      </c>
      <c r="Q138" s="48" t="b">
        <f>IF(OR(Survey!$M138="ETF",Survey!$M138="ETF, alternative mutual fund",Survey!$M138="Closed-end", Survey!$M138="Split share corp", Survey!$I138="Yes"),TRUE,FALSE)</f>
        <v>0</v>
      </c>
      <c r="R138" s="196" t="str">
        <f>IFERROR(IF(AND(OR(U138=V138,V138 = "Either"),NOT(ISBLANK(Survey!K138))),"Pass","Fail"),"Pass")</f>
        <v>Fail</v>
      </c>
      <c r="S138" s="47" cm="1">
        <f t="array" ref="S138">SUM(SUMIF(Survey!BO138:CH138,{"&gt;0","&lt;0"})*{1,-1})</f>
        <v>0</v>
      </c>
      <c r="T138" s="54" cm="1">
        <f t="array" ref="T138">SUM(SUMIF(Survey!BR138,{"&gt;0","&lt;0"})*{1,-1})+SUM(SUMIF(Survey!CB138,{"&gt;0","&lt;0"})*{1,-1})</f>
        <v>0</v>
      </c>
      <c r="U138" s="54">
        <f>Survey!K138</f>
        <v>0</v>
      </c>
      <c r="V138" s="53" t="str">
        <f t="shared" si="88"/>
        <v>Stand-alone</v>
      </c>
      <c r="W138" s="196" t="str">
        <f t="shared" si="89"/>
        <v>Fail</v>
      </c>
      <c r="X138" s="93" cm="1">
        <f t="array" ref="X138">SUM(SUMIF(Survey!BO138:CH138,{"&gt;0","&lt;0"})*{1,-1})+SUM(SUMIF(Survey!CJ138:DC138,{"&gt;0","&lt;0"})*{1,-1})</f>
        <v>0</v>
      </c>
      <c r="Y138" s="93">
        <f>IFERROR(X138/(Survey!$AL138),0)</f>
        <v>0</v>
      </c>
      <c r="Z138" s="198" t="b">
        <f>IF(OR(Survey!$M138="Alternative strategy or hedge",Survey!$M138="Other",Survey!$L138="Prospectus fund"),TRUE,FALSE)</f>
        <v>0</v>
      </c>
      <c r="AA138" s="198" t="b">
        <f>NOT(ISBLANK(Survey!$M138))</f>
        <v>0</v>
      </c>
      <c r="AB138" s="196" t="str">
        <f t="shared" si="90"/>
        <v>Pass</v>
      </c>
      <c r="AC138" s="54" t="b">
        <f>NOT(ISNUMBER(SEARCH("Other",Survey!$P138)))</f>
        <v>1</v>
      </c>
      <c r="AD138" s="53" t="b">
        <f>NOT(ISBLANK(Survey!$Q138))</f>
        <v>0</v>
      </c>
      <c r="AE138" s="239" t="str" cm="1">
        <f t="array" ref="AE138">IF(OR(IF(OR($AG138+$AH138 = 2, $AI138=1), FALSE, TRUE), AND($AF138:$AF138 = 0)),"Pass","Fail")</f>
        <v>Pass</v>
      </c>
      <c r="AF138" s="235">
        <f>COUNTBLANK(Survey!$W138:$Z138)</f>
        <v>4</v>
      </c>
      <c r="AG138" s="235">
        <f>IF(Survey!$I138="Yes",1,0)</f>
        <v>0</v>
      </c>
      <c r="AH138" s="235">
        <f>IF(OR(Survey!$M138="Mutual fund",Survey!$M138="Alternative mutual fund",Survey!$M138="Money market"),1,0)</f>
        <v>0</v>
      </c>
      <c r="AI138" s="240">
        <f>IF(OR(Survey!$M138="ETF",Survey!$M138="ETF, alternative mutual fund"),1,0)</f>
        <v>0</v>
      </c>
      <c r="AJ138" s="196" t="str">
        <f t="shared" si="91"/>
        <v>Pass</v>
      </c>
      <c r="AK138" s="54" t="b">
        <f>NOT(ISNUMBER(SEARCH("Yes",Survey!$AC138)))</f>
        <v>1</v>
      </c>
      <c r="AL138" s="53" t="b">
        <f>IF(COUNTBLANK(Survey!$AD138:$AE138)=0,TRUE, FALSE)</f>
        <v>0</v>
      </c>
      <c r="AM138" s="196" t="str">
        <f t="shared" si="92"/>
        <v>Pass</v>
      </c>
      <c r="AN138" s="54" t="b">
        <f>NOT(ISNUMBER(SEARCH("Yes",Survey!$AF138)))</f>
        <v>1</v>
      </c>
      <c r="AO138" s="53" t="b">
        <f>NOT(ISBLANK(Survey!$AH138))</f>
        <v>0</v>
      </c>
      <c r="AP138" s="196" t="str">
        <f t="shared" si="93"/>
        <v>Pass</v>
      </c>
      <c r="AQ138" s="54" t="b">
        <f>NOT(OR(ISNUMBER(SEARCH("Other",Survey!$AH138)),ISNUMBER(SEARCH("Multiple",Survey!$AH138))))</f>
        <v>1</v>
      </c>
      <c r="AR138" s="53" t="b">
        <f>NOT(ISBLANK(Survey!$AI138))</f>
        <v>0</v>
      </c>
      <c r="AS138" s="196" t="str">
        <f t="shared" si="94"/>
        <v>Fail</v>
      </c>
      <c r="AT138" s="45">
        <f>(Survey!$AL138)</f>
        <v>0</v>
      </c>
      <c r="AU138" s="37" t="str">
        <f t="shared" si="95"/>
        <v>Fail</v>
      </c>
      <c r="AV138" s="38">
        <f>ABS(Survey!$AL138)</f>
        <v>0</v>
      </c>
      <c r="AW138" s="64">
        <f>ABS(Survey!$AM138)+Survey!$AN138-ABS(Survey!$AO138)+ABS(Survey!$AP138)-ABS(Survey!$AQ138)+ABS(Survey!$AR138)-ABS(Survey!$AS138)+Survey!$AT138</f>
        <v>0</v>
      </c>
      <c r="AX138" s="46" t="str">
        <f t="shared" si="96"/>
        <v>No holdings</v>
      </c>
      <c r="AY138" s="37">
        <f t="shared" si="97"/>
        <v>0</v>
      </c>
      <c r="AZ138" s="196" t="str">
        <f t="shared" si="98"/>
        <v>Pass</v>
      </c>
      <c r="BA138" s="54" t="b">
        <f>IF(ABS(Survey!$AT138)=0,TRUE,FALSE)</f>
        <v>1</v>
      </c>
      <c r="BB138" s="53" t="b">
        <f>NOT(ISBLANK(Survey!$AU138))</f>
        <v>0</v>
      </c>
      <c r="BC138" s="37" t="str">
        <f t="shared" si="99"/>
        <v>Fail</v>
      </c>
      <c r="BD138" s="38">
        <f>ABS(Survey!$AL138)</f>
        <v>0</v>
      </c>
      <c r="BE138" s="38" cm="1">
        <f t="array" ref="BE138">SUM(SUMIF(Survey!AW138:BD138,{"&gt;0","&lt;0"})*{1,-1})-SUM(SUMIF(Survey!BF138:BM138,{"&gt;0","&lt;0"})*{1,-1})</f>
        <v>0</v>
      </c>
      <c r="BF138" s="46" t="str">
        <f t="shared" si="100"/>
        <v>No holdings</v>
      </c>
      <c r="BG138" s="37">
        <f t="shared" si="101"/>
        <v>0</v>
      </c>
      <c r="BH138" s="196" t="str">
        <f t="shared" si="102"/>
        <v>Fail</v>
      </c>
      <c r="BI138" s="47">
        <f>ABS(Survey!$AL138)</f>
        <v>0</v>
      </c>
      <c r="BJ138" s="47" cm="1">
        <f t="array" ref="BJ138">SUM(SUMIF(Survey!BO138:CH138,{"&gt;0","&lt;0"})*{1,-1})-SUM(SUMIF(Survey!CJ138:DC138,{"&gt;0","&lt;0"})*{1,-1})</f>
        <v>0</v>
      </c>
      <c r="BK138" s="48" t="str">
        <f t="shared" si="103"/>
        <v>No holdings</v>
      </c>
      <c r="BL138" s="49">
        <f t="shared" si="104"/>
        <v>0</v>
      </c>
      <c r="BM138" s="196" t="str">
        <f t="shared" si="105"/>
        <v>Pass</v>
      </c>
      <c r="BN138" s="54" t="b">
        <f>IF(ABS(Survey!$CH138)=0,TRUE,FALSE)</f>
        <v>1</v>
      </c>
      <c r="BO138" s="53" t="b">
        <f>NOT(ISBLANK(Survey!$CI138))</f>
        <v>0</v>
      </c>
      <c r="BP138" s="196" t="str">
        <f t="shared" si="106"/>
        <v>Pass</v>
      </c>
      <c r="BQ138" s="54" t="b">
        <f>IF(ABS(Survey!$DC138)=0,TRUE,FALSE)</f>
        <v>1</v>
      </c>
      <c r="BR138" s="53" t="b">
        <f>NOT(ISBLANK(Survey!$DD138))</f>
        <v>0</v>
      </c>
      <c r="BS138" s="37" t="str">
        <f t="shared" si="107"/>
        <v>Pass</v>
      </c>
      <c r="BT138" s="38" cm="1">
        <f t="array" ref="BT138">SUM(SUMIF(Survey!CD138,{"&gt;0","&lt;0"})*{1,-1})+SUM(SUMIF(Survey!CY138,{"&gt;0","&lt;0"})*{1,-1})</f>
        <v>0</v>
      </c>
      <c r="BU138" s="38">
        <f>SUM(SUMIF(Survey!DF138:DL138,{"&gt;0","&lt;0"})*{1,-1})+SUM(SUMIF(Survey!DN138:DT138,{"&gt;0","&lt;0"})*{1,-1})</f>
        <v>0</v>
      </c>
      <c r="BV138" s="37">
        <f t="shared" si="108"/>
        <v>0</v>
      </c>
      <c r="BW138" s="37">
        <f t="shared" si="109"/>
        <v>0</v>
      </c>
      <c r="BX138" s="196" t="str">
        <f t="shared" si="110"/>
        <v>Pass</v>
      </c>
      <c r="BY138" s="54" t="b">
        <f>IF(ABS(Survey!$DL138)=0,TRUE,FALSE)</f>
        <v>1</v>
      </c>
      <c r="BZ138" s="53" t="b">
        <f>NOT(ISBLANK(Survey!DM138))</f>
        <v>0</v>
      </c>
      <c r="CA138" s="196" t="str">
        <f t="shared" si="111"/>
        <v>Pass</v>
      </c>
      <c r="CB138" s="54" t="b">
        <f>IF(ABS(Survey!$DT138)=0,TRUE,FALSE)</f>
        <v>1</v>
      </c>
      <c r="CC138" s="53" t="b">
        <f>NOT(ISBLANK(Survey!$DU138))</f>
        <v>0</v>
      </c>
      <c r="CD138" s="196" t="str">
        <f t="shared" si="112"/>
        <v>Fail</v>
      </c>
      <c r="CE138" s="47">
        <f>SUM(SUMIF(Survey!EA138:EC138,{"&gt;0","&lt;0"})*{1,-1})</f>
        <v>0</v>
      </c>
      <c r="CF138" s="50">
        <f t="shared" si="113"/>
        <v>0</v>
      </c>
      <c r="CG138" s="50">
        <f t="shared" si="114"/>
        <v>100</v>
      </c>
      <c r="CH138" s="48" t="b">
        <f>IF(OR(Survey!$M138="ETF",Survey!$M138="ETF, alternative mutual fund",Survey!$M138="Closed-end", Survey!$M138="Split share corp"),TRUE,FALSE)</f>
        <v>0</v>
      </c>
      <c r="CI138" s="196" t="str">
        <f t="shared" si="115"/>
        <v>Fail</v>
      </c>
      <c r="CJ138" s="47">
        <f>SUM(SUMIF(Survey!EE138:EK138,{"&gt;0","&lt;0"})*{1,-1})</f>
        <v>0</v>
      </c>
      <c r="CK138" s="50">
        <f t="shared" si="116"/>
        <v>0</v>
      </c>
      <c r="CL138" s="49">
        <f t="shared" si="117"/>
        <v>100</v>
      </c>
      <c r="CM138" s="196" t="str">
        <f t="shared" si="118"/>
        <v>Fail</v>
      </c>
      <c r="CN138" s="47">
        <f>SUM(SUMIF(Survey!EM138:ES138,{"&gt;0","&lt;0"})*{1,-1})</f>
        <v>0</v>
      </c>
      <c r="CO138" s="50">
        <f t="shared" si="119"/>
        <v>0</v>
      </c>
      <c r="CP138" s="49">
        <f t="shared" si="120"/>
        <v>100</v>
      </c>
    </row>
    <row r="139" spans="1:94">
      <c r="A139" s="1">
        <v>136</v>
      </c>
      <c r="B139" s="37" t="str">
        <f t="shared" si="81"/>
        <v>Pass</v>
      </c>
      <c r="C139" s="37" t="str">
        <f>IF(COUNTBLANK(Survey!B139:ET139)=$C$2, "Pass", "Fail")</f>
        <v>Pass</v>
      </c>
      <c r="D139" s="37" t="str">
        <f t="shared" si="82"/>
        <v>Fail</v>
      </c>
      <c r="F139" s="196" t="str">
        <f t="shared" si="83"/>
        <v>Fail</v>
      </c>
      <c r="G139" s="43">
        <f>COUNTBLANK(Survey!B139:D139)+COUNTBLANK(Survey!G139)+COUNTBLANK(Survey!I139)+COUNTBLANK(Survey!L139:M139)+COUNTBLANK(Survey!P139)+COUNTBLANK(Survey!S139:U139)+COUNTBLANK(Survey!AA139:AC139)+COUNTBLANK(Survey!AF139:AG139)+COUNTBLANK(Survey!AK139)</f>
        <v>17</v>
      </c>
      <c r="H139" s="196" t="str">
        <f t="shared" si="84"/>
        <v>Pass</v>
      </c>
      <c r="I139" s="44">
        <f>LEN(Survey!E139)</f>
        <v>0</v>
      </c>
      <c r="J139" s="196" t="str">
        <f t="shared" si="85"/>
        <v>Pass</v>
      </c>
      <c r="K139" s="43">
        <f>LEN(Survey!F139)</f>
        <v>0</v>
      </c>
      <c r="L139" s="196" t="str">
        <f t="shared" si="86"/>
        <v>Pass</v>
      </c>
      <c r="M139" s="44">
        <f>LEN(Survey!H139)</f>
        <v>0</v>
      </c>
      <c r="N139" s="43" t="str">
        <f>IF(Survey!$L139="Prospectus fund", "Yes", "No")</f>
        <v>No</v>
      </c>
      <c r="O139" s="196" t="str">
        <f t="shared" si="87"/>
        <v>Pass</v>
      </c>
      <c r="P139" s="44">
        <f>MOD((LEN(Survey!J139)+2),11)</f>
        <v>2</v>
      </c>
      <c r="Q139" s="48" t="b">
        <f>IF(OR(Survey!$M139="ETF",Survey!$M139="ETF, alternative mutual fund",Survey!$M139="Closed-end", Survey!$M139="Split share corp", Survey!$I139="Yes"),TRUE,FALSE)</f>
        <v>0</v>
      </c>
      <c r="R139" s="196" t="str">
        <f>IFERROR(IF(AND(OR(U139=V139,V139 = "Either"),NOT(ISBLANK(Survey!K139))),"Pass","Fail"),"Pass")</f>
        <v>Fail</v>
      </c>
      <c r="S139" s="47" cm="1">
        <f t="array" ref="S139">SUM(SUMIF(Survey!BO139:CH139,{"&gt;0","&lt;0"})*{1,-1})</f>
        <v>0</v>
      </c>
      <c r="T139" s="54" cm="1">
        <f t="array" ref="T139">SUM(SUMIF(Survey!BR139,{"&gt;0","&lt;0"})*{1,-1})+SUM(SUMIF(Survey!CB139,{"&gt;0","&lt;0"})*{1,-1})</f>
        <v>0</v>
      </c>
      <c r="U139" s="54">
        <f>Survey!K139</f>
        <v>0</v>
      </c>
      <c r="V139" s="53" t="str">
        <f t="shared" si="88"/>
        <v>Stand-alone</v>
      </c>
      <c r="W139" s="196" t="str">
        <f t="shared" si="89"/>
        <v>Fail</v>
      </c>
      <c r="X139" s="93" cm="1">
        <f t="array" ref="X139">SUM(SUMIF(Survey!BO139:CH139,{"&gt;0","&lt;0"})*{1,-1})+SUM(SUMIF(Survey!CJ139:DC139,{"&gt;0","&lt;0"})*{1,-1})</f>
        <v>0</v>
      </c>
      <c r="Y139" s="93">
        <f>IFERROR(X139/(Survey!$AL139),0)</f>
        <v>0</v>
      </c>
      <c r="Z139" s="198" t="b">
        <f>IF(OR(Survey!$M139="Alternative strategy or hedge",Survey!$M139="Other",Survey!$L139="Prospectus fund"),TRUE,FALSE)</f>
        <v>0</v>
      </c>
      <c r="AA139" s="198" t="b">
        <f>NOT(ISBLANK(Survey!$M139))</f>
        <v>0</v>
      </c>
      <c r="AB139" s="196" t="str">
        <f t="shared" si="90"/>
        <v>Pass</v>
      </c>
      <c r="AC139" s="54" t="b">
        <f>NOT(ISNUMBER(SEARCH("Other",Survey!$P139)))</f>
        <v>1</v>
      </c>
      <c r="AD139" s="53" t="b">
        <f>NOT(ISBLANK(Survey!$Q139))</f>
        <v>0</v>
      </c>
      <c r="AE139" s="239" t="str" cm="1">
        <f t="array" ref="AE139">IF(OR(IF(OR($AG139+$AH139 = 2, $AI139=1), FALSE, TRUE), AND($AF139:$AF139 = 0)),"Pass","Fail")</f>
        <v>Pass</v>
      </c>
      <c r="AF139" s="235">
        <f>COUNTBLANK(Survey!$W139:$Z139)</f>
        <v>4</v>
      </c>
      <c r="AG139" s="235">
        <f>IF(Survey!$I139="Yes",1,0)</f>
        <v>0</v>
      </c>
      <c r="AH139" s="235">
        <f>IF(OR(Survey!$M139="Mutual fund",Survey!$M139="Alternative mutual fund",Survey!$M139="Money market"),1,0)</f>
        <v>0</v>
      </c>
      <c r="AI139" s="240">
        <f>IF(OR(Survey!$M139="ETF",Survey!$M139="ETF, alternative mutual fund"),1,0)</f>
        <v>0</v>
      </c>
      <c r="AJ139" s="196" t="str">
        <f t="shared" si="91"/>
        <v>Pass</v>
      </c>
      <c r="AK139" s="54" t="b">
        <f>NOT(ISNUMBER(SEARCH("Yes",Survey!$AC139)))</f>
        <v>1</v>
      </c>
      <c r="AL139" s="53" t="b">
        <f>IF(COUNTBLANK(Survey!$AD139:$AE139)=0,TRUE, FALSE)</f>
        <v>0</v>
      </c>
      <c r="AM139" s="196" t="str">
        <f t="shared" si="92"/>
        <v>Pass</v>
      </c>
      <c r="AN139" s="54" t="b">
        <f>NOT(ISNUMBER(SEARCH("Yes",Survey!$AF139)))</f>
        <v>1</v>
      </c>
      <c r="AO139" s="53" t="b">
        <f>NOT(ISBLANK(Survey!$AH139))</f>
        <v>0</v>
      </c>
      <c r="AP139" s="196" t="str">
        <f t="shared" si="93"/>
        <v>Pass</v>
      </c>
      <c r="AQ139" s="54" t="b">
        <f>NOT(OR(ISNUMBER(SEARCH("Other",Survey!$AH139)),ISNUMBER(SEARCH("Multiple",Survey!$AH139))))</f>
        <v>1</v>
      </c>
      <c r="AR139" s="53" t="b">
        <f>NOT(ISBLANK(Survey!$AI139))</f>
        <v>0</v>
      </c>
      <c r="AS139" s="196" t="str">
        <f t="shared" si="94"/>
        <v>Fail</v>
      </c>
      <c r="AT139" s="45">
        <f>(Survey!$AL139)</f>
        <v>0</v>
      </c>
      <c r="AU139" s="37" t="str">
        <f t="shared" si="95"/>
        <v>Fail</v>
      </c>
      <c r="AV139" s="38">
        <f>ABS(Survey!$AL139)</f>
        <v>0</v>
      </c>
      <c r="AW139" s="64">
        <f>ABS(Survey!$AM139)+Survey!$AN139-ABS(Survey!$AO139)+ABS(Survey!$AP139)-ABS(Survey!$AQ139)+ABS(Survey!$AR139)-ABS(Survey!$AS139)+Survey!$AT139</f>
        <v>0</v>
      </c>
      <c r="AX139" s="46" t="str">
        <f t="shared" si="96"/>
        <v>No holdings</v>
      </c>
      <c r="AY139" s="37">
        <f t="shared" si="97"/>
        <v>0</v>
      </c>
      <c r="AZ139" s="196" t="str">
        <f t="shared" si="98"/>
        <v>Pass</v>
      </c>
      <c r="BA139" s="54" t="b">
        <f>IF(ABS(Survey!$AT139)=0,TRUE,FALSE)</f>
        <v>1</v>
      </c>
      <c r="BB139" s="53" t="b">
        <f>NOT(ISBLANK(Survey!$AU139))</f>
        <v>0</v>
      </c>
      <c r="BC139" s="37" t="str">
        <f t="shared" si="99"/>
        <v>Fail</v>
      </c>
      <c r="BD139" s="38">
        <f>ABS(Survey!$AL139)</f>
        <v>0</v>
      </c>
      <c r="BE139" s="38" cm="1">
        <f t="array" ref="BE139">SUM(SUMIF(Survey!AW139:BD139,{"&gt;0","&lt;0"})*{1,-1})-SUM(SUMIF(Survey!BF139:BM139,{"&gt;0","&lt;0"})*{1,-1})</f>
        <v>0</v>
      </c>
      <c r="BF139" s="46" t="str">
        <f t="shared" si="100"/>
        <v>No holdings</v>
      </c>
      <c r="BG139" s="37">
        <f t="shared" si="101"/>
        <v>0</v>
      </c>
      <c r="BH139" s="196" t="str">
        <f t="shared" si="102"/>
        <v>Fail</v>
      </c>
      <c r="BI139" s="47">
        <f>ABS(Survey!$AL139)</f>
        <v>0</v>
      </c>
      <c r="BJ139" s="47" cm="1">
        <f t="array" ref="BJ139">SUM(SUMIF(Survey!BO139:CH139,{"&gt;0","&lt;0"})*{1,-1})-SUM(SUMIF(Survey!CJ139:DC139,{"&gt;0","&lt;0"})*{1,-1})</f>
        <v>0</v>
      </c>
      <c r="BK139" s="48" t="str">
        <f t="shared" si="103"/>
        <v>No holdings</v>
      </c>
      <c r="BL139" s="49">
        <f t="shared" si="104"/>
        <v>0</v>
      </c>
      <c r="BM139" s="196" t="str">
        <f t="shared" si="105"/>
        <v>Pass</v>
      </c>
      <c r="BN139" s="54" t="b">
        <f>IF(ABS(Survey!$CH139)=0,TRUE,FALSE)</f>
        <v>1</v>
      </c>
      <c r="BO139" s="53" t="b">
        <f>NOT(ISBLANK(Survey!$CI139))</f>
        <v>0</v>
      </c>
      <c r="BP139" s="196" t="str">
        <f t="shared" si="106"/>
        <v>Pass</v>
      </c>
      <c r="BQ139" s="54" t="b">
        <f>IF(ABS(Survey!$DC139)=0,TRUE,FALSE)</f>
        <v>1</v>
      </c>
      <c r="BR139" s="53" t="b">
        <f>NOT(ISBLANK(Survey!$DD139))</f>
        <v>0</v>
      </c>
      <c r="BS139" s="37" t="str">
        <f t="shared" si="107"/>
        <v>Pass</v>
      </c>
      <c r="BT139" s="38" cm="1">
        <f t="array" ref="BT139">SUM(SUMIF(Survey!CD139,{"&gt;0","&lt;0"})*{1,-1})+SUM(SUMIF(Survey!CY139,{"&gt;0","&lt;0"})*{1,-1})</f>
        <v>0</v>
      </c>
      <c r="BU139" s="38">
        <f>SUM(SUMIF(Survey!DF139:DL139,{"&gt;0","&lt;0"})*{1,-1})+SUM(SUMIF(Survey!DN139:DT139,{"&gt;0","&lt;0"})*{1,-1})</f>
        <v>0</v>
      </c>
      <c r="BV139" s="37">
        <f t="shared" si="108"/>
        <v>0</v>
      </c>
      <c r="BW139" s="37">
        <f t="shared" si="109"/>
        <v>0</v>
      </c>
      <c r="BX139" s="196" t="str">
        <f t="shared" si="110"/>
        <v>Pass</v>
      </c>
      <c r="BY139" s="54" t="b">
        <f>IF(ABS(Survey!$DL139)=0,TRUE,FALSE)</f>
        <v>1</v>
      </c>
      <c r="BZ139" s="53" t="b">
        <f>NOT(ISBLANK(Survey!DM139))</f>
        <v>0</v>
      </c>
      <c r="CA139" s="196" t="str">
        <f t="shared" si="111"/>
        <v>Pass</v>
      </c>
      <c r="CB139" s="54" t="b">
        <f>IF(ABS(Survey!$DT139)=0,TRUE,FALSE)</f>
        <v>1</v>
      </c>
      <c r="CC139" s="53" t="b">
        <f>NOT(ISBLANK(Survey!$DU139))</f>
        <v>0</v>
      </c>
      <c r="CD139" s="196" t="str">
        <f t="shared" si="112"/>
        <v>Fail</v>
      </c>
      <c r="CE139" s="47">
        <f>SUM(SUMIF(Survey!EA139:EC139,{"&gt;0","&lt;0"})*{1,-1})</f>
        <v>0</v>
      </c>
      <c r="CF139" s="50">
        <f t="shared" si="113"/>
        <v>0</v>
      </c>
      <c r="CG139" s="50">
        <f t="shared" si="114"/>
        <v>100</v>
      </c>
      <c r="CH139" s="48" t="b">
        <f>IF(OR(Survey!$M139="ETF",Survey!$M139="ETF, alternative mutual fund",Survey!$M139="Closed-end", Survey!$M139="Split share corp"),TRUE,FALSE)</f>
        <v>0</v>
      </c>
      <c r="CI139" s="196" t="str">
        <f t="shared" si="115"/>
        <v>Fail</v>
      </c>
      <c r="CJ139" s="47">
        <f>SUM(SUMIF(Survey!EE139:EK139,{"&gt;0","&lt;0"})*{1,-1})</f>
        <v>0</v>
      </c>
      <c r="CK139" s="50">
        <f t="shared" si="116"/>
        <v>0</v>
      </c>
      <c r="CL139" s="49">
        <f t="shared" si="117"/>
        <v>100</v>
      </c>
      <c r="CM139" s="196" t="str">
        <f t="shared" si="118"/>
        <v>Fail</v>
      </c>
      <c r="CN139" s="47">
        <f>SUM(SUMIF(Survey!EM139:ES139,{"&gt;0","&lt;0"})*{1,-1})</f>
        <v>0</v>
      </c>
      <c r="CO139" s="50">
        <f t="shared" si="119"/>
        <v>0</v>
      </c>
      <c r="CP139" s="49">
        <f t="shared" si="120"/>
        <v>100</v>
      </c>
    </row>
    <row r="140" spans="1:94">
      <c r="A140" s="1">
        <v>137</v>
      </c>
      <c r="B140" s="37" t="str">
        <f t="shared" si="81"/>
        <v>Pass</v>
      </c>
      <c r="C140" s="37" t="str">
        <f>IF(COUNTBLANK(Survey!B140:ET140)=$C$2, "Pass", "Fail")</f>
        <v>Pass</v>
      </c>
      <c r="D140" s="37" t="str">
        <f t="shared" si="82"/>
        <v>Fail</v>
      </c>
      <c r="F140" s="196" t="str">
        <f t="shared" si="83"/>
        <v>Fail</v>
      </c>
      <c r="G140" s="43">
        <f>COUNTBLANK(Survey!B140:D140)+COUNTBLANK(Survey!G140)+COUNTBLANK(Survey!I140)+COUNTBLANK(Survey!L140:M140)+COUNTBLANK(Survey!P140)+COUNTBLANK(Survey!S140:U140)+COUNTBLANK(Survey!AA140:AC140)+COUNTBLANK(Survey!AF140:AG140)+COUNTBLANK(Survey!AK140)</f>
        <v>17</v>
      </c>
      <c r="H140" s="196" t="str">
        <f t="shared" si="84"/>
        <v>Pass</v>
      </c>
      <c r="I140" s="44">
        <f>LEN(Survey!E140)</f>
        <v>0</v>
      </c>
      <c r="J140" s="196" t="str">
        <f t="shared" si="85"/>
        <v>Pass</v>
      </c>
      <c r="K140" s="43">
        <f>LEN(Survey!F140)</f>
        <v>0</v>
      </c>
      <c r="L140" s="196" t="str">
        <f t="shared" si="86"/>
        <v>Pass</v>
      </c>
      <c r="M140" s="44">
        <f>LEN(Survey!H140)</f>
        <v>0</v>
      </c>
      <c r="N140" s="43" t="str">
        <f>IF(Survey!$L140="Prospectus fund", "Yes", "No")</f>
        <v>No</v>
      </c>
      <c r="O140" s="196" t="str">
        <f t="shared" si="87"/>
        <v>Pass</v>
      </c>
      <c r="P140" s="44">
        <f>MOD((LEN(Survey!J140)+2),11)</f>
        <v>2</v>
      </c>
      <c r="Q140" s="48" t="b">
        <f>IF(OR(Survey!$M140="ETF",Survey!$M140="ETF, alternative mutual fund",Survey!$M140="Closed-end", Survey!$M140="Split share corp", Survey!$I140="Yes"),TRUE,FALSE)</f>
        <v>0</v>
      </c>
      <c r="R140" s="196" t="str">
        <f>IFERROR(IF(AND(OR(U140=V140,V140 = "Either"),NOT(ISBLANK(Survey!K140))),"Pass","Fail"),"Pass")</f>
        <v>Fail</v>
      </c>
      <c r="S140" s="47" cm="1">
        <f t="array" ref="S140">SUM(SUMIF(Survey!BO140:CH140,{"&gt;0","&lt;0"})*{1,-1})</f>
        <v>0</v>
      </c>
      <c r="T140" s="54" cm="1">
        <f t="array" ref="T140">SUM(SUMIF(Survey!BR140,{"&gt;0","&lt;0"})*{1,-1})+SUM(SUMIF(Survey!CB140,{"&gt;0","&lt;0"})*{1,-1})</f>
        <v>0</v>
      </c>
      <c r="U140" s="54">
        <f>Survey!K140</f>
        <v>0</v>
      </c>
      <c r="V140" s="53" t="str">
        <f t="shared" si="88"/>
        <v>Stand-alone</v>
      </c>
      <c r="W140" s="196" t="str">
        <f t="shared" si="89"/>
        <v>Fail</v>
      </c>
      <c r="X140" s="93" cm="1">
        <f t="array" ref="X140">SUM(SUMIF(Survey!BO140:CH140,{"&gt;0","&lt;0"})*{1,-1})+SUM(SUMIF(Survey!CJ140:DC140,{"&gt;0","&lt;0"})*{1,-1})</f>
        <v>0</v>
      </c>
      <c r="Y140" s="93">
        <f>IFERROR(X140/(Survey!$AL140),0)</f>
        <v>0</v>
      </c>
      <c r="Z140" s="198" t="b">
        <f>IF(OR(Survey!$M140="Alternative strategy or hedge",Survey!$M140="Other",Survey!$L140="Prospectus fund"),TRUE,FALSE)</f>
        <v>0</v>
      </c>
      <c r="AA140" s="198" t="b">
        <f>NOT(ISBLANK(Survey!$M140))</f>
        <v>0</v>
      </c>
      <c r="AB140" s="196" t="str">
        <f t="shared" si="90"/>
        <v>Pass</v>
      </c>
      <c r="AC140" s="54" t="b">
        <f>NOT(ISNUMBER(SEARCH("Other",Survey!$P140)))</f>
        <v>1</v>
      </c>
      <c r="AD140" s="53" t="b">
        <f>NOT(ISBLANK(Survey!$Q140))</f>
        <v>0</v>
      </c>
      <c r="AE140" s="239" t="str" cm="1">
        <f t="array" ref="AE140">IF(OR(IF(OR($AG140+$AH140 = 2, $AI140=1), FALSE, TRUE), AND($AF140:$AF140 = 0)),"Pass","Fail")</f>
        <v>Pass</v>
      </c>
      <c r="AF140" s="235">
        <f>COUNTBLANK(Survey!$W140:$Z140)</f>
        <v>4</v>
      </c>
      <c r="AG140" s="235">
        <f>IF(Survey!$I140="Yes",1,0)</f>
        <v>0</v>
      </c>
      <c r="AH140" s="235">
        <f>IF(OR(Survey!$M140="Mutual fund",Survey!$M140="Alternative mutual fund",Survey!$M140="Money market"),1,0)</f>
        <v>0</v>
      </c>
      <c r="AI140" s="240">
        <f>IF(OR(Survey!$M140="ETF",Survey!$M140="ETF, alternative mutual fund"),1,0)</f>
        <v>0</v>
      </c>
      <c r="AJ140" s="196" t="str">
        <f t="shared" si="91"/>
        <v>Pass</v>
      </c>
      <c r="AK140" s="54" t="b">
        <f>NOT(ISNUMBER(SEARCH("Yes",Survey!$AC140)))</f>
        <v>1</v>
      </c>
      <c r="AL140" s="53" t="b">
        <f>IF(COUNTBLANK(Survey!$AD140:$AE140)=0,TRUE, FALSE)</f>
        <v>0</v>
      </c>
      <c r="AM140" s="196" t="str">
        <f t="shared" si="92"/>
        <v>Pass</v>
      </c>
      <c r="AN140" s="54" t="b">
        <f>NOT(ISNUMBER(SEARCH("Yes",Survey!$AF140)))</f>
        <v>1</v>
      </c>
      <c r="AO140" s="53" t="b">
        <f>NOT(ISBLANK(Survey!$AH140))</f>
        <v>0</v>
      </c>
      <c r="AP140" s="196" t="str">
        <f t="shared" si="93"/>
        <v>Pass</v>
      </c>
      <c r="AQ140" s="54" t="b">
        <f>NOT(OR(ISNUMBER(SEARCH("Other",Survey!$AH140)),ISNUMBER(SEARCH("Multiple",Survey!$AH140))))</f>
        <v>1</v>
      </c>
      <c r="AR140" s="53" t="b">
        <f>NOT(ISBLANK(Survey!$AI140))</f>
        <v>0</v>
      </c>
      <c r="AS140" s="196" t="str">
        <f t="shared" si="94"/>
        <v>Fail</v>
      </c>
      <c r="AT140" s="45">
        <f>(Survey!$AL140)</f>
        <v>0</v>
      </c>
      <c r="AU140" s="37" t="str">
        <f t="shared" si="95"/>
        <v>Fail</v>
      </c>
      <c r="AV140" s="38">
        <f>ABS(Survey!$AL140)</f>
        <v>0</v>
      </c>
      <c r="AW140" s="64">
        <f>ABS(Survey!$AM140)+Survey!$AN140-ABS(Survey!$AO140)+ABS(Survey!$AP140)-ABS(Survey!$AQ140)+ABS(Survey!$AR140)-ABS(Survey!$AS140)+Survey!$AT140</f>
        <v>0</v>
      </c>
      <c r="AX140" s="46" t="str">
        <f t="shared" si="96"/>
        <v>No holdings</v>
      </c>
      <c r="AY140" s="37">
        <f t="shared" si="97"/>
        <v>0</v>
      </c>
      <c r="AZ140" s="196" t="str">
        <f t="shared" si="98"/>
        <v>Pass</v>
      </c>
      <c r="BA140" s="54" t="b">
        <f>IF(ABS(Survey!$AT140)=0,TRUE,FALSE)</f>
        <v>1</v>
      </c>
      <c r="BB140" s="53" t="b">
        <f>NOT(ISBLANK(Survey!$AU140))</f>
        <v>0</v>
      </c>
      <c r="BC140" s="37" t="str">
        <f t="shared" si="99"/>
        <v>Fail</v>
      </c>
      <c r="BD140" s="38">
        <f>ABS(Survey!$AL140)</f>
        <v>0</v>
      </c>
      <c r="BE140" s="38" cm="1">
        <f t="array" ref="BE140">SUM(SUMIF(Survey!AW140:BD140,{"&gt;0","&lt;0"})*{1,-1})-SUM(SUMIF(Survey!BF140:BM140,{"&gt;0","&lt;0"})*{1,-1})</f>
        <v>0</v>
      </c>
      <c r="BF140" s="46" t="str">
        <f t="shared" si="100"/>
        <v>No holdings</v>
      </c>
      <c r="BG140" s="37">
        <f t="shared" si="101"/>
        <v>0</v>
      </c>
      <c r="BH140" s="196" t="str">
        <f t="shared" si="102"/>
        <v>Fail</v>
      </c>
      <c r="BI140" s="47">
        <f>ABS(Survey!$AL140)</f>
        <v>0</v>
      </c>
      <c r="BJ140" s="47" cm="1">
        <f t="array" ref="BJ140">SUM(SUMIF(Survey!BO140:CH140,{"&gt;0","&lt;0"})*{1,-1})-SUM(SUMIF(Survey!CJ140:DC140,{"&gt;0","&lt;0"})*{1,-1})</f>
        <v>0</v>
      </c>
      <c r="BK140" s="48" t="str">
        <f t="shared" si="103"/>
        <v>No holdings</v>
      </c>
      <c r="BL140" s="49">
        <f t="shared" si="104"/>
        <v>0</v>
      </c>
      <c r="BM140" s="196" t="str">
        <f t="shared" si="105"/>
        <v>Pass</v>
      </c>
      <c r="BN140" s="54" t="b">
        <f>IF(ABS(Survey!$CH140)=0,TRUE,FALSE)</f>
        <v>1</v>
      </c>
      <c r="BO140" s="53" t="b">
        <f>NOT(ISBLANK(Survey!$CI140))</f>
        <v>0</v>
      </c>
      <c r="BP140" s="196" t="str">
        <f t="shared" si="106"/>
        <v>Pass</v>
      </c>
      <c r="BQ140" s="54" t="b">
        <f>IF(ABS(Survey!$DC140)=0,TRUE,FALSE)</f>
        <v>1</v>
      </c>
      <c r="BR140" s="53" t="b">
        <f>NOT(ISBLANK(Survey!$DD140))</f>
        <v>0</v>
      </c>
      <c r="BS140" s="37" t="str">
        <f t="shared" si="107"/>
        <v>Pass</v>
      </c>
      <c r="BT140" s="38" cm="1">
        <f t="array" ref="BT140">SUM(SUMIF(Survey!CD140,{"&gt;0","&lt;0"})*{1,-1})+SUM(SUMIF(Survey!CY140,{"&gt;0","&lt;0"})*{1,-1})</f>
        <v>0</v>
      </c>
      <c r="BU140" s="38">
        <f>SUM(SUMIF(Survey!DF140:DL140,{"&gt;0","&lt;0"})*{1,-1})+SUM(SUMIF(Survey!DN140:DT140,{"&gt;0","&lt;0"})*{1,-1})</f>
        <v>0</v>
      </c>
      <c r="BV140" s="37">
        <f t="shared" si="108"/>
        <v>0</v>
      </c>
      <c r="BW140" s="37">
        <f t="shared" si="109"/>
        <v>0</v>
      </c>
      <c r="BX140" s="196" t="str">
        <f t="shared" si="110"/>
        <v>Pass</v>
      </c>
      <c r="BY140" s="54" t="b">
        <f>IF(ABS(Survey!$DL140)=0,TRUE,FALSE)</f>
        <v>1</v>
      </c>
      <c r="BZ140" s="53" t="b">
        <f>NOT(ISBLANK(Survey!DM140))</f>
        <v>0</v>
      </c>
      <c r="CA140" s="196" t="str">
        <f t="shared" si="111"/>
        <v>Pass</v>
      </c>
      <c r="CB140" s="54" t="b">
        <f>IF(ABS(Survey!$DT140)=0,TRUE,FALSE)</f>
        <v>1</v>
      </c>
      <c r="CC140" s="53" t="b">
        <f>NOT(ISBLANK(Survey!$DU140))</f>
        <v>0</v>
      </c>
      <c r="CD140" s="196" t="str">
        <f t="shared" si="112"/>
        <v>Fail</v>
      </c>
      <c r="CE140" s="47">
        <f>SUM(SUMIF(Survey!EA140:EC140,{"&gt;0","&lt;0"})*{1,-1})</f>
        <v>0</v>
      </c>
      <c r="CF140" s="50">
        <f t="shared" si="113"/>
        <v>0</v>
      </c>
      <c r="CG140" s="50">
        <f t="shared" si="114"/>
        <v>100</v>
      </c>
      <c r="CH140" s="48" t="b">
        <f>IF(OR(Survey!$M140="ETF",Survey!$M140="ETF, alternative mutual fund",Survey!$M140="Closed-end", Survey!$M140="Split share corp"),TRUE,FALSE)</f>
        <v>0</v>
      </c>
      <c r="CI140" s="196" t="str">
        <f t="shared" si="115"/>
        <v>Fail</v>
      </c>
      <c r="CJ140" s="47">
        <f>SUM(SUMIF(Survey!EE140:EK140,{"&gt;0","&lt;0"})*{1,-1})</f>
        <v>0</v>
      </c>
      <c r="CK140" s="50">
        <f t="shared" si="116"/>
        <v>0</v>
      </c>
      <c r="CL140" s="49">
        <f t="shared" si="117"/>
        <v>100</v>
      </c>
      <c r="CM140" s="196" t="str">
        <f t="shared" si="118"/>
        <v>Fail</v>
      </c>
      <c r="CN140" s="47">
        <f>SUM(SUMIF(Survey!EM140:ES140,{"&gt;0","&lt;0"})*{1,-1})</f>
        <v>0</v>
      </c>
      <c r="CO140" s="50">
        <f t="shared" si="119"/>
        <v>0</v>
      </c>
      <c r="CP140" s="49">
        <f t="shared" si="120"/>
        <v>100</v>
      </c>
    </row>
    <row r="141" spans="1:94">
      <c r="A141" s="1">
        <v>138</v>
      </c>
      <c r="B141" s="37" t="str">
        <f t="shared" si="81"/>
        <v>Pass</v>
      </c>
      <c r="C141" s="37" t="str">
        <f>IF(COUNTBLANK(Survey!B141:ET141)=$C$2, "Pass", "Fail")</f>
        <v>Pass</v>
      </c>
      <c r="D141" s="37" t="str">
        <f t="shared" si="82"/>
        <v>Fail</v>
      </c>
      <c r="F141" s="196" t="str">
        <f t="shared" si="83"/>
        <v>Fail</v>
      </c>
      <c r="G141" s="43">
        <f>COUNTBLANK(Survey!B141:D141)+COUNTBLANK(Survey!G141)+COUNTBLANK(Survey!I141)+COUNTBLANK(Survey!L141:M141)+COUNTBLANK(Survey!P141)+COUNTBLANK(Survey!S141:U141)+COUNTBLANK(Survey!AA141:AC141)+COUNTBLANK(Survey!AF141:AG141)+COUNTBLANK(Survey!AK141)</f>
        <v>17</v>
      </c>
      <c r="H141" s="196" t="str">
        <f t="shared" si="84"/>
        <v>Pass</v>
      </c>
      <c r="I141" s="44">
        <f>LEN(Survey!E141)</f>
        <v>0</v>
      </c>
      <c r="J141" s="196" t="str">
        <f t="shared" si="85"/>
        <v>Pass</v>
      </c>
      <c r="K141" s="43">
        <f>LEN(Survey!F141)</f>
        <v>0</v>
      </c>
      <c r="L141" s="196" t="str">
        <f t="shared" si="86"/>
        <v>Pass</v>
      </c>
      <c r="M141" s="44">
        <f>LEN(Survey!H141)</f>
        <v>0</v>
      </c>
      <c r="N141" s="43" t="str">
        <f>IF(Survey!$L141="Prospectus fund", "Yes", "No")</f>
        <v>No</v>
      </c>
      <c r="O141" s="196" t="str">
        <f t="shared" si="87"/>
        <v>Pass</v>
      </c>
      <c r="P141" s="44">
        <f>MOD((LEN(Survey!J141)+2),11)</f>
        <v>2</v>
      </c>
      <c r="Q141" s="48" t="b">
        <f>IF(OR(Survey!$M141="ETF",Survey!$M141="ETF, alternative mutual fund",Survey!$M141="Closed-end", Survey!$M141="Split share corp", Survey!$I141="Yes"),TRUE,FALSE)</f>
        <v>0</v>
      </c>
      <c r="R141" s="196" t="str">
        <f>IFERROR(IF(AND(OR(U141=V141,V141 = "Either"),NOT(ISBLANK(Survey!K141))),"Pass","Fail"),"Pass")</f>
        <v>Fail</v>
      </c>
      <c r="S141" s="47" cm="1">
        <f t="array" ref="S141">SUM(SUMIF(Survey!BO141:CH141,{"&gt;0","&lt;0"})*{1,-1})</f>
        <v>0</v>
      </c>
      <c r="T141" s="54" cm="1">
        <f t="array" ref="T141">SUM(SUMIF(Survey!BR141,{"&gt;0","&lt;0"})*{1,-1})+SUM(SUMIF(Survey!CB141,{"&gt;0","&lt;0"})*{1,-1})</f>
        <v>0</v>
      </c>
      <c r="U141" s="54">
        <f>Survey!K141</f>
        <v>0</v>
      </c>
      <c r="V141" s="53" t="str">
        <f t="shared" si="88"/>
        <v>Stand-alone</v>
      </c>
      <c r="W141" s="196" t="str">
        <f t="shared" si="89"/>
        <v>Fail</v>
      </c>
      <c r="X141" s="93" cm="1">
        <f t="array" ref="X141">SUM(SUMIF(Survey!BO141:CH141,{"&gt;0","&lt;0"})*{1,-1})+SUM(SUMIF(Survey!CJ141:DC141,{"&gt;0","&lt;0"})*{1,-1})</f>
        <v>0</v>
      </c>
      <c r="Y141" s="93">
        <f>IFERROR(X141/(Survey!$AL141),0)</f>
        <v>0</v>
      </c>
      <c r="Z141" s="198" t="b">
        <f>IF(OR(Survey!$M141="Alternative strategy or hedge",Survey!$M141="Other",Survey!$L141="Prospectus fund"),TRUE,FALSE)</f>
        <v>0</v>
      </c>
      <c r="AA141" s="198" t="b">
        <f>NOT(ISBLANK(Survey!$M141))</f>
        <v>0</v>
      </c>
      <c r="AB141" s="196" t="str">
        <f t="shared" si="90"/>
        <v>Pass</v>
      </c>
      <c r="AC141" s="54" t="b">
        <f>NOT(ISNUMBER(SEARCH("Other",Survey!$P141)))</f>
        <v>1</v>
      </c>
      <c r="AD141" s="53" t="b">
        <f>NOT(ISBLANK(Survey!$Q141))</f>
        <v>0</v>
      </c>
      <c r="AE141" s="239" t="str" cm="1">
        <f t="array" ref="AE141">IF(OR(IF(OR($AG141+$AH141 = 2, $AI141=1), FALSE, TRUE), AND($AF141:$AF141 = 0)),"Pass","Fail")</f>
        <v>Pass</v>
      </c>
      <c r="AF141" s="235">
        <f>COUNTBLANK(Survey!$W141:$Z141)</f>
        <v>4</v>
      </c>
      <c r="AG141" s="235">
        <f>IF(Survey!$I141="Yes",1,0)</f>
        <v>0</v>
      </c>
      <c r="AH141" s="235">
        <f>IF(OR(Survey!$M141="Mutual fund",Survey!$M141="Alternative mutual fund",Survey!$M141="Money market"),1,0)</f>
        <v>0</v>
      </c>
      <c r="AI141" s="240">
        <f>IF(OR(Survey!$M141="ETF",Survey!$M141="ETF, alternative mutual fund"),1,0)</f>
        <v>0</v>
      </c>
      <c r="AJ141" s="196" t="str">
        <f t="shared" si="91"/>
        <v>Pass</v>
      </c>
      <c r="AK141" s="54" t="b">
        <f>NOT(ISNUMBER(SEARCH("Yes",Survey!$AC141)))</f>
        <v>1</v>
      </c>
      <c r="AL141" s="53" t="b">
        <f>IF(COUNTBLANK(Survey!$AD141:$AE141)=0,TRUE, FALSE)</f>
        <v>0</v>
      </c>
      <c r="AM141" s="196" t="str">
        <f t="shared" si="92"/>
        <v>Pass</v>
      </c>
      <c r="AN141" s="54" t="b">
        <f>NOT(ISNUMBER(SEARCH("Yes",Survey!$AF141)))</f>
        <v>1</v>
      </c>
      <c r="AO141" s="53" t="b">
        <f>NOT(ISBLANK(Survey!$AH141))</f>
        <v>0</v>
      </c>
      <c r="AP141" s="196" t="str">
        <f t="shared" si="93"/>
        <v>Pass</v>
      </c>
      <c r="AQ141" s="54" t="b">
        <f>NOT(OR(ISNUMBER(SEARCH("Other",Survey!$AH141)),ISNUMBER(SEARCH("Multiple",Survey!$AH141))))</f>
        <v>1</v>
      </c>
      <c r="AR141" s="53" t="b">
        <f>NOT(ISBLANK(Survey!$AI141))</f>
        <v>0</v>
      </c>
      <c r="AS141" s="196" t="str">
        <f t="shared" si="94"/>
        <v>Fail</v>
      </c>
      <c r="AT141" s="45">
        <f>(Survey!$AL141)</f>
        <v>0</v>
      </c>
      <c r="AU141" s="37" t="str">
        <f t="shared" si="95"/>
        <v>Fail</v>
      </c>
      <c r="AV141" s="38">
        <f>ABS(Survey!$AL141)</f>
        <v>0</v>
      </c>
      <c r="AW141" s="64">
        <f>ABS(Survey!$AM141)+Survey!$AN141-ABS(Survey!$AO141)+ABS(Survey!$AP141)-ABS(Survey!$AQ141)+ABS(Survey!$AR141)-ABS(Survey!$AS141)+Survey!$AT141</f>
        <v>0</v>
      </c>
      <c r="AX141" s="46" t="str">
        <f t="shared" si="96"/>
        <v>No holdings</v>
      </c>
      <c r="AY141" s="37">
        <f t="shared" si="97"/>
        <v>0</v>
      </c>
      <c r="AZ141" s="196" t="str">
        <f t="shared" si="98"/>
        <v>Pass</v>
      </c>
      <c r="BA141" s="54" t="b">
        <f>IF(ABS(Survey!$AT141)=0,TRUE,FALSE)</f>
        <v>1</v>
      </c>
      <c r="BB141" s="53" t="b">
        <f>NOT(ISBLANK(Survey!$AU141))</f>
        <v>0</v>
      </c>
      <c r="BC141" s="37" t="str">
        <f t="shared" si="99"/>
        <v>Fail</v>
      </c>
      <c r="BD141" s="38">
        <f>ABS(Survey!$AL141)</f>
        <v>0</v>
      </c>
      <c r="BE141" s="38" cm="1">
        <f t="array" ref="BE141">SUM(SUMIF(Survey!AW141:BD141,{"&gt;0","&lt;0"})*{1,-1})-SUM(SUMIF(Survey!BF141:BM141,{"&gt;0","&lt;0"})*{1,-1})</f>
        <v>0</v>
      </c>
      <c r="BF141" s="46" t="str">
        <f t="shared" si="100"/>
        <v>No holdings</v>
      </c>
      <c r="BG141" s="37">
        <f t="shared" si="101"/>
        <v>0</v>
      </c>
      <c r="BH141" s="196" t="str">
        <f t="shared" si="102"/>
        <v>Fail</v>
      </c>
      <c r="BI141" s="47">
        <f>ABS(Survey!$AL141)</f>
        <v>0</v>
      </c>
      <c r="BJ141" s="47" cm="1">
        <f t="array" ref="BJ141">SUM(SUMIF(Survey!BO141:CH141,{"&gt;0","&lt;0"})*{1,-1})-SUM(SUMIF(Survey!CJ141:DC141,{"&gt;0","&lt;0"})*{1,-1})</f>
        <v>0</v>
      </c>
      <c r="BK141" s="48" t="str">
        <f t="shared" si="103"/>
        <v>No holdings</v>
      </c>
      <c r="BL141" s="49">
        <f t="shared" si="104"/>
        <v>0</v>
      </c>
      <c r="BM141" s="196" t="str">
        <f t="shared" si="105"/>
        <v>Pass</v>
      </c>
      <c r="BN141" s="54" t="b">
        <f>IF(ABS(Survey!$CH141)=0,TRUE,FALSE)</f>
        <v>1</v>
      </c>
      <c r="BO141" s="53" t="b">
        <f>NOT(ISBLANK(Survey!$CI141))</f>
        <v>0</v>
      </c>
      <c r="BP141" s="196" t="str">
        <f t="shared" si="106"/>
        <v>Pass</v>
      </c>
      <c r="BQ141" s="54" t="b">
        <f>IF(ABS(Survey!$DC141)=0,TRUE,FALSE)</f>
        <v>1</v>
      </c>
      <c r="BR141" s="53" t="b">
        <f>NOT(ISBLANK(Survey!$DD141))</f>
        <v>0</v>
      </c>
      <c r="BS141" s="37" t="str">
        <f t="shared" si="107"/>
        <v>Pass</v>
      </c>
      <c r="BT141" s="38" cm="1">
        <f t="array" ref="BT141">SUM(SUMIF(Survey!CD141,{"&gt;0","&lt;0"})*{1,-1})+SUM(SUMIF(Survey!CY141,{"&gt;0","&lt;0"})*{1,-1})</f>
        <v>0</v>
      </c>
      <c r="BU141" s="38">
        <f>SUM(SUMIF(Survey!DF141:DL141,{"&gt;0","&lt;0"})*{1,-1})+SUM(SUMIF(Survey!DN141:DT141,{"&gt;0","&lt;0"})*{1,-1})</f>
        <v>0</v>
      </c>
      <c r="BV141" s="37">
        <f t="shared" si="108"/>
        <v>0</v>
      </c>
      <c r="BW141" s="37">
        <f t="shared" si="109"/>
        <v>0</v>
      </c>
      <c r="BX141" s="196" t="str">
        <f t="shared" si="110"/>
        <v>Pass</v>
      </c>
      <c r="BY141" s="54" t="b">
        <f>IF(ABS(Survey!$DL141)=0,TRUE,FALSE)</f>
        <v>1</v>
      </c>
      <c r="BZ141" s="53" t="b">
        <f>NOT(ISBLANK(Survey!DM141))</f>
        <v>0</v>
      </c>
      <c r="CA141" s="196" t="str">
        <f t="shared" si="111"/>
        <v>Pass</v>
      </c>
      <c r="CB141" s="54" t="b">
        <f>IF(ABS(Survey!$DT141)=0,TRUE,FALSE)</f>
        <v>1</v>
      </c>
      <c r="CC141" s="53" t="b">
        <f>NOT(ISBLANK(Survey!$DU141))</f>
        <v>0</v>
      </c>
      <c r="CD141" s="196" t="str">
        <f t="shared" si="112"/>
        <v>Fail</v>
      </c>
      <c r="CE141" s="47">
        <f>SUM(SUMIF(Survey!EA141:EC141,{"&gt;0","&lt;0"})*{1,-1})</f>
        <v>0</v>
      </c>
      <c r="CF141" s="50">
        <f t="shared" si="113"/>
        <v>0</v>
      </c>
      <c r="CG141" s="50">
        <f t="shared" si="114"/>
        <v>100</v>
      </c>
      <c r="CH141" s="48" t="b">
        <f>IF(OR(Survey!$M141="ETF",Survey!$M141="ETF, alternative mutual fund",Survey!$M141="Closed-end", Survey!$M141="Split share corp"),TRUE,FALSE)</f>
        <v>0</v>
      </c>
      <c r="CI141" s="196" t="str">
        <f t="shared" si="115"/>
        <v>Fail</v>
      </c>
      <c r="CJ141" s="47">
        <f>SUM(SUMIF(Survey!EE141:EK141,{"&gt;0","&lt;0"})*{1,-1})</f>
        <v>0</v>
      </c>
      <c r="CK141" s="50">
        <f t="shared" si="116"/>
        <v>0</v>
      </c>
      <c r="CL141" s="49">
        <f t="shared" si="117"/>
        <v>100</v>
      </c>
      <c r="CM141" s="196" t="str">
        <f t="shared" si="118"/>
        <v>Fail</v>
      </c>
      <c r="CN141" s="47">
        <f>SUM(SUMIF(Survey!EM141:ES141,{"&gt;0","&lt;0"})*{1,-1})</f>
        <v>0</v>
      </c>
      <c r="CO141" s="50">
        <f t="shared" si="119"/>
        <v>0</v>
      </c>
      <c r="CP141" s="49">
        <f t="shared" si="120"/>
        <v>100</v>
      </c>
    </row>
    <row r="142" spans="1:94">
      <c r="A142" s="1">
        <v>139</v>
      </c>
      <c r="B142" s="37" t="str">
        <f t="shared" si="81"/>
        <v>Pass</v>
      </c>
      <c r="C142" s="37" t="str">
        <f>IF(COUNTBLANK(Survey!B142:ET142)=$C$2, "Pass", "Fail")</f>
        <v>Pass</v>
      </c>
      <c r="D142" s="37" t="str">
        <f t="shared" si="82"/>
        <v>Fail</v>
      </c>
      <c r="F142" s="196" t="str">
        <f t="shared" si="83"/>
        <v>Fail</v>
      </c>
      <c r="G142" s="43">
        <f>COUNTBLANK(Survey!B142:D142)+COUNTBLANK(Survey!G142)+COUNTBLANK(Survey!I142)+COUNTBLANK(Survey!L142:M142)+COUNTBLANK(Survey!P142)+COUNTBLANK(Survey!S142:U142)+COUNTBLANK(Survey!AA142:AC142)+COUNTBLANK(Survey!AF142:AG142)+COUNTBLANK(Survey!AK142)</f>
        <v>17</v>
      </c>
      <c r="H142" s="196" t="str">
        <f t="shared" si="84"/>
        <v>Pass</v>
      </c>
      <c r="I142" s="44">
        <f>LEN(Survey!E142)</f>
        <v>0</v>
      </c>
      <c r="J142" s="196" t="str">
        <f t="shared" si="85"/>
        <v>Pass</v>
      </c>
      <c r="K142" s="43">
        <f>LEN(Survey!F142)</f>
        <v>0</v>
      </c>
      <c r="L142" s="196" t="str">
        <f t="shared" si="86"/>
        <v>Pass</v>
      </c>
      <c r="M142" s="44">
        <f>LEN(Survey!H142)</f>
        <v>0</v>
      </c>
      <c r="N142" s="43" t="str">
        <f>IF(Survey!$L142="Prospectus fund", "Yes", "No")</f>
        <v>No</v>
      </c>
      <c r="O142" s="196" t="str">
        <f t="shared" si="87"/>
        <v>Pass</v>
      </c>
      <c r="P142" s="44">
        <f>MOD((LEN(Survey!J142)+2),11)</f>
        <v>2</v>
      </c>
      <c r="Q142" s="48" t="b">
        <f>IF(OR(Survey!$M142="ETF",Survey!$M142="ETF, alternative mutual fund",Survey!$M142="Closed-end", Survey!$M142="Split share corp", Survey!$I142="Yes"),TRUE,FALSE)</f>
        <v>0</v>
      </c>
      <c r="R142" s="196" t="str">
        <f>IFERROR(IF(AND(OR(U142=V142,V142 = "Either"),NOT(ISBLANK(Survey!K142))),"Pass","Fail"),"Pass")</f>
        <v>Fail</v>
      </c>
      <c r="S142" s="47" cm="1">
        <f t="array" ref="S142">SUM(SUMIF(Survey!BO142:CH142,{"&gt;0","&lt;0"})*{1,-1})</f>
        <v>0</v>
      </c>
      <c r="T142" s="54" cm="1">
        <f t="array" ref="T142">SUM(SUMIF(Survey!BR142,{"&gt;0","&lt;0"})*{1,-1})+SUM(SUMIF(Survey!CB142,{"&gt;0","&lt;0"})*{1,-1})</f>
        <v>0</v>
      </c>
      <c r="U142" s="54">
        <f>Survey!K142</f>
        <v>0</v>
      </c>
      <c r="V142" s="53" t="str">
        <f t="shared" si="88"/>
        <v>Stand-alone</v>
      </c>
      <c r="W142" s="196" t="str">
        <f t="shared" si="89"/>
        <v>Fail</v>
      </c>
      <c r="X142" s="93" cm="1">
        <f t="array" ref="X142">SUM(SUMIF(Survey!BO142:CH142,{"&gt;0","&lt;0"})*{1,-1})+SUM(SUMIF(Survey!CJ142:DC142,{"&gt;0","&lt;0"})*{1,-1})</f>
        <v>0</v>
      </c>
      <c r="Y142" s="93">
        <f>IFERROR(X142/(Survey!$AL142),0)</f>
        <v>0</v>
      </c>
      <c r="Z142" s="198" t="b">
        <f>IF(OR(Survey!$M142="Alternative strategy or hedge",Survey!$M142="Other",Survey!$L142="Prospectus fund"),TRUE,FALSE)</f>
        <v>0</v>
      </c>
      <c r="AA142" s="198" t="b">
        <f>NOT(ISBLANK(Survey!$M142))</f>
        <v>0</v>
      </c>
      <c r="AB142" s="196" t="str">
        <f t="shared" si="90"/>
        <v>Pass</v>
      </c>
      <c r="AC142" s="54" t="b">
        <f>NOT(ISNUMBER(SEARCH("Other",Survey!$P142)))</f>
        <v>1</v>
      </c>
      <c r="AD142" s="53" t="b">
        <f>NOT(ISBLANK(Survey!$Q142))</f>
        <v>0</v>
      </c>
      <c r="AE142" s="239" t="str" cm="1">
        <f t="array" ref="AE142">IF(OR(IF(OR($AG142+$AH142 = 2, $AI142=1), FALSE, TRUE), AND($AF142:$AF142 = 0)),"Pass","Fail")</f>
        <v>Pass</v>
      </c>
      <c r="AF142" s="235">
        <f>COUNTBLANK(Survey!$W142:$Z142)</f>
        <v>4</v>
      </c>
      <c r="AG142" s="235">
        <f>IF(Survey!$I142="Yes",1,0)</f>
        <v>0</v>
      </c>
      <c r="AH142" s="235">
        <f>IF(OR(Survey!$M142="Mutual fund",Survey!$M142="Alternative mutual fund",Survey!$M142="Money market"),1,0)</f>
        <v>0</v>
      </c>
      <c r="AI142" s="240">
        <f>IF(OR(Survey!$M142="ETF",Survey!$M142="ETF, alternative mutual fund"),1,0)</f>
        <v>0</v>
      </c>
      <c r="AJ142" s="196" t="str">
        <f t="shared" si="91"/>
        <v>Pass</v>
      </c>
      <c r="AK142" s="54" t="b">
        <f>NOT(ISNUMBER(SEARCH("Yes",Survey!$AC142)))</f>
        <v>1</v>
      </c>
      <c r="AL142" s="53" t="b">
        <f>IF(COUNTBLANK(Survey!$AD142:$AE142)=0,TRUE, FALSE)</f>
        <v>0</v>
      </c>
      <c r="AM142" s="196" t="str">
        <f t="shared" si="92"/>
        <v>Pass</v>
      </c>
      <c r="AN142" s="54" t="b">
        <f>NOT(ISNUMBER(SEARCH("Yes",Survey!$AF142)))</f>
        <v>1</v>
      </c>
      <c r="AO142" s="53" t="b">
        <f>NOT(ISBLANK(Survey!$AH142))</f>
        <v>0</v>
      </c>
      <c r="AP142" s="196" t="str">
        <f t="shared" si="93"/>
        <v>Pass</v>
      </c>
      <c r="AQ142" s="54" t="b">
        <f>NOT(OR(ISNUMBER(SEARCH("Other",Survey!$AH142)),ISNUMBER(SEARCH("Multiple",Survey!$AH142))))</f>
        <v>1</v>
      </c>
      <c r="AR142" s="53" t="b">
        <f>NOT(ISBLANK(Survey!$AI142))</f>
        <v>0</v>
      </c>
      <c r="AS142" s="196" t="str">
        <f t="shared" si="94"/>
        <v>Fail</v>
      </c>
      <c r="AT142" s="45">
        <f>(Survey!$AL142)</f>
        <v>0</v>
      </c>
      <c r="AU142" s="37" t="str">
        <f t="shared" si="95"/>
        <v>Fail</v>
      </c>
      <c r="AV142" s="38">
        <f>ABS(Survey!$AL142)</f>
        <v>0</v>
      </c>
      <c r="AW142" s="64">
        <f>ABS(Survey!$AM142)+Survey!$AN142-ABS(Survey!$AO142)+ABS(Survey!$AP142)-ABS(Survey!$AQ142)+ABS(Survey!$AR142)-ABS(Survey!$AS142)+Survey!$AT142</f>
        <v>0</v>
      </c>
      <c r="AX142" s="46" t="str">
        <f t="shared" si="96"/>
        <v>No holdings</v>
      </c>
      <c r="AY142" s="37">
        <f t="shared" si="97"/>
        <v>0</v>
      </c>
      <c r="AZ142" s="196" t="str">
        <f t="shared" si="98"/>
        <v>Pass</v>
      </c>
      <c r="BA142" s="54" t="b">
        <f>IF(ABS(Survey!$AT142)=0,TRUE,FALSE)</f>
        <v>1</v>
      </c>
      <c r="BB142" s="53" t="b">
        <f>NOT(ISBLANK(Survey!$AU142))</f>
        <v>0</v>
      </c>
      <c r="BC142" s="37" t="str">
        <f t="shared" si="99"/>
        <v>Fail</v>
      </c>
      <c r="BD142" s="38">
        <f>ABS(Survey!$AL142)</f>
        <v>0</v>
      </c>
      <c r="BE142" s="38" cm="1">
        <f t="array" ref="BE142">SUM(SUMIF(Survey!AW142:BD142,{"&gt;0","&lt;0"})*{1,-1})-SUM(SUMIF(Survey!BF142:BM142,{"&gt;0","&lt;0"})*{1,-1})</f>
        <v>0</v>
      </c>
      <c r="BF142" s="46" t="str">
        <f t="shared" si="100"/>
        <v>No holdings</v>
      </c>
      <c r="BG142" s="37">
        <f t="shared" si="101"/>
        <v>0</v>
      </c>
      <c r="BH142" s="196" t="str">
        <f t="shared" si="102"/>
        <v>Fail</v>
      </c>
      <c r="BI142" s="47">
        <f>ABS(Survey!$AL142)</f>
        <v>0</v>
      </c>
      <c r="BJ142" s="47" cm="1">
        <f t="array" ref="BJ142">SUM(SUMIF(Survey!BO142:CH142,{"&gt;0","&lt;0"})*{1,-1})-SUM(SUMIF(Survey!CJ142:DC142,{"&gt;0","&lt;0"})*{1,-1})</f>
        <v>0</v>
      </c>
      <c r="BK142" s="48" t="str">
        <f t="shared" si="103"/>
        <v>No holdings</v>
      </c>
      <c r="BL142" s="49">
        <f t="shared" si="104"/>
        <v>0</v>
      </c>
      <c r="BM142" s="196" t="str">
        <f t="shared" si="105"/>
        <v>Pass</v>
      </c>
      <c r="BN142" s="54" t="b">
        <f>IF(ABS(Survey!$CH142)=0,TRUE,FALSE)</f>
        <v>1</v>
      </c>
      <c r="BO142" s="53" t="b">
        <f>NOT(ISBLANK(Survey!$CI142))</f>
        <v>0</v>
      </c>
      <c r="BP142" s="196" t="str">
        <f t="shared" si="106"/>
        <v>Pass</v>
      </c>
      <c r="BQ142" s="54" t="b">
        <f>IF(ABS(Survey!$DC142)=0,TRUE,FALSE)</f>
        <v>1</v>
      </c>
      <c r="BR142" s="53" t="b">
        <f>NOT(ISBLANK(Survey!$DD142))</f>
        <v>0</v>
      </c>
      <c r="BS142" s="37" t="str">
        <f t="shared" si="107"/>
        <v>Pass</v>
      </c>
      <c r="BT142" s="38" cm="1">
        <f t="array" ref="BT142">SUM(SUMIF(Survey!CD142,{"&gt;0","&lt;0"})*{1,-1})+SUM(SUMIF(Survey!CY142,{"&gt;0","&lt;0"})*{1,-1})</f>
        <v>0</v>
      </c>
      <c r="BU142" s="38">
        <f>SUM(SUMIF(Survey!DF142:DL142,{"&gt;0","&lt;0"})*{1,-1})+SUM(SUMIF(Survey!DN142:DT142,{"&gt;0","&lt;0"})*{1,-1})</f>
        <v>0</v>
      </c>
      <c r="BV142" s="37">
        <f t="shared" si="108"/>
        <v>0</v>
      </c>
      <c r="BW142" s="37">
        <f t="shared" si="109"/>
        <v>0</v>
      </c>
      <c r="BX142" s="196" t="str">
        <f t="shared" si="110"/>
        <v>Pass</v>
      </c>
      <c r="BY142" s="54" t="b">
        <f>IF(ABS(Survey!$DL142)=0,TRUE,FALSE)</f>
        <v>1</v>
      </c>
      <c r="BZ142" s="53" t="b">
        <f>NOT(ISBLANK(Survey!DM142))</f>
        <v>0</v>
      </c>
      <c r="CA142" s="196" t="str">
        <f t="shared" si="111"/>
        <v>Pass</v>
      </c>
      <c r="CB142" s="54" t="b">
        <f>IF(ABS(Survey!$DT142)=0,TRUE,FALSE)</f>
        <v>1</v>
      </c>
      <c r="CC142" s="53" t="b">
        <f>NOT(ISBLANK(Survey!$DU142))</f>
        <v>0</v>
      </c>
      <c r="CD142" s="196" t="str">
        <f t="shared" si="112"/>
        <v>Fail</v>
      </c>
      <c r="CE142" s="47">
        <f>SUM(SUMIF(Survey!EA142:EC142,{"&gt;0","&lt;0"})*{1,-1})</f>
        <v>0</v>
      </c>
      <c r="CF142" s="50">
        <f t="shared" si="113"/>
        <v>0</v>
      </c>
      <c r="CG142" s="50">
        <f t="shared" si="114"/>
        <v>100</v>
      </c>
      <c r="CH142" s="48" t="b">
        <f>IF(OR(Survey!$M142="ETF",Survey!$M142="ETF, alternative mutual fund",Survey!$M142="Closed-end", Survey!$M142="Split share corp"),TRUE,FALSE)</f>
        <v>0</v>
      </c>
      <c r="CI142" s="196" t="str">
        <f t="shared" si="115"/>
        <v>Fail</v>
      </c>
      <c r="CJ142" s="47">
        <f>SUM(SUMIF(Survey!EE142:EK142,{"&gt;0","&lt;0"})*{1,-1})</f>
        <v>0</v>
      </c>
      <c r="CK142" s="50">
        <f t="shared" si="116"/>
        <v>0</v>
      </c>
      <c r="CL142" s="49">
        <f t="shared" si="117"/>
        <v>100</v>
      </c>
      <c r="CM142" s="196" t="str">
        <f t="shared" si="118"/>
        <v>Fail</v>
      </c>
      <c r="CN142" s="47">
        <f>SUM(SUMIF(Survey!EM142:ES142,{"&gt;0","&lt;0"})*{1,-1})</f>
        <v>0</v>
      </c>
      <c r="CO142" s="50">
        <f t="shared" si="119"/>
        <v>0</v>
      </c>
      <c r="CP142" s="49">
        <f t="shared" si="120"/>
        <v>100</v>
      </c>
    </row>
    <row r="143" spans="1:94">
      <c r="A143" s="1">
        <v>140</v>
      </c>
      <c r="B143" s="37" t="str">
        <f t="shared" si="81"/>
        <v>Pass</v>
      </c>
      <c r="C143" s="37" t="str">
        <f>IF(COUNTBLANK(Survey!B143:ET143)=$C$2, "Pass", "Fail")</f>
        <v>Pass</v>
      </c>
      <c r="D143" s="37" t="str">
        <f t="shared" si="82"/>
        <v>Fail</v>
      </c>
      <c r="F143" s="196" t="str">
        <f t="shared" si="83"/>
        <v>Fail</v>
      </c>
      <c r="G143" s="43">
        <f>COUNTBLANK(Survey!B143:D143)+COUNTBLANK(Survey!G143)+COUNTBLANK(Survey!I143)+COUNTBLANK(Survey!L143:M143)+COUNTBLANK(Survey!P143)+COUNTBLANK(Survey!S143:U143)+COUNTBLANK(Survey!AA143:AC143)+COUNTBLANK(Survey!AF143:AG143)+COUNTBLANK(Survey!AK143)</f>
        <v>17</v>
      </c>
      <c r="H143" s="196" t="str">
        <f t="shared" si="84"/>
        <v>Pass</v>
      </c>
      <c r="I143" s="44">
        <f>LEN(Survey!E143)</f>
        <v>0</v>
      </c>
      <c r="J143" s="196" t="str">
        <f t="shared" si="85"/>
        <v>Pass</v>
      </c>
      <c r="K143" s="43">
        <f>LEN(Survey!F143)</f>
        <v>0</v>
      </c>
      <c r="L143" s="196" t="str">
        <f t="shared" si="86"/>
        <v>Pass</v>
      </c>
      <c r="M143" s="44">
        <f>LEN(Survey!H143)</f>
        <v>0</v>
      </c>
      <c r="N143" s="43" t="str">
        <f>IF(Survey!$L143="Prospectus fund", "Yes", "No")</f>
        <v>No</v>
      </c>
      <c r="O143" s="196" t="str">
        <f t="shared" si="87"/>
        <v>Pass</v>
      </c>
      <c r="P143" s="44">
        <f>MOD((LEN(Survey!J143)+2),11)</f>
        <v>2</v>
      </c>
      <c r="Q143" s="48" t="b">
        <f>IF(OR(Survey!$M143="ETF",Survey!$M143="ETF, alternative mutual fund",Survey!$M143="Closed-end", Survey!$M143="Split share corp", Survey!$I143="Yes"),TRUE,FALSE)</f>
        <v>0</v>
      </c>
      <c r="R143" s="196" t="str">
        <f>IFERROR(IF(AND(OR(U143=V143,V143 = "Either"),NOT(ISBLANK(Survey!K143))),"Pass","Fail"),"Pass")</f>
        <v>Fail</v>
      </c>
      <c r="S143" s="47" cm="1">
        <f t="array" ref="S143">SUM(SUMIF(Survey!BO143:CH143,{"&gt;0","&lt;0"})*{1,-1})</f>
        <v>0</v>
      </c>
      <c r="T143" s="54" cm="1">
        <f t="array" ref="T143">SUM(SUMIF(Survey!BR143,{"&gt;0","&lt;0"})*{1,-1})+SUM(SUMIF(Survey!CB143,{"&gt;0","&lt;0"})*{1,-1})</f>
        <v>0</v>
      </c>
      <c r="U143" s="54">
        <f>Survey!K143</f>
        <v>0</v>
      </c>
      <c r="V143" s="53" t="str">
        <f t="shared" si="88"/>
        <v>Stand-alone</v>
      </c>
      <c r="W143" s="196" t="str">
        <f t="shared" si="89"/>
        <v>Fail</v>
      </c>
      <c r="X143" s="93" cm="1">
        <f t="array" ref="X143">SUM(SUMIF(Survey!BO143:CH143,{"&gt;0","&lt;0"})*{1,-1})+SUM(SUMIF(Survey!CJ143:DC143,{"&gt;0","&lt;0"})*{1,-1})</f>
        <v>0</v>
      </c>
      <c r="Y143" s="93">
        <f>IFERROR(X143/(Survey!$AL143),0)</f>
        <v>0</v>
      </c>
      <c r="Z143" s="198" t="b">
        <f>IF(OR(Survey!$M143="Alternative strategy or hedge",Survey!$M143="Other",Survey!$L143="Prospectus fund"),TRUE,FALSE)</f>
        <v>0</v>
      </c>
      <c r="AA143" s="198" t="b">
        <f>NOT(ISBLANK(Survey!$M143))</f>
        <v>0</v>
      </c>
      <c r="AB143" s="196" t="str">
        <f t="shared" si="90"/>
        <v>Pass</v>
      </c>
      <c r="AC143" s="54" t="b">
        <f>NOT(ISNUMBER(SEARCH("Other",Survey!$P143)))</f>
        <v>1</v>
      </c>
      <c r="AD143" s="53" t="b">
        <f>NOT(ISBLANK(Survey!$Q143))</f>
        <v>0</v>
      </c>
      <c r="AE143" s="239" t="str" cm="1">
        <f t="array" ref="AE143">IF(OR(IF(OR($AG143+$AH143 = 2, $AI143=1), FALSE, TRUE), AND($AF143:$AF143 = 0)),"Pass","Fail")</f>
        <v>Pass</v>
      </c>
      <c r="AF143" s="235">
        <f>COUNTBLANK(Survey!$W143:$Z143)</f>
        <v>4</v>
      </c>
      <c r="AG143" s="235">
        <f>IF(Survey!$I143="Yes",1,0)</f>
        <v>0</v>
      </c>
      <c r="AH143" s="235">
        <f>IF(OR(Survey!$M143="Mutual fund",Survey!$M143="Alternative mutual fund",Survey!$M143="Money market"),1,0)</f>
        <v>0</v>
      </c>
      <c r="AI143" s="240">
        <f>IF(OR(Survey!$M143="ETF",Survey!$M143="ETF, alternative mutual fund"),1,0)</f>
        <v>0</v>
      </c>
      <c r="AJ143" s="196" t="str">
        <f t="shared" si="91"/>
        <v>Pass</v>
      </c>
      <c r="AK143" s="54" t="b">
        <f>NOT(ISNUMBER(SEARCH("Yes",Survey!$AC143)))</f>
        <v>1</v>
      </c>
      <c r="AL143" s="53" t="b">
        <f>IF(COUNTBLANK(Survey!$AD143:$AE143)=0,TRUE, FALSE)</f>
        <v>0</v>
      </c>
      <c r="AM143" s="196" t="str">
        <f t="shared" si="92"/>
        <v>Pass</v>
      </c>
      <c r="AN143" s="54" t="b">
        <f>NOT(ISNUMBER(SEARCH("Yes",Survey!$AF143)))</f>
        <v>1</v>
      </c>
      <c r="AO143" s="53" t="b">
        <f>NOT(ISBLANK(Survey!$AH143))</f>
        <v>0</v>
      </c>
      <c r="AP143" s="196" t="str">
        <f t="shared" si="93"/>
        <v>Pass</v>
      </c>
      <c r="AQ143" s="54" t="b">
        <f>NOT(OR(ISNUMBER(SEARCH("Other",Survey!$AH143)),ISNUMBER(SEARCH("Multiple",Survey!$AH143))))</f>
        <v>1</v>
      </c>
      <c r="AR143" s="53" t="b">
        <f>NOT(ISBLANK(Survey!$AI143))</f>
        <v>0</v>
      </c>
      <c r="AS143" s="196" t="str">
        <f t="shared" si="94"/>
        <v>Fail</v>
      </c>
      <c r="AT143" s="45">
        <f>(Survey!$AL143)</f>
        <v>0</v>
      </c>
      <c r="AU143" s="37" t="str">
        <f t="shared" si="95"/>
        <v>Fail</v>
      </c>
      <c r="AV143" s="38">
        <f>ABS(Survey!$AL143)</f>
        <v>0</v>
      </c>
      <c r="AW143" s="64">
        <f>ABS(Survey!$AM143)+Survey!$AN143-ABS(Survey!$AO143)+ABS(Survey!$AP143)-ABS(Survey!$AQ143)+ABS(Survey!$AR143)-ABS(Survey!$AS143)+Survey!$AT143</f>
        <v>0</v>
      </c>
      <c r="AX143" s="46" t="str">
        <f t="shared" si="96"/>
        <v>No holdings</v>
      </c>
      <c r="AY143" s="37">
        <f t="shared" si="97"/>
        <v>0</v>
      </c>
      <c r="AZ143" s="196" t="str">
        <f t="shared" si="98"/>
        <v>Pass</v>
      </c>
      <c r="BA143" s="54" t="b">
        <f>IF(ABS(Survey!$AT143)=0,TRUE,FALSE)</f>
        <v>1</v>
      </c>
      <c r="BB143" s="53" t="b">
        <f>NOT(ISBLANK(Survey!$AU143))</f>
        <v>0</v>
      </c>
      <c r="BC143" s="37" t="str">
        <f t="shared" si="99"/>
        <v>Fail</v>
      </c>
      <c r="BD143" s="38">
        <f>ABS(Survey!$AL143)</f>
        <v>0</v>
      </c>
      <c r="BE143" s="38" cm="1">
        <f t="array" ref="BE143">SUM(SUMIF(Survey!AW143:BD143,{"&gt;0","&lt;0"})*{1,-1})-SUM(SUMIF(Survey!BF143:BM143,{"&gt;0","&lt;0"})*{1,-1})</f>
        <v>0</v>
      </c>
      <c r="BF143" s="46" t="str">
        <f t="shared" si="100"/>
        <v>No holdings</v>
      </c>
      <c r="BG143" s="37">
        <f t="shared" si="101"/>
        <v>0</v>
      </c>
      <c r="BH143" s="196" t="str">
        <f t="shared" si="102"/>
        <v>Fail</v>
      </c>
      <c r="BI143" s="47">
        <f>ABS(Survey!$AL143)</f>
        <v>0</v>
      </c>
      <c r="BJ143" s="47" cm="1">
        <f t="array" ref="BJ143">SUM(SUMIF(Survey!BO143:CH143,{"&gt;0","&lt;0"})*{1,-1})-SUM(SUMIF(Survey!CJ143:DC143,{"&gt;0","&lt;0"})*{1,-1})</f>
        <v>0</v>
      </c>
      <c r="BK143" s="48" t="str">
        <f t="shared" si="103"/>
        <v>No holdings</v>
      </c>
      <c r="BL143" s="49">
        <f t="shared" si="104"/>
        <v>0</v>
      </c>
      <c r="BM143" s="196" t="str">
        <f t="shared" si="105"/>
        <v>Pass</v>
      </c>
      <c r="BN143" s="54" t="b">
        <f>IF(ABS(Survey!$CH143)=0,TRUE,FALSE)</f>
        <v>1</v>
      </c>
      <c r="BO143" s="53" t="b">
        <f>NOT(ISBLANK(Survey!$CI143))</f>
        <v>0</v>
      </c>
      <c r="BP143" s="196" t="str">
        <f t="shared" si="106"/>
        <v>Pass</v>
      </c>
      <c r="BQ143" s="54" t="b">
        <f>IF(ABS(Survey!$DC143)=0,TRUE,FALSE)</f>
        <v>1</v>
      </c>
      <c r="BR143" s="53" t="b">
        <f>NOT(ISBLANK(Survey!$DD143))</f>
        <v>0</v>
      </c>
      <c r="BS143" s="37" t="str">
        <f t="shared" si="107"/>
        <v>Pass</v>
      </c>
      <c r="BT143" s="38" cm="1">
        <f t="array" ref="BT143">SUM(SUMIF(Survey!CD143,{"&gt;0","&lt;0"})*{1,-1})+SUM(SUMIF(Survey!CY143,{"&gt;0","&lt;0"})*{1,-1})</f>
        <v>0</v>
      </c>
      <c r="BU143" s="38">
        <f>SUM(SUMIF(Survey!DF143:DL143,{"&gt;0","&lt;0"})*{1,-1})+SUM(SUMIF(Survey!DN143:DT143,{"&gt;0","&lt;0"})*{1,-1})</f>
        <v>0</v>
      </c>
      <c r="BV143" s="37">
        <f t="shared" si="108"/>
        <v>0</v>
      </c>
      <c r="BW143" s="37">
        <f t="shared" si="109"/>
        <v>0</v>
      </c>
      <c r="BX143" s="196" t="str">
        <f t="shared" si="110"/>
        <v>Pass</v>
      </c>
      <c r="BY143" s="54" t="b">
        <f>IF(ABS(Survey!$DL143)=0,TRUE,FALSE)</f>
        <v>1</v>
      </c>
      <c r="BZ143" s="53" t="b">
        <f>NOT(ISBLANK(Survey!DM143))</f>
        <v>0</v>
      </c>
      <c r="CA143" s="196" t="str">
        <f t="shared" si="111"/>
        <v>Pass</v>
      </c>
      <c r="CB143" s="54" t="b">
        <f>IF(ABS(Survey!$DT143)=0,TRUE,FALSE)</f>
        <v>1</v>
      </c>
      <c r="CC143" s="53" t="b">
        <f>NOT(ISBLANK(Survey!$DU143))</f>
        <v>0</v>
      </c>
      <c r="CD143" s="196" t="str">
        <f t="shared" si="112"/>
        <v>Fail</v>
      </c>
      <c r="CE143" s="47">
        <f>SUM(SUMIF(Survey!EA143:EC143,{"&gt;0","&lt;0"})*{1,-1})</f>
        <v>0</v>
      </c>
      <c r="CF143" s="50">
        <f t="shared" si="113"/>
        <v>0</v>
      </c>
      <c r="CG143" s="50">
        <f t="shared" si="114"/>
        <v>100</v>
      </c>
      <c r="CH143" s="48" t="b">
        <f>IF(OR(Survey!$M143="ETF",Survey!$M143="ETF, alternative mutual fund",Survey!$M143="Closed-end", Survey!$M143="Split share corp"),TRUE,FALSE)</f>
        <v>0</v>
      </c>
      <c r="CI143" s="196" t="str">
        <f t="shared" si="115"/>
        <v>Fail</v>
      </c>
      <c r="CJ143" s="47">
        <f>SUM(SUMIF(Survey!EE143:EK143,{"&gt;0","&lt;0"})*{1,-1})</f>
        <v>0</v>
      </c>
      <c r="CK143" s="50">
        <f t="shared" si="116"/>
        <v>0</v>
      </c>
      <c r="CL143" s="49">
        <f t="shared" si="117"/>
        <v>100</v>
      </c>
      <c r="CM143" s="196" t="str">
        <f t="shared" si="118"/>
        <v>Fail</v>
      </c>
      <c r="CN143" s="47">
        <f>SUM(SUMIF(Survey!EM143:ES143,{"&gt;0","&lt;0"})*{1,-1})</f>
        <v>0</v>
      </c>
      <c r="CO143" s="50">
        <f t="shared" si="119"/>
        <v>0</v>
      </c>
      <c r="CP143" s="49">
        <f t="shared" si="120"/>
        <v>100</v>
      </c>
    </row>
    <row r="144" spans="1:94">
      <c r="A144" s="1">
        <v>141</v>
      </c>
      <c r="B144" s="37" t="str">
        <f t="shared" si="81"/>
        <v>Pass</v>
      </c>
      <c r="C144" s="37" t="str">
        <f>IF(COUNTBLANK(Survey!B144:ET144)=$C$2, "Pass", "Fail")</f>
        <v>Pass</v>
      </c>
      <c r="D144" s="37" t="str">
        <f t="shared" si="82"/>
        <v>Fail</v>
      </c>
      <c r="F144" s="196" t="str">
        <f t="shared" si="83"/>
        <v>Fail</v>
      </c>
      <c r="G144" s="43">
        <f>COUNTBLANK(Survey!B144:D144)+COUNTBLANK(Survey!G144)+COUNTBLANK(Survey!I144)+COUNTBLANK(Survey!L144:M144)+COUNTBLANK(Survey!P144)+COUNTBLANK(Survey!S144:U144)+COUNTBLANK(Survey!AA144:AC144)+COUNTBLANK(Survey!AF144:AG144)+COUNTBLANK(Survey!AK144)</f>
        <v>17</v>
      </c>
      <c r="H144" s="196" t="str">
        <f t="shared" si="84"/>
        <v>Pass</v>
      </c>
      <c r="I144" s="44">
        <f>LEN(Survey!E144)</f>
        <v>0</v>
      </c>
      <c r="J144" s="196" t="str">
        <f t="shared" si="85"/>
        <v>Pass</v>
      </c>
      <c r="K144" s="43">
        <f>LEN(Survey!F144)</f>
        <v>0</v>
      </c>
      <c r="L144" s="196" t="str">
        <f t="shared" si="86"/>
        <v>Pass</v>
      </c>
      <c r="M144" s="44">
        <f>LEN(Survey!H144)</f>
        <v>0</v>
      </c>
      <c r="N144" s="43" t="str">
        <f>IF(Survey!$L144="Prospectus fund", "Yes", "No")</f>
        <v>No</v>
      </c>
      <c r="O144" s="196" t="str">
        <f t="shared" si="87"/>
        <v>Pass</v>
      </c>
      <c r="P144" s="44">
        <f>MOD((LEN(Survey!J144)+2),11)</f>
        <v>2</v>
      </c>
      <c r="Q144" s="48" t="b">
        <f>IF(OR(Survey!$M144="ETF",Survey!$M144="ETF, alternative mutual fund",Survey!$M144="Closed-end", Survey!$M144="Split share corp", Survey!$I144="Yes"),TRUE,FALSE)</f>
        <v>0</v>
      </c>
      <c r="R144" s="196" t="str">
        <f>IFERROR(IF(AND(OR(U144=V144,V144 = "Either"),NOT(ISBLANK(Survey!K144))),"Pass","Fail"),"Pass")</f>
        <v>Fail</v>
      </c>
      <c r="S144" s="47" cm="1">
        <f t="array" ref="S144">SUM(SUMIF(Survey!BO144:CH144,{"&gt;0","&lt;0"})*{1,-1})</f>
        <v>0</v>
      </c>
      <c r="T144" s="54" cm="1">
        <f t="array" ref="T144">SUM(SUMIF(Survey!BR144,{"&gt;0","&lt;0"})*{1,-1})+SUM(SUMIF(Survey!CB144,{"&gt;0","&lt;0"})*{1,-1})</f>
        <v>0</v>
      </c>
      <c r="U144" s="54">
        <f>Survey!K144</f>
        <v>0</v>
      </c>
      <c r="V144" s="53" t="str">
        <f t="shared" si="88"/>
        <v>Stand-alone</v>
      </c>
      <c r="W144" s="196" t="str">
        <f t="shared" si="89"/>
        <v>Fail</v>
      </c>
      <c r="X144" s="93" cm="1">
        <f t="array" ref="X144">SUM(SUMIF(Survey!BO144:CH144,{"&gt;0","&lt;0"})*{1,-1})+SUM(SUMIF(Survey!CJ144:DC144,{"&gt;0","&lt;0"})*{1,-1})</f>
        <v>0</v>
      </c>
      <c r="Y144" s="93">
        <f>IFERROR(X144/(Survey!$AL144),0)</f>
        <v>0</v>
      </c>
      <c r="Z144" s="198" t="b">
        <f>IF(OR(Survey!$M144="Alternative strategy or hedge",Survey!$M144="Other",Survey!$L144="Prospectus fund"),TRUE,FALSE)</f>
        <v>0</v>
      </c>
      <c r="AA144" s="198" t="b">
        <f>NOT(ISBLANK(Survey!$M144))</f>
        <v>0</v>
      </c>
      <c r="AB144" s="196" t="str">
        <f t="shared" si="90"/>
        <v>Pass</v>
      </c>
      <c r="AC144" s="54" t="b">
        <f>NOT(ISNUMBER(SEARCH("Other",Survey!$P144)))</f>
        <v>1</v>
      </c>
      <c r="AD144" s="53" t="b">
        <f>NOT(ISBLANK(Survey!$Q144))</f>
        <v>0</v>
      </c>
      <c r="AE144" s="239" t="str" cm="1">
        <f t="array" ref="AE144">IF(OR(IF(OR($AG144+$AH144 = 2, $AI144=1), FALSE, TRUE), AND($AF144:$AF144 = 0)),"Pass","Fail")</f>
        <v>Pass</v>
      </c>
      <c r="AF144" s="235">
        <f>COUNTBLANK(Survey!$W144:$Z144)</f>
        <v>4</v>
      </c>
      <c r="AG144" s="235">
        <f>IF(Survey!$I144="Yes",1,0)</f>
        <v>0</v>
      </c>
      <c r="AH144" s="235">
        <f>IF(OR(Survey!$M144="Mutual fund",Survey!$M144="Alternative mutual fund",Survey!$M144="Money market"),1,0)</f>
        <v>0</v>
      </c>
      <c r="AI144" s="240">
        <f>IF(OR(Survey!$M144="ETF",Survey!$M144="ETF, alternative mutual fund"),1,0)</f>
        <v>0</v>
      </c>
      <c r="AJ144" s="196" t="str">
        <f t="shared" si="91"/>
        <v>Pass</v>
      </c>
      <c r="AK144" s="54" t="b">
        <f>NOT(ISNUMBER(SEARCH("Yes",Survey!$AC144)))</f>
        <v>1</v>
      </c>
      <c r="AL144" s="53" t="b">
        <f>IF(COUNTBLANK(Survey!$AD144:$AE144)=0,TRUE, FALSE)</f>
        <v>0</v>
      </c>
      <c r="AM144" s="196" t="str">
        <f t="shared" si="92"/>
        <v>Pass</v>
      </c>
      <c r="AN144" s="54" t="b">
        <f>NOT(ISNUMBER(SEARCH("Yes",Survey!$AF144)))</f>
        <v>1</v>
      </c>
      <c r="AO144" s="53" t="b">
        <f>NOT(ISBLANK(Survey!$AH144))</f>
        <v>0</v>
      </c>
      <c r="AP144" s="196" t="str">
        <f t="shared" si="93"/>
        <v>Pass</v>
      </c>
      <c r="AQ144" s="54" t="b">
        <f>NOT(OR(ISNUMBER(SEARCH("Other",Survey!$AH144)),ISNUMBER(SEARCH("Multiple",Survey!$AH144))))</f>
        <v>1</v>
      </c>
      <c r="AR144" s="53" t="b">
        <f>NOT(ISBLANK(Survey!$AI144))</f>
        <v>0</v>
      </c>
      <c r="AS144" s="196" t="str">
        <f t="shared" si="94"/>
        <v>Fail</v>
      </c>
      <c r="AT144" s="45">
        <f>(Survey!$AL144)</f>
        <v>0</v>
      </c>
      <c r="AU144" s="37" t="str">
        <f t="shared" si="95"/>
        <v>Fail</v>
      </c>
      <c r="AV144" s="38">
        <f>ABS(Survey!$AL144)</f>
        <v>0</v>
      </c>
      <c r="AW144" s="64">
        <f>ABS(Survey!$AM144)+Survey!$AN144-ABS(Survey!$AO144)+ABS(Survey!$AP144)-ABS(Survey!$AQ144)+ABS(Survey!$AR144)-ABS(Survey!$AS144)+Survey!$AT144</f>
        <v>0</v>
      </c>
      <c r="AX144" s="46" t="str">
        <f t="shared" si="96"/>
        <v>No holdings</v>
      </c>
      <c r="AY144" s="37">
        <f t="shared" si="97"/>
        <v>0</v>
      </c>
      <c r="AZ144" s="196" t="str">
        <f t="shared" si="98"/>
        <v>Pass</v>
      </c>
      <c r="BA144" s="54" t="b">
        <f>IF(ABS(Survey!$AT144)=0,TRUE,FALSE)</f>
        <v>1</v>
      </c>
      <c r="BB144" s="53" t="b">
        <f>NOT(ISBLANK(Survey!$AU144))</f>
        <v>0</v>
      </c>
      <c r="BC144" s="37" t="str">
        <f t="shared" si="99"/>
        <v>Fail</v>
      </c>
      <c r="BD144" s="38">
        <f>ABS(Survey!$AL144)</f>
        <v>0</v>
      </c>
      <c r="BE144" s="38" cm="1">
        <f t="array" ref="BE144">SUM(SUMIF(Survey!AW144:BD144,{"&gt;0","&lt;0"})*{1,-1})-SUM(SUMIF(Survey!BF144:BM144,{"&gt;0","&lt;0"})*{1,-1})</f>
        <v>0</v>
      </c>
      <c r="BF144" s="46" t="str">
        <f t="shared" si="100"/>
        <v>No holdings</v>
      </c>
      <c r="BG144" s="37">
        <f t="shared" si="101"/>
        <v>0</v>
      </c>
      <c r="BH144" s="196" t="str">
        <f t="shared" si="102"/>
        <v>Fail</v>
      </c>
      <c r="BI144" s="47">
        <f>ABS(Survey!$AL144)</f>
        <v>0</v>
      </c>
      <c r="BJ144" s="47" cm="1">
        <f t="array" ref="BJ144">SUM(SUMIF(Survey!BO144:CH144,{"&gt;0","&lt;0"})*{1,-1})-SUM(SUMIF(Survey!CJ144:DC144,{"&gt;0","&lt;0"})*{1,-1})</f>
        <v>0</v>
      </c>
      <c r="BK144" s="48" t="str">
        <f t="shared" si="103"/>
        <v>No holdings</v>
      </c>
      <c r="BL144" s="49">
        <f t="shared" si="104"/>
        <v>0</v>
      </c>
      <c r="BM144" s="196" t="str">
        <f t="shared" si="105"/>
        <v>Pass</v>
      </c>
      <c r="BN144" s="54" t="b">
        <f>IF(ABS(Survey!$CH144)=0,TRUE,FALSE)</f>
        <v>1</v>
      </c>
      <c r="BO144" s="53" t="b">
        <f>NOT(ISBLANK(Survey!$CI144))</f>
        <v>0</v>
      </c>
      <c r="BP144" s="196" t="str">
        <f t="shared" si="106"/>
        <v>Pass</v>
      </c>
      <c r="BQ144" s="54" t="b">
        <f>IF(ABS(Survey!$DC144)=0,TRUE,FALSE)</f>
        <v>1</v>
      </c>
      <c r="BR144" s="53" t="b">
        <f>NOT(ISBLANK(Survey!$DD144))</f>
        <v>0</v>
      </c>
      <c r="BS144" s="37" t="str">
        <f t="shared" si="107"/>
        <v>Pass</v>
      </c>
      <c r="BT144" s="38" cm="1">
        <f t="array" ref="BT144">SUM(SUMIF(Survey!CD144,{"&gt;0","&lt;0"})*{1,-1})+SUM(SUMIF(Survey!CY144,{"&gt;0","&lt;0"})*{1,-1})</f>
        <v>0</v>
      </c>
      <c r="BU144" s="38">
        <f>SUM(SUMIF(Survey!DF144:DL144,{"&gt;0","&lt;0"})*{1,-1})+SUM(SUMIF(Survey!DN144:DT144,{"&gt;0","&lt;0"})*{1,-1})</f>
        <v>0</v>
      </c>
      <c r="BV144" s="37">
        <f t="shared" si="108"/>
        <v>0</v>
      </c>
      <c r="BW144" s="37">
        <f t="shared" si="109"/>
        <v>0</v>
      </c>
      <c r="BX144" s="196" t="str">
        <f t="shared" si="110"/>
        <v>Pass</v>
      </c>
      <c r="BY144" s="54" t="b">
        <f>IF(ABS(Survey!$DL144)=0,TRUE,FALSE)</f>
        <v>1</v>
      </c>
      <c r="BZ144" s="53" t="b">
        <f>NOT(ISBLANK(Survey!DM144))</f>
        <v>0</v>
      </c>
      <c r="CA144" s="196" t="str">
        <f t="shared" si="111"/>
        <v>Pass</v>
      </c>
      <c r="CB144" s="54" t="b">
        <f>IF(ABS(Survey!$DT144)=0,TRUE,FALSE)</f>
        <v>1</v>
      </c>
      <c r="CC144" s="53" t="b">
        <f>NOT(ISBLANK(Survey!$DU144))</f>
        <v>0</v>
      </c>
      <c r="CD144" s="196" t="str">
        <f t="shared" si="112"/>
        <v>Fail</v>
      </c>
      <c r="CE144" s="47">
        <f>SUM(SUMIF(Survey!EA144:EC144,{"&gt;0","&lt;0"})*{1,-1})</f>
        <v>0</v>
      </c>
      <c r="CF144" s="50">
        <f t="shared" si="113"/>
        <v>0</v>
      </c>
      <c r="CG144" s="50">
        <f t="shared" si="114"/>
        <v>100</v>
      </c>
      <c r="CH144" s="48" t="b">
        <f>IF(OR(Survey!$M144="ETF",Survey!$M144="ETF, alternative mutual fund",Survey!$M144="Closed-end", Survey!$M144="Split share corp"),TRUE,FALSE)</f>
        <v>0</v>
      </c>
      <c r="CI144" s="196" t="str">
        <f t="shared" si="115"/>
        <v>Fail</v>
      </c>
      <c r="CJ144" s="47">
        <f>SUM(SUMIF(Survey!EE144:EK144,{"&gt;0","&lt;0"})*{1,-1})</f>
        <v>0</v>
      </c>
      <c r="CK144" s="50">
        <f t="shared" si="116"/>
        <v>0</v>
      </c>
      <c r="CL144" s="49">
        <f t="shared" si="117"/>
        <v>100</v>
      </c>
      <c r="CM144" s="196" t="str">
        <f t="shared" si="118"/>
        <v>Fail</v>
      </c>
      <c r="CN144" s="47">
        <f>SUM(SUMIF(Survey!EM144:ES144,{"&gt;0","&lt;0"})*{1,-1})</f>
        <v>0</v>
      </c>
      <c r="CO144" s="50">
        <f t="shared" si="119"/>
        <v>0</v>
      </c>
      <c r="CP144" s="49">
        <f t="shared" si="120"/>
        <v>100</v>
      </c>
    </row>
    <row r="145" spans="1:94">
      <c r="A145" s="1">
        <v>142</v>
      </c>
      <c r="B145" s="37" t="str">
        <f t="shared" si="81"/>
        <v>Pass</v>
      </c>
      <c r="C145" s="37" t="str">
        <f>IF(COUNTBLANK(Survey!B145:ET145)=$C$2, "Pass", "Fail")</f>
        <v>Pass</v>
      </c>
      <c r="D145" s="37" t="str">
        <f t="shared" si="82"/>
        <v>Fail</v>
      </c>
      <c r="F145" s="196" t="str">
        <f t="shared" si="83"/>
        <v>Fail</v>
      </c>
      <c r="G145" s="43">
        <f>COUNTBLANK(Survey!B145:D145)+COUNTBLANK(Survey!G145)+COUNTBLANK(Survey!I145)+COUNTBLANK(Survey!L145:M145)+COUNTBLANK(Survey!P145)+COUNTBLANK(Survey!S145:U145)+COUNTBLANK(Survey!AA145:AC145)+COUNTBLANK(Survey!AF145:AG145)+COUNTBLANK(Survey!AK145)</f>
        <v>17</v>
      </c>
      <c r="H145" s="196" t="str">
        <f t="shared" si="84"/>
        <v>Pass</v>
      </c>
      <c r="I145" s="44">
        <f>LEN(Survey!E145)</f>
        <v>0</v>
      </c>
      <c r="J145" s="196" t="str">
        <f t="shared" si="85"/>
        <v>Pass</v>
      </c>
      <c r="K145" s="43">
        <f>LEN(Survey!F145)</f>
        <v>0</v>
      </c>
      <c r="L145" s="196" t="str">
        <f t="shared" si="86"/>
        <v>Pass</v>
      </c>
      <c r="M145" s="44">
        <f>LEN(Survey!H145)</f>
        <v>0</v>
      </c>
      <c r="N145" s="43" t="str">
        <f>IF(Survey!$L145="Prospectus fund", "Yes", "No")</f>
        <v>No</v>
      </c>
      <c r="O145" s="196" t="str">
        <f t="shared" si="87"/>
        <v>Pass</v>
      </c>
      <c r="P145" s="44">
        <f>MOD((LEN(Survey!J145)+2),11)</f>
        <v>2</v>
      </c>
      <c r="Q145" s="48" t="b">
        <f>IF(OR(Survey!$M145="ETF",Survey!$M145="ETF, alternative mutual fund",Survey!$M145="Closed-end", Survey!$M145="Split share corp", Survey!$I145="Yes"),TRUE,FALSE)</f>
        <v>0</v>
      </c>
      <c r="R145" s="196" t="str">
        <f>IFERROR(IF(AND(OR(U145=V145,V145 = "Either"),NOT(ISBLANK(Survey!K145))),"Pass","Fail"),"Pass")</f>
        <v>Fail</v>
      </c>
      <c r="S145" s="47" cm="1">
        <f t="array" ref="S145">SUM(SUMIF(Survey!BO145:CH145,{"&gt;0","&lt;0"})*{1,-1})</f>
        <v>0</v>
      </c>
      <c r="T145" s="54" cm="1">
        <f t="array" ref="T145">SUM(SUMIF(Survey!BR145,{"&gt;0","&lt;0"})*{1,-1})+SUM(SUMIF(Survey!CB145,{"&gt;0","&lt;0"})*{1,-1})</f>
        <v>0</v>
      </c>
      <c r="U145" s="54">
        <f>Survey!K145</f>
        <v>0</v>
      </c>
      <c r="V145" s="53" t="str">
        <f t="shared" si="88"/>
        <v>Stand-alone</v>
      </c>
      <c r="W145" s="196" t="str">
        <f t="shared" si="89"/>
        <v>Fail</v>
      </c>
      <c r="X145" s="93" cm="1">
        <f t="array" ref="X145">SUM(SUMIF(Survey!BO145:CH145,{"&gt;0","&lt;0"})*{1,-1})+SUM(SUMIF(Survey!CJ145:DC145,{"&gt;0","&lt;0"})*{1,-1})</f>
        <v>0</v>
      </c>
      <c r="Y145" s="93">
        <f>IFERROR(X145/(Survey!$AL145),0)</f>
        <v>0</v>
      </c>
      <c r="Z145" s="198" t="b">
        <f>IF(OR(Survey!$M145="Alternative strategy or hedge",Survey!$M145="Other",Survey!$L145="Prospectus fund"),TRUE,FALSE)</f>
        <v>0</v>
      </c>
      <c r="AA145" s="198" t="b">
        <f>NOT(ISBLANK(Survey!$M145))</f>
        <v>0</v>
      </c>
      <c r="AB145" s="196" t="str">
        <f t="shared" si="90"/>
        <v>Pass</v>
      </c>
      <c r="AC145" s="54" t="b">
        <f>NOT(ISNUMBER(SEARCH("Other",Survey!$P145)))</f>
        <v>1</v>
      </c>
      <c r="AD145" s="53" t="b">
        <f>NOT(ISBLANK(Survey!$Q145))</f>
        <v>0</v>
      </c>
      <c r="AE145" s="239" t="str" cm="1">
        <f t="array" ref="AE145">IF(OR(IF(OR($AG145+$AH145 = 2, $AI145=1), FALSE, TRUE), AND($AF145:$AF145 = 0)),"Pass","Fail")</f>
        <v>Pass</v>
      </c>
      <c r="AF145" s="235">
        <f>COUNTBLANK(Survey!$W145:$Z145)</f>
        <v>4</v>
      </c>
      <c r="AG145" s="235">
        <f>IF(Survey!$I145="Yes",1,0)</f>
        <v>0</v>
      </c>
      <c r="AH145" s="235">
        <f>IF(OR(Survey!$M145="Mutual fund",Survey!$M145="Alternative mutual fund",Survey!$M145="Money market"),1,0)</f>
        <v>0</v>
      </c>
      <c r="AI145" s="240">
        <f>IF(OR(Survey!$M145="ETF",Survey!$M145="ETF, alternative mutual fund"),1,0)</f>
        <v>0</v>
      </c>
      <c r="AJ145" s="196" t="str">
        <f t="shared" si="91"/>
        <v>Pass</v>
      </c>
      <c r="AK145" s="54" t="b">
        <f>NOT(ISNUMBER(SEARCH("Yes",Survey!$AC145)))</f>
        <v>1</v>
      </c>
      <c r="AL145" s="53" t="b">
        <f>IF(COUNTBLANK(Survey!$AD145:$AE145)=0,TRUE, FALSE)</f>
        <v>0</v>
      </c>
      <c r="AM145" s="196" t="str">
        <f t="shared" si="92"/>
        <v>Pass</v>
      </c>
      <c r="AN145" s="54" t="b">
        <f>NOT(ISNUMBER(SEARCH("Yes",Survey!$AF145)))</f>
        <v>1</v>
      </c>
      <c r="AO145" s="53" t="b">
        <f>NOT(ISBLANK(Survey!$AH145))</f>
        <v>0</v>
      </c>
      <c r="AP145" s="196" t="str">
        <f t="shared" si="93"/>
        <v>Pass</v>
      </c>
      <c r="AQ145" s="54" t="b">
        <f>NOT(OR(ISNUMBER(SEARCH("Other",Survey!$AH145)),ISNUMBER(SEARCH("Multiple",Survey!$AH145))))</f>
        <v>1</v>
      </c>
      <c r="AR145" s="53" t="b">
        <f>NOT(ISBLANK(Survey!$AI145))</f>
        <v>0</v>
      </c>
      <c r="AS145" s="196" t="str">
        <f t="shared" si="94"/>
        <v>Fail</v>
      </c>
      <c r="AT145" s="45">
        <f>(Survey!$AL145)</f>
        <v>0</v>
      </c>
      <c r="AU145" s="37" t="str">
        <f t="shared" si="95"/>
        <v>Fail</v>
      </c>
      <c r="AV145" s="38">
        <f>ABS(Survey!$AL145)</f>
        <v>0</v>
      </c>
      <c r="AW145" s="64">
        <f>ABS(Survey!$AM145)+Survey!$AN145-ABS(Survey!$AO145)+ABS(Survey!$AP145)-ABS(Survey!$AQ145)+ABS(Survey!$AR145)-ABS(Survey!$AS145)+Survey!$AT145</f>
        <v>0</v>
      </c>
      <c r="AX145" s="46" t="str">
        <f t="shared" si="96"/>
        <v>No holdings</v>
      </c>
      <c r="AY145" s="37">
        <f t="shared" si="97"/>
        <v>0</v>
      </c>
      <c r="AZ145" s="196" t="str">
        <f t="shared" si="98"/>
        <v>Pass</v>
      </c>
      <c r="BA145" s="54" t="b">
        <f>IF(ABS(Survey!$AT145)=0,TRUE,FALSE)</f>
        <v>1</v>
      </c>
      <c r="BB145" s="53" t="b">
        <f>NOT(ISBLANK(Survey!$AU145))</f>
        <v>0</v>
      </c>
      <c r="BC145" s="37" t="str">
        <f t="shared" si="99"/>
        <v>Fail</v>
      </c>
      <c r="BD145" s="38">
        <f>ABS(Survey!$AL145)</f>
        <v>0</v>
      </c>
      <c r="BE145" s="38" cm="1">
        <f t="array" ref="BE145">SUM(SUMIF(Survey!AW145:BD145,{"&gt;0","&lt;0"})*{1,-1})-SUM(SUMIF(Survey!BF145:BM145,{"&gt;0","&lt;0"})*{1,-1})</f>
        <v>0</v>
      </c>
      <c r="BF145" s="46" t="str">
        <f t="shared" si="100"/>
        <v>No holdings</v>
      </c>
      <c r="BG145" s="37">
        <f t="shared" si="101"/>
        <v>0</v>
      </c>
      <c r="BH145" s="196" t="str">
        <f t="shared" si="102"/>
        <v>Fail</v>
      </c>
      <c r="BI145" s="47">
        <f>ABS(Survey!$AL145)</f>
        <v>0</v>
      </c>
      <c r="BJ145" s="47" cm="1">
        <f t="array" ref="BJ145">SUM(SUMIF(Survey!BO145:CH145,{"&gt;0","&lt;0"})*{1,-1})-SUM(SUMIF(Survey!CJ145:DC145,{"&gt;0","&lt;0"})*{1,-1})</f>
        <v>0</v>
      </c>
      <c r="BK145" s="48" t="str">
        <f t="shared" si="103"/>
        <v>No holdings</v>
      </c>
      <c r="BL145" s="49">
        <f t="shared" si="104"/>
        <v>0</v>
      </c>
      <c r="BM145" s="196" t="str">
        <f t="shared" si="105"/>
        <v>Pass</v>
      </c>
      <c r="BN145" s="54" t="b">
        <f>IF(ABS(Survey!$CH145)=0,TRUE,FALSE)</f>
        <v>1</v>
      </c>
      <c r="BO145" s="53" t="b">
        <f>NOT(ISBLANK(Survey!$CI145))</f>
        <v>0</v>
      </c>
      <c r="BP145" s="196" t="str">
        <f t="shared" si="106"/>
        <v>Pass</v>
      </c>
      <c r="BQ145" s="54" t="b">
        <f>IF(ABS(Survey!$DC145)=0,TRUE,FALSE)</f>
        <v>1</v>
      </c>
      <c r="BR145" s="53" t="b">
        <f>NOT(ISBLANK(Survey!$DD145))</f>
        <v>0</v>
      </c>
      <c r="BS145" s="37" t="str">
        <f t="shared" si="107"/>
        <v>Pass</v>
      </c>
      <c r="BT145" s="38" cm="1">
        <f t="array" ref="BT145">SUM(SUMIF(Survey!CD145,{"&gt;0","&lt;0"})*{1,-1})+SUM(SUMIF(Survey!CY145,{"&gt;0","&lt;0"})*{1,-1})</f>
        <v>0</v>
      </c>
      <c r="BU145" s="38">
        <f>SUM(SUMIF(Survey!DF145:DL145,{"&gt;0","&lt;0"})*{1,-1})+SUM(SUMIF(Survey!DN145:DT145,{"&gt;0","&lt;0"})*{1,-1})</f>
        <v>0</v>
      </c>
      <c r="BV145" s="37">
        <f t="shared" si="108"/>
        <v>0</v>
      </c>
      <c r="BW145" s="37">
        <f t="shared" si="109"/>
        <v>0</v>
      </c>
      <c r="BX145" s="196" t="str">
        <f t="shared" si="110"/>
        <v>Pass</v>
      </c>
      <c r="BY145" s="54" t="b">
        <f>IF(ABS(Survey!$DL145)=0,TRUE,FALSE)</f>
        <v>1</v>
      </c>
      <c r="BZ145" s="53" t="b">
        <f>NOT(ISBLANK(Survey!DM145))</f>
        <v>0</v>
      </c>
      <c r="CA145" s="196" t="str">
        <f t="shared" si="111"/>
        <v>Pass</v>
      </c>
      <c r="CB145" s="54" t="b">
        <f>IF(ABS(Survey!$DT145)=0,TRUE,FALSE)</f>
        <v>1</v>
      </c>
      <c r="CC145" s="53" t="b">
        <f>NOT(ISBLANK(Survey!$DU145))</f>
        <v>0</v>
      </c>
      <c r="CD145" s="196" t="str">
        <f t="shared" si="112"/>
        <v>Fail</v>
      </c>
      <c r="CE145" s="47">
        <f>SUM(SUMIF(Survey!EA145:EC145,{"&gt;0","&lt;0"})*{1,-1})</f>
        <v>0</v>
      </c>
      <c r="CF145" s="50">
        <f t="shared" si="113"/>
        <v>0</v>
      </c>
      <c r="CG145" s="50">
        <f t="shared" si="114"/>
        <v>100</v>
      </c>
      <c r="CH145" s="48" t="b">
        <f>IF(OR(Survey!$M145="ETF",Survey!$M145="ETF, alternative mutual fund",Survey!$M145="Closed-end", Survey!$M145="Split share corp"),TRUE,FALSE)</f>
        <v>0</v>
      </c>
      <c r="CI145" s="196" t="str">
        <f t="shared" si="115"/>
        <v>Fail</v>
      </c>
      <c r="CJ145" s="47">
        <f>SUM(SUMIF(Survey!EE145:EK145,{"&gt;0","&lt;0"})*{1,-1})</f>
        <v>0</v>
      </c>
      <c r="CK145" s="50">
        <f t="shared" si="116"/>
        <v>0</v>
      </c>
      <c r="CL145" s="49">
        <f t="shared" si="117"/>
        <v>100</v>
      </c>
      <c r="CM145" s="196" t="str">
        <f t="shared" si="118"/>
        <v>Fail</v>
      </c>
      <c r="CN145" s="47">
        <f>SUM(SUMIF(Survey!EM145:ES145,{"&gt;0","&lt;0"})*{1,-1})</f>
        <v>0</v>
      </c>
      <c r="CO145" s="50">
        <f t="shared" si="119"/>
        <v>0</v>
      </c>
      <c r="CP145" s="49">
        <f t="shared" si="120"/>
        <v>100</v>
      </c>
    </row>
    <row r="146" spans="1:94">
      <c r="A146" s="1">
        <v>143</v>
      </c>
      <c r="B146" s="37" t="str">
        <f t="shared" si="81"/>
        <v>Pass</v>
      </c>
      <c r="C146" s="37" t="str">
        <f>IF(COUNTBLANK(Survey!B146:ET146)=$C$2, "Pass", "Fail")</f>
        <v>Pass</v>
      </c>
      <c r="D146" s="37" t="str">
        <f t="shared" si="82"/>
        <v>Fail</v>
      </c>
      <c r="F146" s="196" t="str">
        <f t="shared" si="83"/>
        <v>Fail</v>
      </c>
      <c r="G146" s="43">
        <f>COUNTBLANK(Survey!B146:D146)+COUNTBLANK(Survey!G146)+COUNTBLANK(Survey!I146)+COUNTBLANK(Survey!L146:M146)+COUNTBLANK(Survey!P146)+COUNTBLANK(Survey!S146:U146)+COUNTBLANK(Survey!AA146:AC146)+COUNTBLANK(Survey!AF146:AG146)+COUNTBLANK(Survey!AK146)</f>
        <v>17</v>
      </c>
      <c r="H146" s="196" t="str">
        <f t="shared" si="84"/>
        <v>Pass</v>
      </c>
      <c r="I146" s="44">
        <f>LEN(Survey!E146)</f>
        <v>0</v>
      </c>
      <c r="J146" s="196" t="str">
        <f t="shared" si="85"/>
        <v>Pass</v>
      </c>
      <c r="K146" s="43">
        <f>LEN(Survey!F146)</f>
        <v>0</v>
      </c>
      <c r="L146" s="196" t="str">
        <f t="shared" si="86"/>
        <v>Pass</v>
      </c>
      <c r="M146" s="44">
        <f>LEN(Survey!H146)</f>
        <v>0</v>
      </c>
      <c r="N146" s="43" t="str">
        <f>IF(Survey!$L146="Prospectus fund", "Yes", "No")</f>
        <v>No</v>
      </c>
      <c r="O146" s="196" t="str">
        <f t="shared" si="87"/>
        <v>Pass</v>
      </c>
      <c r="P146" s="44">
        <f>MOD((LEN(Survey!J146)+2),11)</f>
        <v>2</v>
      </c>
      <c r="Q146" s="48" t="b">
        <f>IF(OR(Survey!$M146="ETF",Survey!$M146="ETF, alternative mutual fund",Survey!$M146="Closed-end", Survey!$M146="Split share corp", Survey!$I146="Yes"),TRUE,FALSE)</f>
        <v>0</v>
      </c>
      <c r="R146" s="196" t="str">
        <f>IFERROR(IF(AND(OR(U146=V146,V146 = "Either"),NOT(ISBLANK(Survey!K146))),"Pass","Fail"),"Pass")</f>
        <v>Fail</v>
      </c>
      <c r="S146" s="47" cm="1">
        <f t="array" ref="S146">SUM(SUMIF(Survey!BO146:CH146,{"&gt;0","&lt;0"})*{1,-1})</f>
        <v>0</v>
      </c>
      <c r="T146" s="54" cm="1">
        <f t="array" ref="T146">SUM(SUMIF(Survey!BR146,{"&gt;0","&lt;0"})*{1,-1})+SUM(SUMIF(Survey!CB146,{"&gt;0","&lt;0"})*{1,-1})</f>
        <v>0</v>
      </c>
      <c r="U146" s="54">
        <f>Survey!K146</f>
        <v>0</v>
      </c>
      <c r="V146" s="53" t="str">
        <f t="shared" si="88"/>
        <v>Stand-alone</v>
      </c>
      <c r="W146" s="196" t="str">
        <f t="shared" si="89"/>
        <v>Fail</v>
      </c>
      <c r="X146" s="93" cm="1">
        <f t="array" ref="X146">SUM(SUMIF(Survey!BO146:CH146,{"&gt;0","&lt;0"})*{1,-1})+SUM(SUMIF(Survey!CJ146:DC146,{"&gt;0","&lt;0"})*{1,-1})</f>
        <v>0</v>
      </c>
      <c r="Y146" s="93">
        <f>IFERROR(X146/(Survey!$AL146),0)</f>
        <v>0</v>
      </c>
      <c r="Z146" s="198" t="b">
        <f>IF(OR(Survey!$M146="Alternative strategy or hedge",Survey!$M146="Other",Survey!$L146="Prospectus fund"),TRUE,FALSE)</f>
        <v>0</v>
      </c>
      <c r="AA146" s="198" t="b">
        <f>NOT(ISBLANK(Survey!$M146))</f>
        <v>0</v>
      </c>
      <c r="AB146" s="196" t="str">
        <f t="shared" si="90"/>
        <v>Pass</v>
      </c>
      <c r="AC146" s="54" t="b">
        <f>NOT(ISNUMBER(SEARCH("Other",Survey!$P146)))</f>
        <v>1</v>
      </c>
      <c r="AD146" s="53" t="b">
        <f>NOT(ISBLANK(Survey!$Q146))</f>
        <v>0</v>
      </c>
      <c r="AE146" s="239" t="str" cm="1">
        <f t="array" ref="AE146">IF(OR(IF(OR($AG146+$AH146 = 2, $AI146=1), FALSE, TRUE), AND($AF146:$AF146 = 0)),"Pass","Fail")</f>
        <v>Pass</v>
      </c>
      <c r="AF146" s="235">
        <f>COUNTBLANK(Survey!$W146:$Z146)</f>
        <v>4</v>
      </c>
      <c r="AG146" s="235">
        <f>IF(Survey!$I146="Yes",1,0)</f>
        <v>0</v>
      </c>
      <c r="AH146" s="235">
        <f>IF(OR(Survey!$M146="Mutual fund",Survey!$M146="Alternative mutual fund",Survey!$M146="Money market"),1,0)</f>
        <v>0</v>
      </c>
      <c r="AI146" s="240">
        <f>IF(OR(Survey!$M146="ETF",Survey!$M146="ETF, alternative mutual fund"),1,0)</f>
        <v>0</v>
      </c>
      <c r="AJ146" s="196" t="str">
        <f t="shared" si="91"/>
        <v>Pass</v>
      </c>
      <c r="AK146" s="54" t="b">
        <f>NOT(ISNUMBER(SEARCH("Yes",Survey!$AC146)))</f>
        <v>1</v>
      </c>
      <c r="AL146" s="53" t="b">
        <f>IF(COUNTBLANK(Survey!$AD146:$AE146)=0,TRUE, FALSE)</f>
        <v>0</v>
      </c>
      <c r="AM146" s="196" t="str">
        <f t="shared" si="92"/>
        <v>Pass</v>
      </c>
      <c r="AN146" s="54" t="b">
        <f>NOT(ISNUMBER(SEARCH("Yes",Survey!$AF146)))</f>
        <v>1</v>
      </c>
      <c r="AO146" s="53" t="b">
        <f>NOT(ISBLANK(Survey!$AH146))</f>
        <v>0</v>
      </c>
      <c r="AP146" s="196" t="str">
        <f t="shared" si="93"/>
        <v>Pass</v>
      </c>
      <c r="AQ146" s="54" t="b">
        <f>NOT(OR(ISNUMBER(SEARCH("Other",Survey!$AH146)),ISNUMBER(SEARCH("Multiple",Survey!$AH146))))</f>
        <v>1</v>
      </c>
      <c r="AR146" s="53" t="b">
        <f>NOT(ISBLANK(Survey!$AI146))</f>
        <v>0</v>
      </c>
      <c r="AS146" s="196" t="str">
        <f t="shared" si="94"/>
        <v>Fail</v>
      </c>
      <c r="AT146" s="45">
        <f>(Survey!$AL146)</f>
        <v>0</v>
      </c>
      <c r="AU146" s="37" t="str">
        <f t="shared" si="95"/>
        <v>Fail</v>
      </c>
      <c r="AV146" s="38">
        <f>ABS(Survey!$AL146)</f>
        <v>0</v>
      </c>
      <c r="AW146" s="64">
        <f>ABS(Survey!$AM146)+Survey!$AN146-ABS(Survey!$AO146)+ABS(Survey!$AP146)-ABS(Survey!$AQ146)+ABS(Survey!$AR146)-ABS(Survey!$AS146)+Survey!$AT146</f>
        <v>0</v>
      </c>
      <c r="AX146" s="46" t="str">
        <f t="shared" si="96"/>
        <v>No holdings</v>
      </c>
      <c r="AY146" s="37">
        <f t="shared" si="97"/>
        <v>0</v>
      </c>
      <c r="AZ146" s="196" t="str">
        <f t="shared" si="98"/>
        <v>Pass</v>
      </c>
      <c r="BA146" s="54" t="b">
        <f>IF(ABS(Survey!$AT146)=0,TRUE,FALSE)</f>
        <v>1</v>
      </c>
      <c r="BB146" s="53" t="b">
        <f>NOT(ISBLANK(Survey!$AU146))</f>
        <v>0</v>
      </c>
      <c r="BC146" s="37" t="str">
        <f t="shared" si="99"/>
        <v>Fail</v>
      </c>
      <c r="BD146" s="38">
        <f>ABS(Survey!$AL146)</f>
        <v>0</v>
      </c>
      <c r="BE146" s="38" cm="1">
        <f t="array" ref="BE146">SUM(SUMIF(Survey!AW146:BD146,{"&gt;0","&lt;0"})*{1,-1})-SUM(SUMIF(Survey!BF146:BM146,{"&gt;0","&lt;0"})*{1,-1})</f>
        <v>0</v>
      </c>
      <c r="BF146" s="46" t="str">
        <f t="shared" si="100"/>
        <v>No holdings</v>
      </c>
      <c r="BG146" s="37">
        <f t="shared" si="101"/>
        <v>0</v>
      </c>
      <c r="BH146" s="196" t="str">
        <f t="shared" si="102"/>
        <v>Fail</v>
      </c>
      <c r="BI146" s="47">
        <f>ABS(Survey!$AL146)</f>
        <v>0</v>
      </c>
      <c r="BJ146" s="47" cm="1">
        <f t="array" ref="BJ146">SUM(SUMIF(Survey!BO146:CH146,{"&gt;0","&lt;0"})*{1,-1})-SUM(SUMIF(Survey!CJ146:DC146,{"&gt;0","&lt;0"})*{1,-1})</f>
        <v>0</v>
      </c>
      <c r="BK146" s="48" t="str">
        <f t="shared" si="103"/>
        <v>No holdings</v>
      </c>
      <c r="BL146" s="49">
        <f t="shared" si="104"/>
        <v>0</v>
      </c>
      <c r="BM146" s="196" t="str">
        <f t="shared" si="105"/>
        <v>Pass</v>
      </c>
      <c r="BN146" s="54" t="b">
        <f>IF(ABS(Survey!$CH146)=0,TRUE,FALSE)</f>
        <v>1</v>
      </c>
      <c r="BO146" s="53" t="b">
        <f>NOT(ISBLANK(Survey!$CI146))</f>
        <v>0</v>
      </c>
      <c r="BP146" s="196" t="str">
        <f t="shared" si="106"/>
        <v>Pass</v>
      </c>
      <c r="BQ146" s="54" t="b">
        <f>IF(ABS(Survey!$DC146)=0,TRUE,FALSE)</f>
        <v>1</v>
      </c>
      <c r="BR146" s="53" t="b">
        <f>NOT(ISBLANK(Survey!$DD146))</f>
        <v>0</v>
      </c>
      <c r="BS146" s="37" t="str">
        <f t="shared" si="107"/>
        <v>Pass</v>
      </c>
      <c r="BT146" s="38" cm="1">
        <f t="array" ref="BT146">SUM(SUMIF(Survey!CD146,{"&gt;0","&lt;0"})*{1,-1})+SUM(SUMIF(Survey!CY146,{"&gt;0","&lt;0"})*{1,-1})</f>
        <v>0</v>
      </c>
      <c r="BU146" s="38">
        <f>SUM(SUMIF(Survey!DF146:DL146,{"&gt;0","&lt;0"})*{1,-1})+SUM(SUMIF(Survey!DN146:DT146,{"&gt;0","&lt;0"})*{1,-1})</f>
        <v>0</v>
      </c>
      <c r="BV146" s="37">
        <f t="shared" si="108"/>
        <v>0</v>
      </c>
      <c r="BW146" s="37">
        <f t="shared" si="109"/>
        <v>0</v>
      </c>
      <c r="BX146" s="196" t="str">
        <f t="shared" si="110"/>
        <v>Pass</v>
      </c>
      <c r="BY146" s="54" t="b">
        <f>IF(ABS(Survey!$DL146)=0,TRUE,FALSE)</f>
        <v>1</v>
      </c>
      <c r="BZ146" s="53" t="b">
        <f>NOT(ISBLANK(Survey!DM146))</f>
        <v>0</v>
      </c>
      <c r="CA146" s="196" t="str">
        <f t="shared" si="111"/>
        <v>Pass</v>
      </c>
      <c r="CB146" s="54" t="b">
        <f>IF(ABS(Survey!$DT146)=0,TRUE,FALSE)</f>
        <v>1</v>
      </c>
      <c r="CC146" s="53" t="b">
        <f>NOT(ISBLANK(Survey!$DU146))</f>
        <v>0</v>
      </c>
      <c r="CD146" s="196" t="str">
        <f t="shared" si="112"/>
        <v>Fail</v>
      </c>
      <c r="CE146" s="47">
        <f>SUM(SUMIF(Survey!EA146:EC146,{"&gt;0","&lt;0"})*{1,-1})</f>
        <v>0</v>
      </c>
      <c r="CF146" s="50">
        <f t="shared" si="113"/>
        <v>0</v>
      </c>
      <c r="CG146" s="50">
        <f t="shared" si="114"/>
        <v>100</v>
      </c>
      <c r="CH146" s="48" t="b">
        <f>IF(OR(Survey!$M146="ETF",Survey!$M146="ETF, alternative mutual fund",Survey!$M146="Closed-end", Survey!$M146="Split share corp"),TRUE,FALSE)</f>
        <v>0</v>
      </c>
      <c r="CI146" s="196" t="str">
        <f t="shared" si="115"/>
        <v>Fail</v>
      </c>
      <c r="CJ146" s="47">
        <f>SUM(SUMIF(Survey!EE146:EK146,{"&gt;0","&lt;0"})*{1,-1})</f>
        <v>0</v>
      </c>
      <c r="CK146" s="50">
        <f t="shared" si="116"/>
        <v>0</v>
      </c>
      <c r="CL146" s="49">
        <f t="shared" si="117"/>
        <v>100</v>
      </c>
      <c r="CM146" s="196" t="str">
        <f t="shared" si="118"/>
        <v>Fail</v>
      </c>
      <c r="CN146" s="47">
        <f>SUM(SUMIF(Survey!EM146:ES146,{"&gt;0","&lt;0"})*{1,-1})</f>
        <v>0</v>
      </c>
      <c r="CO146" s="50">
        <f t="shared" si="119"/>
        <v>0</v>
      </c>
      <c r="CP146" s="49">
        <f t="shared" si="120"/>
        <v>100</v>
      </c>
    </row>
    <row r="147" spans="1:94">
      <c r="A147" s="1">
        <v>144</v>
      </c>
      <c r="B147" s="37" t="str">
        <f t="shared" si="81"/>
        <v>Pass</v>
      </c>
      <c r="C147" s="37" t="str">
        <f>IF(COUNTBLANK(Survey!B147:ET147)=$C$2, "Pass", "Fail")</f>
        <v>Pass</v>
      </c>
      <c r="D147" s="37" t="str">
        <f t="shared" si="82"/>
        <v>Fail</v>
      </c>
      <c r="F147" s="196" t="str">
        <f t="shared" si="83"/>
        <v>Fail</v>
      </c>
      <c r="G147" s="43">
        <f>COUNTBLANK(Survey!B147:D147)+COUNTBLANK(Survey!G147)+COUNTBLANK(Survey!I147)+COUNTBLANK(Survey!L147:M147)+COUNTBLANK(Survey!P147)+COUNTBLANK(Survey!S147:U147)+COUNTBLANK(Survey!AA147:AC147)+COUNTBLANK(Survey!AF147:AG147)+COUNTBLANK(Survey!AK147)</f>
        <v>17</v>
      </c>
      <c r="H147" s="196" t="str">
        <f t="shared" si="84"/>
        <v>Pass</v>
      </c>
      <c r="I147" s="44">
        <f>LEN(Survey!E147)</f>
        <v>0</v>
      </c>
      <c r="J147" s="196" t="str">
        <f t="shared" si="85"/>
        <v>Pass</v>
      </c>
      <c r="K147" s="43">
        <f>LEN(Survey!F147)</f>
        <v>0</v>
      </c>
      <c r="L147" s="196" t="str">
        <f t="shared" si="86"/>
        <v>Pass</v>
      </c>
      <c r="M147" s="44">
        <f>LEN(Survey!H147)</f>
        <v>0</v>
      </c>
      <c r="N147" s="43" t="str">
        <f>IF(Survey!$L147="Prospectus fund", "Yes", "No")</f>
        <v>No</v>
      </c>
      <c r="O147" s="196" t="str">
        <f t="shared" si="87"/>
        <v>Pass</v>
      </c>
      <c r="P147" s="44">
        <f>MOD((LEN(Survey!J147)+2),11)</f>
        <v>2</v>
      </c>
      <c r="Q147" s="48" t="b">
        <f>IF(OR(Survey!$M147="ETF",Survey!$M147="ETF, alternative mutual fund",Survey!$M147="Closed-end", Survey!$M147="Split share corp", Survey!$I147="Yes"),TRUE,FALSE)</f>
        <v>0</v>
      </c>
      <c r="R147" s="196" t="str">
        <f>IFERROR(IF(AND(OR(U147=V147,V147 = "Either"),NOT(ISBLANK(Survey!K147))),"Pass","Fail"),"Pass")</f>
        <v>Fail</v>
      </c>
      <c r="S147" s="47" cm="1">
        <f t="array" ref="S147">SUM(SUMIF(Survey!BO147:CH147,{"&gt;0","&lt;0"})*{1,-1})</f>
        <v>0</v>
      </c>
      <c r="T147" s="54" cm="1">
        <f t="array" ref="T147">SUM(SUMIF(Survey!BR147,{"&gt;0","&lt;0"})*{1,-1})+SUM(SUMIF(Survey!CB147,{"&gt;0","&lt;0"})*{1,-1})</f>
        <v>0</v>
      </c>
      <c r="U147" s="54">
        <f>Survey!K147</f>
        <v>0</v>
      </c>
      <c r="V147" s="53" t="str">
        <f t="shared" si="88"/>
        <v>Stand-alone</v>
      </c>
      <c r="W147" s="196" t="str">
        <f t="shared" si="89"/>
        <v>Fail</v>
      </c>
      <c r="X147" s="93" cm="1">
        <f t="array" ref="X147">SUM(SUMIF(Survey!BO147:CH147,{"&gt;0","&lt;0"})*{1,-1})+SUM(SUMIF(Survey!CJ147:DC147,{"&gt;0","&lt;0"})*{1,-1})</f>
        <v>0</v>
      </c>
      <c r="Y147" s="93">
        <f>IFERROR(X147/(Survey!$AL147),0)</f>
        <v>0</v>
      </c>
      <c r="Z147" s="198" t="b">
        <f>IF(OR(Survey!$M147="Alternative strategy or hedge",Survey!$M147="Other",Survey!$L147="Prospectus fund"),TRUE,FALSE)</f>
        <v>0</v>
      </c>
      <c r="AA147" s="198" t="b">
        <f>NOT(ISBLANK(Survey!$M147))</f>
        <v>0</v>
      </c>
      <c r="AB147" s="196" t="str">
        <f t="shared" si="90"/>
        <v>Pass</v>
      </c>
      <c r="AC147" s="54" t="b">
        <f>NOT(ISNUMBER(SEARCH("Other",Survey!$P147)))</f>
        <v>1</v>
      </c>
      <c r="AD147" s="53" t="b">
        <f>NOT(ISBLANK(Survey!$Q147))</f>
        <v>0</v>
      </c>
      <c r="AE147" s="239" t="str" cm="1">
        <f t="array" ref="AE147">IF(OR(IF(OR($AG147+$AH147 = 2, $AI147=1), FALSE, TRUE), AND($AF147:$AF147 = 0)),"Pass","Fail")</f>
        <v>Pass</v>
      </c>
      <c r="AF147" s="235">
        <f>COUNTBLANK(Survey!$W147:$Z147)</f>
        <v>4</v>
      </c>
      <c r="AG147" s="235">
        <f>IF(Survey!$I147="Yes",1,0)</f>
        <v>0</v>
      </c>
      <c r="AH147" s="235">
        <f>IF(OR(Survey!$M147="Mutual fund",Survey!$M147="Alternative mutual fund",Survey!$M147="Money market"),1,0)</f>
        <v>0</v>
      </c>
      <c r="AI147" s="240">
        <f>IF(OR(Survey!$M147="ETF",Survey!$M147="ETF, alternative mutual fund"),1,0)</f>
        <v>0</v>
      </c>
      <c r="AJ147" s="196" t="str">
        <f t="shared" si="91"/>
        <v>Pass</v>
      </c>
      <c r="AK147" s="54" t="b">
        <f>NOT(ISNUMBER(SEARCH("Yes",Survey!$AC147)))</f>
        <v>1</v>
      </c>
      <c r="AL147" s="53" t="b">
        <f>IF(COUNTBLANK(Survey!$AD147:$AE147)=0,TRUE, FALSE)</f>
        <v>0</v>
      </c>
      <c r="AM147" s="196" t="str">
        <f t="shared" si="92"/>
        <v>Pass</v>
      </c>
      <c r="AN147" s="54" t="b">
        <f>NOT(ISNUMBER(SEARCH("Yes",Survey!$AF147)))</f>
        <v>1</v>
      </c>
      <c r="AO147" s="53" t="b">
        <f>NOT(ISBLANK(Survey!$AH147))</f>
        <v>0</v>
      </c>
      <c r="AP147" s="196" t="str">
        <f t="shared" si="93"/>
        <v>Pass</v>
      </c>
      <c r="AQ147" s="54" t="b">
        <f>NOT(OR(ISNUMBER(SEARCH("Other",Survey!$AH147)),ISNUMBER(SEARCH("Multiple",Survey!$AH147))))</f>
        <v>1</v>
      </c>
      <c r="AR147" s="53" t="b">
        <f>NOT(ISBLANK(Survey!$AI147))</f>
        <v>0</v>
      </c>
      <c r="AS147" s="196" t="str">
        <f t="shared" si="94"/>
        <v>Fail</v>
      </c>
      <c r="AT147" s="45">
        <f>(Survey!$AL147)</f>
        <v>0</v>
      </c>
      <c r="AU147" s="37" t="str">
        <f t="shared" si="95"/>
        <v>Fail</v>
      </c>
      <c r="AV147" s="38">
        <f>ABS(Survey!$AL147)</f>
        <v>0</v>
      </c>
      <c r="AW147" s="64">
        <f>ABS(Survey!$AM147)+Survey!$AN147-ABS(Survey!$AO147)+ABS(Survey!$AP147)-ABS(Survey!$AQ147)+ABS(Survey!$AR147)-ABS(Survey!$AS147)+Survey!$AT147</f>
        <v>0</v>
      </c>
      <c r="AX147" s="46" t="str">
        <f t="shared" si="96"/>
        <v>No holdings</v>
      </c>
      <c r="AY147" s="37">
        <f t="shared" si="97"/>
        <v>0</v>
      </c>
      <c r="AZ147" s="196" t="str">
        <f t="shared" si="98"/>
        <v>Pass</v>
      </c>
      <c r="BA147" s="54" t="b">
        <f>IF(ABS(Survey!$AT147)=0,TRUE,FALSE)</f>
        <v>1</v>
      </c>
      <c r="BB147" s="53" t="b">
        <f>NOT(ISBLANK(Survey!$AU147))</f>
        <v>0</v>
      </c>
      <c r="BC147" s="37" t="str">
        <f t="shared" si="99"/>
        <v>Fail</v>
      </c>
      <c r="BD147" s="38">
        <f>ABS(Survey!$AL147)</f>
        <v>0</v>
      </c>
      <c r="BE147" s="38" cm="1">
        <f t="array" ref="BE147">SUM(SUMIF(Survey!AW147:BD147,{"&gt;0","&lt;0"})*{1,-1})-SUM(SUMIF(Survey!BF147:BM147,{"&gt;0","&lt;0"})*{1,-1})</f>
        <v>0</v>
      </c>
      <c r="BF147" s="46" t="str">
        <f t="shared" si="100"/>
        <v>No holdings</v>
      </c>
      <c r="BG147" s="37">
        <f t="shared" si="101"/>
        <v>0</v>
      </c>
      <c r="BH147" s="196" t="str">
        <f t="shared" si="102"/>
        <v>Fail</v>
      </c>
      <c r="BI147" s="47">
        <f>ABS(Survey!$AL147)</f>
        <v>0</v>
      </c>
      <c r="BJ147" s="47" cm="1">
        <f t="array" ref="BJ147">SUM(SUMIF(Survey!BO147:CH147,{"&gt;0","&lt;0"})*{1,-1})-SUM(SUMIF(Survey!CJ147:DC147,{"&gt;0","&lt;0"})*{1,-1})</f>
        <v>0</v>
      </c>
      <c r="BK147" s="48" t="str">
        <f t="shared" si="103"/>
        <v>No holdings</v>
      </c>
      <c r="BL147" s="49">
        <f t="shared" si="104"/>
        <v>0</v>
      </c>
      <c r="BM147" s="196" t="str">
        <f t="shared" si="105"/>
        <v>Pass</v>
      </c>
      <c r="BN147" s="54" t="b">
        <f>IF(ABS(Survey!$CH147)=0,TRUE,FALSE)</f>
        <v>1</v>
      </c>
      <c r="BO147" s="53" t="b">
        <f>NOT(ISBLANK(Survey!$CI147))</f>
        <v>0</v>
      </c>
      <c r="BP147" s="196" t="str">
        <f t="shared" si="106"/>
        <v>Pass</v>
      </c>
      <c r="BQ147" s="54" t="b">
        <f>IF(ABS(Survey!$DC147)=0,TRUE,FALSE)</f>
        <v>1</v>
      </c>
      <c r="BR147" s="53" t="b">
        <f>NOT(ISBLANK(Survey!$DD147))</f>
        <v>0</v>
      </c>
      <c r="BS147" s="37" t="str">
        <f t="shared" si="107"/>
        <v>Pass</v>
      </c>
      <c r="BT147" s="38" cm="1">
        <f t="array" ref="BT147">SUM(SUMIF(Survey!CD147,{"&gt;0","&lt;0"})*{1,-1})+SUM(SUMIF(Survey!CY147,{"&gt;0","&lt;0"})*{1,-1})</f>
        <v>0</v>
      </c>
      <c r="BU147" s="38">
        <f>SUM(SUMIF(Survey!DF147:DL147,{"&gt;0","&lt;0"})*{1,-1})+SUM(SUMIF(Survey!DN147:DT147,{"&gt;0","&lt;0"})*{1,-1})</f>
        <v>0</v>
      </c>
      <c r="BV147" s="37">
        <f t="shared" si="108"/>
        <v>0</v>
      </c>
      <c r="BW147" s="37">
        <f t="shared" si="109"/>
        <v>0</v>
      </c>
      <c r="BX147" s="196" t="str">
        <f t="shared" si="110"/>
        <v>Pass</v>
      </c>
      <c r="BY147" s="54" t="b">
        <f>IF(ABS(Survey!$DL147)=0,TRUE,FALSE)</f>
        <v>1</v>
      </c>
      <c r="BZ147" s="53" t="b">
        <f>NOT(ISBLANK(Survey!DM147))</f>
        <v>0</v>
      </c>
      <c r="CA147" s="196" t="str">
        <f t="shared" si="111"/>
        <v>Pass</v>
      </c>
      <c r="CB147" s="54" t="b">
        <f>IF(ABS(Survey!$DT147)=0,TRUE,FALSE)</f>
        <v>1</v>
      </c>
      <c r="CC147" s="53" t="b">
        <f>NOT(ISBLANK(Survey!$DU147))</f>
        <v>0</v>
      </c>
      <c r="CD147" s="196" t="str">
        <f t="shared" si="112"/>
        <v>Fail</v>
      </c>
      <c r="CE147" s="47">
        <f>SUM(SUMIF(Survey!EA147:EC147,{"&gt;0","&lt;0"})*{1,-1})</f>
        <v>0</v>
      </c>
      <c r="CF147" s="50">
        <f t="shared" si="113"/>
        <v>0</v>
      </c>
      <c r="CG147" s="50">
        <f t="shared" si="114"/>
        <v>100</v>
      </c>
      <c r="CH147" s="48" t="b">
        <f>IF(OR(Survey!$M147="ETF",Survey!$M147="ETF, alternative mutual fund",Survey!$M147="Closed-end", Survey!$M147="Split share corp"),TRUE,FALSE)</f>
        <v>0</v>
      </c>
      <c r="CI147" s="196" t="str">
        <f t="shared" si="115"/>
        <v>Fail</v>
      </c>
      <c r="CJ147" s="47">
        <f>SUM(SUMIF(Survey!EE147:EK147,{"&gt;0","&lt;0"})*{1,-1})</f>
        <v>0</v>
      </c>
      <c r="CK147" s="50">
        <f t="shared" si="116"/>
        <v>0</v>
      </c>
      <c r="CL147" s="49">
        <f t="shared" si="117"/>
        <v>100</v>
      </c>
      <c r="CM147" s="196" t="str">
        <f t="shared" si="118"/>
        <v>Fail</v>
      </c>
      <c r="CN147" s="47">
        <f>SUM(SUMIF(Survey!EM147:ES147,{"&gt;0","&lt;0"})*{1,-1})</f>
        <v>0</v>
      </c>
      <c r="CO147" s="50">
        <f t="shared" si="119"/>
        <v>0</v>
      </c>
      <c r="CP147" s="49">
        <f t="shared" si="120"/>
        <v>100</v>
      </c>
    </row>
    <row r="148" spans="1:94">
      <c r="A148" s="1">
        <v>145</v>
      </c>
      <c r="B148" s="37" t="str">
        <f t="shared" si="81"/>
        <v>Pass</v>
      </c>
      <c r="C148" s="37" t="str">
        <f>IF(COUNTBLANK(Survey!B148:ET148)=$C$2, "Pass", "Fail")</f>
        <v>Pass</v>
      </c>
      <c r="D148" s="37" t="str">
        <f t="shared" si="82"/>
        <v>Fail</v>
      </c>
      <c r="F148" s="196" t="str">
        <f t="shared" si="83"/>
        <v>Fail</v>
      </c>
      <c r="G148" s="43">
        <f>COUNTBLANK(Survey!B148:D148)+COUNTBLANK(Survey!G148)+COUNTBLANK(Survey!I148)+COUNTBLANK(Survey!L148:M148)+COUNTBLANK(Survey!P148)+COUNTBLANK(Survey!S148:U148)+COUNTBLANK(Survey!AA148:AC148)+COUNTBLANK(Survey!AF148:AG148)+COUNTBLANK(Survey!AK148)</f>
        <v>17</v>
      </c>
      <c r="H148" s="196" t="str">
        <f t="shared" si="84"/>
        <v>Pass</v>
      </c>
      <c r="I148" s="44">
        <f>LEN(Survey!E148)</f>
        <v>0</v>
      </c>
      <c r="J148" s="196" t="str">
        <f t="shared" si="85"/>
        <v>Pass</v>
      </c>
      <c r="K148" s="43">
        <f>LEN(Survey!F148)</f>
        <v>0</v>
      </c>
      <c r="L148" s="196" t="str">
        <f t="shared" si="86"/>
        <v>Pass</v>
      </c>
      <c r="M148" s="44">
        <f>LEN(Survey!H148)</f>
        <v>0</v>
      </c>
      <c r="N148" s="43" t="str">
        <f>IF(Survey!$L148="Prospectus fund", "Yes", "No")</f>
        <v>No</v>
      </c>
      <c r="O148" s="196" t="str">
        <f t="shared" si="87"/>
        <v>Pass</v>
      </c>
      <c r="P148" s="44">
        <f>MOD((LEN(Survey!J148)+2),11)</f>
        <v>2</v>
      </c>
      <c r="Q148" s="48" t="b">
        <f>IF(OR(Survey!$M148="ETF",Survey!$M148="ETF, alternative mutual fund",Survey!$M148="Closed-end", Survey!$M148="Split share corp", Survey!$I148="Yes"),TRUE,FALSE)</f>
        <v>0</v>
      </c>
      <c r="R148" s="196" t="str">
        <f>IFERROR(IF(AND(OR(U148=V148,V148 = "Either"),NOT(ISBLANK(Survey!K148))),"Pass","Fail"),"Pass")</f>
        <v>Fail</v>
      </c>
      <c r="S148" s="47" cm="1">
        <f t="array" ref="S148">SUM(SUMIF(Survey!BO148:CH148,{"&gt;0","&lt;0"})*{1,-1})</f>
        <v>0</v>
      </c>
      <c r="T148" s="54" cm="1">
        <f t="array" ref="T148">SUM(SUMIF(Survey!BR148,{"&gt;0","&lt;0"})*{1,-1})+SUM(SUMIF(Survey!CB148,{"&gt;0","&lt;0"})*{1,-1})</f>
        <v>0</v>
      </c>
      <c r="U148" s="54">
        <f>Survey!K148</f>
        <v>0</v>
      </c>
      <c r="V148" s="53" t="str">
        <f t="shared" si="88"/>
        <v>Stand-alone</v>
      </c>
      <c r="W148" s="196" t="str">
        <f t="shared" si="89"/>
        <v>Fail</v>
      </c>
      <c r="X148" s="93" cm="1">
        <f t="array" ref="X148">SUM(SUMIF(Survey!BO148:CH148,{"&gt;0","&lt;0"})*{1,-1})+SUM(SUMIF(Survey!CJ148:DC148,{"&gt;0","&lt;0"})*{1,-1})</f>
        <v>0</v>
      </c>
      <c r="Y148" s="93">
        <f>IFERROR(X148/(Survey!$AL148),0)</f>
        <v>0</v>
      </c>
      <c r="Z148" s="198" t="b">
        <f>IF(OR(Survey!$M148="Alternative strategy or hedge",Survey!$M148="Other",Survey!$L148="Prospectus fund"),TRUE,FALSE)</f>
        <v>0</v>
      </c>
      <c r="AA148" s="198" t="b">
        <f>NOT(ISBLANK(Survey!$M148))</f>
        <v>0</v>
      </c>
      <c r="AB148" s="196" t="str">
        <f t="shared" si="90"/>
        <v>Pass</v>
      </c>
      <c r="AC148" s="54" t="b">
        <f>NOT(ISNUMBER(SEARCH("Other",Survey!$P148)))</f>
        <v>1</v>
      </c>
      <c r="AD148" s="53" t="b">
        <f>NOT(ISBLANK(Survey!$Q148))</f>
        <v>0</v>
      </c>
      <c r="AE148" s="239" t="str" cm="1">
        <f t="array" ref="AE148">IF(OR(IF(OR($AG148+$AH148 = 2, $AI148=1), FALSE, TRUE), AND($AF148:$AF148 = 0)),"Pass","Fail")</f>
        <v>Pass</v>
      </c>
      <c r="AF148" s="235">
        <f>COUNTBLANK(Survey!$W148:$Z148)</f>
        <v>4</v>
      </c>
      <c r="AG148" s="235">
        <f>IF(Survey!$I148="Yes",1,0)</f>
        <v>0</v>
      </c>
      <c r="AH148" s="235">
        <f>IF(OR(Survey!$M148="Mutual fund",Survey!$M148="Alternative mutual fund",Survey!$M148="Money market"),1,0)</f>
        <v>0</v>
      </c>
      <c r="AI148" s="240">
        <f>IF(OR(Survey!$M148="ETF",Survey!$M148="ETF, alternative mutual fund"),1,0)</f>
        <v>0</v>
      </c>
      <c r="AJ148" s="196" t="str">
        <f t="shared" si="91"/>
        <v>Pass</v>
      </c>
      <c r="AK148" s="54" t="b">
        <f>NOT(ISNUMBER(SEARCH("Yes",Survey!$AC148)))</f>
        <v>1</v>
      </c>
      <c r="AL148" s="53" t="b">
        <f>IF(COUNTBLANK(Survey!$AD148:$AE148)=0,TRUE, FALSE)</f>
        <v>0</v>
      </c>
      <c r="AM148" s="196" t="str">
        <f t="shared" si="92"/>
        <v>Pass</v>
      </c>
      <c r="AN148" s="54" t="b">
        <f>NOT(ISNUMBER(SEARCH("Yes",Survey!$AF148)))</f>
        <v>1</v>
      </c>
      <c r="AO148" s="53" t="b">
        <f>NOT(ISBLANK(Survey!$AH148))</f>
        <v>0</v>
      </c>
      <c r="AP148" s="196" t="str">
        <f t="shared" si="93"/>
        <v>Pass</v>
      </c>
      <c r="AQ148" s="54" t="b">
        <f>NOT(OR(ISNUMBER(SEARCH("Other",Survey!$AH148)),ISNUMBER(SEARCH("Multiple",Survey!$AH148))))</f>
        <v>1</v>
      </c>
      <c r="AR148" s="53" t="b">
        <f>NOT(ISBLANK(Survey!$AI148))</f>
        <v>0</v>
      </c>
      <c r="AS148" s="196" t="str">
        <f t="shared" si="94"/>
        <v>Fail</v>
      </c>
      <c r="AT148" s="45">
        <f>(Survey!$AL148)</f>
        <v>0</v>
      </c>
      <c r="AU148" s="37" t="str">
        <f t="shared" si="95"/>
        <v>Fail</v>
      </c>
      <c r="AV148" s="38">
        <f>ABS(Survey!$AL148)</f>
        <v>0</v>
      </c>
      <c r="AW148" s="64">
        <f>ABS(Survey!$AM148)+Survey!$AN148-ABS(Survey!$AO148)+ABS(Survey!$AP148)-ABS(Survey!$AQ148)+ABS(Survey!$AR148)-ABS(Survey!$AS148)+Survey!$AT148</f>
        <v>0</v>
      </c>
      <c r="AX148" s="46" t="str">
        <f t="shared" si="96"/>
        <v>No holdings</v>
      </c>
      <c r="AY148" s="37">
        <f t="shared" si="97"/>
        <v>0</v>
      </c>
      <c r="AZ148" s="196" t="str">
        <f t="shared" si="98"/>
        <v>Pass</v>
      </c>
      <c r="BA148" s="54" t="b">
        <f>IF(ABS(Survey!$AT148)=0,TRUE,FALSE)</f>
        <v>1</v>
      </c>
      <c r="BB148" s="53" t="b">
        <f>NOT(ISBLANK(Survey!$AU148))</f>
        <v>0</v>
      </c>
      <c r="BC148" s="37" t="str">
        <f t="shared" si="99"/>
        <v>Fail</v>
      </c>
      <c r="BD148" s="38">
        <f>ABS(Survey!$AL148)</f>
        <v>0</v>
      </c>
      <c r="BE148" s="38" cm="1">
        <f t="array" ref="BE148">SUM(SUMIF(Survey!AW148:BD148,{"&gt;0","&lt;0"})*{1,-1})-SUM(SUMIF(Survey!BF148:BM148,{"&gt;0","&lt;0"})*{1,-1})</f>
        <v>0</v>
      </c>
      <c r="BF148" s="46" t="str">
        <f t="shared" si="100"/>
        <v>No holdings</v>
      </c>
      <c r="BG148" s="37">
        <f t="shared" si="101"/>
        <v>0</v>
      </c>
      <c r="BH148" s="196" t="str">
        <f t="shared" si="102"/>
        <v>Fail</v>
      </c>
      <c r="BI148" s="47">
        <f>ABS(Survey!$AL148)</f>
        <v>0</v>
      </c>
      <c r="BJ148" s="47" cm="1">
        <f t="array" ref="BJ148">SUM(SUMIF(Survey!BO148:CH148,{"&gt;0","&lt;0"})*{1,-1})-SUM(SUMIF(Survey!CJ148:DC148,{"&gt;0","&lt;0"})*{1,-1})</f>
        <v>0</v>
      </c>
      <c r="BK148" s="48" t="str">
        <f t="shared" si="103"/>
        <v>No holdings</v>
      </c>
      <c r="BL148" s="49">
        <f t="shared" si="104"/>
        <v>0</v>
      </c>
      <c r="BM148" s="196" t="str">
        <f t="shared" si="105"/>
        <v>Pass</v>
      </c>
      <c r="BN148" s="54" t="b">
        <f>IF(ABS(Survey!$CH148)=0,TRUE,FALSE)</f>
        <v>1</v>
      </c>
      <c r="BO148" s="53" t="b">
        <f>NOT(ISBLANK(Survey!$CI148))</f>
        <v>0</v>
      </c>
      <c r="BP148" s="196" t="str">
        <f t="shared" si="106"/>
        <v>Pass</v>
      </c>
      <c r="BQ148" s="54" t="b">
        <f>IF(ABS(Survey!$DC148)=0,TRUE,FALSE)</f>
        <v>1</v>
      </c>
      <c r="BR148" s="53" t="b">
        <f>NOT(ISBLANK(Survey!$DD148))</f>
        <v>0</v>
      </c>
      <c r="BS148" s="37" t="str">
        <f t="shared" si="107"/>
        <v>Pass</v>
      </c>
      <c r="BT148" s="38" cm="1">
        <f t="array" ref="BT148">SUM(SUMIF(Survey!CD148,{"&gt;0","&lt;0"})*{1,-1})+SUM(SUMIF(Survey!CY148,{"&gt;0","&lt;0"})*{1,-1})</f>
        <v>0</v>
      </c>
      <c r="BU148" s="38">
        <f>SUM(SUMIF(Survey!DF148:DL148,{"&gt;0","&lt;0"})*{1,-1})+SUM(SUMIF(Survey!DN148:DT148,{"&gt;0","&lt;0"})*{1,-1})</f>
        <v>0</v>
      </c>
      <c r="BV148" s="37">
        <f t="shared" si="108"/>
        <v>0</v>
      </c>
      <c r="BW148" s="37">
        <f t="shared" si="109"/>
        <v>0</v>
      </c>
      <c r="BX148" s="196" t="str">
        <f t="shared" si="110"/>
        <v>Pass</v>
      </c>
      <c r="BY148" s="54" t="b">
        <f>IF(ABS(Survey!$DL148)=0,TRUE,FALSE)</f>
        <v>1</v>
      </c>
      <c r="BZ148" s="53" t="b">
        <f>NOT(ISBLANK(Survey!DM148))</f>
        <v>0</v>
      </c>
      <c r="CA148" s="196" t="str">
        <f t="shared" si="111"/>
        <v>Pass</v>
      </c>
      <c r="CB148" s="54" t="b">
        <f>IF(ABS(Survey!$DT148)=0,TRUE,FALSE)</f>
        <v>1</v>
      </c>
      <c r="CC148" s="53" t="b">
        <f>NOT(ISBLANK(Survey!$DU148))</f>
        <v>0</v>
      </c>
      <c r="CD148" s="196" t="str">
        <f t="shared" si="112"/>
        <v>Fail</v>
      </c>
      <c r="CE148" s="47">
        <f>SUM(SUMIF(Survey!EA148:EC148,{"&gt;0","&lt;0"})*{1,-1})</f>
        <v>0</v>
      </c>
      <c r="CF148" s="50">
        <f t="shared" si="113"/>
        <v>0</v>
      </c>
      <c r="CG148" s="50">
        <f t="shared" si="114"/>
        <v>100</v>
      </c>
      <c r="CH148" s="48" t="b">
        <f>IF(OR(Survey!$M148="ETF",Survey!$M148="ETF, alternative mutual fund",Survey!$M148="Closed-end", Survey!$M148="Split share corp"),TRUE,FALSE)</f>
        <v>0</v>
      </c>
      <c r="CI148" s="196" t="str">
        <f t="shared" si="115"/>
        <v>Fail</v>
      </c>
      <c r="CJ148" s="47">
        <f>SUM(SUMIF(Survey!EE148:EK148,{"&gt;0","&lt;0"})*{1,-1})</f>
        <v>0</v>
      </c>
      <c r="CK148" s="50">
        <f t="shared" si="116"/>
        <v>0</v>
      </c>
      <c r="CL148" s="49">
        <f t="shared" si="117"/>
        <v>100</v>
      </c>
      <c r="CM148" s="196" t="str">
        <f t="shared" si="118"/>
        <v>Fail</v>
      </c>
      <c r="CN148" s="47">
        <f>SUM(SUMIF(Survey!EM148:ES148,{"&gt;0","&lt;0"})*{1,-1})</f>
        <v>0</v>
      </c>
      <c r="CO148" s="50">
        <f t="shared" si="119"/>
        <v>0</v>
      </c>
      <c r="CP148" s="49">
        <f t="shared" si="120"/>
        <v>100</v>
      </c>
    </row>
    <row r="149" spans="1:94">
      <c r="A149" s="1">
        <v>146</v>
      </c>
      <c r="B149" s="37" t="str">
        <f t="shared" si="81"/>
        <v>Pass</v>
      </c>
      <c r="C149" s="37" t="str">
        <f>IF(COUNTBLANK(Survey!B149:ET149)=$C$2, "Pass", "Fail")</f>
        <v>Pass</v>
      </c>
      <c r="D149" s="37" t="str">
        <f t="shared" si="82"/>
        <v>Fail</v>
      </c>
      <c r="F149" s="196" t="str">
        <f t="shared" si="83"/>
        <v>Fail</v>
      </c>
      <c r="G149" s="43">
        <f>COUNTBLANK(Survey!B149:D149)+COUNTBLANK(Survey!G149)+COUNTBLANK(Survey!I149)+COUNTBLANK(Survey!L149:M149)+COUNTBLANK(Survey!P149)+COUNTBLANK(Survey!S149:U149)+COUNTBLANK(Survey!AA149:AC149)+COUNTBLANK(Survey!AF149:AG149)+COUNTBLANK(Survey!AK149)</f>
        <v>17</v>
      </c>
      <c r="H149" s="196" t="str">
        <f t="shared" si="84"/>
        <v>Pass</v>
      </c>
      <c r="I149" s="44">
        <f>LEN(Survey!E149)</f>
        <v>0</v>
      </c>
      <c r="J149" s="196" t="str">
        <f t="shared" si="85"/>
        <v>Pass</v>
      </c>
      <c r="K149" s="43">
        <f>LEN(Survey!F149)</f>
        <v>0</v>
      </c>
      <c r="L149" s="196" t="str">
        <f t="shared" si="86"/>
        <v>Pass</v>
      </c>
      <c r="M149" s="44">
        <f>LEN(Survey!H149)</f>
        <v>0</v>
      </c>
      <c r="N149" s="43" t="str">
        <f>IF(Survey!$L149="Prospectus fund", "Yes", "No")</f>
        <v>No</v>
      </c>
      <c r="O149" s="196" t="str">
        <f t="shared" si="87"/>
        <v>Pass</v>
      </c>
      <c r="P149" s="44">
        <f>MOD((LEN(Survey!J149)+2),11)</f>
        <v>2</v>
      </c>
      <c r="Q149" s="48" t="b">
        <f>IF(OR(Survey!$M149="ETF",Survey!$M149="ETF, alternative mutual fund",Survey!$M149="Closed-end", Survey!$M149="Split share corp", Survey!$I149="Yes"),TRUE,FALSE)</f>
        <v>0</v>
      </c>
      <c r="R149" s="196" t="str">
        <f>IFERROR(IF(AND(OR(U149=V149,V149 = "Either"),NOT(ISBLANK(Survey!K149))),"Pass","Fail"),"Pass")</f>
        <v>Fail</v>
      </c>
      <c r="S149" s="47" cm="1">
        <f t="array" ref="S149">SUM(SUMIF(Survey!BO149:CH149,{"&gt;0","&lt;0"})*{1,-1})</f>
        <v>0</v>
      </c>
      <c r="T149" s="54" cm="1">
        <f t="array" ref="T149">SUM(SUMIF(Survey!BR149,{"&gt;0","&lt;0"})*{1,-1})+SUM(SUMIF(Survey!CB149,{"&gt;0","&lt;0"})*{1,-1})</f>
        <v>0</v>
      </c>
      <c r="U149" s="54">
        <f>Survey!K149</f>
        <v>0</v>
      </c>
      <c r="V149" s="53" t="str">
        <f t="shared" si="88"/>
        <v>Stand-alone</v>
      </c>
      <c r="W149" s="196" t="str">
        <f t="shared" si="89"/>
        <v>Fail</v>
      </c>
      <c r="X149" s="93" cm="1">
        <f t="array" ref="X149">SUM(SUMIF(Survey!BO149:CH149,{"&gt;0","&lt;0"})*{1,-1})+SUM(SUMIF(Survey!CJ149:DC149,{"&gt;0","&lt;0"})*{1,-1})</f>
        <v>0</v>
      </c>
      <c r="Y149" s="93">
        <f>IFERROR(X149/(Survey!$AL149),0)</f>
        <v>0</v>
      </c>
      <c r="Z149" s="198" t="b">
        <f>IF(OR(Survey!$M149="Alternative strategy or hedge",Survey!$M149="Other",Survey!$L149="Prospectus fund"),TRUE,FALSE)</f>
        <v>0</v>
      </c>
      <c r="AA149" s="198" t="b">
        <f>NOT(ISBLANK(Survey!$M149))</f>
        <v>0</v>
      </c>
      <c r="AB149" s="196" t="str">
        <f t="shared" si="90"/>
        <v>Pass</v>
      </c>
      <c r="AC149" s="54" t="b">
        <f>NOT(ISNUMBER(SEARCH("Other",Survey!$P149)))</f>
        <v>1</v>
      </c>
      <c r="AD149" s="53" t="b">
        <f>NOT(ISBLANK(Survey!$Q149))</f>
        <v>0</v>
      </c>
      <c r="AE149" s="239" t="str" cm="1">
        <f t="array" ref="AE149">IF(OR(IF(OR($AG149+$AH149 = 2, $AI149=1), FALSE, TRUE), AND($AF149:$AF149 = 0)),"Pass","Fail")</f>
        <v>Pass</v>
      </c>
      <c r="AF149" s="235">
        <f>COUNTBLANK(Survey!$W149:$Z149)</f>
        <v>4</v>
      </c>
      <c r="AG149" s="235">
        <f>IF(Survey!$I149="Yes",1,0)</f>
        <v>0</v>
      </c>
      <c r="AH149" s="235">
        <f>IF(OR(Survey!$M149="Mutual fund",Survey!$M149="Alternative mutual fund",Survey!$M149="Money market"),1,0)</f>
        <v>0</v>
      </c>
      <c r="AI149" s="240">
        <f>IF(OR(Survey!$M149="ETF",Survey!$M149="ETF, alternative mutual fund"),1,0)</f>
        <v>0</v>
      </c>
      <c r="AJ149" s="196" t="str">
        <f t="shared" si="91"/>
        <v>Pass</v>
      </c>
      <c r="AK149" s="54" t="b">
        <f>NOT(ISNUMBER(SEARCH("Yes",Survey!$AC149)))</f>
        <v>1</v>
      </c>
      <c r="AL149" s="53" t="b">
        <f>IF(COUNTBLANK(Survey!$AD149:$AE149)=0,TRUE, FALSE)</f>
        <v>0</v>
      </c>
      <c r="AM149" s="196" t="str">
        <f t="shared" si="92"/>
        <v>Pass</v>
      </c>
      <c r="AN149" s="54" t="b">
        <f>NOT(ISNUMBER(SEARCH("Yes",Survey!$AF149)))</f>
        <v>1</v>
      </c>
      <c r="AO149" s="53" t="b">
        <f>NOT(ISBLANK(Survey!$AH149))</f>
        <v>0</v>
      </c>
      <c r="AP149" s="196" t="str">
        <f t="shared" si="93"/>
        <v>Pass</v>
      </c>
      <c r="AQ149" s="54" t="b">
        <f>NOT(OR(ISNUMBER(SEARCH("Other",Survey!$AH149)),ISNUMBER(SEARCH("Multiple",Survey!$AH149))))</f>
        <v>1</v>
      </c>
      <c r="AR149" s="53" t="b">
        <f>NOT(ISBLANK(Survey!$AI149))</f>
        <v>0</v>
      </c>
      <c r="AS149" s="196" t="str">
        <f t="shared" si="94"/>
        <v>Fail</v>
      </c>
      <c r="AT149" s="45">
        <f>(Survey!$AL149)</f>
        <v>0</v>
      </c>
      <c r="AU149" s="37" t="str">
        <f t="shared" si="95"/>
        <v>Fail</v>
      </c>
      <c r="AV149" s="38">
        <f>ABS(Survey!$AL149)</f>
        <v>0</v>
      </c>
      <c r="AW149" s="64">
        <f>ABS(Survey!$AM149)+Survey!$AN149-ABS(Survey!$AO149)+ABS(Survey!$AP149)-ABS(Survey!$AQ149)+ABS(Survey!$AR149)-ABS(Survey!$AS149)+Survey!$AT149</f>
        <v>0</v>
      </c>
      <c r="AX149" s="46" t="str">
        <f t="shared" si="96"/>
        <v>No holdings</v>
      </c>
      <c r="AY149" s="37">
        <f t="shared" si="97"/>
        <v>0</v>
      </c>
      <c r="AZ149" s="196" t="str">
        <f t="shared" si="98"/>
        <v>Pass</v>
      </c>
      <c r="BA149" s="54" t="b">
        <f>IF(ABS(Survey!$AT149)=0,TRUE,FALSE)</f>
        <v>1</v>
      </c>
      <c r="BB149" s="53" t="b">
        <f>NOT(ISBLANK(Survey!$AU149))</f>
        <v>0</v>
      </c>
      <c r="BC149" s="37" t="str">
        <f t="shared" si="99"/>
        <v>Fail</v>
      </c>
      <c r="BD149" s="38">
        <f>ABS(Survey!$AL149)</f>
        <v>0</v>
      </c>
      <c r="BE149" s="38" cm="1">
        <f t="array" ref="BE149">SUM(SUMIF(Survey!AW149:BD149,{"&gt;0","&lt;0"})*{1,-1})-SUM(SUMIF(Survey!BF149:BM149,{"&gt;0","&lt;0"})*{1,-1})</f>
        <v>0</v>
      </c>
      <c r="BF149" s="46" t="str">
        <f t="shared" si="100"/>
        <v>No holdings</v>
      </c>
      <c r="BG149" s="37">
        <f t="shared" si="101"/>
        <v>0</v>
      </c>
      <c r="BH149" s="196" t="str">
        <f t="shared" si="102"/>
        <v>Fail</v>
      </c>
      <c r="BI149" s="47">
        <f>ABS(Survey!$AL149)</f>
        <v>0</v>
      </c>
      <c r="BJ149" s="47" cm="1">
        <f t="array" ref="BJ149">SUM(SUMIF(Survey!BO149:CH149,{"&gt;0","&lt;0"})*{1,-1})-SUM(SUMIF(Survey!CJ149:DC149,{"&gt;0","&lt;0"})*{1,-1})</f>
        <v>0</v>
      </c>
      <c r="BK149" s="48" t="str">
        <f t="shared" si="103"/>
        <v>No holdings</v>
      </c>
      <c r="BL149" s="49">
        <f t="shared" si="104"/>
        <v>0</v>
      </c>
      <c r="BM149" s="196" t="str">
        <f t="shared" si="105"/>
        <v>Pass</v>
      </c>
      <c r="BN149" s="54" t="b">
        <f>IF(ABS(Survey!$CH149)=0,TRUE,FALSE)</f>
        <v>1</v>
      </c>
      <c r="BO149" s="53" t="b">
        <f>NOT(ISBLANK(Survey!$CI149))</f>
        <v>0</v>
      </c>
      <c r="BP149" s="196" t="str">
        <f t="shared" si="106"/>
        <v>Pass</v>
      </c>
      <c r="BQ149" s="54" t="b">
        <f>IF(ABS(Survey!$DC149)=0,TRUE,FALSE)</f>
        <v>1</v>
      </c>
      <c r="BR149" s="53" t="b">
        <f>NOT(ISBLANK(Survey!$DD149))</f>
        <v>0</v>
      </c>
      <c r="BS149" s="37" t="str">
        <f t="shared" si="107"/>
        <v>Pass</v>
      </c>
      <c r="BT149" s="38" cm="1">
        <f t="array" ref="BT149">SUM(SUMIF(Survey!CD149,{"&gt;0","&lt;0"})*{1,-1})+SUM(SUMIF(Survey!CY149,{"&gt;0","&lt;0"})*{1,-1})</f>
        <v>0</v>
      </c>
      <c r="BU149" s="38">
        <f>SUM(SUMIF(Survey!DF149:DL149,{"&gt;0","&lt;0"})*{1,-1})+SUM(SUMIF(Survey!DN149:DT149,{"&gt;0","&lt;0"})*{1,-1})</f>
        <v>0</v>
      </c>
      <c r="BV149" s="37">
        <f t="shared" si="108"/>
        <v>0</v>
      </c>
      <c r="BW149" s="37">
        <f t="shared" si="109"/>
        <v>0</v>
      </c>
      <c r="BX149" s="196" t="str">
        <f t="shared" si="110"/>
        <v>Pass</v>
      </c>
      <c r="BY149" s="54" t="b">
        <f>IF(ABS(Survey!$DL149)=0,TRUE,FALSE)</f>
        <v>1</v>
      </c>
      <c r="BZ149" s="53" t="b">
        <f>NOT(ISBLANK(Survey!DM149))</f>
        <v>0</v>
      </c>
      <c r="CA149" s="196" t="str">
        <f t="shared" si="111"/>
        <v>Pass</v>
      </c>
      <c r="CB149" s="54" t="b">
        <f>IF(ABS(Survey!$DT149)=0,TRUE,FALSE)</f>
        <v>1</v>
      </c>
      <c r="CC149" s="53" t="b">
        <f>NOT(ISBLANK(Survey!$DU149))</f>
        <v>0</v>
      </c>
      <c r="CD149" s="196" t="str">
        <f t="shared" si="112"/>
        <v>Fail</v>
      </c>
      <c r="CE149" s="47">
        <f>SUM(SUMIF(Survey!EA149:EC149,{"&gt;0","&lt;0"})*{1,-1})</f>
        <v>0</v>
      </c>
      <c r="CF149" s="50">
        <f t="shared" si="113"/>
        <v>0</v>
      </c>
      <c r="CG149" s="50">
        <f t="shared" si="114"/>
        <v>100</v>
      </c>
      <c r="CH149" s="48" t="b">
        <f>IF(OR(Survey!$M149="ETF",Survey!$M149="ETF, alternative mutual fund",Survey!$M149="Closed-end", Survey!$M149="Split share corp"),TRUE,FALSE)</f>
        <v>0</v>
      </c>
      <c r="CI149" s="196" t="str">
        <f t="shared" si="115"/>
        <v>Fail</v>
      </c>
      <c r="CJ149" s="47">
        <f>SUM(SUMIF(Survey!EE149:EK149,{"&gt;0","&lt;0"})*{1,-1})</f>
        <v>0</v>
      </c>
      <c r="CK149" s="50">
        <f t="shared" si="116"/>
        <v>0</v>
      </c>
      <c r="CL149" s="49">
        <f t="shared" si="117"/>
        <v>100</v>
      </c>
      <c r="CM149" s="196" t="str">
        <f t="shared" si="118"/>
        <v>Fail</v>
      </c>
      <c r="CN149" s="47">
        <f>SUM(SUMIF(Survey!EM149:ES149,{"&gt;0","&lt;0"})*{1,-1})</f>
        <v>0</v>
      </c>
      <c r="CO149" s="50">
        <f t="shared" si="119"/>
        <v>0</v>
      </c>
      <c r="CP149" s="49">
        <f t="shared" si="120"/>
        <v>100</v>
      </c>
    </row>
    <row r="150" spans="1:94">
      <c r="A150" s="1">
        <v>147</v>
      </c>
      <c r="B150" s="37" t="str">
        <f t="shared" si="81"/>
        <v>Pass</v>
      </c>
      <c r="C150" s="37" t="str">
        <f>IF(COUNTBLANK(Survey!B150:ET150)=$C$2, "Pass", "Fail")</f>
        <v>Pass</v>
      </c>
      <c r="D150" s="37" t="str">
        <f t="shared" si="82"/>
        <v>Fail</v>
      </c>
      <c r="F150" s="196" t="str">
        <f t="shared" si="83"/>
        <v>Fail</v>
      </c>
      <c r="G150" s="43">
        <f>COUNTBLANK(Survey!B150:D150)+COUNTBLANK(Survey!G150)+COUNTBLANK(Survey!I150)+COUNTBLANK(Survey!L150:M150)+COUNTBLANK(Survey!P150)+COUNTBLANK(Survey!S150:U150)+COUNTBLANK(Survey!AA150:AC150)+COUNTBLANK(Survey!AF150:AG150)+COUNTBLANK(Survey!AK150)</f>
        <v>17</v>
      </c>
      <c r="H150" s="196" t="str">
        <f t="shared" si="84"/>
        <v>Pass</v>
      </c>
      <c r="I150" s="44">
        <f>LEN(Survey!E150)</f>
        <v>0</v>
      </c>
      <c r="J150" s="196" t="str">
        <f t="shared" si="85"/>
        <v>Pass</v>
      </c>
      <c r="K150" s="43">
        <f>LEN(Survey!F150)</f>
        <v>0</v>
      </c>
      <c r="L150" s="196" t="str">
        <f t="shared" si="86"/>
        <v>Pass</v>
      </c>
      <c r="M150" s="44">
        <f>LEN(Survey!H150)</f>
        <v>0</v>
      </c>
      <c r="N150" s="43" t="str">
        <f>IF(Survey!$L150="Prospectus fund", "Yes", "No")</f>
        <v>No</v>
      </c>
      <c r="O150" s="196" t="str">
        <f t="shared" si="87"/>
        <v>Pass</v>
      </c>
      <c r="P150" s="44">
        <f>MOD((LEN(Survey!J150)+2),11)</f>
        <v>2</v>
      </c>
      <c r="Q150" s="48" t="b">
        <f>IF(OR(Survey!$M150="ETF",Survey!$M150="ETF, alternative mutual fund",Survey!$M150="Closed-end", Survey!$M150="Split share corp", Survey!$I150="Yes"),TRUE,FALSE)</f>
        <v>0</v>
      </c>
      <c r="R150" s="196" t="str">
        <f>IFERROR(IF(AND(OR(U150=V150,V150 = "Either"),NOT(ISBLANK(Survey!K150))),"Pass","Fail"),"Pass")</f>
        <v>Fail</v>
      </c>
      <c r="S150" s="47" cm="1">
        <f t="array" ref="S150">SUM(SUMIF(Survey!BO150:CH150,{"&gt;0","&lt;0"})*{1,-1})</f>
        <v>0</v>
      </c>
      <c r="T150" s="54" cm="1">
        <f t="array" ref="T150">SUM(SUMIF(Survey!BR150,{"&gt;0","&lt;0"})*{1,-1})+SUM(SUMIF(Survey!CB150,{"&gt;0","&lt;0"})*{1,-1})</f>
        <v>0</v>
      </c>
      <c r="U150" s="54">
        <f>Survey!K150</f>
        <v>0</v>
      </c>
      <c r="V150" s="53" t="str">
        <f t="shared" si="88"/>
        <v>Stand-alone</v>
      </c>
      <c r="W150" s="196" t="str">
        <f t="shared" si="89"/>
        <v>Fail</v>
      </c>
      <c r="X150" s="93" cm="1">
        <f t="array" ref="X150">SUM(SUMIF(Survey!BO150:CH150,{"&gt;0","&lt;0"})*{1,-1})+SUM(SUMIF(Survey!CJ150:DC150,{"&gt;0","&lt;0"})*{1,-1})</f>
        <v>0</v>
      </c>
      <c r="Y150" s="93">
        <f>IFERROR(X150/(Survey!$AL150),0)</f>
        <v>0</v>
      </c>
      <c r="Z150" s="198" t="b">
        <f>IF(OR(Survey!$M150="Alternative strategy or hedge",Survey!$M150="Other",Survey!$L150="Prospectus fund"),TRUE,FALSE)</f>
        <v>0</v>
      </c>
      <c r="AA150" s="198" t="b">
        <f>NOT(ISBLANK(Survey!$M150))</f>
        <v>0</v>
      </c>
      <c r="AB150" s="196" t="str">
        <f t="shared" si="90"/>
        <v>Pass</v>
      </c>
      <c r="AC150" s="54" t="b">
        <f>NOT(ISNUMBER(SEARCH("Other",Survey!$P150)))</f>
        <v>1</v>
      </c>
      <c r="AD150" s="53" t="b">
        <f>NOT(ISBLANK(Survey!$Q150))</f>
        <v>0</v>
      </c>
      <c r="AE150" s="239" t="str" cm="1">
        <f t="array" ref="AE150">IF(OR(IF(OR($AG150+$AH150 = 2, $AI150=1), FALSE, TRUE), AND($AF150:$AF150 = 0)),"Pass","Fail")</f>
        <v>Pass</v>
      </c>
      <c r="AF150" s="235">
        <f>COUNTBLANK(Survey!$W150:$Z150)</f>
        <v>4</v>
      </c>
      <c r="AG150" s="235">
        <f>IF(Survey!$I150="Yes",1,0)</f>
        <v>0</v>
      </c>
      <c r="AH150" s="235">
        <f>IF(OR(Survey!$M150="Mutual fund",Survey!$M150="Alternative mutual fund",Survey!$M150="Money market"),1,0)</f>
        <v>0</v>
      </c>
      <c r="AI150" s="240">
        <f>IF(OR(Survey!$M150="ETF",Survey!$M150="ETF, alternative mutual fund"),1,0)</f>
        <v>0</v>
      </c>
      <c r="AJ150" s="196" t="str">
        <f t="shared" si="91"/>
        <v>Pass</v>
      </c>
      <c r="AK150" s="54" t="b">
        <f>NOT(ISNUMBER(SEARCH("Yes",Survey!$AC150)))</f>
        <v>1</v>
      </c>
      <c r="AL150" s="53" t="b">
        <f>IF(COUNTBLANK(Survey!$AD150:$AE150)=0,TRUE, FALSE)</f>
        <v>0</v>
      </c>
      <c r="AM150" s="196" t="str">
        <f t="shared" si="92"/>
        <v>Pass</v>
      </c>
      <c r="AN150" s="54" t="b">
        <f>NOT(ISNUMBER(SEARCH("Yes",Survey!$AF150)))</f>
        <v>1</v>
      </c>
      <c r="AO150" s="53" t="b">
        <f>NOT(ISBLANK(Survey!$AH150))</f>
        <v>0</v>
      </c>
      <c r="AP150" s="196" t="str">
        <f t="shared" si="93"/>
        <v>Pass</v>
      </c>
      <c r="AQ150" s="54" t="b">
        <f>NOT(OR(ISNUMBER(SEARCH("Other",Survey!$AH150)),ISNUMBER(SEARCH("Multiple",Survey!$AH150))))</f>
        <v>1</v>
      </c>
      <c r="AR150" s="53" t="b">
        <f>NOT(ISBLANK(Survey!$AI150))</f>
        <v>0</v>
      </c>
      <c r="AS150" s="196" t="str">
        <f t="shared" si="94"/>
        <v>Fail</v>
      </c>
      <c r="AT150" s="45">
        <f>(Survey!$AL150)</f>
        <v>0</v>
      </c>
      <c r="AU150" s="37" t="str">
        <f t="shared" si="95"/>
        <v>Fail</v>
      </c>
      <c r="AV150" s="38">
        <f>ABS(Survey!$AL150)</f>
        <v>0</v>
      </c>
      <c r="AW150" s="64">
        <f>ABS(Survey!$AM150)+Survey!$AN150-ABS(Survey!$AO150)+ABS(Survey!$AP150)-ABS(Survey!$AQ150)+ABS(Survey!$AR150)-ABS(Survey!$AS150)+Survey!$AT150</f>
        <v>0</v>
      </c>
      <c r="AX150" s="46" t="str">
        <f t="shared" si="96"/>
        <v>No holdings</v>
      </c>
      <c r="AY150" s="37">
        <f t="shared" si="97"/>
        <v>0</v>
      </c>
      <c r="AZ150" s="196" t="str">
        <f t="shared" si="98"/>
        <v>Pass</v>
      </c>
      <c r="BA150" s="54" t="b">
        <f>IF(ABS(Survey!$AT150)=0,TRUE,FALSE)</f>
        <v>1</v>
      </c>
      <c r="BB150" s="53" t="b">
        <f>NOT(ISBLANK(Survey!$AU150))</f>
        <v>0</v>
      </c>
      <c r="BC150" s="37" t="str">
        <f t="shared" si="99"/>
        <v>Fail</v>
      </c>
      <c r="BD150" s="38">
        <f>ABS(Survey!$AL150)</f>
        <v>0</v>
      </c>
      <c r="BE150" s="38" cm="1">
        <f t="array" ref="BE150">SUM(SUMIF(Survey!AW150:BD150,{"&gt;0","&lt;0"})*{1,-1})-SUM(SUMIF(Survey!BF150:BM150,{"&gt;0","&lt;0"})*{1,-1})</f>
        <v>0</v>
      </c>
      <c r="BF150" s="46" t="str">
        <f t="shared" si="100"/>
        <v>No holdings</v>
      </c>
      <c r="BG150" s="37">
        <f t="shared" si="101"/>
        <v>0</v>
      </c>
      <c r="BH150" s="196" t="str">
        <f t="shared" si="102"/>
        <v>Fail</v>
      </c>
      <c r="BI150" s="47">
        <f>ABS(Survey!$AL150)</f>
        <v>0</v>
      </c>
      <c r="BJ150" s="47" cm="1">
        <f t="array" ref="BJ150">SUM(SUMIF(Survey!BO150:CH150,{"&gt;0","&lt;0"})*{1,-1})-SUM(SUMIF(Survey!CJ150:DC150,{"&gt;0","&lt;0"})*{1,-1})</f>
        <v>0</v>
      </c>
      <c r="BK150" s="48" t="str">
        <f t="shared" si="103"/>
        <v>No holdings</v>
      </c>
      <c r="BL150" s="49">
        <f t="shared" si="104"/>
        <v>0</v>
      </c>
      <c r="BM150" s="196" t="str">
        <f t="shared" si="105"/>
        <v>Pass</v>
      </c>
      <c r="BN150" s="54" t="b">
        <f>IF(ABS(Survey!$CH150)=0,TRUE,FALSE)</f>
        <v>1</v>
      </c>
      <c r="BO150" s="53" t="b">
        <f>NOT(ISBLANK(Survey!$CI150))</f>
        <v>0</v>
      </c>
      <c r="BP150" s="196" t="str">
        <f t="shared" si="106"/>
        <v>Pass</v>
      </c>
      <c r="BQ150" s="54" t="b">
        <f>IF(ABS(Survey!$DC150)=0,TRUE,FALSE)</f>
        <v>1</v>
      </c>
      <c r="BR150" s="53" t="b">
        <f>NOT(ISBLANK(Survey!$DD150))</f>
        <v>0</v>
      </c>
      <c r="BS150" s="37" t="str">
        <f t="shared" si="107"/>
        <v>Pass</v>
      </c>
      <c r="BT150" s="38" cm="1">
        <f t="array" ref="BT150">SUM(SUMIF(Survey!CD150,{"&gt;0","&lt;0"})*{1,-1})+SUM(SUMIF(Survey!CY150,{"&gt;0","&lt;0"})*{1,-1})</f>
        <v>0</v>
      </c>
      <c r="BU150" s="38">
        <f>SUM(SUMIF(Survey!DF150:DL150,{"&gt;0","&lt;0"})*{1,-1})+SUM(SUMIF(Survey!DN150:DT150,{"&gt;0","&lt;0"})*{1,-1})</f>
        <v>0</v>
      </c>
      <c r="BV150" s="37">
        <f t="shared" si="108"/>
        <v>0</v>
      </c>
      <c r="BW150" s="37">
        <f t="shared" si="109"/>
        <v>0</v>
      </c>
      <c r="BX150" s="196" t="str">
        <f t="shared" si="110"/>
        <v>Pass</v>
      </c>
      <c r="BY150" s="54" t="b">
        <f>IF(ABS(Survey!$DL150)=0,TRUE,FALSE)</f>
        <v>1</v>
      </c>
      <c r="BZ150" s="53" t="b">
        <f>NOT(ISBLANK(Survey!DM150))</f>
        <v>0</v>
      </c>
      <c r="CA150" s="196" t="str">
        <f t="shared" si="111"/>
        <v>Pass</v>
      </c>
      <c r="CB150" s="54" t="b">
        <f>IF(ABS(Survey!$DT150)=0,TRUE,FALSE)</f>
        <v>1</v>
      </c>
      <c r="CC150" s="53" t="b">
        <f>NOT(ISBLANK(Survey!$DU150))</f>
        <v>0</v>
      </c>
      <c r="CD150" s="196" t="str">
        <f t="shared" si="112"/>
        <v>Fail</v>
      </c>
      <c r="CE150" s="47">
        <f>SUM(SUMIF(Survey!EA150:EC150,{"&gt;0","&lt;0"})*{1,-1})</f>
        <v>0</v>
      </c>
      <c r="CF150" s="50">
        <f t="shared" si="113"/>
        <v>0</v>
      </c>
      <c r="CG150" s="50">
        <f t="shared" si="114"/>
        <v>100</v>
      </c>
      <c r="CH150" s="48" t="b">
        <f>IF(OR(Survey!$M150="ETF",Survey!$M150="ETF, alternative mutual fund",Survey!$M150="Closed-end", Survey!$M150="Split share corp"),TRUE,FALSE)</f>
        <v>0</v>
      </c>
      <c r="CI150" s="196" t="str">
        <f t="shared" si="115"/>
        <v>Fail</v>
      </c>
      <c r="CJ150" s="47">
        <f>SUM(SUMIF(Survey!EE150:EK150,{"&gt;0","&lt;0"})*{1,-1})</f>
        <v>0</v>
      </c>
      <c r="CK150" s="50">
        <f t="shared" si="116"/>
        <v>0</v>
      </c>
      <c r="CL150" s="49">
        <f t="shared" si="117"/>
        <v>100</v>
      </c>
      <c r="CM150" s="196" t="str">
        <f t="shared" si="118"/>
        <v>Fail</v>
      </c>
      <c r="CN150" s="47">
        <f>SUM(SUMIF(Survey!EM150:ES150,{"&gt;0","&lt;0"})*{1,-1})</f>
        <v>0</v>
      </c>
      <c r="CO150" s="50">
        <f t="shared" si="119"/>
        <v>0</v>
      </c>
      <c r="CP150" s="49">
        <f t="shared" si="120"/>
        <v>100</v>
      </c>
    </row>
    <row r="151" spans="1:94">
      <c r="A151" s="1">
        <v>148</v>
      </c>
      <c r="B151" s="37" t="str">
        <f t="shared" si="81"/>
        <v>Pass</v>
      </c>
      <c r="C151" s="37" t="str">
        <f>IF(COUNTBLANK(Survey!B151:ET151)=$C$2, "Pass", "Fail")</f>
        <v>Pass</v>
      </c>
      <c r="D151" s="37" t="str">
        <f t="shared" si="82"/>
        <v>Fail</v>
      </c>
      <c r="F151" s="196" t="str">
        <f t="shared" si="83"/>
        <v>Fail</v>
      </c>
      <c r="G151" s="43">
        <f>COUNTBLANK(Survey!B151:D151)+COUNTBLANK(Survey!G151)+COUNTBLANK(Survey!I151)+COUNTBLANK(Survey!L151:M151)+COUNTBLANK(Survey!P151)+COUNTBLANK(Survey!S151:U151)+COUNTBLANK(Survey!AA151:AC151)+COUNTBLANK(Survey!AF151:AG151)+COUNTBLANK(Survey!AK151)</f>
        <v>17</v>
      </c>
      <c r="H151" s="196" t="str">
        <f t="shared" si="84"/>
        <v>Pass</v>
      </c>
      <c r="I151" s="44">
        <f>LEN(Survey!E151)</f>
        <v>0</v>
      </c>
      <c r="J151" s="196" t="str">
        <f t="shared" si="85"/>
        <v>Pass</v>
      </c>
      <c r="K151" s="43">
        <f>LEN(Survey!F151)</f>
        <v>0</v>
      </c>
      <c r="L151" s="196" t="str">
        <f t="shared" si="86"/>
        <v>Pass</v>
      </c>
      <c r="M151" s="44">
        <f>LEN(Survey!H151)</f>
        <v>0</v>
      </c>
      <c r="N151" s="43" t="str">
        <f>IF(Survey!$L151="Prospectus fund", "Yes", "No")</f>
        <v>No</v>
      </c>
      <c r="O151" s="196" t="str">
        <f t="shared" si="87"/>
        <v>Pass</v>
      </c>
      <c r="P151" s="44">
        <f>MOD((LEN(Survey!J151)+2),11)</f>
        <v>2</v>
      </c>
      <c r="Q151" s="48" t="b">
        <f>IF(OR(Survey!$M151="ETF",Survey!$M151="ETF, alternative mutual fund",Survey!$M151="Closed-end", Survey!$M151="Split share corp", Survey!$I151="Yes"),TRUE,FALSE)</f>
        <v>0</v>
      </c>
      <c r="R151" s="196" t="str">
        <f>IFERROR(IF(AND(OR(U151=V151,V151 = "Either"),NOT(ISBLANK(Survey!K151))),"Pass","Fail"),"Pass")</f>
        <v>Fail</v>
      </c>
      <c r="S151" s="47" cm="1">
        <f t="array" ref="S151">SUM(SUMIF(Survey!BO151:CH151,{"&gt;0","&lt;0"})*{1,-1})</f>
        <v>0</v>
      </c>
      <c r="T151" s="54" cm="1">
        <f t="array" ref="T151">SUM(SUMIF(Survey!BR151,{"&gt;0","&lt;0"})*{1,-1})+SUM(SUMIF(Survey!CB151,{"&gt;0","&lt;0"})*{1,-1})</f>
        <v>0</v>
      </c>
      <c r="U151" s="54">
        <f>Survey!K151</f>
        <v>0</v>
      </c>
      <c r="V151" s="53" t="str">
        <f t="shared" si="88"/>
        <v>Stand-alone</v>
      </c>
      <c r="W151" s="196" t="str">
        <f t="shared" si="89"/>
        <v>Fail</v>
      </c>
      <c r="X151" s="93" cm="1">
        <f t="array" ref="X151">SUM(SUMIF(Survey!BO151:CH151,{"&gt;0","&lt;0"})*{1,-1})+SUM(SUMIF(Survey!CJ151:DC151,{"&gt;0","&lt;0"})*{1,-1})</f>
        <v>0</v>
      </c>
      <c r="Y151" s="93">
        <f>IFERROR(X151/(Survey!$AL151),0)</f>
        <v>0</v>
      </c>
      <c r="Z151" s="198" t="b">
        <f>IF(OR(Survey!$M151="Alternative strategy or hedge",Survey!$M151="Other",Survey!$L151="Prospectus fund"),TRUE,FALSE)</f>
        <v>0</v>
      </c>
      <c r="AA151" s="198" t="b">
        <f>NOT(ISBLANK(Survey!$M151))</f>
        <v>0</v>
      </c>
      <c r="AB151" s="196" t="str">
        <f t="shared" si="90"/>
        <v>Pass</v>
      </c>
      <c r="AC151" s="54" t="b">
        <f>NOT(ISNUMBER(SEARCH("Other",Survey!$P151)))</f>
        <v>1</v>
      </c>
      <c r="AD151" s="53" t="b">
        <f>NOT(ISBLANK(Survey!$Q151))</f>
        <v>0</v>
      </c>
      <c r="AE151" s="239" t="str" cm="1">
        <f t="array" ref="AE151">IF(OR(IF(OR($AG151+$AH151 = 2, $AI151=1), FALSE, TRUE), AND($AF151:$AF151 = 0)),"Pass","Fail")</f>
        <v>Pass</v>
      </c>
      <c r="AF151" s="235">
        <f>COUNTBLANK(Survey!$W151:$Z151)</f>
        <v>4</v>
      </c>
      <c r="AG151" s="235">
        <f>IF(Survey!$I151="Yes",1,0)</f>
        <v>0</v>
      </c>
      <c r="AH151" s="235">
        <f>IF(OR(Survey!$M151="Mutual fund",Survey!$M151="Alternative mutual fund",Survey!$M151="Money market"),1,0)</f>
        <v>0</v>
      </c>
      <c r="AI151" s="240">
        <f>IF(OR(Survey!$M151="ETF",Survey!$M151="ETF, alternative mutual fund"),1,0)</f>
        <v>0</v>
      </c>
      <c r="AJ151" s="196" t="str">
        <f t="shared" si="91"/>
        <v>Pass</v>
      </c>
      <c r="AK151" s="54" t="b">
        <f>NOT(ISNUMBER(SEARCH("Yes",Survey!$AC151)))</f>
        <v>1</v>
      </c>
      <c r="AL151" s="53" t="b">
        <f>IF(COUNTBLANK(Survey!$AD151:$AE151)=0,TRUE, FALSE)</f>
        <v>0</v>
      </c>
      <c r="AM151" s="196" t="str">
        <f t="shared" si="92"/>
        <v>Pass</v>
      </c>
      <c r="AN151" s="54" t="b">
        <f>NOT(ISNUMBER(SEARCH("Yes",Survey!$AF151)))</f>
        <v>1</v>
      </c>
      <c r="AO151" s="53" t="b">
        <f>NOT(ISBLANK(Survey!$AH151))</f>
        <v>0</v>
      </c>
      <c r="AP151" s="196" t="str">
        <f t="shared" si="93"/>
        <v>Pass</v>
      </c>
      <c r="AQ151" s="54" t="b">
        <f>NOT(OR(ISNUMBER(SEARCH("Other",Survey!$AH151)),ISNUMBER(SEARCH("Multiple",Survey!$AH151))))</f>
        <v>1</v>
      </c>
      <c r="AR151" s="53" t="b">
        <f>NOT(ISBLANK(Survey!$AI151))</f>
        <v>0</v>
      </c>
      <c r="AS151" s="196" t="str">
        <f t="shared" si="94"/>
        <v>Fail</v>
      </c>
      <c r="AT151" s="45">
        <f>(Survey!$AL151)</f>
        <v>0</v>
      </c>
      <c r="AU151" s="37" t="str">
        <f t="shared" si="95"/>
        <v>Fail</v>
      </c>
      <c r="AV151" s="38">
        <f>ABS(Survey!$AL151)</f>
        <v>0</v>
      </c>
      <c r="AW151" s="64">
        <f>ABS(Survey!$AM151)+Survey!$AN151-ABS(Survey!$AO151)+ABS(Survey!$AP151)-ABS(Survey!$AQ151)+ABS(Survey!$AR151)-ABS(Survey!$AS151)+Survey!$AT151</f>
        <v>0</v>
      </c>
      <c r="AX151" s="46" t="str">
        <f t="shared" si="96"/>
        <v>No holdings</v>
      </c>
      <c r="AY151" s="37">
        <f t="shared" si="97"/>
        <v>0</v>
      </c>
      <c r="AZ151" s="196" t="str">
        <f t="shared" si="98"/>
        <v>Pass</v>
      </c>
      <c r="BA151" s="54" t="b">
        <f>IF(ABS(Survey!$AT151)=0,TRUE,FALSE)</f>
        <v>1</v>
      </c>
      <c r="BB151" s="53" t="b">
        <f>NOT(ISBLANK(Survey!$AU151))</f>
        <v>0</v>
      </c>
      <c r="BC151" s="37" t="str">
        <f t="shared" si="99"/>
        <v>Fail</v>
      </c>
      <c r="BD151" s="38">
        <f>ABS(Survey!$AL151)</f>
        <v>0</v>
      </c>
      <c r="BE151" s="38" cm="1">
        <f t="array" ref="BE151">SUM(SUMIF(Survey!AW151:BD151,{"&gt;0","&lt;0"})*{1,-1})-SUM(SUMIF(Survey!BF151:BM151,{"&gt;0","&lt;0"})*{1,-1})</f>
        <v>0</v>
      </c>
      <c r="BF151" s="46" t="str">
        <f t="shared" si="100"/>
        <v>No holdings</v>
      </c>
      <c r="BG151" s="37">
        <f t="shared" si="101"/>
        <v>0</v>
      </c>
      <c r="BH151" s="196" t="str">
        <f t="shared" si="102"/>
        <v>Fail</v>
      </c>
      <c r="BI151" s="47">
        <f>ABS(Survey!$AL151)</f>
        <v>0</v>
      </c>
      <c r="BJ151" s="47" cm="1">
        <f t="array" ref="BJ151">SUM(SUMIF(Survey!BO151:CH151,{"&gt;0","&lt;0"})*{1,-1})-SUM(SUMIF(Survey!CJ151:DC151,{"&gt;0","&lt;0"})*{1,-1})</f>
        <v>0</v>
      </c>
      <c r="BK151" s="48" t="str">
        <f t="shared" si="103"/>
        <v>No holdings</v>
      </c>
      <c r="BL151" s="49">
        <f t="shared" si="104"/>
        <v>0</v>
      </c>
      <c r="BM151" s="196" t="str">
        <f t="shared" si="105"/>
        <v>Pass</v>
      </c>
      <c r="BN151" s="54" t="b">
        <f>IF(ABS(Survey!$CH151)=0,TRUE,FALSE)</f>
        <v>1</v>
      </c>
      <c r="BO151" s="53" t="b">
        <f>NOT(ISBLANK(Survey!$CI151))</f>
        <v>0</v>
      </c>
      <c r="BP151" s="196" t="str">
        <f t="shared" si="106"/>
        <v>Pass</v>
      </c>
      <c r="BQ151" s="54" t="b">
        <f>IF(ABS(Survey!$DC151)=0,TRUE,FALSE)</f>
        <v>1</v>
      </c>
      <c r="BR151" s="53" t="b">
        <f>NOT(ISBLANK(Survey!$DD151))</f>
        <v>0</v>
      </c>
      <c r="BS151" s="37" t="str">
        <f t="shared" si="107"/>
        <v>Pass</v>
      </c>
      <c r="BT151" s="38" cm="1">
        <f t="array" ref="BT151">SUM(SUMIF(Survey!CD151,{"&gt;0","&lt;0"})*{1,-1})+SUM(SUMIF(Survey!CY151,{"&gt;0","&lt;0"})*{1,-1})</f>
        <v>0</v>
      </c>
      <c r="BU151" s="38">
        <f>SUM(SUMIF(Survey!DF151:DL151,{"&gt;0","&lt;0"})*{1,-1})+SUM(SUMIF(Survey!DN151:DT151,{"&gt;0","&lt;0"})*{1,-1})</f>
        <v>0</v>
      </c>
      <c r="BV151" s="37">
        <f t="shared" si="108"/>
        <v>0</v>
      </c>
      <c r="BW151" s="37">
        <f t="shared" si="109"/>
        <v>0</v>
      </c>
      <c r="BX151" s="196" t="str">
        <f t="shared" si="110"/>
        <v>Pass</v>
      </c>
      <c r="BY151" s="54" t="b">
        <f>IF(ABS(Survey!$DL151)=0,TRUE,FALSE)</f>
        <v>1</v>
      </c>
      <c r="BZ151" s="53" t="b">
        <f>NOT(ISBLANK(Survey!DM151))</f>
        <v>0</v>
      </c>
      <c r="CA151" s="196" t="str">
        <f t="shared" si="111"/>
        <v>Pass</v>
      </c>
      <c r="CB151" s="54" t="b">
        <f>IF(ABS(Survey!$DT151)=0,TRUE,FALSE)</f>
        <v>1</v>
      </c>
      <c r="CC151" s="53" t="b">
        <f>NOT(ISBLANK(Survey!$DU151))</f>
        <v>0</v>
      </c>
      <c r="CD151" s="196" t="str">
        <f t="shared" si="112"/>
        <v>Fail</v>
      </c>
      <c r="CE151" s="47">
        <f>SUM(SUMIF(Survey!EA151:EC151,{"&gt;0","&lt;0"})*{1,-1})</f>
        <v>0</v>
      </c>
      <c r="CF151" s="50">
        <f t="shared" si="113"/>
        <v>0</v>
      </c>
      <c r="CG151" s="50">
        <f t="shared" si="114"/>
        <v>100</v>
      </c>
      <c r="CH151" s="48" t="b">
        <f>IF(OR(Survey!$M151="ETF",Survey!$M151="ETF, alternative mutual fund",Survey!$M151="Closed-end", Survey!$M151="Split share corp"),TRUE,FALSE)</f>
        <v>0</v>
      </c>
      <c r="CI151" s="196" t="str">
        <f t="shared" si="115"/>
        <v>Fail</v>
      </c>
      <c r="CJ151" s="47">
        <f>SUM(SUMIF(Survey!EE151:EK151,{"&gt;0","&lt;0"})*{1,-1})</f>
        <v>0</v>
      </c>
      <c r="CK151" s="50">
        <f t="shared" si="116"/>
        <v>0</v>
      </c>
      <c r="CL151" s="49">
        <f t="shared" si="117"/>
        <v>100</v>
      </c>
      <c r="CM151" s="196" t="str">
        <f t="shared" si="118"/>
        <v>Fail</v>
      </c>
      <c r="CN151" s="47">
        <f>SUM(SUMIF(Survey!EM151:ES151,{"&gt;0","&lt;0"})*{1,-1})</f>
        <v>0</v>
      </c>
      <c r="CO151" s="50">
        <f t="shared" si="119"/>
        <v>0</v>
      </c>
      <c r="CP151" s="49">
        <f t="shared" si="120"/>
        <v>100</v>
      </c>
    </row>
    <row r="152" spans="1:94">
      <c r="A152" s="1">
        <v>149</v>
      </c>
      <c r="B152" s="37" t="str">
        <f t="shared" si="81"/>
        <v>Pass</v>
      </c>
      <c r="C152" s="37" t="str">
        <f>IF(COUNTBLANK(Survey!B152:ET152)=$C$2, "Pass", "Fail")</f>
        <v>Pass</v>
      </c>
      <c r="D152" s="37" t="str">
        <f t="shared" si="82"/>
        <v>Fail</v>
      </c>
      <c r="F152" s="196" t="str">
        <f t="shared" si="83"/>
        <v>Fail</v>
      </c>
      <c r="G152" s="43">
        <f>COUNTBLANK(Survey!B152:D152)+COUNTBLANK(Survey!G152)+COUNTBLANK(Survey!I152)+COUNTBLANK(Survey!L152:M152)+COUNTBLANK(Survey!P152)+COUNTBLANK(Survey!S152:U152)+COUNTBLANK(Survey!AA152:AC152)+COUNTBLANK(Survey!AF152:AG152)+COUNTBLANK(Survey!AK152)</f>
        <v>17</v>
      </c>
      <c r="H152" s="196" t="str">
        <f t="shared" si="84"/>
        <v>Pass</v>
      </c>
      <c r="I152" s="44">
        <f>LEN(Survey!E152)</f>
        <v>0</v>
      </c>
      <c r="J152" s="196" t="str">
        <f t="shared" si="85"/>
        <v>Pass</v>
      </c>
      <c r="K152" s="43">
        <f>LEN(Survey!F152)</f>
        <v>0</v>
      </c>
      <c r="L152" s="196" t="str">
        <f t="shared" si="86"/>
        <v>Pass</v>
      </c>
      <c r="M152" s="44">
        <f>LEN(Survey!H152)</f>
        <v>0</v>
      </c>
      <c r="N152" s="43" t="str">
        <f>IF(Survey!$L152="Prospectus fund", "Yes", "No")</f>
        <v>No</v>
      </c>
      <c r="O152" s="196" t="str">
        <f t="shared" si="87"/>
        <v>Pass</v>
      </c>
      <c r="P152" s="44">
        <f>MOD((LEN(Survey!J152)+2),11)</f>
        <v>2</v>
      </c>
      <c r="Q152" s="48" t="b">
        <f>IF(OR(Survey!$M152="ETF",Survey!$M152="ETF, alternative mutual fund",Survey!$M152="Closed-end", Survey!$M152="Split share corp", Survey!$I152="Yes"),TRUE,FALSE)</f>
        <v>0</v>
      </c>
      <c r="R152" s="196" t="str">
        <f>IFERROR(IF(AND(OR(U152=V152,V152 = "Either"),NOT(ISBLANK(Survey!K152))),"Pass","Fail"),"Pass")</f>
        <v>Fail</v>
      </c>
      <c r="S152" s="47" cm="1">
        <f t="array" ref="S152">SUM(SUMIF(Survey!BO152:CH152,{"&gt;0","&lt;0"})*{1,-1})</f>
        <v>0</v>
      </c>
      <c r="T152" s="54" cm="1">
        <f t="array" ref="T152">SUM(SUMIF(Survey!BR152,{"&gt;0","&lt;0"})*{1,-1})+SUM(SUMIF(Survey!CB152,{"&gt;0","&lt;0"})*{1,-1})</f>
        <v>0</v>
      </c>
      <c r="U152" s="54">
        <f>Survey!K152</f>
        <v>0</v>
      </c>
      <c r="V152" s="53" t="str">
        <f t="shared" si="88"/>
        <v>Stand-alone</v>
      </c>
      <c r="W152" s="196" t="str">
        <f t="shared" si="89"/>
        <v>Fail</v>
      </c>
      <c r="X152" s="93" cm="1">
        <f t="array" ref="X152">SUM(SUMIF(Survey!BO152:CH152,{"&gt;0","&lt;0"})*{1,-1})+SUM(SUMIF(Survey!CJ152:DC152,{"&gt;0","&lt;0"})*{1,-1})</f>
        <v>0</v>
      </c>
      <c r="Y152" s="93">
        <f>IFERROR(X152/(Survey!$AL152),0)</f>
        <v>0</v>
      </c>
      <c r="Z152" s="198" t="b">
        <f>IF(OR(Survey!$M152="Alternative strategy or hedge",Survey!$M152="Other",Survey!$L152="Prospectus fund"),TRUE,FALSE)</f>
        <v>0</v>
      </c>
      <c r="AA152" s="198" t="b">
        <f>NOT(ISBLANK(Survey!$M152))</f>
        <v>0</v>
      </c>
      <c r="AB152" s="196" t="str">
        <f t="shared" si="90"/>
        <v>Pass</v>
      </c>
      <c r="AC152" s="54" t="b">
        <f>NOT(ISNUMBER(SEARCH("Other",Survey!$P152)))</f>
        <v>1</v>
      </c>
      <c r="AD152" s="53" t="b">
        <f>NOT(ISBLANK(Survey!$Q152))</f>
        <v>0</v>
      </c>
      <c r="AE152" s="239" t="str" cm="1">
        <f t="array" ref="AE152">IF(OR(IF(OR($AG152+$AH152 = 2, $AI152=1), FALSE, TRUE), AND($AF152:$AF152 = 0)),"Pass","Fail")</f>
        <v>Pass</v>
      </c>
      <c r="AF152" s="235">
        <f>COUNTBLANK(Survey!$W152:$Z152)</f>
        <v>4</v>
      </c>
      <c r="AG152" s="235">
        <f>IF(Survey!$I152="Yes",1,0)</f>
        <v>0</v>
      </c>
      <c r="AH152" s="235">
        <f>IF(OR(Survey!$M152="Mutual fund",Survey!$M152="Alternative mutual fund",Survey!$M152="Money market"),1,0)</f>
        <v>0</v>
      </c>
      <c r="AI152" s="240">
        <f>IF(OR(Survey!$M152="ETF",Survey!$M152="ETF, alternative mutual fund"),1,0)</f>
        <v>0</v>
      </c>
      <c r="AJ152" s="196" t="str">
        <f t="shared" si="91"/>
        <v>Pass</v>
      </c>
      <c r="AK152" s="54" t="b">
        <f>NOT(ISNUMBER(SEARCH("Yes",Survey!$AC152)))</f>
        <v>1</v>
      </c>
      <c r="AL152" s="53" t="b">
        <f>IF(COUNTBLANK(Survey!$AD152:$AE152)=0,TRUE, FALSE)</f>
        <v>0</v>
      </c>
      <c r="AM152" s="196" t="str">
        <f t="shared" si="92"/>
        <v>Pass</v>
      </c>
      <c r="AN152" s="54" t="b">
        <f>NOT(ISNUMBER(SEARCH("Yes",Survey!$AF152)))</f>
        <v>1</v>
      </c>
      <c r="AO152" s="53" t="b">
        <f>NOT(ISBLANK(Survey!$AH152))</f>
        <v>0</v>
      </c>
      <c r="AP152" s="196" t="str">
        <f t="shared" si="93"/>
        <v>Pass</v>
      </c>
      <c r="AQ152" s="54" t="b">
        <f>NOT(OR(ISNUMBER(SEARCH("Other",Survey!$AH152)),ISNUMBER(SEARCH("Multiple",Survey!$AH152))))</f>
        <v>1</v>
      </c>
      <c r="AR152" s="53" t="b">
        <f>NOT(ISBLANK(Survey!$AI152))</f>
        <v>0</v>
      </c>
      <c r="AS152" s="196" t="str">
        <f t="shared" si="94"/>
        <v>Fail</v>
      </c>
      <c r="AT152" s="45">
        <f>(Survey!$AL152)</f>
        <v>0</v>
      </c>
      <c r="AU152" s="37" t="str">
        <f t="shared" si="95"/>
        <v>Fail</v>
      </c>
      <c r="AV152" s="38">
        <f>ABS(Survey!$AL152)</f>
        <v>0</v>
      </c>
      <c r="AW152" s="64">
        <f>ABS(Survey!$AM152)+Survey!$AN152-ABS(Survey!$AO152)+ABS(Survey!$AP152)-ABS(Survey!$AQ152)+ABS(Survey!$AR152)-ABS(Survey!$AS152)+Survey!$AT152</f>
        <v>0</v>
      </c>
      <c r="AX152" s="46" t="str">
        <f t="shared" si="96"/>
        <v>No holdings</v>
      </c>
      <c r="AY152" s="37">
        <f t="shared" si="97"/>
        <v>0</v>
      </c>
      <c r="AZ152" s="196" t="str">
        <f t="shared" si="98"/>
        <v>Pass</v>
      </c>
      <c r="BA152" s="54" t="b">
        <f>IF(ABS(Survey!$AT152)=0,TRUE,FALSE)</f>
        <v>1</v>
      </c>
      <c r="BB152" s="53" t="b">
        <f>NOT(ISBLANK(Survey!$AU152))</f>
        <v>0</v>
      </c>
      <c r="BC152" s="37" t="str">
        <f t="shared" si="99"/>
        <v>Fail</v>
      </c>
      <c r="BD152" s="38">
        <f>ABS(Survey!$AL152)</f>
        <v>0</v>
      </c>
      <c r="BE152" s="38" cm="1">
        <f t="array" ref="BE152">SUM(SUMIF(Survey!AW152:BD152,{"&gt;0","&lt;0"})*{1,-1})-SUM(SUMIF(Survey!BF152:BM152,{"&gt;0","&lt;0"})*{1,-1})</f>
        <v>0</v>
      </c>
      <c r="BF152" s="46" t="str">
        <f t="shared" si="100"/>
        <v>No holdings</v>
      </c>
      <c r="BG152" s="37">
        <f t="shared" si="101"/>
        <v>0</v>
      </c>
      <c r="BH152" s="196" t="str">
        <f t="shared" si="102"/>
        <v>Fail</v>
      </c>
      <c r="BI152" s="47">
        <f>ABS(Survey!$AL152)</f>
        <v>0</v>
      </c>
      <c r="BJ152" s="47" cm="1">
        <f t="array" ref="BJ152">SUM(SUMIF(Survey!BO152:CH152,{"&gt;0","&lt;0"})*{1,-1})-SUM(SUMIF(Survey!CJ152:DC152,{"&gt;0","&lt;0"})*{1,-1})</f>
        <v>0</v>
      </c>
      <c r="BK152" s="48" t="str">
        <f t="shared" si="103"/>
        <v>No holdings</v>
      </c>
      <c r="BL152" s="49">
        <f t="shared" si="104"/>
        <v>0</v>
      </c>
      <c r="BM152" s="196" t="str">
        <f t="shared" si="105"/>
        <v>Pass</v>
      </c>
      <c r="BN152" s="54" t="b">
        <f>IF(ABS(Survey!$CH152)=0,TRUE,FALSE)</f>
        <v>1</v>
      </c>
      <c r="BO152" s="53" t="b">
        <f>NOT(ISBLANK(Survey!$CI152))</f>
        <v>0</v>
      </c>
      <c r="BP152" s="196" t="str">
        <f t="shared" si="106"/>
        <v>Pass</v>
      </c>
      <c r="BQ152" s="54" t="b">
        <f>IF(ABS(Survey!$DC152)=0,TRUE,FALSE)</f>
        <v>1</v>
      </c>
      <c r="BR152" s="53" t="b">
        <f>NOT(ISBLANK(Survey!$DD152))</f>
        <v>0</v>
      </c>
      <c r="BS152" s="37" t="str">
        <f t="shared" si="107"/>
        <v>Pass</v>
      </c>
      <c r="BT152" s="38" cm="1">
        <f t="array" ref="BT152">SUM(SUMIF(Survey!CD152,{"&gt;0","&lt;0"})*{1,-1})+SUM(SUMIF(Survey!CY152,{"&gt;0","&lt;0"})*{1,-1})</f>
        <v>0</v>
      </c>
      <c r="BU152" s="38">
        <f>SUM(SUMIF(Survey!DF152:DL152,{"&gt;0","&lt;0"})*{1,-1})+SUM(SUMIF(Survey!DN152:DT152,{"&gt;0","&lt;0"})*{1,-1})</f>
        <v>0</v>
      </c>
      <c r="BV152" s="37">
        <f t="shared" si="108"/>
        <v>0</v>
      </c>
      <c r="BW152" s="37">
        <f t="shared" si="109"/>
        <v>0</v>
      </c>
      <c r="BX152" s="196" t="str">
        <f t="shared" si="110"/>
        <v>Pass</v>
      </c>
      <c r="BY152" s="54" t="b">
        <f>IF(ABS(Survey!$DL152)=0,TRUE,FALSE)</f>
        <v>1</v>
      </c>
      <c r="BZ152" s="53" t="b">
        <f>NOT(ISBLANK(Survey!DM152))</f>
        <v>0</v>
      </c>
      <c r="CA152" s="196" t="str">
        <f t="shared" si="111"/>
        <v>Pass</v>
      </c>
      <c r="CB152" s="54" t="b">
        <f>IF(ABS(Survey!$DT152)=0,TRUE,FALSE)</f>
        <v>1</v>
      </c>
      <c r="CC152" s="53" t="b">
        <f>NOT(ISBLANK(Survey!$DU152))</f>
        <v>0</v>
      </c>
      <c r="CD152" s="196" t="str">
        <f t="shared" si="112"/>
        <v>Fail</v>
      </c>
      <c r="CE152" s="47">
        <f>SUM(SUMIF(Survey!EA152:EC152,{"&gt;0","&lt;0"})*{1,-1})</f>
        <v>0</v>
      </c>
      <c r="CF152" s="50">
        <f t="shared" si="113"/>
        <v>0</v>
      </c>
      <c r="CG152" s="50">
        <f t="shared" si="114"/>
        <v>100</v>
      </c>
      <c r="CH152" s="48" t="b">
        <f>IF(OR(Survey!$M152="ETF",Survey!$M152="ETF, alternative mutual fund",Survey!$M152="Closed-end", Survey!$M152="Split share corp"),TRUE,FALSE)</f>
        <v>0</v>
      </c>
      <c r="CI152" s="196" t="str">
        <f t="shared" si="115"/>
        <v>Fail</v>
      </c>
      <c r="CJ152" s="47">
        <f>SUM(SUMIF(Survey!EE152:EK152,{"&gt;0","&lt;0"})*{1,-1})</f>
        <v>0</v>
      </c>
      <c r="CK152" s="50">
        <f t="shared" si="116"/>
        <v>0</v>
      </c>
      <c r="CL152" s="49">
        <f t="shared" si="117"/>
        <v>100</v>
      </c>
      <c r="CM152" s="196" t="str">
        <f t="shared" si="118"/>
        <v>Fail</v>
      </c>
      <c r="CN152" s="47">
        <f>SUM(SUMIF(Survey!EM152:ES152,{"&gt;0","&lt;0"})*{1,-1})</f>
        <v>0</v>
      </c>
      <c r="CO152" s="50">
        <f t="shared" si="119"/>
        <v>0</v>
      </c>
      <c r="CP152" s="49">
        <f t="shared" si="120"/>
        <v>100</v>
      </c>
    </row>
    <row r="153" spans="1:94">
      <c r="A153" s="1">
        <v>150</v>
      </c>
      <c r="B153" s="37" t="str">
        <f t="shared" si="81"/>
        <v>Pass</v>
      </c>
      <c r="C153" s="37" t="str">
        <f>IF(COUNTBLANK(Survey!B153:ET153)=$C$2, "Pass", "Fail")</f>
        <v>Pass</v>
      </c>
      <c r="D153" s="37" t="str">
        <f t="shared" si="82"/>
        <v>Fail</v>
      </c>
      <c r="F153" s="196" t="str">
        <f t="shared" si="83"/>
        <v>Fail</v>
      </c>
      <c r="G153" s="43">
        <f>COUNTBLANK(Survey!B153:D153)+COUNTBLANK(Survey!G153)+COUNTBLANK(Survey!I153)+COUNTBLANK(Survey!L153:M153)+COUNTBLANK(Survey!P153)+COUNTBLANK(Survey!S153:U153)+COUNTBLANK(Survey!AA153:AC153)+COUNTBLANK(Survey!AF153:AG153)+COUNTBLANK(Survey!AK153)</f>
        <v>17</v>
      </c>
      <c r="H153" s="196" t="str">
        <f t="shared" si="84"/>
        <v>Pass</v>
      </c>
      <c r="I153" s="44">
        <f>LEN(Survey!E153)</f>
        <v>0</v>
      </c>
      <c r="J153" s="196" t="str">
        <f t="shared" si="85"/>
        <v>Pass</v>
      </c>
      <c r="K153" s="43">
        <f>LEN(Survey!F153)</f>
        <v>0</v>
      </c>
      <c r="L153" s="196" t="str">
        <f t="shared" si="86"/>
        <v>Pass</v>
      </c>
      <c r="M153" s="44">
        <f>LEN(Survey!H153)</f>
        <v>0</v>
      </c>
      <c r="N153" s="43" t="str">
        <f>IF(Survey!$L153="Prospectus fund", "Yes", "No")</f>
        <v>No</v>
      </c>
      <c r="O153" s="196" t="str">
        <f t="shared" si="87"/>
        <v>Pass</v>
      </c>
      <c r="P153" s="44">
        <f>MOD((LEN(Survey!J153)+2),11)</f>
        <v>2</v>
      </c>
      <c r="Q153" s="48" t="b">
        <f>IF(OR(Survey!$M153="ETF",Survey!$M153="ETF, alternative mutual fund",Survey!$M153="Closed-end", Survey!$M153="Split share corp", Survey!$I153="Yes"),TRUE,FALSE)</f>
        <v>0</v>
      </c>
      <c r="R153" s="196" t="str">
        <f>IFERROR(IF(AND(OR(U153=V153,V153 = "Either"),NOT(ISBLANK(Survey!K153))),"Pass","Fail"),"Pass")</f>
        <v>Fail</v>
      </c>
      <c r="S153" s="47" cm="1">
        <f t="array" ref="S153">SUM(SUMIF(Survey!BO153:CH153,{"&gt;0","&lt;0"})*{1,-1})</f>
        <v>0</v>
      </c>
      <c r="T153" s="54" cm="1">
        <f t="array" ref="T153">SUM(SUMIF(Survey!BR153,{"&gt;0","&lt;0"})*{1,-1})+SUM(SUMIF(Survey!CB153,{"&gt;0","&lt;0"})*{1,-1})</f>
        <v>0</v>
      </c>
      <c r="U153" s="54">
        <f>Survey!K153</f>
        <v>0</v>
      </c>
      <c r="V153" s="53" t="str">
        <f t="shared" si="88"/>
        <v>Stand-alone</v>
      </c>
      <c r="W153" s="196" t="str">
        <f t="shared" si="89"/>
        <v>Fail</v>
      </c>
      <c r="X153" s="93" cm="1">
        <f t="array" ref="X153">SUM(SUMIF(Survey!BO153:CH153,{"&gt;0","&lt;0"})*{1,-1})+SUM(SUMIF(Survey!CJ153:DC153,{"&gt;0","&lt;0"})*{1,-1})</f>
        <v>0</v>
      </c>
      <c r="Y153" s="93">
        <f>IFERROR(X153/(Survey!$AL153),0)</f>
        <v>0</v>
      </c>
      <c r="Z153" s="198" t="b">
        <f>IF(OR(Survey!$M153="Alternative strategy or hedge",Survey!$M153="Other",Survey!$L153="Prospectus fund"),TRUE,FALSE)</f>
        <v>0</v>
      </c>
      <c r="AA153" s="198" t="b">
        <f>NOT(ISBLANK(Survey!$M153))</f>
        <v>0</v>
      </c>
      <c r="AB153" s="196" t="str">
        <f t="shared" si="90"/>
        <v>Pass</v>
      </c>
      <c r="AC153" s="54" t="b">
        <f>NOT(ISNUMBER(SEARCH("Other",Survey!$P153)))</f>
        <v>1</v>
      </c>
      <c r="AD153" s="53" t="b">
        <f>NOT(ISBLANK(Survey!$Q153))</f>
        <v>0</v>
      </c>
      <c r="AE153" s="239" t="str" cm="1">
        <f t="array" ref="AE153">IF(OR(IF(OR($AG153+$AH153 = 2, $AI153=1), FALSE, TRUE), AND($AF153:$AF153 = 0)),"Pass","Fail")</f>
        <v>Pass</v>
      </c>
      <c r="AF153" s="235">
        <f>COUNTBLANK(Survey!$W153:$Z153)</f>
        <v>4</v>
      </c>
      <c r="AG153" s="235">
        <f>IF(Survey!$I153="Yes",1,0)</f>
        <v>0</v>
      </c>
      <c r="AH153" s="235">
        <f>IF(OR(Survey!$M153="Mutual fund",Survey!$M153="Alternative mutual fund",Survey!$M153="Money market"),1,0)</f>
        <v>0</v>
      </c>
      <c r="AI153" s="240">
        <f>IF(OR(Survey!$M153="ETF",Survey!$M153="ETF, alternative mutual fund"),1,0)</f>
        <v>0</v>
      </c>
      <c r="AJ153" s="196" t="str">
        <f t="shared" si="91"/>
        <v>Pass</v>
      </c>
      <c r="AK153" s="54" t="b">
        <f>NOT(ISNUMBER(SEARCH("Yes",Survey!$AC153)))</f>
        <v>1</v>
      </c>
      <c r="AL153" s="53" t="b">
        <f>IF(COUNTBLANK(Survey!$AD153:$AE153)=0,TRUE, FALSE)</f>
        <v>0</v>
      </c>
      <c r="AM153" s="196" t="str">
        <f t="shared" si="92"/>
        <v>Pass</v>
      </c>
      <c r="AN153" s="54" t="b">
        <f>NOT(ISNUMBER(SEARCH("Yes",Survey!$AF153)))</f>
        <v>1</v>
      </c>
      <c r="AO153" s="53" t="b">
        <f>NOT(ISBLANK(Survey!$AH153))</f>
        <v>0</v>
      </c>
      <c r="AP153" s="196" t="str">
        <f t="shared" si="93"/>
        <v>Pass</v>
      </c>
      <c r="AQ153" s="54" t="b">
        <f>NOT(OR(ISNUMBER(SEARCH("Other",Survey!$AH153)),ISNUMBER(SEARCH("Multiple",Survey!$AH153))))</f>
        <v>1</v>
      </c>
      <c r="AR153" s="53" t="b">
        <f>NOT(ISBLANK(Survey!$AI153))</f>
        <v>0</v>
      </c>
      <c r="AS153" s="196" t="str">
        <f t="shared" si="94"/>
        <v>Fail</v>
      </c>
      <c r="AT153" s="45">
        <f>(Survey!$AL153)</f>
        <v>0</v>
      </c>
      <c r="AU153" s="37" t="str">
        <f t="shared" si="95"/>
        <v>Fail</v>
      </c>
      <c r="AV153" s="38">
        <f>ABS(Survey!$AL153)</f>
        <v>0</v>
      </c>
      <c r="AW153" s="64">
        <f>ABS(Survey!$AM153)+Survey!$AN153-ABS(Survey!$AO153)+ABS(Survey!$AP153)-ABS(Survey!$AQ153)+ABS(Survey!$AR153)-ABS(Survey!$AS153)+Survey!$AT153</f>
        <v>0</v>
      </c>
      <c r="AX153" s="46" t="str">
        <f t="shared" si="96"/>
        <v>No holdings</v>
      </c>
      <c r="AY153" s="37">
        <f t="shared" si="97"/>
        <v>0</v>
      </c>
      <c r="AZ153" s="196" t="str">
        <f t="shared" si="98"/>
        <v>Pass</v>
      </c>
      <c r="BA153" s="54" t="b">
        <f>IF(ABS(Survey!$AT153)=0,TRUE,FALSE)</f>
        <v>1</v>
      </c>
      <c r="BB153" s="53" t="b">
        <f>NOT(ISBLANK(Survey!$AU153))</f>
        <v>0</v>
      </c>
      <c r="BC153" s="37" t="str">
        <f t="shared" si="99"/>
        <v>Fail</v>
      </c>
      <c r="BD153" s="38">
        <f>ABS(Survey!$AL153)</f>
        <v>0</v>
      </c>
      <c r="BE153" s="38" cm="1">
        <f t="array" ref="BE153">SUM(SUMIF(Survey!AW153:BD153,{"&gt;0","&lt;0"})*{1,-1})-SUM(SUMIF(Survey!BF153:BM153,{"&gt;0","&lt;0"})*{1,-1})</f>
        <v>0</v>
      </c>
      <c r="BF153" s="46" t="str">
        <f t="shared" si="100"/>
        <v>No holdings</v>
      </c>
      <c r="BG153" s="37">
        <f t="shared" si="101"/>
        <v>0</v>
      </c>
      <c r="BH153" s="196" t="str">
        <f t="shared" si="102"/>
        <v>Fail</v>
      </c>
      <c r="BI153" s="47">
        <f>ABS(Survey!$AL153)</f>
        <v>0</v>
      </c>
      <c r="BJ153" s="47" cm="1">
        <f t="array" ref="BJ153">SUM(SUMIF(Survey!BO153:CH153,{"&gt;0","&lt;0"})*{1,-1})-SUM(SUMIF(Survey!CJ153:DC153,{"&gt;0","&lt;0"})*{1,-1})</f>
        <v>0</v>
      </c>
      <c r="BK153" s="48" t="str">
        <f t="shared" si="103"/>
        <v>No holdings</v>
      </c>
      <c r="BL153" s="49">
        <f t="shared" si="104"/>
        <v>0</v>
      </c>
      <c r="BM153" s="196" t="str">
        <f t="shared" si="105"/>
        <v>Pass</v>
      </c>
      <c r="BN153" s="54" t="b">
        <f>IF(ABS(Survey!$CH153)=0,TRUE,FALSE)</f>
        <v>1</v>
      </c>
      <c r="BO153" s="53" t="b">
        <f>NOT(ISBLANK(Survey!$CI153))</f>
        <v>0</v>
      </c>
      <c r="BP153" s="196" t="str">
        <f t="shared" si="106"/>
        <v>Pass</v>
      </c>
      <c r="BQ153" s="54" t="b">
        <f>IF(ABS(Survey!$DC153)=0,TRUE,FALSE)</f>
        <v>1</v>
      </c>
      <c r="BR153" s="53" t="b">
        <f>NOT(ISBLANK(Survey!$DD153))</f>
        <v>0</v>
      </c>
      <c r="BS153" s="37" t="str">
        <f t="shared" si="107"/>
        <v>Pass</v>
      </c>
      <c r="BT153" s="38" cm="1">
        <f t="array" ref="BT153">SUM(SUMIF(Survey!CD153,{"&gt;0","&lt;0"})*{1,-1})+SUM(SUMIF(Survey!CY153,{"&gt;0","&lt;0"})*{1,-1})</f>
        <v>0</v>
      </c>
      <c r="BU153" s="38">
        <f>SUM(SUMIF(Survey!DF153:DL153,{"&gt;0","&lt;0"})*{1,-1})+SUM(SUMIF(Survey!DN153:DT153,{"&gt;0","&lt;0"})*{1,-1})</f>
        <v>0</v>
      </c>
      <c r="BV153" s="37">
        <f t="shared" si="108"/>
        <v>0</v>
      </c>
      <c r="BW153" s="37">
        <f t="shared" si="109"/>
        <v>0</v>
      </c>
      <c r="BX153" s="196" t="str">
        <f t="shared" si="110"/>
        <v>Pass</v>
      </c>
      <c r="BY153" s="54" t="b">
        <f>IF(ABS(Survey!$DL153)=0,TRUE,FALSE)</f>
        <v>1</v>
      </c>
      <c r="BZ153" s="53" t="b">
        <f>NOT(ISBLANK(Survey!DM153))</f>
        <v>0</v>
      </c>
      <c r="CA153" s="196" t="str">
        <f t="shared" si="111"/>
        <v>Pass</v>
      </c>
      <c r="CB153" s="54" t="b">
        <f>IF(ABS(Survey!$DT153)=0,TRUE,FALSE)</f>
        <v>1</v>
      </c>
      <c r="CC153" s="53" t="b">
        <f>NOT(ISBLANK(Survey!$DU153))</f>
        <v>0</v>
      </c>
      <c r="CD153" s="196" t="str">
        <f t="shared" si="112"/>
        <v>Fail</v>
      </c>
      <c r="CE153" s="47">
        <f>SUM(SUMIF(Survey!EA153:EC153,{"&gt;0","&lt;0"})*{1,-1})</f>
        <v>0</v>
      </c>
      <c r="CF153" s="50">
        <f t="shared" si="113"/>
        <v>0</v>
      </c>
      <c r="CG153" s="50">
        <f t="shared" si="114"/>
        <v>100</v>
      </c>
      <c r="CH153" s="48" t="b">
        <f>IF(OR(Survey!$M153="ETF",Survey!$M153="ETF, alternative mutual fund",Survey!$M153="Closed-end", Survey!$M153="Split share corp"),TRUE,FALSE)</f>
        <v>0</v>
      </c>
      <c r="CI153" s="196" t="str">
        <f t="shared" si="115"/>
        <v>Fail</v>
      </c>
      <c r="CJ153" s="47">
        <f>SUM(SUMIF(Survey!EE153:EK153,{"&gt;0","&lt;0"})*{1,-1})</f>
        <v>0</v>
      </c>
      <c r="CK153" s="50">
        <f t="shared" si="116"/>
        <v>0</v>
      </c>
      <c r="CL153" s="49">
        <f t="shared" si="117"/>
        <v>100</v>
      </c>
      <c r="CM153" s="196" t="str">
        <f t="shared" si="118"/>
        <v>Fail</v>
      </c>
      <c r="CN153" s="47">
        <f>SUM(SUMIF(Survey!EM153:ES153,{"&gt;0","&lt;0"})*{1,-1})</f>
        <v>0</v>
      </c>
      <c r="CO153" s="50">
        <f t="shared" si="119"/>
        <v>0</v>
      </c>
      <c r="CP153" s="49">
        <f t="shared" si="120"/>
        <v>100</v>
      </c>
    </row>
    <row r="154" spans="1:94">
      <c r="A154" s="1">
        <v>151</v>
      </c>
      <c r="B154" s="37" t="str">
        <f t="shared" si="81"/>
        <v>Pass</v>
      </c>
      <c r="C154" s="37" t="str">
        <f>IF(COUNTBLANK(Survey!B154:ET154)=$C$2, "Pass", "Fail")</f>
        <v>Pass</v>
      </c>
      <c r="D154" s="37" t="str">
        <f t="shared" si="82"/>
        <v>Fail</v>
      </c>
      <c r="F154" s="196" t="str">
        <f t="shared" si="83"/>
        <v>Fail</v>
      </c>
      <c r="G154" s="43">
        <f>COUNTBLANK(Survey!B154:D154)+COUNTBLANK(Survey!G154)+COUNTBLANK(Survey!I154)+COUNTBLANK(Survey!L154:M154)+COUNTBLANK(Survey!P154)+COUNTBLANK(Survey!S154:U154)+COUNTBLANK(Survey!AA154:AC154)+COUNTBLANK(Survey!AF154:AG154)+COUNTBLANK(Survey!AK154)</f>
        <v>17</v>
      </c>
      <c r="H154" s="196" t="str">
        <f t="shared" si="84"/>
        <v>Pass</v>
      </c>
      <c r="I154" s="44">
        <f>LEN(Survey!E154)</f>
        <v>0</v>
      </c>
      <c r="J154" s="196" t="str">
        <f t="shared" si="85"/>
        <v>Pass</v>
      </c>
      <c r="K154" s="43">
        <f>LEN(Survey!F154)</f>
        <v>0</v>
      </c>
      <c r="L154" s="196" t="str">
        <f t="shared" si="86"/>
        <v>Pass</v>
      </c>
      <c r="M154" s="44">
        <f>LEN(Survey!H154)</f>
        <v>0</v>
      </c>
      <c r="N154" s="43" t="str">
        <f>IF(Survey!$L154="Prospectus fund", "Yes", "No")</f>
        <v>No</v>
      </c>
      <c r="O154" s="196" t="str">
        <f t="shared" si="87"/>
        <v>Pass</v>
      </c>
      <c r="P154" s="44">
        <f>MOD((LEN(Survey!J154)+2),11)</f>
        <v>2</v>
      </c>
      <c r="Q154" s="48" t="b">
        <f>IF(OR(Survey!$M154="ETF",Survey!$M154="ETF, alternative mutual fund",Survey!$M154="Closed-end", Survey!$M154="Split share corp", Survey!$I154="Yes"),TRUE,FALSE)</f>
        <v>0</v>
      </c>
      <c r="R154" s="196" t="str">
        <f>IFERROR(IF(AND(OR(U154=V154,V154 = "Either"),NOT(ISBLANK(Survey!K154))),"Pass","Fail"),"Pass")</f>
        <v>Fail</v>
      </c>
      <c r="S154" s="47" cm="1">
        <f t="array" ref="S154">SUM(SUMIF(Survey!BO154:CH154,{"&gt;0","&lt;0"})*{1,-1})</f>
        <v>0</v>
      </c>
      <c r="T154" s="54" cm="1">
        <f t="array" ref="T154">SUM(SUMIF(Survey!BR154,{"&gt;0","&lt;0"})*{1,-1})+SUM(SUMIF(Survey!CB154,{"&gt;0","&lt;0"})*{1,-1})</f>
        <v>0</v>
      </c>
      <c r="U154" s="54">
        <f>Survey!K154</f>
        <v>0</v>
      </c>
      <c r="V154" s="53" t="str">
        <f t="shared" si="88"/>
        <v>Stand-alone</v>
      </c>
      <c r="W154" s="196" t="str">
        <f t="shared" si="89"/>
        <v>Fail</v>
      </c>
      <c r="X154" s="93" cm="1">
        <f t="array" ref="X154">SUM(SUMIF(Survey!BO154:CH154,{"&gt;0","&lt;0"})*{1,-1})+SUM(SUMIF(Survey!CJ154:DC154,{"&gt;0","&lt;0"})*{1,-1})</f>
        <v>0</v>
      </c>
      <c r="Y154" s="93">
        <f>IFERROR(X154/(Survey!$AL154),0)</f>
        <v>0</v>
      </c>
      <c r="Z154" s="198" t="b">
        <f>IF(OR(Survey!$M154="Alternative strategy or hedge",Survey!$M154="Other",Survey!$L154="Prospectus fund"),TRUE,FALSE)</f>
        <v>0</v>
      </c>
      <c r="AA154" s="198" t="b">
        <f>NOT(ISBLANK(Survey!$M154))</f>
        <v>0</v>
      </c>
      <c r="AB154" s="196" t="str">
        <f t="shared" si="90"/>
        <v>Pass</v>
      </c>
      <c r="AC154" s="54" t="b">
        <f>NOT(ISNUMBER(SEARCH("Other",Survey!$P154)))</f>
        <v>1</v>
      </c>
      <c r="AD154" s="53" t="b">
        <f>NOT(ISBLANK(Survey!$Q154))</f>
        <v>0</v>
      </c>
      <c r="AE154" s="239" t="str" cm="1">
        <f t="array" ref="AE154">IF(OR(IF(OR($AG154+$AH154 = 2, $AI154=1), FALSE, TRUE), AND($AF154:$AF154 = 0)),"Pass","Fail")</f>
        <v>Pass</v>
      </c>
      <c r="AF154" s="235">
        <f>COUNTBLANK(Survey!$W154:$Z154)</f>
        <v>4</v>
      </c>
      <c r="AG154" s="235">
        <f>IF(Survey!$I154="Yes",1,0)</f>
        <v>0</v>
      </c>
      <c r="AH154" s="235">
        <f>IF(OR(Survey!$M154="Mutual fund",Survey!$M154="Alternative mutual fund",Survey!$M154="Money market"),1,0)</f>
        <v>0</v>
      </c>
      <c r="AI154" s="240">
        <f>IF(OR(Survey!$M154="ETF",Survey!$M154="ETF, alternative mutual fund"),1,0)</f>
        <v>0</v>
      </c>
      <c r="AJ154" s="196" t="str">
        <f t="shared" si="91"/>
        <v>Pass</v>
      </c>
      <c r="AK154" s="54" t="b">
        <f>NOT(ISNUMBER(SEARCH("Yes",Survey!$AC154)))</f>
        <v>1</v>
      </c>
      <c r="AL154" s="53" t="b">
        <f>IF(COUNTBLANK(Survey!$AD154:$AE154)=0,TRUE, FALSE)</f>
        <v>0</v>
      </c>
      <c r="AM154" s="196" t="str">
        <f t="shared" si="92"/>
        <v>Pass</v>
      </c>
      <c r="AN154" s="54" t="b">
        <f>NOT(ISNUMBER(SEARCH("Yes",Survey!$AF154)))</f>
        <v>1</v>
      </c>
      <c r="AO154" s="53" t="b">
        <f>NOT(ISBLANK(Survey!$AH154))</f>
        <v>0</v>
      </c>
      <c r="AP154" s="196" t="str">
        <f t="shared" si="93"/>
        <v>Pass</v>
      </c>
      <c r="AQ154" s="54" t="b">
        <f>NOT(OR(ISNUMBER(SEARCH("Other",Survey!$AH154)),ISNUMBER(SEARCH("Multiple",Survey!$AH154))))</f>
        <v>1</v>
      </c>
      <c r="AR154" s="53" t="b">
        <f>NOT(ISBLANK(Survey!$AI154))</f>
        <v>0</v>
      </c>
      <c r="AS154" s="196" t="str">
        <f t="shared" si="94"/>
        <v>Fail</v>
      </c>
      <c r="AT154" s="45">
        <f>(Survey!$AL154)</f>
        <v>0</v>
      </c>
      <c r="AU154" s="37" t="str">
        <f t="shared" si="95"/>
        <v>Fail</v>
      </c>
      <c r="AV154" s="38">
        <f>ABS(Survey!$AL154)</f>
        <v>0</v>
      </c>
      <c r="AW154" s="64">
        <f>ABS(Survey!$AM154)+Survey!$AN154-ABS(Survey!$AO154)+ABS(Survey!$AP154)-ABS(Survey!$AQ154)+ABS(Survey!$AR154)-ABS(Survey!$AS154)+Survey!$AT154</f>
        <v>0</v>
      </c>
      <c r="AX154" s="46" t="str">
        <f t="shared" si="96"/>
        <v>No holdings</v>
      </c>
      <c r="AY154" s="37">
        <f t="shared" si="97"/>
        <v>0</v>
      </c>
      <c r="AZ154" s="196" t="str">
        <f t="shared" si="98"/>
        <v>Pass</v>
      </c>
      <c r="BA154" s="54" t="b">
        <f>IF(ABS(Survey!$AT154)=0,TRUE,FALSE)</f>
        <v>1</v>
      </c>
      <c r="BB154" s="53" t="b">
        <f>NOT(ISBLANK(Survey!$AU154))</f>
        <v>0</v>
      </c>
      <c r="BC154" s="37" t="str">
        <f t="shared" si="99"/>
        <v>Fail</v>
      </c>
      <c r="BD154" s="38">
        <f>ABS(Survey!$AL154)</f>
        <v>0</v>
      </c>
      <c r="BE154" s="38" cm="1">
        <f t="array" ref="BE154">SUM(SUMIF(Survey!AW154:BD154,{"&gt;0","&lt;0"})*{1,-1})-SUM(SUMIF(Survey!BF154:BM154,{"&gt;0","&lt;0"})*{1,-1})</f>
        <v>0</v>
      </c>
      <c r="BF154" s="46" t="str">
        <f t="shared" si="100"/>
        <v>No holdings</v>
      </c>
      <c r="BG154" s="37">
        <f t="shared" si="101"/>
        <v>0</v>
      </c>
      <c r="BH154" s="196" t="str">
        <f t="shared" si="102"/>
        <v>Fail</v>
      </c>
      <c r="BI154" s="47">
        <f>ABS(Survey!$AL154)</f>
        <v>0</v>
      </c>
      <c r="BJ154" s="47" cm="1">
        <f t="array" ref="BJ154">SUM(SUMIF(Survey!BO154:CH154,{"&gt;0","&lt;0"})*{1,-1})-SUM(SUMIF(Survey!CJ154:DC154,{"&gt;0","&lt;0"})*{1,-1})</f>
        <v>0</v>
      </c>
      <c r="BK154" s="48" t="str">
        <f t="shared" si="103"/>
        <v>No holdings</v>
      </c>
      <c r="BL154" s="49">
        <f t="shared" si="104"/>
        <v>0</v>
      </c>
      <c r="BM154" s="196" t="str">
        <f t="shared" si="105"/>
        <v>Pass</v>
      </c>
      <c r="BN154" s="54" t="b">
        <f>IF(ABS(Survey!$CH154)=0,TRUE,FALSE)</f>
        <v>1</v>
      </c>
      <c r="BO154" s="53" t="b">
        <f>NOT(ISBLANK(Survey!$CI154))</f>
        <v>0</v>
      </c>
      <c r="BP154" s="196" t="str">
        <f t="shared" si="106"/>
        <v>Pass</v>
      </c>
      <c r="BQ154" s="54" t="b">
        <f>IF(ABS(Survey!$DC154)=0,TRUE,FALSE)</f>
        <v>1</v>
      </c>
      <c r="BR154" s="53" t="b">
        <f>NOT(ISBLANK(Survey!$DD154))</f>
        <v>0</v>
      </c>
      <c r="BS154" s="37" t="str">
        <f t="shared" si="107"/>
        <v>Pass</v>
      </c>
      <c r="BT154" s="38" cm="1">
        <f t="array" ref="BT154">SUM(SUMIF(Survey!CD154,{"&gt;0","&lt;0"})*{1,-1})+SUM(SUMIF(Survey!CY154,{"&gt;0","&lt;0"})*{1,-1})</f>
        <v>0</v>
      </c>
      <c r="BU154" s="38">
        <f>SUM(SUMIF(Survey!DF154:DL154,{"&gt;0","&lt;0"})*{1,-1})+SUM(SUMIF(Survey!DN154:DT154,{"&gt;0","&lt;0"})*{1,-1})</f>
        <v>0</v>
      </c>
      <c r="BV154" s="37">
        <f t="shared" si="108"/>
        <v>0</v>
      </c>
      <c r="BW154" s="37">
        <f t="shared" si="109"/>
        <v>0</v>
      </c>
      <c r="BX154" s="196" t="str">
        <f t="shared" si="110"/>
        <v>Pass</v>
      </c>
      <c r="BY154" s="54" t="b">
        <f>IF(ABS(Survey!$DL154)=0,TRUE,FALSE)</f>
        <v>1</v>
      </c>
      <c r="BZ154" s="53" t="b">
        <f>NOT(ISBLANK(Survey!DM154))</f>
        <v>0</v>
      </c>
      <c r="CA154" s="196" t="str">
        <f t="shared" si="111"/>
        <v>Pass</v>
      </c>
      <c r="CB154" s="54" t="b">
        <f>IF(ABS(Survey!$DT154)=0,TRUE,FALSE)</f>
        <v>1</v>
      </c>
      <c r="CC154" s="53" t="b">
        <f>NOT(ISBLANK(Survey!$DU154))</f>
        <v>0</v>
      </c>
      <c r="CD154" s="196" t="str">
        <f t="shared" si="112"/>
        <v>Fail</v>
      </c>
      <c r="CE154" s="47">
        <f>SUM(SUMIF(Survey!EA154:EC154,{"&gt;0","&lt;0"})*{1,-1})</f>
        <v>0</v>
      </c>
      <c r="CF154" s="50">
        <f t="shared" si="113"/>
        <v>0</v>
      </c>
      <c r="CG154" s="50">
        <f t="shared" si="114"/>
        <v>100</v>
      </c>
      <c r="CH154" s="48" t="b">
        <f>IF(OR(Survey!$M154="ETF",Survey!$M154="ETF, alternative mutual fund",Survey!$M154="Closed-end", Survey!$M154="Split share corp"),TRUE,FALSE)</f>
        <v>0</v>
      </c>
      <c r="CI154" s="196" t="str">
        <f t="shared" si="115"/>
        <v>Fail</v>
      </c>
      <c r="CJ154" s="47">
        <f>SUM(SUMIF(Survey!EE154:EK154,{"&gt;0","&lt;0"})*{1,-1})</f>
        <v>0</v>
      </c>
      <c r="CK154" s="50">
        <f t="shared" si="116"/>
        <v>0</v>
      </c>
      <c r="CL154" s="49">
        <f t="shared" si="117"/>
        <v>100</v>
      </c>
      <c r="CM154" s="196" t="str">
        <f t="shared" si="118"/>
        <v>Fail</v>
      </c>
      <c r="CN154" s="47">
        <f>SUM(SUMIF(Survey!EM154:ES154,{"&gt;0","&lt;0"})*{1,-1})</f>
        <v>0</v>
      </c>
      <c r="CO154" s="50">
        <f t="shared" si="119"/>
        <v>0</v>
      </c>
      <c r="CP154" s="49">
        <f t="shared" si="120"/>
        <v>100</v>
      </c>
    </row>
    <row r="155" spans="1:94">
      <c r="A155" s="1">
        <v>152</v>
      </c>
      <c r="B155" s="37" t="str">
        <f t="shared" si="81"/>
        <v>Pass</v>
      </c>
      <c r="C155" s="37" t="str">
        <f>IF(COUNTBLANK(Survey!B155:ET155)=$C$2, "Pass", "Fail")</f>
        <v>Pass</v>
      </c>
      <c r="D155" s="37" t="str">
        <f t="shared" si="82"/>
        <v>Fail</v>
      </c>
      <c r="F155" s="196" t="str">
        <f t="shared" si="83"/>
        <v>Fail</v>
      </c>
      <c r="G155" s="43">
        <f>COUNTBLANK(Survey!B155:D155)+COUNTBLANK(Survey!G155)+COUNTBLANK(Survey!I155)+COUNTBLANK(Survey!L155:M155)+COUNTBLANK(Survey!P155)+COUNTBLANK(Survey!S155:U155)+COUNTBLANK(Survey!AA155:AC155)+COUNTBLANK(Survey!AF155:AG155)+COUNTBLANK(Survey!AK155)</f>
        <v>17</v>
      </c>
      <c r="H155" s="196" t="str">
        <f t="shared" si="84"/>
        <v>Pass</v>
      </c>
      <c r="I155" s="44">
        <f>LEN(Survey!E155)</f>
        <v>0</v>
      </c>
      <c r="J155" s="196" t="str">
        <f t="shared" si="85"/>
        <v>Pass</v>
      </c>
      <c r="K155" s="43">
        <f>LEN(Survey!F155)</f>
        <v>0</v>
      </c>
      <c r="L155" s="196" t="str">
        <f t="shared" si="86"/>
        <v>Pass</v>
      </c>
      <c r="M155" s="44">
        <f>LEN(Survey!H155)</f>
        <v>0</v>
      </c>
      <c r="N155" s="43" t="str">
        <f>IF(Survey!$L155="Prospectus fund", "Yes", "No")</f>
        <v>No</v>
      </c>
      <c r="O155" s="196" t="str">
        <f t="shared" si="87"/>
        <v>Pass</v>
      </c>
      <c r="P155" s="44">
        <f>MOD((LEN(Survey!J155)+2),11)</f>
        <v>2</v>
      </c>
      <c r="Q155" s="48" t="b">
        <f>IF(OR(Survey!$M155="ETF",Survey!$M155="ETF, alternative mutual fund",Survey!$M155="Closed-end", Survey!$M155="Split share corp", Survey!$I155="Yes"),TRUE,FALSE)</f>
        <v>0</v>
      </c>
      <c r="R155" s="196" t="str">
        <f>IFERROR(IF(AND(OR(U155=V155,V155 = "Either"),NOT(ISBLANK(Survey!K155))),"Pass","Fail"),"Pass")</f>
        <v>Fail</v>
      </c>
      <c r="S155" s="47" cm="1">
        <f t="array" ref="S155">SUM(SUMIF(Survey!BO155:CH155,{"&gt;0","&lt;0"})*{1,-1})</f>
        <v>0</v>
      </c>
      <c r="T155" s="54" cm="1">
        <f t="array" ref="T155">SUM(SUMIF(Survey!BR155,{"&gt;0","&lt;0"})*{1,-1})+SUM(SUMIF(Survey!CB155,{"&gt;0","&lt;0"})*{1,-1})</f>
        <v>0</v>
      </c>
      <c r="U155" s="54">
        <f>Survey!K155</f>
        <v>0</v>
      </c>
      <c r="V155" s="53" t="str">
        <f t="shared" si="88"/>
        <v>Stand-alone</v>
      </c>
      <c r="W155" s="196" t="str">
        <f t="shared" si="89"/>
        <v>Fail</v>
      </c>
      <c r="X155" s="93" cm="1">
        <f t="array" ref="X155">SUM(SUMIF(Survey!BO155:CH155,{"&gt;0","&lt;0"})*{1,-1})+SUM(SUMIF(Survey!CJ155:DC155,{"&gt;0","&lt;0"})*{1,-1})</f>
        <v>0</v>
      </c>
      <c r="Y155" s="93">
        <f>IFERROR(X155/(Survey!$AL155),0)</f>
        <v>0</v>
      </c>
      <c r="Z155" s="198" t="b">
        <f>IF(OR(Survey!$M155="Alternative strategy or hedge",Survey!$M155="Other",Survey!$L155="Prospectus fund"),TRUE,FALSE)</f>
        <v>0</v>
      </c>
      <c r="AA155" s="198" t="b">
        <f>NOT(ISBLANK(Survey!$M155))</f>
        <v>0</v>
      </c>
      <c r="AB155" s="196" t="str">
        <f t="shared" si="90"/>
        <v>Pass</v>
      </c>
      <c r="AC155" s="54" t="b">
        <f>NOT(ISNUMBER(SEARCH("Other",Survey!$P155)))</f>
        <v>1</v>
      </c>
      <c r="AD155" s="53" t="b">
        <f>NOT(ISBLANK(Survey!$Q155))</f>
        <v>0</v>
      </c>
      <c r="AE155" s="239" t="str" cm="1">
        <f t="array" ref="AE155">IF(OR(IF(OR($AG155+$AH155 = 2, $AI155=1), FALSE, TRUE), AND($AF155:$AF155 = 0)),"Pass","Fail")</f>
        <v>Pass</v>
      </c>
      <c r="AF155" s="235">
        <f>COUNTBLANK(Survey!$W155:$Z155)</f>
        <v>4</v>
      </c>
      <c r="AG155" s="235">
        <f>IF(Survey!$I155="Yes",1,0)</f>
        <v>0</v>
      </c>
      <c r="AH155" s="235">
        <f>IF(OR(Survey!$M155="Mutual fund",Survey!$M155="Alternative mutual fund",Survey!$M155="Money market"),1,0)</f>
        <v>0</v>
      </c>
      <c r="AI155" s="240">
        <f>IF(OR(Survey!$M155="ETF",Survey!$M155="ETF, alternative mutual fund"),1,0)</f>
        <v>0</v>
      </c>
      <c r="AJ155" s="196" t="str">
        <f t="shared" si="91"/>
        <v>Pass</v>
      </c>
      <c r="AK155" s="54" t="b">
        <f>NOT(ISNUMBER(SEARCH("Yes",Survey!$AC155)))</f>
        <v>1</v>
      </c>
      <c r="AL155" s="53" t="b">
        <f>IF(COUNTBLANK(Survey!$AD155:$AE155)=0,TRUE, FALSE)</f>
        <v>0</v>
      </c>
      <c r="AM155" s="196" t="str">
        <f t="shared" si="92"/>
        <v>Pass</v>
      </c>
      <c r="AN155" s="54" t="b">
        <f>NOT(ISNUMBER(SEARCH("Yes",Survey!$AF155)))</f>
        <v>1</v>
      </c>
      <c r="AO155" s="53" t="b">
        <f>NOT(ISBLANK(Survey!$AH155))</f>
        <v>0</v>
      </c>
      <c r="AP155" s="196" t="str">
        <f t="shared" si="93"/>
        <v>Pass</v>
      </c>
      <c r="AQ155" s="54" t="b">
        <f>NOT(OR(ISNUMBER(SEARCH("Other",Survey!$AH155)),ISNUMBER(SEARCH("Multiple",Survey!$AH155))))</f>
        <v>1</v>
      </c>
      <c r="AR155" s="53" t="b">
        <f>NOT(ISBLANK(Survey!$AI155))</f>
        <v>0</v>
      </c>
      <c r="AS155" s="196" t="str">
        <f t="shared" si="94"/>
        <v>Fail</v>
      </c>
      <c r="AT155" s="45">
        <f>(Survey!$AL155)</f>
        <v>0</v>
      </c>
      <c r="AU155" s="37" t="str">
        <f t="shared" si="95"/>
        <v>Fail</v>
      </c>
      <c r="AV155" s="38">
        <f>ABS(Survey!$AL155)</f>
        <v>0</v>
      </c>
      <c r="AW155" s="64">
        <f>ABS(Survey!$AM155)+Survey!$AN155-ABS(Survey!$AO155)+ABS(Survey!$AP155)-ABS(Survey!$AQ155)+ABS(Survey!$AR155)-ABS(Survey!$AS155)+Survey!$AT155</f>
        <v>0</v>
      </c>
      <c r="AX155" s="46" t="str">
        <f t="shared" si="96"/>
        <v>No holdings</v>
      </c>
      <c r="AY155" s="37">
        <f t="shared" si="97"/>
        <v>0</v>
      </c>
      <c r="AZ155" s="196" t="str">
        <f t="shared" si="98"/>
        <v>Pass</v>
      </c>
      <c r="BA155" s="54" t="b">
        <f>IF(ABS(Survey!$AT155)=0,TRUE,FALSE)</f>
        <v>1</v>
      </c>
      <c r="BB155" s="53" t="b">
        <f>NOT(ISBLANK(Survey!$AU155))</f>
        <v>0</v>
      </c>
      <c r="BC155" s="37" t="str">
        <f t="shared" si="99"/>
        <v>Fail</v>
      </c>
      <c r="BD155" s="38">
        <f>ABS(Survey!$AL155)</f>
        <v>0</v>
      </c>
      <c r="BE155" s="38" cm="1">
        <f t="array" ref="BE155">SUM(SUMIF(Survey!AW155:BD155,{"&gt;0","&lt;0"})*{1,-1})-SUM(SUMIF(Survey!BF155:BM155,{"&gt;0","&lt;0"})*{1,-1})</f>
        <v>0</v>
      </c>
      <c r="BF155" s="46" t="str">
        <f t="shared" si="100"/>
        <v>No holdings</v>
      </c>
      <c r="BG155" s="37">
        <f t="shared" si="101"/>
        <v>0</v>
      </c>
      <c r="BH155" s="196" t="str">
        <f t="shared" si="102"/>
        <v>Fail</v>
      </c>
      <c r="BI155" s="47">
        <f>ABS(Survey!$AL155)</f>
        <v>0</v>
      </c>
      <c r="BJ155" s="47" cm="1">
        <f t="array" ref="BJ155">SUM(SUMIF(Survey!BO155:CH155,{"&gt;0","&lt;0"})*{1,-1})-SUM(SUMIF(Survey!CJ155:DC155,{"&gt;0","&lt;0"})*{1,-1})</f>
        <v>0</v>
      </c>
      <c r="BK155" s="48" t="str">
        <f t="shared" si="103"/>
        <v>No holdings</v>
      </c>
      <c r="BL155" s="49">
        <f t="shared" si="104"/>
        <v>0</v>
      </c>
      <c r="BM155" s="196" t="str">
        <f t="shared" si="105"/>
        <v>Pass</v>
      </c>
      <c r="BN155" s="54" t="b">
        <f>IF(ABS(Survey!$CH155)=0,TRUE,FALSE)</f>
        <v>1</v>
      </c>
      <c r="BO155" s="53" t="b">
        <f>NOT(ISBLANK(Survey!$CI155))</f>
        <v>0</v>
      </c>
      <c r="BP155" s="196" t="str">
        <f t="shared" si="106"/>
        <v>Pass</v>
      </c>
      <c r="BQ155" s="54" t="b">
        <f>IF(ABS(Survey!$DC155)=0,TRUE,FALSE)</f>
        <v>1</v>
      </c>
      <c r="BR155" s="53" t="b">
        <f>NOT(ISBLANK(Survey!$DD155))</f>
        <v>0</v>
      </c>
      <c r="BS155" s="37" t="str">
        <f t="shared" si="107"/>
        <v>Pass</v>
      </c>
      <c r="BT155" s="38" cm="1">
        <f t="array" ref="BT155">SUM(SUMIF(Survey!CD155,{"&gt;0","&lt;0"})*{1,-1})+SUM(SUMIF(Survey!CY155,{"&gt;0","&lt;0"})*{1,-1})</f>
        <v>0</v>
      </c>
      <c r="BU155" s="38">
        <f>SUM(SUMIF(Survey!DF155:DL155,{"&gt;0","&lt;0"})*{1,-1})+SUM(SUMIF(Survey!DN155:DT155,{"&gt;0","&lt;0"})*{1,-1})</f>
        <v>0</v>
      </c>
      <c r="BV155" s="37">
        <f t="shared" si="108"/>
        <v>0</v>
      </c>
      <c r="BW155" s="37">
        <f t="shared" si="109"/>
        <v>0</v>
      </c>
      <c r="BX155" s="196" t="str">
        <f t="shared" si="110"/>
        <v>Pass</v>
      </c>
      <c r="BY155" s="54" t="b">
        <f>IF(ABS(Survey!$DL155)=0,TRUE,FALSE)</f>
        <v>1</v>
      </c>
      <c r="BZ155" s="53" t="b">
        <f>NOT(ISBLANK(Survey!DM155))</f>
        <v>0</v>
      </c>
      <c r="CA155" s="196" t="str">
        <f t="shared" si="111"/>
        <v>Pass</v>
      </c>
      <c r="CB155" s="54" t="b">
        <f>IF(ABS(Survey!$DT155)=0,TRUE,FALSE)</f>
        <v>1</v>
      </c>
      <c r="CC155" s="53" t="b">
        <f>NOT(ISBLANK(Survey!$DU155))</f>
        <v>0</v>
      </c>
      <c r="CD155" s="196" t="str">
        <f t="shared" si="112"/>
        <v>Fail</v>
      </c>
      <c r="CE155" s="47">
        <f>SUM(SUMIF(Survey!EA155:EC155,{"&gt;0","&lt;0"})*{1,-1})</f>
        <v>0</v>
      </c>
      <c r="CF155" s="50">
        <f t="shared" si="113"/>
        <v>0</v>
      </c>
      <c r="CG155" s="50">
        <f t="shared" si="114"/>
        <v>100</v>
      </c>
      <c r="CH155" s="48" t="b">
        <f>IF(OR(Survey!$M155="ETF",Survey!$M155="ETF, alternative mutual fund",Survey!$M155="Closed-end", Survey!$M155="Split share corp"),TRUE,FALSE)</f>
        <v>0</v>
      </c>
      <c r="CI155" s="196" t="str">
        <f t="shared" si="115"/>
        <v>Fail</v>
      </c>
      <c r="CJ155" s="47">
        <f>SUM(SUMIF(Survey!EE155:EK155,{"&gt;0","&lt;0"})*{1,-1})</f>
        <v>0</v>
      </c>
      <c r="CK155" s="50">
        <f t="shared" si="116"/>
        <v>0</v>
      </c>
      <c r="CL155" s="49">
        <f t="shared" si="117"/>
        <v>100</v>
      </c>
      <c r="CM155" s="196" t="str">
        <f t="shared" si="118"/>
        <v>Fail</v>
      </c>
      <c r="CN155" s="47">
        <f>SUM(SUMIF(Survey!EM155:ES155,{"&gt;0","&lt;0"})*{1,-1})</f>
        <v>0</v>
      </c>
      <c r="CO155" s="50">
        <f t="shared" si="119"/>
        <v>0</v>
      </c>
      <c r="CP155" s="49">
        <f t="shared" si="120"/>
        <v>100</v>
      </c>
    </row>
    <row r="156" spans="1:94">
      <c r="A156" s="1">
        <v>153</v>
      </c>
      <c r="B156" s="37" t="str">
        <f t="shared" si="81"/>
        <v>Pass</v>
      </c>
      <c r="C156" s="37" t="str">
        <f>IF(COUNTBLANK(Survey!B156:ET156)=$C$2, "Pass", "Fail")</f>
        <v>Pass</v>
      </c>
      <c r="D156" s="37" t="str">
        <f t="shared" si="82"/>
        <v>Fail</v>
      </c>
      <c r="F156" s="196" t="str">
        <f t="shared" si="83"/>
        <v>Fail</v>
      </c>
      <c r="G156" s="43">
        <f>COUNTBLANK(Survey!B156:D156)+COUNTBLANK(Survey!G156)+COUNTBLANK(Survey!I156)+COUNTBLANK(Survey!L156:M156)+COUNTBLANK(Survey!P156)+COUNTBLANK(Survey!S156:U156)+COUNTBLANK(Survey!AA156:AC156)+COUNTBLANK(Survey!AF156:AG156)+COUNTBLANK(Survey!AK156)</f>
        <v>17</v>
      </c>
      <c r="H156" s="196" t="str">
        <f t="shared" si="84"/>
        <v>Pass</v>
      </c>
      <c r="I156" s="44">
        <f>LEN(Survey!E156)</f>
        <v>0</v>
      </c>
      <c r="J156" s="196" t="str">
        <f t="shared" si="85"/>
        <v>Pass</v>
      </c>
      <c r="K156" s="43">
        <f>LEN(Survey!F156)</f>
        <v>0</v>
      </c>
      <c r="L156" s="196" t="str">
        <f t="shared" si="86"/>
        <v>Pass</v>
      </c>
      <c r="M156" s="44">
        <f>LEN(Survey!H156)</f>
        <v>0</v>
      </c>
      <c r="N156" s="43" t="str">
        <f>IF(Survey!$L156="Prospectus fund", "Yes", "No")</f>
        <v>No</v>
      </c>
      <c r="O156" s="196" t="str">
        <f t="shared" si="87"/>
        <v>Pass</v>
      </c>
      <c r="P156" s="44">
        <f>MOD((LEN(Survey!J156)+2),11)</f>
        <v>2</v>
      </c>
      <c r="Q156" s="48" t="b">
        <f>IF(OR(Survey!$M156="ETF",Survey!$M156="ETF, alternative mutual fund",Survey!$M156="Closed-end", Survey!$M156="Split share corp", Survey!$I156="Yes"),TRUE,FALSE)</f>
        <v>0</v>
      </c>
      <c r="R156" s="196" t="str">
        <f>IFERROR(IF(AND(OR(U156=V156,V156 = "Either"),NOT(ISBLANK(Survey!K156))),"Pass","Fail"),"Pass")</f>
        <v>Fail</v>
      </c>
      <c r="S156" s="47" cm="1">
        <f t="array" ref="S156">SUM(SUMIF(Survey!BO156:CH156,{"&gt;0","&lt;0"})*{1,-1})</f>
        <v>0</v>
      </c>
      <c r="T156" s="54" cm="1">
        <f t="array" ref="T156">SUM(SUMIF(Survey!BR156,{"&gt;0","&lt;0"})*{1,-1})+SUM(SUMIF(Survey!CB156,{"&gt;0","&lt;0"})*{1,-1})</f>
        <v>0</v>
      </c>
      <c r="U156" s="54">
        <f>Survey!K156</f>
        <v>0</v>
      </c>
      <c r="V156" s="53" t="str">
        <f t="shared" si="88"/>
        <v>Stand-alone</v>
      </c>
      <c r="W156" s="196" t="str">
        <f t="shared" si="89"/>
        <v>Fail</v>
      </c>
      <c r="X156" s="93" cm="1">
        <f t="array" ref="X156">SUM(SUMIF(Survey!BO156:CH156,{"&gt;0","&lt;0"})*{1,-1})+SUM(SUMIF(Survey!CJ156:DC156,{"&gt;0","&lt;0"})*{1,-1})</f>
        <v>0</v>
      </c>
      <c r="Y156" s="93">
        <f>IFERROR(X156/(Survey!$AL156),0)</f>
        <v>0</v>
      </c>
      <c r="Z156" s="198" t="b">
        <f>IF(OR(Survey!$M156="Alternative strategy or hedge",Survey!$M156="Other",Survey!$L156="Prospectus fund"),TRUE,FALSE)</f>
        <v>0</v>
      </c>
      <c r="AA156" s="198" t="b">
        <f>NOT(ISBLANK(Survey!$M156))</f>
        <v>0</v>
      </c>
      <c r="AB156" s="196" t="str">
        <f t="shared" si="90"/>
        <v>Pass</v>
      </c>
      <c r="AC156" s="54" t="b">
        <f>NOT(ISNUMBER(SEARCH("Other",Survey!$P156)))</f>
        <v>1</v>
      </c>
      <c r="AD156" s="53" t="b">
        <f>NOT(ISBLANK(Survey!$Q156))</f>
        <v>0</v>
      </c>
      <c r="AE156" s="239" t="str" cm="1">
        <f t="array" ref="AE156">IF(OR(IF(OR($AG156+$AH156 = 2, $AI156=1), FALSE, TRUE), AND($AF156:$AF156 = 0)),"Pass","Fail")</f>
        <v>Pass</v>
      </c>
      <c r="AF156" s="235">
        <f>COUNTBLANK(Survey!$W156:$Z156)</f>
        <v>4</v>
      </c>
      <c r="AG156" s="235">
        <f>IF(Survey!$I156="Yes",1,0)</f>
        <v>0</v>
      </c>
      <c r="AH156" s="235">
        <f>IF(OR(Survey!$M156="Mutual fund",Survey!$M156="Alternative mutual fund",Survey!$M156="Money market"),1,0)</f>
        <v>0</v>
      </c>
      <c r="AI156" s="240">
        <f>IF(OR(Survey!$M156="ETF",Survey!$M156="ETF, alternative mutual fund"),1,0)</f>
        <v>0</v>
      </c>
      <c r="AJ156" s="196" t="str">
        <f t="shared" si="91"/>
        <v>Pass</v>
      </c>
      <c r="AK156" s="54" t="b">
        <f>NOT(ISNUMBER(SEARCH("Yes",Survey!$AC156)))</f>
        <v>1</v>
      </c>
      <c r="AL156" s="53" t="b">
        <f>IF(COUNTBLANK(Survey!$AD156:$AE156)=0,TRUE, FALSE)</f>
        <v>0</v>
      </c>
      <c r="AM156" s="196" t="str">
        <f t="shared" si="92"/>
        <v>Pass</v>
      </c>
      <c r="AN156" s="54" t="b">
        <f>NOT(ISNUMBER(SEARCH("Yes",Survey!$AF156)))</f>
        <v>1</v>
      </c>
      <c r="AO156" s="53" t="b">
        <f>NOT(ISBLANK(Survey!$AH156))</f>
        <v>0</v>
      </c>
      <c r="AP156" s="196" t="str">
        <f t="shared" si="93"/>
        <v>Pass</v>
      </c>
      <c r="AQ156" s="54" t="b">
        <f>NOT(OR(ISNUMBER(SEARCH("Other",Survey!$AH156)),ISNUMBER(SEARCH("Multiple",Survey!$AH156))))</f>
        <v>1</v>
      </c>
      <c r="AR156" s="53" t="b">
        <f>NOT(ISBLANK(Survey!$AI156))</f>
        <v>0</v>
      </c>
      <c r="AS156" s="196" t="str">
        <f t="shared" si="94"/>
        <v>Fail</v>
      </c>
      <c r="AT156" s="45">
        <f>(Survey!$AL156)</f>
        <v>0</v>
      </c>
      <c r="AU156" s="37" t="str">
        <f t="shared" si="95"/>
        <v>Fail</v>
      </c>
      <c r="AV156" s="38">
        <f>ABS(Survey!$AL156)</f>
        <v>0</v>
      </c>
      <c r="AW156" s="64">
        <f>ABS(Survey!$AM156)+Survey!$AN156-ABS(Survey!$AO156)+ABS(Survey!$AP156)-ABS(Survey!$AQ156)+ABS(Survey!$AR156)-ABS(Survey!$AS156)+Survey!$AT156</f>
        <v>0</v>
      </c>
      <c r="AX156" s="46" t="str">
        <f t="shared" si="96"/>
        <v>No holdings</v>
      </c>
      <c r="AY156" s="37">
        <f t="shared" si="97"/>
        <v>0</v>
      </c>
      <c r="AZ156" s="196" t="str">
        <f t="shared" si="98"/>
        <v>Pass</v>
      </c>
      <c r="BA156" s="54" t="b">
        <f>IF(ABS(Survey!$AT156)=0,TRUE,FALSE)</f>
        <v>1</v>
      </c>
      <c r="BB156" s="53" t="b">
        <f>NOT(ISBLANK(Survey!$AU156))</f>
        <v>0</v>
      </c>
      <c r="BC156" s="37" t="str">
        <f t="shared" si="99"/>
        <v>Fail</v>
      </c>
      <c r="BD156" s="38">
        <f>ABS(Survey!$AL156)</f>
        <v>0</v>
      </c>
      <c r="BE156" s="38" cm="1">
        <f t="array" ref="BE156">SUM(SUMIF(Survey!AW156:BD156,{"&gt;0","&lt;0"})*{1,-1})-SUM(SUMIF(Survey!BF156:BM156,{"&gt;0","&lt;0"})*{1,-1})</f>
        <v>0</v>
      </c>
      <c r="BF156" s="46" t="str">
        <f t="shared" si="100"/>
        <v>No holdings</v>
      </c>
      <c r="BG156" s="37">
        <f t="shared" si="101"/>
        <v>0</v>
      </c>
      <c r="BH156" s="196" t="str">
        <f t="shared" si="102"/>
        <v>Fail</v>
      </c>
      <c r="BI156" s="47">
        <f>ABS(Survey!$AL156)</f>
        <v>0</v>
      </c>
      <c r="BJ156" s="47" cm="1">
        <f t="array" ref="BJ156">SUM(SUMIF(Survey!BO156:CH156,{"&gt;0","&lt;0"})*{1,-1})-SUM(SUMIF(Survey!CJ156:DC156,{"&gt;0","&lt;0"})*{1,-1})</f>
        <v>0</v>
      </c>
      <c r="BK156" s="48" t="str">
        <f t="shared" si="103"/>
        <v>No holdings</v>
      </c>
      <c r="BL156" s="49">
        <f t="shared" si="104"/>
        <v>0</v>
      </c>
      <c r="BM156" s="196" t="str">
        <f t="shared" si="105"/>
        <v>Pass</v>
      </c>
      <c r="BN156" s="54" t="b">
        <f>IF(ABS(Survey!$CH156)=0,TRUE,FALSE)</f>
        <v>1</v>
      </c>
      <c r="BO156" s="53" t="b">
        <f>NOT(ISBLANK(Survey!$CI156))</f>
        <v>0</v>
      </c>
      <c r="BP156" s="196" t="str">
        <f t="shared" si="106"/>
        <v>Pass</v>
      </c>
      <c r="BQ156" s="54" t="b">
        <f>IF(ABS(Survey!$DC156)=0,TRUE,FALSE)</f>
        <v>1</v>
      </c>
      <c r="BR156" s="53" t="b">
        <f>NOT(ISBLANK(Survey!$DD156))</f>
        <v>0</v>
      </c>
      <c r="BS156" s="37" t="str">
        <f t="shared" si="107"/>
        <v>Pass</v>
      </c>
      <c r="BT156" s="38" cm="1">
        <f t="array" ref="BT156">SUM(SUMIF(Survey!CD156,{"&gt;0","&lt;0"})*{1,-1})+SUM(SUMIF(Survey!CY156,{"&gt;0","&lt;0"})*{1,-1})</f>
        <v>0</v>
      </c>
      <c r="BU156" s="38">
        <f>SUM(SUMIF(Survey!DF156:DL156,{"&gt;0","&lt;0"})*{1,-1})+SUM(SUMIF(Survey!DN156:DT156,{"&gt;0","&lt;0"})*{1,-1})</f>
        <v>0</v>
      </c>
      <c r="BV156" s="37">
        <f t="shared" si="108"/>
        <v>0</v>
      </c>
      <c r="BW156" s="37">
        <f t="shared" si="109"/>
        <v>0</v>
      </c>
      <c r="BX156" s="196" t="str">
        <f t="shared" si="110"/>
        <v>Pass</v>
      </c>
      <c r="BY156" s="54" t="b">
        <f>IF(ABS(Survey!$DL156)=0,TRUE,FALSE)</f>
        <v>1</v>
      </c>
      <c r="BZ156" s="53" t="b">
        <f>NOT(ISBLANK(Survey!DM156))</f>
        <v>0</v>
      </c>
      <c r="CA156" s="196" t="str">
        <f t="shared" si="111"/>
        <v>Pass</v>
      </c>
      <c r="CB156" s="54" t="b">
        <f>IF(ABS(Survey!$DT156)=0,TRUE,FALSE)</f>
        <v>1</v>
      </c>
      <c r="CC156" s="53" t="b">
        <f>NOT(ISBLANK(Survey!$DU156))</f>
        <v>0</v>
      </c>
      <c r="CD156" s="196" t="str">
        <f t="shared" si="112"/>
        <v>Fail</v>
      </c>
      <c r="CE156" s="47">
        <f>SUM(SUMIF(Survey!EA156:EC156,{"&gt;0","&lt;0"})*{1,-1})</f>
        <v>0</v>
      </c>
      <c r="CF156" s="50">
        <f t="shared" si="113"/>
        <v>0</v>
      </c>
      <c r="CG156" s="50">
        <f t="shared" si="114"/>
        <v>100</v>
      </c>
      <c r="CH156" s="48" t="b">
        <f>IF(OR(Survey!$M156="ETF",Survey!$M156="ETF, alternative mutual fund",Survey!$M156="Closed-end", Survey!$M156="Split share corp"),TRUE,FALSE)</f>
        <v>0</v>
      </c>
      <c r="CI156" s="196" t="str">
        <f t="shared" si="115"/>
        <v>Fail</v>
      </c>
      <c r="CJ156" s="47">
        <f>SUM(SUMIF(Survey!EE156:EK156,{"&gt;0","&lt;0"})*{1,-1})</f>
        <v>0</v>
      </c>
      <c r="CK156" s="50">
        <f t="shared" si="116"/>
        <v>0</v>
      </c>
      <c r="CL156" s="49">
        <f t="shared" si="117"/>
        <v>100</v>
      </c>
      <c r="CM156" s="196" t="str">
        <f t="shared" si="118"/>
        <v>Fail</v>
      </c>
      <c r="CN156" s="47">
        <f>SUM(SUMIF(Survey!EM156:ES156,{"&gt;0","&lt;0"})*{1,-1})</f>
        <v>0</v>
      </c>
      <c r="CO156" s="50">
        <f t="shared" si="119"/>
        <v>0</v>
      </c>
      <c r="CP156" s="49">
        <f t="shared" si="120"/>
        <v>100</v>
      </c>
    </row>
    <row r="157" spans="1:94">
      <c r="A157" s="1">
        <v>154</v>
      </c>
      <c r="B157" s="37" t="str">
        <f t="shared" si="81"/>
        <v>Pass</v>
      </c>
      <c r="C157" s="37" t="str">
        <f>IF(COUNTBLANK(Survey!B157:ET157)=$C$2, "Pass", "Fail")</f>
        <v>Pass</v>
      </c>
      <c r="D157" s="37" t="str">
        <f t="shared" si="82"/>
        <v>Fail</v>
      </c>
      <c r="F157" s="196" t="str">
        <f t="shared" si="83"/>
        <v>Fail</v>
      </c>
      <c r="G157" s="43">
        <f>COUNTBLANK(Survey!B157:D157)+COUNTBLANK(Survey!G157)+COUNTBLANK(Survey!I157)+COUNTBLANK(Survey!L157:M157)+COUNTBLANK(Survey!P157)+COUNTBLANK(Survey!S157:U157)+COUNTBLANK(Survey!AA157:AC157)+COUNTBLANK(Survey!AF157:AG157)+COUNTBLANK(Survey!AK157)</f>
        <v>17</v>
      </c>
      <c r="H157" s="196" t="str">
        <f t="shared" si="84"/>
        <v>Pass</v>
      </c>
      <c r="I157" s="44">
        <f>LEN(Survey!E157)</f>
        <v>0</v>
      </c>
      <c r="J157" s="196" t="str">
        <f t="shared" si="85"/>
        <v>Pass</v>
      </c>
      <c r="K157" s="43">
        <f>LEN(Survey!F157)</f>
        <v>0</v>
      </c>
      <c r="L157" s="196" t="str">
        <f t="shared" si="86"/>
        <v>Pass</v>
      </c>
      <c r="M157" s="44">
        <f>LEN(Survey!H157)</f>
        <v>0</v>
      </c>
      <c r="N157" s="43" t="str">
        <f>IF(Survey!$L157="Prospectus fund", "Yes", "No")</f>
        <v>No</v>
      </c>
      <c r="O157" s="196" t="str">
        <f t="shared" si="87"/>
        <v>Pass</v>
      </c>
      <c r="P157" s="44">
        <f>MOD((LEN(Survey!J157)+2),11)</f>
        <v>2</v>
      </c>
      <c r="Q157" s="48" t="b">
        <f>IF(OR(Survey!$M157="ETF",Survey!$M157="ETF, alternative mutual fund",Survey!$M157="Closed-end", Survey!$M157="Split share corp", Survey!$I157="Yes"),TRUE,FALSE)</f>
        <v>0</v>
      </c>
      <c r="R157" s="196" t="str">
        <f>IFERROR(IF(AND(OR(U157=V157,V157 = "Either"),NOT(ISBLANK(Survey!K157))),"Pass","Fail"),"Pass")</f>
        <v>Fail</v>
      </c>
      <c r="S157" s="47" cm="1">
        <f t="array" ref="S157">SUM(SUMIF(Survey!BO157:CH157,{"&gt;0","&lt;0"})*{1,-1})</f>
        <v>0</v>
      </c>
      <c r="T157" s="54" cm="1">
        <f t="array" ref="T157">SUM(SUMIF(Survey!BR157,{"&gt;0","&lt;0"})*{1,-1})+SUM(SUMIF(Survey!CB157,{"&gt;0","&lt;0"})*{1,-1})</f>
        <v>0</v>
      </c>
      <c r="U157" s="54">
        <f>Survey!K157</f>
        <v>0</v>
      </c>
      <c r="V157" s="53" t="str">
        <f t="shared" si="88"/>
        <v>Stand-alone</v>
      </c>
      <c r="W157" s="196" t="str">
        <f t="shared" si="89"/>
        <v>Fail</v>
      </c>
      <c r="X157" s="93" cm="1">
        <f t="array" ref="X157">SUM(SUMIF(Survey!BO157:CH157,{"&gt;0","&lt;0"})*{1,-1})+SUM(SUMIF(Survey!CJ157:DC157,{"&gt;0","&lt;0"})*{1,-1})</f>
        <v>0</v>
      </c>
      <c r="Y157" s="93">
        <f>IFERROR(X157/(Survey!$AL157),0)</f>
        <v>0</v>
      </c>
      <c r="Z157" s="198" t="b">
        <f>IF(OR(Survey!$M157="Alternative strategy or hedge",Survey!$M157="Other",Survey!$L157="Prospectus fund"),TRUE,FALSE)</f>
        <v>0</v>
      </c>
      <c r="AA157" s="198" t="b">
        <f>NOT(ISBLANK(Survey!$M157))</f>
        <v>0</v>
      </c>
      <c r="AB157" s="196" t="str">
        <f t="shared" si="90"/>
        <v>Pass</v>
      </c>
      <c r="AC157" s="54" t="b">
        <f>NOT(ISNUMBER(SEARCH("Other",Survey!$P157)))</f>
        <v>1</v>
      </c>
      <c r="AD157" s="53" t="b">
        <f>NOT(ISBLANK(Survey!$Q157))</f>
        <v>0</v>
      </c>
      <c r="AE157" s="239" t="str" cm="1">
        <f t="array" ref="AE157">IF(OR(IF(OR($AG157+$AH157 = 2, $AI157=1), FALSE, TRUE), AND($AF157:$AF157 = 0)),"Pass","Fail")</f>
        <v>Pass</v>
      </c>
      <c r="AF157" s="235">
        <f>COUNTBLANK(Survey!$W157:$Z157)</f>
        <v>4</v>
      </c>
      <c r="AG157" s="235">
        <f>IF(Survey!$I157="Yes",1,0)</f>
        <v>0</v>
      </c>
      <c r="AH157" s="235">
        <f>IF(OR(Survey!$M157="Mutual fund",Survey!$M157="Alternative mutual fund",Survey!$M157="Money market"),1,0)</f>
        <v>0</v>
      </c>
      <c r="AI157" s="240">
        <f>IF(OR(Survey!$M157="ETF",Survey!$M157="ETF, alternative mutual fund"),1,0)</f>
        <v>0</v>
      </c>
      <c r="AJ157" s="196" t="str">
        <f t="shared" si="91"/>
        <v>Pass</v>
      </c>
      <c r="AK157" s="54" t="b">
        <f>NOT(ISNUMBER(SEARCH("Yes",Survey!$AC157)))</f>
        <v>1</v>
      </c>
      <c r="AL157" s="53" t="b">
        <f>IF(COUNTBLANK(Survey!$AD157:$AE157)=0,TRUE, FALSE)</f>
        <v>0</v>
      </c>
      <c r="AM157" s="196" t="str">
        <f t="shared" si="92"/>
        <v>Pass</v>
      </c>
      <c r="AN157" s="54" t="b">
        <f>NOT(ISNUMBER(SEARCH("Yes",Survey!$AF157)))</f>
        <v>1</v>
      </c>
      <c r="AO157" s="53" t="b">
        <f>NOT(ISBLANK(Survey!$AH157))</f>
        <v>0</v>
      </c>
      <c r="AP157" s="196" t="str">
        <f t="shared" si="93"/>
        <v>Pass</v>
      </c>
      <c r="AQ157" s="54" t="b">
        <f>NOT(OR(ISNUMBER(SEARCH("Other",Survey!$AH157)),ISNUMBER(SEARCH("Multiple",Survey!$AH157))))</f>
        <v>1</v>
      </c>
      <c r="AR157" s="53" t="b">
        <f>NOT(ISBLANK(Survey!$AI157))</f>
        <v>0</v>
      </c>
      <c r="AS157" s="196" t="str">
        <f t="shared" si="94"/>
        <v>Fail</v>
      </c>
      <c r="AT157" s="45">
        <f>(Survey!$AL157)</f>
        <v>0</v>
      </c>
      <c r="AU157" s="37" t="str">
        <f t="shared" si="95"/>
        <v>Fail</v>
      </c>
      <c r="AV157" s="38">
        <f>ABS(Survey!$AL157)</f>
        <v>0</v>
      </c>
      <c r="AW157" s="64">
        <f>ABS(Survey!$AM157)+Survey!$AN157-ABS(Survey!$AO157)+ABS(Survey!$AP157)-ABS(Survey!$AQ157)+ABS(Survey!$AR157)-ABS(Survey!$AS157)+Survey!$AT157</f>
        <v>0</v>
      </c>
      <c r="AX157" s="46" t="str">
        <f t="shared" si="96"/>
        <v>No holdings</v>
      </c>
      <c r="AY157" s="37">
        <f t="shared" si="97"/>
        <v>0</v>
      </c>
      <c r="AZ157" s="196" t="str">
        <f t="shared" si="98"/>
        <v>Pass</v>
      </c>
      <c r="BA157" s="54" t="b">
        <f>IF(ABS(Survey!$AT157)=0,TRUE,FALSE)</f>
        <v>1</v>
      </c>
      <c r="BB157" s="53" t="b">
        <f>NOT(ISBLANK(Survey!$AU157))</f>
        <v>0</v>
      </c>
      <c r="BC157" s="37" t="str">
        <f t="shared" si="99"/>
        <v>Fail</v>
      </c>
      <c r="BD157" s="38">
        <f>ABS(Survey!$AL157)</f>
        <v>0</v>
      </c>
      <c r="BE157" s="38" cm="1">
        <f t="array" ref="BE157">SUM(SUMIF(Survey!AW157:BD157,{"&gt;0","&lt;0"})*{1,-1})-SUM(SUMIF(Survey!BF157:BM157,{"&gt;0","&lt;0"})*{1,-1})</f>
        <v>0</v>
      </c>
      <c r="BF157" s="46" t="str">
        <f t="shared" si="100"/>
        <v>No holdings</v>
      </c>
      <c r="BG157" s="37">
        <f t="shared" si="101"/>
        <v>0</v>
      </c>
      <c r="BH157" s="196" t="str">
        <f t="shared" si="102"/>
        <v>Fail</v>
      </c>
      <c r="BI157" s="47">
        <f>ABS(Survey!$AL157)</f>
        <v>0</v>
      </c>
      <c r="BJ157" s="47" cm="1">
        <f t="array" ref="BJ157">SUM(SUMIF(Survey!BO157:CH157,{"&gt;0","&lt;0"})*{1,-1})-SUM(SUMIF(Survey!CJ157:DC157,{"&gt;0","&lt;0"})*{1,-1})</f>
        <v>0</v>
      </c>
      <c r="BK157" s="48" t="str">
        <f t="shared" si="103"/>
        <v>No holdings</v>
      </c>
      <c r="BL157" s="49">
        <f t="shared" si="104"/>
        <v>0</v>
      </c>
      <c r="BM157" s="196" t="str">
        <f t="shared" si="105"/>
        <v>Pass</v>
      </c>
      <c r="BN157" s="54" t="b">
        <f>IF(ABS(Survey!$CH157)=0,TRUE,FALSE)</f>
        <v>1</v>
      </c>
      <c r="BO157" s="53" t="b">
        <f>NOT(ISBLANK(Survey!$CI157))</f>
        <v>0</v>
      </c>
      <c r="BP157" s="196" t="str">
        <f t="shared" si="106"/>
        <v>Pass</v>
      </c>
      <c r="BQ157" s="54" t="b">
        <f>IF(ABS(Survey!$DC157)=0,TRUE,FALSE)</f>
        <v>1</v>
      </c>
      <c r="BR157" s="53" t="b">
        <f>NOT(ISBLANK(Survey!$DD157))</f>
        <v>0</v>
      </c>
      <c r="BS157" s="37" t="str">
        <f t="shared" si="107"/>
        <v>Pass</v>
      </c>
      <c r="BT157" s="38" cm="1">
        <f t="array" ref="BT157">SUM(SUMIF(Survey!CD157,{"&gt;0","&lt;0"})*{1,-1})+SUM(SUMIF(Survey!CY157,{"&gt;0","&lt;0"})*{1,-1})</f>
        <v>0</v>
      </c>
      <c r="BU157" s="38">
        <f>SUM(SUMIF(Survey!DF157:DL157,{"&gt;0","&lt;0"})*{1,-1})+SUM(SUMIF(Survey!DN157:DT157,{"&gt;0","&lt;0"})*{1,-1})</f>
        <v>0</v>
      </c>
      <c r="BV157" s="37">
        <f t="shared" si="108"/>
        <v>0</v>
      </c>
      <c r="BW157" s="37">
        <f t="shared" si="109"/>
        <v>0</v>
      </c>
      <c r="BX157" s="196" t="str">
        <f t="shared" si="110"/>
        <v>Pass</v>
      </c>
      <c r="BY157" s="54" t="b">
        <f>IF(ABS(Survey!$DL157)=0,TRUE,FALSE)</f>
        <v>1</v>
      </c>
      <c r="BZ157" s="53" t="b">
        <f>NOT(ISBLANK(Survey!DM157))</f>
        <v>0</v>
      </c>
      <c r="CA157" s="196" t="str">
        <f t="shared" si="111"/>
        <v>Pass</v>
      </c>
      <c r="CB157" s="54" t="b">
        <f>IF(ABS(Survey!$DT157)=0,TRUE,FALSE)</f>
        <v>1</v>
      </c>
      <c r="CC157" s="53" t="b">
        <f>NOT(ISBLANK(Survey!$DU157))</f>
        <v>0</v>
      </c>
      <c r="CD157" s="196" t="str">
        <f t="shared" si="112"/>
        <v>Fail</v>
      </c>
      <c r="CE157" s="47">
        <f>SUM(SUMIF(Survey!EA157:EC157,{"&gt;0","&lt;0"})*{1,-1})</f>
        <v>0</v>
      </c>
      <c r="CF157" s="50">
        <f t="shared" si="113"/>
        <v>0</v>
      </c>
      <c r="CG157" s="50">
        <f t="shared" si="114"/>
        <v>100</v>
      </c>
      <c r="CH157" s="48" t="b">
        <f>IF(OR(Survey!$M157="ETF",Survey!$M157="ETF, alternative mutual fund",Survey!$M157="Closed-end", Survey!$M157="Split share corp"),TRUE,FALSE)</f>
        <v>0</v>
      </c>
      <c r="CI157" s="196" t="str">
        <f t="shared" si="115"/>
        <v>Fail</v>
      </c>
      <c r="CJ157" s="47">
        <f>SUM(SUMIF(Survey!EE157:EK157,{"&gt;0","&lt;0"})*{1,-1})</f>
        <v>0</v>
      </c>
      <c r="CK157" s="50">
        <f t="shared" si="116"/>
        <v>0</v>
      </c>
      <c r="CL157" s="49">
        <f t="shared" si="117"/>
        <v>100</v>
      </c>
      <c r="CM157" s="196" t="str">
        <f t="shared" si="118"/>
        <v>Fail</v>
      </c>
      <c r="CN157" s="47">
        <f>SUM(SUMIF(Survey!EM157:ES157,{"&gt;0","&lt;0"})*{1,-1})</f>
        <v>0</v>
      </c>
      <c r="CO157" s="50">
        <f t="shared" si="119"/>
        <v>0</v>
      </c>
      <c r="CP157" s="49">
        <f t="shared" si="120"/>
        <v>100</v>
      </c>
    </row>
    <row r="158" spans="1:94">
      <c r="A158" s="1">
        <v>155</v>
      </c>
      <c r="B158" s="37" t="str">
        <f t="shared" si="81"/>
        <v>Pass</v>
      </c>
      <c r="C158" s="37" t="str">
        <f>IF(COUNTBLANK(Survey!B158:ET158)=$C$2, "Pass", "Fail")</f>
        <v>Pass</v>
      </c>
      <c r="D158" s="37" t="str">
        <f t="shared" si="82"/>
        <v>Fail</v>
      </c>
      <c r="F158" s="196" t="str">
        <f t="shared" si="83"/>
        <v>Fail</v>
      </c>
      <c r="G158" s="43">
        <f>COUNTBLANK(Survey!B158:D158)+COUNTBLANK(Survey!G158)+COUNTBLANK(Survey!I158)+COUNTBLANK(Survey!L158:M158)+COUNTBLANK(Survey!P158)+COUNTBLANK(Survey!S158:U158)+COUNTBLANK(Survey!AA158:AC158)+COUNTBLANK(Survey!AF158:AG158)+COUNTBLANK(Survey!AK158)</f>
        <v>17</v>
      </c>
      <c r="H158" s="196" t="str">
        <f t="shared" si="84"/>
        <v>Pass</v>
      </c>
      <c r="I158" s="44">
        <f>LEN(Survey!E158)</f>
        <v>0</v>
      </c>
      <c r="J158" s="196" t="str">
        <f t="shared" si="85"/>
        <v>Pass</v>
      </c>
      <c r="K158" s="43">
        <f>LEN(Survey!F158)</f>
        <v>0</v>
      </c>
      <c r="L158" s="196" t="str">
        <f t="shared" si="86"/>
        <v>Pass</v>
      </c>
      <c r="M158" s="44">
        <f>LEN(Survey!H158)</f>
        <v>0</v>
      </c>
      <c r="N158" s="43" t="str">
        <f>IF(Survey!$L158="Prospectus fund", "Yes", "No")</f>
        <v>No</v>
      </c>
      <c r="O158" s="196" t="str">
        <f t="shared" si="87"/>
        <v>Pass</v>
      </c>
      <c r="P158" s="44">
        <f>MOD((LEN(Survey!J158)+2),11)</f>
        <v>2</v>
      </c>
      <c r="Q158" s="48" t="b">
        <f>IF(OR(Survey!$M158="ETF",Survey!$M158="ETF, alternative mutual fund",Survey!$M158="Closed-end", Survey!$M158="Split share corp", Survey!$I158="Yes"),TRUE,FALSE)</f>
        <v>0</v>
      </c>
      <c r="R158" s="196" t="str">
        <f>IFERROR(IF(AND(OR(U158=V158,V158 = "Either"),NOT(ISBLANK(Survey!K158))),"Pass","Fail"),"Pass")</f>
        <v>Fail</v>
      </c>
      <c r="S158" s="47" cm="1">
        <f t="array" ref="S158">SUM(SUMIF(Survey!BO158:CH158,{"&gt;0","&lt;0"})*{1,-1})</f>
        <v>0</v>
      </c>
      <c r="T158" s="54" cm="1">
        <f t="array" ref="T158">SUM(SUMIF(Survey!BR158,{"&gt;0","&lt;0"})*{1,-1})+SUM(SUMIF(Survey!CB158,{"&gt;0","&lt;0"})*{1,-1})</f>
        <v>0</v>
      </c>
      <c r="U158" s="54">
        <f>Survey!K158</f>
        <v>0</v>
      </c>
      <c r="V158" s="53" t="str">
        <f t="shared" si="88"/>
        <v>Stand-alone</v>
      </c>
      <c r="W158" s="196" t="str">
        <f t="shared" si="89"/>
        <v>Fail</v>
      </c>
      <c r="X158" s="93" cm="1">
        <f t="array" ref="X158">SUM(SUMIF(Survey!BO158:CH158,{"&gt;0","&lt;0"})*{1,-1})+SUM(SUMIF(Survey!CJ158:DC158,{"&gt;0","&lt;0"})*{1,-1})</f>
        <v>0</v>
      </c>
      <c r="Y158" s="93">
        <f>IFERROR(X158/(Survey!$AL158),0)</f>
        <v>0</v>
      </c>
      <c r="Z158" s="198" t="b">
        <f>IF(OR(Survey!$M158="Alternative strategy or hedge",Survey!$M158="Other",Survey!$L158="Prospectus fund"),TRUE,FALSE)</f>
        <v>0</v>
      </c>
      <c r="AA158" s="198" t="b">
        <f>NOT(ISBLANK(Survey!$M158))</f>
        <v>0</v>
      </c>
      <c r="AB158" s="196" t="str">
        <f t="shared" si="90"/>
        <v>Pass</v>
      </c>
      <c r="AC158" s="54" t="b">
        <f>NOT(ISNUMBER(SEARCH("Other",Survey!$P158)))</f>
        <v>1</v>
      </c>
      <c r="AD158" s="53" t="b">
        <f>NOT(ISBLANK(Survey!$Q158))</f>
        <v>0</v>
      </c>
      <c r="AE158" s="239" t="str" cm="1">
        <f t="array" ref="AE158">IF(OR(IF(OR($AG158+$AH158 = 2, $AI158=1), FALSE, TRUE), AND($AF158:$AF158 = 0)),"Pass","Fail")</f>
        <v>Pass</v>
      </c>
      <c r="AF158" s="235">
        <f>COUNTBLANK(Survey!$W158:$Z158)</f>
        <v>4</v>
      </c>
      <c r="AG158" s="235">
        <f>IF(Survey!$I158="Yes",1,0)</f>
        <v>0</v>
      </c>
      <c r="AH158" s="235">
        <f>IF(OR(Survey!$M158="Mutual fund",Survey!$M158="Alternative mutual fund",Survey!$M158="Money market"),1,0)</f>
        <v>0</v>
      </c>
      <c r="AI158" s="240">
        <f>IF(OR(Survey!$M158="ETF",Survey!$M158="ETF, alternative mutual fund"),1,0)</f>
        <v>0</v>
      </c>
      <c r="AJ158" s="196" t="str">
        <f t="shared" si="91"/>
        <v>Pass</v>
      </c>
      <c r="AK158" s="54" t="b">
        <f>NOT(ISNUMBER(SEARCH("Yes",Survey!$AC158)))</f>
        <v>1</v>
      </c>
      <c r="AL158" s="53" t="b">
        <f>IF(COUNTBLANK(Survey!$AD158:$AE158)=0,TRUE, FALSE)</f>
        <v>0</v>
      </c>
      <c r="AM158" s="196" t="str">
        <f t="shared" si="92"/>
        <v>Pass</v>
      </c>
      <c r="AN158" s="54" t="b">
        <f>NOT(ISNUMBER(SEARCH("Yes",Survey!$AF158)))</f>
        <v>1</v>
      </c>
      <c r="AO158" s="53" t="b">
        <f>NOT(ISBLANK(Survey!$AH158))</f>
        <v>0</v>
      </c>
      <c r="AP158" s="196" t="str">
        <f t="shared" si="93"/>
        <v>Pass</v>
      </c>
      <c r="AQ158" s="54" t="b">
        <f>NOT(OR(ISNUMBER(SEARCH("Other",Survey!$AH158)),ISNUMBER(SEARCH("Multiple",Survey!$AH158))))</f>
        <v>1</v>
      </c>
      <c r="AR158" s="53" t="b">
        <f>NOT(ISBLANK(Survey!$AI158))</f>
        <v>0</v>
      </c>
      <c r="AS158" s="196" t="str">
        <f t="shared" si="94"/>
        <v>Fail</v>
      </c>
      <c r="AT158" s="45">
        <f>(Survey!$AL158)</f>
        <v>0</v>
      </c>
      <c r="AU158" s="37" t="str">
        <f t="shared" si="95"/>
        <v>Fail</v>
      </c>
      <c r="AV158" s="38">
        <f>ABS(Survey!$AL158)</f>
        <v>0</v>
      </c>
      <c r="AW158" s="64">
        <f>ABS(Survey!$AM158)+Survey!$AN158-ABS(Survey!$AO158)+ABS(Survey!$AP158)-ABS(Survey!$AQ158)+ABS(Survey!$AR158)-ABS(Survey!$AS158)+Survey!$AT158</f>
        <v>0</v>
      </c>
      <c r="AX158" s="46" t="str">
        <f t="shared" si="96"/>
        <v>No holdings</v>
      </c>
      <c r="AY158" s="37">
        <f t="shared" si="97"/>
        <v>0</v>
      </c>
      <c r="AZ158" s="196" t="str">
        <f t="shared" si="98"/>
        <v>Pass</v>
      </c>
      <c r="BA158" s="54" t="b">
        <f>IF(ABS(Survey!$AT158)=0,TRUE,FALSE)</f>
        <v>1</v>
      </c>
      <c r="BB158" s="53" t="b">
        <f>NOT(ISBLANK(Survey!$AU158))</f>
        <v>0</v>
      </c>
      <c r="BC158" s="37" t="str">
        <f t="shared" si="99"/>
        <v>Fail</v>
      </c>
      <c r="BD158" s="38">
        <f>ABS(Survey!$AL158)</f>
        <v>0</v>
      </c>
      <c r="BE158" s="38" cm="1">
        <f t="array" ref="BE158">SUM(SUMIF(Survey!AW158:BD158,{"&gt;0","&lt;0"})*{1,-1})-SUM(SUMIF(Survey!BF158:BM158,{"&gt;0","&lt;0"})*{1,-1})</f>
        <v>0</v>
      </c>
      <c r="BF158" s="46" t="str">
        <f t="shared" si="100"/>
        <v>No holdings</v>
      </c>
      <c r="BG158" s="37">
        <f t="shared" si="101"/>
        <v>0</v>
      </c>
      <c r="BH158" s="196" t="str">
        <f t="shared" si="102"/>
        <v>Fail</v>
      </c>
      <c r="BI158" s="47">
        <f>ABS(Survey!$AL158)</f>
        <v>0</v>
      </c>
      <c r="BJ158" s="47" cm="1">
        <f t="array" ref="BJ158">SUM(SUMIF(Survey!BO158:CH158,{"&gt;0","&lt;0"})*{1,-1})-SUM(SUMIF(Survey!CJ158:DC158,{"&gt;0","&lt;0"})*{1,-1})</f>
        <v>0</v>
      </c>
      <c r="BK158" s="48" t="str">
        <f t="shared" si="103"/>
        <v>No holdings</v>
      </c>
      <c r="BL158" s="49">
        <f t="shared" si="104"/>
        <v>0</v>
      </c>
      <c r="BM158" s="196" t="str">
        <f t="shared" si="105"/>
        <v>Pass</v>
      </c>
      <c r="BN158" s="54" t="b">
        <f>IF(ABS(Survey!$CH158)=0,TRUE,FALSE)</f>
        <v>1</v>
      </c>
      <c r="BO158" s="53" t="b">
        <f>NOT(ISBLANK(Survey!$CI158))</f>
        <v>0</v>
      </c>
      <c r="BP158" s="196" t="str">
        <f t="shared" si="106"/>
        <v>Pass</v>
      </c>
      <c r="BQ158" s="54" t="b">
        <f>IF(ABS(Survey!$DC158)=0,TRUE,FALSE)</f>
        <v>1</v>
      </c>
      <c r="BR158" s="53" t="b">
        <f>NOT(ISBLANK(Survey!$DD158))</f>
        <v>0</v>
      </c>
      <c r="BS158" s="37" t="str">
        <f t="shared" si="107"/>
        <v>Pass</v>
      </c>
      <c r="BT158" s="38" cm="1">
        <f t="array" ref="BT158">SUM(SUMIF(Survey!CD158,{"&gt;0","&lt;0"})*{1,-1})+SUM(SUMIF(Survey!CY158,{"&gt;0","&lt;0"})*{1,-1})</f>
        <v>0</v>
      </c>
      <c r="BU158" s="38">
        <f>SUM(SUMIF(Survey!DF158:DL158,{"&gt;0","&lt;0"})*{1,-1})+SUM(SUMIF(Survey!DN158:DT158,{"&gt;0","&lt;0"})*{1,-1})</f>
        <v>0</v>
      </c>
      <c r="BV158" s="37">
        <f t="shared" si="108"/>
        <v>0</v>
      </c>
      <c r="BW158" s="37">
        <f t="shared" si="109"/>
        <v>0</v>
      </c>
      <c r="BX158" s="196" t="str">
        <f t="shared" si="110"/>
        <v>Pass</v>
      </c>
      <c r="BY158" s="54" t="b">
        <f>IF(ABS(Survey!$DL158)=0,TRUE,FALSE)</f>
        <v>1</v>
      </c>
      <c r="BZ158" s="53" t="b">
        <f>NOT(ISBLANK(Survey!DM158))</f>
        <v>0</v>
      </c>
      <c r="CA158" s="196" t="str">
        <f t="shared" si="111"/>
        <v>Pass</v>
      </c>
      <c r="CB158" s="54" t="b">
        <f>IF(ABS(Survey!$DT158)=0,TRUE,FALSE)</f>
        <v>1</v>
      </c>
      <c r="CC158" s="53" t="b">
        <f>NOT(ISBLANK(Survey!$DU158))</f>
        <v>0</v>
      </c>
      <c r="CD158" s="196" t="str">
        <f t="shared" si="112"/>
        <v>Fail</v>
      </c>
      <c r="CE158" s="47">
        <f>SUM(SUMIF(Survey!EA158:EC158,{"&gt;0","&lt;0"})*{1,-1})</f>
        <v>0</v>
      </c>
      <c r="CF158" s="50">
        <f t="shared" si="113"/>
        <v>0</v>
      </c>
      <c r="CG158" s="50">
        <f t="shared" si="114"/>
        <v>100</v>
      </c>
      <c r="CH158" s="48" t="b">
        <f>IF(OR(Survey!$M158="ETF",Survey!$M158="ETF, alternative mutual fund",Survey!$M158="Closed-end", Survey!$M158="Split share corp"),TRUE,FALSE)</f>
        <v>0</v>
      </c>
      <c r="CI158" s="196" t="str">
        <f t="shared" si="115"/>
        <v>Fail</v>
      </c>
      <c r="CJ158" s="47">
        <f>SUM(SUMIF(Survey!EE158:EK158,{"&gt;0","&lt;0"})*{1,-1})</f>
        <v>0</v>
      </c>
      <c r="CK158" s="50">
        <f t="shared" si="116"/>
        <v>0</v>
      </c>
      <c r="CL158" s="49">
        <f t="shared" si="117"/>
        <v>100</v>
      </c>
      <c r="CM158" s="196" t="str">
        <f t="shared" si="118"/>
        <v>Fail</v>
      </c>
      <c r="CN158" s="47">
        <f>SUM(SUMIF(Survey!EM158:ES158,{"&gt;0","&lt;0"})*{1,-1})</f>
        <v>0</v>
      </c>
      <c r="CO158" s="50">
        <f t="shared" si="119"/>
        <v>0</v>
      </c>
      <c r="CP158" s="49">
        <f t="shared" si="120"/>
        <v>100</v>
      </c>
    </row>
    <row r="159" spans="1:94">
      <c r="A159" s="1">
        <v>156</v>
      </c>
      <c r="B159" s="37" t="str">
        <f t="shared" si="81"/>
        <v>Pass</v>
      </c>
      <c r="C159" s="37" t="str">
        <f>IF(COUNTBLANK(Survey!B159:ET159)=$C$2, "Pass", "Fail")</f>
        <v>Pass</v>
      </c>
      <c r="D159" s="37" t="str">
        <f t="shared" si="82"/>
        <v>Fail</v>
      </c>
      <c r="F159" s="196" t="str">
        <f t="shared" si="83"/>
        <v>Fail</v>
      </c>
      <c r="G159" s="43">
        <f>COUNTBLANK(Survey!B159:D159)+COUNTBLANK(Survey!G159)+COUNTBLANK(Survey!I159)+COUNTBLANK(Survey!L159:M159)+COUNTBLANK(Survey!P159)+COUNTBLANK(Survey!S159:U159)+COUNTBLANK(Survey!AA159:AC159)+COUNTBLANK(Survey!AF159:AG159)+COUNTBLANK(Survey!AK159)</f>
        <v>17</v>
      </c>
      <c r="H159" s="196" t="str">
        <f t="shared" si="84"/>
        <v>Pass</v>
      </c>
      <c r="I159" s="44">
        <f>LEN(Survey!E159)</f>
        <v>0</v>
      </c>
      <c r="J159" s="196" t="str">
        <f t="shared" si="85"/>
        <v>Pass</v>
      </c>
      <c r="K159" s="43">
        <f>LEN(Survey!F159)</f>
        <v>0</v>
      </c>
      <c r="L159" s="196" t="str">
        <f t="shared" si="86"/>
        <v>Pass</v>
      </c>
      <c r="M159" s="44">
        <f>LEN(Survey!H159)</f>
        <v>0</v>
      </c>
      <c r="N159" s="43" t="str">
        <f>IF(Survey!$L159="Prospectus fund", "Yes", "No")</f>
        <v>No</v>
      </c>
      <c r="O159" s="196" t="str">
        <f t="shared" si="87"/>
        <v>Pass</v>
      </c>
      <c r="P159" s="44">
        <f>MOD((LEN(Survey!J159)+2),11)</f>
        <v>2</v>
      </c>
      <c r="Q159" s="48" t="b">
        <f>IF(OR(Survey!$M159="ETF",Survey!$M159="ETF, alternative mutual fund",Survey!$M159="Closed-end", Survey!$M159="Split share corp", Survey!$I159="Yes"),TRUE,FALSE)</f>
        <v>0</v>
      </c>
      <c r="R159" s="196" t="str">
        <f>IFERROR(IF(AND(OR(U159=V159,V159 = "Either"),NOT(ISBLANK(Survey!K159))),"Pass","Fail"),"Pass")</f>
        <v>Fail</v>
      </c>
      <c r="S159" s="47" cm="1">
        <f t="array" ref="S159">SUM(SUMIF(Survey!BO159:CH159,{"&gt;0","&lt;0"})*{1,-1})</f>
        <v>0</v>
      </c>
      <c r="T159" s="54" cm="1">
        <f t="array" ref="T159">SUM(SUMIF(Survey!BR159,{"&gt;0","&lt;0"})*{1,-1})+SUM(SUMIF(Survey!CB159,{"&gt;0","&lt;0"})*{1,-1})</f>
        <v>0</v>
      </c>
      <c r="U159" s="54">
        <f>Survey!K159</f>
        <v>0</v>
      </c>
      <c r="V159" s="53" t="str">
        <f t="shared" si="88"/>
        <v>Stand-alone</v>
      </c>
      <c r="W159" s="196" t="str">
        <f t="shared" si="89"/>
        <v>Fail</v>
      </c>
      <c r="X159" s="93" cm="1">
        <f t="array" ref="X159">SUM(SUMIF(Survey!BO159:CH159,{"&gt;0","&lt;0"})*{1,-1})+SUM(SUMIF(Survey!CJ159:DC159,{"&gt;0","&lt;0"})*{1,-1})</f>
        <v>0</v>
      </c>
      <c r="Y159" s="93">
        <f>IFERROR(X159/(Survey!$AL159),0)</f>
        <v>0</v>
      </c>
      <c r="Z159" s="198" t="b">
        <f>IF(OR(Survey!$M159="Alternative strategy or hedge",Survey!$M159="Other",Survey!$L159="Prospectus fund"),TRUE,FALSE)</f>
        <v>0</v>
      </c>
      <c r="AA159" s="198" t="b">
        <f>NOT(ISBLANK(Survey!$M159))</f>
        <v>0</v>
      </c>
      <c r="AB159" s="196" t="str">
        <f t="shared" si="90"/>
        <v>Pass</v>
      </c>
      <c r="AC159" s="54" t="b">
        <f>NOT(ISNUMBER(SEARCH("Other",Survey!$P159)))</f>
        <v>1</v>
      </c>
      <c r="AD159" s="53" t="b">
        <f>NOT(ISBLANK(Survey!$Q159))</f>
        <v>0</v>
      </c>
      <c r="AE159" s="239" t="str" cm="1">
        <f t="array" ref="AE159">IF(OR(IF(OR($AG159+$AH159 = 2, $AI159=1), FALSE, TRUE), AND($AF159:$AF159 = 0)),"Pass","Fail")</f>
        <v>Pass</v>
      </c>
      <c r="AF159" s="235">
        <f>COUNTBLANK(Survey!$W159:$Z159)</f>
        <v>4</v>
      </c>
      <c r="AG159" s="235">
        <f>IF(Survey!$I159="Yes",1,0)</f>
        <v>0</v>
      </c>
      <c r="AH159" s="235">
        <f>IF(OR(Survey!$M159="Mutual fund",Survey!$M159="Alternative mutual fund",Survey!$M159="Money market"),1,0)</f>
        <v>0</v>
      </c>
      <c r="AI159" s="240">
        <f>IF(OR(Survey!$M159="ETF",Survey!$M159="ETF, alternative mutual fund"),1,0)</f>
        <v>0</v>
      </c>
      <c r="AJ159" s="196" t="str">
        <f t="shared" si="91"/>
        <v>Pass</v>
      </c>
      <c r="AK159" s="54" t="b">
        <f>NOT(ISNUMBER(SEARCH("Yes",Survey!$AC159)))</f>
        <v>1</v>
      </c>
      <c r="AL159" s="53" t="b">
        <f>IF(COUNTBLANK(Survey!$AD159:$AE159)=0,TRUE, FALSE)</f>
        <v>0</v>
      </c>
      <c r="AM159" s="196" t="str">
        <f t="shared" si="92"/>
        <v>Pass</v>
      </c>
      <c r="AN159" s="54" t="b">
        <f>NOT(ISNUMBER(SEARCH("Yes",Survey!$AF159)))</f>
        <v>1</v>
      </c>
      <c r="AO159" s="53" t="b">
        <f>NOT(ISBLANK(Survey!$AH159))</f>
        <v>0</v>
      </c>
      <c r="AP159" s="196" t="str">
        <f t="shared" si="93"/>
        <v>Pass</v>
      </c>
      <c r="AQ159" s="54" t="b">
        <f>NOT(OR(ISNUMBER(SEARCH("Other",Survey!$AH159)),ISNUMBER(SEARCH("Multiple",Survey!$AH159))))</f>
        <v>1</v>
      </c>
      <c r="AR159" s="53" t="b">
        <f>NOT(ISBLANK(Survey!$AI159))</f>
        <v>0</v>
      </c>
      <c r="AS159" s="196" t="str">
        <f t="shared" si="94"/>
        <v>Fail</v>
      </c>
      <c r="AT159" s="45">
        <f>(Survey!$AL159)</f>
        <v>0</v>
      </c>
      <c r="AU159" s="37" t="str">
        <f t="shared" si="95"/>
        <v>Fail</v>
      </c>
      <c r="AV159" s="38">
        <f>ABS(Survey!$AL159)</f>
        <v>0</v>
      </c>
      <c r="AW159" s="64">
        <f>ABS(Survey!$AM159)+Survey!$AN159-ABS(Survey!$AO159)+ABS(Survey!$AP159)-ABS(Survey!$AQ159)+ABS(Survey!$AR159)-ABS(Survey!$AS159)+Survey!$AT159</f>
        <v>0</v>
      </c>
      <c r="AX159" s="46" t="str">
        <f t="shared" si="96"/>
        <v>No holdings</v>
      </c>
      <c r="AY159" s="37">
        <f t="shared" si="97"/>
        <v>0</v>
      </c>
      <c r="AZ159" s="196" t="str">
        <f t="shared" si="98"/>
        <v>Pass</v>
      </c>
      <c r="BA159" s="54" t="b">
        <f>IF(ABS(Survey!$AT159)=0,TRUE,FALSE)</f>
        <v>1</v>
      </c>
      <c r="BB159" s="53" t="b">
        <f>NOT(ISBLANK(Survey!$AU159))</f>
        <v>0</v>
      </c>
      <c r="BC159" s="37" t="str">
        <f t="shared" si="99"/>
        <v>Fail</v>
      </c>
      <c r="BD159" s="38">
        <f>ABS(Survey!$AL159)</f>
        <v>0</v>
      </c>
      <c r="BE159" s="38" cm="1">
        <f t="array" ref="BE159">SUM(SUMIF(Survey!AW159:BD159,{"&gt;0","&lt;0"})*{1,-1})-SUM(SUMIF(Survey!BF159:BM159,{"&gt;0","&lt;0"})*{1,-1})</f>
        <v>0</v>
      </c>
      <c r="BF159" s="46" t="str">
        <f t="shared" si="100"/>
        <v>No holdings</v>
      </c>
      <c r="BG159" s="37">
        <f t="shared" si="101"/>
        <v>0</v>
      </c>
      <c r="BH159" s="196" t="str">
        <f t="shared" si="102"/>
        <v>Fail</v>
      </c>
      <c r="BI159" s="47">
        <f>ABS(Survey!$AL159)</f>
        <v>0</v>
      </c>
      <c r="BJ159" s="47" cm="1">
        <f t="array" ref="BJ159">SUM(SUMIF(Survey!BO159:CH159,{"&gt;0","&lt;0"})*{1,-1})-SUM(SUMIF(Survey!CJ159:DC159,{"&gt;0","&lt;0"})*{1,-1})</f>
        <v>0</v>
      </c>
      <c r="BK159" s="48" t="str">
        <f t="shared" si="103"/>
        <v>No holdings</v>
      </c>
      <c r="BL159" s="49">
        <f t="shared" si="104"/>
        <v>0</v>
      </c>
      <c r="BM159" s="196" t="str">
        <f t="shared" si="105"/>
        <v>Pass</v>
      </c>
      <c r="BN159" s="54" t="b">
        <f>IF(ABS(Survey!$CH159)=0,TRUE,FALSE)</f>
        <v>1</v>
      </c>
      <c r="BO159" s="53" t="b">
        <f>NOT(ISBLANK(Survey!$CI159))</f>
        <v>0</v>
      </c>
      <c r="BP159" s="196" t="str">
        <f t="shared" si="106"/>
        <v>Pass</v>
      </c>
      <c r="BQ159" s="54" t="b">
        <f>IF(ABS(Survey!$DC159)=0,TRUE,FALSE)</f>
        <v>1</v>
      </c>
      <c r="BR159" s="53" t="b">
        <f>NOT(ISBLANK(Survey!$DD159))</f>
        <v>0</v>
      </c>
      <c r="BS159" s="37" t="str">
        <f t="shared" si="107"/>
        <v>Pass</v>
      </c>
      <c r="BT159" s="38" cm="1">
        <f t="array" ref="BT159">SUM(SUMIF(Survey!CD159,{"&gt;0","&lt;0"})*{1,-1})+SUM(SUMIF(Survey!CY159,{"&gt;0","&lt;0"})*{1,-1})</f>
        <v>0</v>
      </c>
      <c r="BU159" s="38">
        <f>SUM(SUMIF(Survey!DF159:DL159,{"&gt;0","&lt;0"})*{1,-1})+SUM(SUMIF(Survey!DN159:DT159,{"&gt;0","&lt;0"})*{1,-1})</f>
        <v>0</v>
      </c>
      <c r="BV159" s="37">
        <f t="shared" si="108"/>
        <v>0</v>
      </c>
      <c r="BW159" s="37">
        <f t="shared" si="109"/>
        <v>0</v>
      </c>
      <c r="BX159" s="196" t="str">
        <f t="shared" si="110"/>
        <v>Pass</v>
      </c>
      <c r="BY159" s="54" t="b">
        <f>IF(ABS(Survey!$DL159)=0,TRUE,FALSE)</f>
        <v>1</v>
      </c>
      <c r="BZ159" s="53" t="b">
        <f>NOT(ISBLANK(Survey!DM159))</f>
        <v>0</v>
      </c>
      <c r="CA159" s="196" t="str">
        <f t="shared" si="111"/>
        <v>Pass</v>
      </c>
      <c r="CB159" s="54" t="b">
        <f>IF(ABS(Survey!$DT159)=0,TRUE,FALSE)</f>
        <v>1</v>
      </c>
      <c r="CC159" s="53" t="b">
        <f>NOT(ISBLANK(Survey!$DU159))</f>
        <v>0</v>
      </c>
      <c r="CD159" s="196" t="str">
        <f t="shared" si="112"/>
        <v>Fail</v>
      </c>
      <c r="CE159" s="47">
        <f>SUM(SUMIF(Survey!EA159:EC159,{"&gt;0","&lt;0"})*{1,-1})</f>
        <v>0</v>
      </c>
      <c r="CF159" s="50">
        <f t="shared" si="113"/>
        <v>0</v>
      </c>
      <c r="CG159" s="50">
        <f t="shared" si="114"/>
        <v>100</v>
      </c>
      <c r="CH159" s="48" t="b">
        <f>IF(OR(Survey!$M159="ETF",Survey!$M159="ETF, alternative mutual fund",Survey!$M159="Closed-end", Survey!$M159="Split share corp"),TRUE,FALSE)</f>
        <v>0</v>
      </c>
      <c r="CI159" s="196" t="str">
        <f t="shared" si="115"/>
        <v>Fail</v>
      </c>
      <c r="CJ159" s="47">
        <f>SUM(SUMIF(Survey!EE159:EK159,{"&gt;0","&lt;0"})*{1,-1})</f>
        <v>0</v>
      </c>
      <c r="CK159" s="50">
        <f t="shared" si="116"/>
        <v>0</v>
      </c>
      <c r="CL159" s="49">
        <f t="shared" si="117"/>
        <v>100</v>
      </c>
      <c r="CM159" s="196" t="str">
        <f t="shared" si="118"/>
        <v>Fail</v>
      </c>
      <c r="CN159" s="47">
        <f>SUM(SUMIF(Survey!EM159:ES159,{"&gt;0","&lt;0"})*{1,-1})</f>
        <v>0</v>
      </c>
      <c r="CO159" s="50">
        <f t="shared" si="119"/>
        <v>0</v>
      </c>
      <c r="CP159" s="49">
        <f t="shared" si="120"/>
        <v>100</v>
      </c>
    </row>
    <row r="160" spans="1:94">
      <c r="A160" s="1">
        <v>157</v>
      </c>
      <c r="B160" s="37" t="str">
        <f t="shared" si="81"/>
        <v>Pass</v>
      </c>
      <c r="C160" s="37" t="str">
        <f>IF(COUNTBLANK(Survey!B160:ET160)=$C$2, "Pass", "Fail")</f>
        <v>Pass</v>
      </c>
      <c r="D160" s="37" t="str">
        <f t="shared" si="82"/>
        <v>Fail</v>
      </c>
      <c r="F160" s="196" t="str">
        <f t="shared" si="83"/>
        <v>Fail</v>
      </c>
      <c r="G160" s="43">
        <f>COUNTBLANK(Survey!B160:D160)+COUNTBLANK(Survey!G160)+COUNTBLANK(Survey!I160)+COUNTBLANK(Survey!L160:M160)+COUNTBLANK(Survey!P160)+COUNTBLANK(Survey!S160:U160)+COUNTBLANK(Survey!AA160:AC160)+COUNTBLANK(Survey!AF160:AG160)+COUNTBLANK(Survey!AK160)</f>
        <v>17</v>
      </c>
      <c r="H160" s="196" t="str">
        <f t="shared" si="84"/>
        <v>Pass</v>
      </c>
      <c r="I160" s="44">
        <f>LEN(Survey!E160)</f>
        <v>0</v>
      </c>
      <c r="J160" s="196" t="str">
        <f t="shared" si="85"/>
        <v>Pass</v>
      </c>
      <c r="K160" s="43">
        <f>LEN(Survey!F160)</f>
        <v>0</v>
      </c>
      <c r="L160" s="196" t="str">
        <f t="shared" si="86"/>
        <v>Pass</v>
      </c>
      <c r="M160" s="44">
        <f>LEN(Survey!H160)</f>
        <v>0</v>
      </c>
      <c r="N160" s="43" t="str">
        <f>IF(Survey!$L160="Prospectus fund", "Yes", "No")</f>
        <v>No</v>
      </c>
      <c r="O160" s="196" t="str">
        <f t="shared" si="87"/>
        <v>Pass</v>
      </c>
      <c r="P160" s="44">
        <f>MOD((LEN(Survey!J160)+2),11)</f>
        <v>2</v>
      </c>
      <c r="Q160" s="48" t="b">
        <f>IF(OR(Survey!$M160="ETF",Survey!$M160="ETF, alternative mutual fund",Survey!$M160="Closed-end", Survey!$M160="Split share corp", Survey!$I160="Yes"),TRUE,FALSE)</f>
        <v>0</v>
      </c>
      <c r="R160" s="196" t="str">
        <f>IFERROR(IF(AND(OR(U160=V160,V160 = "Either"),NOT(ISBLANK(Survey!K160))),"Pass","Fail"),"Pass")</f>
        <v>Fail</v>
      </c>
      <c r="S160" s="47" cm="1">
        <f t="array" ref="S160">SUM(SUMIF(Survey!BO160:CH160,{"&gt;0","&lt;0"})*{1,-1})</f>
        <v>0</v>
      </c>
      <c r="T160" s="54" cm="1">
        <f t="array" ref="T160">SUM(SUMIF(Survey!BR160,{"&gt;0","&lt;0"})*{1,-1})+SUM(SUMIF(Survey!CB160,{"&gt;0","&lt;0"})*{1,-1})</f>
        <v>0</v>
      </c>
      <c r="U160" s="54">
        <f>Survey!K160</f>
        <v>0</v>
      </c>
      <c r="V160" s="53" t="str">
        <f t="shared" si="88"/>
        <v>Stand-alone</v>
      </c>
      <c r="W160" s="196" t="str">
        <f t="shared" si="89"/>
        <v>Fail</v>
      </c>
      <c r="X160" s="93" cm="1">
        <f t="array" ref="X160">SUM(SUMIF(Survey!BO160:CH160,{"&gt;0","&lt;0"})*{1,-1})+SUM(SUMIF(Survey!CJ160:DC160,{"&gt;0","&lt;0"})*{1,-1})</f>
        <v>0</v>
      </c>
      <c r="Y160" s="93">
        <f>IFERROR(X160/(Survey!$AL160),0)</f>
        <v>0</v>
      </c>
      <c r="Z160" s="198" t="b">
        <f>IF(OR(Survey!$M160="Alternative strategy or hedge",Survey!$M160="Other",Survey!$L160="Prospectus fund"),TRUE,FALSE)</f>
        <v>0</v>
      </c>
      <c r="AA160" s="198" t="b">
        <f>NOT(ISBLANK(Survey!$M160))</f>
        <v>0</v>
      </c>
      <c r="AB160" s="196" t="str">
        <f t="shared" si="90"/>
        <v>Pass</v>
      </c>
      <c r="AC160" s="54" t="b">
        <f>NOT(ISNUMBER(SEARCH("Other",Survey!$P160)))</f>
        <v>1</v>
      </c>
      <c r="AD160" s="53" t="b">
        <f>NOT(ISBLANK(Survey!$Q160))</f>
        <v>0</v>
      </c>
      <c r="AE160" s="239" t="str" cm="1">
        <f t="array" ref="AE160">IF(OR(IF(OR($AG160+$AH160 = 2, $AI160=1), FALSE, TRUE), AND($AF160:$AF160 = 0)),"Pass","Fail")</f>
        <v>Pass</v>
      </c>
      <c r="AF160" s="235">
        <f>COUNTBLANK(Survey!$W160:$Z160)</f>
        <v>4</v>
      </c>
      <c r="AG160" s="235">
        <f>IF(Survey!$I160="Yes",1,0)</f>
        <v>0</v>
      </c>
      <c r="AH160" s="235">
        <f>IF(OR(Survey!$M160="Mutual fund",Survey!$M160="Alternative mutual fund",Survey!$M160="Money market"),1,0)</f>
        <v>0</v>
      </c>
      <c r="AI160" s="240">
        <f>IF(OR(Survey!$M160="ETF",Survey!$M160="ETF, alternative mutual fund"),1,0)</f>
        <v>0</v>
      </c>
      <c r="AJ160" s="196" t="str">
        <f t="shared" si="91"/>
        <v>Pass</v>
      </c>
      <c r="AK160" s="54" t="b">
        <f>NOT(ISNUMBER(SEARCH("Yes",Survey!$AC160)))</f>
        <v>1</v>
      </c>
      <c r="AL160" s="53" t="b">
        <f>IF(COUNTBLANK(Survey!$AD160:$AE160)=0,TRUE, FALSE)</f>
        <v>0</v>
      </c>
      <c r="AM160" s="196" t="str">
        <f t="shared" si="92"/>
        <v>Pass</v>
      </c>
      <c r="AN160" s="54" t="b">
        <f>NOT(ISNUMBER(SEARCH("Yes",Survey!$AF160)))</f>
        <v>1</v>
      </c>
      <c r="AO160" s="53" t="b">
        <f>NOT(ISBLANK(Survey!$AH160))</f>
        <v>0</v>
      </c>
      <c r="AP160" s="196" t="str">
        <f t="shared" si="93"/>
        <v>Pass</v>
      </c>
      <c r="AQ160" s="54" t="b">
        <f>NOT(OR(ISNUMBER(SEARCH("Other",Survey!$AH160)),ISNUMBER(SEARCH("Multiple",Survey!$AH160))))</f>
        <v>1</v>
      </c>
      <c r="AR160" s="53" t="b">
        <f>NOT(ISBLANK(Survey!$AI160))</f>
        <v>0</v>
      </c>
      <c r="AS160" s="196" t="str">
        <f t="shared" si="94"/>
        <v>Fail</v>
      </c>
      <c r="AT160" s="45">
        <f>(Survey!$AL160)</f>
        <v>0</v>
      </c>
      <c r="AU160" s="37" t="str">
        <f t="shared" si="95"/>
        <v>Fail</v>
      </c>
      <c r="AV160" s="38">
        <f>ABS(Survey!$AL160)</f>
        <v>0</v>
      </c>
      <c r="AW160" s="64">
        <f>ABS(Survey!$AM160)+Survey!$AN160-ABS(Survey!$AO160)+ABS(Survey!$AP160)-ABS(Survey!$AQ160)+ABS(Survey!$AR160)-ABS(Survey!$AS160)+Survey!$AT160</f>
        <v>0</v>
      </c>
      <c r="AX160" s="46" t="str">
        <f t="shared" si="96"/>
        <v>No holdings</v>
      </c>
      <c r="AY160" s="37">
        <f t="shared" si="97"/>
        <v>0</v>
      </c>
      <c r="AZ160" s="196" t="str">
        <f t="shared" si="98"/>
        <v>Pass</v>
      </c>
      <c r="BA160" s="54" t="b">
        <f>IF(ABS(Survey!$AT160)=0,TRUE,FALSE)</f>
        <v>1</v>
      </c>
      <c r="BB160" s="53" t="b">
        <f>NOT(ISBLANK(Survey!$AU160))</f>
        <v>0</v>
      </c>
      <c r="BC160" s="37" t="str">
        <f t="shared" si="99"/>
        <v>Fail</v>
      </c>
      <c r="BD160" s="38">
        <f>ABS(Survey!$AL160)</f>
        <v>0</v>
      </c>
      <c r="BE160" s="38" cm="1">
        <f t="array" ref="BE160">SUM(SUMIF(Survey!AW160:BD160,{"&gt;0","&lt;0"})*{1,-1})-SUM(SUMIF(Survey!BF160:BM160,{"&gt;0","&lt;0"})*{1,-1})</f>
        <v>0</v>
      </c>
      <c r="BF160" s="46" t="str">
        <f t="shared" si="100"/>
        <v>No holdings</v>
      </c>
      <c r="BG160" s="37">
        <f t="shared" si="101"/>
        <v>0</v>
      </c>
      <c r="BH160" s="196" t="str">
        <f t="shared" si="102"/>
        <v>Fail</v>
      </c>
      <c r="BI160" s="47">
        <f>ABS(Survey!$AL160)</f>
        <v>0</v>
      </c>
      <c r="BJ160" s="47" cm="1">
        <f t="array" ref="BJ160">SUM(SUMIF(Survey!BO160:CH160,{"&gt;0","&lt;0"})*{1,-1})-SUM(SUMIF(Survey!CJ160:DC160,{"&gt;0","&lt;0"})*{1,-1})</f>
        <v>0</v>
      </c>
      <c r="BK160" s="48" t="str">
        <f t="shared" si="103"/>
        <v>No holdings</v>
      </c>
      <c r="BL160" s="49">
        <f t="shared" si="104"/>
        <v>0</v>
      </c>
      <c r="BM160" s="196" t="str">
        <f t="shared" si="105"/>
        <v>Pass</v>
      </c>
      <c r="BN160" s="54" t="b">
        <f>IF(ABS(Survey!$CH160)=0,TRUE,FALSE)</f>
        <v>1</v>
      </c>
      <c r="BO160" s="53" t="b">
        <f>NOT(ISBLANK(Survey!$CI160))</f>
        <v>0</v>
      </c>
      <c r="BP160" s="196" t="str">
        <f t="shared" si="106"/>
        <v>Pass</v>
      </c>
      <c r="BQ160" s="54" t="b">
        <f>IF(ABS(Survey!$DC160)=0,TRUE,FALSE)</f>
        <v>1</v>
      </c>
      <c r="BR160" s="53" t="b">
        <f>NOT(ISBLANK(Survey!$DD160))</f>
        <v>0</v>
      </c>
      <c r="BS160" s="37" t="str">
        <f t="shared" si="107"/>
        <v>Pass</v>
      </c>
      <c r="BT160" s="38" cm="1">
        <f t="array" ref="BT160">SUM(SUMIF(Survey!CD160,{"&gt;0","&lt;0"})*{1,-1})+SUM(SUMIF(Survey!CY160,{"&gt;0","&lt;0"})*{1,-1})</f>
        <v>0</v>
      </c>
      <c r="BU160" s="38">
        <f>SUM(SUMIF(Survey!DF160:DL160,{"&gt;0","&lt;0"})*{1,-1})+SUM(SUMIF(Survey!DN160:DT160,{"&gt;0","&lt;0"})*{1,-1})</f>
        <v>0</v>
      </c>
      <c r="BV160" s="37">
        <f t="shared" si="108"/>
        <v>0</v>
      </c>
      <c r="BW160" s="37">
        <f t="shared" si="109"/>
        <v>0</v>
      </c>
      <c r="BX160" s="196" t="str">
        <f t="shared" si="110"/>
        <v>Pass</v>
      </c>
      <c r="BY160" s="54" t="b">
        <f>IF(ABS(Survey!$DL160)=0,TRUE,FALSE)</f>
        <v>1</v>
      </c>
      <c r="BZ160" s="53" t="b">
        <f>NOT(ISBLANK(Survey!DM160))</f>
        <v>0</v>
      </c>
      <c r="CA160" s="196" t="str">
        <f t="shared" si="111"/>
        <v>Pass</v>
      </c>
      <c r="CB160" s="54" t="b">
        <f>IF(ABS(Survey!$DT160)=0,TRUE,FALSE)</f>
        <v>1</v>
      </c>
      <c r="CC160" s="53" t="b">
        <f>NOT(ISBLANK(Survey!$DU160))</f>
        <v>0</v>
      </c>
      <c r="CD160" s="196" t="str">
        <f t="shared" si="112"/>
        <v>Fail</v>
      </c>
      <c r="CE160" s="47">
        <f>SUM(SUMIF(Survey!EA160:EC160,{"&gt;0","&lt;0"})*{1,-1})</f>
        <v>0</v>
      </c>
      <c r="CF160" s="50">
        <f t="shared" si="113"/>
        <v>0</v>
      </c>
      <c r="CG160" s="50">
        <f t="shared" si="114"/>
        <v>100</v>
      </c>
      <c r="CH160" s="48" t="b">
        <f>IF(OR(Survey!$M160="ETF",Survey!$M160="ETF, alternative mutual fund",Survey!$M160="Closed-end", Survey!$M160="Split share corp"),TRUE,FALSE)</f>
        <v>0</v>
      </c>
      <c r="CI160" s="196" t="str">
        <f t="shared" si="115"/>
        <v>Fail</v>
      </c>
      <c r="CJ160" s="47">
        <f>SUM(SUMIF(Survey!EE160:EK160,{"&gt;0","&lt;0"})*{1,-1})</f>
        <v>0</v>
      </c>
      <c r="CK160" s="50">
        <f t="shared" si="116"/>
        <v>0</v>
      </c>
      <c r="CL160" s="49">
        <f t="shared" si="117"/>
        <v>100</v>
      </c>
      <c r="CM160" s="196" t="str">
        <f t="shared" si="118"/>
        <v>Fail</v>
      </c>
      <c r="CN160" s="47">
        <f>SUM(SUMIF(Survey!EM160:ES160,{"&gt;0","&lt;0"})*{1,-1})</f>
        <v>0</v>
      </c>
      <c r="CO160" s="50">
        <f t="shared" si="119"/>
        <v>0</v>
      </c>
      <c r="CP160" s="49">
        <f t="shared" si="120"/>
        <v>100</v>
      </c>
    </row>
    <row r="161" spans="1:94">
      <c r="A161" s="1">
        <v>158</v>
      </c>
      <c r="B161" s="37" t="str">
        <f t="shared" si="81"/>
        <v>Pass</v>
      </c>
      <c r="C161" s="37" t="str">
        <f>IF(COUNTBLANK(Survey!B161:ET161)=$C$2, "Pass", "Fail")</f>
        <v>Pass</v>
      </c>
      <c r="D161" s="37" t="str">
        <f t="shared" si="82"/>
        <v>Fail</v>
      </c>
      <c r="F161" s="196" t="str">
        <f t="shared" si="83"/>
        <v>Fail</v>
      </c>
      <c r="G161" s="43">
        <f>COUNTBLANK(Survey!B161:D161)+COUNTBLANK(Survey!G161)+COUNTBLANK(Survey!I161)+COUNTBLANK(Survey!L161:M161)+COUNTBLANK(Survey!P161)+COUNTBLANK(Survey!S161:U161)+COUNTBLANK(Survey!AA161:AC161)+COUNTBLANK(Survey!AF161:AG161)+COUNTBLANK(Survey!AK161)</f>
        <v>17</v>
      </c>
      <c r="H161" s="196" t="str">
        <f t="shared" si="84"/>
        <v>Pass</v>
      </c>
      <c r="I161" s="44">
        <f>LEN(Survey!E161)</f>
        <v>0</v>
      </c>
      <c r="J161" s="196" t="str">
        <f t="shared" si="85"/>
        <v>Pass</v>
      </c>
      <c r="K161" s="43">
        <f>LEN(Survey!F161)</f>
        <v>0</v>
      </c>
      <c r="L161" s="196" t="str">
        <f t="shared" si="86"/>
        <v>Pass</v>
      </c>
      <c r="M161" s="44">
        <f>LEN(Survey!H161)</f>
        <v>0</v>
      </c>
      <c r="N161" s="43" t="str">
        <f>IF(Survey!$L161="Prospectus fund", "Yes", "No")</f>
        <v>No</v>
      </c>
      <c r="O161" s="196" t="str">
        <f t="shared" si="87"/>
        <v>Pass</v>
      </c>
      <c r="P161" s="44">
        <f>MOD((LEN(Survey!J161)+2),11)</f>
        <v>2</v>
      </c>
      <c r="Q161" s="48" t="b">
        <f>IF(OR(Survey!$M161="ETF",Survey!$M161="ETF, alternative mutual fund",Survey!$M161="Closed-end", Survey!$M161="Split share corp", Survey!$I161="Yes"),TRUE,FALSE)</f>
        <v>0</v>
      </c>
      <c r="R161" s="196" t="str">
        <f>IFERROR(IF(AND(OR(U161=V161,V161 = "Either"),NOT(ISBLANK(Survey!K161))),"Pass","Fail"),"Pass")</f>
        <v>Fail</v>
      </c>
      <c r="S161" s="47" cm="1">
        <f t="array" ref="S161">SUM(SUMIF(Survey!BO161:CH161,{"&gt;0","&lt;0"})*{1,-1})</f>
        <v>0</v>
      </c>
      <c r="T161" s="54" cm="1">
        <f t="array" ref="T161">SUM(SUMIF(Survey!BR161,{"&gt;0","&lt;0"})*{1,-1})+SUM(SUMIF(Survey!CB161,{"&gt;0","&lt;0"})*{1,-1})</f>
        <v>0</v>
      </c>
      <c r="U161" s="54">
        <f>Survey!K161</f>
        <v>0</v>
      </c>
      <c r="V161" s="53" t="str">
        <f t="shared" si="88"/>
        <v>Stand-alone</v>
      </c>
      <c r="W161" s="196" t="str">
        <f t="shared" si="89"/>
        <v>Fail</v>
      </c>
      <c r="X161" s="93" cm="1">
        <f t="array" ref="X161">SUM(SUMIF(Survey!BO161:CH161,{"&gt;0","&lt;0"})*{1,-1})+SUM(SUMIF(Survey!CJ161:DC161,{"&gt;0","&lt;0"})*{1,-1})</f>
        <v>0</v>
      </c>
      <c r="Y161" s="93">
        <f>IFERROR(X161/(Survey!$AL161),0)</f>
        <v>0</v>
      </c>
      <c r="Z161" s="198" t="b">
        <f>IF(OR(Survey!$M161="Alternative strategy or hedge",Survey!$M161="Other",Survey!$L161="Prospectus fund"),TRUE,FALSE)</f>
        <v>0</v>
      </c>
      <c r="AA161" s="198" t="b">
        <f>NOT(ISBLANK(Survey!$M161))</f>
        <v>0</v>
      </c>
      <c r="AB161" s="196" t="str">
        <f t="shared" si="90"/>
        <v>Pass</v>
      </c>
      <c r="AC161" s="54" t="b">
        <f>NOT(ISNUMBER(SEARCH("Other",Survey!$P161)))</f>
        <v>1</v>
      </c>
      <c r="AD161" s="53" t="b">
        <f>NOT(ISBLANK(Survey!$Q161))</f>
        <v>0</v>
      </c>
      <c r="AE161" s="239" t="str" cm="1">
        <f t="array" ref="AE161">IF(OR(IF(OR($AG161+$AH161 = 2, $AI161=1), FALSE, TRUE), AND($AF161:$AF161 = 0)),"Pass","Fail")</f>
        <v>Pass</v>
      </c>
      <c r="AF161" s="235">
        <f>COUNTBLANK(Survey!$W161:$Z161)</f>
        <v>4</v>
      </c>
      <c r="AG161" s="235">
        <f>IF(Survey!$I161="Yes",1,0)</f>
        <v>0</v>
      </c>
      <c r="AH161" s="235">
        <f>IF(OR(Survey!$M161="Mutual fund",Survey!$M161="Alternative mutual fund",Survey!$M161="Money market"),1,0)</f>
        <v>0</v>
      </c>
      <c r="AI161" s="240">
        <f>IF(OR(Survey!$M161="ETF",Survey!$M161="ETF, alternative mutual fund"),1,0)</f>
        <v>0</v>
      </c>
      <c r="AJ161" s="196" t="str">
        <f t="shared" si="91"/>
        <v>Pass</v>
      </c>
      <c r="AK161" s="54" t="b">
        <f>NOT(ISNUMBER(SEARCH("Yes",Survey!$AC161)))</f>
        <v>1</v>
      </c>
      <c r="AL161" s="53" t="b">
        <f>IF(COUNTBLANK(Survey!$AD161:$AE161)=0,TRUE, FALSE)</f>
        <v>0</v>
      </c>
      <c r="AM161" s="196" t="str">
        <f t="shared" si="92"/>
        <v>Pass</v>
      </c>
      <c r="AN161" s="54" t="b">
        <f>NOT(ISNUMBER(SEARCH("Yes",Survey!$AF161)))</f>
        <v>1</v>
      </c>
      <c r="AO161" s="53" t="b">
        <f>NOT(ISBLANK(Survey!$AH161))</f>
        <v>0</v>
      </c>
      <c r="AP161" s="196" t="str">
        <f t="shared" si="93"/>
        <v>Pass</v>
      </c>
      <c r="AQ161" s="54" t="b">
        <f>NOT(OR(ISNUMBER(SEARCH("Other",Survey!$AH161)),ISNUMBER(SEARCH("Multiple",Survey!$AH161))))</f>
        <v>1</v>
      </c>
      <c r="AR161" s="53" t="b">
        <f>NOT(ISBLANK(Survey!$AI161))</f>
        <v>0</v>
      </c>
      <c r="AS161" s="196" t="str">
        <f t="shared" si="94"/>
        <v>Fail</v>
      </c>
      <c r="AT161" s="45">
        <f>(Survey!$AL161)</f>
        <v>0</v>
      </c>
      <c r="AU161" s="37" t="str">
        <f t="shared" si="95"/>
        <v>Fail</v>
      </c>
      <c r="AV161" s="38">
        <f>ABS(Survey!$AL161)</f>
        <v>0</v>
      </c>
      <c r="AW161" s="64">
        <f>ABS(Survey!$AM161)+Survey!$AN161-ABS(Survey!$AO161)+ABS(Survey!$AP161)-ABS(Survey!$AQ161)+ABS(Survey!$AR161)-ABS(Survey!$AS161)+Survey!$AT161</f>
        <v>0</v>
      </c>
      <c r="AX161" s="46" t="str">
        <f t="shared" si="96"/>
        <v>No holdings</v>
      </c>
      <c r="AY161" s="37">
        <f t="shared" si="97"/>
        <v>0</v>
      </c>
      <c r="AZ161" s="196" t="str">
        <f t="shared" si="98"/>
        <v>Pass</v>
      </c>
      <c r="BA161" s="54" t="b">
        <f>IF(ABS(Survey!$AT161)=0,TRUE,FALSE)</f>
        <v>1</v>
      </c>
      <c r="BB161" s="53" t="b">
        <f>NOT(ISBLANK(Survey!$AU161))</f>
        <v>0</v>
      </c>
      <c r="BC161" s="37" t="str">
        <f t="shared" si="99"/>
        <v>Fail</v>
      </c>
      <c r="BD161" s="38">
        <f>ABS(Survey!$AL161)</f>
        <v>0</v>
      </c>
      <c r="BE161" s="38" cm="1">
        <f t="array" ref="BE161">SUM(SUMIF(Survey!AW161:BD161,{"&gt;0","&lt;0"})*{1,-1})-SUM(SUMIF(Survey!BF161:BM161,{"&gt;0","&lt;0"})*{1,-1})</f>
        <v>0</v>
      </c>
      <c r="BF161" s="46" t="str">
        <f t="shared" si="100"/>
        <v>No holdings</v>
      </c>
      <c r="BG161" s="37">
        <f t="shared" si="101"/>
        <v>0</v>
      </c>
      <c r="BH161" s="196" t="str">
        <f t="shared" si="102"/>
        <v>Fail</v>
      </c>
      <c r="BI161" s="47">
        <f>ABS(Survey!$AL161)</f>
        <v>0</v>
      </c>
      <c r="BJ161" s="47" cm="1">
        <f t="array" ref="BJ161">SUM(SUMIF(Survey!BO161:CH161,{"&gt;0","&lt;0"})*{1,-1})-SUM(SUMIF(Survey!CJ161:DC161,{"&gt;0","&lt;0"})*{1,-1})</f>
        <v>0</v>
      </c>
      <c r="BK161" s="48" t="str">
        <f t="shared" si="103"/>
        <v>No holdings</v>
      </c>
      <c r="BL161" s="49">
        <f t="shared" si="104"/>
        <v>0</v>
      </c>
      <c r="BM161" s="196" t="str">
        <f t="shared" si="105"/>
        <v>Pass</v>
      </c>
      <c r="BN161" s="54" t="b">
        <f>IF(ABS(Survey!$CH161)=0,TRUE,FALSE)</f>
        <v>1</v>
      </c>
      <c r="BO161" s="53" t="b">
        <f>NOT(ISBLANK(Survey!$CI161))</f>
        <v>0</v>
      </c>
      <c r="BP161" s="196" t="str">
        <f t="shared" si="106"/>
        <v>Pass</v>
      </c>
      <c r="BQ161" s="54" t="b">
        <f>IF(ABS(Survey!$DC161)=0,TRUE,FALSE)</f>
        <v>1</v>
      </c>
      <c r="BR161" s="53" t="b">
        <f>NOT(ISBLANK(Survey!$DD161))</f>
        <v>0</v>
      </c>
      <c r="BS161" s="37" t="str">
        <f t="shared" si="107"/>
        <v>Pass</v>
      </c>
      <c r="BT161" s="38" cm="1">
        <f t="array" ref="BT161">SUM(SUMIF(Survey!CD161,{"&gt;0","&lt;0"})*{1,-1})+SUM(SUMIF(Survey!CY161,{"&gt;0","&lt;0"})*{1,-1})</f>
        <v>0</v>
      </c>
      <c r="BU161" s="38">
        <f>SUM(SUMIF(Survey!DF161:DL161,{"&gt;0","&lt;0"})*{1,-1})+SUM(SUMIF(Survey!DN161:DT161,{"&gt;0","&lt;0"})*{1,-1})</f>
        <v>0</v>
      </c>
      <c r="BV161" s="37">
        <f t="shared" si="108"/>
        <v>0</v>
      </c>
      <c r="BW161" s="37">
        <f t="shared" si="109"/>
        <v>0</v>
      </c>
      <c r="BX161" s="196" t="str">
        <f t="shared" si="110"/>
        <v>Pass</v>
      </c>
      <c r="BY161" s="54" t="b">
        <f>IF(ABS(Survey!$DL161)=0,TRUE,FALSE)</f>
        <v>1</v>
      </c>
      <c r="BZ161" s="53" t="b">
        <f>NOT(ISBLANK(Survey!DM161))</f>
        <v>0</v>
      </c>
      <c r="CA161" s="196" t="str">
        <f t="shared" si="111"/>
        <v>Pass</v>
      </c>
      <c r="CB161" s="54" t="b">
        <f>IF(ABS(Survey!$DT161)=0,TRUE,FALSE)</f>
        <v>1</v>
      </c>
      <c r="CC161" s="53" t="b">
        <f>NOT(ISBLANK(Survey!$DU161))</f>
        <v>0</v>
      </c>
      <c r="CD161" s="196" t="str">
        <f t="shared" si="112"/>
        <v>Fail</v>
      </c>
      <c r="CE161" s="47">
        <f>SUM(SUMIF(Survey!EA161:EC161,{"&gt;0","&lt;0"})*{1,-1})</f>
        <v>0</v>
      </c>
      <c r="CF161" s="50">
        <f t="shared" si="113"/>
        <v>0</v>
      </c>
      <c r="CG161" s="50">
        <f t="shared" si="114"/>
        <v>100</v>
      </c>
      <c r="CH161" s="48" t="b">
        <f>IF(OR(Survey!$M161="ETF",Survey!$M161="ETF, alternative mutual fund",Survey!$M161="Closed-end", Survey!$M161="Split share corp"),TRUE,FALSE)</f>
        <v>0</v>
      </c>
      <c r="CI161" s="196" t="str">
        <f t="shared" si="115"/>
        <v>Fail</v>
      </c>
      <c r="CJ161" s="47">
        <f>SUM(SUMIF(Survey!EE161:EK161,{"&gt;0","&lt;0"})*{1,-1})</f>
        <v>0</v>
      </c>
      <c r="CK161" s="50">
        <f t="shared" si="116"/>
        <v>0</v>
      </c>
      <c r="CL161" s="49">
        <f t="shared" si="117"/>
        <v>100</v>
      </c>
      <c r="CM161" s="196" t="str">
        <f t="shared" si="118"/>
        <v>Fail</v>
      </c>
      <c r="CN161" s="47">
        <f>SUM(SUMIF(Survey!EM161:ES161,{"&gt;0","&lt;0"})*{1,-1})</f>
        <v>0</v>
      </c>
      <c r="CO161" s="50">
        <f t="shared" si="119"/>
        <v>0</v>
      </c>
      <c r="CP161" s="49">
        <f t="shared" si="120"/>
        <v>100</v>
      </c>
    </row>
    <row r="162" spans="1:94">
      <c r="A162" s="1">
        <v>159</v>
      </c>
      <c r="B162" s="37" t="str">
        <f t="shared" si="81"/>
        <v>Pass</v>
      </c>
      <c r="C162" s="37" t="str">
        <f>IF(COUNTBLANK(Survey!B162:ET162)=$C$2, "Pass", "Fail")</f>
        <v>Pass</v>
      </c>
      <c r="D162" s="37" t="str">
        <f t="shared" si="82"/>
        <v>Fail</v>
      </c>
      <c r="F162" s="196" t="str">
        <f t="shared" si="83"/>
        <v>Fail</v>
      </c>
      <c r="G162" s="43">
        <f>COUNTBLANK(Survey!B162:D162)+COUNTBLANK(Survey!G162)+COUNTBLANK(Survey!I162)+COUNTBLANK(Survey!L162:M162)+COUNTBLANK(Survey!P162)+COUNTBLANK(Survey!S162:U162)+COUNTBLANK(Survey!AA162:AC162)+COUNTBLANK(Survey!AF162:AG162)+COUNTBLANK(Survey!AK162)</f>
        <v>17</v>
      </c>
      <c r="H162" s="196" t="str">
        <f t="shared" si="84"/>
        <v>Pass</v>
      </c>
      <c r="I162" s="44">
        <f>LEN(Survey!E162)</f>
        <v>0</v>
      </c>
      <c r="J162" s="196" t="str">
        <f t="shared" si="85"/>
        <v>Pass</v>
      </c>
      <c r="K162" s="43">
        <f>LEN(Survey!F162)</f>
        <v>0</v>
      </c>
      <c r="L162" s="196" t="str">
        <f t="shared" si="86"/>
        <v>Pass</v>
      </c>
      <c r="M162" s="44">
        <f>LEN(Survey!H162)</f>
        <v>0</v>
      </c>
      <c r="N162" s="43" t="str">
        <f>IF(Survey!$L162="Prospectus fund", "Yes", "No")</f>
        <v>No</v>
      </c>
      <c r="O162" s="196" t="str">
        <f t="shared" si="87"/>
        <v>Pass</v>
      </c>
      <c r="P162" s="44">
        <f>MOD((LEN(Survey!J162)+2),11)</f>
        <v>2</v>
      </c>
      <c r="Q162" s="48" t="b">
        <f>IF(OR(Survey!$M162="ETF",Survey!$M162="ETF, alternative mutual fund",Survey!$M162="Closed-end", Survey!$M162="Split share corp", Survey!$I162="Yes"),TRUE,FALSE)</f>
        <v>0</v>
      </c>
      <c r="R162" s="196" t="str">
        <f>IFERROR(IF(AND(OR(U162=V162,V162 = "Either"),NOT(ISBLANK(Survey!K162))),"Pass","Fail"),"Pass")</f>
        <v>Fail</v>
      </c>
      <c r="S162" s="47" cm="1">
        <f t="array" ref="S162">SUM(SUMIF(Survey!BO162:CH162,{"&gt;0","&lt;0"})*{1,-1})</f>
        <v>0</v>
      </c>
      <c r="T162" s="54" cm="1">
        <f t="array" ref="T162">SUM(SUMIF(Survey!BR162,{"&gt;0","&lt;0"})*{1,-1})+SUM(SUMIF(Survey!CB162,{"&gt;0","&lt;0"})*{1,-1})</f>
        <v>0</v>
      </c>
      <c r="U162" s="54">
        <f>Survey!K162</f>
        <v>0</v>
      </c>
      <c r="V162" s="53" t="str">
        <f t="shared" si="88"/>
        <v>Stand-alone</v>
      </c>
      <c r="W162" s="196" t="str">
        <f t="shared" si="89"/>
        <v>Fail</v>
      </c>
      <c r="X162" s="93" cm="1">
        <f t="array" ref="X162">SUM(SUMIF(Survey!BO162:CH162,{"&gt;0","&lt;0"})*{1,-1})+SUM(SUMIF(Survey!CJ162:DC162,{"&gt;0","&lt;0"})*{1,-1})</f>
        <v>0</v>
      </c>
      <c r="Y162" s="93">
        <f>IFERROR(X162/(Survey!$AL162),0)</f>
        <v>0</v>
      </c>
      <c r="Z162" s="198" t="b">
        <f>IF(OR(Survey!$M162="Alternative strategy or hedge",Survey!$M162="Other",Survey!$L162="Prospectus fund"),TRUE,FALSE)</f>
        <v>0</v>
      </c>
      <c r="AA162" s="198" t="b">
        <f>NOT(ISBLANK(Survey!$M162))</f>
        <v>0</v>
      </c>
      <c r="AB162" s="196" t="str">
        <f t="shared" si="90"/>
        <v>Pass</v>
      </c>
      <c r="AC162" s="54" t="b">
        <f>NOT(ISNUMBER(SEARCH("Other",Survey!$P162)))</f>
        <v>1</v>
      </c>
      <c r="AD162" s="53" t="b">
        <f>NOT(ISBLANK(Survey!$Q162))</f>
        <v>0</v>
      </c>
      <c r="AE162" s="239" t="str" cm="1">
        <f t="array" ref="AE162">IF(OR(IF(OR($AG162+$AH162 = 2, $AI162=1), FALSE, TRUE), AND($AF162:$AF162 = 0)),"Pass","Fail")</f>
        <v>Pass</v>
      </c>
      <c r="AF162" s="235">
        <f>COUNTBLANK(Survey!$W162:$Z162)</f>
        <v>4</v>
      </c>
      <c r="AG162" s="235">
        <f>IF(Survey!$I162="Yes",1,0)</f>
        <v>0</v>
      </c>
      <c r="AH162" s="235">
        <f>IF(OR(Survey!$M162="Mutual fund",Survey!$M162="Alternative mutual fund",Survey!$M162="Money market"),1,0)</f>
        <v>0</v>
      </c>
      <c r="AI162" s="240">
        <f>IF(OR(Survey!$M162="ETF",Survey!$M162="ETF, alternative mutual fund"),1,0)</f>
        <v>0</v>
      </c>
      <c r="AJ162" s="196" t="str">
        <f t="shared" si="91"/>
        <v>Pass</v>
      </c>
      <c r="AK162" s="54" t="b">
        <f>NOT(ISNUMBER(SEARCH("Yes",Survey!$AC162)))</f>
        <v>1</v>
      </c>
      <c r="AL162" s="53" t="b">
        <f>IF(COUNTBLANK(Survey!$AD162:$AE162)=0,TRUE, FALSE)</f>
        <v>0</v>
      </c>
      <c r="AM162" s="196" t="str">
        <f t="shared" si="92"/>
        <v>Pass</v>
      </c>
      <c r="AN162" s="54" t="b">
        <f>NOT(ISNUMBER(SEARCH("Yes",Survey!$AF162)))</f>
        <v>1</v>
      </c>
      <c r="AO162" s="53" t="b">
        <f>NOT(ISBLANK(Survey!$AH162))</f>
        <v>0</v>
      </c>
      <c r="AP162" s="196" t="str">
        <f t="shared" si="93"/>
        <v>Pass</v>
      </c>
      <c r="AQ162" s="54" t="b">
        <f>NOT(OR(ISNUMBER(SEARCH("Other",Survey!$AH162)),ISNUMBER(SEARCH("Multiple",Survey!$AH162))))</f>
        <v>1</v>
      </c>
      <c r="AR162" s="53" t="b">
        <f>NOT(ISBLANK(Survey!$AI162))</f>
        <v>0</v>
      </c>
      <c r="AS162" s="196" t="str">
        <f t="shared" si="94"/>
        <v>Fail</v>
      </c>
      <c r="AT162" s="45">
        <f>(Survey!$AL162)</f>
        <v>0</v>
      </c>
      <c r="AU162" s="37" t="str">
        <f t="shared" si="95"/>
        <v>Fail</v>
      </c>
      <c r="AV162" s="38">
        <f>ABS(Survey!$AL162)</f>
        <v>0</v>
      </c>
      <c r="AW162" s="64">
        <f>ABS(Survey!$AM162)+Survey!$AN162-ABS(Survey!$AO162)+ABS(Survey!$AP162)-ABS(Survey!$AQ162)+ABS(Survey!$AR162)-ABS(Survey!$AS162)+Survey!$AT162</f>
        <v>0</v>
      </c>
      <c r="AX162" s="46" t="str">
        <f t="shared" si="96"/>
        <v>No holdings</v>
      </c>
      <c r="AY162" s="37">
        <f t="shared" si="97"/>
        <v>0</v>
      </c>
      <c r="AZ162" s="196" t="str">
        <f t="shared" si="98"/>
        <v>Pass</v>
      </c>
      <c r="BA162" s="54" t="b">
        <f>IF(ABS(Survey!$AT162)=0,TRUE,FALSE)</f>
        <v>1</v>
      </c>
      <c r="BB162" s="53" t="b">
        <f>NOT(ISBLANK(Survey!$AU162))</f>
        <v>0</v>
      </c>
      <c r="BC162" s="37" t="str">
        <f t="shared" si="99"/>
        <v>Fail</v>
      </c>
      <c r="BD162" s="38">
        <f>ABS(Survey!$AL162)</f>
        <v>0</v>
      </c>
      <c r="BE162" s="38" cm="1">
        <f t="array" ref="BE162">SUM(SUMIF(Survey!AW162:BD162,{"&gt;0","&lt;0"})*{1,-1})-SUM(SUMIF(Survey!BF162:BM162,{"&gt;0","&lt;0"})*{1,-1})</f>
        <v>0</v>
      </c>
      <c r="BF162" s="46" t="str">
        <f t="shared" si="100"/>
        <v>No holdings</v>
      </c>
      <c r="BG162" s="37">
        <f t="shared" si="101"/>
        <v>0</v>
      </c>
      <c r="BH162" s="196" t="str">
        <f t="shared" si="102"/>
        <v>Fail</v>
      </c>
      <c r="BI162" s="47">
        <f>ABS(Survey!$AL162)</f>
        <v>0</v>
      </c>
      <c r="BJ162" s="47" cm="1">
        <f t="array" ref="BJ162">SUM(SUMIF(Survey!BO162:CH162,{"&gt;0","&lt;0"})*{1,-1})-SUM(SUMIF(Survey!CJ162:DC162,{"&gt;0","&lt;0"})*{1,-1})</f>
        <v>0</v>
      </c>
      <c r="BK162" s="48" t="str">
        <f t="shared" si="103"/>
        <v>No holdings</v>
      </c>
      <c r="BL162" s="49">
        <f t="shared" si="104"/>
        <v>0</v>
      </c>
      <c r="BM162" s="196" t="str">
        <f t="shared" si="105"/>
        <v>Pass</v>
      </c>
      <c r="BN162" s="54" t="b">
        <f>IF(ABS(Survey!$CH162)=0,TRUE,FALSE)</f>
        <v>1</v>
      </c>
      <c r="BO162" s="53" t="b">
        <f>NOT(ISBLANK(Survey!$CI162))</f>
        <v>0</v>
      </c>
      <c r="BP162" s="196" t="str">
        <f t="shared" si="106"/>
        <v>Pass</v>
      </c>
      <c r="BQ162" s="54" t="b">
        <f>IF(ABS(Survey!$DC162)=0,TRUE,FALSE)</f>
        <v>1</v>
      </c>
      <c r="BR162" s="53" t="b">
        <f>NOT(ISBLANK(Survey!$DD162))</f>
        <v>0</v>
      </c>
      <c r="BS162" s="37" t="str">
        <f t="shared" si="107"/>
        <v>Pass</v>
      </c>
      <c r="BT162" s="38" cm="1">
        <f t="array" ref="BT162">SUM(SUMIF(Survey!CD162,{"&gt;0","&lt;0"})*{1,-1})+SUM(SUMIF(Survey!CY162,{"&gt;0","&lt;0"})*{1,-1})</f>
        <v>0</v>
      </c>
      <c r="BU162" s="38">
        <f>SUM(SUMIF(Survey!DF162:DL162,{"&gt;0","&lt;0"})*{1,-1})+SUM(SUMIF(Survey!DN162:DT162,{"&gt;0","&lt;0"})*{1,-1})</f>
        <v>0</v>
      </c>
      <c r="BV162" s="37">
        <f t="shared" si="108"/>
        <v>0</v>
      </c>
      <c r="BW162" s="37">
        <f t="shared" si="109"/>
        <v>0</v>
      </c>
      <c r="BX162" s="196" t="str">
        <f t="shared" si="110"/>
        <v>Pass</v>
      </c>
      <c r="BY162" s="54" t="b">
        <f>IF(ABS(Survey!$DL162)=0,TRUE,FALSE)</f>
        <v>1</v>
      </c>
      <c r="BZ162" s="53" t="b">
        <f>NOT(ISBLANK(Survey!DM162))</f>
        <v>0</v>
      </c>
      <c r="CA162" s="196" t="str">
        <f t="shared" si="111"/>
        <v>Pass</v>
      </c>
      <c r="CB162" s="54" t="b">
        <f>IF(ABS(Survey!$DT162)=0,TRUE,FALSE)</f>
        <v>1</v>
      </c>
      <c r="CC162" s="53" t="b">
        <f>NOT(ISBLANK(Survey!$DU162))</f>
        <v>0</v>
      </c>
      <c r="CD162" s="196" t="str">
        <f t="shared" si="112"/>
        <v>Fail</v>
      </c>
      <c r="CE162" s="47">
        <f>SUM(SUMIF(Survey!EA162:EC162,{"&gt;0","&lt;0"})*{1,-1})</f>
        <v>0</v>
      </c>
      <c r="CF162" s="50">
        <f t="shared" si="113"/>
        <v>0</v>
      </c>
      <c r="CG162" s="50">
        <f t="shared" si="114"/>
        <v>100</v>
      </c>
      <c r="CH162" s="48" t="b">
        <f>IF(OR(Survey!$M162="ETF",Survey!$M162="ETF, alternative mutual fund",Survey!$M162="Closed-end", Survey!$M162="Split share corp"),TRUE,FALSE)</f>
        <v>0</v>
      </c>
      <c r="CI162" s="196" t="str">
        <f t="shared" si="115"/>
        <v>Fail</v>
      </c>
      <c r="CJ162" s="47">
        <f>SUM(SUMIF(Survey!EE162:EK162,{"&gt;0","&lt;0"})*{1,-1})</f>
        <v>0</v>
      </c>
      <c r="CK162" s="50">
        <f t="shared" si="116"/>
        <v>0</v>
      </c>
      <c r="CL162" s="49">
        <f t="shared" si="117"/>
        <v>100</v>
      </c>
      <c r="CM162" s="196" t="str">
        <f t="shared" si="118"/>
        <v>Fail</v>
      </c>
      <c r="CN162" s="47">
        <f>SUM(SUMIF(Survey!EM162:ES162,{"&gt;0","&lt;0"})*{1,-1})</f>
        <v>0</v>
      </c>
      <c r="CO162" s="50">
        <f t="shared" si="119"/>
        <v>0</v>
      </c>
      <c r="CP162" s="49">
        <f t="shared" si="120"/>
        <v>100</v>
      </c>
    </row>
    <row r="163" spans="1:94">
      <c r="A163" s="1">
        <v>160</v>
      </c>
      <c r="B163" s="37" t="str">
        <f t="shared" si="81"/>
        <v>Pass</v>
      </c>
      <c r="C163" s="37" t="str">
        <f>IF(COUNTBLANK(Survey!B163:ET163)=$C$2, "Pass", "Fail")</f>
        <v>Pass</v>
      </c>
      <c r="D163" s="37" t="str">
        <f t="shared" si="82"/>
        <v>Fail</v>
      </c>
      <c r="F163" s="196" t="str">
        <f t="shared" si="83"/>
        <v>Fail</v>
      </c>
      <c r="G163" s="43">
        <f>COUNTBLANK(Survey!B163:D163)+COUNTBLANK(Survey!G163)+COUNTBLANK(Survey!I163)+COUNTBLANK(Survey!L163:M163)+COUNTBLANK(Survey!P163)+COUNTBLANK(Survey!S163:U163)+COUNTBLANK(Survey!AA163:AC163)+COUNTBLANK(Survey!AF163:AG163)+COUNTBLANK(Survey!AK163)</f>
        <v>17</v>
      </c>
      <c r="H163" s="196" t="str">
        <f t="shared" si="84"/>
        <v>Pass</v>
      </c>
      <c r="I163" s="44">
        <f>LEN(Survey!E163)</f>
        <v>0</v>
      </c>
      <c r="J163" s="196" t="str">
        <f t="shared" si="85"/>
        <v>Pass</v>
      </c>
      <c r="K163" s="43">
        <f>LEN(Survey!F163)</f>
        <v>0</v>
      </c>
      <c r="L163" s="196" t="str">
        <f t="shared" si="86"/>
        <v>Pass</v>
      </c>
      <c r="M163" s="44">
        <f>LEN(Survey!H163)</f>
        <v>0</v>
      </c>
      <c r="N163" s="43" t="str">
        <f>IF(Survey!$L163="Prospectus fund", "Yes", "No")</f>
        <v>No</v>
      </c>
      <c r="O163" s="196" t="str">
        <f t="shared" si="87"/>
        <v>Pass</v>
      </c>
      <c r="P163" s="44">
        <f>MOD((LEN(Survey!J163)+2),11)</f>
        <v>2</v>
      </c>
      <c r="Q163" s="48" t="b">
        <f>IF(OR(Survey!$M163="ETF",Survey!$M163="ETF, alternative mutual fund",Survey!$M163="Closed-end", Survey!$M163="Split share corp", Survey!$I163="Yes"),TRUE,FALSE)</f>
        <v>0</v>
      </c>
      <c r="R163" s="196" t="str">
        <f>IFERROR(IF(AND(OR(U163=V163,V163 = "Either"),NOT(ISBLANK(Survey!K163))),"Pass","Fail"),"Pass")</f>
        <v>Fail</v>
      </c>
      <c r="S163" s="47" cm="1">
        <f t="array" ref="S163">SUM(SUMIF(Survey!BO163:CH163,{"&gt;0","&lt;0"})*{1,-1})</f>
        <v>0</v>
      </c>
      <c r="T163" s="54" cm="1">
        <f t="array" ref="T163">SUM(SUMIF(Survey!BR163,{"&gt;0","&lt;0"})*{1,-1})+SUM(SUMIF(Survey!CB163,{"&gt;0","&lt;0"})*{1,-1})</f>
        <v>0</v>
      </c>
      <c r="U163" s="54">
        <f>Survey!K163</f>
        <v>0</v>
      </c>
      <c r="V163" s="53" t="str">
        <f t="shared" si="88"/>
        <v>Stand-alone</v>
      </c>
      <c r="W163" s="196" t="str">
        <f t="shared" si="89"/>
        <v>Fail</v>
      </c>
      <c r="X163" s="93" cm="1">
        <f t="array" ref="X163">SUM(SUMIF(Survey!BO163:CH163,{"&gt;0","&lt;0"})*{1,-1})+SUM(SUMIF(Survey!CJ163:DC163,{"&gt;0","&lt;0"})*{1,-1})</f>
        <v>0</v>
      </c>
      <c r="Y163" s="93">
        <f>IFERROR(X163/(Survey!$AL163),0)</f>
        <v>0</v>
      </c>
      <c r="Z163" s="198" t="b">
        <f>IF(OR(Survey!$M163="Alternative strategy or hedge",Survey!$M163="Other",Survey!$L163="Prospectus fund"),TRUE,FALSE)</f>
        <v>0</v>
      </c>
      <c r="AA163" s="198" t="b">
        <f>NOT(ISBLANK(Survey!$M163))</f>
        <v>0</v>
      </c>
      <c r="AB163" s="196" t="str">
        <f t="shared" si="90"/>
        <v>Pass</v>
      </c>
      <c r="AC163" s="54" t="b">
        <f>NOT(ISNUMBER(SEARCH("Other",Survey!$P163)))</f>
        <v>1</v>
      </c>
      <c r="AD163" s="53" t="b">
        <f>NOT(ISBLANK(Survey!$Q163))</f>
        <v>0</v>
      </c>
      <c r="AE163" s="239" t="str" cm="1">
        <f t="array" ref="AE163">IF(OR(IF(OR($AG163+$AH163 = 2, $AI163=1), FALSE, TRUE), AND($AF163:$AF163 = 0)),"Pass","Fail")</f>
        <v>Pass</v>
      </c>
      <c r="AF163" s="235">
        <f>COUNTBLANK(Survey!$W163:$Z163)</f>
        <v>4</v>
      </c>
      <c r="AG163" s="235">
        <f>IF(Survey!$I163="Yes",1,0)</f>
        <v>0</v>
      </c>
      <c r="AH163" s="235">
        <f>IF(OR(Survey!$M163="Mutual fund",Survey!$M163="Alternative mutual fund",Survey!$M163="Money market"),1,0)</f>
        <v>0</v>
      </c>
      <c r="AI163" s="240">
        <f>IF(OR(Survey!$M163="ETF",Survey!$M163="ETF, alternative mutual fund"),1,0)</f>
        <v>0</v>
      </c>
      <c r="AJ163" s="196" t="str">
        <f t="shared" si="91"/>
        <v>Pass</v>
      </c>
      <c r="AK163" s="54" t="b">
        <f>NOT(ISNUMBER(SEARCH("Yes",Survey!$AC163)))</f>
        <v>1</v>
      </c>
      <c r="AL163" s="53" t="b">
        <f>IF(COUNTBLANK(Survey!$AD163:$AE163)=0,TRUE, FALSE)</f>
        <v>0</v>
      </c>
      <c r="AM163" s="196" t="str">
        <f t="shared" si="92"/>
        <v>Pass</v>
      </c>
      <c r="AN163" s="54" t="b">
        <f>NOT(ISNUMBER(SEARCH("Yes",Survey!$AF163)))</f>
        <v>1</v>
      </c>
      <c r="AO163" s="53" t="b">
        <f>NOT(ISBLANK(Survey!$AH163))</f>
        <v>0</v>
      </c>
      <c r="AP163" s="196" t="str">
        <f t="shared" si="93"/>
        <v>Pass</v>
      </c>
      <c r="AQ163" s="54" t="b">
        <f>NOT(OR(ISNUMBER(SEARCH("Other",Survey!$AH163)),ISNUMBER(SEARCH("Multiple",Survey!$AH163))))</f>
        <v>1</v>
      </c>
      <c r="AR163" s="53" t="b">
        <f>NOT(ISBLANK(Survey!$AI163))</f>
        <v>0</v>
      </c>
      <c r="AS163" s="196" t="str">
        <f t="shared" si="94"/>
        <v>Fail</v>
      </c>
      <c r="AT163" s="45">
        <f>(Survey!$AL163)</f>
        <v>0</v>
      </c>
      <c r="AU163" s="37" t="str">
        <f t="shared" si="95"/>
        <v>Fail</v>
      </c>
      <c r="AV163" s="38">
        <f>ABS(Survey!$AL163)</f>
        <v>0</v>
      </c>
      <c r="AW163" s="64">
        <f>ABS(Survey!$AM163)+Survey!$AN163-ABS(Survey!$AO163)+ABS(Survey!$AP163)-ABS(Survey!$AQ163)+ABS(Survey!$AR163)-ABS(Survey!$AS163)+Survey!$AT163</f>
        <v>0</v>
      </c>
      <c r="AX163" s="46" t="str">
        <f t="shared" si="96"/>
        <v>No holdings</v>
      </c>
      <c r="AY163" s="37">
        <f t="shared" si="97"/>
        <v>0</v>
      </c>
      <c r="AZ163" s="196" t="str">
        <f t="shared" si="98"/>
        <v>Pass</v>
      </c>
      <c r="BA163" s="54" t="b">
        <f>IF(ABS(Survey!$AT163)=0,TRUE,FALSE)</f>
        <v>1</v>
      </c>
      <c r="BB163" s="53" t="b">
        <f>NOT(ISBLANK(Survey!$AU163))</f>
        <v>0</v>
      </c>
      <c r="BC163" s="37" t="str">
        <f t="shared" si="99"/>
        <v>Fail</v>
      </c>
      <c r="BD163" s="38">
        <f>ABS(Survey!$AL163)</f>
        <v>0</v>
      </c>
      <c r="BE163" s="38" cm="1">
        <f t="array" ref="BE163">SUM(SUMIF(Survey!AW163:BD163,{"&gt;0","&lt;0"})*{1,-1})-SUM(SUMIF(Survey!BF163:BM163,{"&gt;0","&lt;0"})*{1,-1})</f>
        <v>0</v>
      </c>
      <c r="BF163" s="46" t="str">
        <f t="shared" si="100"/>
        <v>No holdings</v>
      </c>
      <c r="BG163" s="37">
        <f t="shared" si="101"/>
        <v>0</v>
      </c>
      <c r="BH163" s="196" t="str">
        <f t="shared" si="102"/>
        <v>Fail</v>
      </c>
      <c r="BI163" s="47">
        <f>ABS(Survey!$AL163)</f>
        <v>0</v>
      </c>
      <c r="BJ163" s="47" cm="1">
        <f t="array" ref="BJ163">SUM(SUMIF(Survey!BO163:CH163,{"&gt;0","&lt;0"})*{1,-1})-SUM(SUMIF(Survey!CJ163:DC163,{"&gt;0","&lt;0"})*{1,-1})</f>
        <v>0</v>
      </c>
      <c r="BK163" s="48" t="str">
        <f t="shared" si="103"/>
        <v>No holdings</v>
      </c>
      <c r="BL163" s="49">
        <f t="shared" si="104"/>
        <v>0</v>
      </c>
      <c r="BM163" s="196" t="str">
        <f t="shared" si="105"/>
        <v>Pass</v>
      </c>
      <c r="BN163" s="54" t="b">
        <f>IF(ABS(Survey!$CH163)=0,TRUE,FALSE)</f>
        <v>1</v>
      </c>
      <c r="BO163" s="53" t="b">
        <f>NOT(ISBLANK(Survey!$CI163))</f>
        <v>0</v>
      </c>
      <c r="BP163" s="196" t="str">
        <f t="shared" si="106"/>
        <v>Pass</v>
      </c>
      <c r="BQ163" s="54" t="b">
        <f>IF(ABS(Survey!$DC163)=0,TRUE,FALSE)</f>
        <v>1</v>
      </c>
      <c r="BR163" s="53" t="b">
        <f>NOT(ISBLANK(Survey!$DD163))</f>
        <v>0</v>
      </c>
      <c r="BS163" s="37" t="str">
        <f t="shared" si="107"/>
        <v>Pass</v>
      </c>
      <c r="BT163" s="38" cm="1">
        <f t="array" ref="BT163">SUM(SUMIF(Survey!CD163,{"&gt;0","&lt;0"})*{1,-1})+SUM(SUMIF(Survey!CY163,{"&gt;0","&lt;0"})*{1,-1})</f>
        <v>0</v>
      </c>
      <c r="BU163" s="38">
        <f>SUM(SUMIF(Survey!DF163:DL163,{"&gt;0","&lt;0"})*{1,-1})+SUM(SUMIF(Survey!DN163:DT163,{"&gt;0","&lt;0"})*{1,-1})</f>
        <v>0</v>
      </c>
      <c r="BV163" s="37">
        <f t="shared" si="108"/>
        <v>0</v>
      </c>
      <c r="BW163" s="37">
        <f t="shared" si="109"/>
        <v>0</v>
      </c>
      <c r="BX163" s="196" t="str">
        <f t="shared" si="110"/>
        <v>Pass</v>
      </c>
      <c r="BY163" s="54" t="b">
        <f>IF(ABS(Survey!$DL163)=0,TRUE,FALSE)</f>
        <v>1</v>
      </c>
      <c r="BZ163" s="53" t="b">
        <f>NOT(ISBLANK(Survey!DM163))</f>
        <v>0</v>
      </c>
      <c r="CA163" s="196" t="str">
        <f t="shared" si="111"/>
        <v>Pass</v>
      </c>
      <c r="CB163" s="54" t="b">
        <f>IF(ABS(Survey!$DT163)=0,TRUE,FALSE)</f>
        <v>1</v>
      </c>
      <c r="CC163" s="53" t="b">
        <f>NOT(ISBLANK(Survey!$DU163))</f>
        <v>0</v>
      </c>
      <c r="CD163" s="196" t="str">
        <f t="shared" si="112"/>
        <v>Fail</v>
      </c>
      <c r="CE163" s="47">
        <f>SUM(SUMIF(Survey!EA163:EC163,{"&gt;0","&lt;0"})*{1,-1})</f>
        <v>0</v>
      </c>
      <c r="CF163" s="50">
        <f t="shared" si="113"/>
        <v>0</v>
      </c>
      <c r="CG163" s="50">
        <f t="shared" si="114"/>
        <v>100</v>
      </c>
      <c r="CH163" s="48" t="b">
        <f>IF(OR(Survey!$M163="ETF",Survey!$M163="ETF, alternative mutual fund",Survey!$M163="Closed-end", Survey!$M163="Split share corp"),TRUE,FALSE)</f>
        <v>0</v>
      </c>
      <c r="CI163" s="196" t="str">
        <f t="shared" si="115"/>
        <v>Fail</v>
      </c>
      <c r="CJ163" s="47">
        <f>SUM(SUMIF(Survey!EE163:EK163,{"&gt;0","&lt;0"})*{1,-1})</f>
        <v>0</v>
      </c>
      <c r="CK163" s="50">
        <f t="shared" si="116"/>
        <v>0</v>
      </c>
      <c r="CL163" s="49">
        <f t="shared" si="117"/>
        <v>100</v>
      </c>
      <c r="CM163" s="196" t="str">
        <f t="shared" si="118"/>
        <v>Fail</v>
      </c>
      <c r="CN163" s="47">
        <f>SUM(SUMIF(Survey!EM163:ES163,{"&gt;0","&lt;0"})*{1,-1})</f>
        <v>0</v>
      </c>
      <c r="CO163" s="50">
        <f t="shared" si="119"/>
        <v>0</v>
      </c>
      <c r="CP163" s="49">
        <f t="shared" si="120"/>
        <v>100</v>
      </c>
    </row>
    <row r="164" spans="1:94">
      <c r="A164" s="1">
        <v>161</v>
      </c>
      <c r="B164" s="37" t="str">
        <f t="shared" si="81"/>
        <v>Pass</v>
      </c>
      <c r="C164" s="37" t="str">
        <f>IF(COUNTBLANK(Survey!B164:ET164)=$C$2, "Pass", "Fail")</f>
        <v>Pass</v>
      </c>
      <c r="D164" s="37" t="str">
        <f t="shared" si="82"/>
        <v>Fail</v>
      </c>
      <c r="F164" s="196" t="str">
        <f t="shared" si="83"/>
        <v>Fail</v>
      </c>
      <c r="G164" s="43">
        <f>COUNTBLANK(Survey!B164:D164)+COUNTBLANK(Survey!G164)+COUNTBLANK(Survey!I164)+COUNTBLANK(Survey!L164:M164)+COUNTBLANK(Survey!P164)+COUNTBLANK(Survey!S164:U164)+COUNTBLANK(Survey!AA164:AC164)+COUNTBLANK(Survey!AF164:AG164)+COUNTBLANK(Survey!AK164)</f>
        <v>17</v>
      </c>
      <c r="H164" s="196" t="str">
        <f t="shared" si="84"/>
        <v>Pass</v>
      </c>
      <c r="I164" s="44">
        <f>LEN(Survey!E164)</f>
        <v>0</v>
      </c>
      <c r="J164" s="196" t="str">
        <f t="shared" si="85"/>
        <v>Pass</v>
      </c>
      <c r="K164" s="43">
        <f>LEN(Survey!F164)</f>
        <v>0</v>
      </c>
      <c r="L164" s="196" t="str">
        <f t="shared" si="86"/>
        <v>Pass</v>
      </c>
      <c r="M164" s="44">
        <f>LEN(Survey!H164)</f>
        <v>0</v>
      </c>
      <c r="N164" s="43" t="str">
        <f>IF(Survey!$L164="Prospectus fund", "Yes", "No")</f>
        <v>No</v>
      </c>
      <c r="O164" s="196" t="str">
        <f t="shared" si="87"/>
        <v>Pass</v>
      </c>
      <c r="P164" s="44">
        <f>MOD((LEN(Survey!J164)+2),11)</f>
        <v>2</v>
      </c>
      <c r="Q164" s="48" t="b">
        <f>IF(OR(Survey!$M164="ETF",Survey!$M164="ETF, alternative mutual fund",Survey!$M164="Closed-end", Survey!$M164="Split share corp", Survey!$I164="Yes"),TRUE,FALSE)</f>
        <v>0</v>
      </c>
      <c r="R164" s="196" t="str">
        <f>IFERROR(IF(AND(OR(U164=V164,V164 = "Either"),NOT(ISBLANK(Survey!K164))),"Pass","Fail"),"Pass")</f>
        <v>Fail</v>
      </c>
      <c r="S164" s="47" cm="1">
        <f t="array" ref="S164">SUM(SUMIF(Survey!BO164:CH164,{"&gt;0","&lt;0"})*{1,-1})</f>
        <v>0</v>
      </c>
      <c r="T164" s="54" cm="1">
        <f t="array" ref="T164">SUM(SUMIF(Survey!BR164,{"&gt;0","&lt;0"})*{1,-1})+SUM(SUMIF(Survey!CB164,{"&gt;0","&lt;0"})*{1,-1})</f>
        <v>0</v>
      </c>
      <c r="U164" s="54">
        <f>Survey!K164</f>
        <v>0</v>
      </c>
      <c r="V164" s="53" t="str">
        <f t="shared" si="88"/>
        <v>Stand-alone</v>
      </c>
      <c r="W164" s="196" t="str">
        <f t="shared" si="89"/>
        <v>Fail</v>
      </c>
      <c r="X164" s="93" cm="1">
        <f t="array" ref="X164">SUM(SUMIF(Survey!BO164:CH164,{"&gt;0","&lt;0"})*{1,-1})+SUM(SUMIF(Survey!CJ164:DC164,{"&gt;0","&lt;0"})*{1,-1})</f>
        <v>0</v>
      </c>
      <c r="Y164" s="93">
        <f>IFERROR(X164/(Survey!$AL164),0)</f>
        <v>0</v>
      </c>
      <c r="Z164" s="198" t="b">
        <f>IF(OR(Survey!$M164="Alternative strategy or hedge",Survey!$M164="Other",Survey!$L164="Prospectus fund"),TRUE,FALSE)</f>
        <v>0</v>
      </c>
      <c r="AA164" s="198" t="b">
        <f>NOT(ISBLANK(Survey!$M164))</f>
        <v>0</v>
      </c>
      <c r="AB164" s="196" t="str">
        <f t="shared" si="90"/>
        <v>Pass</v>
      </c>
      <c r="AC164" s="54" t="b">
        <f>NOT(ISNUMBER(SEARCH("Other",Survey!$P164)))</f>
        <v>1</v>
      </c>
      <c r="AD164" s="53" t="b">
        <f>NOT(ISBLANK(Survey!$Q164))</f>
        <v>0</v>
      </c>
      <c r="AE164" s="239" t="str" cm="1">
        <f t="array" ref="AE164">IF(OR(IF(OR($AG164+$AH164 = 2, $AI164=1), FALSE, TRUE), AND($AF164:$AF164 = 0)),"Pass","Fail")</f>
        <v>Pass</v>
      </c>
      <c r="AF164" s="235">
        <f>COUNTBLANK(Survey!$W164:$Z164)</f>
        <v>4</v>
      </c>
      <c r="AG164" s="235">
        <f>IF(Survey!$I164="Yes",1,0)</f>
        <v>0</v>
      </c>
      <c r="AH164" s="235">
        <f>IF(OR(Survey!$M164="Mutual fund",Survey!$M164="Alternative mutual fund",Survey!$M164="Money market"),1,0)</f>
        <v>0</v>
      </c>
      <c r="AI164" s="240">
        <f>IF(OR(Survey!$M164="ETF",Survey!$M164="ETF, alternative mutual fund"),1,0)</f>
        <v>0</v>
      </c>
      <c r="AJ164" s="196" t="str">
        <f t="shared" si="91"/>
        <v>Pass</v>
      </c>
      <c r="AK164" s="54" t="b">
        <f>NOT(ISNUMBER(SEARCH("Yes",Survey!$AC164)))</f>
        <v>1</v>
      </c>
      <c r="AL164" s="53" t="b">
        <f>IF(COUNTBLANK(Survey!$AD164:$AE164)=0,TRUE, FALSE)</f>
        <v>0</v>
      </c>
      <c r="AM164" s="196" t="str">
        <f t="shared" si="92"/>
        <v>Pass</v>
      </c>
      <c r="AN164" s="54" t="b">
        <f>NOT(ISNUMBER(SEARCH("Yes",Survey!$AF164)))</f>
        <v>1</v>
      </c>
      <c r="AO164" s="53" t="b">
        <f>NOT(ISBLANK(Survey!$AH164))</f>
        <v>0</v>
      </c>
      <c r="AP164" s="196" t="str">
        <f t="shared" si="93"/>
        <v>Pass</v>
      </c>
      <c r="AQ164" s="54" t="b">
        <f>NOT(OR(ISNUMBER(SEARCH("Other",Survey!$AH164)),ISNUMBER(SEARCH("Multiple",Survey!$AH164))))</f>
        <v>1</v>
      </c>
      <c r="AR164" s="53" t="b">
        <f>NOT(ISBLANK(Survey!$AI164))</f>
        <v>0</v>
      </c>
      <c r="AS164" s="196" t="str">
        <f t="shared" si="94"/>
        <v>Fail</v>
      </c>
      <c r="AT164" s="45">
        <f>(Survey!$AL164)</f>
        <v>0</v>
      </c>
      <c r="AU164" s="37" t="str">
        <f t="shared" si="95"/>
        <v>Fail</v>
      </c>
      <c r="AV164" s="38">
        <f>ABS(Survey!$AL164)</f>
        <v>0</v>
      </c>
      <c r="AW164" s="64">
        <f>ABS(Survey!$AM164)+Survey!$AN164-ABS(Survey!$AO164)+ABS(Survey!$AP164)-ABS(Survey!$AQ164)+ABS(Survey!$AR164)-ABS(Survey!$AS164)+Survey!$AT164</f>
        <v>0</v>
      </c>
      <c r="AX164" s="46" t="str">
        <f t="shared" si="96"/>
        <v>No holdings</v>
      </c>
      <c r="AY164" s="37">
        <f t="shared" si="97"/>
        <v>0</v>
      </c>
      <c r="AZ164" s="196" t="str">
        <f t="shared" si="98"/>
        <v>Pass</v>
      </c>
      <c r="BA164" s="54" t="b">
        <f>IF(ABS(Survey!$AT164)=0,TRUE,FALSE)</f>
        <v>1</v>
      </c>
      <c r="BB164" s="53" t="b">
        <f>NOT(ISBLANK(Survey!$AU164))</f>
        <v>0</v>
      </c>
      <c r="BC164" s="37" t="str">
        <f t="shared" si="99"/>
        <v>Fail</v>
      </c>
      <c r="BD164" s="38">
        <f>ABS(Survey!$AL164)</f>
        <v>0</v>
      </c>
      <c r="BE164" s="38" cm="1">
        <f t="array" ref="BE164">SUM(SUMIF(Survey!AW164:BD164,{"&gt;0","&lt;0"})*{1,-1})-SUM(SUMIF(Survey!BF164:BM164,{"&gt;0","&lt;0"})*{1,-1})</f>
        <v>0</v>
      </c>
      <c r="BF164" s="46" t="str">
        <f t="shared" si="100"/>
        <v>No holdings</v>
      </c>
      <c r="BG164" s="37">
        <f t="shared" si="101"/>
        <v>0</v>
      </c>
      <c r="BH164" s="196" t="str">
        <f t="shared" si="102"/>
        <v>Fail</v>
      </c>
      <c r="BI164" s="47">
        <f>ABS(Survey!$AL164)</f>
        <v>0</v>
      </c>
      <c r="BJ164" s="47" cm="1">
        <f t="array" ref="BJ164">SUM(SUMIF(Survey!BO164:CH164,{"&gt;0","&lt;0"})*{1,-1})-SUM(SUMIF(Survey!CJ164:DC164,{"&gt;0","&lt;0"})*{1,-1})</f>
        <v>0</v>
      </c>
      <c r="BK164" s="48" t="str">
        <f t="shared" si="103"/>
        <v>No holdings</v>
      </c>
      <c r="BL164" s="49">
        <f t="shared" si="104"/>
        <v>0</v>
      </c>
      <c r="BM164" s="196" t="str">
        <f t="shared" si="105"/>
        <v>Pass</v>
      </c>
      <c r="BN164" s="54" t="b">
        <f>IF(ABS(Survey!$CH164)=0,TRUE,FALSE)</f>
        <v>1</v>
      </c>
      <c r="BO164" s="53" t="b">
        <f>NOT(ISBLANK(Survey!$CI164))</f>
        <v>0</v>
      </c>
      <c r="BP164" s="196" t="str">
        <f t="shared" si="106"/>
        <v>Pass</v>
      </c>
      <c r="BQ164" s="54" t="b">
        <f>IF(ABS(Survey!$DC164)=0,TRUE,FALSE)</f>
        <v>1</v>
      </c>
      <c r="BR164" s="53" t="b">
        <f>NOT(ISBLANK(Survey!$DD164))</f>
        <v>0</v>
      </c>
      <c r="BS164" s="37" t="str">
        <f t="shared" si="107"/>
        <v>Pass</v>
      </c>
      <c r="BT164" s="38" cm="1">
        <f t="array" ref="BT164">SUM(SUMIF(Survey!CD164,{"&gt;0","&lt;0"})*{1,-1})+SUM(SUMIF(Survey!CY164,{"&gt;0","&lt;0"})*{1,-1})</f>
        <v>0</v>
      </c>
      <c r="BU164" s="38">
        <f>SUM(SUMIF(Survey!DF164:DL164,{"&gt;0","&lt;0"})*{1,-1})+SUM(SUMIF(Survey!DN164:DT164,{"&gt;0","&lt;0"})*{1,-1})</f>
        <v>0</v>
      </c>
      <c r="BV164" s="37">
        <f t="shared" si="108"/>
        <v>0</v>
      </c>
      <c r="BW164" s="37">
        <f t="shared" si="109"/>
        <v>0</v>
      </c>
      <c r="BX164" s="196" t="str">
        <f t="shared" si="110"/>
        <v>Pass</v>
      </c>
      <c r="BY164" s="54" t="b">
        <f>IF(ABS(Survey!$DL164)=0,TRUE,FALSE)</f>
        <v>1</v>
      </c>
      <c r="BZ164" s="53" t="b">
        <f>NOT(ISBLANK(Survey!DM164))</f>
        <v>0</v>
      </c>
      <c r="CA164" s="196" t="str">
        <f t="shared" si="111"/>
        <v>Pass</v>
      </c>
      <c r="CB164" s="54" t="b">
        <f>IF(ABS(Survey!$DT164)=0,TRUE,FALSE)</f>
        <v>1</v>
      </c>
      <c r="CC164" s="53" t="b">
        <f>NOT(ISBLANK(Survey!$DU164))</f>
        <v>0</v>
      </c>
      <c r="CD164" s="196" t="str">
        <f t="shared" si="112"/>
        <v>Fail</v>
      </c>
      <c r="CE164" s="47">
        <f>SUM(SUMIF(Survey!EA164:EC164,{"&gt;0","&lt;0"})*{1,-1})</f>
        <v>0</v>
      </c>
      <c r="CF164" s="50">
        <f t="shared" si="113"/>
        <v>0</v>
      </c>
      <c r="CG164" s="50">
        <f t="shared" si="114"/>
        <v>100</v>
      </c>
      <c r="CH164" s="48" t="b">
        <f>IF(OR(Survey!$M164="ETF",Survey!$M164="ETF, alternative mutual fund",Survey!$M164="Closed-end", Survey!$M164="Split share corp"),TRUE,FALSE)</f>
        <v>0</v>
      </c>
      <c r="CI164" s="196" t="str">
        <f t="shared" si="115"/>
        <v>Fail</v>
      </c>
      <c r="CJ164" s="47">
        <f>SUM(SUMIF(Survey!EE164:EK164,{"&gt;0","&lt;0"})*{1,-1})</f>
        <v>0</v>
      </c>
      <c r="CK164" s="50">
        <f t="shared" si="116"/>
        <v>0</v>
      </c>
      <c r="CL164" s="49">
        <f t="shared" si="117"/>
        <v>100</v>
      </c>
      <c r="CM164" s="196" t="str">
        <f t="shared" si="118"/>
        <v>Fail</v>
      </c>
      <c r="CN164" s="47">
        <f>SUM(SUMIF(Survey!EM164:ES164,{"&gt;0","&lt;0"})*{1,-1})</f>
        <v>0</v>
      </c>
      <c r="CO164" s="50">
        <f t="shared" si="119"/>
        <v>0</v>
      </c>
      <c r="CP164" s="49">
        <f t="shared" si="120"/>
        <v>100</v>
      </c>
    </row>
    <row r="165" spans="1:94">
      <c r="A165" s="1">
        <v>162</v>
      </c>
      <c r="B165" s="37" t="str">
        <f t="shared" si="81"/>
        <v>Pass</v>
      </c>
      <c r="C165" s="37" t="str">
        <f>IF(COUNTBLANK(Survey!B165:ET165)=$C$2, "Pass", "Fail")</f>
        <v>Pass</v>
      </c>
      <c r="D165" s="37" t="str">
        <f t="shared" si="82"/>
        <v>Fail</v>
      </c>
      <c r="F165" s="196" t="str">
        <f t="shared" si="83"/>
        <v>Fail</v>
      </c>
      <c r="G165" s="43">
        <f>COUNTBLANK(Survey!B165:D165)+COUNTBLANK(Survey!G165)+COUNTBLANK(Survey!I165)+COUNTBLANK(Survey!L165:M165)+COUNTBLANK(Survey!P165)+COUNTBLANK(Survey!S165:U165)+COUNTBLANK(Survey!AA165:AC165)+COUNTBLANK(Survey!AF165:AG165)+COUNTBLANK(Survey!AK165)</f>
        <v>17</v>
      </c>
      <c r="H165" s="196" t="str">
        <f t="shared" si="84"/>
        <v>Pass</v>
      </c>
      <c r="I165" s="44">
        <f>LEN(Survey!E165)</f>
        <v>0</v>
      </c>
      <c r="J165" s="196" t="str">
        <f t="shared" si="85"/>
        <v>Pass</v>
      </c>
      <c r="K165" s="43">
        <f>LEN(Survey!F165)</f>
        <v>0</v>
      </c>
      <c r="L165" s="196" t="str">
        <f t="shared" si="86"/>
        <v>Pass</v>
      </c>
      <c r="M165" s="44">
        <f>LEN(Survey!H165)</f>
        <v>0</v>
      </c>
      <c r="N165" s="43" t="str">
        <f>IF(Survey!$L165="Prospectus fund", "Yes", "No")</f>
        <v>No</v>
      </c>
      <c r="O165" s="196" t="str">
        <f t="shared" si="87"/>
        <v>Pass</v>
      </c>
      <c r="P165" s="44">
        <f>MOD((LEN(Survey!J165)+2),11)</f>
        <v>2</v>
      </c>
      <c r="Q165" s="48" t="b">
        <f>IF(OR(Survey!$M165="ETF",Survey!$M165="ETF, alternative mutual fund",Survey!$M165="Closed-end", Survey!$M165="Split share corp", Survey!$I165="Yes"),TRUE,FALSE)</f>
        <v>0</v>
      </c>
      <c r="R165" s="196" t="str">
        <f>IFERROR(IF(AND(OR(U165=V165,V165 = "Either"),NOT(ISBLANK(Survey!K165))),"Pass","Fail"),"Pass")</f>
        <v>Fail</v>
      </c>
      <c r="S165" s="47" cm="1">
        <f t="array" ref="S165">SUM(SUMIF(Survey!BO165:CH165,{"&gt;0","&lt;0"})*{1,-1})</f>
        <v>0</v>
      </c>
      <c r="T165" s="54" cm="1">
        <f t="array" ref="T165">SUM(SUMIF(Survey!BR165,{"&gt;0","&lt;0"})*{1,-1})+SUM(SUMIF(Survey!CB165,{"&gt;0","&lt;0"})*{1,-1})</f>
        <v>0</v>
      </c>
      <c r="U165" s="54">
        <f>Survey!K165</f>
        <v>0</v>
      </c>
      <c r="V165" s="53" t="str">
        <f t="shared" si="88"/>
        <v>Stand-alone</v>
      </c>
      <c r="W165" s="196" t="str">
        <f t="shared" si="89"/>
        <v>Fail</v>
      </c>
      <c r="X165" s="93" cm="1">
        <f t="array" ref="X165">SUM(SUMIF(Survey!BO165:CH165,{"&gt;0","&lt;0"})*{1,-1})+SUM(SUMIF(Survey!CJ165:DC165,{"&gt;0","&lt;0"})*{1,-1})</f>
        <v>0</v>
      </c>
      <c r="Y165" s="93">
        <f>IFERROR(X165/(Survey!$AL165),0)</f>
        <v>0</v>
      </c>
      <c r="Z165" s="198" t="b">
        <f>IF(OR(Survey!$M165="Alternative strategy or hedge",Survey!$M165="Other",Survey!$L165="Prospectus fund"),TRUE,FALSE)</f>
        <v>0</v>
      </c>
      <c r="AA165" s="198" t="b">
        <f>NOT(ISBLANK(Survey!$M165))</f>
        <v>0</v>
      </c>
      <c r="AB165" s="196" t="str">
        <f t="shared" si="90"/>
        <v>Pass</v>
      </c>
      <c r="AC165" s="54" t="b">
        <f>NOT(ISNUMBER(SEARCH("Other",Survey!$P165)))</f>
        <v>1</v>
      </c>
      <c r="AD165" s="53" t="b">
        <f>NOT(ISBLANK(Survey!$Q165))</f>
        <v>0</v>
      </c>
      <c r="AE165" s="239" t="str" cm="1">
        <f t="array" ref="AE165">IF(OR(IF(OR($AG165+$AH165 = 2, $AI165=1), FALSE, TRUE), AND($AF165:$AF165 = 0)),"Pass","Fail")</f>
        <v>Pass</v>
      </c>
      <c r="AF165" s="235">
        <f>COUNTBLANK(Survey!$W165:$Z165)</f>
        <v>4</v>
      </c>
      <c r="AG165" s="235">
        <f>IF(Survey!$I165="Yes",1,0)</f>
        <v>0</v>
      </c>
      <c r="AH165" s="235">
        <f>IF(OR(Survey!$M165="Mutual fund",Survey!$M165="Alternative mutual fund",Survey!$M165="Money market"),1,0)</f>
        <v>0</v>
      </c>
      <c r="AI165" s="240">
        <f>IF(OR(Survey!$M165="ETF",Survey!$M165="ETF, alternative mutual fund"),1,0)</f>
        <v>0</v>
      </c>
      <c r="AJ165" s="196" t="str">
        <f t="shared" si="91"/>
        <v>Pass</v>
      </c>
      <c r="AK165" s="54" t="b">
        <f>NOT(ISNUMBER(SEARCH("Yes",Survey!$AC165)))</f>
        <v>1</v>
      </c>
      <c r="AL165" s="53" t="b">
        <f>IF(COUNTBLANK(Survey!$AD165:$AE165)=0,TRUE, FALSE)</f>
        <v>0</v>
      </c>
      <c r="AM165" s="196" t="str">
        <f t="shared" si="92"/>
        <v>Pass</v>
      </c>
      <c r="AN165" s="54" t="b">
        <f>NOT(ISNUMBER(SEARCH("Yes",Survey!$AF165)))</f>
        <v>1</v>
      </c>
      <c r="AO165" s="53" t="b">
        <f>NOT(ISBLANK(Survey!$AH165))</f>
        <v>0</v>
      </c>
      <c r="AP165" s="196" t="str">
        <f t="shared" si="93"/>
        <v>Pass</v>
      </c>
      <c r="AQ165" s="54" t="b">
        <f>NOT(OR(ISNUMBER(SEARCH("Other",Survey!$AH165)),ISNUMBER(SEARCH("Multiple",Survey!$AH165))))</f>
        <v>1</v>
      </c>
      <c r="AR165" s="53" t="b">
        <f>NOT(ISBLANK(Survey!$AI165))</f>
        <v>0</v>
      </c>
      <c r="AS165" s="196" t="str">
        <f t="shared" si="94"/>
        <v>Fail</v>
      </c>
      <c r="AT165" s="45">
        <f>(Survey!$AL165)</f>
        <v>0</v>
      </c>
      <c r="AU165" s="37" t="str">
        <f t="shared" si="95"/>
        <v>Fail</v>
      </c>
      <c r="AV165" s="38">
        <f>ABS(Survey!$AL165)</f>
        <v>0</v>
      </c>
      <c r="AW165" s="64">
        <f>ABS(Survey!$AM165)+Survey!$AN165-ABS(Survey!$AO165)+ABS(Survey!$AP165)-ABS(Survey!$AQ165)+ABS(Survey!$AR165)-ABS(Survey!$AS165)+Survey!$AT165</f>
        <v>0</v>
      </c>
      <c r="AX165" s="46" t="str">
        <f t="shared" si="96"/>
        <v>No holdings</v>
      </c>
      <c r="AY165" s="37">
        <f t="shared" si="97"/>
        <v>0</v>
      </c>
      <c r="AZ165" s="196" t="str">
        <f t="shared" si="98"/>
        <v>Pass</v>
      </c>
      <c r="BA165" s="54" t="b">
        <f>IF(ABS(Survey!$AT165)=0,TRUE,FALSE)</f>
        <v>1</v>
      </c>
      <c r="BB165" s="53" t="b">
        <f>NOT(ISBLANK(Survey!$AU165))</f>
        <v>0</v>
      </c>
      <c r="BC165" s="37" t="str">
        <f t="shared" si="99"/>
        <v>Fail</v>
      </c>
      <c r="BD165" s="38">
        <f>ABS(Survey!$AL165)</f>
        <v>0</v>
      </c>
      <c r="BE165" s="38" cm="1">
        <f t="array" ref="BE165">SUM(SUMIF(Survey!AW165:BD165,{"&gt;0","&lt;0"})*{1,-1})-SUM(SUMIF(Survey!BF165:BM165,{"&gt;0","&lt;0"})*{1,-1})</f>
        <v>0</v>
      </c>
      <c r="BF165" s="46" t="str">
        <f t="shared" si="100"/>
        <v>No holdings</v>
      </c>
      <c r="BG165" s="37">
        <f t="shared" si="101"/>
        <v>0</v>
      </c>
      <c r="BH165" s="196" t="str">
        <f t="shared" si="102"/>
        <v>Fail</v>
      </c>
      <c r="BI165" s="47">
        <f>ABS(Survey!$AL165)</f>
        <v>0</v>
      </c>
      <c r="BJ165" s="47" cm="1">
        <f t="array" ref="BJ165">SUM(SUMIF(Survey!BO165:CH165,{"&gt;0","&lt;0"})*{1,-1})-SUM(SUMIF(Survey!CJ165:DC165,{"&gt;0","&lt;0"})*{1,-1})</f>
        <v>0</v>
      </c>
      <c r="BK165" s="48" t="str">
        <f t="shared" si="103"/>
        <v>No holdings</v>
      </c>
      <c r="BL165" s="49">
        <f t="shared" si="104"/>
        <v>0</v>
      </c>
      <c r="BM165" s="196" t="str">
        <f t="shared" si="105"/>
        <v>Pass</v>
      </c>
      <c r="BN165" s="54" t="b">
        <f>IF(ABS(Survey!$CH165)=0,TRUE,FALSE)</f>
        <v>1</v>
      </c>
      <c r="BO165" s="53" t="b">
        <f>NOT(ISBLANK(Survey!$CI165))</f>
        <v>0</v>
      </c>
      <c r="BP165" s="196" t="str">
        <f t="shared" si="106"/>
        <v>Pass</v>
      </c>
      <c r="BQ165" s="54" t="b">
        <f>IF(ABS(Survey!$DC165)=0,TRUE,FALSE)</f>
        <v>1</v>
      </c>
      <c r="BR165" s="53" t="b">
        <f>NOT(ISBLANK(Survey!$DD165))</f>
        <v>0</v>
      </c>
      <c r="BS165" s="37" t="str">
        <f t="shared" si="107"/>
        <v>Pass</v>
      </c>
      <c r="BT165" s="38" cm="1">
        <f t="array" ref="BT165">SUM(SUMIF(Survey!CD165,{"&gt;0","&lt;0"})*{1,-1})+SUM(SUMIF(Survey!CY165,{"&gt;0","&lt;0"})*{1,-1})</f>
        <v>0</v>
      </c>
      <c r="BU165" s="38">
        <f>SUM(SUMIF(Survey!DF165:DL165,{"&gt;0","&lt;0"})*{1,-1})+SUM(SUMIF(Survey!DN165:DT165,{"&gt;0","&lt;0"})*{1,-1})</f>
        <v>0</v>
      </c>
      <c r="BV165" s="37">
        <f t="shared" si="108"/>
        <v>0</v>
      </c>
      <c r="BW165" s="37">
        <f t="shared" si="109"/>
        <v>0</v>
      </c>
      <c r="BX165" s="196" t="str">
        <f t="shared" si="110"/>
        <v>Pass</v>
      </c>
      <c r="BY165" s="54" t="b">
        <f>IF(ABS(Survey!$DL165)=0,TRUE,FALSE)</f>
        <v>1</v>
      </c>
      <c r="BZ165" s="53" t="b">
        <f>NOT(ISBLANK(Survey!DM165))</f>
        <v>0</v>
      </c>
      <c r="CA165" s="196" t="str">
        <f t="shared" si="111"/>
        <v>Pass</v>
      </c>
      <c r="CB165" s="54" t="b">
        <f>IF(ABS(Survey!$DT165)=0,TRUE,FALSE)</f>
        <v>1</v>
      </c>
      <c r="CC165" s="53" t="b">
        <f>NOT(ISBLANK(Survey!$DU165))</f>
        <v>0</v>
      </c>
      <c r="CD165" s="196" t="str">
        <f t="shared" si="112"/>
        <v>Fail</v>
      </c>
      <c r="CE165" s="47">
        <f>SUM(SUMIF(Survey!EA165:EC165,{"&gt;0","&lt;0"})*{1,-1})</f>
        <v>0</v>
      </c>
      <c r="CF165" s="50">
        <f t="shared" si="113"/>
        <v>0</v>
      </c>
      <c r="CG165" s="50">
        <f t="shared" si="114"/>
        <v>100</v>
      </c>
      <c r="CH165" s="48" t="b">
        <f>IF(OR(Survey!$M165="ETF",Survey!$M165="ETF, alternative mutual fund",Survey!$M165="Closed-end", Survey!$M165="Split share corp"),TRUE,FALSE)</f>
        <v>0</v>
      </c>
      <c r="CI165" s="196" t="str">
        <f t="shared" si="115"/>
        <v>Fail</v>
      </c>
      <c r="CJ165" s="47">
        <f>SUM(SUMIF(Survey!EE165:EK165,{"&gt;0","&lt;0"})*{1,-1})</f>
        <v>0</v>
      </c>
      <c r="CK165" s="50">
        <f t="shared" si="116"/>
        <v>0</v>
      </c>
      <c r="CL165" s="49">
        <f t="shared" si="117"/>
        <v>100</v>
      </c>
      <c r="CM165" s="196" t="str">
        <f t="shared" si="118"/>
        <v>Fail</v>
      </c>
      <c r="CN165" s="47">
        <f>SUM(SUMIF(Survey!EM165:ES165,{"&gt;0","&lt;0"})*{1,-1})</f>
        <v>0</v>
      </c>
      <c r="CO165" s="50">
        <f t="shared" si="119"/>
        <v>0</v>
      </c>
      <c r="CP165" s="49">
        <f t="shared" si="120"/>
        <v>100</v>
      </c>
    </row>
    <row r="166" spans="1:94">
      <c r="A166" s="1">
        <v>163</v>
      </c>
      <c r="B166" s="37" t="str">
        <f t="shared" si="81"/>
        <v>Pass</v>
      </c>
      <c r="C166" s="37" t="str">
        <f>IF(COUNTBLANK(Survey!B166:ET166)=$C$2, "Pass", "Fail")</f>
        <v>Pass</v>
      </c>
      <c r="D166" s="37" t="str">
        <f t="shared" si="82"/>
        <v>Fail</v>
      </c>
      <c r="F166" s="196" t="str">
        <f t="shared" si="83"/>
        <v>Fail</v>
      </c>
      <c r="G166" s="43">
        <f>COUNTBLANK(Survey!B166:D166)+COUNTBLANK(Survey!G166)+COUNTBLANK(Survey!I166)+COUNTBLANK(Survey!L166:M166)+COUNTBLANK(Survey!P166)+COUNTBLANK(Survey!S166:U166)+COUNTBLANK(Survey!AA166:AC166)+COUNTBLANK(Survey!AF166:AG166)+COUNTBLANK(Survey!AK166)</f>
        <v>17</v>
      </c>
      <c r="H166" s="196" t="str">
        <f t="shared" si="84"/>
        <v>Pass</v>
      </c>
      <c r="I166" s="44">
        <f>LEN(Survey!E166)</f>
        <v>0</v>
      </c>
      <c r="J166" s="196" t="str">
        <f t="shared" si="85"/>
        <v>Pass</v>
      </c>
      <c r="K166" s="43">
        <f>LEN(Survey!F166)</f>
        <v>0</v>
      </c>
      <c r="L166" s="196" t="str">
        <f t="shared" si="86"/>
        <v>Pass</v>
      </c>
      <c r="M166" s="44">
        <f>LEN(Survey!H166)</f>
        <v>0</v>
      </c>
      <c r="N166" s="43" t="str">
        <f>IF(Survey!$L166="Prospectus fund", "Yes", "No")</f>
        <v>No</v>
      </c>
      <c r="O166" s="196" t="str">
        <f t="shared" si="87"/>
        <v>Pass</v>
      </c>
      <c r="P166" s="44">
        <f>MOD((LEN(Survey!J166)+2),11)</f>
        <v>2</v>
      </c>
      <c r="Q166" s="48" t="b">
        <f>IF(OR(Survey!$M166="ETF",Survey!$M166="ETF, alternative mutual fund",Survey!$M166="Closed-end", Survey!$M166="Split share corp", Survey!$I166="Yes"),TRUE,FALSE)</f>
        <v>0</v>
      </c>
      <c r="R166" s="196" t="str">
        <f>IFERROR(IF(AND(OR(U166=V166,V166 = "Either"),NOT(ISBLANK(Survey!K166))),"Pass","Fail"),"Pass")</f>
        <v>Fail</v>
      </c>
      <c r="S166" s="47" cm="1">
        <f t="array" ref="S166">SUM(SUMIF(Survey!BO166:CH166,{"&gt;0","&lt;0"})*{1,-1})</f>
        <v>0</v>
      </c>
      <c r="T166" s="54" cm="1">
        <f t="array" ref="T166">SUM(SUMIF(Survey!BR166,{"&gt;0","&lt;0"})*{1,-1})+SUM(SUMIF(Survey!CB166,{"&gt;0","&lt;0"})*{1,-1})</f>
        <v>0</v>
      </c>
      <c r="U166" s="54">
        <f>Survey!K166</f>
        <v>0</v>
      </c>
      <c r="V166" s="53" t="str">
        <f t="shared" si="88"/>
        <v>Stand-alone</v>
      </c>
      <c r="W166" s="196" t="str">
        <f t="shared" si="89"/>
        <v>Fail</v>
      </c>
      <c r="X166" s="93" cm="1">
        <f t="array" ref="X166">SUM(SUMIF(Survey!BO166:CH166,{"&gt;0","&lt;0"})*{1,-1})+SUM(SUMIF(Survey!CJ166:DC166,{"&gt;0","&lt;0"})*{1,-1})</f>
        <v>0</v>
      </c>
      <c r="Y166" s="93">
        <f>IFERROR(X166/(Survey!$AL166),0)</f>
        <v>0</v>
      </c>
      <c r="Z166" s="198" t="b">
        <f>IF(OR(Survey!$M166="Alternative strategy or hedge",Survey!$M166="Other",Survey!$L166="Prospectus fund"),TRUE,FALSE)</f>
        <v>0</v>
      </c>
      <c r="AA166" s="198" t="b">
        <f>NOT(ISBLANK(Survey!$M166))</f>
        <v>0</v>
      </c>
      <c r="AB166" s="196" t="str">
        <f t="shared" si="90"/>
        <v>Pass</v>
      </c>
      <c r="AC166" s="54" t="b">
        <f>NOT(ISNUMBER(SEARCH("Other",Survey!$P166)))</f>
        <v>1</v>
      </c>
      <c r="AD166" s="53" t="b">
        <f>NOT(ISBLANK(Survey!$Q166))</f>
        <v>0</v>
      </c>
      <c r="AE166" s="239" t="str" cm="1">
        <f t="array" ref="AE166">IF(OR(IF(OR($AG166+$AH166 = 2, $AI166=1), FALSE, TRUE), AND($AF166:$AF166 = 0)),"Pass","Fail")</f>
        <v>Pass</v>
      </c>
      <c r="AF166" s="235">
        <f>COUNTBLANK(Survey!$W166:$Z166)</f>
        <v>4</v>
      </c>
      <c r="AG166" s="235">
        <f>IF(Survey!$I166="Yes",1,0)</f>
        <v>0</v>
      </c>
      <c r="AH166" s="235">
        <f>IF(OR(Survey!$M166="Mutual fund",Survey!$M166="Alternative mutual fund",Survey!$M166="Money market"),1,0)</f>
        <v>0</v>
      </c>
      <c r="AI166" s="240">
        <f>IF(OR(Survey!$M166="ETF",Survey!$M166="ETF, alternative mutual fund"),1,0)</f>
        <v>0</v>
      </c>
      <c r="AJ166" s="196" t="str">
        <f t="shared" si="91"/>
        <v>Pass</v>
      </c>
      <c r="AK166" s="54" t="b">
        <f>NOT(ISNUMBER(SEARCH("Yes",Survey!$AC166)))</f>
        <v>1</v>
      </c>
      <c r="AL166" s="53" t="b">
        <f>IF(COUNTBLANK(Survey!$AD166:$AE166)=0,TRUE, FALSE)</f>
        <v>0</v>
      </c>
      <c r="AM166" s="196" t="str">
        <f t="shared" si="92"/>
        <v>Pass</v>
      </c>
      <c r="AN166" s="54" t="b">
        <f>NOT(ISNUMBER(SEARCH("Yes",Survey!$AF166)))</f>
        <v>1</v>
      </c>
      <c r="AO166" s="53" t="b">
        <f>NOT(ISBLANK(Survey!$AH166))</f>
        <v>0</v>
      </c>
      <c r="AP166" s="196" t="str">
        <f t="shared" si="93"/>
        <v>Pass</v>
      </c>
      <c r="AQ166" s="54" t="b">
        <f>NOT(OR(ISNUMBER(SEARCH("Other",Survey!$AH166)),ISNUMBER(SEARCH("Multiple",Survey!$AH166))))</f>
        <v>1</v>
      </c>
      <c r="AR166" s="53" t="b">
        <f>NOT(ISBLANK(Survey!$AI166))</f>
        <v>0</v>
      </c>
      <c r="AS166" s="196" t="str">
        <f t="shared" si="94"/>
        <v>Fail</v>
      </c>
      <c r="AT166" s="45">
        <f>(Survey!$AL166)</f>
        <v>0</v>
      </c>
      <c r="AU166" s="37" t="str">
        <f t="shared" si="95"/>
        <v>Fail</v>
      </c>
      <c r="AV166" s="38">
        <f>ABS(Survey!$AL166)</f>
        <v>0</v>
      </c>
      <c r="AW166" s="64">
        <f>ABS(Survey!$AM166)+Survey!$AN166-ABS(Survey!$AO166)+ABS(Survey!$AP166)-ABS(Survey!$AQ166)+ABS(Survey!$AR166)-ABS(Survey!$AS166)+Survey!$AT166</f>
        <v>0</v>
      </c>
      <c r="AX166" s="46" t="str">
        <f t="shared" si="96"/>
        <v>No holdings</v>
      </c>
      <c r="AY166" s="37">
        <f t="shared" si="97"/>
        <v>0</v>
      </c>
      <c r="AZ166" s="196" t="str">
        <f t="shared" si="98"/>
        <v>Pass</v>
      </c>
      <c r="BA166" s="54" t="b">
        <f>IF(ABS(Survey!$AT166)=0,TRUE,FALSE)</f>
        <v>1</v>
      </c>
      <c r="BB166" s="53" t="b">
        <f>NOT(ISBLANK(Survey!$AU166))</f>
        <v>0</v>
      </c>
      <c r="BC166" s="37" t="str">
        <f t="shared" si="99"/>
        <v>Fail</v>
      </c>
      <c r="BD166" s="38">
        <f>ABS(Survey!$AL166)</f>
        <v>0</v>
      </c>
      <c r="BE166" s="38" cm="1">
        <f t="array" ref="BE166">SUM(SUMIF(Survey!AW166:BD166,{"&gt;0","&lt;0"})*{1,-1})-SUM(SUMIF(Survey!BF166:BM166,{"&gt;0","&lt;0"})*{1,-1})</f>
        <v>0</v>
      </c>
      <c r="BF166" s="46" t="str">
        <f t="shared" si="100"/>
        <v>No holdings</v>
      </c>
      <c r="BG166" s="37">
        <f t="shared" si="101"/>
        <v>0</v>
      </c>
      <c r="BH166" s="196" t="str">
        <f t="shared" si="102"/>
        <v>Fail</v>
      </c>
      <c r="BI166" s="47">
        <f>ABS(Survey!$AL166)</f>
        <v>0</v>
      </c>
      <c r="BJ166" s="47" cm="1">
        <f t="array" ref="BJ166">SUM(SUMIF(Survey!BO166:CH166,{"&gt;0","&lt;0"})*{1,-1})-SUM(SUMIF(Survey!CJ166:DC166,{"&gt;0","&lt;0"})*{1,-1})</f>
        <v>0</v>
      </c>
      <c r="BK166" s="48" t="str">
        <f t="shared" si="103"/>
        <v>No holdings</v>
      </c>
      <c r="BL166" s="49">
        <f t="shared" si="104"/>
        <v>0</v>
      </c>
      <c r="BM166" s="196" t="str">
        <f t="shared" si="105"/>
        <v>Pass</v>
      </c>
      <c r="BN166" s="54" t="b">
        <f>IF(ABS(Survey!$CH166)=0,TRUE,FALSE)</f>
        <v>1</v>
      </c>
      <c r="BO166" s="53" t="b">
        <f>NOT(ISBLANK(Survey!$CI166))</f>
        <v>0</v>
      </c>
      <c r="BP166" s="196" t="str">
        <f t="shared" si="106"/>
        <v>Pass</v>
      </c>
      <c r="BQ166" s="54" t="b">
        <f>IF(ABS(Survey!$DC166)=0,TRUE,FALSE)</f>
        <v>1</v>
      </c>
      <c r="BR166" s="53" t="b">
        <f>NOT(ISBLANK(Survey!$DD166))</f>
        <v>0</v>
      </c>
      <c r="BS166" s="37" t="str">
        <f t="shared" si="107"/>
        <v>Pass</v>
      </c>
      <c r="BT166" s="38" cm="1">
        <f t="array" ref="BT166">SUM(SUMIF(Survey!CD166,{"&gt;0","&lt;0"})*{1,-1})+SUM(SUMIF(Survey!CY166,{"&gt;0","&lt;0"})*{1,-1})</f>
        <v>0</v>
      </c>
      <c r="BU166" s="38">
        <f>SUM(SUMIF(Survey!DF166:DL166,{"&gt;0","&lt;0"})*{1,-1})+SUM(SUMIF(Survey!DN166:DT166,{"&gt;0","&lt;0"})*{1,-1})</f>
        <v>0</v>
      </c>
      <c r="BV166" s="37">
        <f t="shared" si="108"/>
        <v>0</v>
      </c>
      <c r="BW166" s="37">
        <f t="shared" si="109"/>
        <v>0</v>
      </c>
      <c r="BX166" s="196" t="str">
        <f t="shared" si="110"/>
        <v>Pass</v>
      </c>
      <c r="BY166" s="54" t="b">
        <f>IF(ABS(Survey!$DL166)=0,TRUE,FALSE)</f>
        <v>1</v>
      </c>
      <c r="BZ166" s="53" t="b">
        <f>NOT(ISBLANK(Survey!DM166))</f>
        <v>0</v>
      </c>
      <c r="CA166" s="196" t="str">
        <f t="shared" si="111"/>
        <v>Pass</v>
      </c>
      <c r="CB166" s="54" t="b">
        <f>IF(ABS(Survey!$DT166)=0,TRUE,FALSE)</f>
        <v>1</v>
      </c>
      <c r="CC166" s="53" t="b">
        <f>NOT(ISBLANK(Survey!$DU166))</f>
        <v>0</v>
      </c>
      <c r="CD166" s="196" t="str">
        <f t="shared" si="112"/>
        <v>Fail</v>
      </c>
      <c r="CE166" s="47">
        <f>SUM(SUMIF(Survey!EA166:EC166,{"&gt;0","&lt;0"})*{1,-1})</f>
        <v>0</v>
      </c>
      <c r="CF166" s="50">
        <f t="shared" si="113"/>
        <v>0</v>
      </c>
      <c r="CG166" s="50">
        <f t="shared" si="114"/>
        <v>100</v>
      </c>
      <c r="CH166" s="48" t="b">
        <f>IF(OR(Survey!$M166="ETF",Survey!$M166="ETF, alternative mutual fund",Survey!$M166="Closed-end", Survey!$M166="Split share corp"),TRUE,FALSE)</f>
        <v>0</v>
      </c>
      <c r="CI166" s="196" t="str">
        <f t="shared" si="115"/>
        <v>Fail</v>
      </c>
      <c r="CJ166" s="47">
        <f>SUM(SUMIF(Survey!EE166:EK166,{"&gt;0","&lt;0"})*{1,-1})</f>
        <v>0</v>
      </c>
      <c r="CK166" s="50">
        <f t="shared" si="116"/>
        <v>0</v>
      </c>
      <c r="CL166" s="49">
        <f t="shared" si="117"/>
        <v>100</v>
      </c>
      <c r="CM166" s="196" t="str">
        <f t="shared" si="118"/>
        <v>Fail</v>
      </c>
      <c r="CN166" s="47">
        <f>SUM(SUMIF(Survey!EM166:ES166,{"&gt;0","&lt;0"})*{1,-1})</f>
        <v>0</v>
      </c>
      <c r="CO166" s="50">
        <f t="shared" si="119"/>
        <v>0</v>
      </c>
      <c r="CP166" s="49">
        <f t="shared" si="120"/>
        <v>100</v>
      </c>
    </row>
    <row r="167" spans="1:94">
      <c r="A167" s="1">
        <v>164</v>
      </c>
      <c r="B167" s="37" t="str">
        <f t="shared" si="81"/>
        <v>Pass</v>
      </c>
      <c r="C167" s="37" t="str">
        <f>IF(COUNTBLANK(Survey!B167:ET167)=$C$2, "Pass", "Fail")</f>
        <v>Pass</v>
      </c>
      <c r="D167" s="37" t="str">
        <f t="shared" si="82"/>
        <v>Fail</v>
      </c>
      <c r="F167" s="196" t="str">
        <f t="shared" si="83"/>
        <v>Fail</v>
      </c>
      <c r="G167" s="43">
        <f>COUNTBLANK(Survey!B167:D167)+COUNTBLANK(Survey!G167)+COUNTBLANK(Survey!I167)+COUNTBLANK(Survey!L167:M167)+COUNTBLANK(Survey!P167)+COUNTBLANK(Survey!S167:U167)+COUNTBLANK(Survey!AA167:AC167)+COUNTBLANK(Survey!AF167:AG167)+COUNTBLANK(Survey!AK167)</f>
        <v>17</v>
      </c>
      <c r="H167" s="196" t="str">
        <f t="shared" si="84"/>
        <v>Pass</v>
      </c>
      <c r="I167" s="44">
        <f>LEN(Survey!E167)</f>
        <v>0</v>
      </c>
      <c r="J167" s="196" t="str">
        <f t="shared" si="85"/>
        <v>Pass</v>
      </c>
      <c r="K167" s="43">
        <f>LEN(Survey!F167)</f>
        <v>0</v>
      </c>
      <c r="L167" s="196" t="str">
        <f t="shared" si="86"/>
        <v>Pass</v>
      </c>
      <c r="M167" s="44">
        <f>LEN(Survey!H167)</f>
        <v>0</v>
      </c>
      <c r="N167" s="43" t="str">
        <f>IF(Survey!$L167="Prospectus fund", "Yes", "No")</f>
        <v>No</v>
      </c>
      <c r="O167" s="196" t="str">
        <f t="shared" si="87"/>
        <v>Pass</v>
      </c>
      <c r="P167" s="44">
        <f>MOD((LEN(Survey!J167)+2),11)</f>
        <v>2</v>
      </c>
      <c r="Q167" s="48" t="b">
        <f>IF(OR(Survey!$M167="ETF",Survey!$M167="ETF, alternative mutual fund",Survey!$M167="Closed-end", Survey!$M167="Split share corp", Survey!$I167="Yes"),TRUE,FALSE)</f>
        <v>0</v>
      </c>
      <c r="R167" s="196" t="str">
        <f>IFERROR(IF(AND(OR(U167=V167,V167 = "Either"),NOT(ISBLANK(Survey!K167))),"Pass","Fail"),"Pass")</f>
        <v>Fail</v>
      </c>
      <c r="S167" s="47" cm="1">
        <f t="array" ref="S167">SUM(SUMIF(Survey!BO167:CH167,{"&gt;0","&lt;0"})*{1,-1})</f>
        <v>0</v>
      </c>
      <c r="T167" s="54" cm="1">
        <f t="array" ref="T167">SUM(SUMIF(Survey!BR167,{"&gt;0","&lt;0"})*{1,-1})+SUM(SUMIF(Survey!CB167,{"&gt;0","&lt;0"})*{1,-1})</f>
        <v>0</v>
      </c>
      <c r="U167" s="54">
        <f>Survey!K167</f>
        <v>0</v>
      </c>
      <c r="V167" s="53" t="str">
        <f t="shared" si="88"/>
        <v>Stand-alone</v>
      </c>
      <c r="W167" s="196" t="str">
        <f t="shared" si="89"/>
        <v>Fail</v>
      </c>
      <c r="X167" s="93" cm="1">
        <f t="array" ref="X167">SUM(SUMIF(Survey!BO167:CH167,{"&gt;0","&lt;0"})*{1,-1})+SUM(SUMIF(Survey!CJ167:DC167,{"&gt;0","&lt;0"})*{1,-1})</f>
        <v>0</v>
      </c>
      <c r="Y167" s="93">
        <f>IFERROR(X167/(Survey!$AL167),0)</f>
        <v>0</v>
      </c>
      <c r="Z167" s="198" t="b">
        <f>IF(OR(Survey!$M167="Alternative strategy or hedge",Survey!$M167="Other",Survey!$L167="Prospectus fund"),TRUE,FALSE)</f>
        <v>0</v>
      </c>
      <c r="AA167" s="198" t="b">
        <f>NOT(ISBLANK(Survey!$M167))</f>
        <v>0</v>
      </c>
      <c r="AB167" s="196" t="str">
        <f t="shared" si="90"/>
        <v>Pass</v>
      </c>
      <c r="AC167" s="54" t="b">
        <f>NOT(ISNUMBER(SEARCH("Other",Survey!$P167)))</f>
        <v>1</v>
      </c>
      <c r="AD167" s="53" t="b">
        <f>NOT(ISBLANK(Survey!$Q167))</f>
        <v>0</v>
      </c>
      <c r="AE167" s="239" t="str" cm="1">
        <f t="array" ref="AE167">IF(OR(IF(OR($AG167+$AH167 = 2, $AI167=1), FALSE, TRUE), AND($AF167:$AF167 = 0)),"Pass","Fail")</f>
        <v>Pass</v>
      </c>
      <c r="AF167" s="235">
        <f>COUNTBLANK(Survey!$W167:$Z167)</f>
        <v>4</v>
      </c>
      <c r="AG167" s="235">
        <f>IF(Survey!$I167="Yes",1,0)</f>
        <v>0</v>
      </c>
      <c r="AH167" s="235">
        <f>IF(OR(Survey!$M167="Mutual fund",Survey!$M167="Alternative mutual fund",Survey!$M167="Money market"),1,0)</f>
        <v>0</v>
      </c>
      <c r="AI167" s="240">
        <f>IF(OR(Survey!$M167="ETF",Survey!$M167="ETF, alternative mutual fund"),1,0)</f>
        <v>0</v>
      </c>
      <c r="AJ167" s="196" t="str">
        <f t="shared" si="91"/>
        <v>Pass</v>
      </c>
      <c r="AK167" s="54" t="b">
        <f>NOT(ISNUMBER(SEARCH("Yes",Survey!$AC167)))</f>
        <v>1</v>
      </c>
      <c r="AL167" s="53" t="b">
        <f>IF(COUNTBLANK(Survey!$AD167:$AE167)=0,TRUE, FALSE)</f>
        <v>0</v>
      </c>
      <c r="AM167" s="196" t="str">
        <f t="shared" si="92"/>
        <v>Pass</v>
      </c>
      <c r="AN167" s="54" t="b">
        <f>NOT(ISNUMBER(SEARCH("Yes",Survey!$AF167)))</f>
        <v>1</v>
      </c>
      <c r="AO167" s="53" t="b">
        <f>NOT(ISBLANK(Survey!$AH167))</f>
        <v>0</v>
      </c>
      <c r="AP167" s="196" t="str">
        <f t="shared" si="93"/>
        <v>Pass</v>
      </c>
      <c r="AQ167" s="54" t="b">
        <f>NOT(OR(ISNUMBER(SEARCH("Other",Survey!$AH167)),ISNUMBER(SEARCH("Multiple",Survey!$AH167))))</f>
        <v>1</v>
      </c>
      <c r="AR167" s="53" t="b">
        <f>NOT(ISBLANK(Survey!$AI167))</f>
        <v>0</v>
      </c>
      <c r="AS167" s="196" t="str">
        <f t="shared" si="94"/>
        <v>Fail</v>
      </c>
      <c r="AT167" s="45">
        <f>(Survey!$AL167)</f>
        <v>0</v>
      </c>
      <c r="AU167" s="37" t="str">
        <f t="shared" si="95"/>
        <v>Fail</v>
      </c>
      <c r="AV167" s="38">
        <f>ABS(Survey!$AL167)</f>
        <v>0</v>
      </c>
      <c r="AW167" s="64">
        <f>ABS(Survey!$AM167)+Survey!$AN167-ABS(Survey!$AO167)+ABS(Survey!$AP167)-ABS(Survey!$AQ167)+ABS(Survey!$AR167)-ABS(Survey!$AS167)+Survey!$AT167</f>
        <v>0</v>
      </c>
      <c r="AX167" s="46" t="str">
        <f t="shared" si="96"/>
        <v>No holdings</v>
      </c>
      <c r="AY167" s="37">
        <f t="shared" si="97"/>
        <v>0</v>
      </c>
      <c r="AZ167" s="196" t="str">
        <f t="shared" si="98"/>
        <v>Pass</v>
      </c>
      <c r="BA167" s="54" t="b">
        <f>IF(ABS(Survey!$AT167)=0,TRUE,FALSE)</f>
        <v>1</v>
      </c>
      <c r="BB167" s="53" t="b">
        <f>NOT(ISBLANK(Survey!$AU167))</f>
        <v>0</v>
      </c>
      <c r="BC167" s="37" t="str">
        <f t="shared" si="99"/>
        <v>Fail</v>
      </c>
      <c r="BD167" s="38">
        <f>ABS(Survey!$AL167)</f>
        <v>0</v>
      </c>
      <c r="BE167" s="38" cm="1">
        <f t="array" ref="BE167">SUM(SUMIF(Survey!AW167:BD167,{"&gt;0","&lt;0"})*{1,-1})-SUM(SUMIF(Survey!BF167:BM167,{"&gt;0","&lt;0"})*{1,-1})</f>
        <v>0</v>
      </c>
      <c r="BF167" s="46" t="str">
        <f t="shared" si="100"/>
        <v>No holdings</v>
      </c>
      <c r="BG167" s="37">
        <f t="shared" si="101"/>
        <v>0</v>
      </c>
      <c r="BH167" s="196" t="str">
        <f t="shared" si="102"/>
        <v>Fail</v>
      </c>
      <c r="BI167" s="47">
        <f>ABS(Survey!$AL167)</f>
        <v>0</v>
      </c>
      <c r="BJ167" s="47" cm="1">
        <f t="array" ref="BJ167">SUM(SUMIF(Survey!BO167:CH167,{"&gt;0","&lt;0"})*{1,-1})-SUM(SUMIF(Survey!CJ167:DC167,{"&gt;0","&lt;0"})*{1,-1})</f>
        <v>0</v>
      </c>
      <c r="BK167" s="48" t="str">
        <f t="shared" si="103"/>
        <v>No holdings</v>
      </c>
      <c r="BL167" s="49">
        <f t="shared" si="104"/>
        <v>0</v>
      </c>
      <c r="BM167" s="196" t="str">
        <f t="shared" si="105"/>
        <v>Pass</v>
      </c>
      <c r="BN167" s="54" t="b">
        <f>IF(ABS(Survey!$CH167)=0,TRUE,FALSE)</f>
        <v>1</v>
      </c>
      <c r="BO167" s="53" t="b">
        <f>NOT(ISBLANK(Survey!$CI167))</f>
        <v>0</v>
      </c>
      <c r="BP167" s="196" t="str">
        <f t="shared" si="106"/>
        <v>Pass</v>
      </c>
      <c r="BQ167" s="54" t="b">
        <f>IF(ABS(Survey!$DC167)=0,TRUE,FALSE)</f>
        <v>1</v>
      </c>
      <c r="BR167" s="53" t="b">
        <f>NOT(ISBLANK(Survey!$DD167))</f>
        <v>0</v>
      </c>
      <c r="BS167" s="37" t="str">
        <f t="shared" si="107"/>
        <v>Pass</v>
      </c>
      <c r="BT167" s="38" cm="1">
        <f t="array" ref="BT167">SUM(SUMIF(Survey!CD167,{"&gt;0","&lt;0"})*{1,-1})+SUM(SUMIF(Survey!CY167,{"&gt;0","&lt;0"})*{1,-1})</f>
        <v>0</v>
      </c>
      <c r="BU167" s="38">
        <f>SUM(SUMIF(Survey!DF167:DL167,{"&gt;0","&lt;0"})*{1,-1})+SUM(SUMIF(Survey!DN167:DT167,{"&gt;0","&lt;0"})*{1,-1})</f>
        <v>0</v>
      </c>
      <c r="BV167" s="37">
        <f t="shared" si="108"/>
        <v>0</v>
      </c>
      <c r="BW167" s="37">
        <f t="shared" si="109"/>
        <v>0</v>
      </c>
      <c r="BX167" s="196" t="str">
        <f t="shared" si="110"/>
        <v>Pass</v>
      </c>
      <c r="BY167" s="54" t="b">
        <f>IF(ABS(Survey!$DL167)=0,TRUE,FALSE)</f>
        <v>1</v>
      </c>
      <c r="BZ167" s="53" t="b">
        <f>NOT(ISBLANK(Survey!DM167))</f>
        <v>0</v>
      </c>
      <c r="CA167" s="196" t="str">
        <f t="shared" si="111"/>
        <v>Pass</v>
      </c>
      <c r="CB167" s="54" t="b">
        <f>IF(ABS(Survey!$DT167)=0,TRUE,FALSE)</f>
        <v>1</v>
      </c>
      <c r="CC167" s="53" t="b">
        <f>NOT(ISBLANK(Survey!$DU167))</f>
        <v>0</v>
      </c>
      <c r="CD167" s="196" t="str">
        <f t="shared" si="112"/>
        <v>Fail</v>
      </c>
      <c r="CE167" s="47">
        <f>SUM(SUMIF(Survey!EA167:EC167,{"&gt;0","&lt;0"})*{1,-1})</f>
        <v>0</v>
      </c>
      <c r="CF167" s="50">
        <f t="shared" si="113"/>
        <v>0</v>
      </c>
      <c r="CG167" s="50">
        <f t="shared" si="114"/>
        <v>100</v>
      </c>
      <c r="CH167" s="48" t="b">
        <f>IF(OR(Survey!$M167="ETF",Survey!$M167="ETF, alternative mutual fund",Survey!$M167="Closed-end", Survey!$M167="Split share corp"),TRUE,FALSE)</f>
        <v>0</v>
      </c>
      <c r="CI167" s="196" t="str">
        <f t="shared" si="115"/>
        <v>Fail</v>
      </c>
      <c r="CJ167" s="47">
        <f>SUM(SUMIF(Survey!EE167:EK167,{"&gt;0","&lt;0"})*{1,-1})</f>
        <v>0</v>
      </c>
      <c r="CK167" s="50">
        <f t="shared" si="116"/>
        <v>0</v>
      </c>
      <c r="CL167" s="49">
        <f t="shared" si="117"/>
        <v>100</v>
      </c>
      <c r="CM167" s="196" t="str">
        <f t="shared" si="118"/>
        <v>Fail</v>
      </c>
      <c r="CN167" s="47">
        <f>SUM(SUMIF(Survey!EM167:ES167,{"&gt;0","&lt;0"})*{1,-1})</f>
        <v>0</v>
      </c>
      <c r="CO167" s="50">
        <f t="shared" si="119"/>
        <v>0</v>
      </c>
      <c r="CP167" s="49">
        <f t="shared" si="120"/>
        <v>100</v>
      </c>
    </row>
    <row r="168" spans="1:94">
      <c r="A168" s="1">
        <v>165</v>
      </c>
      <c r="B168" s="37" t="str">
        <f t="shared" si="81"/>
        <v>Pass</v>
      </c>
      <c r="C168" s="37" t="str">
        <f>IF(COUNTBLANK(Survey!B168:ET168)=$C$2, "Pass", "Fail")</f>
        <v>Pass</v>
      </c>
      <c r="D168" s="37" t="str">
        <f t="shared" si="82"/>
        <v>Fail</v>
      </c>
      <c r="F168" s="196" t="str">
        <f t="shared" si="83"/>
        <v>Fail</v>
      </c>
      <c r="G168" s="43">
        <f>COUNTBLANK(Survey!B168:D168)+COUNTBLANK(Survey!G168)+COUNTBLANK(Survey!I168)+COUNTBLANK(Survey!L168:M168)+COUNTBLANK(Survey!P168)+COUNTBLANK(Survey!S168:U168)+COUNTBLANK(Survey!AA168:AC168)+COUNTBLANK(Survey!AF168:AG168)+COUNTBLANK(Survey!AK168)</f>
        <v>17</v>
      </c>
      <c r="H168" s="196" t="str">
        <f t="shared" si="84"/>
        <v>Pass</v>
      </c>
      <c r="I168" s="44">
        <f>LEN(Survey!E168)</f>
        <v>0</v>
      </c>
      <c r="J168" s="196" t="str">
        <f t="shared" si="85"/>
        <v>Pass</v>
      </c>
      <c r="K168" s="43">
        <f>LEN(Survey!F168)</f>
        <v>0</v>
      </c>
      <c r="L168" s="196" t="str">
        <f t="shared" si="86"/>
        <v>Pass</v>
      </c>
      <c r="M168" s="44">
        <f>LEN(Survey!H168)</f>
        <v>0</v>
      </c>
      <c r="N168" s="43" t="str">
        <f>IF(Survey!$L168="Prospectus fund", "Yes", "No")</f>
        <v>No</v>
      </c>
      <c r="O168" s="196" t="str">
        <f t="shared" si="87"/>
        <v>Pass</v>
      </c>
      <c r="P168" s="44">
        <f>MOD((LEN(Survey!J168)+2),11)</f>
        <v>2</v>
      </c>
      <c r="Q168" s="48" t="b">
        <f>IF(OR(Survey!$M168="ETF",Survey!$M168="ETF, alternative mutual fund",Survey!$M168="Closed-end", Survey!$M168="Split share corp", Survey!$I168="Yes"),TRUE,FALSE)</f>
        <v>0</v>
      </c>
      <c r="R168" s="196" t="str">
        <f>IFERROR(IF(AND(OR(U168=V168,V168 = "Either"),NOT(ISBLANK(Survey!K168))),"Pass","Fail"),"Pass")</f>
        <v>Fail</v>
      </c>
      <c r="S168" s="47" cm="1">
        <f t="array" ref="S168">SUM(SUMIF(Survey!BO168:CH168,{"&gt;0","&lt;0"})*{1,-1})</f>
        <v>0</v>
      </c>
      <c r="T168" s="54" cm="1">
        <f t="array" ref="T168">SUM(SUMIF(Survey!BR168,{"&gt;0","&lt;0"})*{1,-1})+SUM(SUMIF(Survey!CB168,{"&gt;0","&lt;0"})*{1,-1})</f>
        <v>0</v>
      </c>
      <c r="U168" s="54">
        <f>Survey!K168</f>
        <v>0</v>
      </c>
      <c r="V168" s="53" t="str">
        <f t="shared" si="88"/>
        <v>Stand-alone</v>
      </c>
      <c r="W168" s="196" t="str">
        <f t="shared" si="89"/>
        <v>Fail</v>
      </c>
      <c r="X168" s="93" cm="1">
        <f t="array" ref="X168">SUM(SUMIF(Survey!BO168:CH168,{"&gt;0","&lt;0"})*{1,-1})+SUM(SUMIF(Survey!CJ168:DC168,{"&gt;0","&lt;0"})*{1,-1})</f>
        <v>0</v>
      </c>
      <c r="Y168" s="93">
        <f>IFERROR(X168/(Survey!$AL168),0)</f>
        <v>0</v>
      </c>
      <c r="Z168" s="198" t="b">
        <f>IF(OR(Survey!$M168="Alternative strategy or hedge",Survey!$M168="Other",Survey!$L168="Prospectus fund"),TRUE,FALSE)</f>
        <v>0</v>
      </c>
      <c r="AA168" s="198" t="b">
        <f>NOT(ISBLANK(Survey!$M168))</f>
        <v>0</v>
      </c>
      <c r="AB168" s="196" t="str">
        <f t="shared" si="90"/>
        <v>Pass</v>
      </c>
      <c r="AC168" s="54" t="b">
        <f>NOT(ISNUMBER(SEARCH("Other",Survey!$P168)))</f>
        <v>1</v>
      </c>
      <c r="AD168" s="53" t="b">
        <f>NOT(ISBLANK(Survey!$Q168))</f>
        <v>0</v>
      </c>
      <c r="AE168" s="239" t="str" cm="1">
        <f t="array" ref="AE168">IF(OR(IF(OR($AG168+$AH168 = 2, $AI168=1), FALSE, TRUE), AND($AF168:$AF168 = 0)),"Pass","Fail")</f>
        <v>Pass</v>
      </c>
      <c r="AF168" s="235">
        <f>COUNTBLANK(Survey!$W168:$Z168)</f>
        <v>4</v>
      </c>
      <c r="AG168" s="235">
        <f>IF(Survey!$I168="Yes",1,0)</f>
        <v>0</v>
      </c>
      <c r="AH168" s="235">
        <f>IF(OR(Survey!$M168="Mutual fund",Survey!$M168="Alternative mutual fund",Survey!$M168="Money market"),1,0)</f>
        <v>0</v>
      </c>
      <c r="AI168" s="240">
        <f>IF(OR(Survey!$M168="ETF",Survey!$M168="ETF, alternative mutual fund"),1,0)</f>
        <v>0</v>
      </c>
      <c r="AJ168" s="196" t="str">
        <f t="shared" si="91"/>
        <v>Pass</v>
      </c>
      <c r="AK168" s="54" t="b">
        <f>NOT(ISNUMBER(SEARCH("Yes",Survey!$AC168)))</f>
        <v>1</v>
      </c>
      <c r="AL168" s="53" t="b">
        <f>IF(COUNTBLANK(Survey!$AD168:$AE168)=0,TRUE, FALSE)</f>
        <v>0</v>
      </c>
      <c r="AM168" s="196" t="str">
        <f t="shared" si="92"/>
        <v>Pass</v>
      </c>
      <c r="AN168" s="54" t="b">
        <f>NOT(ISNUMBER(SEARCH("Yes",Survey!$AF168)))</f>
        <v>1</v>
      </c>
      <c r="AO168" s="53" t="b">
        <f>NOT(ISBLANK(Survey!$AH168))</f>
        <v>0</v>
      </c>
      <c r="AP168" s="196" t="str">
        <f t="shared" si="93"/>
        <v>Pass</v>
      </c>
      <c r="AQ168" s="54" t="b">
        <f>NOT(OR(ISNUMBER(SEARCH("Other",Survey!$AH168)),ISNUMBER(SEARCH("Multiple",Survey!$AH168))))</f>
        <v>1</v>
      </c>
      <c r="AR168" s="53" t="b">
        <f>NOT(ISBLANK(Survey!$AI168))</f>
        <v>0</v>
      </c>
      <c r="AS168" s="196" t="str">
        <f t="shared" si="94"/>
        <v>Fail</v>
      </c>
      <c r="AT168" s="45">
        <f>(Survey!$AL168)</f>
        <v>0</v>
      </c>
      <c r="AU168" s="37" t="str">
        <f t="shared" si="95"/>
        <v>Fail</v>
      </c>
      <c r="AV168" s="38">
        <f>ABS(Survey!$AL168)</f>
        <v>0</v>
      </c>
      <c r="AW168" s="64">
        <f>ABS(Survey!$AM168)+Survey!$AN168-ABS(Survey!$AO168)+ABS(Survey!$AP168)-ABS(Survey!$AQ168)+ABS(Survey!$AR168)-ABS(Survey!$AS168)+Survey!$AT168</f>
        <v>0</v>
      </c>
      <c r="AX168" s="46" t="str">
        <f t="shared" si="96"/>
        <v>No holdings</v>
      </c>
      <c r="AY168" s="37">
        <f t="shared" si="97"/>
        <v>0</v>
      </c>
      <c r="AZ168" s="196" t="str">
        <f t="shared" si="98"/>
        <v>Pass</v>
      </c>
      <c r="BA168" s="54" t="b">
        <f>IF(ABS(Survey!$AT168)=0,TRUE,FALSE)</f>
        <v>1</v>
      </c>
      <c r="BB168" s="53" t="b">
        <f>NOT(ISBLANK(Survey!$AU168))</f>
        <v>0</v>
      </c>
      <c r="BC168" s="37" t="str">
        <f t="shared" si="99"/>
        <v>Fail</v>
      </c>
      <c r="BD168" s="38">
        <f>ABS(Survey!$AL168)</f>
        <v>0</v>
      </c>
      <c r="BE168" s="38" cm="1">
        <f t="array" ref="BE168">SUM(SUMIF(Survey!AW168:BD168,{"&gt;0","&lt;0"})*{1,-1})-SUM(SUMIF(Survey!BF168:BM168,{"&gt;0","&lt;0"})*{1,-1})</f>
        <v>0</v>
      </c>
      <c r="BF168" s="46" t="str">
        <f t="shared" si="100"/>
        <v>No holdings</v>
      </c>
      <c r="BG168" s="37">
        <f t="shared" si="101"/>
        <v>0</v>
      </c>
      <c r="BH168" s="196" t="str">
        <f t="shared" si="102"/>
        <v>Fail</v>
      </c>
      <c r="BI168" s="47">
        <f>ABS(Survey!$AL168)</f>
        <v>0</v>
      </c>
      <c r="BJ168" s="47" cm="1">
        <f t="array" ref="BJ168">SUM(SUMIF(Survey!BO168:CH168,{"&gt;0","&lt;0"})*{1,-1})-SUM(SUMIF(Survey!CJ168:DC168,{"&gt;0","&lt;0"})*{1,-1})</f>
        <v>0</v>
      </c>
      <c r="BK168" s="48" t="str">
        <f t="shared" si="103"/>
        <v>No holdings</v>
      </c>
      <c r="BL168" s="49">
        <f t="shared" si="104"/>
        <v>0</v>
      </c>
      <c r="BM168" s="196" t="str">
        <f t="shared" si="105"/>
        <v>Pass</v>
      </c>
      <c r="BN168" s="54" t="b">
        <f>IF(ABS(Survey!$CH168)=0,TRUE,FALSE)</f>
        <v>1</v>
      </c>
      <c r="BO168" s="53" t="b">
        <f>NOT(ISBLANK(Survey!$CI168))</f>
        <v>0</v>
      </c>
      <c r="BP168" s="196" t="str">
        <f t="shared" si="106"/>
        <v>Pass</v>
      </c>
      <c r="BQ168" s="54" t="b">
        <f>IF(ABS(Survey!$DC168)=0,TRUE,FALSE)</f>
        <v>1</v>
      </c>
      <c r="BR168" s="53" t="b">
        <f>NOT(ISBLANK(Survey!$DD168))</f>
        <v>0</v>
      </c>
      <c r="BS168" s="37" t="str">
        <f t="shared" si="107"/>
        <v>Pass</v>
      </c>
      <c r="BT168" s="38" cm="1">
        <f t="array" ref="BT168">SUM(SUMIF(Survey!CD168,{"&gt;0","&lt;0"})*{1,-1})+SUM(SUMIF(Survey!CY168,{"&gt;0","&lt;0"})*{1,-1})</f>
        <v>0</v>
      </c>
      <c r="BU168" s="38">
        <f>SUM(SUMIF(Survey!DF168:DL168,{"&gt;0","&lt;0"})*{1,-1})+SUM(SUMIF(Survey!DN168:DT168,{"&gt;0","&lt;0"})*{1,-1})</f>
        <v>0</v>
      </c>
      <c r="BV168" s="37">
        <f t="shared" si="108"/>
        <v>0</v>
      </c>
      <c r="BW168" s="37">
        <f t="shared" si="109"/>
        <v>0</v>
      </c>
      <c r="BX168" s="196" t="str">
        <f t="shared" si="110"/>
        <v>Pass</v>
      </c>
      <c r="BY168" s="54" t="b">
        <f>IF(ABS(Survey!$DL168)=0,TRUE,FALSE)</f>
        <v>1</v>
      </c>
      <c r="BZ168" s="53" t="b">
        <f>NOT(ISBLANK(Survey!DM168))</f>
        <v>0</v>
      </c>
      <c r="CA168" s="196" t="str">
        <f t="shared" si="111"/>
        <v>Pass</v>
      </c>
      <c r="CB168" s="54" t="b">
        <f>IF(ABS(Survey!$DT168)=0,TRUE,FALSE)</f>
        <v>1</v>
      </c>
      <c r="CC168" s="53" t="b">
        <f>NOT(ISBLANK(Survey!$DU168))</f>
        <v>0</v>
      </c>
      <c r="CD168" s="196" t="str">
        <f t="shared" si="112"/>
        <v>Fail</v>
      </c>
      <c r="CE168" s="47">
        <f>SUM(SUMIF(Survey!EA168:EC168,{"&gt;0","&lt;0"})*{1,-1})</f>
        <v>0</v>
      </c>
      <c r="CF168" s="50">
        <f t="shared" si="113"/>
        <v>0</v>
      </c>
      <c r="CG168" s="50">
        <f t="shared" si="114"/>
        <v>100</v>
      </c>
      <c r="CH168" s="48" t="b">
        <f>IF(OR(Survey!$M168="ETF",Survey!$M168="ETF, alternative mutual fund",Survey!$M168="Closed-end", Survey!$M168="Split share corp"),TRUE,FALSE)</f>
        <v>0</v>
      </c>
      <c r="CI168" s="196" t="str">
        <f t="shared" si="115"/>
        <v>Fail</v>
      </c>
      <c r="CJ168" s="47">
        <f>SUM(SUMIF(Survey!EE168:EK168,{"&gt;0","&lt;0"})*{1,-1})</f>
        <v>0</v>
      </c>
      <c r="CK168" s="50">
        <f t="shared" si="116"/>
        <v>0</v>
      </c>
      <c r="CL168" s="49">
        <f t="shared" si="117"/>
        <v>100</v>
      </c>
      <c r="CM168" s="196" t="str">
        <f t="shared" si="118"/>
        <v>Fail</v>
      </c>
      <c r="CN168" s="47">
        <f>SUM(SUMIF(Survey!EM168:ES168,{"&gt;0","&lt;0"})*{1,-1})</f>
        <v>0</v>
      </c>
      <c r="CO168" s="50">
        <f t="shared" si="119"/>
        <v>0</v>
      </c>
      <c r="CP168" s="49">
        <f t="shared" si="120"/>
        <v>100</v>
      </c>
    </row>
    <row r="169" spans="1:94">
      <c r="A169" s="1">
        <v>166</v>
      </c>
      <c r="B169" s="37" t="str">
        <f t="shared" si="81"/>
        <v>Pass</v>
      </c>
      <c r="C169" s="37" t="str">
        <f>IF(COUNTBLANK(Survey!B169:ET169)=$C$2, "Pass", "Fail")</f>
        <v>Pass</v>
      </c>
      <c r="D169" s="37" t="str">
        <f t="shared" si="82"/>
        <v>Fail</v>
      </c>
      <c r="F169" s="196" t="str">
        <f t="shared" si="83"/>
        <v>Fail</v>
      </c>
      <c r="G169" s="43">
        <f>COUNTBLANK(Survey!B169:D169)+COUNTBLANK(Survey!G169)+COUNTBLANK(Survey!I169)+COUNTBLANK(Survey!L169:M169)+COUNTBLANK(Survey!P169)+COUNTBLANK(Survey!S169:U169)+COUNTBLANK(Survey!AA169:AC169)+COUNTBLANK(Survey!AF169:AG169)+COUNTBLANK(Survey!AK169)</f>
        <v>17</v>
      </c>
      <c r="H169" s="196" t="str">
        <f t="shared" si="84"/>
        <v>Pass</v>
      </c>
      <c r="I169" s="44">
        <f>LEN(Survey!E169)</f>
        <v>0</v>
      </c>
      <c r="J169" s="196" t="str">
        <f t="shared" si="85"/>
        <v>Pass</v>
      </c>
      <c r="K169" s="43">
        <f>LEN(Survey!F169)</f>
        <v>0</v>
      </c>
      <c r="L169" s="196" t="str">
        <f t="shared" si="86"/>
        <v>Pass</v>
      </c>
      <c r="M169" s="44">
        <f>LEN(Survey!H169)</f>
        <v>0</v>
      </c>
      <c r="N169" s="43" t="str">
        <f>IF(Survey!$L169="Prospectus fund", "Yes", "No")</f>
        <v>No</v>
      </c>
      <c r="O169" s="196" t="str">
        <f t="shared" si="87"/>
        <v>Pass</v>
      </c>
      <c r="P169" s="44">
        <f>MOD((LEN(Survey!J169)+2),11)</f>
        <v>2</v>
      </c>
      <c r="Q169" s="48" t="b">
        <f>IF(OR(Survey!$M169="ETF",Survey!$M169="ETF, alternative mutual fund",Survey!$M169="Closed-end", Survey!$M169="Split share corp", Survey!$I169="Yes"),TRUE,FALSE)</f>
        <v>0</v>
      </c>
      <c r="R169" s="196" t="str">
        <f>IFERROR(IF(AND(OR(U169=V169,V169 = "Either"),NOT(ISBLANK(Survey!K169))),"Pass","Fail"),"Pass")</f>
        <v>Fail</v>
      </c>
      <c r="S169" s="47" cm="1">
        <f t="array" ref="S169">SUM(SUMIF(Survey!BO169:CH169,{"&gt;0","&lt;0"})*{1,-1})</f>
        <v>0</v>
      </c>
      <c r="T169" s="54" cm="1">
        <f t="array" ref="T169">SUM(SUMIF(Survey!BR169,{"&gt;0","&lt;0"})*{1,-1})+SUM(SUMIF(Survey!CB169,{"&gt;0","&lt;0"})*{1,-1})</f>
        <v>0</v>
      </c>
      <c r="U169" s="54">
        <f>Survey!K169</f>
        <v>0</v>
      </c>
      <c r="V169" s="53" t="str">
        <f t="shared" si="88"/>
        <v>Stand-alone</v>
      </c>
      <c r="W169" s="196" t="str">
        <f t="shared" si="89"/>
        <v>Fail</v>
      </c>
      <c r="X169" s="93" cm="1">
        <f t="array" ref="X169">SUM(SUMIF(Survey!BO169:CH169,{"&gt;0","&lt;0"})*{1,-1})+SUM(SUMIF(Survey!CJ169:DC169,{"&gt;0","&lt;0"})*{1,-1})</f>
        <v>0</v>
      </c>
      <c r="Y169" s="93">
        <f>IFERROR(X169/(Survey!$AL169),0)</f>
        <v>0</v>
      </c>
      <c r="Z169" s="198" t="b">
        <f>IF(OR(Survey!$M169="Alternative strategy or hedge",Survey!$M169="Other",Survey!$L169="Prospectus fund"),TRUE,FALSE)</f>
        <v>0</v>
      </c>
      <c r="AA169" s="198" t="b">
        <f>NOT(ISBLANK(Survey!$M169))</f>
        <v>0</v>
      </c>
      <c r="AB169" s="196" t="str">
        <f t="shared" si="90"/>
        <v>Pass</v>
      </c>
      <c r="AC169" s="54" t="b">
        <f>NOT(ISNUMBER(SEARCH("Other",Survey!$P169)))</f>
        <v>1</v>
      </c>
      <c r="AD169" s="53" t="b">
        <f>NOT(ISBLANK(Survey!$Q169))</f>
        <v>0</v>
      </c>
      <c r="AE169" s="239" t="str" cm="1">
        <f t="array" ref="AE169">IF(OR(IF(OR($AG169+$AH169 = 2, $AI169=1), FALSE, TRUE), AND($AF169:$AF169 = 0)),"Pass","Fail")</f>
        <v>Pass</v>
      </c>
      <c r="AF169" s="235">
        <f>COUNTBLANK(Survey!$W169:$Z169)</f>
        <v>4</v>
      </c>
      <c r="AG169" s="235">
        <f>IF(Survey!$I169="Yes",1,0)</f>
        <v>0</v>
      </c>
      <c r="AH169" s="235">
        <f>IF(OR(Survey!$M169="Mutual fund",Survey!$M169="Alternative mutual fund",Survey!$M169="Money market"),1,0)</f>
        <v>0</v>
      </c>
      <c r="AI169" s="240">
        <f>IF(OR(Survey!$M169="ETF",Survey!$M169="ETF, alternative mutual fund"),1,0)</f>
        <v>0</v>
      </c>
      <c r="AJ169" s="196" t="str">
        <f t="shared" si="91"/>
        <v>Pass</v>
      </c>
      <c r="AK169" s="54" t="b">
        <f>NOT(ISNUMBER(SEARCH("Yes",Survey!$AC169)))</f>
        <v>1</v>
      </c>
      <c r="AL169" s="53" t="b">
        <f>IF(COUNTBLANK(Survey!$AD169:$AE169)=0,TRUE, FALSE)</f>
        <v>0</v>
      </c>
      <c r="AM169" s="196" t="str">
        <f t="shared" si="92"/>
        <v>Pass</v>
      </c>
      <c r="AN169" s="54" t="b">
        <f>NOT(ISNUMBER(SEARCH("Yes",Survey!$AF169)))</f>
        <v>1</v>
      </c>
      <c r="AO169" s="53" t="b">
        <f>NOT(ISBLANK(Survey!$AH169))</f>
        <v>0</v>
      </c>
      <c r="AP169" s="196" t="str">
        <f t="shared" si="93"/>
        <v>Pass</v>
      </c>
      <c r="AQ169" s="54" t="b">
        <f>NOT(OR(ISNUMBER(SEARCH("Other",Survey!$AH169)),ISNUMBER(SEARCH("Multiple",Survey!$AH169))))</f>
        <v>1</v>
      </c>
      <c r="AR169" s="53" t="b">
        <f>NOT(ISBLANK(Survey!$AI169))</f>
        <v>0</v>
      </c>
      <c r="AS169" s="196" t="str">
        <f t="shared" si="94"/>
        <v>Fail</v>
      </c>
      <c r="AT169" s="45">
        <f>(Survey!$AL169)</f>
        <v>0</v>
      </c>
      <c r="AU169" s="37" t="str">
        <f t="shared" si="95"/>
        <v>Fail</v>
      </c>
      <c r="AV169" s="38">
        <f>ABS(Survey!$AL169)</f>
        <v>0</v>
      </c>
      <c r="AW169" s="64">
        <f>ABS(Survey!$AM169)+Survey!$AN169-ABS(Survey!$AO169)+ABS(Survey!$AP169)-ABS(Survey!$AQ169)+ABS(Survey!$AR169)-ABS(Survey!$AS169)+Survey!$AT169</f>
        <v>0</v>
      </c>
      <c r="AX169" s="46" t="str">
        <f t="shared" si="96"/>
        <v>No holdings</v>
      </c>
      <c r="AY169" s="37">
        <f t="shared" si="97"/>
        <v>0</v>
      </c>
      <c r="AZ169" s="196" t="str">
        <f t="shared" si="98"/>
        <v>Pass</v>
      </c>
      <c r="BA169" s="54" t="b">
        <f>IF(ABS(Survey!$AT169)=0,TRUE,FALSE)</f>
        <v>1</v>
      </c>
      <c r="BB169" s="53" t="b">
        <f>NOT(ISBLANK(Survey!$AU169))</f>
        <v>0</v>
      </c>
      <c r="BC169" s="37" t="str">
        <f t="shared" si="99"/>
        <v>Fail</v>
      </c>
      <c r="BD169" s="38">
        <f>ABS(Survey!$AL169)</f>
        <v>0</v>
      </c>
      <c r="BE169" s="38" cm="1">
        <f t="array" ref="BE169">SUM(SUMIF(Survey!AW169:BD169,{"&gt;0","&lt;0"})*{1,-1})-SUM(SUMIF(Survey!BF169:BM169,{"&gt;0","&lt;0"})*{1,-1})</f>
        <v>0</v>
      </c>
      <c r="BF169" s="46" t="str">
        <f t="shared" si="100"/>
        <v>No holdings</v>
      </c>
      <c r="BG169" s="37">
        <f t="shared" si="101"/>
        <v>0</v>
      </c>
      <c r="BH169" s="196" t="str">
        <f t="shared" si="102"/>
        <v>Fail</v>
      </c>
      <c r="BI169" s="47">
        <f>ABS(Survey!$AL169)</f>
        <v>0</v>
      </c>
      <c r="BJ169" s="47" cm="1">
        <f t="array" ref="BJ169">SUM(SUMIF(Survey!BO169:CH169,{"&gt;0","&lt;0"})*{1,-1})-SUM(SUMIF(Survey!CJ169:DC169,{"&gt;0","&lt;0"})*{1,-1})</f>
        <v>0</v>
      </c>
      <c r="BK169" s="48" t="str">
        <f t="shared" si="103"/>
        <v>No holdings</v>
      </c>
      <c r="BL169" s="49">
        <f t="shared" si="104"/>
        <v>0</v>
      </c>
      <c r="BM169" s="196" t="str">
        <f t="shared" si="105"/>
        <v>Pass</v>
      </c>
      <c r="BN169" s="54" t="b">
        <f>IF(ABS(Survey!$CH169)=0,TRUE,FALSE)</f>
        <v>1</v>
      </c>
      <c r="BO169" s="53" t="b">
        <f>NOT(ISBLANK(Survey!$CI169))</f>
        <v>0</v>
      </c>
      <c r="BP169" s="196" t="str">
        <f t="shared" si="106"/>
        <v>Pass</v>
      </c>
      <c r="BQ169" s="54" t="b">
        <f>IF(ABS(Survey!$DC169)=0,TRUE,FALSE)</f>
        <v>1</v>
      </c>
      <c r="BR169" s="53" t="b">
        <f>NOT(ISBLANK(Survey!$DD169))</f>
        <v>0</v>
      </c>
      <c r="BS169" s="37" t="str">
        <f t="shared" si="107"/>
        <v>Pass</v>
      </c>
      <c r="BT169" s="38" cm="1">
        <f t="array" ref="BT169">SUM(SUMIF(Survey!CD169,{"&gt;0","&lt;0"})*{1,-1})+SUM(SUMIF(Survey!CY169,{"&gt;0","&lt;0"})*{1,-1})</f>
        <v>0</v>
      </c>
      <c r="BU169" s="38">
        <f>SUM(SUMIF(Survey!DF169:DL169,{"&gt;0","&lt;0"})*{1,-1})+SUM(SUMIF(Survey!DN169:DT169,{"&gt;0","&lt;0"})*{1,-1})</f>
        <v>0</v>
      </c>
      <c r="BV169" s="37">
        <f t="shared" si="108"/>
        <v>0</v>
      </c>
      <c r="BW169" s="37">
        <f t="shared" si="109"/>
        <v>0</v>
      </c>
      <c r="BX169" s="196" t="str">
        <f t="shared" si="110"/>
        <v>Pass</v>
      </c>
      <c r="BY169" s="54" t="b">
        <f>IF(ABS(Survey!$DL169)=0,TRUE,FALSE)</f>
        <v>1</v>
      </c>
      <c r="BZ169" s="53" t="b">
        <f>NOT(ISBLANK(Survey!DM169))</f>
        <v>0</v>
      </c>
      <c r="CA169" s="196" t="str">
        <f t="shared" si="111"/>
        <v>Pass</v>
      </c>
      <c r="CB169" s="54" t="b">
        <f>IF(ABS(Survey!$DT169)=0,TRUE,FALSE)</f>
        <v>1</v>
      </c>
      <c r="CC169" s="53" t="b">
        <f>NOT(ISBLANK(Survey!$DU169))</f>
        <v>0</v>
      </c>
      <c r="CD169" s="196" t="str">
        <f t="shared" si="112"/>
        <v>Fail</v>
      </c>
      <c r="CE169" s="47">
        <f>SUM(SUMIF(Survey!EA169:EC169,{"&gt;0","&lt;0"})*{1,-1})</f>
        <v>0</v>
      </c>
      <c r="CF169" s="50">
        <f t="shared" si="113"/>
        <v>0</v>
      </c>
      <c r="CG169" s="50">
        <f t="shared" si="114"/>
        <v>100</v>
      </c>
      <c r="CH169" s="48" t="b">
        <f>IF(OR(Survey!$M169="ETF",Survey!$M169="ETF, alternative mutual fund",Survey!$M169="Closed-end", Survey!$M169="Split share corp"),TRUE,FALSE)</f>
        <v>0</v>
      </c>
      <c r="CI169" s="196" t="str">
        <f t="shared" si="115"/>
        <v>Fail</v>
      </c>
      <c r="CJ169" s="47">
        <f>SUM(SUMIF(Survey!EE169:EK169,{"&gt;0","&lt;0"})*{1,-1})</f>
        <v>0</v>
      </c>
      <c r="CK169" s="50">
        <f t="shared" si="116"/>
        <v>0</v>
      </c>
      <c r="CL169" s="49">
        <f t="shared" si="117"/>
        <v>100</v>
      </c>
      <c r="CM169" s="196" t="str">
        <f t="shared" si="118"/>
        <v>Fail</v>
      </c>
      <c r="CN169" s="47">
        <f>SUM(SUMIF(Survey!EM169:ES169,{"&gt;0","&lt;0"})*{1,-1})</f>
        <v>0</v>
      </c>
      <c r="CO169" s="50">
        <f t="shared" si="119"/>
        <v>0</v>
      </c>
      <c r="CP169" s="49">
        <f t="shared" si="120"/>
        <v>100</v>
      </c>
    </row>
    <row r="170" spans="1:94">
      <c r="A170" s="1">
        <v>167</v>
      </c>
      <c r="B170" s="37" t="str">
        <f t="shared" si="81"/>
        <v>Pass</v>
      </c>
      <c r="C170" s="37" t="str">
        <f>IF(COUNTBLANK(Survey!B170:ET170)=$C$2, "Pass", "Fail")</f>
        <v>Pass</v>
      </c>
      <c r="D170" s="37" t="str">
        <f t="shared" si="82"/>
        <v>Fail</v>
      </c>
      <c r="F170" s="196" t="str">
        <f t="shared" si="83"/>
        <v>Fail</v>
      </c>
      <c r="G170" s="43">
        <f>COUNTBLANK(Survey!B170:D170)+COUNTBLANK(Survey!G170)+COUNTBLANK(Survey!I170)+COUNTBLANK(Survey!L170:M170)+COUNTBLANK(Survey!P170)+COUNTBLANK(Survey!S170:U170)+COUNTBLANK(Survey!AA170:AC170)+COUNTBLANK(Survey!AF170:AG170)+COUNTBLANK(Survey!AK170)</f>
        <v>17</v>
      </c>
      <c r="H170" s="196" t="str">
        <f t="shared" si="84"/>
        <v>Pass</v>
      </c>
      <c r="I170" s="44">
        <f>LEN(Survey!E170)</f>
        <v>0</v>
      </c>
      <c r="J170" s="196" t="str">
        <f t="shared" si="85"/>
        <v>Pass</v>
      </c>
      <c r="K170" s="43">
        <f>LEN(Survey!F170)</f>
        <v>0</v>
      </c>
      <c r="L170" s="196" t="str">
        <f t="shared" si="86"/>
        <v>Pass</v>
      </c>
      <c r="M170" s="44">
        <f>LEN(Survey!H170)</f>
        <v>0</v>
      </c>
      <c r="N170" s="43" t="str">
        <f>IF(Survey!$L170="Prospectus fund", "Yes", "No")</f>
        <v>No</v>
      </c>
      <c r="O170" s="196" t="str">
        <f t="shared" si="87"/>
        <v>Pass</v>
      </c>
      <c r="P170" s="44">
        <f>MOD((LEN(Survey!J170)+2),11)</f>
        <v>2</v>
      </c>
      <c r="Q170" s="48" t="b">
        <f>IF(OR(Survey!$M170="ETF",Survey!$M170="ETF, alternative mutual fund",Survey!$M170="Closed-end", Survey!$M170="Split share corp", Survey!$I170="Yes"),TRUE,FALSE)</f>
        <v>0</v>
      </c>
      <c r="R170" s="196" t="str">
        <f>IFERROR(IF(AND(OR(U170=V170,V170 = "Either"),NOT(ISBLANK(Survey!K170))),"Pass","Fail"),"Pass")</f>
        <v>Fail</v>
      </c>
      <c r="S170" s="47" cm="1">
        <f t="array" ref="S170">SUM(SUMIF(Survey!BO170:CH170,{"&gt;0","&lt;0"})*{1,-1})</f>
        <v>0</v>
      </c>
      <c r="T170" s="54" cm="1">
        <f t="array" ref="T170">SUM(SUMIF(Survey!BR170,{"&gt;0","&lt;0"})*{1,-1})+SUM(SUMIF(Survey!CB170,{"&gt;0","&lt;0"})*{1,-1})</f>
        <v>0</v>
      </c>
      <c r="U170" s="54">
        <f>Survey!K170</f>
        <v>0</v>
      </c>
      <c r="V170" s="53" t="str">
        <f t="shared" si="88"/>
        <v>Stand-alone</v>
      </c>
      <c r="W170" s="196" t="str">
        <f t="shared" si="89"/>
        <v>Fail</v>
      </c>
      <c r="X170" s="93" cm="1">
        <f t="array" ref="X170">SUM(SUMIF(Survey!BO170:CH170,{"&gt;0","&lt;0"})*{1,-1})+SUM(SUMIF(Survey!CJ170:DC170,{"&gt;0","&lt;0"})*{1,-1})</f>
        <v>0</v>
      </c>
      <c r="Y170" s="93">
        <f>IFERROR(X170/(Survey!$AL170),0)</f>
        <v>0</v>
      </c>
      <c r="Z170" s="198" t="b">
        <f>IF(OR(Survey!$M170="Alternative strategy or hedge",Survey!$M170="Other",Survey!$L170="Prospectus fund"),TRUE,FALSE)</f>
        <v>0</v>
      </c>
      <c r="AA170" s="198" t="b">
        <f>NOT(ISBLANK(Survey!$M170))</f>
        <v>0</v>
      </c>
      <c r="AB170" s="196" t="str">
        <f t="shared" si="90"/>
        <v>Pass</v>
      </c>
      <c r="AC170" s="54" t="b">
        <f>NOT(ISNUMBER(SEARCH("Other",Survey!$P170)))</f>
        <v>1</v>
      </c>
      <c r="AD170" s="53" t="b">
        <f>NOT(ISBLANK(Survey!$Q170))</f>
        <v>0</v>
      </c>
      <c r="AE170" s="239" t="str" cm="1">
        <f t="array" ref="AE170">IF(OR(IF(OR($AG170+$AH170 = 2, $AI170=1), FALSE, TRUE), AND($AF170:$AF170 = 0)),"Pass","Fail")</f>
        <v>Pass</v>
      </c>
      <c r="AF170" s="235">
        <f>COUNTBLANK(Survey!$W170:$Z170)</f>
        <v>4</v>
      </c>
      <c r="AG170" s="235">
        <f>IF(Survey!$I170="Yes",1,0)</f>
        <v>0</v>
      </c>
      <c r="AH170" s="235">
        <f>IF(OR(Survey!$M170="Mutual fund",Survey!$M170="Alternative mutual fund",Survey!$M170="Money market"),1,0)</f>
        <v>0</v>
      </c>
      <c r="AI170" s="240">
        <f>IF(OR(Survey!$M170="ETF",Survey!$M170="ETF, alternative mutual fund"),1,0)</f>
        <v>0</v>
      </c>
      <c r="AJ170" s="196" t="str">
        <f t="shared" si="91"/>
        <v>Pass</v>
      </c>
      <c r="AK170" s="54" t="b">
        <f>NOT(ISNUMBER(SEARCH("Yes",Survey!$AC170)))</f>
        <v>1</v>
      </c>
      <c r="AL170" s="53" t="b">
        <f>IF(COUNTBLANK(Survey!$AD170:$AE170)=0,TRUE, FALSE)</f>
        <v>0</v>
      </c>
      <c r="AM170" s="196" t="str">
        <f t="shared" si="92"/>
        <v>Pass</v>
      </c>
      <c r="AN170" s="54" t="b">
        <f>NOT(ISNUMBER(SEARCH("Yes",Survey!$AF170)))</f>
        <v>1</v>
      </c>
      <c r="AO170" s="53" t="b">
        <f>NOT(ISBLANK(Survey!$AH170))</f>
        <v>0</v>
      </c>
      <c r="AP170" s="196" t="str">
        <f t="shared" si="93"/>
        <v>Pass</v>
      </c>
      <c r="AQ170" s="54" t="b">
        <f>NOT(OR(ISNUMBER(SEARCH("Other",Survey!$AH170)),ISNUMBER(SEARCH("Multiple",Survey!$AH170))))</f>
        <v>1</v>
      </c>
      <c r="AR170" s="53" t="b">
        <f>NOT(ISBLANK(Survey!$AI170))</f>
        <v>0</v>
      </c>
      <c r="AS170" s="196" t="str">
        <f t="shared" si="94"/>
        <v>Fail</v>
      </c>
      <c r="AT170" s="45">
        <f>(Survey!$AL170)</f>
        <v>0</v>
      </c>
      <c r="AU170" s="37" t="str">
        <f t="shared" si="95"/>
        <v>Fail</v>
      </c>
      <c r="AV170" s="38">
        <f>ABS(Survey!$AL170)</f>
        <v>0</v>
      </c>
      <c r="AW170" s="64">
        <f>ABS(Survey!$AM170)+Survey!$AN170-ABS(Survey!$AO170)+ABS(Survey!$AP170)-ABS(Survey!$AQ170)+ABS(Survey!$AR170)-ABS(Survey!$AS170)+Survey!$AT170</f>
        <v>0</v>
      </c>
      <c r="AX170" s="46" t="str">
        <f t="shared" si="96"/>
        <v>No holdings</v>
      </c>
      <c r="AY170" s="37">
        <f t="shared" si="97"/>
        <v>0</v>
      </c>
      <c r="AZ170" s="196" t="str">
        <f t="shared" si="98"/>
        <v>Pass</v>
      </c>
      <c r="BA170" s="54" t="b">
        <f>IF(ABS(Survey!$AT170)=0,TRUE,FALSE)</f>
        <v>1</v>
      </c>
      <c r="BB170" s="53" t="b">
        <f>NOT(ISBLANK(Survey!$AU170))</f>
        <v>0</v>
      </c>
      <c r="BC170" s="37" t="str">
        <f t="shared" si="99"/>
        <v>Fail</v>
      </c>
      <c r="BD170" s="38">
        <f>ABS(Survey!$AL170)</f>
        <v>0</v>
      </c>
      <c r="BE170" s="38" cm="1">
        <f t="array" ref="BE170">SUM(SUMIF(Survey!AW170:BD170,{"&gt;0","&lt;0"})*{1,-1})-SUM(SUMIF(Survey!BF170:BM170,{"&gt;0","&lt;0"})*{1,-1})</f>
        <v>0</v>
      </c>
      <c r="BF170" s="46" t="str">
        <f t="shared" si="100"/>
        <v>No holdings</v>
      </c>
      <c r="BG170" s="37">
        <f t="shared" si="101"/>
        <v>0</v>
      </c>
      <c r="BH170" s="196" t="str">
        <f t="shared" si="102"/>
        <v>Fail</v>
      </c>
      <c r="BI170" s="47">
        <f>ABS(Survey!$AL170)</f>
        <v>0</v>
      </c>
      <c r="BJ170" s="47" cm="1">
        <f t="array" ref="BJ170">SUM(SUMIF(Survey!BO170:CH170,{"&gt;0","&lt;0"})*{1,-1})-SUM(SUMIF(Survey!CJ170:DC170,{"&gt;0","&lt;0"})*{1,-1})</f>
        <v>0</v>
      </c>
      <c r="BK170" s="48" t="str">
        <f t="shared" si="103"/>
        <v>No holdings</v>
      </c>
      <c r="BL170" s="49">
        <f t="shared" si="104"/>
        <v>0</v>
      </c>
      <c r="BM170" s="196" t="str">
        <f t="shared" si="105"/>
        <v>Pass</v>
      </c>
      <c r="BN170" s="54" t="b">
        <f>IF(ABS(Survey!$CH170)=0,TRUE,FALSE)</f>
        <v>1</v>
      </c>
      <c r="BO170" s="53" t="b">
        <f>NOT(ISBLANK(Survey!$CI170))</f>
        <v>0</v>
      </c>
      <c r="BP170" s="196" t="str">
        <f t="shared" si="106"/>
        <v>Pass</v>
      </c>
      <c r="BQ170" s="54" t="b">
        <f>IF(ABS(Survey!$DC170)=0,TRUE,FALSE)</f>
        <v>1</v>
      </c>
      <c r="BR170" s="53" t="b">
        <f>NOT(ISBLANK(Survey!$DD170))</f>
        <v>0</v>
      </c>
      <c r="BS170" s="37" t="str">
        <f t="shared" si="107"/>
        <v>Pass</v>
      </c>
      <c r="BT170" s="38" cm="1">
        <f t="array" ref="BT170">SUM(SUMIF(Survey!CD170,{"&gt;0","&lt;0"})*{1,-1})+SUM(SUMIF(Survey!CY170,{"&gt;0","&lt;0"})*{1,-1})</f>
        <v>0</v>
      </c>
      <c r="BU170" s="38">
        <f>SUM(SUMIF(Survey!DF170:DL170,{"&gt;0","&lt;0"})*{1,-1})+SUM(SUMIF(Survey!DN170:DT170,{"&gt;0","&lt;0"})*{1,-1})</f>
        <v>0</v>
      </c>
      <c r="BV170" s="37">
        <f t="shared" si="108"/>
        <v>0</v>
      </c>
      <c r="BW170" s="37">
        <f t="shared" si="109"/>
        <v>0</v>
      </c>
      <c r="BX170" s="196" t="str">
        <f t="shared" si="110"/>
        <v>Pass</v>
      </c>
      <c r="BY170" s="54" t="b">
        <f>IF(ABS(Survey!$DL170)=0,TRUE,FALSE)</f>
        <v>1</v>
      </c>
      <c r="BZ170" s="53" t="b">
        <f>NOT(ISBLANK(Survey!DM170))</f>
        <v>0</v>
      </c>
      <c r="CA170" s="196" t="str">
        <f t="shared" si="111"/>
        <v>Pass</v>
      </c>
      <c r="CB170" s="54" t="b">
        <f>IF(ABS(Survey!$DT170)=0,TRUE,FALSE)</f>
        <v>1</v>
      </c>
      <c r="CC170" s="53" t="b">
        <f>NOT(ISBLANK(Survey!$DU170))</f>
        <v>0</v>
      </c>
      <c r="CD170" s="196" t="str">
        <f t="shared" si="112"/>
        <v>Fail</v>
      </c>
      <c r="CE170" s="47">
        <f>SUM(SUMIF(Survey!EA170:EC170,{"&gt;0","&lt;0"})*{1,-1})</f>
        <v>0</v>
      </c>
      <c r="CF170" s="50">
        <f t="shared" si="113"/>
        <v>0</v>
      </c>
      <c r="CG170" s="50">
        <f t="shared" si="114"/>
        <v>100</v>
      </c>
      <c r="CH170" s="48" t="b">
        <f>IF(OR(Survey!$M170="ETF",Survey!$M170="ETF, alternative mutual fund",Survey!$M170="Closed-end", Survey!$M170="Split share corp"),TRUE,FALSE)</f>
        <v>0</v>
      </c>
      <c r="CI170" s="196" t="str">
        <f t="shared" si="115"/>
        <v>Fail</v>
      </c>
      <c r="CJ170" s="47">
        <f>SUM(SUMIF(Survey!EE170:EK170,{"&gt;0","&lt;0"})*{1,-1})</f>
        <v>0</v>
      </c>
      <c r="CK170" s="50">
        <f t="shared" si="116"/>
        <v>0</v>
      </c>
      <c r="CL170" s="49">
        <f t="shared" si="117"/>
        <v>100</v>
      </c>
      <c r="CM170" s="196" t="str">
        <f t="shared" si="118"/>
        <v>Fail</v>
      </c>
      <c r="CN170" s="47">
        <f>SUM(SUMIF(Survey!EM170:ES170,{"&gt;0","&lt;0"})*{1,-1})</f>
        <v>0</v>
      </c>
      <c r="CO170" s="50">
        <f t="shared" si="119"/>
        <v>0</v>
      </c>
      <c r="CP170" s="49">
        <f t="shared" si="120"/>
        <v>100</v>
      </c>
    </row>
    <row r="171" spans="1:94">
      <c r="A171" s="1">
        <v>168</v>
      </c>
      <c r="B171" s="37" t="str">
        <f t="shared" si="81"/>
        <v>Pass</v>
      </c>
      <c r="C171" s="37" t="str">
        <f>IF(COUNTBLANK(Survey!B171:ET171)=$C$2, "Pass", "Fail")</f>
        <v>Pass</v>
      </c>
      <c r="D171" s="37" t="str">
        <f t="shared" si="82"/>
        <v>Fail</v>
      </c>
      <c r="F171" s="196" t="str">
        <f t="shared" si="83"/>
        <v>Fail</v>
      </c>
      <c r="G171" s="43">
        <f>COUNTBLANK(Survey!B171:D171)+COUNTBLANK(Survey!G171)+COUNTBLANK(Survey!I171)+COUNTBLANK(Survey!L171:M171)+COUNTBLANK(Survey!P171)+COUNTBLANK(Survey!S171:U171)+COUNTBLANK(Survey!AA171:AC171)+COUNTBLANK(Survey!AF171:AG171)+COUNTBLANK(Survey!AK171)</f>
        <v>17</v>
      </c>
      <c r="H171" s="196" t="str">
        <f t="shared" si="84"/>
        <v>Pass</v>
      </c>
      <c r="I171" s="44">
        <f>LEN(Survey!E171)</f>
        <v>0</v>
      </c>
      <c r="J171" s="196" t="str">
        <f t="shared" si="85"/>
        <v>Pass</v>
      </c>
      <c r="K171" s="43">
        <f>LEN(Survey!F171)</f>
        <v>0</v>
      </c>
      <c r="L171" s="196" t="str">
        <f t="shared" si="86"/>
        <v>Pass</v>
      </c>
      <c r="M171" s="44">
        <f>LEN(Survey!H171)</f>
        <v>0</v>
      </c>
      <c r="N171" s="43" t="str">
        <f>IF(Survey!$L171="Prospectus fund", "Yes", "No")</f>
        <v>No</v>
      </c>
      <c r="O171" s="196" t="str">
        <f t="shared" si="87"/>
        <v>Pass</v>
      </c>
      <c r="P171" s="44">
        <f>MOD((LEN(Survey!J171)+2),11)</f>
        <v>2</v>
      </c>
      <c r="Q171" s="48" t="b">
        <f>IF(OR(Survey!$M171="ETF",Survey!$M171="ETF, alternative mutual fund",Survey!$M171="Closed-end", Survey!$M171="Split share corp", Survey!$I171="Yes"),TRUE,FALSE)</f>
        <v>0</v>
      </c>
      <c r="R171" s="196" t="str">
        <f>IFERROR(IF(AND(OR(U171=V171,V171 = "Either"),NOT(ISBLANK(Survey!K171))),"Pass","Fail"),"Pass")</f>
        <v>Fail</v>
      </c>
      <c r="S171" s="47" cm="1">
        <f t="array" ref="S171">SUM(SUMIF(Survey!BO171:CH171,{"&gt;0","&lt;0"})*{1,-1})</f>
        <v>0</v>
      </c>
      <c r="T171" s="54" cm="1">
        <f t="array" ref="T171">SUM(SUMIF(Survey!BR171,{"&gt;0","&lt;0"})*{1,-1})+SUM(SUMIF(Survey!CB171,{"&gt;0","&lt;0"})*{1,-1})</f>
        <v>0</v>
      </c>
      <c r="U171" s="54">
        <f>Survey!K171</f>
        <v>0</v>
      </c>
      <c r="V171" s="53" t="str">
        <f t="shared" si="88"/>
        <v>Stand-alone</v>
      </c>
      <c r="W171" s="196" t="str">
        <f t="shared" si="89"/>
        <v>Fail</v>
      </c>
      <c r="X171" s="93" cm="1">
        <f t="array" ref="X171">SUM(SUMIF(Survey!BO171:CH171,{"&gt;0","&lt;0"})*{1,-1})+SUM(SUMIF(Survey!CJ171:DC171,{"&gt;0","&lt;0"})*{1,-1})</f>
        <v>0</v>
      </c>
      <c r="Y171" s="93">
        <f>IFERROR(X171/(Survey!$AL171),0)</f>
        <v>0</v>
      </c>
      <c r="Z171" s="198" t="b">
        <f>IF(OR(Survey!$M171="Alternative strategy or hedge",Survey!$M171="Other",Survey!$L171="Prospectus fund"),TRUE,FALSE)</f>
        <v>0</v>
      </c>
      <c r="AA171" s="198" t="b">
        <f>NOT(ISBLANK(Survey!$M171))</f>
        <v>0</v>
      </c>
      <c r="AB171" s="196" t="str">
        <f t="shared" si="90"/>
        <v>Pass</v>
      </c>
      <c r="AC171" s="54" t="b">
        <f>NOT(ISNUMBER(SEARCH("Other",Survey!$P171)))</f>
        <v>1</v>
      </c>
      <c r="AD171" s="53" t="b">
        <f>NOT(ISBLANK(Survey!$Q171))</f>
        <v>0</v>
      </c>
      <c r="AE171" s="239" t="str" cm="1">
        <f t="array" ref="AE171">IF(OR(IF(OR($AG171+$AH171 = 2, $AI171=1), FALSE, TRUE), AND($AF171:$AF171 = 0)),"Pass","Fail")</f>
        <v>Pass</v>
      </c>
      <c r="AF171" s="235">
        <f>COUNTBLANK(Survey!$W171:$Z171)</f>
        <v>4</v>
      </c>
      <c r="AG171" s="235">
        <f>IF(Survey!$I171="Yes",1,0)</f>
        <v>0</v>
      </c>
      <c r="AH171" s="235">
        <f>IF(OR(Survey!$M171="Mutual fund",Survey!$M171="Alternative mutual fund",Survey!$M171="Money market"),1,0)</f>
        <v>0</v>
      </c>
      <c r="AI171" s="240">
        <f>IF(OR(Survey!$M171="ETF",Survey!$M171="ETF, alternative mutual fund"),1,0)</f>
        <v>0</v>
      </c>
      <c r="AJ171" s="196" t="str">
        <f t="shared" si="91"/>
        <v>Pass</v>
      </c>
      <c r="AK171" s="54" t="b">
        <f>NOT(ISNUMBER(SEARCH("Yes",Survey!$AC171)))</f>
        <v>1</v>
      </c>
      <c r="AL171" s="53" t="b">
        <f>IF(COUNTBLANK(Survey!$AD171:$AE171)=0,TRUE, FALSE)</f>
        <v>0</v>
      </c>
      <c r="AM171" s="196" t="str">
        <f t="shared" si="92"/>
        <v>Pass</v>
      </c>
      <c r="AN171" s="54" t="b">
        <f>NOT(ISNUMBER(SEARCH("Yes",Survey!$AF171)))</f>
        <v>1</v>
      </c>
      <c r="AO171" s="53" t="b">
        <f>NOT(ISBLANK(Survey!$AH171))</f>
        <v>0</v>
      </c>
      <c r="AP171" s="196" t="str">
        <f t="shared" si="93"/>
        <v>Pass</v>
      </c>
      <c r="AQ171" s="54" t="b">
        <f>NOT(OR(ISNUMBER(SEARCH("Other",Survey!$AH171)),ISNUMBER(SEARCH("Multiple",Survey!$AH171))))</f>
        <v>1</v>
      </c>
      <c r="AR171" s="53" t="b">
        <f>NOT(ISBLANK(Survey!$AI171))</f>
        <v>0</v>
      </c>
      <c r="AS171" s="196" t="str">
        <f t="shared" si="94"/>
        <v>Fail</v>
      </c>
      <c r="AT171" s="45">
        <f>(Survey!$AL171)</f>
        <v>0</v>
      </c>
      <c r="AU171" s="37" t="str">
        <f t="shared" si="95"/>
        <v>Fail</v>
      </c>
      <c r="AV171" s="38">
        <f>ABS(Survey!$AL171)</f>
        <v>0</v>
      </c>
      <c r="AW171" s="64">
        <f>ABS(Survey!$AM171)+Survey!$AN171-ABS(Survey!$AO171)+ABS(Survey!$AP171)-ABS(Survey!$AQ171)+ABS(Survey!$AR171)-ABS(Survey!$AS171)+Survey!$AT171</f>
        <v>0</v>
      </c>
      <c r="AX171" s="46" t="str">
        <f t="shared" si="96"/>
        <v>No holdings</v>
      </c>
      <c r="AY171" s="37">
        <f t="shared" si="97"/>
        <v>0</v>
      </c>
      <c r="AZ171" s="196" t="str">
        <f t="shared" si="98"/>
        <v>Pass</v>
      </c>
      <c r="BA171" s="54" t="b">
        <f>IF(ABS(Survey!$AT171)=0,TRUE,FALSE)</f>
        <v>1</v>
      </c>
      <c r="BB171" s="53" t="b">
        <f>NOT(ISBLANK(Survey!$AU171))</f>
        <v>0</v>
      </c>
      <c r="BC171" s="37" t="str">
        <f t="shared" si="99"/>
        <v>Fail</v>
      </c>
      <c r="BD171" s="38">
        <f>ABS(Survey!$AL171)</f>
        <v>0</v>
      </c>
      <c r="BE171" s="38" cm="1">
        <f t="array" ref="BE171">SUM(SUMIF(Survey!AW171:BD171,{"&gt;0","&lt;0"})*{1,-1})-SUM(SUMIF(Survey!BF171:BM171,{"&gt;0","&lt;0"})*{1,-1})</f>
        <v>0</v>
      </c>
      <c r="BF171" s="46" t="str">
        <f t="shared" si="100"/>
        <v>No holdings</v>
      </c>
      <c r="BG171" s="37">
        <f t="shared" si="101"/>
        <v>0</v>
      </c>
      <c r="BH171" s="196" t="str">
        <f t="shared" si="102"/>
        <v>Fail</v>
      </c>
      <c r="BI171" s="47">
        <f>ABS(Survey!$AL171)</f>
        <v>0</v>
      </c>
      <c r="BJ171" s="47" cm="1">
        <f t="array" ref="BJ171">SUM(SUMIF(Survey!BO171:CH171,{"&gt;0","&lt;0"})*{1,-1})-SUM(SUMIF(Survey!CJ171:DC171,{"&gt;0","&lt;0"})*{1,-1})</f>
        <v>0</v>
      </c>
      <c r="BK171" s="48" t="str">
        <f t="shared" si="103"/>
        <v>No holdings</v>
      </c>
      <c r="BL171" s="49">
        <f t="shared" si="104"/>
        <v>0</v>
      </c>
      <c r="BM171" s="196" t="str">
        <f t="shared" si="105"/>
        <v>Pass</v>
      </c>
      <c r="BN171" s="54" t="b">
        <f>IF(ABS(Survey!$CH171)=0,TRUE,FALSE)</f>
        <v>1</v>
      </c>
      <c r="BO171" s="53" t="b">
        <f>NOT(ISBLANK(Survey!$CI171))</f>
        <v>0</v>
      </c>
      <c r="BP171" s="196" t="str">
        <f t="shared" si="106"/>
        <v>Pass</v>
      </c>
      <c r="BQ171" s="54" t="b">
        <f>IF(ABS(Survey!$DC171)=0,TRUE,FALSE)</f>
        <v>1</v>
      </c>
      <c r="BR171" s="53" t="b">
        <f>NOT(ISBLANK(Survey!$DD171))</f>
        <v>0</v>
      </c>
      <c r="BS171" s="37" t="str">
        <f t="shared" si="107"/>
        <v>Pass</v>
      </c>
      <c r="BT171" s="38" cm="1">
        <f t="array" ref="BT171">SUM(SUMIF(Survey!CD171,{"&gt;0","&lt;0"})*{1,-1})+SUM(SUMIF(Survey!CY171,{"&gt;0","&lt;0"})*{1,-1})</f>
        <v>0</v>
      </c>
      <c r="BU171" s="38">
        <f>SUM(SUMIF(Survey!DF171:DL171,{"&gt;0","&lt;0"})*{1,-1})+SUM(SUMIF(Survey!DN171:DT171,{"&gt;0","&lt;0"})*{1,-1})</f>
        <v>0</v>
      </c>
      <c r="BV171" s="37">
        <f t="shared" si="108"/>
        <v>0</v>
      </c>
      <c r="BW171" s="37">
        <f t="shared" si="109"/>
        <v>0</v>
      </c>
      <c r="BX171" s="196" t="str">
        <f t="shared" si="110"/>
        <v>Pass</v>
      </c>
      <c r="BY171" s="54" t="b">
        <f>IF(ABS(Survey!$DL171)=0,TRUE,FALSE)</f>
        <v>1</v>
      </c>
      <c r="BZ171" s="53" t="b">
        <f>NOT(ISBLANK(Survey!DM171))</f>
        <v>0</v>
      </c>
      <c r="CA171" s="196" t="str">
        <f t="shared" si="111"/>
        <v>Pass</v>
      </c>
      <c r="CB171" s="54" t="b">
        <f>IF(ABS(Survey!$DT171)=0,TRUE,FALSE)</f>
        <v>1</v>
      </c>
      <c r="CC171" s="53" t="b">
        <f>NOT(ISBLANK(Survey!$DU171))</f>
        <v>0</v>
      </c>
      <c r="CD171" s="196" t="str">
        <f t="shared" si="112"/>
        <v>Fail</v>
      </c>
      <c r="CE171" s="47">
        <f>SUM(SUMIF(Survey!EA171:EC171,{"&gt;0","&lt;0"})*{1,-1})</f>
        <v>0</v>
      </c>
      <c r="CF171" s="50">
        <f t="shared" si="113"/>
        <v>0</v>
      </c>
      <c r="CG171" s="50">
        <f t="shared" si="114"/>
        <v>100</v>
      </c>
      <c r="CH171" s="48" t="b">
        <f>IF(OR(Survey!$M171="ETF",Survey!$M171="ETF, alternative mutual fund",Survey!$M171="Closed-end", Survey!$M171="Split share corp"),TRUE,FALSE)</f>
        <v>0</v>
      </c>
      <c r="CI171" s="196" t="str">
        <f t="shared" si="115"/>
        <v>Fail</v>
      </c>
      <c r="CJ171" s="47">
        <f>SUM(SUMIF(Survey!EE171:EK171,{"&gt;0","&lt;0"})*{1,-1})</f>
        <v>0</v>
      </c>
      <c r="CK171" s="50">
        <f t="shared" si="116"/>
        <v>0</v>
      </c>
      <c r="CL171" s="49">
        <f t="shared" si="117"/>
        <v>100</v>
      </c>
      <c r="CM171" s="196" t="str">
        <f t="shared" si="118"/>
        <v>Fail</v>
      </c>
      <c r="CN171" s="47">
        <f>SUM(SUMIF(Survey!EM171:ES171,{"&gt;0","&lt;0"})*{1,-1})</f>
        <v>0</v>
      </c>
      <c r="CO171" s="50">
        <f t="shared" si="119"/>
        <v>0</v>
      </c>
      <c r="CP171" s="49">
        <f t="shared" si="120"/>
        <v>100</v>
      </c>
    </row>
    <row r="172" spans="1:94">
      <c r="A172" s="1">
        <v>169</v>
      </c>
      <c r="B172" s="37" t="str">
        <f t="shared" si="81"/>
        <v>Pass</v>
      </c>
      <c r="C172" s="37" t="str">
        <f>IF(COUNTBLANK(Survey!B172:ET172)=$C$2, "Pass", "Fail")</f>
        <v>Pass</v>
      </c>
      <c r="D172" s="37" t="str">
        <f t="shared" si="82"/>
        <v>Fail</v>
      </c>
      <c r="F172" s="196" t="str">
        <f t="shared" si="83"/>
        <v>Fail</v>
      </c>
      <c r="G172" s="43">
        <f>COUNTBLANK(Survey!B172:D172)+COUNTBLANK(Survey!G172)+COUNTBLANK(Survey!I172)+COUNTBLANK(Survey!L172:M172)+COUNTBLANK(Survey!P172)+COUNTBLANK(Survey!S172:U172)+COUNTBLANK(Survey!AA172:AC172)+COUNTBLANK(Survey!AF172:AG172)+COUNTBLANK(Survey!AK172)</f>
        <v>17</v>
      </c>
      <c r="H172" s="196" t="str">
        <f t="shared" si="84"/>
        <v>Pass</v>
      </c>
      <c r="I172" s="44">
        <f>LEN(Survey!E172)</f>
        <v>0</v>
      </c>
      <c r="J172" s="196" t="str">
        <f t="shared" si="85"/>
        <v>Pass</v>
      </c>
      <c r="K172" s="43">
        <f>LEN(Survey!F172)</f>
        <v>0</v>
      </c>
      <c r="L172" s="196" t="str">
        <f t="shared" si="86"/>
        <v>Pass</v>
      </c>
      <c r="M172" s="44">
        <f>LEN(Survey!H172)</f>
        <v>0</v>
      </c>
      <c r="N172" s="43" t="str">
        <f>IF(Survey!$L172="Prospectus fund", "Yes", "No")</f>
        <v>No</v>
      </c>
      <c r="O172" s="196" t="str">
        <f t="shared" si="87"/>
        <v>Pass</v>
      </c>
      <c r="P172" s="44">
        <f>MOD((LEN(Survey!J172)+2),11)</f>
        <v>2</v>
      </c>
      <c r="Q172" s="48" t="b">
        <f>IF(OR(Survey!$M172="ETF",Survey!$M172="ETF, alternative mutual fund",Survey!$M172="Closed-end", Survey!$M172="Split share corp", Survey!$I172="Yes"),TRUE,FALSE)</f>
        <v>0</v>
      </c>
      <c r="R172" s="196" t="str">
        <f>IFERROR(IF(AND(OR(U172=V172,V172 = "Either"),NOT(ISBLANK(Survey!K172))),"Pass","Fail"),"Pass")</f>
        <v>Fail</v>
      </c>
      <c r="S172" s="47" cm="1">
        <f t="array" ref="S172">SUM(SUMIF(Survey!BO172:CH172,{"&gt;0","&lt;0"})*{1,-1})</f>
        <v>0</v>
      </c>
      <c r="T172" s="54" cm="1">
        <f t="array" ref="T172">SUM(SUMIF(Survey!BR172,{"&gt;0","&lt;0"})*{1,-1})+SUM(SUMIF(Survey!CB172,{"&gt;0","&lt;0"})*{1,-1})</f>
        <v>0</v>
      </c>
      <c r="U172" s="54">
        <f>Survey!K172</f>
        <v>0</v>
      </c>
      <c r="V172" s="53" t="str">
        <f t="shared" si="88"/>
        <v>Stand-alone</v>
      </c>
      <c r="W172" s="196" t="str">
        <f t="shared" si="89"/>
        <v>Fail</v>
      </c>
      <c r="X172" s="93" cm="1">
        <f t="array" ref="X172">SUM(SUMIF(Survey!BO172:CH172,{"&gt;0","&lt;0"})*{1,-1})+SUM(SUMIF(Survey!CJ172:DC172,{"&gt;0","&lt;0"})*{1,-1})</f>
        <v>0</v>
      </c>
      <c r="Y172" s="93">
        <f>IFERROR(X172/(Survey!$AL172),0)</f>
        <v>0</v>
      </c>
      <c r="Z172" s="198" t="b">
        <f>IF(OR(Survey!$M172="Alternative strategy or hedge",Survey!$M172="Other",Survey!$L172="Prospectus fund"),TRUE,FALSE)</f>
        <v>0</v>
      </c>
      <c r="AA172" s="198" t="b">
        <f>NOT(ISBLANK(Survey!$M172))</f>
        <v>0</v>
      </c>
      <c r="AB172" s="196" t="str">
        <f t="shared" si="90"/>
        <v>Pass</v>
      </c>
      <c r="AC172" s="54" t="b">
        <f>NOT(ISNUMBER(SEARCH("Other",Survey!$P172)))</f>
        <v>1</v>
      </c>
      <c r="AD172" s="53" t="b">
        <f>NOT(ISBLANK(Survey!$Q172))</f>
        <v>0</v>
      </c>
      <c r="AE172" s="239" t="str" cm="1">
        <f t="array" ref="AE172">IF(OR(IF(OR($AG172+$AH172 = 2, $AI172=1), FALSE, TRUE), AND($AF172:$AF172 = 0)),"Pass","Fail")</f>
        <v>Pass</v>
      </c>
      <c r="AF172" s="235">
        <f>COUNTBLANK(Survey!$W172:$Z172)</f>
        <v>4</v>
      </c>
      <c r="AG172" s="235">
        <f>IF(Survey!$I172="Yes",1,0)</f>
        <v>0</v>
      </c>
      <c r="AH172" s="235">
        <f>IF(OR(Survey!$M172="Mutual fund",Survey!$M172="Alternative mutual fund",Survey!$M172="Money market"),1,0)</f>
        <v>0</v>
      </c>
      <c r="AI172" s="240">
        <f>IF(OR(Survey!$M172="ETF",Survey!$M172="ETF, alternative mutual fund"),1,0)</f>
        <v>0</v>
      </c>
      <c r="AJ172" s="196" t="str">
        <f t="shared" si="91"/>
        <v>Pass</v>
      </c>
      <c r="AK172" s="54" t="b">
        <f>NOT(ISNUMBER(SEARCH("Yes",Survey!$AC172)))</f>
        <v>1</v>
      </c>
      <c r="AL172" s="53" t="b">
        <f>IF(COUNTBLANK(Survey!$AD172:$AE172)=0,TRUE, FALSE)</f>
        <v>0</v>
      </c>
      <c r="AM172" s="196" t="str">
        <f t="shared" si="92"/>
        <v>Pass</v>
      </c>
      <c r="AN172" s="54" t="b">
        <f>NOT(ISNUMBER(SEARCH("Yes",Survey!$AF172)))</f>
        <v>1</v>
      </c>
      <c r="AO172" s="53" t="b">
        <f>NOT(ISBLANK(Survey!$AH172))</f>
        <v>0</v>
      </c>
      <c r="AP172" s="196" t="str">
        <f t="shared" si="93"/>
        <v>Pass</v>
      </c>
      <c r="AQ172" s="54" t="b">
        <f>NOT(OR(ISNUMBER(SEARCH("Other",Survey!$AH172)),ISNUMBER(SEARCH("Multiple",Survey!$AH172))))</f>
        <v>1</v>
      </c>
      <c r="AR172" s="53" t="b">
        <f>NOT(ISBLANK(Survey!$AI172))</f>
        <v>0</v>
      </c>
      <c r="AS172" s="196" t="str">
        <f t="shared" si="94"/>
        <v>Fail</v>
      </c>
      <c r="AT172" s="45">
        <f>(Survey!$AL172)</f>
        <v>0</v>
      </c>
      <c r="AU172" s="37" t="str">
        <f t="shared" si="95"/>
        <v>Fail</v>
      </c>
      <c r="AV172" s="38">
        <f>ABS(Survey!$AL172)</f>
        <v>0</v>
      </c>
      <c r="AW172" s="64">
        <f>ABS(Survey!$AM172)+Survey!$AN172-ABS(Survey!$AO172)+ABS(Survey!$AP172)-ABS(Survey!$AQ172)+ABS(Survey!$AR172)-ABS(Survey!$AS172)+Survey!$AT172</f>
        <v>0</v>
      </c>
      <c r="AX172" s="46" t="str">
        <f t="shared" si="96"/>
        <v>No holdings</v>
      </c>
      <c r="AY172" s="37">
        <f t="shared" si="97"/>
        <v>0</v>
      </c>
      <c r="AZ172" s="196" t="str">
        <f t="shared" si="98"/>
        <v>Pass</v>
      </c>
      <c r="BA172" s="54" t="b">
        <f>IF(ABS(Survey!$AT172)=0,TRUE,FALSE)</f>
        <v>1</v>
      </c>
      <c r="BB172" s="53" t="b">
        <f>NOT(ISBLANK(Survey!$AU172))</f>
        <v>0</v>
      </c>
      <c r="BC172" s="37" t="str">
        <f t="shared" si="99"/>
        <v>Fail</v>
      </c>
      <c r="BD172" s="38">
        <f>ABS(Survey!$AL172)</f>
        <v>0</v>
      </c>
      <c r="BE172" s="38" cm="1">
        <f t="array" ref="BE172">SUM(SUMIF(Survey!AW172:BD172,{"&gt;0","&lt;0"})*{1,-1})-SUM(SUMIF(Survey!BF172:BM172,{"&gt;0","&lt;0"})*{1,-1})</f>
        <v>0</v>
      </c>
      <c r="BF172" s="46" t="str">
        <f t="shared" si="100"/>
        <v>No holdings</v>
      </c>
      <c r="BG172" s="37">
        <f t="shared" si="101"/>
        <v>0</v>
      </c>
      <c r="BH172" s="196" t="str">
        <f t="shared" si="102"/>
        <v>Fail</v>
      </c>
      <c r="BI172" s="47">
        <f>ABS(Survey!$AL172)</f>
        <v>0</v>
      </c>
      <c r="BJ172" s="47" cm="1">
        <f t="array" ref="BJ172">SUM(SUMIF(Survey!BO172:CH172,{"&gt;0","&lt;0"})*{1,-1})-SUM(SUMIF(Survey!CJ172:DC172,{"&gt;0","&lt;0"})*{1,-1})</f>
        <v>0</v>
      </c>
      <c r="BK172" s="48" t="str">
        <f t="shared" si="103"/>
        <v>No holdings</v>
      </c>
      <c r="BL172" s="49">
        <f t="shared" si="104"/>
        <v>0</v>
      </c>
      <c r="BM172" s="196" t="str">
        <f t="shared" si="105"/>
        <v>Pass</v>
      </c>
      <c r="BN172" s="54" t="b">
        <f>IF(ABS(Survey!$CH172)=0,TRUE,FALSE)</f>
        <v>1</v>
      </c>
      <c r="BO172" s="53" t="b">
        <f>NOT(ISBLANK(Survey!$CI172))</f>
        <v>0</v>
      </c>
      <c r="BP172" s="196" t="str">
        <f t="shared" si="106"/>
        <v>Pass</v>
      </c>
      <c r="BQ172" s="54" t="b">
        <f>IF(ABS(Survey!$DC172)=0,TRUE,FALSE)</f>
        <v>1</v>
      </c>
      <c r="BR172" s="53" t="b">
        <f>NOT(ISBLANK(Survey!$DD172))</f>
        <v>0</v>
      </c>
      <c r="BS172" s="37" t="str">
        <f t="shared" si="107"/>
        <v>Pass</v>
      </c>
      <c r="BT172" s="38" cm="1">
        <f t="array" ref="BT172">SUM(SUMIF(Survey!CD172,{"&gt;0","&lt;0"})*{1,-1})+SUM(SUMIF(Survey!CY172,{"&gt;0","&lt;0"})*{1,-1})</f>
        <v>0</v>
      </c>
      <c r="BU172" s="38">
        <f>SUM(SUMIF(Survey!DF172:DL172,{"&gt;0","&lt;0"})*{1,-1})+SUM(SUMIF(Survey!DN172:DT172,{"&gt;0","&lt;0"})*{1,-1})</f>
        <v>0</v>
      </c>
      <c r="BV172" s="37">
        <f t="shared" si="108"/>
        <v>0</v>
      </c>
      <c r="BW172" s="37">
        <f t="shared" si="109"/>
        <v>0</v>
      </c>
      <c r="BX172" s="196" t="str">
        <f t="shared" si="110"/>
        <v>Pass</v>
      </c>
      <c r="BY172" s="54" t="b">
        <f>IF(ABS(Survey!$DL172)=0,TRUE,FALSE)</f>
        <v>1</v>
      </c>
      <c r="BZ172" s="53" t="b">
        <f>NOT(ISBLANK(Survey!DM172))</f>
        <v>0</v>
      </c>
      <c r="CA172" s="196" t="str">
        <f t="shared" si="111"/>
        <v>Pass</v>
      </c>
      <c r="CB172" s="54" t="b">
        <f>IF(ABS(Survey!$DT172)=0,TRUE,FALSE)</f>
        <v>1</v>
      </c>
      <c r="CC172" s="53" t="b">
        <f>NOT(ISBLANK(Survey!$DU172))</f>
        <v>0</v>
      </c>
      <c r="CD172" s="196" t="str">
        <f t="shared" si="112"/>
        <v>Fail</v>
      </c>
      <c r="CE172" s="47">
        <f>SUM(SUMIF(Survey!EA172:EC172,{"&gt;0","&lt;0"})*{1,-1})</f>
        <v>0</v>
      </c>
      <c r="CF172" s="50">
        <f t="shared" si="113"/>
        <v>0</v>
      </c>
      <c r="CG172" s="50">
        <f t="shared" si="114"/>
        <v>100</v>
      </c>
      <c r="CH172" s="48" t="b">
        <f>IF(OR(Survey!$M172="ETF",Survey!$M172="ETF, alternative mutual fund",Survey!$M172="Closed-end", Survey!$M172="Split share corp"),TRUE,FALSE)</f>
        <v>0</v>
      </c>
      <c r="CI172" s="196" t="str">
        <f t="shared" si="115"/>
        <v>Fail</v>
      </c>
      <c r="CJ172" s="47">
        <f>SUM(SUMIF(Survey!EE172:EK172,{"&gt;0","&lt;0"})*{1,-1})</f>
        <v>0</v>
      </c>
      <c r="CK172" s="50">
        <f t="shared" si="116"/>
        <v>0</v>
      </c>
      <c r="CL172" s="49">
        <f t="shared" si="117"/>
        <v>100</v>
      </c>
      <c r="CM172" s="196" t="str">
        <f t="shared" si="118"/>
        <v>Fail</v>
      </c>
      <c r="CN172" s="47">
        <f>SUM(SUMIF(Survey!EM172:ES172,{"&gt;0","&lt;0"})*{1,-1})</f>
        <v>0</v>
      </c>
      <c r="CO172" s="50">
        <f t="shared" si="119"/>
        <v>0</v>
      </c>
      <c r="CP172" s="49">
        <f t="shared" si="120"/>
        <v>100</v>
      </c>
    </row>
    <row r="173" spans="1:94">
      <c r="A173" s="1">
        <v>170</v>
      </c>
      <c r="B173" s="37" t="str">
        <f t="shared" si="81"/>
        <v>Pass</v>
      </c>
      <c r="C173" s="37" t="str">
        <f>IF(COUNTBLANK(Survey!B173:ET173)=$C$2, "Pass", "Fail")</f>
        <v>Pass</v>
      </c>
      <c r="D173" s="37" t="str">
        <f t="shared" si="82"/>
        <v>Fail</v>
      </c>
      <c r="F173" s="196" t="str">
        <f t="shared" si="83"/>
        <v>Fail</v>
      </c>
      <c r="G173" s="43">
        <f>COUNTBLANK(Survey!B173:D173)+COUNTBLANK(Survey!G173)+COUNTBLANK(Survey!I173)+COUNTBLANK(Survey!L173:M173)+COUNTBLANK(Survey!P173)+COUNTBLANK(Survey!S173:U173)+COUNTBLANK(Survey!AA173:AC173)+COUNTBLANK(Survey!AF173:AG173)+COUNTBLANK(Survey!AK173)</f>
        <v>17</v>
      </c>
      <c r="H173" s="196" t="str">
        <f t="shared" si="84"/>
        <v>Pass</v>
      </c>
      <c r="I173" s="44">
        <f>LEN(Survey!E173)</f>
        <v>0</v>
      </c>
      <c r="J173" s="196" t="str">
        <f t="shared" si="85"/>
        <v>Pass</v>
      </c>
      <c r="K173" s="43">
        <f>LEN(Survey!F173)</f>
        <v>0</v>
      </c>
      <c r="L173" s="196" t="str">
        <f t="shared" si="86"/>
        <v>Pass</v>
      </c>
      <c r="M173" s="44">
        <f>LEN(Survey!H173)</f>
        <v>0</v>
      </c>
      <c r="N173" s="43" t="str">
        <f>IF(Survey!$L173="Prospectus fund", "Yes", "No")</f>
        <v>No</v>
      </c>
      <c r="O173" s="196" t="str">
        <f t="shared" si="87"/>
        <v>Pass</v>
      </c>
      <c r="P173" s="44">
        <f>MOD((LEN(Survey!J173)+2),11)</f>
        <v>2</v>
      </c>
      <c r="Q173" s="48" t="b">
        <f>IF(OR(Survey!$M173="ETF",Survey!$M173="ETF, alternative mutual fund",Survey!$M173="Closed-end", Survey!$M173="Split share corp", Survey!$I173="Yes"),TRUE,FALSE)</f>
        <v>0</v>
      </c>
      <c r="R173" s="196" t="str">
        <f>IFERROR(IF(AND(OR(U173=V173,V173 = "Either"),NOT(ISBLANK(Survey!K173))),"Pass","Fail"),"Pass")</f>
        <v>Fail</v>
      </c>
      <c r="S173" s="47" cm="1">
        <f t="array" ref="S173">SUM(SUMIF(Survey!BO173:CH173,{"&gt;0","&lt;0"})*{1,-1})</f>
        <v>0</v>
      </c>
      <c r="T173" s="54" cm="1">
        <f t="array" ref="T173">SUM(SUMIF(Survey!BR173,{"&gt;0","&lt;0"})*{1,-1})+SUM(SUMIF(Survey!CB173,{"&gt;0","&lt;0"})*{1,-1})</f>
        <v>0</v>
      </c>
      <c r="U173" s="54">
        <f>Survey!K173</f>
        <v>0</v>
      </c>
      <c r="V173" s="53" t="str">
        <f t="shared" si="88"/>
        <v>Stand-alone</v>
      </c>
      <c r="W173" s="196" t="str">
        <f t="shared" si="89"/>
        <v>Fail</v>
      </c>
      <c r="X173" s="93" cm="1">
        <f t="array" ref="X173">SUM(SUMIF(Survey!BO173:CH173,{"&gt;0","&lt;0"})*{1,-1})+SUM(SUMIF(Survey!CJ173:DC173,{"&gt;0","&lt;0"})*{1,-1})</f>
        <v>0</v>
      </c>
      <c r="Y173" s="93">
        <f>IFERROR(X173/(Survey!$AL173),0)</f>
        <v>0</v>
      </c>
      <c r="Z173" s="198" t="b">
        <f>IF(OR(Survey!$M173="Alternative strategy or hedge",Survey!$M173="Other",Survey!$L173="Prospectus fund"),TRUE,FALSE)</f>
        <v>0</v>
      </c>
      <c r="AA173" s="198" t="b">
        <f>NOT(ISBLANK(Survey!$M173))</f>
        <v>0</v>
      </c>
      <c r="AB173" s="196" t="str">
        <f t="shared" si="90"/>
        <v>Pass</v>
      </c>
      <c r="AC173" s="54" t="b">
        <f>NOT(ISNUMBER(SEARCH("Other",Survey!$P173)))</f>
        <v>1</v>
      </c>
      <c r="AD173" s="53" t="b">
        <f>NOT(ISBLANK(Survey!$Q173))</f>
        <v>0</v>
      </c>
      <c r="AE173" s="239" t="str" cm="1">
        <f t="array" ref="AE173">IF(OR(IF(OR($AG173+$AH173 = 2, $AI173=1), FALSE, TRUE), AND($AF173:$AF173 = 0)),"Pass","Fail")</f>
        <v>Pass</v>
      </c>
      <c r="AF173" s="235">
        <f>COUNTBLANK(Survey!$W173:$Z173)</f>
        <v>4</v>
      </c>
      <c r="AG173" s="235">
        <f>IF(Survey!$I173="Yes",1,0)</f>
        <v>0</v>
      </c>
      <c r="AH173" s="235">
        <f>IF(OR(Survey!$M173="Mutual fund",Survey!$M173="Alternative mutual fund",Survey!$M173="Money market"),1,0)</f>
        <v>0</v>
      </c>
      <c r="AI173" s="240">
        <f>IF(OR(Survey!$M173="ETF",Survey!$M173="ETF, alternative mutual fund"),1,0)</f>
        <v>0</v>
      </c>
      <c r="AJ173" s="196" t="str">
        <f t="shared" si="91"/>
        <v>Pass</v>
      </c>
      <c r="AK173" s="54" t="b">
        <f>NOT(ISNUMBER(SEARCH("Yes",Survey!$AC173)))</f>
        <v>1</v>
      </c>
      <c r="AL173" s="53" t="b">
        <f>IF(COUNTBLANK(Survey!$AD173:$AE173)=0,TRUE, FALSE)</f>
        <v>0</v>
      </c>
      <c r="AM173" s="196" t="str">
        <f t="shared" si="92"/>
        <v>Pass</v>
      </c>
      <c r="AN173" s="54" t="b">
        <f>NOT(ISNUMBER(SEARCH("Yes",Survey!$AF173)))</f>
        <v>1</v>
      </c>
      <c r="AO173" s="53" t="b">
        <f>NOT(ISBLANK(Survey!$AH173))</f>
        <v>0</v>
      </c>
      <c r="AP173" s="196" t="str">
        <f t="shared" si="93"/>
        <v>Pass</v>
      </c>
      <c r="AQ173" s="54" t="b">
        <f>NOT(OR(ISNUMBER(SEARCH("Other",Survey!$AH173)),ISNUMBER(SEARCH("Multiple",Survey!$AH173))))</f>
        <v>1</v>
      </c>
      <c r="AR173" s="53" t="b">
        <f>NOT(ISBLANK(Survey!$AI173))</f>
        <v>0</v>
      </c>
      <c r="AS173" s="196" t="str">
        <f t="shared" si="94"/>
        <v>Fail</v>
      </c>
      <c r="AT173" s="45">
        <f>(Survey!$AL173)</f>
        <v>0</v>
      </c>
      <c r="AU173" s="37" t="str">
        <f t="shared" si="95"/>
        <v>Fail</v>
      </c>
      <c r="AV173" s="38">
        <f>ABS(Survey!$AL173)</f>
        <v>0</v>
      </c>
      <c r="AW173" s="64">
        <f>ABS(Survey!$AM173)+Survey!$AN173-ABS(Survey!$AO173)+ABS(Survey!$AP173)-ABS(Survey!$AQ173)+ABS(Survey!$AR173)-ABS(Survey!$AS173)+Survey!$AT173</f>
        <v>0</v>
      </c>
      <c r="AX173" s="46" t="str">
        <f t="shared" si="96"/>
        <v>No holdings</v>
      </c>
      <c r="AY173" s="37">
        <f t="shared" si="97"/>
        <v>0</v>
      </c>
      <c r="AZ173" s="196" t="str">
        <f t="shared" si="98"/>
        <v>Pass</v>
      </c>
      <c r="BA173" s="54" t="b">
        <f>IF(ABS(Survey!$AT173)=0,TRUE,FALSE)</f>
        <v>1</v>
      </c>
      <c r="BB173" s="53" t="b">
        <f>NOT(ISBLANK(Survey!$AU173))</f>
        <v>0</v>
      </c>
      <c r="BC173" s="37" t="str">
        <f t="shared" si="99"/>
        <v>Fail</v>
      </c>
      <c r="BD173" s="38">
        <f>ABS(Survey!$AL173)</f>
        <v>0</v>
      </c>
      <c r="BE173" s="38" cm="1">
        <f t="array" ref="BE173">SUM(SUMIF(Survey!AW173:BD173,{"&gt;0","&lt;0"})*{1,-1})-SUM(SUMIF(Survey!BF173:BM173,{"&gt;0","&lt;0"})*{1,-1})</f>
        <v>0</v>
      </c>
      <c r="BF173" s="46" t="str">
        <f t="shared" si="100"/>
        <v>No holdings</v>
      </c>
      <c r="BG173" s="37">
        <f t="shared" si="101"/>
        <v>0</v>
      </c>
      <c r="BH173" s="196" t="str">
        <f t="shared" si="102"/>
        <v>Fail</v>
      </c>
      <c r="BI173" s="47">
        <f>ABS(Survey!$AL173)</f>
        <v>0</v>
      </c>
      <c r="BJ173" s="47" cm="1">
        <f t="array" ref="BJ173">SUM(SUMIF(Survey!BO173:CH173,{"&gt;0","&lt;0"})*{1,-1})-SUM(SUMIF(Survey!CJ173:DC173,{"&gt;0","&lt;0"})*{1,-1})</f>
        <v>0</v>
      </c>
      <c r="BK173" s="48" t="str">
        <f t="shared" si="103"/>
        <v>No holdings</v>
      </c>
      <c r="BL173" s="49">
        <f t="shared" si="104"/>
        <v>0</v>
      </c>
      <c r="BM173" s="196" t="str">
        <f t="shared" si="105"/>
        <v>Pass</v>
      </c>
      <c r="BN173" s="54" t="b">
        <f>IF(ABS(Survey!$CH173)=0,TRUE,FALSE)</f>
        <v>1</v>
      </c>
      <c r="BO173" s="53" t="b">
        <f>NOT(ISBLANK(Survey!$CI173))</f>
        <v>0</v>
      </c>
      <c r="BP173" s="196" t="str">
        <f t="shared" si="106"/>
        <v>Pass</v>
      </c>
      <c r="BQ173" s="54" t="b">
        <f>IF(ABS(Survey!$DC173)=0,TRUE,FALSE)</f>
        <v>1</v>
      </c>
      <c r="BR173" s="53" t="b">
        <f>NOT(ISBLANK(Survey!$DD173))</f>
        <v>0</v>
      </c>
      <c r="BS173" s="37" t="str">
        <f t="shared" si="107"/>
        <v>Pass</v>
      </c>
      <c r="BT173" s="38" cm="1">
        <f t="array" ref="BT173">SUM(SUMIF(Survey!CD173,{"&gt;0","&lt;0"})*{1,-1})+SUM(SUMIF(Survey!CY173,{"&gt;0","&lt;0"})*{1,-1})</f>
        <v>0</v>
      </c>
      <c r="BU173" s="38">
        <f>SUM(SUMIF(Survey!DF173:DL173,{"&gt;0","&lt;0"})*{1,-1})+SUM(SUMIF(Survey!DN173:DT173,{"&gt;0","&lt;0"})*{1,-1})</f>
        <v>0</v>
      </c>
      <c r="BV173" s="37">
        <f t="shared" si="108"/>
        <v>0</v>
      </c>
      <c r="BW173" s="37">
        <f t="shared" si="109"/>
        <v>0</v>
      </c>
      <c r="BX173" s="196" t="str">
        <f t="shared" si="110"/>
        <v>Pass</v>
      </c>
      <c r="BY173" s="54" t="b">
        <f>IF(ABS(Survey!$DL173)=0,TRUE,FALSE)</f>
        <v>1</v>
      </c>
      <c r="BZ173" s="53" t="b">
        <f>NOT(ISBLANK(Survey!DM173))</f>
        <v>0</v>
      </c>
      <c r="CA173" s="196" t="str">
        <f t="shared" si="111"/>
        <v>Pass</v>
      </c>
      <c r="CB173" s="54" t="b">
        <f>IF(ABS(Survey!$DT173)=0,TRUE,FALSE)</f>
        <v>1</v>
      </c>
      <c r="CC173" s="53" t="b">
        <f>NOT(ISBLANK(Survey!$DU173))</f>
        <v>0</v>
      </c>
      <c r="CD173" s="196" t="str">
        <f t="shared" si="112"/>
        <v>Fail</v>
      </c>
      <c r="CE173" s="47">
        <f>SUM(SUMIF(Survey!EA173:EC173,{"&gt;0","&lt;0"})*{1,-1})</f>
        <v>0</v>
      </c>
      <c r="CF173" s="50">
        <f t="shared" si="113"/>
        <v>0</v>
      </c>
      <c r="CG173" s="50">
        <f t="shared" si="114"/>
        <v>100</v>
      </c>
      <c r="CH173" s="48" t="b">
        <f>IF(OR(Survey!$M173="ETF",Survey!$M173="ETF, alternative mutual fund",Survey!$M173="Closed-end", Survey!$M173="Split share corp"),TRUE,FALSE)</f>
        <v>0</v>
      </c>
      <c r="CI173" s="196" t="str">
        <f t="shared" si="115"/>
        <v>Fail</v>
      </c>
      <c r="CJ173" s="47">
        <f>SUM(SUMIF(Survey!EE173:EK173,{"&gt;0","&lt;0"})*{1,-1})</f>
        <v>0</v>
      </c>
      <c r="CK173" s="50">
        <f t="shared" si="116"/>
        <v>0</v>
      </c>
      <c r="CL173" s="49">
        <f t="shared" si="117"/>
        <v>100</v>
      </c>
      <c r="CM173" s="196" t="str">
        <f t="shared" si="118"/>
        <v>Fail</v>
      </c>
      <c r="CN173" s="47">
        <f>SUM(SUMIF(Survey!EM173:ES173,{"&gt;0","&lt;0"})*{1,-1})</f>
        <v>0</v>
      </c>
      <c r="CO173" s="50">
        <f t="shared" si="119"/>
        <v>0</v>
      </c>
      <c r="CP173" s="49">
        <f t="shared" si="120"/>
        <v>100</v>
      </c>
    </row>
    <row r="174" spans="1:94">
      <c r="A174" s="1">
        <v>171</v>
      </c>
      <c r="B174" s="37" t="str">
        <f t="shared" si="81"/>
        <v>Pass</v>
      </c>
      <c r="C174" s="37" t="str">
        <f>IF(COUNTBLANK(Survey!B174:ET174)=$C$2, "Pass", "Fail")</f>
        <v>Pass</v>
      </c>
      <c r="D174" s="37" t="str">
        <f t="shared" si="82"/>
        <v>Fail</v>
      </c>
      <c r="F174" s="196" t="str">
        <f t="shared" si="83"/>
        <v>Fail</v>
      </c>
      <c r="G174" s="43">
        <f>COUNTBLANK(Survey!B174:D174)+COUNTBLANK(Survey!G174)+COUNTBLANK(Survey!I174)+COUNTBLANK(Survey!L174:M174)+COUNTBLANK(Survey!P174)+COUNTBLANK(Survey!S174:U174)+COUNTBLANK(Survey!AA174:AC174)+COUNTBLANK(Survey!AF174:AG174)+COUNTBLANK(Survey!AK174)</f>
        <v>17</v>
      </c>
      <c r="H174" s="196" t="str">
        <f t="shared" si="84"/>
        <v>Pass</v>
      </c>
      <c r="I174" s="44">
        <f>LEN(Survey!E174)</f>
        <v>0</v>
      </c>
      <c r="J174" s="196" t="str">
        <f t="shared" si="85"/>
        <v>Pass</v>
      </c>
      <c r="K174" s="43">
        <f>LEN(Survey!F174)</f>
        <v>0</v>
      </c>
      <c r="L174" s="196" t="str">
        <f t="shared" si="86"/>
        <v>Pass</v>
      </c>
      <c r="M174" s="44">
        <f>LEN(Survey!H174)</f>
        <v>0</v>
      </c>
      <c r="N174" s="43" t="str">
        <f>IF(Survey!$L174="Prospectus fund", "Yes", "No")</f>
        <v>No</v>
      </c>
      <c r="O174" s="196" t="str">
        <f t="shared" si="87"/>
        <v>Pass</v>
      </c>
      <c r="P174" s="44">
        <f>MOD((LEN(Survey!J174)+2),11)</f>
        <v>2</v>
      </c>
      <c r="Q174" s="48" t="b">
        <f>IF(OR(Survey!$M174="ETF",Survey!$M174="ETF, alternative mutual fund",Survey!$M174="Closed-end", Survey!$M174="Split share corp", Survey!$I174="Yes"),TRUE,FALSE)</f>
        <v>0</v>
      </c>
      <c r="R174" s="196" t="str">
        <f>IFERROR(IF(AND(OR(U174=V174,V174 = "Either"),NOT(ISBLANK(Survey!K174))),"Pass","Fail"),"Pass")</f>
        <v>Fail</v>
      </c>
      <c r="S174" s="47" cm="1">
        <f t="array" ref="S174">SUM(SUMIF(Survey!BO174:CH174,{"&gt;0","&lt;0"})*{1,-1})</f>
        <v>0</v>
      </c>
      <c r="T174" s="54" cm="1">
        <f t="array" ref="T174">SUM(SUMIF(Survey!BR174,{"&gt;0","&lt;0"})*{1,-1})+SUM(SUMIF(Survey!CB174,{"&gt;0","&lt;0"})*{1,-1})</f>
        <v>0</v>
      </c>
      <c r="U174" s="54">
        <f>Survey!K174</f>
        <v>0</v>
      </c>
      <c r="V174" s="53" t="str">
        <f t="shared" si="88"/>
        <v>Stand-alone</v>
      </c>
      <c r="W174" s="196" t="str">
        <f t="shared" si="89"/>
        <v>Fail</v>
      </c>
      <c r="X174" s="93" cm="1">
        <f t="array" ref="X174">SUM(SUMIF(Survey!BO174:CH174,{"&gt;0","&lt;0"})*{1,-1})+SUM(SUMIF(Survey!CJ174:DC174,{"&gt;0","&lt;0"})*{1,-1})</f>
        <v>0</v>
      </c>
      <c r="Y174" s="93">
        <f>IFERROR(X174/(Survey!$AL174),0)</f>
        <v>0</v>
      </c>
      <c r="Z174" s="198" t="b">
        <f>IF(OR(Survey!$M174="Alternative strategy or hedge",Survey!$M174="Other",Survey!$L174="Prospectus fund"),TRUE,FALSE)</f>
        <v>0</v>
      </c>
      <c r="AA174" s="198" t="b">
        <f>NOT(ISBLANK(Survey!$M174))</f>
        <v>0</v>
      </c>
      <c r="AB174" s="196" t="str">
        <f t="shared" si="90"/>
        <v>Pass</v>
      </c>
      <c r="AC174" s="54" t="b">
        <f>NOT(ISNUMBER(SEARCH("Other",Survey!$P174)))</f>
        <v>1</v>
      </c>
      <c r="AD174" s="53" t="b">
        <f>NOT(ISBLANK(Survey!$Q174))</f>
        <v>0</v>
      </c>
      <c r="AE174" s="239" t="str" cm="1">
        <f t="array" ref="AE174">IF(OR(IF(OR($AG174+$AH174 = 2, $AI174=1), FALSE, TRUE), AND($AF174:$AF174 = 0)),"Pass","Fail")</f>
        <v>Pass</v>
      </c>
      <c r="AF174" s="235">
        <f>COUNTBLANK(Survey!$W174:$Z174)</f>
        <v>4</v>
      </c>
      <c r="AG174" s="235">
        <f>IF(Survey!$I174="Yes",1,0)</f>
        <v>0</v>
      </c>
      <c r="AH174" s="235">
        <f>IF(OR(Survey!$M174="Mutual fund",Survey!$M174="Alternative mutual fund",Survey!$M174="Money market"),1,0)</f>
        <v>0</v>
      </c>
      <c r="AI174" s="240">
        <f>IF(OR(Survey!$M174="ETF",Survey!$M174="ETF, alternative mutual fund"),1,0)</f>
        <v>0</v>
      </c>
      <c r="AJ174" s="196" t="str">
        <f t="shared" si="91"/>
        <v>Pass</v>
      </c>
      <c r="AK174" s="54" t="b">
        <f>NOT(ISNUMBER(SEARCH("Yes",Survey!$AC174)))</f>
        <v>1</v>
      </c>
      <c r="AL174" s="53" t="b">
        <f>IF(COUNTBLANK(Survey!$AD174:$AE174)=0,TRUE, FALSE)</f>
        <v>0</v>
      </c>
      <c r="AM174" s="196" t="str">
        <f t="shared" si="92"/>
        <v>Pass</v>
      </c>
      <c r="AN174" s="54" t="b">
        <f>NOT(ISNUMBER(SEARCH("Yes",Survey!$AF174)))</f>
        <v>1</v>
      </c>
      <c r="AO174" s="53" t="b">
        <f>NOT(ISBLANK(Survey!$AH174))</f>
        <v>0</v>
      </c>
      <c r="AP174" s="196" t="str">
        <f t="shared" si="93"/>
        <v>Pass</v>
      </c>
      <c r="AQ174" s="54" t="b">
        <f>NOT(OR(ISNUMBER(SEARCH("Other",Survey!$AH174)),ISNUMBER(SEARCH("Multiple",Survey!$AH174))))</f>
        <v>1</v>
      </c>
      <c r="AR174" s="53" t="b">
        <f>NOT(ISBLANK(Survey!$AI174))</f>
        <v>0</v>
      </c>
      <c r="AS174" s="196" t="str">
        <f t="shared" si="94"/>
        <v>Fail</v>
      </c>
      <c r="AT174" s="45">
        <f>(Survey!$AL174)</f>
        <v>0</v>
      </c>
      <c r="AU174" s="37" t="str">
        <f t="shared" si="95"/>
        <v>Fail</v>
      </c>
      <c r="AV174" s="38">
        <f>ABS(Survey!$AL174)</f>
        <v>0</v>
      </c>
      <c r="AW174" s="64">
        <f>ABS(Survey!$AM174)+Survey!$AN174-ABS(Survey!$AO174)+ABS(Survey!$AP174)-ABS(Survey!$AQ174)+ABS(Survey!$AR174)-ABS(Survey!$AS174)+Survey!$AT174</f>
        <v>0</v>
      </c>
      <c r="AX174" s="46" t="str">
        <f t="shared" si="96"/>
        <v>No holdings</v>
      </c>
      <c r="AY174" s="37">
        <f t="shared" si="97"/>
        <v>0</v>
      </c>
      <c r="AZ174" s="196" t="str">
        <f t="shared" si="98"/>
        <v>Pass</v>
      </c>
      <c r="BA174" s="54" t="b">
        <f>IF(ABS(Survey!$AT174)=0,TRUE,FALSE)</f>
        <v>1</v>
      </c>
      <c r="BB174" s="53" t="b">
        <f>NOT(ISBLANK(Survey!$AU174))</f>
        <v>0</v>
      </c>
      <c r="BC174" s="37" t="str">
        <f t="shared" si="99"/>
        <v>Fail</v>
      </c>
      <c r="BD174" s="38">
        <f>ABS(Survey!$AL174)</f>
        <v>0</v>
      </c>
      <c r="BE174" s="38" cm="1">
        <f t="array" ref="BE174">SUM(SUMIF(Survey!AW174:BD174,{"&gt;0","&lt;0"})*{1,-1})-SUM(SUMIF(Survey!BF174:BM174,{"&gt;0","&lt;0"})*{1,-1})</f>
        <v>0</v>
      </c>
      <c r="BF174" s="46" t="str">
        <f t="shared" si="100"/>
        <v>No holdings</v>
      </c>
      <c r="BG174" s="37">
        <f t="shared" si="101"/>
        <v>0</v>
      </c>
      <c r="BH174" s="196" t="str">
        <f t="shared" si="102"/>
        <v>Fail</v>
      </c>
      <c r="BI174" s="47">
        <f>ABS(Survey!$AL174)</f>
        <v>0</v>
      </c>
      <c r="BJ174" s="47" cm="1">
        <f t="array" ref="BJ174">SUM(SUMIF(Survey!BO174:CH174,{"&gt;0","&lt;0"})*{1,-1})-SUM(SUMIF(Survey!CJ174:DC174,{"&gt;0","&lt;0"})*{1,-1})</f>
        <v>0</v>
      </c>
      <c r="BK174" s="48" t="str">
        <f t="shared" si="103"/>
        <v>No holdings</v>
      </c>
      <c r="BL174" s="49">
        <f t="shared" si="104"/>
        <v>0</v>
      </c>
      <c r="BM174" s="196" t="str">
        <f t="shared" si="105"/>
        <v>Pass</v>
      </c>
      <c r="BN174" s="54" t="b">
        <f>IF(ABS(Survey!$CH174)=0,TRUE,FALSE)</f>
        <v>1</v>
      </c>
      <c r="BO174" s="53" t="b">
        <f>NOT(ISBLANK(Survey!$CI174))</f>
        <v>0</v>
      </c>
      <c r="BP174" s="196" t="str">
        <f t="shared" si="106"/>
        <v>Pass</v>
      </c>
      <c r="BQ174" s="54" t="b">
        <f>IF(ABS(Survey!$DC174)=0,TRUE,FALSE)</f>
        <v>1</v>
      </c>
      <c r="BR174" s="53" t="b">
        <f>NOT(ISBLANK(Survey!$DD174))</f>
        <v>0</v>
      </c>
      <c r="BS174" s="37" t="str">
        <f t="shared" si="107"/>
        <v>Pass</v>
      </c>
      <c r="BT174" s="38" cm="1">
        <f t="array" ref="BT174">SUM(SUMIF(Survey!CD174,{"&gt;0","&lt;0"})*{1,-1})+SUM(SUMIF(Survey!CY174,{"&gt;0","&lt;0"})*{1,-1})</f>
        <v>0</v>
      </c>
      <c r="BU174" s="38">
        <f>SUM(SUMIF(Survey!DF174:DL174,{"&gt;0","&lt;0"})*{1,-1})+SUM(SUMIF(Survey!DN174:DT174,{"&gt;0","&lt;0"})*{1,-1})</f>
        <v>0</v>
      </c>
      <c r="BV174" s="37">
        <f t="shared" si="108"/>
        <v>0</v>
      </c>
      <c r="BW174" s="37">
        <f t="shared" si="109"/>
        <v>0</v>
      </c>
      <c r="BX174" s="196" t="str">
        <f t="shared" si="110"/>
        <v>Pass</v>
      </c>
      <c r="BY174" s="54" t="b">
        <f>IF(ABS(Survey!$DL174)=0,TRUE,FALSE)</f>
        <v>1</v>
      </c>
      <c r="BZ174" s="53" t="b">
        <f>NOT(ISBLANK(Survey!DM174))</f>
        <v>0</v>
      </c>
      <c r="CA174" s="196" t="str">
        <f t="shared" si="111"/>
        <v>Pass</v>
      </c>
      <c r="CB174" s="54" t="b">
        <f>IF(ABS(Survey!$DT174)=0,TRUE,FALSE)</f>
        <v>1</v>
      </c>
      <c r="CC174" s="53" t="b">
        <f>NOT(ISBLANK(Survey!$DU174))</f>
        <v>0</v>
      </c>
      <c r="CD174" s="196" t="str">
        <f t="shared" si="112"/>
        <v>Fail</v>
      </c>
      <c r="CE174" s="47">
        <f>SUM(SUMIF(Survey!EA174:EC174,{"&gt;0","&lt;0"})*{1,-1})</f>
        <v>0</v>
      </c>
      <c r="CF174" s="50">
        <f t="shared" si="113"/>
        <v>0</v>
      </c>
      <c r="CG174" s="50">
        <f t="shared" si="114"/>
        <v>100</v>
      </c>
      <c r="CH174" s="48" t="b">
        <f>IF(OR(Survey!$M174="ETF",Survey!$M174="ETF, alternative mutual fund",Survey!$M174="Closed-end", Survey!$M174="Split share corp"),TRUE,FALSE)</f>
        <v>0</v>
      </c>
      <c r="CI174" s="196" t="str">
        <f t="shared" si="115"/>
        <v>Fail</v>
      </c>
      <c r="CJ174" s="47">
        <f>SUM(SUMIF(Survey!EE174:EK174,{"&gt;0","&lt;0"})*{1,-1})</f>
        <v>0</v>
      </c>
      <c r="CK174" s="50">
        <f t="shared" si="116"/>
        <v>0</v>
      </c>
      <c r="CL174" s="49">
        <f t="shared" si="117"/>
        <v>100</v>
      </c>
      <c r="CM174" s="196" t="str">
        <f t="shared" si="118"/>
        <v>Fail</v>
      </c>
      <c r="CN174" s="47">
        <f>SUM(SUMIF(Survey!EM174:ES174,{"&gt;0","&lt;0"})*{1,-1})</f>
        <v>0</v>
      </c>
      <c r="CO174" s="50">
        <f t="shared" si="119"/>
        <v>0</v>
      </c>
      <c r="CP174" s="49">
        <f t="shared" si="120"/>
        <v>100</v>
      </c>
    </row>
    <row r="175" spans="1:94">
      <c r="A175" s="1">
        <v>172</v>
      </c>
      <c r="B175" s="37" t="str">
        <f t="shared" si="81"/>
        <v>Pass</v>
      </c>
      <c r="C175" s="37" t="str">
        <f>IF(COUNTBLANK(Survey!B175:ET175)=$C$2, "Pass", "Fail")</f>
        <v>Pass</v>
      </c>
      <c r="D175" s="37" t="str">
        <f t="shared" si="82"/>
        <v>Fail</v>
      </c>
      <c r="F175" s="196" t="str">
        <f t="shared" si="83"/>
        <v>Fail</v>
      </c>
      <c r="G175" s="43">
        <f>COUNTBLANK(Survey!B175:D175)+COUNTBLANK(Survey!G175)+COUNTBLANK(Survey!I175)+COUNTBLANK(Survey!L175:M175)+COUNTBLANK(Survey!P175)+COUNTBLANK(Survey!S175:U175)+COUNTBLANK(Survey!AA175:AC175)+COUNTBLANK(Survey!AF175:AG175)+COUNTBLANK(Survey!AK175)</f>
        <v>17</v>
      </c>
      <c r="H175" s="196" t="str">
        <f t="shared" si="84"/>
        <v>Pass</v>
      </c>
      <c r="I175" s="44">
        <f>LEN(Survey!E175)</f>
        <v>0</v>
      </c>
      <c r="J175" s="196" t="str">
        <f t="shared" si="85"/>
        <v>Pass</v>
      </c>
      <c r="K175" s="43">
        <f>LEN(Survey!F175)</f>
        <v>0</v>
      </c>
      <c r="L175" s="196" t="str">
        <f t="shared" si="86"/>
        <v>Pass</v>
      </c>
      <c r="M175" s="44">
        <f>LEN(Survey!H175)</f>
        <v>0</v>
      </c>
      <c r="N175" s="43" t="str">
        <f>IF(Survey!$L175="Prospectus fund", "Yes", "No")</f>
        <v>No</v>
      </c>
      <c r="O175" s="196" t="str">
        <f t="shared" si="87"/>
        <v>Pass</v>
      </c>
      <c r="P175" s="44">
        <f>MOD((LEN(Survey!J175)+2),11)</f>
        <v>2</v>
      </c>
      <c r="Q175" s="48" t="b">
        <f>IF(OR(Survey!$M175="ETF",Survey!$M175="ETF, alternative mutual fund",Survey!$M175="Closed-end", Survey!$M175="Split share corp", Survey!$I175="Yes"),TRUE,FALSE)</f>
        <v>0</v>
      </c>
      <c r="R175" s="196" t="str">
        <f>IFERROR(IF(AND(OR(U175=V175,V175 = "Either"),NOT(ISBLANK(Survey!K175))),"Pass","Fail"),"Pass")</f>
        <v>Fail</v>
      </c>
      <c r="S175" s="47" cm="1">
        <f t="array" ref="S175">SUM(SUMIF(Survey!BO175:CH175,{"&gt;0","&lt;0"})*{1,-1})</f>
        <v>0</v>
      </c>
      <c r="T175" s="54" cm="1">
        <f t="array" ref="T175">SUM(SUMIF(Survey!BR175,{"&gt;0","&lt;0"})*{1,-1})+SUM(SUMIF(Survey!CB175,{"&gt;0","&lt;0"})*{1,-1})</f>
        <v>0</v>
      </c>
      <c r="U175" s="54">
        <f>Survey!K175</f>
        <v>0</v>
      </c>
      <c r="V175" s="53" t="str">
        <f t="shared" si="88"/>
        <v>Stand-alone</v>
      </c>
      <c r="W175" s="196" t="str">
        <f t="shared" si="89"/>
        <v>Fail</v>
      </c>
      <c r="X175" s="93" cm="1">
        <f t="array" ref="X175">SUM(SUMIF(Survey!BO175:CH175,{"&gt;0","&lt;0"})*{1,-1})+SUM(SUMIF(Survey!CJ175:DC175,{"&gt;0","&lt;0"})*{1,-1})</f>
        <v>0</v>
      </c>
      <c r="Y175" s="93">
        <f>IFERROR(X175/(Survey!$AL175),0)</f>
        <v>0</v>
      </c>
      <c r="Z175" s="198" t="b">
        <f>IF(OR(Survey!$M175="Alternative strategy or hedge",Survey!$M175="Other",Survey!$L175="Prospectus fund"),TRUE,FALSE)</f>
        <v>0</v>
      </c>
      <c r="AA175" s="198" t="b">
        <f>NOT(ISBLANK(Survey!$M175))</f>
        <v>0</v>
      </c>
      <c r="AB175" s="196" t="str">
        <f t="shared" si="90"/>
        <v>Pass</v>
      </c>
      <c r="AC175" s="54" t="b">
        <f>NOT(ISNUMBER(SEARCH("Other",Survey!$P175)))</f>
        <v>1</v>
      </c>
      <c r="AD175" s="53" t="b">
        <f>NOT(ISBLANK(Survey!$Q175))</f>
        <v>0</v>
      </c>
      <c r="AE175" s="239" t="str" cm="1">
        <f t="array" ref="AE175">IF(OR(IF(OR($AG175+$AH175 = 2, $AI175=1), FALSE, TRUE), AND($AF175:$AF175 = 0)),"Pass","Fail")</f>
        <v>Pass</v>
      </c>
      <c r="AF175" s="235">
        <f>COUNTBLANK(Survey!$W175:$Z175)</f>
        <v>4</v>
      </c>
      <c r="AG175" s="235">
        <f>IF(Survey!$I175="Yes",1,0)</f>
        <v>0</v>
      </c>
      <c r="AH175" s="235">
        <f>IF(OR(Survey!$M175="Mutual fund",Survey!$M175="Alternative mutual fund",Survey!$M175="Money market"),1,0)</f>
        <v>0</v>
      </c>
      <c r="AI175" s="240">
        <f>IF(OR(Survey!$M175="ETF",Survey!$M175="ETF, alternative mutual fund"),1,0)</f>
        <v>0</v>
      </c>
      <c r="AJ175" s="196" t="str">
        <f t="shared" si="91"/>
        <v>Pass</v>
      </c>
      <c r="AK175" s="54" t="b">
        <f>NOT(ISNUMBER(SEARCH("Yes",Survey!$AC175)))</f>
        <v>1</v>
      </c>
      <c r="AL175" s="53" t="b">
        <f>IF(COUNTBLANK(Survey!$AD175:$AE175)=0,TRUE, FALSE)</f>
        <v>0</v>
      </c>
      <c r="AM175" s="196" t="str">
        <f t="shared" si="92"/>
        <v>Pass</v>
      </c>
      <c r="AN175" s="54" t="b">
        <f>NOT(ISNUMBER(SEARCH("Yes",Survey!$AF175)))</f>
        <v>1</v>
      </c>
      <c r="AO175" s="53" t="b">
        <f>NOT(ISBLANK(Survey!$AH175))</f>
        <v>0</v>
      </c>
      <c r="AP175" s="196" t="str">
        <f t="shared" si="93"/>
        <v>Pass</v>
      </c>
      <c r="AQ175" s="54" t="b">
        <f>NOT(OR(ISNUMBER(SEARCH("Other",Survey!$AH175)),ISNUMBER(SEARCH("Multiple",Survey!$AH175))))</f>
        <v>1</v>
      </c>
      <c r="AR175" s="53" t="b">
        <f>NOT(ISBLANK(Survey!$AI175))</f>
        <v>0</v>
      </c>
      <c r="AS175" s="196" t="str">
        <f t="shared" si="94"/>
        <v>Fail</v>
      </c>
      <c r="AT175" s="45">
        <f>(Survey!$AL175)</f>
        <v>0</v>
      </c>
      <c r="AU175" s="37" t="str">
        <f t="shared" si="95"/>
        <v>Fail</v>
      </c>
      <c r="AV175" s="38">
        <f>ABS(Survey!$AL175)</f>
        <v>0</v>
      </c>
      <c r="AW175" s="64">
        <f>ABS(Survey!$AM175)+Survey!$AN175-ABS(Survey!$AO175)+ABS(Survey!$AP175)-ABS(Survey!$AQ175)+ABS(Survey!$AR175)-ABS(Survey!$AS175)+Survey!$AT175</f>
        <v>0</v>
      </c>
      <c r="AX175" s="46" t="str">
        <f t="shared" si="96"/>
        <v>No holdings</v>
      </c>
      <c r="AY175" s="37">
        <f t="shared" si="97"/>
        <v>0</v>
      </c>
      <c r="AZ175" s="196" t="str">
        <f t="shared" si="98"/>
        <v>Pass</v>
      </c>
      <c r="BA175" s="54" t="b">
        <f>IF(ABS(Survey!$AT175)=0,TRUE,FALSE)</f>
        <v>1</v>
      </c>
      <c r="BB175" s="53" t="b">
        <f>NOT(ISBLANK(Survey!$AU175))</f>
        <v>0</v>
      </c>
      <c r="BC175" s="37" t="str">
        <f t="shared" si="99"/>
        <v>Fail</v>
      </c>
      <c r="BD175" s="38">
        <f>ABS(Survey!$AL175)</f>
        <v>0</v>
      </c>
      <c r="BE175" s="38" cm="1">
        <f t="array" ref="BE175">SUM(SUMIF(Survey!AW175:BD175,{"&gt;0","&lt;0"})*{1,-1})-SUM(SUMIF(Survey!BF175:BM175,{"&gt;0","&lt;0"})*{1,-1})</f>
        <v>0</v>
      </c>
      <c r="BF175" s="46" t="str">
        <f t="shared" si="100"/>
        <v>No holdings</v>
      </c>
      <c r="BG175" s="37">
        <f t="shared" si="101"/>
        <v>0</v>
      </c>
      <c r="BH175" s="196" t="str">
        <f t="shared" si="102"/>
        <v>Fail</v>
      </c>
      <c r="BI175" s="47">
        <f>ABS(Survey!$AL175)</f>
        <v>0</v>
      </c>
      <c r="BJ175" s="47" cm="1">
        <f t="array" ref="BJ175">SUM(SUMIF(Survey!BO175:CH175,{"&gt;0","&lt;0"})*{1,-1})-SUM(SUMIF(Survey!CJ175:DC175,{"&gt;0","&lt;0"})*{1,-1})</f>
        <v>0</v>
      </c>
      <c r="BK175" s="48" t="str">
        <f t="shared" si="103"/>
        <v>No holdings</v>
      </c>
      <c r="BL175" s="49">
        <f t="shared" si="104"/>
        <v>0</v>
      </c>
      <c r="BM175" s="196" t="str">
        <f t="shared" si="105"/>
        <v>Pass</v>
      </c>
      <c r="BN175" s="54" t="b">
        <f>IF(ABS(Survey!$CH175)=0,TRUE,FALSE)</f>
        <v>1</v>
      </c>
      <c r="BO175" s="53" t="b">
        <f>NOT(ISBLANK(Survey!$CI175))</f>
        <v>0</v>
      </c>
      <c r="BP175" s="196" t="str">
        <f t="shared" si="106"/>
        <v>Pass</v>
      </c>
      <c r="BQ175" s="54" t="b">
        <f>IF(ABS(Survey!$DC175)=0,TRUE,FALSE)</f>
        <v>1</v>
      </c>
      <c r="BR175" s="53" t="b">
        <f>NOT(ISBLANK(Survey!$DD175))</f>
        <v>0</v>
      </c>
      <c r="BS175" s="37" t="str">
        <f t="shared" si="107"/>
        <v>Pass</v>
      </c>
      <c r="BT175" s="38" cm="1">
        <f t="array" ref="BT175">SUM(SUMIF(Survey!CD175,{"&gt;0","&lt;0"})*{1,-1})+SUM(SUMIF(Survey!CY175,{"&gt;0","&lt;0"})*{1,-1})</f>
        <v>0</v>
      </c>
      <c r="BU175" s="38">
        <f>SUM(SUMIF(Survey!DF175:DL175,{"&gt;0","&lt;0"})*{1,-1})+SUM(SUMIF(Survey!DN175:DT175,{"&gt;0","&lt;0"})*{1,-1})</f>
        <v>0</v>
      </c>
      <c r="BV175" s="37">
        <f t="shared" si="108"/>
        <v>0</v>
      </c>
      <c r="BW175" s="37">
        <f t="shared" si="109"/>
        <v>0</v>
      </c>
      <c r="BX175" s="196" t="str">
        <f t="shared" si="110"/>
        <v>Pass</v>
      </c>
      <c r="BY175" s="54" t="b">
        <f>IF(ABS(Survey!$DL175)=0,TRUE,FALSE)</f>
        <v>1</v>
      </c>
      <c r="BZ175" s="53" t="b">
        <f>NOT(ISBLANK(Survey!DM175))</f>
        <v>0</v>
      </c>
      <c r="CA175" s="196" t="str">
        <f t="shared" si="111"/>
        <v>Pass</v>
      </c>
      <c r="CB175" s="54" t="b">
        <f>IF(ABS(Survey!$DT175)=0,TRUE,FALSE)</f>
        <v>1</v>
      </c>
      <c r="CC175" s="53" t="b">
        <f>NOT(ISBLANK(Survey!$DU175))</f>
        <v>0</v>
      </c>
      <c r="CD175" s="196" t="str">
        <f t="shared" si="112"/>
        <v>Fail</v>
      </c>
      <c r="CE175" s="47">
        <f>SUM(SUMIF(Survey!EA175:EC175,{"&gt;0","&lt;0"})*{1,-1})</f>
        <v>0</v>
      </c>
      <c r="CF175" s="50">
        <f t="shared" si="113"/>
        <v>0</v>
      </c>
      <c r="CG175" s="50">
        <f t="shared" si="114"/>
        <v>100</v>
      </c>
      <c r="CH175" s="48" t="b">
        <f>IF(OR(Survey!$M175="ETF",Survey!$M175="ETF, alternative mutual fund",Survey!$M175="Closed-end", Survey!$M175="Split share corp"),TRUE,FALSE)</f>
        <v>0</v>
      </c>
      <c r="CI175" s="196" t="str">
        <f t="shared" si="115"/>
        <v>Fail</v>
      </c>
      <c r="CJ175" s="47">
        <f>SUM(SUMIF(Survey!EE175:EK175,{"&gt;0","&lt;0"})*{1,-1})</f>
        <v>0</v>
      </c>
      <c r="CK175" s="50">
        <f t="shared" si="116"/>
        <v>0</v>
      </c>
      <c r="CL175" s="49">
        <f t="shared" si="117"/>
        <v>100</v>
      </c>
      <c r="CM175" s="196" t="str">
        <f t="shared" si="118"/>
        <v>Fail</v>
      </c>
      <c r="CN175" s="47">
        <f>SUM(SUMIF(Survey!EM175:ES175,{"&gt;0","&lt;0"})*{1,-1})</f>
        <v>0</v>
      </c>
      <c r="CO175" s="50">
        <f t="shared" si="119"/>
        <v>0</v>
      </c>
      <c r="CP175" s="49">
        <f t="shared" si="120"/>
        <v>100</v>
      </c>
    </row>
    <row r="176" spans="1:94">
      <c r="A176" s="1">
        <v>173</v>
      </c>
      <c r="B176" s="37" t="str">
        <f t="shared" si="81"/>
        <v>Pass</v>
      </c>
      <c r="C176" s="37" t="str">
        <f>IF(COUNTBLANK(Survey!B176:ET176)=$C$2, "Pass", "Fail")</f>
        <v>Pass</v>
      </c>
      <c r="D176" s="37" t="str">
        <f t="shared" si="82"/>
        <v>Fail</v>
      </c>
      <c r="F176" s="196" t="str">
        <f t="shared" si="83"/>
        <v>Fail</v>
      </c>
      <c r="G176" s="43">
        <f>COUNTBLANK(Survey!B176:D176)+COUNTBLANK(Survey!G176)+COUNTBLANK(Survey!I176)+COUNTBLANK(Survey!L176:M176)+COUNTBLANK(Survey!P176)+COUNTBLANK(Survey!S176:U176)+COUNTBLANK(Survey!AA176:AC176)+COUNTBLANK(Survey!AF176:AG176)+COUNTBLANK(Survey!AK176)</f>
        <v>17</v>
      </c>
      <c r="H176" s="196" t="str">
        <f t="shared" si="84"/>
        <v>Pass</v>
      </c>
      <c r="I176" s="44">
        <f>LEN(Survey!E176)</f>
        <v>0</v>
      </c>
      <c r="J176" s="196" t="str">
        <f t="shared" si="85"/>
        <v>Pass</v>
      </c>
      <c r="K176" s="43">
        <f>LEN(Survey!F176)</f>
        <v>0</v>
      </c>
      <c r="L176" s="196" t="str">
        <f t="shared" si="86"/>
        <v>Pass</v>
      </c>
      <c r="M176" s="44">
        <f>LEN(Survey!H176)</f>
        <v>0</v>
      </c>
      <c r="N176" s="43" t="str">
        <f>IF(Survey!$L176="Prospectus fund", "Yes", "No")</f>
        <v>No</v>
      </c>
      <c r="O176" s="196" t="str">
        <f t="shared" si="87"/>
        <v>Pass</v>
      </c>
      <c r="P176" s="44">
        <f>MOD((LEN(Survey!J176)+2),11)</f>
        <v>2</v>
      </c>
      <c r="Q176" s="48" t="b">
        <f>IF(OR(Survey!$M176="ETF",Survey!$M176="ETF, alternative mutual fund",Survey!$M176="Closed-end", Survey!$M176="Split share corp", Survey!$I176="Yes"),TRUE,FALSE)</f>
        <v>0</v>
      </c>
      <c r="R176" s="196" t="str">
        <f>IFERROR(IF(AND(OR(U176=V176,V176 = "Either"),NOT(ISBLANK(Survey!K176))),"Pass","Fail"),"Pass")</f>
        <v>Fail</v>
      </c>
      <c r="S176" s="47" cm="1">
        <f t="array" ref="S176">SUM(SUMIF(Survey!BO176:CH176,{"&gt;0","&lt;0"})*{1,-1})</f>
        <v>0</v>
      </c>
      <c r="T176" s="54" cm="1">
        <f t="array" ref="T176">SUM(SUMIF(Survey!BR176,{"&gt;0","&lt;0"})*{1,-1})+SUM(SUMIF(Survey!CB176,{"&gt;0","&lt;0"})*{1,-1})</f>
        <v>0</v>
      </c>
      <c r="U176" s="54">
        <f>Survey!K176</f>
        <v>0</v>
      </c>
      <c r="V176" s="53" t="str">
        <f t="shared" si="88"/>
        <v>Stand-alone</v>
      </c>
      <c r="W176" s="196" t="str">
        <f t="shared" si="89"/>
        <v>Fail</v>
      </c>
      <c r="X176" s="93" cm="1">
        <f t="array" ref="X176">SUM(SUMIF(Survey!BO176:CH176,{"&gt;0","&lt;0"})*{1,-1})+SUM(SUMIF(Survey!CJ176:DC176,{"&gt;0","&lt;0"})*{1,-1})</f>
        <v>0</v>
      </c>
      <c r="Y176" s="93">
        <f>IFERROR(X176/(Survey!$AL176),0)</f>
        <v>0</v>
      </c>
      <c r="Z176" s="198" t="b">
        <f>IF(OR(Survey!$M176="Alternative strategy or hedge",Survey!$M176="Other",Survey!$L176="Prospectus fund"),TRUE,FALSE)</f>
        <v>0</v>
      </c>
      <c r="AA176" s="198" t="b">
        <f>NOT(ISBLANK(Survey!$M176))</f>
        <v>0</v>
      </c>
      <c r="AB176" s="196" t="str">
        <f t="shared" si="90"/>
        <v>Pass</v>
      </c>
      <c r="AC176" s="54" t="b">
        <f>NOT(ISNUMBER(SEARCH("Other",Survey!$P176)))</f>
        <v>1</v>
      </c>
      <c r="AD176" s="53" t="b">
        <f>NOT(ISBLANK(Survey!$Q176))</f>
        <v>0</v>
      </c>
      <c r="AE176" s="239" t="str" cm="1">
        <f t="array" ref="AE176">IF(OR(IF(OR($AG176+$AH176 = 2, $AI176=1), FALSE, TRUE), AND($AF176:$AF176 = 0)),"Pass","Fail")</f>
        <v>Pass</v>
      </c>
      <c r="AF176" s="235">
        <f>COUNTBLANK(Survey!$W176:$Z176)</f>
        <v>4</v>
      </c>
      <c r="AG176" s="235">
        <f>IF(Survey!$I176="Yes",1,0)</f>
        <v>0</v>
      </c>
      <c r="AH176" s="235">
        <f>IF(OR(Survey!$M176="Mutual fund",Survey!$M176="Alternative mutual fund",Survey!$M176="Money market"),1,0)</f>
        <v>0</v>
      </c>
      <c r="AI176" s="240">
        <f>IF(OR(Survey!$M176="ETF",Survey!$M176="ETF, alternative mutual fund"),1,0)</f>
        <v>0</v>
      </c>
      <c r="AJ176" s="196" t="str">
        <f t="shared" si="91"/>
        <v>Pass</v>
      </c>
      <c r="AK176" s="54" t="b">
        <f>NOT(ISNUMBER(SEARCH("Yes",Survey!$AC176)))</f>
        <v>1</v>
      </c>
      <c r="AL176" s="53" t="b">
        <f>IF(COUNTBLANK(Survey!$AD176:$AE176)=0,TRUE, FALSE)</f>
        <v>0</v>
      </c>
      <c r="AM176" s="196" t="str">
        <f t="shared" si="92"/>
        <v>Pass</v>
      </c>
      <c r="AN176" s="54" t="b">
        <f>NOT(ISNUMBER(SEARCH("Yes",Survey!$AF176)))</f>
        <v>1</v>
      </c>
      <c r="AO176" s="53" t="b">
        <f>NOT(ISBLANK(Survey!$AH176))</f>
        <v>0</v>
      </c>
      <c r="AP176" s="196" t="str">
        <f t="shared" si="93"/>
        <v>Pass</v>
      </c>
      <c r="AQ176" s="54" t="b">
        <f>NOT(OR(ISNUMBER(SEARCH("Other",Survey!$AH176)),ISNUMBER(SEARCH("Multiple",Survey!$AH176))))</f>
        <v>1</v>
      </c>
      <c r="AR176" s="53" t="b">
        <f>NOT(ISBLANK(Survey!$AI176))</f>
        <v>0</v>
      </c>
      <c r="AS176" s="196" t="str">
        <f t="shared" si="94"/>
        <v>Fail</v>
      </c>
      <c r="AT176" s="45">
        <f>(Survey!$AL176)</f>
        <v>0</v>
      </c>
      <c r="AU176" s="37" t="str">
        <f t="shared" si="95"/>
        <v>Fail</v>
      </c>
      <c r="AV176" s="38">
        <f>ABS(Survey!$AL176)</f>
        <v>0</v>
      </c>
      <c r="AW176" s="64">
        <f>ABS(Survey!$AM176)+Survey!$AN176-ABS(Survey!$AO176)+ABS(Survey!$AP176)-ABS(Survey!$AQ176)+ABS(Survey!$AR176)-ABS(Survey!$AS176)+Survey!$AT176</f>
        <v>0</v>
      </c>
      <c r="AX176" s="46" t="str">
        <f t="shared" si="96"/>
        <v>No holdings</v>
      </c>
      <c r="AY176" s="37">
        <f t="shared" si="97"/>
        <v>0</v>
      </c>
      <c r="AZ176" s="196" t="str">
        <f t="shared" si="98"/>
        <v>Pass</v>
      </c>
      <c r="BA176" s="54" t="b">
        <f>IF(ABS(Survey!$AT176)=0,TRUE,FALSE)</f>
        <v>1</v>
      </c>
      <c r="BB176" s="53" t="b">
        <f>NOT(ISBLANK(Survey!$AU176))</f>
        <v>0</v>
      </c>
      <c r="BC176" s="37" t="str">
        <f t="shared" si="99"/>
        <v>Fail</v>
      </c>
      <c r="BD176" s="38">
        <f>ABS(Survey!$AL176)</f>
        <v>0</v>
      </c>
      <c r="BE176" s="38" cm="1">
        <f t="array" ref="BE176">SUM(SUMIF(Survey!AW176:BD176,{"&gt;0","&lt;0"})*{1,-1})-SUM(SUMIF(Survey!BF176:BM176,{"&gt;0","&lt;0"})*{1,-1})</f>
        <v>0</v>
      </c>
      <c r="BF176" s="46" t="str">
        <f t="shared" si="100"/>
        <v>No holdings</v>
      </c>
      <c r="BG176" s="37">
        <f t="shared" si="101"/>
        <v>0</v>
      </c>
      <c r="BH176" s="196" t="str">
        <f t="shared" si="102"/>
        <v>Fail</v>
      </c>
      <c r="BI176" s="47">
        <f>ABS(Survey!$AL176)</f>
        <v>0</v>
      </c>
      <c r="BJ176" s="47" cm="1">
        <f t="array" ref="BJ176">SUM(SUMIF(Survey!BO176:CH176,{"&gt;0","&lt;0"})*{1,-1})-SUM(SUMIF(Survey!CJ176:DC176,{"&gt;0","&lt;0"})*{1,-1})</f>
        <v>0</v>
      </c>
      <c r="BK176" s="48" t="str">
        <f t="shared" si="103"/>
        <v>No holdings</v>
      </c>
      <c r="BL176" s="49">
        <f t="shared" si="104"/>
        <v>0</v>
      </c>
      <c r="BM176" s="196" t="str">
        <f t="shared" si="105"/>
        <v>Pass</v>
      </c>
      <c r="BN176" s="54" t="b">
        <f>IF(ABS(Survey!$CH176)=0,TRUE,FALSE)</f>
        <v>1</v>
      </c>
      <c r="BO176" s="53" t="b">
        <f>NOT(ISBLANK(Survey!$CI176))</f>
        <v>0</v>
      </c>
      <c r="BP176" s="196" t="str">
        <f t="shared" si="106"/>
        <v>Pass</v>
      </c>
      <c r="BQ176" s="54" t="b">
        <f>IF(ABS(Survey!$DC176)=0,TRUE,FALSE)</f>
        <v>1</v>
      </c>
      <c r="BR176" s="53" t="b">
        <f>NOT(ISBLANK(Survey!$DD176))</f>
        <v>0</v>
      </c>
      <c r="BS176" s="37" t="str">
        <f t="shared" si="107"/>
        <v>Pass</v>
      </c>
      <c r="BT176" s="38" cm="1">
        <f t="array" ref="BT176">SUM(SUMIF(Survey!CD176,{"&gt;0","&lt;0"})*{1,-1})+SUM(SUMIF(Survey!CY176,{"&gt;0","&lt;0"})*{1,-1})</f>
        <v>0</v>
      </c>
      <c r="BU176" s="38">
        <f>SUM(SUMIF(Survey!DF176:DL176,{"&gt;0","&lt;0"})*{1,-1})+SUM(SUMIF(Survey!DN176:DT176,{"&gt;0","&lt;0"})*{1,-1})</f>
        <v>0</v>
      </c>
      <c r="BV176" s="37">
        <f t="shared" si="108"/>
        <v>0</v>
      </c>
      <c r="BW176" s="37">
        <f t="shared" si="109"/>
        <v>0</v>
      </c>
      <c r="BX176" s="196" t="str">
        <f t="shared" si="110"/>
        <v>Pass</v>
      </c>
      <c r="BY176" s="54" t="b">
        <f>IF(ABS(Survey!$DL176)=0,TRUE,FALSE)</f>
        <v>1</v>
      </c>
      <c r="BZ176" s="53" t="b">
        <f>NOT(ISBLANK(Survey!DM176))</f>
        <v>0</v>
      </c>
      <c r="CA176" s="196" t="str">
        <f t="shared" si="111"/>
        <v>Pass</v>
      </c>
      <c r="CB176" s="54" t="b">
        <f>IF(ABS(Survey!$DT176)=0,TRUE,FALSE)</f>
        <v>1</v>
      </c>
      <c r="CC176" s="53" t="b">
        <f>NOT(ISBLANK(Survey!$DU176))</f>
        <v>0</v>
      </c>
      <c r="CD176" s="196" t="str">
        <f t="shared" si="112"/>
        <v>Fail</v>
      </c>
      <c r="CE176" s="47">
        <f>SUM(SUMIF(Survey!EA176:EC176,{"&gt;0","&lt;0"})*{1,-1})</f>
        <v>0</v>
      </c>
      <c r="CF176" s="50">
        <f t="shared" si="113"/>
        <v>0</v>
      </c>
      <c r="CG176" s="50">
        <f t="shared" si="114"/>
        <v>100</v>
      </c>
      <c r="CH176" s="48" t="b">
        <f>IF(OR(Survey!$M176="ETF",Survey!$M176="ETF, alternative mutual fund",Survey!$M176="Closed-end", Survey!$M176="Split share corp"),TRUE,FALSE)</f>
        <v>0</v>
      </c>
      <c r="CI176" s="196" t="str">
        <f t="shared" si="115"/>
        <v>Fail</v>
      </c>
      <c r="CJ176" s="47">
        <f>SUM(SUMIF(Survey!EE176:EK176,{"&gt;0","&lt;0"})*{1,-1})</f>
        <v>0</v>
      </c>
      <c r="CK176" s="50">
        <f t="shared" si="116"/>
        <v>0</v>
      </c>
      <c r="CL176" s="49">
        <f t="shared" si="117"/>
        <v>100</v>
      </c>
      <c r="CM176" s="196" t="str">
        <f t="shared" si="118"/>
        <v>Fail</v>
      </c>
      <c r="CN176" s="47">
        <f>SUM(SUMIF(Survey!EM176:ES176,{"&gt;0","&lt;0"})*{1,-1})</f>
        <v>0</v>
      </c>
      <c r="CO176" s="50">
        <f t="shared" si="119"/>
        <v>0</v>
      </c>
      <c r="CP176" s="49">
        <f t="shared" si="120"/>
        <v>100</v>
      </c>
    </row>
    <row r="177" spans="1:94">
      <c r="A177" s="1">
        <v>174</v>
      </c>
      <c r="B177" s="37" t="str">
        <f t="shared" si="81"/>
        <v>Pass</v>
      </c>
      <c r="C177" s="37" t="str">
        <f>IF(COUNTBLANK(Survey!B177:ET177)=$C$2, "Pass", "Fail")</f>
        <v>Pass</v>
      </c>
      <c r="D177" s="37" t="str">
        <f t="shared" si="82"/>
        <v>Fail</v>
      </c>
      <c r="F177" s="196" t="str">
        <f t="shared" si="83"/>
        <v>Fail</v>
      </c>
      <c r="G177" s="43">
        <f>COUNTBLANK(Survey!B177:D177)+COUNTBLANK(Survey!G177)+COUNTBLANK(Survey!I177)+COUNTBLANK(Survey!L177:M177)+COUNTBLANK(Survey!P177)+COUNTBLANK(Survey!S177:U177)+COUNTBLANK(Survey!AA177:AC177)+COUNTBLANK(Survey!AF177:AG177)+COUNTBLANK(Survey!AK177)</f>
        <v>17</v>
      </c>
      <c r="H177" s="196" t="str">
        <f t="shared" si="84"/>
        <v>Pass</v>
      </c>
      <c r="I177" s="44">
        <f>LEN(Survey!E177)</f>
        <v>0</v>
      </c>
      <c r="J177" s="196" t="str">
        <f t="shared" si="85"/>
        <v>Pass</v>
      </c>
      <c r="K177" s="43">
        <f>LEN(Survey!F177)</f>
        <v>0</v>
      </c>
      <c r="L177" s="196" t="str">
        <f t="shared" si="86"/>
        <v>Pass</v>
      </c>
      <c r="M177" s="44">
        <f>LEN(Survey!H177)</f>
        <v>0</v>
      </c>
      <c r="N177" s="43" t="str">
        <f>IF(Survey!$L177="Prospectus fund", "Yes", "No")</f>
        <v>No</v>
      </c>
      <c r="O177" s="196" t="str">
        <f t="shared" si="87"/>
        <v>Pass</v>
      </c>
      <c r="P177" s="44">
        <f>MOD((LEN(Survey!J177)+2),11)</f>
        <v>2</v>
      </c>
      <c r="Q177" s="48" t="b">
        <f>IF(OR(Survey!$M177="ETF",Survey!$M177="ETF, alternative mutual fund",Survey!$M177="Closed-end", Survey!$M177="Split share corp", Survey!$I177="Yes"),TRUE,FALSE)</f>
        <v>0</v>
      </c>
      <c r="R177" s="196" t="str">
        <f>IFERROR(IF(AND(OR(U177=V177,V177 = "Either"),NOT(ISBLANK(Survey!K177))),"Pass","Fail"),"Pass")</f>
        <v>Fail</v>
      </c>
      <c r="S177" s="47" cm="1">
        <f t="array" ref="S177">SUM(SUMIF(Survey!BO177:CH177,{"&gt;0","&lt;0"})*{1,-1})</f>
        <v>0</v>
      </c>
      <c r="T177" s="54" cm="1">
        <f t="array" ref="T177">SUM(SUMIF(Survey!BR177,{"&gt;0","&lt;0"})*{1,-1})+SUM(SUMIF(Survey!CB177,{"&gt;0","&lt;0"})*{1,-1})</f>
        <v>0</v>
      </c>
      <c r="U177" s="54">
        <f>Survey!K177</f>
        <v>0</v>
      </c>
      <c r="V177" s="53" t="str">
        <f t="shared" si="88"/>
        <v>Stand-alone</v>
      </c>
      <c r="W177" s="196" t="str">
        <f t="shared" si="89"/>
        <v>Fail</v>
      </c>
      <c r="X177" s="93" cm="1">
        <f t="array" ref="X177">SUM(SUMIF(Survey!BO177:CH177,{"&gt;0","&lt;0"})*{1,-1})+SUM(SUMIF(Survey!CJ177:DC177,{"&gt;0","&lt;0"})*{1,-1})</f>
        <v>0</v>
      </c>
      <c r="Y177" s="93">
        <f>IFERROR(X177/(Survey!$AL177),0)</f>
        <v>0</v>
      </c>
      <c r="Z177" s="198" t="b">
        <f>IF(OR(Survey!$M177="Alternative strategy or hedge",Survey!$M177="Other",Survey!$L177="Prospectus fund"),TRUE,FALSE)</f>
        <v>0</v>
      </c>
      <c r="AA177" s="198" t="b">
        <f>NOT(ISBLANK(Survey!$M177))</f>
        <v>0</v>
      </c>
      <c r="AB177" s="196" t="str">
        <f t="shared" si="90"/>
        <v>Pass</v>
      </c>
      <c r="AC177" s="54" t="b">
        <f>NOT(ISNUMBER(SEARCH("Other",Survey!$P177)))</f>
        <v>1</v>
      </c>
      <c r="AD177" s="53" t="b">
        <f>NOT(ISBLANK(Survey!$Q177))</f>
        <v>0</v>
      </c>
      <c r="AE177" s="239" t="str" cm="1">
        <f t="array" ref="AE177">IF(OR(IF(OR($AG177+$AH177 = 2, $AI177=1), FALSE, TRUE), AND($AF177:$AF177 = 0)),"Pass","Fail")</f>
        <v>Pass</v>
      </c>
      <c r="AF177" s="235">
        <f>COUNTBLANK(Survey!$W177:$Z177)</f>
        <v>4</v>
      </c>
      <c r="AG177" s="235">
        <f>IF(Survey!$I177="Yes",1,0)</f>
        <v>0</v>
      </c>
      <c r="AH177" s="235">
        <f>IF(OR(Survey!$M177="Mutual fund",Survey!$M177="Alternative mutual fund",Survey!$M177="Money market"),1,0)</f>
        <v>0</v>
      </c>
      <c r="AI177" s="240">
        <f>IF(OR(Survey!$M177="ETF",Survey!$M177="ETF, alternative mutual fund"),1,0)</f>
        <v>0</v>
      </c>
      <c r="AJ177" s="196" t="str">
        <f t="shared" si="91"/>
        <v>Pass</v>
      </c>
      <c r="AK177" s="54" t="b">
        <f>NOT(ISNUMBER(SEARCH("Yes",Survey!$AC177)))</f>
        <v>1</v>
      </c>
      <c r="AL177" s="53" t="b">
        <f>IF(COUNTBLANK(Survey!$AD177:$AE177)=0,TRUE, FALSE)</f>
        <v>0</v>
      </c>
      <c r="AM177" s="196" t="str">
        <f t="shared" si="92"/>
        <v>Pass</v>
      </c>
      <c r="AN177" s="54" t="b">
        <f>NOT(ISNUMBER(SEARCH("Yes",Survey!$AF177)))</f>
        <v>1</v>
      </c>
      <c r="AO177" s="53" t="b">
        <f>NOT(ISBLANK(Survey!$AH177))</f>
        <v>0</v>
      </c>
      <c r="AP177" s="196" t="str">
        <f t="shared" si="93"/>
        <v>Pass</v>
      </c>
      <c r="AQ177" s="54" t="b">
        <f>NOT(OR(ISNUMBER(SEARCH("Other",Survey!$AH177)),ISNUMBER(SEARCH("Multiple",Survey!$AH177))))</f>
        <v>1</v>
      </c>
      <c r="AR177" s="53" t="b">
        <f>NOT(ISBLANK(Survey!$AI177))</f>
        <v>0</v>
      </c>
      <c r="AS177" s="196" t="str">
        <f t="shared" si="94"/>
        <v>Fail</v>
      </c>
      <c r="AT177" s="45">
        <f>(Survey!$AL177)</f>
        <v>0</v>
      </c>
      <c r="AU177" s="37" t="str">
        <f t="shared" si="95"/>
        <v>Fail</v>
      </c>
      <c r="AV177" s="38">
        <f>ABS(Survey!$AL177)</f>
        <v>0</v>
      </c>
      <c r="AW177" s="64">
        <f>ABS(Survey!$AM177)+Survey!$AN177-ABS(Survey!$AO177)+ABS(Survey!$AP177)-ABS(Survey!$AQ177)+ABS(Survey!$AR177)-ABS(Survey!$AS177)+Survey!$AT177</f>
        <v>0</v>
      </c>
      <c r="AX177" s="46" t="str">
        <f t="shared" si="96"/>
        <v>No holdings</v>
      </c>
      <c r="AY177" s="37">
        <f t="shared" si="97"/>
        <v>0</v>
      </c>
      <c r="AZ177" s="196" t="str">
        <f t="shared" si="98"/>
        <v>Pass</v>
      </c>
      <c r="BA177" s="54" t="b">
        <f>IF(ABS(Survey!$AT177)=0,TRUE,FALSE)</f>
        <v>1</v>
      </c>
      <c r="BB177" s="53" t="b">
        <f>NOT(ISBLANK(Survey!$AU177))</f>
        <v>0</v>
      </c>
      <c r="BC177" s="37" t="str">
        <f t="shared" si="99"/>
        <v>Fail</v>
      </c>
      <c r="BD177" s="38">
        <f>ABS(Survey!$AL177)</f>
        <v>0</v>
      </c>
      <c r="BE177" s="38" cm="1">
        <f t="array" ref="BE177">SUM(SUMIF(Survey!AW177:BD177,{"&gt;0","&lt;0"})*{1,-1})-SUM(SUMIF(Survey!BF177:BM177,{"&gt;0","&lt;0"})*{1,-1})</f>
        <v>0</v>
      </c>
      <c r="BF177" s="46" t="str">
        <f t="shared" si="100"/>
        <v>No holdings</v>
      </c>
      <c r="BG177" s="37">
        <f t="shared" si="101"/>
        <v>0</v>
      </c>
      <c r="BH177" s="196" t="str">
        <f t="shared" si="102"/>
        <v>Fail</v>
      </c>
      <c r="BI177" s="47">
        <f>ABS(Survey!$AL177)</f>
        <v>0</v>
      </c>
      <c r="BJ177" s="47" cm="1">
        <f t="array" ref="BJ177">SUM(SUMIF(Survey!BO177:CH177,{"&gt;0","&lt;0"})*{1,-1})-SUM(SUMIF(Survey!CJ177:DC177,{"&gt;0","&lt;0"})*{1,-1})</f>
        <v>0</v>
      </c>
      <c r="BK177" s="48" t="str">
        <f t="shared" si="103"/>
        <v>No holdings</v>
      </c>
      <c r="BL177" s="49">
        <f t="shared" si="104"/>
        <v>0</v>
      </c>
      <c r="BM177" s="196" t="str">
        <f t="shared" si="105"/>
        <v>Pass</v>
      </c>
      <c r="BN177" s="54" t="b">
        <f>IF(ABS(Survey!$CH177)=0,TRUE,FALSE)</f>
        <v>1</v>
      </c>
      <c r="BO177" s="53" t="b">
        <f>NOT(ISBLANK(Survey!$CI177))</f>
        <v>0</v>
      </c>
      <c r="BP177" s="196" t="str">
        <f t="shared" si="106"/>
        <v>Pass</v>
      </c>
      <c r="BQ177" s="54" t="b">
        <f>IF(ABS(Survey!$DC177)=0,TRUE,FALSE)</f>
        <v>1</v>
      </c>
      <c r="BR177" s="53" t="b">
        <f>NOT(ISBLANK(Survey!$DD177))</f>
        <v>0</v>
      </c>
      <c r="BS177" s="37" t="str">
        <f t="shared" si="107"/>
        <v>Pass</v>
      </c>
      <c r="BT177" s="38" cm="1">
        <f t="array" ref="BT177">SUM(SUMIF(Survey!CD177,{"&gt;0","&lt;0"})*{1,-1})+SUM(SUMIF(Survey!CY177,{"&gt;0","&lt;0"})*{1,-1})</f>
        <v>0</v>
      </c>
      <c r="BU177" s="38">
        <f>SUM(SUMIF(Survey!DF177:DL177,{"&gt;0","&lt;0"})*{1,-1})+SUM(SUMIF(Survey!DN177:DT177,{"&gt;0","&lt;0"})*{1,-1})</f>
        <v>0</v>
      </c>
      <c r="BV177" s="37">
        <f t="shared" si="108"/>
        <v>0</v>
      </c>
      <c r="BW177" s="37">
        <f t="shared" si="109"/>
        <v>0</v>
      </c>
      <c r="BX177" s="196" t="str">
        <f t="shared" si="110"/>
        <v>Pass</v>
      </c>
      <c r="BY177" s="54" t="b">
        <f>IF(ABS(Survey!$DL177)=0,TRUE,FALSE)</f>
        <v>1</v>
      </c>
      <c r="BZ177" s="53" t="b">
        <f>NOT(ISBLANK(Survey!DM177))</f>
        <v>0</v>
      </c>
      <c r="CA177" s="196" t="str">
        <f t="shared" si="111"/>
        <v>Pass</v>
      </c>
      <c r="CB177" s="54" t="b">
        <f>IF(ABS(Survey!$DT177)=0,TRUE,FALSE)</f>
        <v>1</v>
      </c>
      <c r="CC177" s="53" t="b">
        <f>NOT(ISBLANK(Survey!$DU177))</f>
        <v>0</v>
      </c>
      <c r="CD177" s="196" t="str">
        <f t="shared" si="112"/>
        <v>Fail</v>
      </c>
      <c r="CE177" s="47">
        <f>SUM(SUMIF(Survey!EA177:EC177,{"&gt;0","&lt;0"})*{1,-1})</f>
        <v>0</v>
      </c>
      <c r="CF177" s="50">
        <f t="shared" si="113"/>
        <v>0</v>
      </c>
      <c r="CG177" s="50">
        <f t="shared" si="114"/>
        <v>100</v>
      </c>
      <c r="CH177" s="48" t="b">
        <f>IF(OR(Survey!$M177="ETF",Survey!$M177="ETF, alternative mutual fund",Survey!$M177="Closed-end", Survey!$M177="Split share corp"),TRUE,FALSE)</f>
        <v>0</v>
      </c>
      <c r="CI177" s="196" t="str">
        <f t="shared" si="115"/>
        <v>Fail</v>
      </c>
      <c r="CJ177" s="47">
        <f>SUM(SUMIF(Survey!EE177:EK177,{"&gt;0","&lt;0"})*{1,-1})</f>
        <v>0</v>
      </c>
      <c r="CK177" s="50">
        <f t="shared" si="116"/>
        <v>0</v>
      </c>
      <c r="CL177" s="49">
        <f t="shared" si="117"/>
        <v>100</v>
      </c>
      <c r="CM177" s="196" t="str">
        <f t="shared" si="118"/>
        <v>Fail</v>
      </c>
      <c r="CN177" s="47">
        <f>SUM(SUMIF(Survey!EM177:ES177,{"&gt;0","&lt;0"})*{1,-1})</f>
        <v>0</v>
      </c>
      <c r="CO177" s="50">
        <f t="shared" si="119"/>
        <v>0</v>
      </c>
      <c r="CP177" s="49">
        <f t="shared" si="120"/>
        <v>100</v>
      </c>
    </row>
    <row r="178" spans="1:94">
      <c r="A178" s="1">
        <v>175</v>
      </c>
      <c r="B178" s="37" t="str">
        <f t="shared" si="81"/>
        <v>Pass</v>
      </c>
      <c r="C178" s="37" t="str">
        <f>IF(COUNTBLANK(Survey!B178:ET178)=$C$2, "Pass", "Fail")</f>
        <v>Pass</v>
      </c>
      <c r="D178" s="37" t="str">
        <f t="shared" si="82"/>
        <v>Fail</v>
      </c>
      <c r="F178" s="196" t="str">
        <f t="shared" si="83"/>
        <v>Fail</v>
      </c>
      <c r="G178" s="43">
        <f>COUNTBLANK(Survey!B178:D178)+COUNTBLANK(Survey!G178)+COUNTBLANK(Survey!I178)+COUNTBLANK(Survey!L178:M178)+COUNTBLANK(Survey!P178)+COUNTBLANK(Survey!S178:U178)+COUNTBLANK(Survey!AA178:AC178)+COUNTBLANK(Survey!AF178:AG178)+COUNTBLANK(Survey!AK178)</f>
        <v>17</v>
      </c>
      <c r="H178" s="196" t="str">
        <f t="shared" si="84"/>
        <v>Pass</v>
      </c>
      <c r="I178" s="44">
        <f>LEN(Survey!E178)</f>
        <v>0</v>
      </c>
      <c r="J178" s="196" t="str">
        <f t="shared" si="85"/>
        <v>Pass</v>
      </c>
      <c r="K178" s="43">
        <f>LEN(Survey!F178)</f>
        <v>0</v>
      </c>
      <c r="L178" s="196" t="str">
        <f t="shared" si="86"/>
        <v>Pass</v>
      </c>
      <c r="M178" s="44">
        <f>LEN(Survey!H178)</f>
        <v>0</v>
      </c>
      <c r="N178" s="43" t="str">
        <f>IF(Survey!$L178="Prospectus fund", "Yes", "No")</f>
        <v>No</v>
      </c>
      <c r="O178" s="196" t="str">
        <f t="shared" si="87"/>
        <v>Pass</v>
      </c>
      <c r="P178" s="44">
        <f>MOD((LEN(Survey!J178)+2),11)</f>
        <v>2</v>
      </c>
      <c r="Q178" s="48" t="b">
        <f>IF(OR(Survey!$M178="ETF",Survey!$M178="ETF, alternative mutual fund",Survey!$M178="Closed-end", Survey!$M178="Split share corp", Survey!$I178="Yes"),TRUE,FALSE)</f>
        <v>0</v>
      </c>
      <c r="R178" s="196" t="str">
        <f>IFERROR(IF(AND(OR(U178=V178,V178 = "Either"),NOT(ISBLANK(Survey!K178))),"Pass","Fail"),"Pass")</f>
        <v>Fail</v>
      </c>
      <c r="S178" s="47" cm="1">
        <f t="array" ref="S178">SUM(SUMIF(Survey!BO178:CH178,{"&gt;0","&lt;0"})*{1,-1})</f>
        <v>0</v>
      </c>
      <c r="T178" s="54" cm="1">
        <f t="array" ref="T178">SUM(SUMIF(Survey!BR178,{"&gt;0","&lt;0"})*{1,-1})+SUM(SUMIF(Survey!CB178,{"&gt;0","&lt;0"})*{1,-1})</f>
        <v>0</v>
      </c>
      <c r="U178" s="54">
        <f>Survey!K178</f>
        <v>0</v>
      </c>
      <c r="V178" s="53" t="str">
        <f t="shared" si="88"/>
        <v>Stand-alone</v>
      </c>
      <c r="W178" s="196" t="str">
        <f t="shared" si="89"/>
        <v>Fail</v>
      </c>
      <c r="X178" s="93" cm="1">
        <f t="array" ref="X178">SUM(SUMIF(Survey!BO178:CH178,{"&gt;0","&lt;0"})*{1,-1})+SUM(SUMIF(Survey!CJ178:DC178,{"&gt;0","&lt;0"})*{1,-1})</f>
        <v>0</v>
      </c>
      <c r="Y178" s="93">
        <f>IFERROR(X178/(Survey!$AL178),0)</f>
        <v>0</v>
      </c>
      <c r="Z178" s="198" t="b">
        <f>IF(OR(Survey!$M178="Alternative strategy or hedge",Survey!$M178="Other",Survey!$L178="Prospectus fund"),TRUE,FALSE)</f>
        <v>0</v>
      </c>
      <c r="AA178" s="198" t="b">
        <f>NOT(ISBLANK(Survey!$M178))</f>
        <v>0</v>
      </c>
      <c r="AB178" s="196" t="str">
        <f t="shared" si="90"/>
        <v>Pass</v>
      </c>
      <c r="AC178" s="54" t="b">
        <f>NOT(ISNUMBER(SEARCH("Other",Survey!$P178)))</f>
        <v>1</v>
      </c>
      <c r="AD178" s="53" t="b">
        <f>NOT(ISBLANK(Survey!$Q178))</f>
        <v>0</v>
      </c>
      <c r="AE178" s="239" t="str" cm="1">
        <f t="array" ref="AE178">IF(OR(IF(OR($AG178+$AH178 = 2, $AI178=1), FALSE, TRUE), AND($AF178:$AF178 = 0)),"Pass","Fail")</f>
        <v>Pass</v>
      </c>
      <c r="AF178" s="235">
        <f>COUNTBLANK(Survey!$W178:$Z178)</f>
        <v>4</v>
      </c>
      <c r="AG178" s="235">
        <f>IF(Survey!$I178="Yes",1,0)</f>
        <v>0</v>
      </c>
      <c r="AH178" s="235">
        <f>IF(OR(Survey!$M178="Mutual fund",Survey!$M178="Alternative mutual fund",Survey!$M178="Money market"),1,0)</f>
        <v>0</v>
      </c>
      <c r="AI178" s="240">
        <f>IF(OR(Survey!$M178="ETF",Survey!$M178="ETF, alternative mutual fund"),1,0)</f>
        <v>0</v>
      </c>
      <c r="AJ178" s="196" t="str">
        <f t="shared" si="91"/>
        <v>Pass</v>
      </c>
      <c r="AK178" s="54" t="b">
        <f>NOT(ISNUMBER(SEARCH("Yes",Survey!$AC178)))</f>
        <v>1</v>
      </c>
      <c r="AL178" s="53" t="b">
        <f>IF(COUNTBLANK(Survey!$AD178:$AE178)=0,TRUE, FALSE)</f>
        <v>0</v>
      </c>
      <c r="AM178" s="196" t="str">
        <f t="shared" si="92"/>
        <v>Pass</v>
      </c>
      <c r="AN178" s="54" t="b">
        <f>NOT(ISNUMBER(SEARCH("Yes",Survey!$AF178)))</f>
        <v>1</v>
      </c>
      <c r="AO178" s="53" t="b">
        <f>NOT(ISBLANK(Survey!$AH178))</f>
        <v>0</v>
      </c>
      <c r="AP178" s="196" t="str">
        <f t="shared" si="93"/>
        <v>Pass</v>
      </c>
      <c r="AQ178" s="54" t="b">
        <f>NOT(OR(ISNUMBER(SEARCH("Other",Survey!$AH178)),ISNUMBER(SEARCH("Multiple",Survey!$AH178))))</f>
        <v>1</v>
      </c>
      <c r="AR178" s="53" t="b">
        <f>NOT(ISBLANK(Survey!$AI178))</f>
        <v>0</v>
      </c>
      <c r="AS178" s="196" t="str">
        <f t="shared" si="94"/>
        <v>Fail</v>
      </c>
      <c r="AT178" s="45">
        <f>(Survey!$AL178)</f>
        <v>0</v>
      </c>
      <c r="AU178" s="37" t="str">
        <f t="shared" si="95"/>
        <v>Fail</v>
      </c>
      <c r="AV178" s="38">
        <f>ABS(Survey!$AL178)</f>
        <v>0</v>
      </c>
      <c r="AW178" s="64">
        <f>ABS(Survey!$AM178)+Survey!$AN178-ABS(Survey!$AO178)+ABS(Survey!$AP178)-ABS(Survey!$AQ178)+ABS(Survey!$AR178)-ABS(Survey!$AS178)+Survey!$AT178</f>
        <v>0</v>
      </c>
      <c r="AX178" s="46" t="str">
        <f t="shared" si="96"/>
        <v>No holdings</v>
      </c>
      <c r="AY178" s="37">
        <f t="shared" si="97"/>
        <v>0</v>
      </c>
      <c r="AZ178" s="196" t="str">
        <f t="shared" si="98"/>
        <v>Pass</v>
      </c>
      <c r="BA178" s="54" t="b">
        <f>IF(ABS(Survey!$AT178)=0,TRUE,FALSE)</f>
        <v>1</v>
      </c>
      <c r="BB178" s="53" t="b">
        <f>NOT(ISBLANK(Survey!$AU178))</f>
        <v>0</v>
      </c>
      <c r="BC178" s="37" t="str">
        <f t="shared" si="99"/>
        <v>Fail</v>
      </c>
      <c r="BD178" s="38">
        <f>ABS(Survey!$AL178)</f>
        <v>0</v>
      </c>
      <c r="BE178" s="38" cm="1">
        <f t="array" ref="BE178">SUM(SUMIF(Survey!AW178:BD178,{"&gt;0","&lt;0"})*{1,-1})-SUM(SUMIF(Survey!BF178:BM178,{"&gt;0","&lt;0"})*{1,-1})</f>
        <v>0</v>
      </c>
      <c r="BF178" s="46" t="str">
        <f t="shared" si="100"/>
        <v>No holdings</v>
      </c>
      <c r="BG178" s="37">
        <f t="shared" si="101"/>
        <v>0</v>
      </c>
      <c r="BH178" s="196" t="str">
        <f t="shared" si="102"/>
        <v>Fail</v>
      </c>
      <c r="BI178" s="47">
        <f>ABS(Survey!$AL178)</f>
        <v>0</v>
      </c>
      <c r="BJ178" s="47" cm="1">
        <f t="array" ref="BJ178">SUM(SUMIF(Survey!BO178:CH178,{"&gt;0","&lt;0"})*{1,-1})-SUM(SUMIF(Survey!CJ178:DC178,{"&gt;0","&lt;0"})*{1,-1})</f>
        <v>0</v>
      </c>
      <c r="BK178" s="48" t="str">
        <f t="shared" si="103"/>
        <v>No holdings</v>
      </c>
      <c r="BL178" s="49">
        <f t="shared" si="104"/>
        <v>0</v>
      </c>
      <c r="BM178" s="196" t="str">
        <f t="shared" si="105"/>
        <v>Pass</v>
      </c>
      <c r="BN178" s="54" t="b">
        <f>IF(ABS(Survey!$CH178)=0,TRUE,FALSE)</f>
        <v>1</v>
      </c>
      <c r="BO178" s="53" t="b">
        <f>NOT(ISBLANK(Survey!$CI178))</f>
        <v>0</v>
      </c>
      <c r="BP178" s="196" t="str">
        <f t="shared" si="106"/>
        <v>Pass</v>
      </c>
      <c r="BQ178" s="54" t="b">
        <f>IF(ABS(Survey!$DC178)=0,TRUE,FALSE)</f>
        <v>1</v>
      </c>
      <c r="BR178" s="53" t="b">
        <f>NOT(ISBLANK(Survey!$DD178))</f>
        <v>0</v>
      </c>
      <c r="BS178" s="37" t="str">
        <f t="shared" si="107"/>
        <v>Pass</v>
      </c>
      <c r="BT178" s="38" cm="1">
        <f t="array" ref="BT178">SUM(SUMIF(Survey!CD178,{"&gt;0","&lt;0"})*{1,-1})+SUM(SUMIF(Survey!CY178,{"&gt;0","&lt;0"})*{1,-1})</f>
        <v>0</v>
      </c>
      <c r="BU178" s="38">
        <f>SUM(SUMIF(Survey!DF178:DL178,{"&gt;0","&lt;0"})*{1,-1})+SUM(SUMIF(Survey!DN178:DT178,{"&gt;0","&lt;0"})*{1,-1})</f>
        <v>0</v>
      </c>
      <c r="BV178" s="37">
        <f t="shared" si="108"/>
        <v>0</v>
      </c>
      <c r="BW178" s="37">
        <f t="shared" si="109"/>
        <v>0</v>
      </c>
      <c r="BX178" s="196" t="str">
        <f t="shared" si="110"/>
        <v>Pass</v>
      </c>
      <c r="BY178" s="54" t="b">
        <f>IF(ABS(Survey!$DL178)=0,TRUE,FALSE)</f>
        <v>1</v>
      </c>
      <c r="BZ178" s="53" t="b">
        <f>NOT(ISBLANK(Survey!DM178))</f>
        <v>0</v>
      </c>
      <c r="CA178" s="196" t="str">
        <f t="shared" si="111"/>
        <v>Pass</v>
      </c>
      <c r="CB178" s="54" t="b">
        <f>IF(ABS(Survey!$DT178)=0,TRUE,FALSE)</f>
        <v>1</v>
      </c>
      <c r="CC178" s="53" t="b">
        <f>NOT(ISBLANK(Survey!$DU178))</f>
        <v>0</v>
      </c>
      <c r="CD178" s="196" t="str">
        <f t="shared" si="112"/>
        <v>Fail</v>
      </c>
      <c r="CE178" s="47">
        <f>SUM(SUMIF(Survey!EA178:EC178,{"&gt;0","&lt;0"})*{1,-1})</f>
        <v>0</v>
      </c>
      <c r="CF178" s="50">
        <f t="shared" si="113"/>
        <v>0</v>
      </c>
      <c r="CG178" s="50">
        <f t="shared" si="114"/>
        <v>100</v>
      </c>
      <c r="CH178" s="48" t="b">
        <f>IF(OR(Survey!$M178="ETF",Survey!$M178="ETF, alternative mutual fund",Survey!$M178="Closed-end", Survey!$M178="Split share corp"),TRUE,FALSE)</f>
        <v>0</v>
      </c>
      <c r="CI178" s="196" t="str">
        <f t="shared" si="115"/>
        <v>Fail</v>
      </c>
      <c r="CJ178" s="47">
        <f>SUM(SUMIF(Survey!EE178:EK178,{"&gt;0","&lt;0"})*{1,-1})</f>
        <v>0</v>
      </c>
      <c r="CK178" s="50">
        <f t="shared" si="116"/>
        <v>0</v>
      </c>
      <c r="CL178" s="49">
        <f t="shared" si="117"/>
        <v>100</v>
      </c>
      <c r="CM178" s="196" t="str">
        <f t="shared" si="118"/>
        <v>Fail</v>
      </c>
      <c r="CN178" s="47">
        <f>SUM(SUMIF(Survey!EM178:ES178,{"&gt;0","&lt;0"})*{1,-1})</f>
        <v>0</v>
      </c>
      <c r="CO178" s="50">
        <f t="shared" si="119"/>
        <v>0</v>
      </c>
      <c r="CP178" s="49">
        <f t="shared" si="120"/>
        <v>100</v>
      </c>
    </row>
    <row r="179" spans="1:94">
      <c r="A179" s="1">
        <v>176</v>
      </c>
      <c r="B179" s="37" t="str">
        <f t="shared" si="81"/>
        <v>Pass</v>
      </c>
      <c r="C179" s="37" t="str">
        <f>IF(COUNTBLANK(Survey!B179:ET179)=$C$2, "Pass", "Fail")</f>
        <v>Pass</v>
      </c>
      <c r="D179" s="37" t="str">
        <f t="shared" si="82"/>
        <v>Fail</v>
      </c>
      <c r="F179" s="196" t="str">
        <f t="shared" si="83"/>
        <v>Fail</v>
      </c>
      <c r="G179" s="43">
        <f>COUNTBLANK(Survey!B179:D179)+COUNTBLANK(Survey!G179)+COUNTBLANK(Survey!I179)+COUNTBLANK(Survey!L179:M179)+COUNTBLANK(Survey!P179)+COUNTBLANK(Survey!S179:U179)+COUNTBLANK(Survey!AA179:AC179)+COUNTBLANK(Survey!AF179:AG179)+COUNTBLANK(Survey!AK179)</f>
        <v>17</v>
      </c>
      <c r="H179" s="196" t="str">
        <f t="shared" si="84"/>
        <v>Pass</v>
      </c>
      <c r="I179" s="44">
        <f>LEN(Survey!E179)</f>
        <v>0</v>
      </c>
      <c r="J179" s="196" t="str">
        <f t="shared" si="85"/>
        <v>Pass</v>
      </c>
      <c r="K179" s="43">
        <f>LEN(Survey!F179)</f>
        <v>0</v>
      </c>
      <c r="L179" s="196" t="str">
        <f t="shared" si="86"/>
        <v>Pass</v>
      </c>
      <c r="M179" s="44">
        <f>LEN(Survey!H179)</f>
        <v>0</v>
      </c>
      <c r="N179" s="43" t="str">
        <f>IF(Survey!$L179="Prospectus fund", "Yes", "No")</f>
        <v>No</v>
      </c>
      <c r="O179" s="196" t="str">
        <f t="shared" si="87"/>
        <v>Pass</v>
      </c>
      <c r="P179" s="44">
        <f>MOD((LEN(Survey!J179)+2),11)</f>
        <v>2</v>
      </c>
      <c r="Q179" s="48" t="b">
        <f>IF(OR(Survey!$M179="ETF",Survey!$M179="ETF, alternative mutual fund",Survey!$M179="Closed-end", Survey!$M179="Split share corp", Survey!$I179="Yes"),TRUE,FALSE)</f>
        <v>0</v>
      </c>
      <c r="R179" s="196" t="str">
        <f>IFERROR(IF(AND(OR(U179=V179,V179 = "Either"),NOT(ISBLANK(Survey!K179))),"Pass","Fail"),"Pass")</f>
        <v>Fail</v>
      </c>
      <c r="S179" s="47" cm="1">
        <f t="array" ref="S179">SUM(SUMIF(Survey!BO179:CH179,{"&gt;0","&lt;0"})*{1,-1})</f>
        <v>0</v>
      </c>
      <c r="T179" s="54" cm="1">
        <f t="array" ref="T179">SUM(SUMIF(Survey!BR179,{"&gt;0","&lt;0"})*{1,-1})+SUM(SUMIF(Survey!CB179,{"&gt;0","&lt;0"})*{1,-1})</f>
        <v>0</v>
      </c>
      <c r="U179" s="54">
        <f>Survey!K179</f>
        <v>0</v>
      </c>
      <c r="V179" s="53" t="str">
        <f t="shared" si="88"/>
        <v>Stand-alone</v>
      </c>
      <c r="W179" s="196" t="str">
        <f t="shared" si="89"/>
        <v>Fail</v>
      </c>
      <c r="X179" s="93" cm="1">
        <f t="array" ref="X179">SUM(SUMIF(Survey!BO179:CH179,{"&gt;0","&lt;0"})*{1,-1})+SUM(SUMIF(Survey!CJ179:DC179,{"&gt;0","&lt;0"})*{1,-1})</f>
        <v>0</v>
      </c>
      <c r="Y179" s="93">
        <f>IFERROR(X179/(Survey!$AL179),0)</f>
        <v>0</v>
      </c>
      <c r="Z179" s="198" t="b">
        <f>IF(OR(Survey!$M179="Alternative strategy or hedge",Survey!$M179="Other",Survey!$L179="Prospectus fund"),TRUE,FALSE)</f>
        <v>0</v>
      </c>
      <c r="AA179" s="198" t="b">
        <f>NOT(ISBLANK(Survey!$M179))</f>
        <v>0</v>
      </c>
      <c r="AB179" s="196" t="str">
        <f t="shared" si="90"/>
        <v>Pass</v>
      </c>
      <c r="AC179" s="54" t="b">
        <f>NOT(ISNUMBER(SEARCH("Other",Survey!$P179)))</f>
        <v>1</v>
      </c>
      <c r="AD179" s="53" t="b">
        <f>NOT(ISBLANK(Survey!$Q179))</f>
        <v>0</v>
      </c>
      <c r="AE179" s="239" t="str" cm="1">
        <f t="array" ref="AE179">IF(OR(IF(OR($AG179+$AH179 = 2, $AI179=1), FALSE, TRUE), AND($AF179:$AF179 = 0)),"Pass","Fail")</f>
        <v>Pass</v>
      </c>
      <c r="AF179" s="235">
        <f>COUNTBLANK(Survey!$W179:$Z179)</f>
        <v>4</v>
      </c>
      <c r="AG179" s="235">
        <f>IF(Survey!$I179="Yes",1,0)</f>
        <v>0</v>
      </c>
      <c r="AH179" s="235">
        <f>IF(OR(Survey!$M179="Mutual fund",Survey!$M179="Alternative mutual fund",Survey!$M179="Money market"),1,0)</f>
        <v>0</v>
      </c>
      <c r="AI179" s="240">
        <f>IF(OR(Survey!$M179="ETF",Survey!$M179="ETF, alternative mutual fund"),1,0)</f>
        <v>0</v>
      </c>
      <c r="AJ179" s="196" t="str">
        <f t="shared" si="91"/>
        <v>Pass</v>
      </c>
      <c r="AK179" s="54" t="b">
        <f>NOT(ISNUMBER(SEARCH("Yes",Survey!$AC179)))</f>
        <v>1</v>
      </c>
      <c r="AL179" s="53" t="b">
        <f>IF(COUNTBLANK(Survey!$AD179:$AE179)=0,TRUE, FALSE)</f>
        <v>0</v>
      </c>
      <c r="AM179" s="196" t="str">
        <f t="shared" si="92"/>
        <v>Pass</v>
      </c>
      <c r="AN179" s="54" t="b">
        <f>NOT(ISNUMBER(SEARCH("Yes",Survey!$AF179)))</f>
        <v>1</v>
      </c>
      <c r="AO179" s="53" t="b">
        <f>NOT(ISBLANK(Survey!$AH179))</f>
        <v>0</v>
      </c>
      <c r="AP179" s="196" t="str">
        <f t="shared" si="93"/>
        <v>Pass</v>
      </c>
      <c r="AQ179" s="54" t="b">
        <f>NOT(OR(ISNUMBER(SEARCH("Other",Survey!$AH179)),ISNUMBER(SEARCH("Multiple",Survey!$AH179))))</f>
        <v>1</v>
      </c>
      <c r="AR179" s="53" t="b">
        <f>NOT(ISBLANK(Survey!$AI179))</f>
        <v>0</v>
      </c>
      <c r="AS179" s="196" t="str">
        <f t="shared" si="94"/>
        <v>Fail</v>
      </c>
      <c r="AT179" s="45">
        <f>(Survey!$AL179)</f>
        <v>0</v>
      </c>
      <c r="AU179" s="37" t="str">
        <f t="shared" si="95"/>
        <v>Fail</v>
      </c>
      <c r="AV179" s="38">
        <f>ABS(Survey!$AL179)</f>
        <v>0</v>
      </c>
      <c r="AW179" s="64">
        <f>ABS(Survey!$AM179)+Survey!$AN179-ABS(Survey!$AO179)+ABS(Survey!$AP179)-ABS(Survey!$AQ179)+ABS(Survey!$AR179)-ABS(Survey!$AS179)+Survey!$AT179</f>
        <v>0</v>
      </c>
      <c r="AX179" s="46" t="str">
        <f t="shared" si="96"/>
        <v>No holdings</v>
      </c>
      <c r="AY179" s="37">
        <f t="shared" si="97"/>
        <v>0</v>
      </c>
      <c r="AZ179" s="196" t="str">
        <f t="shared" si="98"/>
        <v>Pass</v>
      </c>
      <c r="BA179" s="54" t="b">
        <f>IF(ABS(Survey!$AT179)=0,TRUE,FALSE)</f>
        <v>1</v>
      </c>
      <c r="BB179" s="53" t="b">
        <f>NOT(ISBLANK(Survey!$AU179))</f>
        <v>0</v>
      </c>
      <c r="BC179" s="37" t="str">
        <f t="shared" si="99"/>
        <v>Fail</v>
      </c>
      <c r="BD179" s="38">
        <f>ABS(Survey!$AL179)</f>
        <v>0</v>
      </c>
      <c r="BE179" s="38" cm="1">
        <f t="array" ref="BE179">SUM(SUMIF(Survey!AW179:BD179,{"&gt;0","&lt;0"})*{1,-1})-SUM(SUMIF(Survey!BF179:BM179,{"&gt;0","&lt;0"})*{1,-1})</f>
        <v>0</v>
      </c>
      <c r="BF179" s="46" t="str">
        <f t="shared" si="100"/>
        <v>No holdings</v>
      </c>
      <c r="BG179" s="37">
        <f t="shared" si="101"/>
        <v>0</v>
      </c>
      <c r="BH179" s="196" t="str">
        <f t="shared" si="102"/>
        <v>Fail</v>
      </c>
      <c r="BI179" s="47">
        <f>ABS(Survey!$AL179)</f>
        <v>0</v>
      </c>
      <c r="BJ179" s="47" cm="1">
        <f t="array" ref="BJ179">SUM(SUMIF(Survey!BO179:CH179,{"&gt;0","&lt;0"})*{1,-1})-SUM(SUMIF(Survey!CJ179:DC179,{"&gt;0","&lt;0"})*{1,-1})</f>
        <v>0</v>
      </c>
      <c r="BK179" s="48" t="str">
        <f t="shared" si="103"/>
        <v>No holdings</v>
      </c>
      <c r="BL179" s="49">
        <f t="shared" si="104"/>
        <v>0</v>
      </c>
      <c r="BM179" s="196" t="str">
        <f t="shared" si="105"/>
        <v>Pass</v>
      </c>
      <c r="BN179" s="54" t="b">
        <f>IF(ABS(Survey!$CH179)=0,TRUE,FALSE)</f>
        <v>1</v>
      </c>
      <c r="BO179" s="53" t="b">
        <f>NOT(ISBLANK(Survey!$CI179))</f>
        <v>0</v>
      </c>
      <c r="BP179" s="196" t="str">
        <f t="shared" si="106"/>
        <v>Pass</v>
      </c>
      <c r="BQ179" s="54" t="b">
        <f>IF(ABS(Survey!$DC179)=0,TRUE,FALSE)</f>
        <v>1</v>
      </c>
      <c r="BR179" s="53" t="b">
        <f>NOT(ISBLANK(Survey!$DD179))</f>
        <v>0</v>
      </c>
      <c r="BS179" s="37" t="str">
        <f t="shared" si="107"/>
        <v>Pass</v>
      </c>
      <c r="BT179" s="38" cm="1">
        <f t="array" ref="BT179">SUM(SUMIF(Survey!CD179,{"&gt;0","&lt;0"})*{1,-1})+SUM(SUMIF(Survey!CY179,{"&gt;0","&lt;0"})*{1,-1})</f>
        <v>0</v>
      </c>
      <c r="BU179" s="38">
        <f>SUM(SUMIF(Survey!DF179:DL179,{"&gt;0","&lt;0"})*{1,-1})+SUM(SUMIF(Survey!DN179:DT179,{"&gt;0","&lt;0"})*{1,-1})</f>
        <v>0</v>
      </c>
      <c r="BV179" s="37">
        <f t="shared" si="108"/>
        <v>0</v>
      </c>
      <c r="BW179" s="37">
        <f t="shared" si="109"/>
        <v>0</v>
      </c>
      <c r="BX179" s="196" t="str">
        <f t="shared" si="110"/>
        <v>Pass</v>
      </c>
      <c r="BY179" s="54" t="b">
        <f>IF(ABS(Survey!$DL179)=0,TRUE,FALSE)</f>
        <v>1</v>
      </c>
      <c r="BZ179" s="53" t="b">
        <f>NOT(ISBLANK(Survey!DM179))</f>
        <v>0</v>
      </c>
      <c r="CA179" s="196" t="str">
        <f t="shared" si="111"/>
        <v>Pass</v>
      </c>
      <c r="CB179" s="54" t="b">
        <f>IF(ABS(Survey!$DT179)=0,TRUE,FALSE)</f>
        <v>1</v>
      </c>
      <c r="CC179" s="53" t="b">
        <f>NOT(ISBLANK(Survey!$DU179))</f>
        <v>0</v>
      </c>
      <c r="CD179" s="196" t="str">
        <f t="shared" si="112"/>
        <v>Fail</v>
      </c>
      <c r="CE179" s="47">
        <f>SUM(SUMIF(Survey!EA179:EC179,{"&gt;0","&lt;0"})*{1,-1})</f>
        <v>0</v>
      </c>
      <c r="CF179" s="50">
        <f t="shared" si="113"/>
        <v>0</v>
      </c>
      <c r="CG179" s="50">
        <f t="shared" si="114"/>
        <v>100</v>
      </c>
      <c r="CH179" s="48" t="b">
        <f>IF(OR(Survey!$M179="ETF",Survey!$M179="ETF, alternative mutual fund",Survey!$M179="Closed-end", Survey!$M179="Split share corp"),TRUE,FALSE)</f>
        <v>0</v>
      </c>
      <c r="CI179" s="196" t="str">
        <f t="shared" si="115"/>
        <v>Fail</v>
      </c>
      <c r="CJ179" s="47">
        <f>SUM(SUMIF(Survey!EE179:EK179,{"&gt;0","&lt;0"})*{1,-1})</f>
        <v>0</v>
      </c>
      <c r="CK179" s="50">
        <f t="shared" si="116"/>
        <v>0</v>
      </c>
      <c r="CL179" s="49">
        <f t="shared" si="117"/>
        <v>100</v>
      </c>
      <c r="CM179" s="196" t="str">
        <f t="shared" si="118"/>
        <v>Fail</v>
      </c>
      <c r="CN179" s="47">
        <f>SUM(SUMIF(Survey!EM179:ES179,{"&gt;0","&lt;0"})*{1,-1})</f>
        <v>0</v>
      </c>
      <c r="CO179" s="50">
        <f t="shared" si="119"/>
        <v>0</v>
      </c>
      <c r="CP179" s="49">
        <f t="shared" si="120"/>
        <v>100</v>
      </c>
    </row>
    <row r="180" spans="1:94">
      <c r="A180" s="1">
        <v>177</v>
      </c>
      <c r="B180" s="37" t="str">
        <f t="shared" si="81"/>
        <v>Pass</v>
      </c>
      <c r="C180" s="37" t="str">
        <f>IF(COUNTBLANK(Survey!B180:ET180)=$C$2, "Pass", "Fail")</f>
        <v>Pass</v>
      </c>
      <c r="D180" s="37" t="str">
        <f t="shared" si="82"/>
        <v>Fail</v>
      </c>
      <c r="F180" s="196" t="str">
        <f t="shared" si="83"/>
        <v>Fail</v>
      </c>
      <c r="G180" s="43">
        <f>COUNTBLANK(Survey!B180:D180)+COUNTBLANK(Survey!G180)+COUNTBLANK(Survey!I180)+COUNTBLANK(Survey!L180:M180)+COUNTBLANK(Survey!P180)+COUNTBLANK(Survey!S180:U180)+COUNTBLANK(Survey!AA180:AC180)+COUNTBLANK(Survey!AF180:AG180)+COUNTBLANK(Survey!AK180)</f>
        <v>17</v>
      </c>
      <c r="H180" s="196" t="str">
        <f t="shared" si="84"/>
        <v>Pass</v>
      </c>
      <c r="I180" s="44">
        <f>LEN(Survey!E180)</f>
        <v>0</v>
      </c>
      <c r="J180" s="196" t="str">
        <f t="shared" si="85"/>
        <v>Pass</v>
      </c>
      <c r="K180" s="43">
        <f>LEN(Survey!F180)</f>
        <v>0</v>
      </c>
      <c r="L180" s="196" t="str">
        <f t="shared" si="86"/>
        <v>Pass</v>
      </c>
      <c r="M180" s="44">
        <f>LEN(Survey!H180)</f>
        <v>0</v>
      </c>
      <c r="N180" s="43" t="str">
        <f>IF(Survey!$L180="Prospectus fund", "Yes", "No")</f>
        <v>No</v>
      </c>
      <c r="O180" s="196" t="str">
        <f t="shared" si="87"/>
        <v>Pass</v>
      </c>
      <c r="P180" s="44">
        <f>MOD((LEN(Survey!J180)+2),11)</f>
        <v>2</v>
      </c>
      <c r="Q180" s="48" t="b">
        <f>IF(OR(Survey!$M180="ETF",Survey!$M180="ETF, alternative mutual fund",Survey!$M180="Closed-end", Survey!$M180="Split share corp", Survey!$I180="Yes"),TRUE,FALSE)</f>
        <v>0</v>
      </c>
      <c r="R180" s="196" t="str">
        <f>IFERROR(IF(AND(OR(U180=V180,V180 = "Either"),NOT(ISBLANK(Survey!K180))),"Pass","Fail"),"Pass")</f>
        <v>Fail</v>
      </c>
      <c r="S180" s="47" cm="1">
        <f t="array" ref="S180">SUM(SUMIF(Survey!BO180:CH180,{"&gt;0","&lt;0"})*{1,-1})</f>
        <v>0</v>
      </c>
      <c r="T180" s="54" cm="1">
        <f t="array" ref="T180">SUM(SUMIF(Survey!BR180,{"&gt;0","&lt;0"})*{1,-1})+SUM(SUMIF(Survey!CB180,{"&gt;0","&lt;0"})*{1,-1})</f>
        <v>0</v>
      </c>
      <c r="U180" s="54">
        <f>Survey!K180</f>
        <v>0</v>
      </c>
      <c r="V180" s="53" t="str">
        <f t="shared" si="88"/>
        <v>Stand-alone</v>
      </c>
      <c r="W180" s="196" t="str">
        <f t="shared" si="89"/>
        <v>Fail</v>
      </c>
      <c r="X180" s="93" cm="1">
        <f t="array" ref="X180">SUM(SUMIF(Survey!BO180:CH180,{"&gt;0","&lt;0"})*{1,-1})+SUM(SUMIF(Survey!CJ180:DC180,{"&gt;0","&lt;0"})*{1,-1})</f>
        <v>0</v>
      </c>
      <c r="Y180" s="93">
        <f>IFERROR(X180/(Survey!$AL180),0)</f>
        <v>0</v>
      </c>
      <c r="Z180" s="198" t="b">
        <f>IF(OR(Survey!$M180="Alternative strategy or hedge",Survey!$M180="Other",Survey!$L180="Prospectus fund"),TRUE,FALSE)</f>
        <v>0</v>
      </c>
      <c r="AA180" s="198" t="b">
        <f>NOT(ISBLANK(Survey!$M180))</f>
        <v>0</v>
      </c>
      <c r="AB180" s="196" t="str">
        <f t="shared" si="90"/>
        <v>Pass</v>
      </c>
      <c r="AC180" s="54" t="b">
        <f>NOT(ISNUMBER(SEARCH("Other",Survey!$P180)))</f>
        <v>1</v>
      </c>
      <c r="AD180" s="53" t="b">
        <f>NOT(ISBLANK(Survey!$Q180))</f>
        <v>0</v>
      </c>
      <c r="AE180" s="239" t="str" cm="1">
        <f t="array" ref="AE180">IF(OR(IF(OR($AG180+$AH180 = 2, $AI180=1), FALSE, TRUE), AND($AF180:$AF180 = 0)),"Pass","Fail")</f>
        <v>Pass</v>
      </c>
      <c r="AF180" s="235">
        <f>COUNTBLANK(Survey!$W180:$Z180)</f>
        <v>4</v>
      </c>
      <c r="AG180" s="235">
        <f>IF(Survey!$I180="Yes",1,0)</f>
        <v>0</v>
      </c>
      <c r="AH180" s="235">
        <f>IF(OR(Survey!$M180="Mutual fund",Survey!$M180="Alternative mutual fund",Survey!$M180="Money market"),1,0)</f>
        <v>0</v>
      </c>
      <c r="AI180" s="240">
        <f>IF(OR(Survey!$M180="ETF",Survey!$M180="ETF, alternative mutual fund"),1,0)</f>
        <v>0</v>
      </c>
      <c r="AJ180" s="196" t="str">
        <f t="shared" si="91"/>
        <v>Pass</v>
      </c>
      <c r="AK180" s="54" t="b">
        <f>NOT(ISNUMBER(SEARCH("Yes",Survey!$AC180)))</f>
        <v>1</v>
      </c>
      <c r="AL180" s="53" t="b">
        <f>IF(COUNTBLANK(Survey!$AD180:$AE180)=0,TRUE, FALSE)</f>
        <v>0</v>
      </c>
      <c r="AM180" s="196" t="str">
        <f t="shared" si="92"/>
        <v>Pass</v>
      </c>
      <c r="AN180" s="54" t="b">
        <f>NOT(ISNUMBER(SEARCH("Yes",Survey!$AF180)))</f>
        <v>1</v>
      </c>
      <c r="AO180" s="53" t="b">
        <f>NOT(ISBLANK(Survey!$AH180))</f>
        <v>0</v>
      </c>
      <c r="AP180" s="196" t="str">
        <f t="shared" si="93"/>
        <v>Pass</v>
      </c>
      <c r="AQ180" s="54" t="b">
        <f>NOT(OR(ISNUMBER(SEARCH("Other",Survey!$AH180)),ISNUMBER(SEARCH("Multiple",Survey!$AH180))))</f>
        <v>1</v>
      </c>
      <c r="AR180" s="53" t="b">
        <f>NOT(ISBLANK(Survey!$AI180))</f>
        <v>0</v>
      </c>
      <c r="AS180" s="196" t="str">
        <f t="shared" si="94"/>
        <v>Fail</v>
      </c>
      <c r="AT180" s="45">
        <f>(Survey!$AL180)</f>
        <v>0</v>
      </c>
      <c r="AU180" s="37" t="str">
        <f t="shared" si="95"/>
        <v>Fail</v>
      </c>
      <c r="AV180" s="38">
        <f>ABS(Survey!$AL180)</f>
        <v>0</v>
      </c>
      <c r="AW180" s="64">
        <f>ABS(Survey!$AM180)+Survey!$AN180-ABS(Survey!$AO180)+ABS(Survey!$AP180)-ABS(Survey!$AQ180)+ABS(Survey!$AR180)-ABS(Survey!$AS180)+Survey!$AT180</f>
        <v>0</v>
      </c>
      <c r="AX180" s="46" t="str">
        <f t="shared" si="96"/>
        <v>No holdings</v>
      </c>
      <c r="AY180" s="37">
        <f t="shared" si="97"/>
        <v>0</v>
      </c>
      <c r="AZ180" s="196" t="str">
        <f t="shared" si="98"/>
        <v>Pass</v>
      </c>
      <c r="BA180" s="54" t="b">
        <f>IF(ABS(Survey!$AT180)=0,TRUE,FALSE)</f>
        <v>1</v>
      </c>
      <c r="BB180" s="53" t="b">
        <f>NOT(ISBLANK(Survey!$AU180))</f>
        <v>0</v>
      </c>
      <c r="BC180" s="37" t="str">
        <f t="shared" si="99"/>
        <v>Fail</v>
      </c>
      <c r="BD180" s="38">
        <f>ABS(Survey!$AL180)</f>
        <v>0</v>
      </c>
      <c r="BE180" s="38" cm="1">
        <f t="array" ref="BE180">SUM(SUMIF(Survey!AW180:BD180,{"&gt;0","&lt;0"})*{1,-1})-SUM(SUMIF(Survey!BF180:BM180,{"&gt;0","&lt;0"})*{1,-1})</f>
        <v>0</v>
      </c>
      <c r="BF180" s="46" t="str">
        <f t="shared" si="100"/>
        <v>No holdings</v>
      </c>
      <c r="BG180" s="37">
        <f t="shared" si="101"/>
        <v>0</v>
      </c>
      <c r="BH180" s="196" t="str">
        <f t="shared" si="102"/>
        <v>Fail</v>
      </c>
      <c r="BI180" s="47">
        <f>ABS(Survey!$AL180)</f>
        <v>0</v>
      </c>
      <c r="BJ180" s="47" cm="1">
        <f t="array" ref="BJ180">SUM(SUMIF(Survey!BO180:CH180,{"&gt;0","&lt;0"})*{1,-1})-SUM(SUMIF(Survey!CJ180:DC180,{"&gt;0","&lt;0"})*{1,-1})</f>
        <v>0</v>
      </c>
      <c r="BK180" s="48" t="str">
        <f t="shared" si="103"/>
        <v>No holdings</v>
      </c>
      <c r="BL180" s="49">
        <f t="shared" si="104"/>
        <v>0</v>
      </c>
      <c r="BM180" s="196" t="str">
        <f t="shared" si="105"/>
        <v>Pass</v>
      </c>
      <c r="BN180" s="54" t="b">
        <f>IF(ABS(Survey!$CH180)=0,TRUE,FALSE)</f>
        <v>1</v>
      </c>
      <c r="BO180" s="53" t="b">
        <f>NOT(ISBLANK(Survey!$CI180))</f>
        <v>0</v>
      </c>
      <c r="BP180" s="196" t="str">
        <f t="shared" si="106"/>
        <v>Pass</v>
      </c>
      <c r="BQ180" s="54" t="b">
        <f>IF(ABS(Survey!$DC180)=0,TRUE,FALSE)</f>
        <v>1</v>
      </c>
      <c r="BR180" s="53" t="b">
        <f>NOT(ISBLANK(Survey!$DD180))</f>
        <v>0</v>
      </c>
      <c r="BS180" s="37" t="str">
        <f t="shared" si="107"/>
        <v>Pass</v>
      </c>
      <c r="BT180" s="38" cm="1">
        <f t="array" ref="BT180">SUM(SUMIF(Survey!CD180,{"&gt;0","&lt;0"})*{1,-1})+SUM(SUMIF(Survey!CY180,{"&gt;0","&lt;0"})*{1,-1})</f>
        <v>0</v>
      </c>
      <c r="BU180" s="38">
        <f>SUM(SUMIF(Survey!DF180:DL180,{"&gt;0","&lt;0"})*{1,-1})+SUM(SUMIF(Survey!DN180:DT180,{"&gt;0","&lt;0"})*{1,-1})</f>
        <v>0</v>
      </c>
      <c r="BV180" s="37">
        <f t="shared" si="108"/>
        <v>0</v>
      </c>
      <c r="BW180" s="37">
        <f t="shared" si="109"/>
        <v>0</v>
      </c>
      <c r="BX180" s="196" t="str">
        <f t="shared" si="110"/>
        <v>Pass</v>
      </c>
      <c r="BY180" s="54" t="b">
        <f>IF(ABS(Survey!$DL180)=0,TRUE,FALSE)</f>
        <v>1</v>
      </c>
      <c r="BZ180" s="53" t="b">
        <f>NOT(ISBLANK(Survey!DM180))</f>
        <v>0</v>
      </c>
      <c r="CA180" s="196" t="str">
        <f t="shared" si="111"/>
        <v>Pass</v>
      </c>
      <c r="CB180" s="54" t="b">
        <f>IF(ABS(Survey!$DT180)=0,TRUE,FALSE)</f>
        <v>1</v>
      </c>
      <c r="CC180" s="53" t="b">
        <f>NOT(ISBLANK(Survey!$DU180))</f>
        <v>0</v>
      </c>
      <c r="CD180" s="196" t="str">
        <f t="shared" si="112"/>
        <v>Fail</v>
      </c>
      <c r="CE180" s="47">
        <f>SUM(SUMIF(Survey!EA180:EC180,{"&gt;0","&lt;0"})*{1,-1})</f>
        <v>0</v>
      </c>
      <c r="CF180" s="50">
        <f t="shared" si="113"/>
        <v>0</v>
      </c>
      <c r="CG180" s="50">
        <f t="shared" si="114"/>
        <v>100</v>
      </c>
      <c r="CH180" s="48" t="b">
        <f>IF(OR(Survey!$M180="ETF",Survey!$M180="ETF, alternative mutual fund",Survey!$M180="Closed-end", Survey!$M180="Split share corp"),TRUE,FALSE)</f>
        <v>0</v>
      </c>
      <c r="CI180" s="196" t="str">
        <f t="shared" si="115"/>
        <v>Fail</v>
      </c>
      <c r="CJ180" s="47">
        <f>SUM(SUMIF(Survey!EE180:EK180,{"&gt;0","&lt;0"})*{1,-1})</f>
        <v>0</v>
      </c>
      <c r="CK180" s="50">
        <f t="shared" si="116"/>
        <v>0</v>
      </c>
      <c r="CL180" s="49">
        <f t="shared" si="117"/>
        <v>100</v>
      </c>
      <c r="CM180" s="196" t="str">
        <f t="shared" si="118"/>
        <v>Fail</v>
      </c>
      <c r="CN180" s="47">
        <f>SUM(SUMIF(Survey!EM180:ES180,{"&gt;0","&lt;0"})*{1,-1})</f>
        <v>0</v>
      </c>
      <c r="CO180" s="50">
        <f t="shared" si="119"/>
        <v>0</v>
      </c>
      <c r="CP180" s="49">
        <f t="shared" si="120"/>
        <v>100</v>
      </c>
    </row>
    <row r="181" spans="1:94">
      <c r="A181" s="1">
        <v>178</v>
      </c>
      <c r="B181" s="37" t="str">
        <f t="shared" si="81"/>
        <v>Pass</v>
      </c>
      <c r="C181" s="37" t="str">
        <f>IF(COUNTBLANK(Survey!B181:ET181)=$C$2, "Pass", "Fail")</f>
        <v>Pass</v>
      </c>
      <c r="D181" s="37" t="str">
        <f t="shared" si="82"/>
        <v>Fail</v>
      </c>
      <c r="F181" s="196" t="str">
        <f t="shared" si="83"/>
        <v>Fail</v>
      </c>
      <c r="G181" s="43">
        <f>COUNTBLANK(Survey!B181:D181)+COUNTBLANK(Survey!G181)+COUNTBLANK(Survey!I181)+COUNTBLANK(Survey!L181:M181)+COUNTBLANK(Survey!P181)+COUNTBLANK(Survey!S181:U181)+COUNTBLANK(Survey!AA181:AC181)+COUNTBLANK(Survey!AF181:AG181)+COUNTBLANK(Survey!AK181)</f>
        <v>17</v>
      </c>
      <c r="H181" s="196" t="str">
        <f t="shared" si="84"/>
        <v>Pass</v>
      </c>
      <c r="I181" s="44">
        <f>LEN(Survey!E181)</f>
        <v>0</v>
      </c>
      <c r="J181" s="196" t="str">
        <f t="shared" si="85"/>
        <v>Pass</v>
      </c>
      <c r="K181" s="43">
        <f>LEN(Survey!F181)</f>
        <v>0</v>
      </c>
      <c r="L181" s="196" t="str">
        <f t="shared" si="86"/>
        <v>Pass</v>
      </c>
      <c r="M181" s="44">
        <f>LEN(Survey!H181)</f>
        <v>0</v>
      </c>
      <c r="N181" s="43" t="str">
        <f>IF(Survey!$L181="Prospectus fund", "Yes", "No")</f>
        <v>No</v>
      </c>
      <c r="O181" s="196" t="str">
        <f t="shared" si="87"/>
        <v>Pass</v>
      </c>
      <c r="P181" s="44">
        <f>MOD((LEN(Survey!J181)+2),11)</f>
        <v>2</v>
      </c>
      <c r="Q181" s="48" t="b">
        <f>IF(OR(Survey!$M181="ETF",Survey!$M181="ETF, alternative mutual fund",Survey!$M181="Closed-end", Survey!$M181="Split share corp", Survey!$I181="Yes"),TRUE,FALSE)</f>
        <v>0</v>
      </c>
      <c r="R181" s="196" t="str">
        <f>IFERROR(IF(AND(OR(U181=V181,V181 = "Either"),NOT(ISBLANK(Survey!K181))),"Pass","Fail"),"Pass")</f>
        <v>Fail</v>
      </c>
      <c r="S181" s="47" cm="1">
        <f t="array" ref="S181">SUM(SUMIF(Survey!BO181:CH181,{"&gt;0","&lt;0"})*{1,-1})</f>
        <v>0</v>
      </c>
      <c r="T181" s="54" cm="1">
        <f t="array" ref="T181">SUM(SUMIF(Survey!BR181,{"&gt;0","&lt;0"})*{1,-1})+SUM(SUMIF(Survey!CB181,{"&gt;0","&lt;0"})*{1,-1})</f>
        <v>0</v>
      </c>
      <c r="U181" s="54">
        <f>Survey!K181</f>
        <v>0</v>
      </c>
      <c r="V181" s="53" t="str">
        <f t="shared" si="88"/>
        <v>Stand-alone</v>
      </c>
      <c r="W181" s="196" t="str">
        <f t="shared" si="89"/>
        <v>Fail</v>
      </c>
      <c r="X181" s="93" cm="1">
        <f t="array" ref="X181">SUM(SUMIF(Survey!BO181:CH181,{"&gt;0","&lt;0"})*{1,-1})+SUM(SUMIF(Survey!CJ181:DC181,{"&gt;0","&lt;0"})*{1,-1})</f>
        <v>0</v>
      </c>
      <c r="Y181" s="93">
        <f>IFERROR(X181/(Survey!$AL181),0)</f>
        <v>0</v>
      </c>
      <c r="Z181" s="198" t="b">
        <f>IF(OR(Survey!$M181="Alternative strategy or hedge",Survey!$M181="Other",Survey!$L181="Prospectus fund"),TRUE,FALSE)</f>
        <v>0</v>
      </c>
      <c r="AA181" s="198" t="b">
        <f>NOT(ISBLANK(Survey!$M181))</f>
        <v>0</v>
      </c>
      <c r="AB181" s="196" t="str">
        <f t="shared" si="90"/>
        <v>Pass</v>
      </c>
      <c r="AC181" s="54" t="b">
        <f>NOT(ISNUMBER(SEARCH("Other",Survey!$P181)))</f>
        <v>1</v>
      </c>
      <c r="AD181" s="53" t="b">
        <f>NOT(ISBLANK(Survey!$Q181))</f>
        <v>0</v>
      </c>
      <c r="AE181" s="239" t="str" cm="1">
        <f t="array" ref="AE181">IF(OR(IF(OR($AG181+$AH181 = 2, $AI181=1), FALSE, TRUE), AND($AF181:$AF181 = 0)),"Pass","Fail")</f>
        <v>Pass</v>
      </c>
      <c r="AF181" s="235">
        <f>COUNTBLANK(Survey!$W181:$Z181)</f>
        <v>4</v>
      </c>
      <c r="AG181" s="235">
        <f>IF(Survey!$I181="Yes",1,0)</f>
        <v>0</v>
      </c>
      <c r="AH181" s="235">
        <f>IF(OR(Survey!$M181="Mutual fund",Survey!$M181="Alternative mutual fund",Survey!$M181="Money market"),1,0)</f>
        <v>0</v>
      </c>
      <c r="AI181" s="240">
        <f>IF(OR(Survey!$M181="ETF",Survey!$M181="ETF, alternative mutual fund"),1,0)</f>
        <v>0</v>
      </c>
      <c r="AJ181" s="196" t="str">
        <f t="shared" si="91"/>
        <v>Pass</v>
      </c>
      <c r="AK181" s="54" t="b">
        <f>NOT(ISNUMBER(SEARCH("Yes",Survey!$AC181)))</f>
        <v>1</v>
      </c>
      <c r="AL181" s="53" t="b">
        <f>IF(COUNTBLANK(Survey!$AD181:$AE181)=0,TRUE, FALSE)</f>
        <v>0</v>
      </c>
      <c r="AM181" s="196" t="str">
        <f t="shared" si="92"/>
        <v>Pass</v>
      </c>
      <c r="AN181" s="54" t="b">
        <f>NOT(ISNUMBER(SEARCH("Yes",Survey!$AF181)))</f>
        <v>1</v>
      </c>
      <c r="AO181" s="53" t="b">
        <f>NOT(ISBLANK(Survey!$AH181))</f>
        <v>0</v>
      </c>
      <c r="AP181" s="196" t="str">
        <f t="shared" si="93"/>
        <v>Pass</v>
      </c>
      <c r="AQ181" s="54" t="b">
        <f>NOT(OR(ISNUMBER(SEARCH("Other",Survey!$AH181)),ISNUMBER(SEARCH("Multiple",Survey!$AH181))))</f>
        <v>1</v>
      </c>
      <c r="AR181" s="53" t="b">
        <f>NOT(ISBLANK(Survey!$AI181))</f>
        <v>0</v>
      </c>
      <c r="AS181" s="196" t="str">
        <f t="shared" si="94"/>
        <v>Fail</v>
      </c>
      <c r="AT181" s="45">
        <f>(Survey!$AL181)</f>
        <v>0</v>
      </c>
      <c r="AU181" s="37" t="str">
        <f t="shared" si="95"/>
        <v>Fail</v>
      </c>
      <c r="AV181" s="38">
        <f>ABS(Survey!$AL181)</f>
        <v>0</v>
      </c>
      <c r="AW181" s="64">
        <f>ABS(Survey!$AM181)+Survey!$AN181-ABS(Survey!$AO181)+ABS(Survey!$AP181)-ABS(Survey!$AQ181)+ABS(Survey!$AR181)-ABS(Survey!$AS181)+Survey!$AT181</f>
        <v>0</v>
      </c>
      <c r="AX181" s="46" t="str">
        <f t="shared" si="96"/>
        <v>No holdings</v>
      </c>
      <c r="AY181" s="37">
        <f t="shared" si="97"/>
        <v>0</v>
      </c>
      <c r="AZ181" s="196" t="str">
        <f t="shared" si="98"/>
        <v>Pass</v>
      </c>
      <c r="BA181" s="54" t="b">
        <f>IF(ABS(Survey!$AT181)=0,TRUE,FALSE)</f>
        <v>1</v>
      </c>
      <c r="BB181" s="53" t="b">
        <f>NOT(ISBLANK(Survey!$AU181))</f>
        <v>0</v>
      </c>
      <c r="BC181" s="37" t="str">
        <f t="shared" si="99"/>
        <v>Fail</v>
      </c>
      <c r="BD181" s="38">
        <f>ABS(Survey!$AL181)</f>
        <v>0</v>
      </c>
      <c r="BE181" s="38" cm="1">
        <f t="array" ref="BE181">SUM(SUMIF(Survey!AW181:BD181,{"&gt;0","&lt;0"})*{1,-1})-SUM(SUMIF(Survey!BF181:BM181,{"&gt;0","&lt;0"})*{1,-1})</f>
        <v>0</v>
      </c>
      <c r="BF181" s="46" t="str">
        <f t="shared" si="100"/>
        <v>No holdings</v>
      </c>
      <c r="BG181" s="37">
        <f t="shared" si="101"/>
        <v>0</v>
      </c>
      <c r="BH181" s="196" t="str">
        <f t="shared" si="102"/>
        <v>Fail</v>
      </c>
      <c r="BI181" s="47">
        <f>ABS(Survey!$AL181)</f>
        <v>0</v>
      </c>
      <c r="BJ181" s="47" cm="1">
        <f t="array" ref="BJ181">SUM(SUMIF(Survey!BO181:CH181,{"&gt;0","&lt;0"})*{1,-1})-SUM(SUMIF(Survey!CJ181:DC181,{"&gt;0","&lt;0"})*{1,-1})</f>
        <v>0</v>
      </c>
      <c r="BK181" s="48" t="str">
        <f t="shared" si="103"/>
        <v>No holdings</v>
      </c>
      <c r="BL181" s="49">
        <f t="shared" si="104"/>
        <v>0</v>
      </c>
      <c r="BM181" s="196" t="str">
        <f t="shared" si="105"/>
        <v>Pass</v>
      </c>
      <c r="BN181" s="54" t="b">
        <f>IF(ABS(Survey!$CH181)=0,TRUE,FALSE)</f>
        <v>1</v>
      </c>
      <c r="BO181" s="53" t="b">
        <f>NOT(ISBLANK(Survey!$CI181))</f>
        <v>0</v>
      </c>
      <c r="BP181" s="196" t="str">
        <f t="shared" si="106"/>
        <v>Pass</v>
      </c>
      <c r="BQ181" s="54" t="b">
        <f>IF(ABS(Survey!$DC181)=0,TRUE,FALSE)</f>
        <v>1</v>
      </c>
      <c r="BR181" s="53" t="b">
        <f>NOT(ISBLANK(Survey!$DD181))</f>
        <v>0</v>
      </c>
      <c r="BS181" s="37" t="str">
        <f t="shared" si="107"/>
        <v>Pass</v>
      </c>
      <c r="BT181" s="38" cm="1">
        <f t="array" ref="BT181">SUM(SUMIF(Survey!CD181,{"&gt;0","&lt;0"})*{1,-1})+SUM(SUMIF(Survey!CY181,{"&gt;0","&lt;0"})*{1,-1})</f>
        <v>0</v>
      </c>
      <c r="BU181" s="38">
        <f>SUM(SUMIF(Survey!DF181:DL181,{"&gt;0","&lt;0"})*{1,-1})+SUM(SUMIF(Survey!DN181:DT181,{"&gt;0","&lt;0"})*{1,-1})</f>
        <v>0</v>
      </c>
      <c r="BV181" s="37">
        <f t="shared" si="108"/>
        <v>0</v>
      </c>
      <c r="BW181" s="37">
        <f t="shared" si="109"/>
        <v>0</v>
      </c>
      <c r="BX181" s="196" t="str">
        <f t="shared" si="110"/>
        <v>Pass</v>
      </c>
      <c r="BY181" s="54" t="b">
        <f>IF(ABS(Survey!$DL181)=0,TRUE,FALSE)</f>
        <v>1</v>
      </c>
      <c r="BZ181" s="53" t="b">
        <f>NOT(ISBLANK(Survey!DM181))</f>
        <v>0</v>
      </c>
      <c r="CA181" s="196" t="str">
        <f t="shared" si="111"/>
        <v>Pass</v>
      </c>
      <c r="CB181" s="54" t="b">
        <f>IF(ABS(Survey!$DT181)=0,TRUE,FALSE)</f>
        <v>1</v>
      </c>
      <c r="CC181" s="53" t="b">
        <f>NOT(ISBLANK(Survey!$DU181))</f>
        <v>0</v>
      </c>
      <c r="CD181" s="196" t="str">
        <f t="shared" si="112"/>
        <v>Fail</v>
      </c>
      <c r="CE181" s="47">
        <f>SUM(SUMIF(Survey!EA181:EC181,{"&gt;0","&lt;0"})*{1,-1})</f>
        <v>0</v>
      </c>
      <c r="CF181" s="50">
        <f t="shared" si="113"/>
        <v>0</v>
      </c>
      <c r="CG181" s="50">
        <f t="shared" si="114"/>
        <v>100</v>
      </c>
      <c r="CH181" s="48" t="b">
        <f>IF(OR(Survey!$M181="ETF",Survey!$M181="ETF, alternative mutual fund",Survey!$M181="Closed-end", Survey!$M181="Split share corp"),TRUE,FALSE)</f>
        <v>0</v>
      </c>
      <c r="CI181" s="196" t="str">
        <f t="shared" si="115"/>
        <v>Fail</v>
      </c>
      <c r="CJ181" s="47">
        <f>SUM(SUMIF(Survey!EE181:EK181,{"&gt;0","&lt;0"})*{1,-1})</f>
        <v>0</v>
      </c>
      <c r="CK181" s="50">
        <f t="shared" si="116"/>
        <v>0</v>
      </c>
      <c r="CL181" s="49">
        <f t="shared" si="117"/>
        <v>100</v>
      </c>
      <c r="CM181" s="196" t="str">
        <f t="shared" si="118"/>
        <v>Fail</v>
      </c>
      <c r="CN181" s="47">
        <f>SUM(SUMIF(Survey!EM181:ES181,{"&gt;0","&lt;0"})*{1,-1})</f>
        <v>0</v>
      </c>
      <c r="CO181" s="50">
        <f t="shared" si="119"/>
        <v>0</v>
      </c>
      <c r="CP181" s="49">
        <f t="shared" si="120"/>
        <v>100</v>
      </c>
    </row>
    <row r="182" spans="1:94">
      <c r="A182" s="1">
        <v>179</v>
      </c>
      <c r="B182" s="37" t="str">
        <f t="shared" si="81"/>
        <v>Pass</v>
      </c>
      <c r="C182" s="37" t="str">
        <f>IF(COUNTBLANK(Survey!B182:ET182)=$C$2, "Pass", "Fail")</f>
        <v>Pass</v>
      </c>
      <c r="D182" s="37" t="str">
        <f t="shared" si="82"/>
        <v>Fail</v>
      </c>
      <c r="F182" s="196" t="str">
        <f t="shared" si="83"/>
        <v>Fail</v>
      </c>
      <c r="G182" s="43">
        <f>COUNTBLANK(Survey!B182:D182)+COUNTBLANK(Survey!G182)+COUNTBLANK(Survey!I182)+COUNTBLANK(Survey!L182:M182)+COUNTBLANK(Survey!P182)+COUNTBLANK(Survey!S182:U182)+COUNTBLANK(Survey!AA182:AC182)+COUNTBLANK(Survey!AF182:AG182)+COUNTBLANK(Survey!AK182)</f>
        <v>17</v>
      </c>
      <c r="H182" s="196" t="str">
        <f t="shared" si="84"/>
        <v>Pass</v>
      </c>
      <c r="I182" s="44">
        <f>LEN(Survey!E182)</f>
        <v>0</v>
      </c>
      <c r="J182" s="196" t="str">
        <f t="shared" si="85"/>
        <v>Pass</v>
      </c>
      <c r="K182" s="43">
        <f>LEN(Survey!F182)</f>
        <v>0</v>
      </c>
      <c r="L182" s="196" t="str">
        <f t="shared" si="86"/>
        <v>Pass</v>
      </c>
      <c r="M182" s="44">
        <f>LEN(Survey!H182)</f>
        <v>0</v>
      </c>
      <c r="N182" s="43" t="str">
        <f>IF(Survey!$L182="Prospectus fund", "Yes", "No")</f>
        <v>No</v>
      </c>
      <c r="O182" s="196" t="str">
        <f t="shared" si="87"/>
        <v>Pass</v>
      </c>
      <c r="P182" s="44">
        <f>MOD((LEN(Survey!J182)+2),11)</f>
        <v>2</v>
      </c>
      <c r="Q182" s="48" t="b">
        <f>IF(OR(Survey!$M182="ETF",Survey!$M182="ETF, alternative mutual fund",Survey!$M182="Closed-end", Survey!$M182="Split share corp", Survey!$I182="Yes"),TRUE,FALSE)</f>
        <v>0</v>
      </c>
      <c r="R182" s="196" t="str">
        <f>IFERROR(IF(AND(OR(U182=V182,V182 = "Either"),NOT(ISBLANK(Survey!K182))),"Pass","Fail"),"Pass")</f>
        <v>Fail</v>
      </c>
      <c r="S182" s="47" cm="1">
        <f t="array" ref="S182">SUM(SUMIF(Survey!BO182:CH182,{"&gt;0","&lt;0"})*{1,-1})</f>
        <v>0</v>
      </c>
      <c r="T182" s="54" cm="1">
        <f t="array" ref="T182">SUM(SUMIF(Survey!BR182,{"&gt;0","&lt;0"})*{1,-1})+SUM(SUMIF(Survey!CB182,{"&gt;0","&lt;0"})*{1,-1})</f>
        <v>0</v>
      </c>
      <c r="U182" s="54">
        <f>Survey!K182</f>
        <v>0</v>
      </c>
      <c r="V182" s="53" t="str">
        <f t="shared" si="88"/>
        <v>Stand-alone</v>
      </c>
      <c r="W182" s="196" t="str">
        <f t="shared" si="89"/>
        <v>Fail</v>
      </c>
      <c r="X182" s="93" cm="1">
        <f t="array" ref="X182">SUM(SUMIF(Survey!BO182:CH182,{"&gt;0","&lt;0"})*{1,-1})+SUM(SUMIF(Survey!CJ182:DC182,{"&gt;0","&lt;0"})*{1,-1})</f>
        <v>0</v>
      </c>
      <c r="Y182" s="93">
        <f>IFERROR(X182/(Survey!$AL182),0)</f>
        <v>0</v>
      </c>
      <c r="Z182" s="198" t="b">
        <f>IF(OR(Survey!$M182="Alternative strategy or hedge",Survey!$M182="Other",Survey!$L182="Prospectus fund"),TRUE,FALSE)</f>
        <v>0</v>
      </c>
      <c r="AA182" s="198" t="b">
        <f>NOT(ISBLANK(Survey!$M182))</f>
        <v>0</v>
      </c>
      <c r="AB182" s="196" t="str">
        <f t="shared" si="90"/>
        <v>Pass</v>
      </c>
      <c r="AC182" s="54" t="b">
        <f>NOT(ISNUMBER(SEARCH("Other",Survey!$P182)))</f>
        <v>1</v>
      </c>
      <c r="AD182" s="53" t="b">
        <f>NOT(ISBLANK(Survey!$Q182))</f>
        <v>0</v>
      </c>
      <c r="AE182" s="239" t="str" cm="1">
        <f t="array" ref="AE182">IF(OR(IF(OR($AG182+$AH182 = 2, $AI182=1), FALSE, TRUE), AND($AF182:$AF182 = 0)),"Pass","Fail")</f>
        <v>Pass</v>
      </c>
      <c r="AF182" s="235">
        <f>COUNTBLANK(Survey!$W182:$Z182)</f>
        <v>4</v>
      </c>
      <c r="AG182" s="235">
        <f>IF(Survey!$I182="Yes",1,0)</f>
        <v>0</v>
      </c>
      <c r="AH182" s="235">
        <f>IF(OR(Survey!$M182="Mutual fund",Survey!$M182="Alternative mutual fund",Survey!$M182="Money market"),1,0)</f>
        <v>0</v>
      </c>
      <c r="AI182" s="240">
        <f>IF(OR(Survey!$M182="ETF",Survey!$M182="ETF, alternative mutual fund"),1,0)</f>
        <v>0</v>
      </c>
      <c r="AJ182" s="196" t="str">
        <f t="shared" si="91"/>
        <v>Pass</v>
      </c>
      <c r="AK182" s="54" t="b">
        <f>NOT(ISNUMBER(SEARCH("Yes",Survey!$AC182)))</f>
        <v>1</v>
      </c>
      <c r="AL182" s="53" t="b">
        <f>IF(COUNTBLANK(Survey!$AD182:$AE182)=0,TRUE, FALSE)</f>
        <v>0</v>
      </c>
      <c r="AM182" s="196" t="str">
        <f t="shared" si="92"/>
        <v>Pass</v>
      </c>
      <c r="AN182" s="54" t="b">
        <f>NOT(ISNUMBER(SEARCH("Yes",Survey!$AF182)))</f>
        <v>1</v>
      </c>
      <c r="AO182" s="53" t="b">
        <f>NOT(ISBLANK(Survey!$AH182))</f>
        <v>0</v>
      </c>
      <c r="AP182" s="196" t="str">
        <f t="shared" si="93"/>
        <v>Pass</v>
      </c>
      <c r="AQ182" s="54" t="b">
        <f>NOT(OR(ISNUMBER(SEARCH("Other",Survey!$AH182)),ISNUMBER(SEARCH("Multiple",Survey!$AH182))))</f>
        <v>1</v>
      </c>
      <c r="AR182" s="53" t="b">
        <f>NOT(ISBLANK(Survey!$AI182))</f>
        <v>0</v>
      </c>
      <c r="AS182" s="196" t="str">
        <f t="shared" si="94"/>
        <v>Fail</v>
      </c>
      <c r="AT182" s="45">
        <f>(Survey!$AL182)</f>
        <v>0</v>
      </c>
      <c r="AU182" s="37" t="str">
        <f t="shared" si="95"/>
        <v>Fail</v>
      </c>
      <c r="AV182" s="38">
        <f>ABS(Survey!$AL182)</f>
        <v>0</v>
      </c>
      <c r="AW182" s="64">
        <f>ABS(Survey!$AM182)+Survey!$AN182-ABS(Survey!$AO182)+ABS(Survey!$AP182)-ABS(Survey!$AQ182)+ABS(Survey!$AR182)-ABS(Survey!$AS182)+Survey!$AT182</f>
        <v>0</v>
      </c>
      <c r="AX182" s="46" t="str">
        <f t="shared" si="96"/>
        <v>No holdings</v>
      </c>
      <c r="AY182" s="37">
        <f t="shared" si="97"/>
        <v>0</v>
      </c>
      <c r="AZ182" s="196" t="str">
        <f t="shared" si="98"/>
        <v>Pass</v>
      </c>
      <c r="BA182" s="54" t="b">
        <f>IF(ABS(Survey!$AT182)=0,TRUE,FALSE)</f>
        <v>1</v>
      </c>
      <c r="BB182" s="53" t="b">
        <f>NOT(ISBLANK(Survey!$AU182))</f>
        <v>0</v>
      </c>
      <c r="BC182" s="37" t="str">
        <f t="shared" si="99"/>
        <v>Fail</v>
      </c>
      <c r="BD182" s="38">
        <f>ABS(Survey!$AL182)</f>
        <v>0</v>
      </c>
      <c r="BE182" s="38" cm="1">
        <f t="array" ref="BE182">SUM(SUMIF(Survey!AW182:BD182,{"&gt;0","&lt;0"})*{1,-1})-SUM(SUMIF(Survey!BF182:BM182,{"&gt;0","&lt;0"})*{1,-1})</f>
        <v>0</v>
      </c>
      <c r="BF182" s="46" t="str">
        <f t="shared" si="100"/>
        <v>No holdings</v>
      </c>
      <c r="BG182" s="37">
        <f t="shared" si="101"/>
        <v>0</v>
      </c>
      <c r="BH182" s="196" t="str">
        <f t="shared" si="102"/>
        <v>Fail</v>
      </c>
      <c r="BI182" s="47">
        <f>ABS(Survey!$AL182)</f>
        <v>0</v>
      </c>
      <c r="BJ182" s="47" cm="1">
        <f t="array" ref="BJ182">SUM(SUMIF(Survey!BO182:CH182,{"&gt;0","&lt;0"})*{1,-1})-SUM(SUMIF(Survey!CJ182:DC182,{"&gt;0","&lt;0"})*{1,-1})</f>
        <v>0</v>
      </c>
      <c r="BK182" s="48" t="str">
        <f t="shared" si="103"/>
        <v>No holdings</v>
      </c>
      <c r="BL182" s="49">
        <f t="shared" si="104"/>
        <v>0</v>
      </c>
      <c r="BM182" s="196" t="str">
        <f t="shared" si="105"/>
        <v>Pass</v>
      </c>
      <c r="BN182" s="54" t="b">
        <f>IF(ABS(Survey!$CH182)=0,TRUE,FALSE)</f>
        <v>1</v>
      </c>
      <c r="BO182" s="53" t="b">
        <f>NOT(ISBLANK(Survey!$CI182))</f>
        <v>0</v>
      </c>
      <c r="BP182" s="196" t="str">
        <f t="shared" si="106"/>
        <v>Pass</v>
      </c>
      <c r="BQ182" s="54" t="b">
        <f>IF(ABS(Survey!$DC182)=0,TRUE,FALSE)</f>
        <v>1</v>
      </c>
      <c r="BR182" s="53" t="b">
        <f>NOT(ISBLANK(Survey!$DD182))</f>
        <v>0</v>
      </c>
      <c r="BS182" s="37" t="str">
        <f t="shared" si="107"/>
        <v>Pass</v>
      </c>
      <c r="BT182" s="38" cm="1">
        <f t="array" ref="BT182">SUM(SUMIF(Survey!CD182,{"&gt;0","&lt;0"})*{1,-1})+SUM(SUMIF(Survey!CY182,{"&gt;0","&lt;0"})*{1,-1})</f>
        <v>0</v>
      </c>
      <c r="BU182" s="38">
        <f>SUM(SUMIF(Survey!DF182:DL182,{"&gt;0","&lt;0"})*{1,-1})+SUM(SUMIF(Survey!DN182:DT182,{"&gt;0","&lt;0"})*{1,-1})</f>
        <v>0</v>
      </c>
      <c r="BV182" s="37">
        <f t="shared" si="108"/>
        <v>0</v>
      </c>
      <c r="BW182" s="37">
        <f t="shared" si="109"/>
        <v>0</v>
      </c>
      <c r="BX182" s="196" t="str">
        <f t="shared" si="110"/>
        <v>Pass</v>
      </c>
      <c r="BY182" s="54" t="b">
        <f>IF(ABS(Survey!$DL182)=0,TRUE,FALSE)</f>
        <v>1</v>
      </c>
      <c r="BZ182" s="53" t="b">
        <f>NOT(ISBLANK(Survey!DM182))</f>
        <v>0</v>
      </c>
      <c r="CA182" s="196" t="str">
        <f t="shared" si="111"/>
        <v>Pass</v>
      </c>
      <c r="CB182" s="54" t="b">
        <f>IF(ABS(Survey!$DT182)=0,TRUE,FALSE)</f>
        <v>1</v>
      </c>
      <c r="CC182" s="53" t="b">
        <f>NOT(ISBLANK(Survey!$DU182))</f>
        <v>0</v>
      </c>
      <c r="CD182" s="196" t="str">
        <f t="shared" si="112"/>
        <v>Fail</v>
      </c>
      <c r="CE182" s="47">
        <f>SUM(SUMIF(Survey!EA182:EC182,{"&gt;0","&lt;0"})*{1,-1})</f>
        <v>0</v>
      </c>
      <c r="CF182" s="50">
        <f t="shared" si="113"/>
        <v>0</v>
      </c>
      <c r="CG182" s="50">
        <f t="shared" si="114"/>
        <v>100</v>
      </c>
      <c r="CH182" s="48" t="b">
        <f>IF(OR(Survey!$M182="ETF",Survey!$M182="ETF, alternative mutual fund",Survey!$M182="Closed-end", Survey!$M182="Split share corp"),TRUE,FALSE)</f>
        <v>0</v>
      </c>
      <c r="CI182" s="196" t="str">
        <f t="shared" si="115"/>
        <v>Fail</v>
      </c>
      <c r="CJ182" s="47">
        <f>SUM(SUMIF(Survey!EE182:EK182,{"&gt;0","&lt;0"})*{1,-1})</f>
        <v>0</v>
      </c>
      <c r="CK182" s="50">
        <f t="shared" si="116"/>
        <v>0</v>
      </c>
      <c r="CL182" s="49">
        <f t="shared" si="117"/>
        <v>100</v>
      </c>
      <c r="CM182" s="196" t="str">
        <f t="shared" si="118"/>
        <v>Fail</v>
      </c>
      <c r="CN182" s="47">
        <f>SUM(SUMIF(Survey!EM182:ES182,{"&gt;0","&lt;0"})*{1,-1})</f>
        <v>0</v>
      </c>
      <c r="CO182" s="50">
        <f t="shared" si="119"/>
        <v>0</v>
      </c>
      <c r="CP182" s="49">
        <f t="shared" si="120"/>
        <v>100</v>
      </c>
    </row>
    <row r="183" spans="1:94">
      <c r="A183" s="1">
        <v>180</v>
      </c>
      <c r="B183" s="37" t="str">
        <f t="shared" si="81"/>
        <v>Pass</v>
      </c>
      <c r="C183" s="37" t="str">
        <f>IF(COUNTBLANK(Survey!B183:ET183)=$C$2, "Pass", "Fail")</f>
        <v>Pass</v>
      </c>
      <c r="D183" s="37" t="str">
        <f t="shared" si="82"/>
        <v>Fail</v>
      </c>
      <c r="F183" s="196" t="str">
        <f t="shared" si="83"/>
        <v>Fail</v>
      </c>
      <c r="G183" s="43">
        <f>COUNTBLANK(Survey!B183:D183)+COUNTBLANK(Survey!G183)+COUNTBLANK(Survey!I183)+COUNTBLANK(Survey!L183:M183)+COUNTBLANK(Survey!P183)+COUNTBLANK(Survey!S183:U183)+COUNTBLANK(Survey!AA183:AC183)+COUNTBLANK(Survey!AF183:AG183)+COUNTBLANK(Survey!AK183)</f>
        <v>17</v>
      </c>
      <c r="H183" s="196" t="str">
        <f t="shared" si="84"/>
        <v>Pass</v>
      </c>
      <c r="I183" s="44">
        <f>LEN(Survey!E183)</f>
        <v>0</v>
      </c>
      <c r="J183" s="196" t="str">
        <f t="shared" si="85"/>
        <v>Pass</v>
      </c>
      <c r="K183" s="43">
        <f>LEN(Survey!F183)</f>
        <v>0</v>
      </c>
      <c r="L183" s="196" t="str">
        <f t="shared" si="86"/>
        <v>Pass</v>
      </c>
      <c r="M183" s="44">
        <f>LEN(Survey!H183)</f>
        <v>0</v>
      </c>
      <c r="N183" s="43" t="str">
        <f>IF(Survey!$L183="Prospectus fund", "Yes", "No")</f>
        <v>No</v>
      </c>
      <c r="O183" s="196" t="str">
        <f t="shared" si="87"/>
        <v>Pass</v>
      </c>
      <c r="P183" s="44">
        <f>MOD((LEN(Survey!J183)+2),11)</f>
        <v>2</v>
      </c>
      <c r="Q183" s="48" t="b">
        <f>IF(OR(Survey!$M183="ETF",Survey!$M183="ETF, alternative mutual fund",Survey!$M183="Closed-end", Survey!$M183="Split share corp", Survey!$I183="Yes"),TRUE,FALSE)</f>
        <v>0</v>
      </c>
      <c r="R183" s="196" t="str">
        <f>IFERROR(IF(AND(OR(U183=V183,V183 = "Either"),NOT(ISBLANK(Survey!K183))),"Pass","Fail"),"Pass")</f>
        <v>Fail</v>
      </c>
      <c r="S183" s="47" cm="1">
        <f t="array" ref="S183">SUM(SUMIF(Survey!BO183:CH183,{"&gt;0","&lt;0"})*{1,-1})</f>
        <v>0</v>
      </c>
      <c r="T183" s="54" cm="1">
        <f t="array" ref="T183">SUM(SUMIF(Survey!BR183,{"&gt;0","&lt;0"})*{1,-1})+SUM(SUMIF(Survey!CB183,{"&gt;0","&lt;0"})*{1,-1})</f>
        <v>0</v>
      </c>
      <c r="U183" s="54">
        <f>Survey!K183</f>
        <v>0</v>
      </c>
      <c r="V183" s="53" t="str">
        <f t="shared" si="88"/>
        <v>Stand-alone</v>
      </c>
      <c r="W183" s="196" t="str">
        <f t="shared" si="89"/>
        <v>Fail</v>
      </c>
      <c r="X183" s="93" cm="1">
        <f t="array" ref="X183">SUM(SUMIF(Survey!BO183:CH183,{"&gt;0","&lt;0"})*{1,-1})+SUM(SUMIF(Survey!CJ183:DC183,{"&gt;0","&lt;0"})*{1,-1})</f>
        <v>0</v>
      </c>
      <c r="Y183" s="93">
        <f>IFERROR(X183/(Survey!$AL183),0)</f>
        <v>0</v>
      </c>
      <c r="Z183" s="198" t="b">
        <f>IF(OR(Survey!$M183="Alternative strategy or hedge",Survey!$M183="Other",Survey!$L183="Prospectus fund"),TRUE,FALSE)</f>
        <v>0</v>
      </c>
      <c r="AA183" s="198" t="b">
        <f>NOT(ISBLANK(Survey!$M183))</f>
        <v>0</v>
      </c>
      <c r="AB183" s="196" t="str">
        <f t="shared" si="90"/>
        <v>Pass</v>
      </c>
      <c r="AC183" s="54" t="b">
        <f>NOT(ISNUMBER(SEARCH("Other",Survey!$P183)))</f>
        <v>1</v>
      </c>
      <c r="AD183" s="53" t="b">
        <f>NOT(ISBLANK(Survey!$Q183))</f>
        <v>0</v>
      </c>
      <c r="AE183" s="239" t="str" cm="1">
        <f t="array" ref="AE183">IF(OR(IF(OR($AG183+$AH183 = 2, $AI183=1), FALSE, TRUE), AND($AF183:$AF183 = 0)),"Pass","Fail")</f>
        <v>Pass</v>
      </c>
      <c r="AF183" s="235">
        <f>COUNTBLANK(Survey!$W183:$Z183)</f>
        <v>4</v>
      </c>
      <c r="AG183" s="235">
        <f>IF(Survey!$I183="Yes",1,0)</f>
        <v>0</v>
      </c>
      <c r="AH183" s="235">
        <f>IF(OR(Survey!$M183="Mutual fund",Survey!$M183="Alternative mutual fund",Survey!$M183="Money market"),1,0)</f>
        <v>0</v>
      </c>
      <c r="AI183" s="240">
        <f>IF(OR(Survey!$M183="ETF",Survey!$M183="ETF, alternative mutual fund"),1,0)</f>
        <v>0</v>
      </c>
      <c r="AJ183" s="196" t="str">
        <f t="shared" si="91"/>
        <v>Pass</v>
      </c>
      <c r="AK183" s="54" t="b">
        <f>NOT(ISNUMBER(SEARCH("Yes",Survey!$AC183)))</f>
        <v>1</v>
      </c>
      <c r="AL183" s="53" t="b">
        <f>IF(COUNTBLANK(Survey!$AD183:$AE183)=0,TRUE, FALSE)</f>
        <v>0</v>
      </c>
      <c r="AM183" s="196" t="str">
        <f t="shared" si="92"/>
        <v>Pass</v>
      </c>
      <c r="AN183" s="54" t="b">
        <f>NOT(ISNUMBER(SEARCH("Yes",Survey!$AF183)))</f>
        <v>1</v>
      </c>
      <c r="AO183" s="53" t="b">
        <f>NOT(ISBLANK(Survey!$AH183))</f>
        <v>0</v>
      </c>
      <c r="AP183" s="196" t="str">
        <f t="shared" si="93"/>
        <v>Pass</v>
      </c>
      <c r="AQ183" s="54" t="b">
        <f>NOT(OR(ISNUMBER(SEARCH("Other",Survey!$AH183)),ISNUMBER(SEARCH("Multiple",Survey!$AH183))))</f>
        <v>1</v>
      </c>
      <c r="AR183" s="53" t="b">
        <f>NOT(ISBLANK(Survey!$AI183))</f>
        <v>0</v>
      </c>
      <c r="AS183" s="196" t="str">
        <f t="shared" si="94"/>
        <v>Fail</v>
      </c>
      <c r="AT183" s="45">
        <f>(Survey!$AL183)</f>
        <v>0</v>
      </c>
      <c r="AU183" s="37" t="str">
        <f t="shared" si="95"/>
        <v>Fail</v>
      </c>
      <c r="AV183" s="38">
        <f>ABS(Survey!$AL183)</f>
        <v>0</v>
      </c>
      <c r="AW183" s="64">
        <f>ABS(Survey!$AM183)+Survey!$AN183-ABS(Survey!$AO183)+ABS(Survey!$AP183)-ABS(Survey!$AQ183)+ABS(Survey!$AR183)-ABS(Survey!$AS183)+Survey!$AT183</f>
        <v>0</v>
      </c>
      <c r="AX183" s="46" t="str">
        <f t="shared" si="96"/>
        <v>No holdings</v>
      </c>
      <c r="AY183" s="37">
        <f t="shared" si="97"/>
        <v>0</v>
      </c>
      <c r="AZ183" s="196" t="str">
        <f t="shared" si="98"/>
        <v>Pass</v>
      </c>
      <c r="BA183" s="54" t="b">
        <f>IF(ABS(Survey!$AT183)=0,TRUE,FALSE)</f>
        <v>1</v>
      </c>
      <c r="BB183" s="53" t="b">
        <f>NOT(ISBLANK(Survey!$AU183))</f>
        <v>0</v>
      </c>
      <c r="BC183" s="37" t="str">
        <f t="shared" si="99"/>
        <v>Fail</v>
      </c>
      <c r="BD183" s="38">
        <f>ABS(Survey!$AL183)</f>
        <v>0</v>
      </c>
      <c r="BE183" s="38" cm="1">
        <f t="array" ref="BE183">SUM(SUMIF(Survey!AW183:BD183,{"&gt;0","&lt;0"})*{1,-1})-SUM(SUMIF(Survey!BF183:BM183,{"&gt;0","&lt;0"})*{1,-1})</f>
        <v>0</v>
      </c>
      <c r="BF183" s="46" t="str">
        <f t="shared" si="100"/>
        <v>No holdings</v>
      </c>
      <c r="BG183" s="37">
        <f t="shared" si="101"/>
        <v>0</v>
      </c>
      <c r="BH183" s="196" t="str">
        <f t="shared" si="102"/>
        <v>Fail</v>
      </c>
      <c r="BI183" s="47">
        <f>ABS(Survey!$AL183)</f>
        <v>0</v>
      </c>
      <c r="BJ183" s="47" cm="1">
        <f t="array" ref="BJ183">SUM(SUMIF(Survey!BO183:CH183,{"&gt;0","&lt;0"})*{1,-1})-SUM(SUMIF(Survey!CJ183:DC183,{"&gt;0","&lt;0"})*{1,-1})</f>
        <v>0</v>
      </c>
      <c r="BK183" s="48" t="str">
        <f t="shared" si="103"/>
        <v>No holdings</v>
      </c>
      <c r="BL183" s="49">
        <f t="shared" si="104"/>
        <v>0</v>
      </c>
      <c r="BM183" s="196" t="str">
        <f t="shared" si="105"/>
        <v>Pass</v>
      </c>
      <c r="BN183" s="54" t="b">
        <f>IF(ABS(Survey!$CH183)=0,TRUE,FALSE)</f>
        <v>1</v>
      </c>
      <c r="BO183" s="53" t="b">
        <f>NOT(ISBLANK(Survey!$CI183))</f>
        <v>0</v>
      </c>
      <c r="BP183" s="196" t="str">
        <f t="shared" si="106"/>
        <v>Pass</v>
      </c>
      <c r="BQ183" s="54" t="b">
        <f>IF(ABS(Survey!$DC183)=0,TRUE,FALSE)</f>
        <v>1</v>
      </c>
      <c r="BR183" s="53" t="b">
        <f>NOT(ISBLANK(Survey!$DD183))</f>
        <v>0</v>
      </c>
      <c r="BS183" s="37" t="str">
        <f t="shared" si="107"/>
        <v>Pass</v>
      </c>
      <c r="BT183" s="38" cm="1">
        <f t="array" ref="BT183">SUM(SUMIF(Survey!CD183,{"&gt;0","&lt;0"})*{1,-1})+SUM(SUMIF(Survey!CY183,{"&gt;0","&lt;0"})*{1,-1})</f>
        <v>0</v>
      </c>
      <c r="BU183" s="38">
        <f>SUM(SUMIF(Survey!DF183:DL183,{"&gt;0","&lt;0"})*{1,-1})+SUM(SUMIF(Survey!DN183:DT183,{"&gt;0","&lt;0"})*{1,-1})</f>
        <v>0</v>
      </c>
      <c r="BV183" s="37">
        <f t="shared" si="108"/>
        <v>0</v>
      </c>
      <c r="BW183" s="37">
        <f t="shared" si="109"/>
        <v>0</v>
      </c>
      <c r="BX183" s="196" t="str">
        <f t="shared" si="110"/>
        <v>Pass</v>
      </c>
      <c r="BY183" s="54" t="b">
        <f>IF(ABS(Survey!$DL183)=0,TRUE,FALSE)</f>
        <v>1</v>
      </c>
      <c r="BZ183" s="53" t="b">
        <f>NOT(ISBLANK(Survey!DM183))</f>
        <v>0</v>
      </c>
      <c r="CA183" s="196" t="str">
        <f t="shared" si="111"/>
        <v>Pass</v>
      </c>
      <c r="CB183" s="54" t="b">
        <f>IF(ABS(Survey!$DT183)=0,TRUE,FALSE)</f>
        <v>1</v>
      </c>
      <c r="CC183" s="53" t="b">
        <f>NOT(ISBLANK(Survey!$DU183))</f>
        <v>0</v>
      </c>
      <c r="CD183" s="196" t="str">
        <f t="shared" si="112"/>
        <v>Fail</v>
      </c>
      <c r="CE183" s="47">
        <f>SUM(SUMIF(Survey!EA183:EC183,{"&gt;0","&lt;0"})*{1,-1})</f>
        <v>0</v>
      </c>
      <c r="CF183" s="50">
        <f t="shared" si="113"/>
        <v>0</v>
      </c>
      <c r="CG183" s="50">
        <f t="shared" si="114"/>
        <v>100</v>
      </c>
      <c r="CH183" s="48" t="b">
        <f>IF(OR(Survey!$M183="ETF",Survey!$M183="ETF, alternative mutual fund",Survey!$M183="Closed-end", Survey!$M183="Split share corp"),TRUE,FALSE)</f>
        <v>0</v>
      </c>
      <c r="CI183" s="196" t="str">
        <f t="shared" si="115"/>
        <v>Fail</v>
      </c>
      <c r="CJ183" s="47">
        <f>SUM(SUMIF(Survey!EE183:EK183,{"&gt;0","&lt;0"})*{1,-1})</f>
        <v>0</v>
      </c>
      <c r="CK183" s="50">
        <f t="shared" si="116"/>
        <v>0</v>
      </c>
      <c r="CL183" s="49">
        <f t="shared" si="117"/>
        <v>100</v>
      </c>
      <c r="CM183" s="196" t="str">
        <f t="shared" si="118"/>
        <v>Fail</v>
      </c>
      <c r="CN183" s="47">
        <f>SUM(SUMIF(Survey!EM183:ES183,{"&gt;0","&lt;0"})*{1,-1})</f>
        <v>0</v>
      </c>
      <c r="CO183" s="50">
        <f t="shared" si="119"/>
        <v>0</v>
      </c>
      <c r="CP183" s="49">
        <f t="shared" si="120"/>
        <v>100</v>
      </c>
    </row>
    <row r="184" spans="1:94">
      <c r="A184" s="1">
        <v>181</v>
      </c>
      <c r="B184" s="37" t="str">
        <f t="shared" si="81"/>
        <v>Pass</v>
      </c>
      <c r="C184" s="37" t="str">
        <f>IF(COUNTBLANK(Survey!B184:ET184)=$C$2, "Pass", "Fail")</f>
        <v>Pass</v>
      </c>
      <c r="D184" s="37" t="str">
        <f t="shared" si="82"/>
        <v>Fail</v>
      </c>
      <c r="F184" s="196" t="str">
        <f t="shared" si="83"/>
        <v>Fail</v>
      </c>
      <c r="G184" s="43">
        <f>COUNTBLANK(Survey!B184:D184)+COUNTBLANK(Survey!G184)+COUNTBLANK(Survey!I184)+COUNTBLANK(Survey!L184:M184)+COUNTBLANK(Survey!P184)+COUNTBLANK(Survey!S184:U184)+COUNTBLANK(Survey!AA184:AC184)+COUNTBLANK(Survey!AF184:AG184)+COUNTBLANK(Survey!AK184)</f>
        <v>17</v>
      </c>
      <c r="H184" s="196" t="str">
        <f t="shared" si="84"/>
        <v>Pass</v>
      </c>
      <c r="I184" s="44">
        <f>LEN(Survey!E184)</f>
        <v>0</v>
      </c>
      <c r="J184" s="196" t="str">
        <f t="shared" si="85"/>
        <v>Pass</v>
      </c>
      <c r="K184" s="43">
        <f>LEN(Survey!F184)</f>
        <v>0</v>
      </c>
      <c r="L184" s="196" t="str">
        <f t="shared" si="86"/>
        <v>Pass</v>
      </c>
      <c r="M184" s="44">
        <f>LEN(Survey!H184)</f>
        <v>0</v>
      </c>
      <c r="N184" s="43" t="str">
        <f>IF(Survey!$L184="Prospectus fund", "Yes", "No")</f>
        <v>No</v>
      </c>
      <c r="O184" s="196" t="str">
        <f t="shared" si="87"/>
        <v>Pass</v>
      </c>
      <c r="P184" s="44">
        <f>MOD((LEN(Survey!J184)+2),11)</f>
        <v>2</v>
      </c>
      <c r="Q184" s="48" t="b">
        <f>IF(OR(Survey!$M184="ETF",Survey!$M184="ETF, alternative mutual fund",Survey!$M184="Closed-end", Survey!$M184="Split share corp", Survey!$I184="Yes"),TRUE,FALSE)</f>
        <v>0</v>
      </c>
      <c r="R184" s="196" t="str">
        <f>IFERROR(IF(AND(OR(U184=V184,V184 = "Either"),NOT(ISBLANK(Survey!K184))),"Pass","Fail"),"Pass")</f>
        <v>Fail</v>
      </c>
      <c r="S184" s="47" cm="1">
        <f t="array" ref="S184">SUM(SUMIF(Survey!BO184:CH184,{"&gt;0","&lt;0"})*{1,-1})</f>
        <v>0</v>
      </c>
      <c r="T184" s="54" cm="1">
        <f t="array" ref="T184">SUM(SUMIF(Survey!BR184,{"&gt;0","&lt;0"})*{1,-1})+SUM(SUMIF(Survey!CB184,{"&gt;0","&lt;0"})*{1,-1})</f>
        <v>0</v>
      </c>
      <c r="U184" s="54">
        <f>Survey!K184</f>
        <v>0</v>
      </c>
      <c r="V184" s="53" t="str">
        <f t="shared" si="88"/>
        <v>Stand-alone</v>
      </c>
      <c r="W184" s="196" t="str">
        <f t="shared" si="89"/>
        <v>Fail</v>
      </c>
      <c r="X184" s="93" cm="1">
        <f t="array" ref="X184">SUM(SUMIF(Survey!BO184:CH184,{"&gt;0","&lt;0"})*{1,-1})+SUM(SUMIF(Survey!CJ184:DC184,{"&gt;0","&lt;0"})*{1,-1})</f>
        <v>0</v>
      </c>
      <c r="Y184" s="93">
        <f>IFERROR(X184/(Survey!$AL184),0)</f>
        <v>0</v>
      </c>
      <c r="Z184" s="198" t="b">
        <f>IF(OR(Survey!$M184="Alternative strategy or hedge",Survey!$M184="Other",Survey!$L184="Prospectus fund"),TRUE,FALSE)</f>
        <v>0</v>
      </c>
      <c r="AA184" s="198" t="b">
        <f>NOT(ISBLANK(Survey!$M184))</f>
        <v>0</v>
      </c>
      <c r="AB184" s="196" t="str">
        <f t="shared" si="90"/>
        <v>Pass</v>
      </c>
      <c r="AC184" s="54" t="b">
        <f>NOT(ISNUMBER(SEARCH("Other",Survey!$P184)))</f>
        <v>1</v>
      </c>
      <c r="AD184" s="53" t="b">
        <f>NOT(ISBLANK(Survey!$Q184))</f>
        <v>0</v>
      </c>
      <c r="AE184" s="239" t="str" cm="1">
        <f t="array" ref="AE184">IF(OR(IF(OR($AG184+$AH184 = 2, $AI184=1), FALSE, TRUE), AND($AF184:$AF184 = 0)),"Pass","Fail")</f>
        <v>Pass</v>
      </c>
      <c r="AF184" s="235">
        <f>COUNTBLANK(Survey!$W184:$Z184)</f>
        <v>4</v>
      </c>
      <c r="AG184" s="235">
        <f>IF(Survey!$I184="Yes",1,0)</f>
        <v>0</v>
      </c>
      <c r="AH184" s="235">
        <f>IF(OR(Survey!$M184="Mutual fund",Survey!$M184="Alternative mutual fund",Survey!$M184="Money market"),1,0)</f>
        <v>0</v>
      </c>
      <c r="AI184" s="240">
        <f>IF(OR(Survey!$M184="ETF",Survey!$M184="ETF, alternative mutual fund"),1,0)</f>
        <v>0</v>
      </c>
      <c r="AJ184" s="196" t="str">
        <f t="shared" si="91"/>
        <v>Pass</v>
      </c>
      <c r="AK184" s="54" t="b">
        <f>NOT(ISNUMBER(SEARCH("Yes",Survey!$AC184)))</f>
        <v>1</v>
      </c>
      <c r="AL184" s="53" t="b">
        <f>IF(COUNTBLANK(Survey!$AD184:$AE184)=0,TRUE, FALSE)</f>
        <v>0</v>
      </c>
      <c r="AM184" s="196" t="str">
        <f t="shared" si="92"/>
        <v>Pass</v>
      </c>
      <c r="AN184" s="54" t="b">
        <f>NOT(ISNUMBER(SEARCH("Yes",Survey!$AF184)))</f>
        <v>1</v>
      </c>
      <c r="AO184" s="53" t="b">
        <f>NOT(ISBLANK(Survey!$AH184))</f>
        <v>0</v>
      </c>
      <c r="AP184" s="196" t="str">
        <f t="shared" si="93"/>
        <v>Pass</v>
      </c>
      <c r="AQ184" s="54" t="b">
        <f>NOT(OR(ISNUMBER(SEARCH("Other",Survey!$AH184)),ISNUMBER(SEARCH("Multiple",Survey!$AH184))))</f>
        <v>1</v>
      </c>
      <c r="AR184" s="53" t="b">
        <f>NOT(ISBLANK(Survey!$AI184))</f>
        <v>0</v>
      </c>
      <c r="AS184" s="196" t="str">
        <f t="shared" si="94"/>
        <v>Fail</v>
      </c>
      <c r="AT184" s="45">
        <f>(Survey!$AL184)</f>
        <v>0</v>
      </c>
      <c r="AU184" s="37" t="str">
        <f t="shared" si="95"/>
        <v>Fail</v>
      </c>
      <c r="AV184" s="38">
        <f>ABS(Survey!$AL184)</f>
        <v>0</v>
      </c>
      <c r="AW184" s="64">
        <f>ABS(Survey!$AM184)+Survey!$AN184-ABS(Survey!$AO184)+ABS(Survey!$AP184)-ABS(Survey!$AQ184)+ABS(Survey!$AR184)-ABS(Survey!$AS184)+Survey!$AT184</f>
        <v>0</v>
      </c>
      <c r="AX184" s="46" t="str">
        <f t="shared" si="96"/>
        <v>No holdings</v>
      </c>
      <c r="AY184" s="37">
        <f t="shared" si="97"/>
        <v>0</v>
      </c>
      <c r="AZ184" s="196" t="str">
        <f t="shared" si="98"/>
        <v>Pass</v>
      </c>
      <c r="BA184" s="54" t="b">
        <f>IF(ABS(Survey!$AT184)=0,TRUE,FALSE)</f>
        <v>1</v>
      </c>
      <c r="BB184" s="53" t="b">
        <f>NOT(ISBLANK(Survey!$AU184))</f>
        <v>0</v>
      </c>
      <c r="BC184" s="37" t="str">
        <f t="shared" si="99"/>
        <v>Fail</v>
      </c>
      <c r="BD184" s="38">
        <f>ABS(Survey!$AL184)</f>
        <v>0</v>
      </c>
      <c r="BE184" s="38" cm="1">
        <f t="array" ref="BE184">SUM(SUMIF(Survey!AW184:BD184,{"&gt;0","&lt;0"})*{1,-1})-SUM(SUMIF(Survey!BF184:BM184,{"&gt;0","&lt;0"})*{1,-1})</f>
        <v>0</v>
      </c>
      <c r="BF184" s="46" t="str">
        <f t="shared" si="100"/>
        <v>No holdings</v>
      </c>
      <c r="BG184" s="37">
        <f t="shared" si="101"/>
        <v>0</v>
      </c>
      <c r="BH184" s="196" t="str">
        <f t="shared" si="102"/>
        <v>Fail</v>
      </c>
      <c r="BI184" s="47">
        <f>ABS(Survey!$AL184)</f>
        <v>0</v>
      </c>
      <c r="BJ184" s="47" cm="1">
        <f t="array" ref="BJ184">SUM(SUMIF(Survey!BO184:CH184,{"&gt;0","&lt;0"})*{1,-1})-SUM(SUMIF(Survey!CJ184:DC184,{"&gt;0","&lt;0"})*{1,-1})</f>
        <v>0</v>
      </c>
      <c r="BK184" s="48" t="str">
        <f t="shared" si="103"/>
        <v>No holdings</v>
      </c>
      <c r="BL184" s="49">
        <f t="shared" si="104"/>
        <v>0</v>
      </c>
      <c r="BM184" s="196" t="str">
        <f t="shared" si="105"/>
        <v>Pass</v>
      </c>
      <c r="BN184" s="54" t="b">
        <f>IF(ABS(Survey!$CH184)=0,TRUE,FALSE)</f>
        <v>1</v>
      </c>
      <c r="BO184" s="53" t="b">
        <f>NOT(ISBLANK(Survey!$CI184))</f>
        <v>0</v>
      </c>
      <c r="BP184" s="196" t="str">
        <f t="shared" si="106"/>
        <v>Pass</v>
      </c>
      <c r="BQ184" s="54" t="b">
        <f>IF(ABS(Survey!$DC184)=0,TRUE,FALSE)</f>
        <v>1</v>
      </c>
      <c r="BR184" s="53" t="b">
        <f>NOT(ISBLANK(Survey!$DD184))</f>
        <v>0</v>
      </c>
      <c r="BS184" s="37" t="str">
        <f t="shared" si="107"/>
        <v>Pass</v>
      </c>
      <c r="BT184" s="38" cm="1">
        <f t="array" ref="BT184">SUM(SUMIF(Survey!CD184,{"&gt;0","&lt;0"})*{1,-1})+SUM(SUMIF(Survey!CY184,{"&gt;0","&lt;0"})*{1,-1})</f>
        <v>0</v>
      </c>
      <c r="BU184" s="38">
        <f>SUM(SUMIF(Survey!DF184:DL184,{"&gt;0","&lt;0"})*{1,-1})+SUM(SUMIF(Survey!DN184:DT184,{"&gt;0","&lt;0"})*{1,-1})</f>
        <v>0</v>
      </c>
      <c r="BV184" s="37">
        <f t="shared" si="108"/>
        <v>0</v>
      </c>
      <c r="BW184" s="37">
        <f t="shared" si="109"/>
        <v>0</v>
      </c>
      <c r="BX184" s="196" t="str">
        <f t="shared" si="110"/>
        <v>Pass</v>
      </c>
      <c r="BY184" s="54" t="b">
        <f>IF(ABS(Survey!$DL184)=0,TRUE,FALSE)</f>
        <v>1</v>
      </c>
      <c r="BZ184" s="53" t="b">
        <f>NOT(ISBLANK(Survey!DM184))</f>
        <v>0</v>
      </c>
      <c r="CA184" s="196" t="str">
        <f t="shared" si="111"/>
        <v>Pass</v>
      </c>
      <c r="CB184" s="54" t="b">
        <f>IF(ABS(Survey!$DT184)=0,TRUE,FALSE)</f>
        <v>1</v>
      </c>
      <c r="CC184" s="53" t="b">
        <f>NOT(ISBLANK(Survey!$DU184))</f>
        <v>0</v>
      </c>
      <c r="CD184" s="196" t="str">
        <f t="shared" si="112"/>
        <v>Fail</v>
      </c>
      <c r="CE184" s="47">
        <f>SUM(SUMIF(Survey!EA184:EC184,{"&gt;0","&lt;0"})*{1,-1})</f>
        <v>0</v>
      </c>
      <c r="CF184" s="50">
        <f t="shared" si="113"/>
        <v>0</v>
      </c>
      <c r="CG184" s="50">
        <f t="shared" si="114"/>
        <v>100</v>
      </c>
      <c r="CH184" s="48" t="b">
        <f>IF(OR(Survey!$M184="ETF",Survey!$M184="ETF, alternative mutual fund",Survey!$M184="Closed-end", Survey!$M184="Split share corp"),TRUE,FALSE)</f>
        <v>0</v>
      </c>
      <c r="CI184" s="196" t="str">
        <f t="shared" si="115"/>
        <v>Fail</v>
      </c>
      <c r="CJ184" s="47">
        <f>SUM(SUMIF(Survey!EE184:EK184,{"&gt;0","&lt;0"})*{1,-1})</f>
        <v>0</v>
      </c>
      <c r="CK184" s="50">
        <f t="shared" si="116"/>
        <v>0</v>
      </c>
      <c r="CL184" s="49">
        <f t="shared" si="117"/>
        <v>100</v>
      </c>
      <c r="CM184" s="196" t="str">
        <f t="shared" si="118"/>
        <v>Fail</v>
      </c>
      <c r="CN184" s="47">
        <f>SUM(SUMIF(Survey!EM184:ES184,{"&gt;0","&lt;0"})*{1,-1})</f>
        <v>0</v>
      </c>
      <c r="CO184" s="50">
        <f t="shared" si="119"/>
        <v>0</v>
      </c>
      <c r="CP184" s="49">
        <f t="shared" si="120"/>
        <v>100</v>
      </c>
    </row>
    <row r="185" spans="1:94">
      <c r="A185" s="1">
        <v>182</v>
      </c>
      <c r="B185" s="37" t="str">
        <f t="shared" si="81"/>
        <v>Pass</v>
      </c>
      <c r="C185" s="37" t="str">
        <f>IF(COUNTBLANK(Survey!B185:ET185)=$C$2, "Pass", "Fail")</f>
        <v>Pass</v>
      </c>
      <c r="D185" s="37" t="str">
        <f t="shared" si="82"/>
        <v>Fail</v>
      </c>
      <c r="F185" s="196" t="str">
        <f t="shared" si="83"/>
        <v>Fail</v>
      </c>
      <c r="G185" s="43">
        <f>COUNTBLANK(Survey!B185:D185)+COUNTBLANK(Survey!G185)+COUNTBLANK(Survey!I185)+COUNTBLANK(Survey!L185:M185)+COUNTBLANK(Survey!P185)+COUNTBLANK(Survey!S185:U185)+COUNTBLANK(Survey!AA185:AC185)+COUNTBLANK(Survey!AF185:AG185)+COUNTBLANK(Survey!AK185)</f>
        <v>17</v>
      </c>
      <c r="H185" s="196" t="str">
        <f t="shared" si="84"/>
        <v>Pass</v>
      </c>
      <c r="I185" s="44">
        <f>LEN(Survey!E185)</f>
        <v>0</v>
      </c>
      <c r="J185" s="196" t="str">
        <f t="shared" si="85"/>
        <v>Pass</v>
      </c>
      <c r="K185" s="43">
        <f>LEN(Survey!F185)</f>
        <v>0</v>
      </c>
      <c r="L185" s="196" t="str">
        <f t="shared" si="86"/>
        <v>Pass</v>
      </c>
      <c r="M185" s="44">
        <f>LEN(Survey!H185)</f>
        <v>0</v>
      </c>
      <c r="N185" s="43" t="str">
        <f>IF(Survey!$L185="Prospectus fund", "Yes", "No")</f>
        <v>No</v>
      </c>
      <c r="O185" s="196" t="str">
        <f t="shared" si="87"/>
        <v>Pass</v>
      </c>
      <c r="P185" s="44">
        <f>MOD((LEN(Survey!J185)+2),11)</f>
        <v>2</v>
      </c>
      <c r="Q185" s="48" t="b">
        <f>IF(OR(Survey!$M185="ETF",Survey!$M185="ETF, alternative mutual fund",Survey!$M185="Closed-end", Survey!$M185="Split share corp", Survey!$I185="Yes"),TRUE,FALSE)</f>
        <v>0</v>
      </c>
      <c r="R185" s="196" t="str">
        <f>IFERROR(IF(AND(OR(U185=V185,V185 = "Either"),NOT(ISBLANK(Survey!K185))),"Pass","Fail"),"Pass")</f>
        <v>Fail</v>
      </c>
      <c r="S185" s="47" cm="1">
        <f t="array" ref="S185">SUM(SUMIF(Survey!BO185:CH185,{"&gt;0","&lt;0"})*{1,-1})</f>
        <v>0</v>
      </c>
      <c r="T185" s="54" cm="1">
        <f t="array" ref="T185">SUM(SUMIF(Survey!BR185,{"&gt;0","&lt;0"})*{1,-1})+SUM(SUMIF(Survey!CB185,{"&gt;0","&lt;0"})*{1,-1})</f>
        <v>0</v>
      </c>
      <c r="U185" s="54">
        <f>Survey!K185</f>
        <v>0</v>
      </c>
      <c r="V185" s="53" t="str">
        <f t="shared" si="88"/>
        <v>Stand-alone</v>
      </c>
      <c r="W185" s="196" t="str">
        <f t="shared" si="89"/>
        <v>Fail</v>
      </c>
      <c r="X185" s="93" cm="1">
        <f t="array" ref="X185">SUM(SUMIF(Survey!BO185:CH185,{"&gt;0","&lt;0"})*{1,-1})+SUM(SUMIF(Survey!CJ185:DC185,{"&gt;0","&lt;0"})*{1,-1})</f>
        <v>0</v>
      </c>
      <c r="Y185" s="93">
        <f>IFERROR(X185/(Survey!$AL185),0)</f>
        <v>0</v>
      </c>
      <c r="Z185" s="198" t="b">
        <f>IF(OR(Survey!$M185="Alternative strategy or hedge",Survey!$M185="Other",Survey!$L185="Prospectus fund"),TRUE,FALSE)</f>
        <v>0</v>
      </c>
      <c r="AA185" s="198" t="b">
        <f>NOT(ISBLANK(Survey!$M185))</f>
        <v>0</v>
      </c>
      <c r="AB185" s="196" t="str">
        <f t="shared" si="90"/>
        <v>Pass</v>
      </c>
      <c r="AC185" s="54" t="b">
        <f>NOT(ISNUMBER(SEARCH("Other",Survey!$P185)))</f>
        <v>1</v>
      </c>
      <c r="AD185" s="53" t="b">
        <f>NOT(ISBLANK(Survey!$Q185))</f>
        <v>0</v>
      </c>
      <c r="AE185" s="239" t="str" cm="1">
        <f t="array" ref="AE185">IF(OR(IF(OR($AG185+$AH185 = 2, $AI185=1), FALSE, TRUE), AND($AF185:$AF185 = 0)),"Pass","Fail")</f>
        <v>Pass</v>
      </c>
      <c r="AF185" s="235">
        <f>COUNTBLANK(Survey!$W185:$Z185)</f>
        <v>4</v>
      </c>
      <c r="AG185" s="235">
        <f>IF(Survey!$I185="Yes",1,0)</f>
        <v>0</v>
      </c>
      <c r="AH185" s="235">
        <f>IF(OR(Survey!$M185="Mutual fund",Survey!$M185="Alternative mutual fund",Survey!$M185="Money market"),1,0)</f>
        <v>0</v>
      </c>
      <c r="AI185" s="240">
        <f>IF(OR(Survey!$M185="ETF",Survey!$M185="ETF, alternative mutual fund"),1,0)</f>
        <v>0</v>
      </c>
      <c r="AJ185" s="196" t="str">
        <f t="shared" si="91"/>
        <v>Pass</v>
      </c>
      <c r="AK185" s="54" t="b">
        <f>NOT(ISNUMBER(SEARCH("Yes",Survey!$AC185)))</f>
        <v>1</v>
      </c>
      <c r="AL185" s="53" t="b">
        <f>IF(COUNTBLANK(Survey!$AD185:$AE185)=0,TRUE, FALSE)</f>
        <v>0</v>
      </c>
      <c r="AM185" s="196" t="str">
        <f t="shared" si="92"/>
        <v>Pass</v>
      </c>
      <c r="AN185" s="54" t="b">
        <f>NOT(ISNUMBER(SEARCH("Yes",Survey!$AF185)))</f>
        <v>1</v>
      </c>
      <c r="AO185" s="53" t="b">
        <f>NOT(ISBLANK(Survey!$AH185))</f>
        <v>0</v>
      </c>
      <c r="AP185" s="196" t="str">
        <f t="shared" si="93"/>
        <v>Pass</v>
      </c>
      <c r="AQ185" s="54" t="b">
        <f>NOT(OR(ISNUMBER(SEARCH("Other",Survey!$AH185)),ISNUMBER(SEARCH("Multiple",Survey!$AH185))))</f>
        <v>1</v>
      </c>
      <c r="AR185" s="53" t="b">
        <f>NOT(ISBLANK(Survey!$AI185))</f>
        <v>0</v>
      </c>
      <c r="AS185" s="196" t="str">
        <f t="shared" si="94"/>
        <v>Fail</v>
      </c>
      <c r="AT185" s="45">
        <f>(Survey!$AL185)</f>
        <v>0</v>
      </c>
      <c r="AU185" s="37" t="str">
        <f t="shared" si="95"/>
        <v>Fail</v>
      </c>
      <c r="AV185" s="38">
        <f>ABS(Survey!$AL185)</f>
        <v>0</v>
      </c>
      <c r="AW185" s="64">
        <f>ABS(Survey!$AM185)+Survey!$AN185-ABS(Survey!$AO185)+ABS(Survey!$AP185)-ABS(Survey!$AQ185)+ABS(Survey!$AR185)-ABS(Survey!$AS185)+Survey!$AT185</f>
        <v>0</v>
      </c>
      <c r="AX185" s="46" t="str">
        <f t="shared" si="96"/>
        <v>No holdings</v>
      </c>
      <c r="AY185" s="37">
        <f t="shared" si="97"/>
        <v>0</v>
      </c>
      <c r="AZ185" s="196" t="str">
        <f t="shared" si="98"/>
        <v>Pass</v>
      </c>
      <c r="BA185" s="54" t="b">
        <f>IF(ABS(Survey!$AT185)=0,TRUE,FALSE)</f>
        <v>1</v>
      </c>
      <c r="BB185" s="53" t="b">
        <f>NOT(ISBLANK(Survey!$AU185))</f>
        <v>0</v>
      </c>
      <c r="BC185" s="37" t="str">
        <f t="shared" si="99"/>
        <v>Fail</v>
      </c>
      <c r="BD185" s="38">
        <f>ABS(Survey!$AL185)</f>
        <v>0</v>
      </c>
      <c r="BE185" s="38" cm="1">
        <f t="array" ref="BE185">SUM(SUMIF(Survey!AW185:BD185,{"&gt;0","&lt;0"})*{1,-1})-SUM(SUMIF(Survey!BF185:BM185,{"&gt;0","&lt;0"})*{1,-1})</f>
        <v>0</v>
      </c>
      <c r="BF185" s="46" t="str">
        <f t="shared" si="100"/>
        <v>No holdings</v>
      </c>
      <c r="BG185" s="37">
        <f t="shared" si="101"/>
        <v>0</v>
      </c>
      <c r="BH185" s="196" t="str">
        <f t="shared" si="102"/>
        <v>Fail</v>
      </c>
      <c r="BI185" s="47">
        <f>ABS(Survey!$AL185)</f>
        <v>0</v>
      </c>
      <c r="BJ185" s="47" cm="1">
        <f t="array" ref="BJ185">SUM(SUMIF(Survey!BO185:CH185,{"&gt;0","&lt;0"})*{1,-1})-SUM(SUMIF(Survey!CJ185:DC185,{"&gt;0","&lt;0"})*{1,-1})</f>
        <v>0</v>
      </c>
      <c r="BK185" s="48" t="str">
        <f t="shared" si="103"/>
        <v>No holdings</v>
      </c>
      <c r="BL185" s="49">
        <f t="shared" si="104"/>
        <v>0</v>
      </c>
      <c r="BM185" s="196" t="str">
        <f t="shared" si="105"/>
        <v>Pass</v>
      </c>
      <c r="BN185" s="54" t="b">
        <f>IF(ABS(Survey!$CH185)=0,TRUE,FALSE)</f>
        <v>1</v>
      </c>
      <c r="BO185" s="53" t="b">
        <f>NOT(ISBLANK(Survey!$CI185))</f>
        <v>0</v>
      </c>
      <c r="BP185" s="196" t="str">
        <f t="shared" si="106"/>
        <v>Pass</v>
      </c>
      <c r="BQ185" s="54" t="b">
        <f>IF(ABS(Survey!$DC185)=0,TRUE,FALSE)</f>
        <v>1</v>
      </c>
      <c r="BR185" s="53" t="b">
        <f>NOT(ISBLANK(Survey!$DD185))</f>
        <v>0</v>
      </c>
      <c r="BS185" s="37" t="str">
        <f t="shared" si="107"/>
        <v>Pass</v>
      </c>
      <c r="BT185" s="38" cm="1">
        <f t="array" ref="BT185">SUM(SUMIF(Survey!CD185,{"&gt;0","&lt;0"})*{1,-1})+SUM(SUMIF(Survey!CY185,{"&gt;0","&lt;0"})*{1,-1})</f>
        <v>0</v>
      </c>
      <c r="BU185" s="38">
        <f>SUM(SUMIF(Survey!DF185:DL185,{"&gt;0","&lt;0"})*{1,-1})+SUM(SUMIF(Survey!DN185:DT185,{"&gt;0","&lt;0"})*{1,-1})</f>
        <v>0</v>
      </c>
      <c r="BV185" s="37">
        <f t="shared" si="108"/>
        <v>0</v>
      </c>
      <c r="BW185" s="37">
        <f t="shared" si="109"/>
        <v>0</v>
      </c>
      <c r="BX185" s="196" t="str">
        <f t="shared" si="110"/>
        <v>Pass</v>
      </c>
      <c r="BY185" s="54" t="b">
        <f>IF(ABS(Survey!$DL185)=0,TRUE,FALSE)</f>
        <v>1</v>
      </c>
      <c r="BZ185" s="53" t="b">
        <f>NOT(ISBLANK(Survey!DM185))</f>
        <v>0</v>
      </c>
      <c r="CA185" s="196" t="str">
        <f t="shared" si="111"/>
        <v>Pass</v>
      </c>
      <c r="CB185" s="54" t="b">
        <f>IF(ABS(Survey!$DT185)=0,TRUE,FALSE)</f>
        <v>1</v>
      </c>
      <c r="CC185" s="53" t="b">
        <f>NOT(ISBLANK(Survey!$DU185))</f>
        <v>0</v>
      </c>
      <c r="CD185" s="196" t="str">
        <f t="shared" si="112"/>
        <v>Fail</v>
      </c>
      <c r="CE185" s="47">
        <f>SUM(SUMIF(Survey!EA185:EC185,{"&gt;0","&lt;0"})*{1,-1})</f>
        <v>0</v>
      </c>
      <c r="CF185" s="50">
        <f t="shared" si="113"/>
        <v>0</v>
      </c>
      <c r="CG185" s="50">
        <f t="shared" si="114"/>
        <v>100</v>
      </c>
      <c r="CH185" s="48" t="b">
        <f>IF(OR(Survey!$M185="ETF",Survey!$M185="ETF, alternative mutual fund",Survey!$M185="Closed-end", Survey!$M185="Split share corp"),TRUE,FALSE)</f>
        <v>0</v>
      </c>
      <c r="CI185" s="196" t="str">
        <f t="shared" si="115"/>
        <v>Fail</v>
      </c>
      <c r="CJ185" s="47">
        <f>SUM(SUMIF(Survey!EE185:EK185,{"&gt;0","&lt;0"})*{1,-1})</f>
        <v>0</v>
      </c>
      <c r="CK185" s="50">
        <f t="shared" si="116"/>
        <v>0</v>
      </c>
      <c r="CL185" s="49">
        <f t="shared" si="117"/>
        <v>100</v>
      </c>
      <c r="CM185" s="196" t="str">
        <f t="shared" si="118"/>
        <v>Fail</v>
      </c>
      <c r="CN185" s="47">
        <f>SUM(SUMIF(Survey!EM185:ES185,{"&gt;0","&lt;0"})*{1,-1})</f>
        <v>0</v>
      </c>
      <c r="CO185" s="50">
        <f t="shared" si="119"/>
        <v>0</v>
      </c>
      <c r="CP185" s="49">
        <f t="shared" si="120"/>
        <v>100</v>
      </c>
    </row>
    <row r="186" spans="1:94">
      <c r="A186" s="1">
        <v>183</v>
      </c>
      <c r="B186" s="37" t="str">
        <f t="shared" si="81"/>
        <v>Pass</v>
      </c>
      <c r="C186" s="37" t="str">
        <f>IF(COUNTBLANK(Survey!B186:ET186)=$C$2, "Pass", "Fail")</f>
        <v>Pass</v>
      </c>
      <c r="D186" s="37" t="str">
        <f t="shared" si="82"/>
        <v>Fail</v>
      </c>
      <c r="F186" s="196" t="str">
        <f t="shared" si="83"/>
        <v>Fail</v>
      </c>
      <c r="G186" s="43">
        <f>COUNTBLANK(Survey!B186:D186)+COUNTBLANK(Survey!G186)+COUNTBLANK(Survey!I186)+COUNTBLANK(Survey!L186:M186)+COUNTBLANK(Survey!P186)+COUNTBLANK(Survey!S186:U186)+COUNTBLANK(Survey!AA186:AC186)+COUNTBLANK(Survey!AF186:AG186)+COUNTBLANK(Survey!AK186)</f>
        <v>17</v>
      </c>
      <c r="H186" s="196" t="str">
        <f t="shared" si="84"/>
        <v>Pass</v>
      </c>
      <c r="I186" s="44">
        <f>LEN(Survey!E186)</f>
        <v>0</v>
      </c>
      <c r="J186" s="196" t="str">
        <f t="shared" si="85"/>
        <v>Pass</v>
      </c>
      <c r="K186" s="43">
        <f>LEN(Survey!F186)</f>
        <v>0</v>
      </c>
      <c r="L186" s="196" t="str">
        <f t="shared" si="86"/>
        <v>Pass</v>
      </c>
      <c r="M186" s="44">
        <f>LEN(Survey!H186)</f>
        <v>0</v>
      </c>
      <c r="N186" s="43" t="str">
        <f>IF(Survey!$L186="Prospectus fund", "Yes", "No")</f>
        <v>No</v>
      </c>
      <c r="O186" s="196" t="str">
        <f t="shared" si="87"/>
        <v>Pass</v>
      </c>
      <c r="P186" s="44">
        <f>MOD((LEN(Survey!J186)+2),11)</f>
        <v>2</v>
      </c>
      <c r="Q186" s="48" t="b">
        <f>IF(OR(Survey!$M186="ETF",Survey!$M186="ETF, alternative mutual fund",Survey!$M186="Closed-end", Survey!$M186="Split share corp", Survey!$I186="Yes"),TRUE,FALSE)</f>
        <v>0</v>
      </c>
      <c r="R186" s="196" t="str">
        <f>IFERROR(IF(AND(OR(U186=V186,V186 = "Either"),NOT(ISBLANK(Survey!K186))),"Pass","Fail"),"Pass")</f>
        <v>Fail</v>
      </c>
      <c r="S186" s="47" cm="1">
        <f t="array" ref="S186">SUM(SUMIF(Survey!BO186:CH186,{"&gt;0","&lt;0"})*{1,-1})</f>
        <v>0</v>
      </c>
      <c r="T186" s="54" cm="1">
        <f t="array" ref="T186">SUM(SUMIF(Survey!BR186,{"&gt;0","&lt;0"})*{1,-1})+SUM(SUMIF(Survey!CB186,{"&gt;0","&lt;0"})*{1,-1})</f>
        <v>0</v>
      </c>
      <c r="U186" s="54">
        <f>Survey!K186</f>
        <v>0</v>
      </c>
      <c r="V186" s="53" t="str">
        <f t="shared" si="88"/>
        <v>Stand-alone</v>
      </c>
      <c r="W186" s="196" t="str">
        <f t="shared" si="89"/>
        <v>Fail</v>
      </c>
      <c r="X186" s="93" cm="1">
        <f t="array" ref="X186">SUM(SUMIF(Survey!BO186:CH186,{"&gt;0","&lt;0"})*{1,-1})+SUM(SUMIF(Survey!CJ186:DC186,{"&gt;0","&lt;0"})*{1,-1})</f>
        <v>0</v>
      </c>
      <c r="Y186" s="93">
        <f>IFERROR(X186/(Survey!$AL186),0)</f>
        <v>0</v>
      </c>
      <c r="Z186" s="198" t="b">
        <f>IF(OR(Survey!$M186="Alternative strategy or hedge",Survey!$M186="Other",Survey!$L186="Prospectus fund"),TRUE,FALSE)</f>
        <v>0</v>
      </c>
      <c r="AA186" s="198" t="b">
        <f>NOT(ISBLANK(Survey!$M186))</f>
        <v>0</v>
      </c>
      <c r="AB186" s="196" t="str">
        <f t="shared" si="90"/>
        <v>Pass</v>
      </c>
      <c r="AC186" s="54" t="b">
        <f>NOT(ISNUMBER(SEARCH("Other",Survey!$P186)))</f>
        <v>1</v>
      </c>
      <c r="AD186" s="53" t="b">
        <f>NOT(ISBLANK(Survey!$Q186))</f>
        <v>0</v>
      </c>
      <c r="AE186" s="239" t="str" cm="1">
        <f t="array" ref="AE186">IF(OR(IF(OR($AG186+$AH186 = 2, $AI186=1), FALSE, TRUE), AND($AF186:$AF186 = 0)),"Pass","Fail")</f>
        <v>Pass</v>
      </c>
      <c r="AF186" s="235">
        <f>COUNTBLANK(Survey!$W186:$Z186)</f>
        <v>4</v>
      </c>
      <c r="AG186" s="235">
        <f>IF(Survey!$I186="Yes",1,0)</f>
        <v>0</v>
      </c>
      <c r="AH186" s="235">
        <f>IF(OR(Survey!$M186="Mutual fund",Survey!$M186="Alternative mutual fund",Survey!$M186="Money market"),1,0)</f>
        <v>0</v>
      </c>
      <c r="AI186" s="240">
        <f>IF(OR(Survey!$M186="ETF",Survey!$M186="ETF, alternative mutual fund"),1,0)</f>
        <v>0</v>
      </c>
      <c r="AJ186" s="196" t="str">
        <f t="shared" si="91"/>
        <v>Pass</v>
      </c>
      <c r="AK186" s="54" t="b">
        <f>NOT(ISNUMBER(SEARCH("Yes",Survey!$AC186)))</f>
        <v>1</v>
      </c>
      <c r="AL186" s="53" t="b">
        <f>IF(COUNTBLANK(Survey!$AD186:$AE186)=0,TRUE, FALSE)</f>
        <v>0</v>
      </c>
      <c r="AM186" s="196" t="str">
        <f t="shared" si="92"/>
        <v>Pass</v>
      </c>
      <c r="AN186" s="54" t="b">
        <f>NOT(ISNUMBER(SEARCH("Yes",Survey!$AF186)))</f>
        <v>1</v>
      </c>
      <c r="AO186" s="53" t="b">
        <f>NOT(ISBLANK(Survey!$AH186))</f>
        <v>0</v>
      </c>
      <c r="AP186" s="196" t="str">
        <f t="shared" si="93"/>
        <v>Pass</v>
      </c>
      <c r="AQ186" s="54" t="b">
        <f>NOT(OR(ISNUMBER(SEARCH("Other",Survey!$AH186)),ISNUMBER(SEARCH("Multiple",Survey!$AH186))))</f>
        <v>1</v>
      </c>
      <c r="AR186" s="53" t="b">
        <f>NOT(ISBLANK(Survey!$AI186))</f>
        <v>0</v>
      </c>
      <c r="AS186" s="196" t="str">
        <f t="shared" si="94"/>
        <v>Fail</v>
      </c>
      <c r="AT186" s="45">
        <f>(Survey!$AL186)</f>
        <v>0</v>
      </c>
      <c r="AU186" s="37" t="str">
        <f t="shared" si="95"/>
        <v>Fail</v>
      </c>
      <c r="AV186" s="38">
        <f>ABS(Survey!$AL186)</f>
        <v>0</v>
      </c>
      <c r="AW186" s="64">
        <f>ABS(Survey!$AM186)+Survey!$AN186-ABS(Survey!$AO186)+ABS(Survey!$AP186)-ABS(Survey!$AQ186)+ABS(Survey!$AR186)-ABS(Survey!$AS186)+Survey!$AT186</f>
        <v>0</v>
      </c>
      <c r="AX186" s="46" t="str">
        <f t="shared" si="96"/>
        <v>No holdings</v>
      </c>
      <c r="AY186" s="37">
        <f t="shared" si="97"/>
        <v>0</v>
      </c>
      <c r="AZ186" s="196" t="str">
        <f t="shared" si="98"/>
        <v>Pass</v>
      </c>
      <c r="BA186" s="54" t="b">
        <f>IF(ABS(Survey!$AT186)=0,TRUE,FALSE)</f>
        <v>1</v>
      </c>
      <c r="BB186" s="53" t="b">
        <f>NOT(ISBLANK(Survey!$AU186))</f>
        <v>0</v>
      </c>
      <c r="BC186" s="37" t="str">
        <f t="shared" si="99"/>
        <v>Fail</v>
      </c>
      <c r="BD186" s="38">
        <f>ABS(Survey!$AL186)</f>
        <v>0</v>
      </c>
      <c r="BE186" s="38" cm="1">
        <f t="array" ref="BE186">SUM(SUMIF(Survey!AW186:BD186,{"&gt;0","&lt;0"})*{1,-1})-SUM(SUMIF(Survey!BF186:BM186,{"&gt;0","&lt;0"})*{1,-1})</f>
        <v>0</v>
      </c>
      <c r="BF186" s="46" t="str">
        <f t="shared" si="100"/>
        <v>No holdings</v>
      </c>
      <c r="BG186" s="37">
        <f t="shared" si="101"/>
        <v>0</v>
      </c>
      <c r="BH186" s="196" t="str">
        <f t="shared" si="102"/>
        <v>Fail</v>
      </c>
      <c r="BI186" s="47">
        <f>ABS(Survey!$AL186)</f>
        <v>0</v>
      </c>
      <c r="BJ186" s="47" cm="1">
        <f t="array" ref="BJ186">SUM(SUMIF(Survey!BO186:CH186,{"&gt;0","&lt;0"})*{1,-1})-SUM(SUMIF(Survey!CJ186:DC186,{"&gt;0","&lt;0"})*{1,-1})</f>
        <v>0</v>
      </c>
      <c r="BK186" s="48" t="str">
        <f t="shared" si="103"/>
        <v>No holdings</v>
      </c>
      <c r="BL186" s="49">
        <f t="shared" si="104"/>
        <v>0</v>
      </c>
      <c r="BM186" s="196" t="str">
        <f t="shared" si="105"/>
        <v>Pass</v>
      </c>
      <c r="BN186" s="54" t="b">
        <f>IF(ABS(Survey!$CH186)=0,TRUE,FALSE)</f>
        <v>1</v>
      </c>
      <c r="BO186" s="53" t="b">
        <f>NOT(ISBLANK(Survey!$CI186))</f>
        <v>0</v>
      </c>
      <c r="BP186" s="196" t="str">
        <f t="shared" si="106"/>
        <v>Pass</v>
      </c>
      <c r="BQ186" s="54" t="b">
        <f>IF(ABS(Survey!$DC186)=0,TRUE,FALSE)</f>
        <v>1</v>
      </c>
      <c r="BR186" s="53" t="b">
        <f>NOT(ISBLANK(Survey!$DD186))</f>
        <v>0</v>
      </c>
      <c r="BS186" s="37" t="str">
        <f t="shared" si="107"/>
        <v>Pass</v>
      </c>
      <c r="BT186" s="38" cm="1">
        <f t="array" ref="BT186">SUM(SUMIF(Survey!CD186,{"&gt;0","&lt;0"})*{1,-1})+SUM(SUMIF(Survey!CY186,{"&gt;0","&lt;0"})*{1,-1})</f>
        <v>0</v>
      </c>
      <c r="BU186" s="38">
        <f>SUM(SUMIF(Survey!DF186:DL186,{"&gt;0","&lt;0"})*{1,-1})+SUM(SUMIF(Survey!DN186:DT186,{"&gt;0","&lt;0"})*{1,-1})</f>
        <v>0</v>
      </c>
      <c r="BV186" s="37">
        <f t="shared" si="108"/>
        <v>0</v>
      </c>
      <c r="BW186" s="37">
        <f t="shared" si="109"/>
        <v>0</v>
      </c>
      <c r="BX186" s="196" t="str">
        <f t="shared" si="110"/>
        <v>Pass</v>
      </c>
      <c r="BY186" s="54" t="b">
        <f>IF(ABS(Survey!$DL186)=0,TRUE,FALSE)</f>
        <v>1</v>
      </c>
      <c r="BZ186" s="53" t="b">
        <f>NOT(ISBLANK(Survey!DM186))</f>
        <v>0</v>
      </c>
      <c r="CA186" s="196" t="str">
        <f t="shared" si="111"/>
        <v>Pass</v>
      </c>
      <c r="CB186" s="54" t="b">
        <f>IF(ABS(Survey!$DT186)=0,TRUE,FALSE)</f>
        <v>1</v>
      </c>
      <c r="CC186" s="53" t="b">
        <f>NOT(ISBLANK(Survey!$DU186))</f>
        <v>0</v>
      </c>
      <c r="CD186" s="196" t="str">
        <f t="shared" si="112"/>
        <v>Fail</v>
      </c>
      <c r="CE186" s="47">
        <f>SUM(SUMIF(Survey!EA186:EC186,{"&gt;0","&lt;0"})*{1,-1})</f>
        <v>0</v>
      </c>
      <c r="CF186" s="50">
        <f t="shared" si="113"/>
        <v>0</v>
      </c>
      <c r="CG186" s="50">
        <f t="shared" si="114"/>
        <v>100</v>
      </c>
      <c r="CH186" s="48" t="b">
        <f>IF(OR(Survey!$M186="ETF",Survey!$M186="ETF, alternative mutual fund",Survey!$M186="Closed-end", Survey!$M186="Split share corp"),TRUE,FALSE)</f>
        <v>0</v>
      </c>
      <c r="CI186" s="196" t="str">
        <f t="shared" si="115"/>
        <v>Fail</v>
      </c>
      <c r="CJ186" s="47">
        <f>SUM(SUMIF(Survey!EE186:EK186,{"&gt;0","&lt;0"})*{1,-1})</f>
        <v>0</v>
      </c>
      <c r="CK186" s="50">
        <f t="shared" si="116"/>
        <v>0</v>
      </c>
      <c r="CL186" s="49">
        <f t="shared" si="117"/>
        <v>100</v>
      </c>
      <c r="CM186" s="196" t="str">
        <f t="shared" si="118"/>
        <v>Fail</v>
      </c>
      <c r="CN186" s="47">
        <f>SUM(SUMIF(Survey!EM186:ES186,{"&gt;0","&lt;0"})*{1,-1})</f>
        <v>0</v>
      </c>
      <c r="CO186" s="50">
        <f t="shared" si="119"/>
        <v>0</v>
      </c>
      <c r="CP186" s="49">
        <f t="shared" si="120"/>
        <v>100</v>
      </c>
    </row>
    <row r="187" spans="1:94">
      <c r="A187" s="1">
        <v>184</v>
      </c>
      <c r="B187" s="37" t="str">
        <f t="shared" si="81"/>
        <v>Pass</v>
      </c>
      <c r="C187" s="37" t="str">
        <f>IF(COUNTBLANK(Survey!B187:ET187)=$C$2, "Pass", "Fail")</f>
        <v>Pass</v>
      </c>
      <c r="D187" s="37" t="str">
        <f t="shared" si="82"/>
        <v>Fail</v>
      </c>
      <c r="F187" s="196" t="str">
        <f t="shared" si="83"/>
        <v>Fail</v>
      </c>
      <c r="G187" s="43">
        <f>COUNTBLANK(Survey!B187:D187)+COUNTBLANK(Survey!G187)+COUNTBLANK(Survey!I187)+COUNTBLANK(Survey!L187:M187)+COUNTBLANK(Survey!P187)+COUNTBLANK(Survey!S187:U187)+COUNTBLANK(Survey!AA187:AC187)+COUNTBLANK(Survey!AF187:AG187)+COUNTBLANK(Survey!AK187)</f>
        <v>17</v>
      </c>
      <c r="H187" s="196" t="str">
        <f t="shared" si="84"/>
        <v>Pass</v>
      </c>
      <c r="I187" s="44">
        <f>LEN(Survey!E187)</f>
        <v>0</v>
      </c>
      <c r="J187" s="196" t="str">
        <f t="shared" si="85"/>
        <v>Pass</v>
      </c>
      <c r="K187" s="43">
        <f>LEN(Survey!F187)</f>
        <v>0</v>
      </c>
      <c r="L187" s="196" t="str">
        <f t="shared" si="86"/>
        <v>Pass</v>
      </c>
      <c r="M187" s="44">
        <f>LEN(Survey!H187)</f>
        <v>0</v>
      </c>
      <c r="N187" s="43" t="str">
        <f>IF(Survey!$L187="Prospectus fund", "Yes", "No")</f>
        <v>No</v>
      </c>
      <c r="O187" s="196" t="str">
        <f t="shared" si="87"/>
        <v>Pass</v>
      </c>
      <c r="P187" s="44">
        <f>MOD((LEN(Survey!J187)+2),11)</f>
        <v>2</v>
      </c>
      <c r="Q187" s="48" t="b">
        <f>IF(OR(Survey!$M187="ETF",Survey!$M187="ETF, alternative mutual fund",Survey!$M187="Closed-end", Survey!$M187="Split share corp", Survey!$I187="Yes"),TRUE,FALSE)</f>
        <v>0</v>
      </c>
      <c r="R187" s="196" t="str">
        <f>IFERROR(IF(AND(OR(U187=V187,V187 = "Either"),NOT(ISBLANK(Survey!K187))),"Pass","Fail"),"Pass")</f>
        <v>Fail</v>
      </c>
      <c r="S187" s="47" cm="1">
        <f t="array" ref="S187">SUM(SUMIF(Survey!BO187:CH187,{"&gt;0","&lt;0"})*{1,-1})</f>
        <v>0</v>
      </c>
      <c r="T187" s="54" cm="1">
        <f t="array" ref="T187">SUM(SUMIF(Survey!BR187,{"&gt;0","&lt;0"})*{1,-1})+SUM(SUMIF(Survey!CB187,{"&gt;0","&lt;0"})*{1,-1})</f>
        <v>0</v>
      </c>
      <c r="U187" s="54">
        <f>Survey!K187</f>
        <v>0</v>
      </c>
      <c r="V187" s="53" t="str">
        <f t="shared" si="88"/>
        <v>Stand-alone</v>
      </c>
      <c r="W187" s="196" t="str">
        <f t="shared" si="89"/>
        <v>Fail</v>
      </c>
      <c r="X187" s="93" cm="1">
        <f t="array" ref="X187">SUM(SUMIF(Survey!BO187:CH187,{"&gt;0","&lt;0"})*{1,-1})+SUM(SUMIF(Survey!CJ187:DC187,{"&gt;0","&lt;0"})*{1,-1})</f>
        <v>0</v>
      </c>
      <c r="Y187" s="93">
        <f>IFERROR(X187/(Survey!$AL187),0)</f>
        <v>0</v>
      </c>
      <c r="Z187" s="198" t="b">
        <f>IF(OR(Survey!$M187="Alternative strategy or hedge",Survey!$M187="Other",Survey!$L187="Prospectus fund"),TRUE,FALSE)</f>
        <v>0</v>
      </c>
      <c r="AA187" s="198" t="b">
        <f>NOT(ISBLANK(Survey!$M187))</f>
        <v>0</v>
      </c>
      <c r="AB187" s="196" t="str">
        <f t="shared" si="90"/>
        <v>Pass</v>
      </c>
      <c r="AC187" s="54" t="b">
        <f>NOT(ISNUMBER(SEARCH("Other",Survey!$P187)))</f>
        <v>1</v>
      </c>
      <c r="AD187" s="53" t="b">
        <f>NOT(ISBLANK(Survey!$Q187))</f>
        <v>0</v>
      </c>
      <c r="AE187" s="239" t="str" cm="1">
        <f t="array" ref="AE187">IF(OR(IF(OR($AG187+$AH187 = 2, $AI187=1), FALSE, TRUE), AND($AF187:$AF187 = 0)),"Pass","Fail")</f>
        <v>Pass</v>
      </c>
      <c r="AF187" s="235">
        <f>COUNTBLANK(Survey!$W187:$Z187)</f>
        <v>4</v>
      </c>
      <c r="AG187" s="235">
        <f>IF(Survey!$I187="Yes",1,0)</f>
        <v>0</v>
      </c>
      <c r="AH187" s="235">
        <f>IF(OR(Survey!$M187="Mutual fund",Survey!$M187="Alternative mutual fund",Survey!$M187="Money market"),1,0)</f>
        <v>0</v>
      </c>
      <c r="AI187" s="240">
        <f>IF(OR(Survey!$M187="ETF",Survey!$M187="ETF, alternative mutual fund"),1,0)</f>
        <v>0</v>
      </c>
      <c r="AJ187" s="196" t="str">
        <f t="shared" si="91"/>
        <v>Pass</v>
      </c>
      <c r="AK187" s="54" t="b">
        <f>NOT(ISNUMBER(SEARCH("Yes",Survey!$AC187)))</f>
        <v>1</v>
      </c>
      <c r="AL187" s="53" t="b">
        <f>IF(COUNTBLANK(Survey!$AD187:$AE187)=0,TRUE, FALSE)</f>
        <v>0</v>
      </c>
      <c r="AM187" s="196" t="str">
        <f t="shared" si="92"/>
        <v>Pass</v>
      </c>
      <c r="AN187" s="54" t="b">
        <f>NOT(ISNUMBER(SEARCH("Yes",Survey!$AF187)))</f>
        <v>1</v>
      </c>
      <c r="AO187" s="53" t="b">
        <f>NOT(ISBLANK(Survey!$AH187))</f>
        <v>0</v>
      </c>
      <c r="AP187" s="196" t="str">
        <f t="shared" si="93"/>
        <v>Pass</v>
      </c>
      <c r="AQ187" s="54" t="b">
        <f>NOT(OR(ISNUMBER(SEARCH("Other",Survey!$AH187)),ISNUMBER(SEARCH("Multiple",Survey!$AH187))))</f>
        <v>1</v>
      </c>
      <c r="AR187" s="53" t="b">
        <f>NOT(ISBLANK(Survey!$AI187))</f>
        <v>0</v>
      </c>
      <c r="AS187" s="196" t="str">
        <f t="shared" si="94"/>
        <v>Fail</v>
      </c>
      <c r="AT187" s="45">
        <f>(Survey!$AL187)</f>
        <v>0</v>
      </c>
      <c r="AU187" s="37" t="str">
        <f t="shared" si="95"/>
        <v>Fail</v>
      </c>
      <c r="AV187" s="38">
        <f>ABS(Survey!$AL187)</f>
        <v>0</v>
      </c>
      <c r="AW187" s="64">
        <f>ABS(Survey!$AM187)+Survey!$AN187-ABS(Survey!$AO187)+ABS(Survey!$AP187)-ABS(Survey!$AQ187)+ABS(Survey!$AR187)-ABS(Survey!$AS187)+Survey!$AT187</f>
        <v>0</v>
      </c>
      <c r="AX187" s="46" t="str">
        <f t="shared" si="96"/>
        <v>No holdings</v>
      </c>
      <c r="AY187" s="37">
        <f t="shared" si="97"/>
        <v>0</v>
      </c>
      <c r="AZ187" s="196" t="str">
        <f t="shared" si="98"/>
        <v>Pass</v>
      </c>
      <c r="BA187" s="54" t="b">
        <f>IF(ABS(Survey!$AT187)=0,TRUE,FALSE)</f>
        <v>1</v>
      </c>
      <c r="BB187" s="53" t="b">
        <f>NOT(ISBLANK(Survey!$AU187))</f>
        <v>0</v>
      </c>
      <c r="BC187" s="37" t="str">
        <f t="shared" si="99"/>
        <v>Fail</v>
      </c>
      <c r="BD187" s="38">
        <f>ABS(Survey!$AL187)</f>
        <v>0</v>
      </c>
      <c r="BE187" s="38" cm="1">
        <f t="array" ref="BE187">SUM(SUMIF(Survey!AW187:BD187,{"&gt;0","&lt;0"})*{1,-1})-SUM(SUMIF(Survey!BF187:BM187,{"&gt;0","&lt;0"})*{1,-1})</f>
        <v>0</v>
      </c>
      <c r="BF187" s="46" t="str">
        <f t="shared" si="100"/>
        <v>No holdings</v>
      </c>
      <c r="BG187" s="37">
        <f t="shared" si="101"/>
        <v>0</v>
      </c>
      <c r="BH187" s="196" t="str">
        <f t="shared" si="102"/>
        <v>Fail</v>
      </c>
      <c r="BI187" s="47">
        <f>ABS(Survey!$AL187)</f>
        <v>0</v>
      </c>
      <c r="BJ187" s="47" cm="1">
        <f t="array" ref="BJ187">SUM(SUMIF(Survey!BO187:CH187,{"&gt;0","&lt;0"})*{1,-1})-SUM(SUMIF(Survey!CJ187:DC187,{"&gt;0","&lt;0"})*{1,-1})</f>
        <v>0</v>
      </c>
      <c r="BK187" s="48" t="str">
        <f t="shared" si="103"/>
        <v>No holdings</v>
      </c>
      <c r="BL187" s="49">
        <f t="shared" si="104"/>
        <v>0</v>
      </c>
      <c r="BM187" s="196" t="str">
        <f t="shared" si="105"/>
        <v>Pass</v>
      </c>
      <c r="BN187" s="54" t="b">
        <f>IF(ABS(Survey!$CH187)=0,TRUE,FALSE)</f>
        <v>1</v>
      </c>
      <c r="BO187" s="53" t="b">
        <f>NOT(ISBLANK(Survey!$CI187))</f>
        <v>0</v>
      </c>
      <c r="BP187" s="196" t="str">
        <f t="shared" si="106"/>
        <v>Pass</v>
      </c>
      <c r="BQ187" s="54" t="b">
        <f>IF(ABS(Survey!$DC187)=0,TRUE,FALSE)</f>
        <v>1</v>
      </c>
      <c r="BR187" s="53" t="b">
        <f>NOT(ISBLANK(Survey!$DD187))</f>
        <v>0</v>
      </c>
      <c r="BS187" s="37" t="str">
        <f t="shared" si="107"/>
        <v>Pass</v>
      </c>
      <c r="BT187" s="38" cm="1">
        <f t="array" ref="BT187">SUM(SUMIF(Survey!CD187,{"&gt;0","&lt;0"})*{1,-1})+SUM(SUMIF(Survey!CY187,{"&gt;0","&lt;0"})*{1,-1})</f>
        <v>0</v>
      </c>
      <c r="BU187" s="38">
        <f>SUM(SUMIF(Survey!DF187:DL187,{"&gt;0","&lt;0"})*{1,-1})+SUM(SUMIF(Survey!DN187:DT187,{"&gt;0","&lt;0"})*{1,-1})</f>
        <v>0</v>
      </c>
      <c r="BV187" s="37">
        <f t="shared" si="108"/>
        <v>0</v>
      </c>
      <c r="BW187" s="37">
        <f t="shared" si="109"/>
        <v>0</v>
      </c>
      <c r="BX187" s="196" t="str">
        <f t="shared" si="110"/>
        <v>Pass</v>
      </c>
      <c r="BY187" s="54" t="b">
        <f>IF(ABS(Survey!$DL187)=0,TRUE,FALSE)</f>
        <v>1</v>
      </c>
      <c r="BZ187" s="53" t="b">
        <f>NOT(ISBLANK(Survey!DM187))</f>
        <v>0</v>
      </c>
      <c r="CA187" s="196" t="str">
        <f t="shared" si="111"/>
        <v>Pass</v>
      </c>
      <c r="CB187" s="54" t="b">
        <f>IF(ABS(Survey!$DT187)=0,TRUE,FALSE)</f>
        <v>1</v>
      </c>
      <c r="CC187" s="53" t="b">
        <f>NOT(ISBLANK(Survey!$DU187))</f>
        <v>0</v>
      </c>
      <c r="CD187" s="196" t="str">
        <f t="shared" si="112"/>
        <v>Fail</v>
      </c>
      <c r="CE187" s="47">
        <f>SUM(SUMIF(Survey!EA187:EC187,{"&gt;0","&lt;0"})*{1,-1})</f>
        <v>0</v>
      </c>
      <c r="CF187" s="50">
        <f t="shared" si="113"/>
        <v>0</v>
      </c>
      <c r="CG187" s="50">
        <f t="shared" si="114"/>
        <v>100</v>
      </c>
      <c r="CH187" s="48" t="b">
        <f>IF(OR(Survey!$M187="ETF",Survey!$M187="ETF, alternative mutual fund",Survey!$M187="Closed-end", Survey!$M187="Split share corp"),TRUE,FALSE)</f>
        <v>0</v>
      </c>
      <c r="CI187" s="196" t="str">
        <f t="shared" si="115"/>
        <v>Fail</v>
      </c>
      <c r="CJ187" s="47">
        <f>SUM(SUMIF(Survey!EE187:EK187,{"&gt;0","&lt;0"})*{1,-1})</f>
        <v>0</v>
      </c>
      <c r="CK187" s="50">
        <f t="shared" si="116"/>
        <v>0</v>
      </c>
      <c r="CL187" s="49">
        <f t="shared" si="117"/>
        <v>100</v>
      </c>
      <c r="CM187" s="196" t="str">
        <f t="shared" si="118"/>
        <v>Fail</v>
      </c>
      <c r="CN187" s="47">
        <f>SUM(SUMIF(Survey!EM187:ES187,{"&gt;0","&lt;0"})*{1,-1})</f>
        <v>0</v>
      </c>
      <c r="CO187" s="50">
        <f t="shared" si="119"/>
        <v>0</v>
      </c>
      <c r="CP187" s="49">
        <f t="shared" si="120"/>
        <v>100</v>
      </c>
    </row>
    <row r="188" spans="1:94">
      <c r="A188" s="1">
        <v>185</v>
      </c>
      <c r="B188" s="37" t="str">
        <f t="shared" si="81"/>
        <v>Pass</v>
      </c>
      <c r="C188" s="37" t="str">
        <f>IF(COUNTBLANK(Survey!B188:ET188)=$C$2, "Pass", "Fail")</f>
        <v>Pass</v>
      </c>
      <c r="D188" s="37" t="str">
        <f t="shared" si="82"/>
        <v>Fail</v>
      </c>
      <c r="F188" s="196" t="str">
        <f t="shared" si="83"/>
        <v>Fail</v>
      </c>
      <c r="G188" s="43">
        <f>COUNTBLANK(Survey!B188:D188)+COUNTBLANK(Survey!G188)+COUNTBLANK(Survey!I188)+COUNTBLANK(Survey!L188:M188)+COUNTBLANK(Survey!P188)+COUNTBLANK(Survey!S188:U188)+COUNTBLANK(Survey!AA188:AC188)+COUNTBLANK(Survey!AF188:AG188)+COUNTBLANK(Survey!AK188)</f>
        <v>17</v>
      </c>
      <c r="H188" s="196" t="str">
        <f t="shared" si="84"/>
        <v>Pass</v>
      </c>
      <c r="I188" s="44">
        <f>LEN(Survey!E188)</f>
        <v>0</v>
      </c>
      <c r="J188" s="196" t="str">
        <f t="shared" si="85"/>
        <v>Pass</v>
      </c>
      <c r="K188" s="43">
        <f>LEN(Survey!F188)</f>
        <v>0</v>
      </c>
      <c r="L188" s="196" t="str">
        <f t="shared" si="86"/>
        <v>Pass</v>
      </c>
      <c r="M188" s="44">
        <f>LEN(Survey!H188)</f>
        <v>0</v>
      </c>
      <c r="N188" s="43" t="str">
        <f>IF(Survey!$L188="Prospectus fund", "Yes", "No")</f>
        <v>No</v>
      </c>
      <c r="O188" s="196" t="str">
        <f t="shared" si="87"/>
        <v>Pass</v>
      </c>
      <c r="P188" s="44">
        <f>MOD((LEN(Survey!J188)+2),11)</f>
        <v>2</v>
      </c>
      <c r="Q188" s="48" t="b">
        <f>IF(OR(Survey!$M188="ETF",Survey!$M188="ETF, alternative mutual fund",Survey!$M188="Closed-end", Survey!$M188="Split share corp", Survey!$I188="Yes"),TRUE,FALSE)</f>
        <v>0</v>
      </c>
      <c r="R188" s="196" t="str">
        <f>IFERROR(IF(AND(OR(U188=V188,V188 = "Either"),NOT(ISBLANK(Survey!K188))),"Pass","Fail"),"Pass")</f>
        <v>Fail</v>
      </c>
      <c r="S188" s="47" cm="1">
        <f t="array" ref="S188">SUM(SUMIF(Survey!BO188:CH188,{"&gt;0","&lt;0"})*{1,-1})</f>
        <v>0</v>
      </c>
      <c r="T188" s="54" cm="1">
        <f t="array" ref="T188">SUM(SUMIF(Survey!BR188,{"&gt;0","&lt;0"})*{1,-1})+SUM(SUMIF(Survey!CB188,{"&gt;0","&lt;0"})*{1,-1})</f>
        <v>0</v>
      </c>
      <c r="U188" s="54">
        <f>Survey!K188</f>
        <v>0</v>
      </c>
      <c r="V188" s="53" t="str">
        <f t="shared" si="88"/>
        <v>Stand-alone</v>
      </c>
      <c r="W188" s="196" t="str">
        <f t="shared" si="89"/>
        <v>Fail</v>
      </c>
      <c r="X188" s="93" cm="1">
        <f t="array" ref="X188">SUM(SUMIF(Survey!BO188:CH188,{"&gt;0","&lt;0"})*{1,-1})+SUM(SUMIF(Survey!CJ188:DC188,{"&gt;0","&lt;0"})*{1,-1})</f>
        <v>0</v>
      </c>
      <c r="Y188" s="93">
        <f>IFERROR(X188/(Survey!$AL188),0)</f>
        <v>0</v>
      </c>
      <c r="Z188" s="198" t="b">
        <f>IF(OR(Survey!$M188="Alternative strategy or hedge",Survey!$M188="Other",Survey!$L188="Prospectus fund"),TRUE,FALSE)</f>
        <v>0</v>
      </c>
      <c r="AA188" s="198" t="b">
        <f>NOT(ISBLANK(Survey!$M188))</f>
        <v>0</v>
      </c>
      <c r="AB188" s="196" t="str">
        <f t="shared" si="90"/>
        <v>Pass</v>
      </c>
      <c r="AC188" s="54" t="b">
        <f>NOT(ISNUMBER(SEARCH("Other",Survey!$P188)))</f>
        <v>1</v>
      </c>
      <c r="AD188" s="53" t="b">
        <f>NOT(ISBLANK(Survey!$Q188))</f>
        <v>0</v>
      </c>
      <c r="AE188" s="239" t="str" cm="1">
        <f t="array" ref="AE188">IF(OR(IF(OR($AG188+$AH188 = 2, $AI188=1), FALSE, TRUE), AND($AF188:$AF188 = 0)),"Pass","Fail")</f>
        <v>Pass</v>
      </c>
      <c r="AF188" s="235">
        <f>COUNTBLANK(Survey!$W188:$Z188)</f>
        <v>4</v>
      </c>
      <c r="AG188" s="235">
        <f>IF(Survey!$I188="Yes",1,0)</f>
        <v>0</v>
      </c>
      <c r="AH188" s="235">
        <f>IF(OR(Survey!$M188="Mutual fund",Survey!$M188="Alternative mutual fund",Survey!$M188="Money market"),1,0)</f>
        <v>0</v>
      </c>
      <c r="AI188" s="240">
        <f>IF(OR(Survey!$M188="ETF",Survey!$M188="ETF, alternative mutual fund"),1,0)</f>
        <v>0</v>
      </c>
      <c r="AJ188" s="196" t="str">
        <f t="shared" si="91"/>
        <v>Pass</v>
      </c>
      <c r="AK188" s="54" t="b">
        <f>NOT(ISNUMBER(SEARCH("Yes",Survey!$AC188)))</f>
        <v>1</v>
      </c>
      <c r="AL188" s="53" t="b">
        <f>IF(COUNTBLANK(Survey!$AD188:$AE188)=0,TRUE, FALSE)</f>
        <v>0</v>
      </c>
      <c r="AM188" s="196" t="str">
        <f t="shared" si="92"/>
        <v>Pass</v>
      </c>
      <c r="AN188" s="54" t="b">
        <f>NOT(ISNUMBER(SEARCH("Yes",Survey!$AF188)))</f>
        <v>1</v>
      </c>
      <c r="AO188" s="53" t="b">
        <f>NOT(ISBLANK(Survey!$AH188))</f>
        <v>0</v>
      </c>
      <c r="AP188" s="196" t="str">
        <f t="shared" si="93"/>
        <v>Pass</v>
      </c>
      <c r="AQ188" s="54" t="b">
        <f>NOT(OR(ISNUMBER(SEARCH("Other",Survey!$AH188)),ISNUMBER(SEARCH("Multiple",Survey!$AH188))))</f>
        <v>1</v>
      </c>
      <c r="AR188" s="53" t="b">
        <f>NOT(ISBLANK(Survey!$AI188))</f>
        <v>0</v>
      </c>
      <c r="AS188" s="196" t="str">
        <f t="shared" si="94"/>
        <v>Fail</v>
      </c>
      <c r="AT188" s="45">
        <f>(Survey!$AL188)</f>
        <v>0</v>
      </c>
      <c r="AU188" s="37" t="str">
        <f t="shared" si="95"/>
        <v>Fail</v>
      </c>
      <c r="AV188" s="38">
        <f>ABS(Survey!$AL188)</f>
        <v>0</v>
      </c>
      <c r="AW188" s="64">
        <f>ABS(Survey!$AM188)+Survey!$AN188-ABS(Survey!$AO188)+ABS(Survey!$AP188)-ABS(Survey!$AQ188)+ABS(Survey!$AR188)-ABS(Survey!$AS188)+Survey!$AT188</f>
        <v>0</v>
      </c>
      <c r="AX188" s="46" t="str">
        <f t="shared" si="96"/>
        <v>No holdings</v>
      </c>
      <c r="AY188" s="37">
        <f t="shared" si="97"/>
        <v>0</v>
      </c>
      <c r="AZ188" s="196" t="str">
        <f t="shared" si="98"/>
        <v>Pass</v>
      </c>
      <c r="BA188" s="54" t="b">
        <f>IF(ABS(Survey!$AT188)=0,TRUE,FALSE)</f>
        <v>1</v>
      </c>
      <c r="BB188" s="53" t="b">
        <f>NOT(ISBLANK(Survey!$AU188))</f>
        <v>0</v>
      </c>
      <c r="BC188" s="37" t="str">
        <f t="shared" si="99"/>
        <v>Fail</v>
      </c>
      <c r="BD188" s="38">
        <f>ABS(Survey!$AL188)</f>
        <v>0</v>
      </c>
      <c r="BE188" s="38" cm="1">
        <f t="array" ref="BE188">SUM(SUMIF(Survey!AW188:BD188,{"&gt;0","&lt;0"})*{1,-1})-SUM(SUMIF(Survey!BF188:BM188,{"&gt;0","&lt;0"})*{1,-1})</f>
        <v>0</v>
      </c>
      <c r="BF188" s="46" t="str">
        <f t="shared" si="100"/>
        <v>No holdings</v>
      </c>
      <c r="BG188" s="37">
        <f t="shared" si="101"/>
        <v>0</v>
      </c>
      <c r="BH188" s="196" t="str">
        <f t="shared" si="102"/>
        <v>Fail</v>
      </c>
      <c r="BI188" s="47">
        <f>ABS(Survey!$AL188)</f>
        <v>0</v>
      </c>
      <c r="BJ188" s="47" cm="1">
        <f t="array" ref="BJ188">SUM(SUMIF(Survey!BO188:CH188,{"&gt;0","&lt;0"})*{1,-1})-SUM(SUMIF(Survey!CJ188:DC188,{"&gt;0","&lt;0"})*{1,-1})</f>
        <v>0</v>
      </c>
      <c r="BK188" s="48" t="str">
        <f t="shared" si="103"/>
        <v>No holdings</v>
      </c>
      <c r="BL188" s="49">
        <f t="shared" si="104"/>
        <v>0</v>
      </c>
      <c r="BM188" s="196" t="str">
        <f t="shared" si="105"/>
        <v>Pass</v>
      </c>
      <c r="BN188" s="54" t="b">
        <f>IF(ABS(Survey!$CH188)=0,TRUE,FALSE)</f>
        <v>1</v>
      </c>
      <c r="BO188" s="53" t="b">
        <f>NOT(ISBLANK(Survey!$CI188))</f>
        <v>0</v>
      </c>
      <c r="BP188" s="196" t="str">
        <f t="shared" si="106"/>
        <v>Pass</v>
      </c>
      <c r="BQ188" s="54" t="b">
        <f>IF(ABS(Survey!$DC188)=0,TRUE,FALSE)</f>
        <v>1</v>
      </c>
      <c r="BR188" s="53" t="b">
        <f>NOT(ISBLANK(Survey!$DD188))</f>
        <v>0</v>
      </c>
      <c r="BS188" s="37" t="str">
        <f t="shared" si="107"/>
        <v>Pass</v>
      </c>
      <c r="BT188" s="38" cm="1">
        <f t="array" ref="BT188">SUM(SUMIF(Survey!CD188,{"&gt;0","&lt;0"})*{1,-1})+SUM(SUMIF(Survey!CY188,{"&gt;0","&lt;0"})*{1,-1})</f>
        <v>0</v>
      </c>
      <c r="BU188" s="38">
        <f>SUM(SUMIF(Survey!DF188:DL188,{"&gt;0","&lt;0"})*{1,-1})+SUM(SUMIF(Survey!DN188:DT188,{"&gt;0","&lt;0"})*{1,-1})</f>
        <v>0</v>
      </c>
      <c r="BV188" s="37">
        <f t="shared" si="108"/>
        <v>0</v>
      </c>
      <c r="BW188" s="37">
        <f t="shared" si="109"/>
        <v>0</v>
      </c>
      <c r="BX188" s="196" t="str">
        <f t="shared" si="110"/>
        <v>Pass</v>
      </c>
      <c r="BY188" s="54" t="b">
        <f>IF(ABS(Survey!$DL188)=0,TRUE,FALSE)</f>
        <v>1</v>
      </c>
      <c r="BZ188" s="53" t="b">
        <f>NOT(ISBLANK(Survey!DM188))</f>
        <v>0</v>
      </c>
      <c r="CA188" s="196" t="str">
        <f t="shared" si="111"/>
        <v>Pass</v>
      </c>
      <c r="CB188" s="54" t="b">
        <f>IF(ABS(Survey!$DT188)=0,TRUE,FALSE)</f>
        <v>1</v>
      </c>
      <c r="CC188" s="53" t="b">
        <f>NOT(ISBLANK(Survey!$DU188))</f>
        <v>0</v>
      </c>
      <c r="CD188" s="196" t="str">
        <f t="shared" si="112"/>
        <v>Fail</v>
      </c>
      <c r="CE188" s="47">
        <f>SUM(SUMIF(Survey!EA188:EC188,{"&gt;0","&lt;0"})*{1,-1})</f>
        <v>0</v>
      </c>
      <c r="CF188" s="50">
        <f t="shared" si="113"/>
        <v>0</v>
      </c>
      <c r="CG188" s="50">
        <f t="shared" si="114"/>
        <v>100</v>
      </c>
      <c r="CH188" s="48" t="b">
        <f>IF(OR(Survey!$M188="ETF",Survey!$M188="ETF, alternative mutual fund",Survey!$M188="Closed-end", Survey!$M188="Split share corp"),TRUE,FALSE)</f>
        <v>0</v>
      </c>
      <c r="CI188" s="196" t="str">
        <f t="shared" si="115"/>
        <v>Fail</v>
      </c>
      <c r="CJ188" s="47">
        <f>SUM(SUMIF(Survey!EE188:EK188,{"&gt;0","&lt;0"})*{1,-1})</f>
        <v>0</v>
      </c>
      <c r="CK188" s="50">
        <f t="shared" si="116"/>
        <v>0</v>
      </c>
      <c r="CL188" s="49">
        <f t="shared" si="117"/>
        <v>100</v>
      </c>
      <c r="CM188" s="196" t="str">
        <f t="shared" si="118"/>
        <v>Fail</v>
      </c>
      <c r="CN188" s="47">
        <f>SUM(SUMIF(Survey!EM188:ES188,{"&gt;0","&lt;0"})*{1,-1})</f>
        <v>0</v>
      </c>
      <c r="CO188" s="50">
        <f t="shared" si="119"/>
        <v>0</v>
      </c>
      <c r="CP188" s="49">
        <f t="shared" si="120"/>
        <v>100</v>
      </c>
    </row>
    <row r="189" spans="1:94">
      <c r="A189" s="1">
        <v>186</v>
      </c>
      <c r="B189" s="37" t="str">
        <f t="shared" si="81"/>
        <v>Pass</v>
      </c>
      <c r="C189" s="37" t="str">
        <f>IF(COUNTBLANK(Survey!B189:ET189)=$C$2, "Pass", "Fail")</f>
        <v>Pass</v>
      </c>
      <c r="D189" s="37" t="str">
        <f t="shared" si="82"/>
        <v>Fail</v>
      </c>
      <c r="F189" s="196" t="str">
        <f t="shared" si="83"/>
        <v>Fail</v>
      </c>
      <c r="G189" s="43">
        <f>COUNTBLANK(Survey!B189:D189)+COUNTBLANK(Survey!G189)+COUNTBLANK(Survey!I189)+COUNTBLANK(Survey!L189:M189)+COUNTBLANK(Survey!P189)+COUNTBLANK(Survey!S189:U189)+COUNTBLANK(Survey!AA189:AC189)+COUNTBLANK(Survey!AF189:AG189)+COUNTBLANK(Survey!AK189)</f>
        <v>17</v>
      </c>
      <c r="H189" s="196" t="str">
        <f t="shared" si="84"/>
        <v>Pass</v>
      </c>
      <c r="I189" s="44">
        <f>LEN(Survey!E189)</f>
        <v>0</v>
      </c>
      <c r="J189" s="196" t="str">
        <f t="shared" si="85"/>
        <v>Pass</v>
      </c>
      <c r="K189" s="43">
        <f>LEN(Survey!F189)</f>
        <v>0</v>
      </c>
      <c r="L189" s="196" t="str">
        <f t="shared" si="86"/>
        <v>Pass</v>
      </c>
      <c r="M189" s="44">
        <f>LEN(Survey!H189)</f>
        <v>0</v>
      </c>
      <c r="N189" s="43" t="str">
        <f>IF(Survey!$L189="Prospectus fund", "Yes", "No")</f>
        <v>No</v>
      </c>
      <c r="O189" s="196" t="str">
        <f t="shared" si="87"/>
        <v>Pass</v>
      </c>
      <c r="P189" s="44">
        <f>MOD((LEN(Survey!J189)+2),11)</f>
        <v>2</v>
      </c>
      <c r="Q189" s="48" t="b">
        <f>IF(OR(Survey!$M189="ETF",Survey!$M189="ETF, alternative mutual fund",Survey!$M189="Closed-end", Survey!$M189="Split share corp", Survey!$I189="Yes"),TRUE,FALSE)</f>
        <v>0</v>
      </c>
      <c r="R189" s="196" t="str">
        <f>IFERROR(IF(AND(OR(U189=V189,V189 = "Either"),NOT(ISBLANK(Survey!K189))),"Pass","Fail"),"Pass")</f>
        <v>Fail</v>
      </c>
      <c r="S189" s="47" cm="1">
        <f t="array" ref="S189">SUM(SUMIF(Survey!BO189:CH189,{"&gt;0","&lt;0"})*{1,-1})</f>
        <v>0</v>
      </c>
      <c r="T189" s="54" cm="1">
        <f t="array" ref="T189">SUM(SUMIF(Survey!BR189,{"&gt;0","&lt;0"})*{1,-1})+SUM(SUMIF(Survey!CB189,{"&gt;0","&lt;0"})*{1,-1})</f>
        <v>0</v>
      </c>
      <c r="U189" s="54">
        <f>Survey!K189</f>
        <v>0</v>
      </c>
      <c r="V189" s="53" t="str">
        <f t="shared" si="88"/>
        <v>Stand-alone</v>
      </c>
      <c r="W189" s="196" t="str">
        <f t="shared" si="89"/>
        <v>Fail</v>
      </c>
      <c r="X189" s="93" cm="1">
        <f t="array" ref="X189">SUM(SUMIF(Survey!BO189:CH189,{"&gt;0","&lt;0"})*{1,-1})+SUM(SUMIF(Survey!CJ189:DC189,{"&gt;0","&lt;0"})*{1,-1})</f>
        <v>0</v>
      </c>
      <c r="Y189" s="93">
        <f>IFERROR(X189/(Survey!$AL189),0)</f>
        <v>0</v>
      </c>
      <c r="Z189" s="198" t="b">
        <f>IF(OR(Survey!$M189="Alternative strategy or hedge",Survey!$M189="Other",Survey!$L189="Prospectus fund"),TRUE,FALSE)</f>
        <v>0</v>
      </c>
      <c r="AA189" s="198" t="b">
        <f>NOT(ISBLANK(Survey!$M189))</f>
        <v>0</v>
      </c>
      <c r="AB189" s="196" t="str">
        <f t="shared" si="90"/>
        <v>Pass</v>
      </c>
      <c r="AC189" s="54" t="b">
        <f>NOT(ISNUMBER(SEARCH("Other",Survey!$P189)))</f>
        <v>1</v>
      </c>
      <c r="AD189" s="53" t="b">
        <f>NOT(ISBLANK(Survey!$Q189))</f>
        <v>0</v>
      </c>
      <c r="AE189" s="239" t="str" cm="1">
        <f t="array" ref="AE189">IF(OR(IF(OR($AG189+$AH189 = 2, $AI189=1), FALSE, TRUE), AND($AF189:$AF189 = 0)),"Pass","Fail")</f>
        <v>Pass</v>
      </c>
      <c r="AF189" s="235">
        <f>COUNTBLANK(Survey!$W189:$Z189)</f>
        <v>4</v>
      </c>
      <c r="AG189" s="235">
        <f>IF(Survey!$I189="Yes",1,0)</f>
        <v>0</v>
      </c>
      <c r="AH189" s="235">
        <f>IF(OR(Survey!$M189="Mutual fund",Survey!$M189="Alternative mutual fund",Survey!$M189="Money market"),1,0)</f>
        <v>0</v>
      </c>
      <c r="AI189" s="240">
        <f>IF(OR(Survey!$M189="ETF",Survey!$M189="ETF, alternative mutual fund"),1,0)</f>
        <v>0</v>
      </c>
      <c r="AJ189" s="196" t="str">
        <f t="shared" si="91"/>
        <v>Pass</v>
      </c>
      <c r="AK189" s="54" t="b">
        <f>NOT(ISNUMBER(SEARCH("Yes",Survey!$AC189)))</f>
        <v>1</v>
      </c>
      <c r="AL189" s="53" t="b">
        <f>IF(COUNTBLANK(Survey!$AD189:$AE189)=0,TRUE, FALSE)</f>
        <v>0</v>
      </c>
      <c r="AM189" s="196" t="str">
        <f t="shared" si="92"/>
        <v>Pass</v>
      </c>
      <c r="AN189" s="54" t="b">
        <f>NOT(ISNUMBER(SEARCH("Yes",Survey!$AF189)))</f>
        <v>1</v>
      </c>
      <c r="AO189" s="53" t="b">
        <f>NOT(ISBLANK(Survey!$AH189))</f>
        <v>0</v>
      </c>
      <c r="AP189" s="196" t="str">
        <f t="shared" si="93"/>
        <v>Pass</v>
      </c>
      <c r="AQ189" s="54" t="b">
        <f>NOT(OR(ISNUMBER(SEARCH("Other",Survey!$AH189)),ISNUMBER(SEARCH("Multiple",Survey!$AH189))))</f>
        <v>1</v>
      </c>
      <c r="AR189" s="53" t="b">
        <f>NOT(ISBLANK(Survey!$AI189))</f>
        <v>0</v>
      </c>
      <c r="AS189" s="196" t="str">
        <f t="shared" si="94"/>
        <v>Fail</v>
      </c>
      <c r="AT189" s="45">
        <f>(Survey!$AL189)</f>
        <v>0</v>
      </c>
      <c r="AU189" s="37" t="str">
        <f t="shared" si="95"/>
        <v>Fail</v>
      </c>
      <c r="AV189" s="38">
        <f>ABS(Survey!$AL189)</f>
        <v>0</v>
      </c>
      <c r="AW189" s="64">
        <f>ABS(Survey!$AM189)+Survey!$AN189-ABS(Survey!$AO189)+ABS(Survey!$AP189)-ABS(Survey!$AQ189)+ABS(Survey!$AR189)-ABS(Survey!$AS189)+Survey!$AT189</f>
        <v>0</v>
      </c>
      <c r="AX189" s="46" t="str">
        <f t="shared" si="96"/>
        <v>No holdings</v>
      </c>
      <c r="AY189" s="37">
        <f t="shared" si="97"/>
        <v>0</v>
      </c>
      <c r="AZ189" s="196" t="str">
        <f t="shared" si="98"/>
        <v>Pass</v>
      </c>
      <c r="BA189" s="54" t="b">
        <f>IF(ABS(Survey!$AT189)=0,TRUE,FALSE)</f>
        <v>1</v>
      </c>
      <c r="BB189" s="53" t="b">
        <f>NOT(ISBLANK(Survey!$AU189))</f>
        <v>0</v>
      </c>
      <c r="BC189" s="37" t="str">
        <f t="shared" si="99"/>
        <v>Fail</v>
      </c>
      <c r="BD189" s="38">
        <f>ABS(Survey!$AL189)</f>
        <v>0</v>
      </c>
      <c r="BE189" s="38" cm="1">
        <f t="array" ref="BE189">SUM(SUMIF(Survey!AW189:BD189,{"&gt;0","&lt;0"})*{1,-1})-SUM(SUMIF(Survey!BF189:BM189,{"&gt;0","&lt;0"})*{1,-1})</f>
        <v>0</v>
      </c>
      <c r="BF189" s="46" t="str">
        <f t="shared" si="100"/>
        <v>No holdings</v>
      </c>
      <c r="BG189" s="37">
        <f t="shared" si="101"/>
        <v>0</v>
      </c>
      <c r="BH189" s="196" t="str">
        <f t="shared" si="102"/>
        <v>Fail</v>
      </c>
      <c r="BI189" s="47">
        <f>ABS(Survey!$AL189)</f>
        <v>0</v>
      </c>
      <c r="BJ189" s="47" cm="1">
        <f t="array" ref="BJ189">SUM(SUMIF(Survey!BO189:CH189,{"&gt;0","&lt;0"})*{1,-1})-SUM(SUMIF(Survey!CJ189:DC189,{"&gt;0","&lt;0"})*{1,-1})</f>
        <v>0</v>
      </c>
      <c r="BK189" s="48" t="str">
        <f t="shared" si="103"/>
        <v>No holdings</v>
      </c>
      <c r="BL189" s="49">
        <f t="shared" si="104"/>
        <v>0</v>
      </c>
      <c r="BM189" s="196" t="str">
        <f t="shared" si="105"/>
        <v>Pass</v>
      </c>
      <c r="BN189" s="54" t="b">
        <f>IF(ABS(Survey!$CH189)=0,TRUE,FALSE)</f>
        <v>1</v>
      </c>
      <c r="BO189" s="53" t="b">
        <f>NOT(ISBLANK(Survey!$CI189))</f>
        <v>0</v>
      </c>
      <c r="BP189" s="196" t="str">
        <f t="shared" si="106"/>
        <v>Pass</v>
      </c>
      <c r="BQ189" s="54" t="b">
        <f>IF(ABS(Survey!$DC189)=0,TRUE,FALSE)</f>
        <v>1</v>
      </c>
      <c r="BR189" s="53" t="b">
        <f>NOT(ISBLANK(Survey!$DD189))</f>
        <v>0</v>
      </c>
      <c r="BS189" s="37" t="str">
        <f t="shared" si="107"/>
        <v>Pass</v>
      </c>
      <c r="BT189" s="38" cm="1">
        <f t="array" ref="BT189">SUM(SUMIF(Survey!CD189,{"&gt;0","&lt;0"})*{1,-1})+SUM(SUMIF(Survey!CY189,{"&gt;0","&lt;0"})*{1,-1})</f>
        <v>0</v>
      </c>
      <c r="BU189" s="38">
        <f>SUM(SUMIF(Survey!DF189:DL189,{"&gt;0","&lt;0"})*{1,-1})+SUM(SUMIF(Survey!DN189:DT189,{"&gt;0","&lt;0"})*{1,-1})</f>
        <v>0</v>
      </c>
      <c r="BV189" s="37">
        <f t="shared" si="108"/>
        <v>0</v>
      </c>
      <c r="BW189" s="37">
        <f t="shared" si="109"/>
        <v>0</v>
      </c>
      <c r="BX189" s="196" t="str">
        <f t="shared" si="110"/>
        <v>Pass</v>
      </c>
      <c r="BY189" s="54" t="b">
        <f>IF(ABS(Survey!$DL189)=0,TRUE,FALSE)</f>
        <v>1</v>
      </c>
      <c r="BZ189" s="53" t="b">
        <f>NOT(ISBLANK(Survey!DM189))</f>
        <v>0</v>
      </c>
      <c r="CA189" s="196" t="str">
        <f t="shared" si="111"/>
        <v>Pass</v>
      </c>
      <c r="CB189" s="54" t="b">
        <f>IF(ABS(Survey!$DT189)=0,TRUE,FALSE)</f>
        <v>1</v>
      </c>
      <c r="CC189" s="53" t="b">
        <f>NOT(ISBLANK(Survey!$DU189))</f>
        <v>0</v>
      </c>
      <c r="CD189" s="196" t="str">
        <f t="shared" si="112"/>
        <v>Fail</v>
      </c>
      <c r="CE189" s="47">
        <f>SUM(SUMIF(Survey!EA189:EC189,{"&gt;0","&lt;0"})*{1,-1})</f>
        <v>0</v>
      </c>
      <c r="CF189" s="50">
        <f t="shared" si="113"/>
        <v>0</v>
      </c>
      <c r="CG189" s="50">
        <f t="shared" si="114"/>
        <v>100</v>
      </c>
      <c r="CH189" s="48" t="b">
        <f>IF(OR(Survey!$M189="ETF",Survey!$M189="ETF, alternative mutual fund",Survey!$M189="Closed-end", Survey!$M189="Split share corp"),TRUE,FALSE)</f>
        <v>0</v>
      </c>
      <c r="CI189" s="196" t="str">
        <f t="shared" si="115"/>
        <v>Fail</v>
      </c>
      <c r="CJ189" s="47">
        <f>SUM(SUMIF(Survey!EE189:EK189,{"&gt;0","&lt;0"})*{1,-1})</f>
        <v>0</v>
      </c>
      <c r="CK189" s="50">
        <f t="shared" si="116"/>
        <v>0</v>
      </c>
      <c r="CL189" s="49">
        <f t="shared" si="117"/>
        <v>100</v>
      </c>
      <c r="CM189" s="196" t="str">
        <f t="shared" si="118"/>
        <v>Fail</v>
      </c>
      <c r="CN189" s="47">
        <f>SUM(SUMIF(Survey!EM189:ES189,{"&gt;0","&lt;0"})*{1,-1})</f>
        <v>0</v>
      </c>
      <c r="CO189" s="50">
        <f t="shared" si="119"/>
        <v>0</v>
      </c>
      <c r="CP189" s="49">
        <f t="shared" si="120"/>
        <v>100</v>
      </c>
    </row>
    <row r="190" spans="1:94">
      <c r="A190" s="1">
        <v>187</v>
      </c>
      <c r="B190" s="37" t="str">
        <f t="shared" si="81"/>
        <v>Pass</v>
      </c>
      <c r="C190" s="37" t="str">
        <f>IF(COUNTBLANK(Survey!B190:ET190)=$C$2, "Pass", "Fail")</f>
        <v>Pass</v>
      </c>
      <c r="D190" s="37" t="str">
        <f t="shared" si="82"/>
        <v>Fail</v>
      </c>
      <c r="F190" s="196" t="str">
        <f t="shared" si="83"/>
        <v>Fail</v>
      </c>
      <c r="G190" s="43">
        <f>COUNTBLANK(Survey!B190:D190)+COUNTBLANK(Survey!G190)+COUNTBLANK(Survey!I190)+COUNTBLANK(Survey!L190:M190)+COUNTBLANK(Survey!P190)+COUNTBLANK(Survey!S190:U190)+COUNTBLANK(Survey!AA190:AC190)+COUNTBLANK(Survey!AF190:AG190)+COUNTBLANK(Survey!AK190)</f>
        <v>17</v>
      </c>
      <c r="H190" s="196" t="str">
        <f t="shared" si="84"/>
        <v>Pass</v>
      </c>
      <c r="I190" s="44">
        <f>LEN(Survey!E190)</f>
        <v>0</v>
      </c>
      <c r="J190" s="196" t="str">
        <f t="shared" si="85"/>
        <v>Pass</v>
      </c>
      <c r="K190" s="43">
        <f>LEN(Survey!F190)</f>
        <v>0</v>
      </c>
      <c r="L190" s="196" t="str">
        <f t="shared" si="86"/>
        <v>Pass</v>
      </c>
      <c r="M190" s="44">
        <f>LEN(Survey!H190)</f>
        <v>0</v>
      </c>
      <c r="N190" s="43" t="str">
        <f>IF(Survey!$L190="Prospectus fund", "Yes", "No")</f>
        <v>No</v>
      </c>
      <c r="O190" s="196" t="str">
        <f t="shared" si="87"/>
        <v>Pass</v>
      </c>
      <c r="P190" s="44">
        <f>MOD((LEN(Survey!J190)+2),11)</f>
        <v>2</v>
      </c>
      <c r="Q190" s="48" t="b">
        <f>IF(OR(Survey!$M190="ETF",Survey!$M190="ETF, alternative mutual fund",Survey!$M190="Closed-end", Survey!$M190="Split share corp", Survey!$I190="Yes"),TRUE,FALSE)</f>
        <v>0</v>
      </c>
      <c r="R190" s="196" t="str">
        <f>IFERROR(IF(AND(OR(U190=V190,V190 = "Either"),NOT(ISBLANK(Survey!K190))),"Pass","Fail"),"Pass")</f>
        <v>Fail</v>
      </c>
      <c r="S190" s="47" cm="1">
        <f t="array" ref="S190">SUM(SUMIF(Survey!BO190:CH190,{"&gt;0","&lt;0"})*{1,-1})</f>
        <v>0</v>
      </c>
      <c r="T190" s="54" cm="1">
        <f t="array" ref="T190">SUM(SUMIF(Survey!BR190,{"&gt;0","&lt;0"})*{1,-1})+SUM(SUMIF(Survey!CB190,{"&gt;0","&lt;0"})*{1,-1})</f>
        <v>0</v>
      </c>
      <c r="U190" s="54">
        <f>Survey!K190</f>
        <v>0</v>
      </c>
      <c r="V190" s="53" t="str">
        <f t="shared" si="88"/>
        <v>Stand-alone</v>
      </c>
      <c r="W190" s="196" t="str">
        <f t="shared" si="89"/>
        <v>Fail</v>
      </c>
      <c r="X190" s="93" cm="1">
        <f t="array" ref="X190">SUM(SUMIF(Survey!BO190:CH190,{"&gt;0","&lt;0"})*{1,-1})+SUM(SUMIF(Survey!CJ190:DC190,{"&gt;0","&lt;0"})*{1,-1})</f>
        <v>0</v>
      </c>
      <c r="Y190" s="93">
        <f>IFERROR(X190/(Survey!$AL190),0)</f>
        <v>0</v>
      </c>
      <c r="Z190" s="198" t="b">
        <f>IF(OR(Survey!$M190="Alternative strategy or hedge",Survey!$M190="Other",Survey!$L190="Prospectus fund"),TRUE,FALSE)</f>
        <v>0</v>
      </c>
      <c r="AA190" s="198" t="b">
        <f>NOT(ISBLANK(Survey!$M190))</f>
        <v>0</v>
      </c>
      <c r="AB190" s="196" t="str">
        <f t="shared" si="90"/>
        <v>Pass</v>
      </c>
      <c r="AC190" s="54" t="b">
        <f>NOT(ISNUMBER(SEARCH("Other",Survey!$P190)))</f>
        <v>1</v>
      </c>
      <c r="AD190" s="53" t="b">
        <f>NOT(ISBLANK(Survey!$Q190))</f>
        <v>0</v>
      </c>
      <c r="AE190" s="239" t="str" cm="1">
        <f t="array" ref="AE190">IF(OR(IF(OR($AG190+$AH190 = 2, $AI190=1), FALSE, TRUE), AND($AF190:$AF190 = 0)),"Pass","Fail")</f>
        <v>Pass</v>
      </c>
      <c r="AF190" s="235">
        <f>COUNTBLANK(Survey!$W190:$Z190)</f>
        <v>4</v>
      </c>
      <c r="AG190" s="235">
        <f>IF(Survey!$I190="Yes",1,0)</f>
        <v>0</v>
      </c>
      <c r="AH190" s="235">
        <f>IF(OR(Survey!$M190="Mutual fund",Survey!$M190="Alternative mutual fund",Survey!$M190="Money market"),1,0)</f>
        <v>0</v>
      </c>
      <c r="AI190" s="240">
        <f>IF(OR(Survey!$M190="ETF",Survey!$M190="ETF, alternative mutual fund"),1,0)</f>
        <v>0</v>
      </c>
      <c r="AJ190" s="196" t="str">
        <f t="shared" si="91"/>
        <v>Pass</v>
      </c>
      <c r="AK190" s="54" t="b">
        <f>NOT(ISNUMBER(SEARCH("Yes",Survey!$AC190)))</f>
        <v>1</v>
      </c>
      <c r="AL190" s="53" t="b">
        <f>IF(COUNTBLANK(Survey!$AD190:$AE190)=0,TRUE, FALSE)</f>
        <v>0</v>
      </c>
      <c r="AM190" s="196" t="str">
        <f t="shared" si="92"/>
        <v>Pass</v>
      </c>
      <c r="AN190" s="54" t="b">
        <f>NOT(ISNUMBER(SEARCH("Yes",Survey!$AF190)))</f>
        <v>1</v>
      </c>
      <c r="AO190" s="53" t="b">
        <f>NOT(ISBLANK(Survey!$AH190))</f>
        <v>0</v>
      </c>
      <c r="AP190" s="196" t="str">
        <f t="shared" si="93"/>
        <v>Pass</v>
      </c>
      <c r="AQ190" s="54" t="b">
        <f>NOT(OR(ISNUMBER(SEARCH("Other",Survey!$AH190)),ISNUMBER(SEARCH("Multiple",Survey!$AH190))))</f>
        <v>1</v>
      </c>
      <c r="AR190" s="53" t="b">
        <f>NOT(ISBLANK(Survey!$AI190))</f>
        <v>0</v>
      </c>
      <c r="AS190" s="196" t="str">
        <f t="shared" si="94"/>
        <v>Fail</v>
      </c>
      <c r="AT190" s="45">
        <f>(Survey!$AL190)</f>
        <v>0</v>
      </c>
      <c r="AU190" s="37" t="str">
        <f t="shared" si="95"/>
        <v>Fail</v>
      </c>
      <c r="AV190" s="38">
        <f>ABS(Survey!$AL190)</f>
        <v>0</v>
      </c>
      <c r="AW190" s="64">
        <f>ABS(Survey!$AM190)+Survey!$AN190-ABS(Survey!$AO190)+ABS(Survey!$AP190)-ABS(Survey!$AQ190)+ABS(Survey!$AR190)-ABS(Survey!$AS190)+Survey!$AT190</f>
        <v>0</v>
      </c>
      <c r="AX190" s="46" t="str">
        <f t="shared" si="96"/>
        <v>No holdings</v>
      </c>
      <c r="AY190" s="37">
        <f t="shared" si="97"/>
        <v>0</v>
      </c>
      <c r="AZ190" s="196" t="str">
        <f t="shared" si="98"/>
        <v>Pass</v>
      </c>
      <c r="BA190" s="54" t="b">
        <f>IF(ABS(Survey!$AT190)=0,TRUE,FALSE)</f>
        <v>1</v>
      </c>
      <c r="BB190" s="53" t="b">
        <f>NOT(ISBLANK(Survey!$AU190))</f>
        <v>0</v>
      </c>
      <c r="BC190" s="37" t="str">
        <f t="shared" si="99"/>
        <v>Fail</v>
      </c>
      <c r="BD190" s="38">
        <f>ABS(Survey!$AL190)</f>
        <v>0</v>
      </c>
      <c r="BE190" s="38" cm="1">
        <f t="array" ref="BE190">SUM(SUMIF(Survey!AW190:BD190,{"&gt;0","&lt;0"})*{1,-1})-SUM(SUMIF(Survey!BF190:BM190,{"&gt;0","&lt;0"})*{1,-1})</f>
        <v>0</v>
      </c>
      <c r="BF190" s="46" t="str">
        <f t="shared" si="100"/>
        <v>No holdings</v>
      </c>
      <c r="BG190" s="37">
        <f t="shared" si="101"/>
        <v>0</v>
      </c>
      <c r="BH190" s="196" t="str">
        <f t="shared" si="102"/>
        <v>Fail</v>
      </c>
      <c r="BI190" s="47">
        <f>ABS(Survey!$AL190)</f>
        <v>0</v>
      </c>
      <c r="BJ190" s="47" cm="1">
        <f t="array" ref="BJ190">SUM(SUMIF(Survey!BO190:CH190,{"&gt;0","&lt;0"})*{1,-1})-SUM(SUMIF(Survey!CJ190:DC190,{"&gt;0","&lt;0"})*{1,-1})</f>
        <v>0</v>
      </c>
      <c r="BK190" s="48" t="str">
        <f t="shared" si="103"/>
        <v>No holdings</v>
      </c>
      <c r="BL190" s="49">
        <f t="shared" si="104"/>
        <v>0</v>
      </c>
      <c r="BM190" s="196" t="str">
        <f t="shared" si="105"/>
        <v>Pass</v>
      </c>
      <c r="BN190" s="54" t="b">
        <f>IF(ABS(Survey!$CH190)=0,TRUE,FALSE)</f>
        <v>1</v>
      </c>
      <c r="BO190" s="53" t="b">
        <f>NOT(ISBLANK(Survey!$CI190))</f>
        <v>0</v>
      </c>
      <c r="BP190" s="196" t="str">
        <f t="shared" si="106"/>
        <v>Pass</v>
      </c>
      <c r="BQ190" s="54" t="b">
        <f>IF(ABS(Survey!$DC190)=0,TRUE,FALSE)</f>
        <v>1</v>
      </c>
      <c r="BR190" s="53" t="b">
        <f>NOT(ISBLANK(Survey!$DD190))</f>
        <v>0</v>
      </c>
      <c r="BS190" s="37" t="str">
        <f t="shared" si="107"/>
        <v>Pass</v>
      </c>
      <c r="BT190" s="38" cm="1">
        <f t="array" ref="BT190">SUM(SUMIF(Survey!CD190,{"&gt;0","&lt;0"})*{1,-1})+SUM(SUMIF(Survey!CY190,{"&gt;0","&lt;0"})*{1,-1})</f>
        <v>0</v>
      </c>
      <c r="BU190" s="38">
        <f>SUM(SUMIF(Survey!DF190:DL190,{"&gt;0","&lt;0"})*{1,-1})+SUM(SUMIF(Survey!DN190:DT190,{"&gt;0","&lt;0"})*{1,-1})</f>
        <v>0</v>
      </c>
      <c r="BV190" s="37">
        <f t="shared" si="108"/>
        <v>0</v>
      </c>
      <c r="BW190" s="37">
        <f t="shared" si="109"/>
        <v>0</v>
      </c>
      <c r="BX190" s="196" t="str">
        <f t="shared" si="110"/>
        <v>Pass</v>
      </c>
      <c r="BY190" s="54" t="b">
        <f>IF(ABS(Survey!$DL190)=0,TRUE,FALSE)</f>
        <v>1</v>
      </c>
      <c r="BZ190" s="53" t="b">
        <f>NOT(ISBLANK(Survey!DM190))</f>
        <v>0</v>
      </c>
      <c r="CA190" s="196" t="str">
        <f t="shared" si="111"/>
        <v>Pass</v>
      </c>
      <c r="CB190" s="54" t="b">
        <f>IF(ABS(Survey!$DT190)=0,TRUE,FALSE)</f>
        <v>1</v>
      </c>
      <c r="CC190" s="53" t="b">
        <f>NOT(ISBLANK(Survey!$DU190))</f>
        <v>0</v>
      </c>
      <c r="CD190" s="196" t="str">
        <f t="shared" si="112"/>
        <v>Fail</v>
      </c>
      <c r="CE190" s="47">
        <f>SUM(SUMIF(Survey!EA190:EC190,{"&gt;0","&lt;0"})*{1,-1})</f>
        <v>0</v>
      </c>
      <c r="CF190" s="50">
        <f t="shared" si="113"/>
        <v>0</v>
      </c>
      <c r="CG190" s="50">
        <f t="shared" si="114"/>
        <v>100</v>
      </c>
      <c r="CH190" s="48" t="b">
        <f>IF(OR(Survey!$M190="ETF",Survey!$M190="ETF, alternative mutual fund",Survey!$M190="Closed-end", Survey!$M190="Split share corp"),TRUE,FALSE)</f>
        <v>0</v>
      </c>
      <c r="CI190" s="196" t="str">
        <f t="shared" si="115"/>
        <v>Fail</v>
      </c>
      <c r="CJ190" s="47">
        <f>SUM(SUMIF(Survey!EE190:EK190,{"&gt;0","&lt;0"})*{1,-1})</f>
        <v>0</v>
      </c>
      <c r="CK190" s="50">
        <f t="shared" si="116"/>
        <v>0</v>
      </c>
      <c r="CL190" s="49">
        <f t="shared" si="117"/>
        <v>100</v>
      </c>
      <c r="CM190" s="196" t="str">
        <f t="shared" si="118"/>
        <v>Fail</v>
      </c>
      <c r="CN190" s="47">
        <f>SUM(SUMIF(Survey!EM190:ES190,{"&gt;0","&lt;0"})*{1,-1})</f>
        <v>0</v>
      </c>
      <c r="CO190" s="50">
        <f t="shared" si="119"/>
        <v>0</v>
      </c>
      <c r="CP190" s="49">
        <f t="shared" si="120"/>
        <v>100</v>
      </c>
    </row>
    <row r="191" spans="1:94">
      <c r="A191" s="1">
        <v>188</v>
      </c>
      <c r="B191" s="37" t="str">
        <f t="shared" si="81"/>
        <v>Pass</v>
      </c>
      <c r="C191" s="37" t="str">
        <f>IF(COUNTBLANK(Survey!B191:ET191)=$C$2, "Pass", "Fail")</f>
        <v>Pass</v>
      </c>
      <c r="D191" s="37" t="str">
        <f t="shared" si="82"/>
        <v>Fail</v>
      </c>
      <c r="F191" s="196" t="str">
        <f t="shared" si="83"/>
        <v>Fail</v>
      </c>
      <c r="G191" s="43">
        <f>COUNTBLANK(Survey!B191:D191)+COUNTBLANK(Survey!G191)+COUNTBLANK(Survey!I191)+COUNTBLANK(Survey!L191:M191)+COUNTBLANK(Survey!P191)+COUNTBLANK(Survey!S191:U191)+COUNTBLANK(Survey!AA191:AC191)+COUNTBLANK(Survey!AF191:AG191)+COUNTBLANK(Survey!AK191)</f>
        <v>17</v>
      </c>
      <c r="H191" s="196" t="str">
        <f t="shared" si="84"/>
        <v>Pass</v>
      </c>
      <c r="I191" s="44">
        <f>LEN(Survey!E191)</f>
        <v>0</v>
      </c>
      <c r="J191" s="196" t="str">
        <f t="shared" si="85"/>
        <v>Pass</v>
      </c>
      <c r="K191" s="43">
        <f>LEN(Survey!F191)</f>
        <v>0</v>
      </c>
      <c r="L191" s="196" t="str">
        <f t="shared" si="86"/>
        <v>Pass</v>
      </c>
      <c r="M191" s="44">
        <f>LEN(Survey!H191)</f>
        <v>0</v>
      </c>
      <c r="N191" s="43" t="str">
        <f>IF(Survey!$L191="Prospectus fund", "Yes", "No")</f>
        <v>No</v>
      </c>
      <c r="O191" s="196" t="str">
        <f t="shared" si="87"/>
        <v>Pass</v>
      </c>
      <c r="P191" s="44">
        <f>MOD((LEN(Survey!J191)+2),11)</f>
        <v>2</v>
      </c>
      <c r="Q191" s="48" t="b">
        <f>IF(OR(Survey!$M191="ETF",Survey!$M191="ETF, alternative mutual fund",Survey!$M191="Closed-end", Survey!$M191="Split share corp", Survey!$I191="Yes"),TRUE,FALSE)</f>
        <v>0</v>
      </c>
      <c r="R191" s="196" t="str">
        <f>IFERROR(IF(AND(OR(U191=V191,V191 = "Either"),NOT(ISBLANK(Survey!K191))),"Pass","Fail"),"Pass")</f>
        <v>Fail</v>
      </c>
      <c r="S191" s="47" cm="1">
        <f t="array" ref="S191">SUM(SUMIF(Survey!BO191:CH191,{"&gt;0","&lt;0"})*{1,-1})</f>
        <v>0</v>
      </c>
      <c r="T191" s="54" cm="1">
        <f t="array" ref="T191">SUM(SUMIF(Survey!BR191,{"&gt;0","&lt;0"})*{1,-1})+SUM(SUMIF(Survey!CB191,{"&gt;0","&lt;0"})*{1,-1})</f>
        <v>0</v>
      </c>
      <c r="U191" s="54">
        <f>Survey!K191</f>
        <v>0</v>
      </c>
      <c r="V191" s="53" t="str">
        <f t="shared" si="88"/>
        <v>Stand-alone</v>
      </c>
      <c r="W191" s="196" t="str">
        <f t="shared" si="89"/>
        <v>Fail</v>
      </c>
      <c r="X191" s="93" cm="1">
        <f t="array" ref="X191">SUM(SUMIF(Survey!BO191:CH191,{"&gt;0","&lt;0"})*{1,-1})+SUM(SUMIF(Survey!CJ191:DC191,{"&gt;0","&lt;0"})*{1,-1})</f>
        <v>0</v>
      </c>
      <c r="Y191" s="93">
        <f>IFERROR(X191/(Survey!$AL191),0)</f>
        <v>0</v>
      </c>
      <c r="Z191" s="198" t="b">
        <f>IF(OR(Survey!$M191="Alternative strategy or hedge",Survey!$M191="Other",Survey!$L191="Prospectus fund"),TRUE,FALSE)</f>
        <v>0</v>
      </c>
      <c r="AA191" s="198" t="b">
        <f>NOT(ISBLANK(Survey!$M191))</f>
        <v>0</v>
      </c>
      <c r="AB191" s="196" t="str">
        <f t="shared" si="90"/>
        <v>Pass</v>
      </c>
      <c r="AC191" s="54" t="b">
        <f>NOT(ISNUMBER(SEARCH("Other",Survey!$P191)))</f>
        <v>1</v>
      </c>
      <c r="AD191" s="53" t="b">
        <f>NOT(ISBLANK(Survey!$Q191))</f>
        <v>0</v>
      </c>
      <c r="AE191" s="239" t="str" cm="1">
        <f t="array" ref="AE191">IF(OR(IF(OR($AG191+$AH191 = 2, $AI191=1), FALSE, TRUE), AND($AF191:$AF191 = 0)),"Pass","Fail")</f>
        <v>Pass</v>
      </c>
      <c r="AF191" s="235">
        <f>COUNTBLANK(Survey!$W191:$Z191)</f>
        <v>4</v>
      </c>
      <c r="AG191" s="235">
        <f>IF(Survey!$I191="Yes",1,0)</f>
        <v>0</v>
      </c>
      <c r="AH191" s="235">
        <f>IF(OR(Survey!$M191="Mutual fund",Survey!$M191="Alternative mutual fund",Survey!$M191="Money market"),1,0)</f>
        <v>0</v>
      </c>
      <c r="AI191" s="240">
        <f>IF(OR(Survey!$M191="ETF",Survey!$M191="ETF, alternative mutual fund"),1,0)</f>
        <v>0</v>
      </c>
      <c r="AJ191" s="196" t="str">
        <f t="shared" si="91"/>
        <v>Pass</v>
      </c>
      <c r="AK191" s="54" t="b">
        <f>NOT(ISNUMBER(SEARCH("Yes",Survey!$AC191)))</f>
        <v>1</v>
      </c>
      <c r="AL191" s="53" t="b">
        <f>IF(COUNTBLANK(Survey!$AD191:$AE191)=0,TRUE, FALSE)</f>
        <v>0</v>
      </c>
      <c r="AM191" s="196" t="str">
        <f t="shared" si="92"/>
        <v>Pass</v>
      </c>
      <c r="AN191" s="54" t="b">
        <f>NOT(ISNUMBER(SEARCH("Yes",Survey!$AF191)))</f>
        <v>1</v>
      </c>
      <c r="AO191" s="53" t="b">
        <f>NOT(ISBLANK(Survey!$AH191))</f>
        <v>0</v>
      </c>
      <c r="AP191" s="196" t="str">
        <f t="shared" si="93"/>
        <v>Pass</v>
      </c>
      <c r="AQ191" s="54" t="b">
        <f>NOT(OR(ISNUMBER(SEARCH("Other",Survey!$AH191)),ISNUMBER(SEARCH("Multiple",Survey!$AH191))))</f>
        <v>1</v>
      </c>
      <c r="AR191" s="53" t="b">
        <f>NOT(ISBLANK(Survey!$AI191))</f>
        <v>0</v>
      </c>
      <c r="AS191" s="196" t="str">
        <f t="shared" si="94"/>
        <v>Fail</v>
      </c>
      <c r="AT191" s="45">
        <f>(Survey!$AL191)</f>
        <v>0</v>
      </c>
      <c r="AU191" s="37" t="str">
        <f t="shared" si="95"/>
        <v>Fail</v>
      </c>
      <c r="AV191" s="38">
        <f>ABS(Survey!$AL191)</f>
        <v>0</v>
      </c>
      <c r="AW191" s="64">
        <f>ABS(Survey!$AM191)+Survey!$AN191-ABS(Survey!$AO191)+ABS(Survey!$AP191)-ABS(Survey!$AQ191)+ABS(Survey!$AR191)-ABS(Survey!$AS191)+Survey!$AT191</f>
        <v>0</v>
      </c>
      <c r="AX191" s="46" t="str">
        <f t="shared" si="96"/>
        <v>No holdings</v>
      </c>
      <c r="AY191" s="37">
        <f t="shared" si="97"/>
        <v>0</v>
      </c>
      <c r="AZ191" s="196" t="str">
        <f t="shared" si="98"/>
        <v>Pass</v>
      </c>
      <c r="BA191" s="54" t="b">
        <f>IF(ABS(Survey!$AT191)=0,TRUE,FALSE)</f>
        <v>1</v>
      </c>
      <c r="BB191" s="53" t="b">
        <f>NOT(ISBLANK(Survey!$AU191))</f>
        <v>0</v>
      </c>
      <c r="BC191" s="37" t="str">
        <f t="shared" si="99"/>
        <v>Fail</v>
      </c>
      <c r="BD191" s="38">
        <f>ABS(Survey!$AL191)</f>
        <v>0</v>
      </c>
      <c r="BE191" s="38" cm="1">
        <f t="array" ref="BE191">SUM(SUMIF(Survey!AW191:BD191,{"&gt;0","&lt;0"})*{1,-1})-SUM(SUMIF(Survey!BF191:BM191,{"&gt;0","&lt;0"})*{1,-1})</f>
        <v>0</v>
      </c>
      <c r="BF191" s="46" t="str">
        <f t="shared" si="100"/>
        <v>No holdings</v>
      </c>
      <c r="BG191" s="37">
        <f t="shared" si="101"/>
        <v>0</v>
      </c>
      <c r="BH191" s="196" t="str">
        <f t="shared" si="102"/>
        <v>Fail</v>
      </c>
      <c r="BI191" s="47">
        <f>ABS(Survey!$AL191)</f>
        <v>0</v>
      </c>
      <c r="BJ191" s="47" cm="1">
        <f t="array" ref="BJ191">SUM(SUMIF(Survey!BO191:CH191,{"&gt;0","&lt;0"})*{1,-1})-SUM(SUMIF(Survey!CJ191:DC191,{"&gt;0","&lt;0"})*{1,-1})</f>
        <v>0</v>
      </c>
      <c r="BK191" s="48" t="str">
        <f t="shared" si="103"/>
        <v>No holdings</v>
      </c>
      <c r="BL191" s="49">
        <f t="shared" si="104"/>
        <v>0</v>
      </c>
      <c r="BM191" s="196" t="str">
        <f t="shared" si="105"/>
        <v>Pass</v>
      </c>
      <c r="BN191" s="54" t="b">
        <f>IF(ABS(Survey!$CH191)=0,TRUE,FALSE)</f>
        <v>1</v>
      </c>
      <c r="BO191" s="53" t="b">
        <f>NOT(ISBLANK(Survey!$CI191))</f>
        <v>0</v>
      </c>
      <c r="BP191" s="196" t="str">
        <f t="shared" si="106"/>
        <v>Pass</v>
      </c>
      <c r="BQ191" s="54" t="b">
        <f>IF(ABS(Survey!$DC191)=0,TRUE,FALSE)</f>
        <v>1</v>
      </c>
      <c r="BR191" s="53" t="b">
        <f>NOT(ISBLANK(Survey!$DD191))</f>
        <v>0</v>
      </c>
      <c r="BS191" s="37" t="str">
        <f t="shared" si="107"/>
        <v>Pass</v>
      </c>
      <c r="BT191" s="38" cm="1">
        <f t="array" ref="BT191">SUM(SUMIF(Survey!CD191,{"&gt;0","&lt;0"})*{1,-1})+SUM(SUMIF(Survey!CY191,{"&gt;0","&lt;0"})*{1,-1})</f>
        <v>0</v>
      </c>
      <c r="BU191" s="38">
        <f>SUM(SUMIF(Survey!DF191:DL191,{"&gt;0","&lt;0"})*{1,-1})+SUM(SUMIF(Survey!DN191:DT191,{"&gt;0","&lt;0"})*{1,-1})</f>
        <v>0</v>
      </c>
      <c r="BV191" s="37">
        <f t="shared" si="108"/>
        <v>0</v>
      </c>
      <c r="BW191" s="37">
        <f t="shared" si="109"/>
        <v>0</v>
      </c>
      <c r="BX191" s="196" t="str">
        <f t="shared" si="110"/>
        <v>Pass</v>
      </c>
      <c r="BY191" s="54" t="b">
        <f>IF(ABS(Survey!$DL191)=0,TRUE,FALSE)</f>
        <v>1</v>
      </c>
      <c r="BZ191" s="53" t="b">
        <f>NOT(ISBLANK(Survey!DM191))</f>
        <v>0</v>
      </c>
      <c r="CA191" s="196" t="str">
        <f t="shared" si="111"/>
        <v>Pass</v>
      </c>
      <c r="CB191" s="54" t="b">
        <f>IF(ABS(Survey!$DT191)=0,TRUE,FALSE)</f>
        <v>1</v>
      </c>
      <c r="CC191" s="53" t="b">
        <f>NOT(ISBLANK(Survey!$DU191))</f>
        <v>0</v>
      </c>
      <c r="CD191" s="196" t="str">
        <f t="shared" si="112"/>
        <v>Fail</v>
      </c>
      <c r="CE191" s="47">
        <f>SUM(SUMIF(Survey!EA191:EC191,{"&gt;0","&lt;0"})*{1,-1})</f>
        <v>0</v>
      </c>
      <c r="CF191" s="50">
        <f t="shared" si="113"/>
        <v>0</v>
      </c>
      <c r="CG191" s="50">
        <f t="shared" si="114"/>
        <v>100</v>
      </c>
      <c r="CH191" s="48" t="b">
        <f>IF(OR(Survey!$M191="ETF",Survey!$M191="ETF, alternative mutual fund",Survey!$M191="Closed-end", Survey!$M191="Split share corp"),TRUE,FALSE)</f>
        <v>0</v>
      </c>
      <c r="CI191" s="196" t="str">
        <f t="shared" si="115"/>
        <v>Fail</v>
      </c>
      <c r="CJ191" s="47">
        <f>SUM(SUMIF(Survey!EE191:EK191,{"&gt;0","&lt;0"})*{1,-1})</f>
        <v>0</v>
      </c>
      <c r="CK191" s="50">
        <f t="shared" si="116"/>
        <v>0</v>
      </c>
      <c r="CL191" s="49">
        <f t="shared" si="117"/>
        <v>100</v>
      </c>
      <c r="CM191" s="196" t="str">
        <f t="shared" si="118"/>
        <v>Fail</v>
      </c>
      <c r="CN191" s="47">
        <f>SUM(SUMIF(Survey!EM191:ES191,{"&gt;0","&lt;0"})*{1,-1})</f>
        <v>0</v>
      </c>
      <c r="CO191" s="50">
        <f t="shared" si="119"/>
        <v>0</v>
      </c>
      <c r="CP191" s="49">
        <f t="shared" si="120"/>
        <v>100</v>
      </c>
    </row>
    <row r="192" spans="1:94">
      <c r="A192" s="1">
        <v>189</v>
      </c>
      <c r="B192" s="37" t="str">
        <f t="shared" si="81"/>
        <v>Pass</v>
      </c>
      <c r="C192" s="37" t="str">
        <f>IF(COUNTBLANK(Survey!B192:ET192)=$C$2, "Pass", "Fail")</f>
        <v>Pass</v>
      </c>
      <c r="D192" s="37" t="str">
        <f t="shared" si="82"/>
        <v>Fail</v>
      </c>
      <c r="F192" s="196" t="str">
        <f t="shared" si="83"/>
        <v>Fail</v>
      </c>
      <c r="G192" s="43">
        <f>COUNTBLANK(Survey!B192:D192)+COUNTBLANK(Survey!G192)+COUNTBLANK(Survey!I192)+COUNTBLANK(Survey!L192:M192)+COUNTBLANK(Survey!P192)+COUNTBLANK(Survey!S192:U192)+COUNTBLANK(Survey!AA192:AC192)+COUNTBLANK(Survey!AF192:AG192)+COUNTBLANK(Survey!AK192)</f>
        <v>17</v>
      </c>
      <c r="H192" s="196" t="str">
        <f t="shared" si="84"/>
        <v>Pass</v>
      </c>
      <c r="I192" s="44">
        <f>LEN(Survey!E192)</f>
        <v>0</v>
      </c>
      <c r="J192" s="196" t="str">
        <f t="shared" si="85"/>
        <v>Pass</v>
      </c>
      <c r="K192" s="43">
        <f>LEN(Survey!F192)</f>
        <v>0</v>
      </c>
      <c r="L192" s="196" t="str">
        <f t="shared" si="86"/>
        <v>Pass</v>
      </c>
      <c r="M192" s="44">
        <f>LEN(Survey!H192)</f>
        <v>0</v>
      </c>
      <c r="N192" s="43" t="str">
        <f>IF(Survey!$L192="Prospectus fund", "Yes", "No")</f>
        <v>No</v>
      </c>
      <c r="O192" s="196" t="str">
        <f t="shared" si="87"/>
        <v>Pass</v>
      </c>
      <c r="P192" s="44">
        <f>MOD((LEN(Survey!J192)+2),11)</f>
        <v>2</v>
      </c>
      <c r="Q192" s="48" t="b">
        <f>IF(OR(Survey!$M192="ETF",Survey!$M192="ETF, alternative mutual fund",Survey!$M192="Closed-end", Survey!$M192="Split share corp", Survey!$I192="Yes"),TRUE,FALSE)</f>
        <v>0</v>
      </c>
      <c r="R192" s="196" t="str">
        <f>IFERROR(IF(AND(OR(U192=V192,V192 = "Either"),NOT(ISBLANK(Survey!K192))),"Pass","Fail"),"Pass")</f>
        <v>Fail</v>
      </c>
      <c r="S192" s="47" cm="1">
        <f t="array" ref="S192">SUM(SUMIF(Survey!BO192:CH192,{"&gt;0","&lt;0"})*{1,-1})</f>
        <v>0</v>
      </c>
      <c r="T192" s="54" cm="1">
        <f t="array" ref="T192">SUM(SUMIF(Survey!BR192,{"&gt;0","&lt;0"})*{1,-1})+SUM(SUMIF(Survey!CB192,{"&gt;0","&lt;0"})*{1,-1})</f>
        <v>0</v>
      </c>
      <c r="U192" s="54">
        <f>Survey!K192</f>
        <v>0</v>
      </c>
      <c r="V192" s="53" t="str">
        <f t="shared" si="88"/>
        <v>Stand-alone</v>
      </c>
      <c r="W192" s="196" t="str">
        <f t="shared" si="89"/>
        <v>Fail</v>
      </c>
      <c r="X192" s="93" cm="1">
        <f t="array" ref="X192">SUM(SUMIF(Survey!BO192:CH192,{"&gt;0","&lt;0"})*{1,-1})+SUM(SUMIF(Survey!CJ192:DC192,{"&gt;0","&lt;0"})*{1,-1})</f>
        <v>0</v>
      </c>
      <c r="Y192" s="93">
        <f>IFERROR(X192/(Survey!$AL192),0)</f>
        <v>0</v>
      </c>
      <c r="Z192" s="198" t="b">
        <f>IF(OR(Survey!$M192="Alternative strategy or hedge",Survey!$M192="Other",Survey!$L192="Prospectus fund"),TRUE,FALSE)</f>
        <v>0</v>
      </c>
      <c r="AA192" s="198" t="b">
        <f>NOT(ISBLANK(Survey!$M192))</f>
        <v>0</v>
      </c>
      <c r="AB192" s="196" t="str">
        <f t="shared" si="90"/>
        <v>Pass</v>
      </c>
      <c r="AC192" s="54" t="b">
        <f>NOT(ISNUMBER(SEARCH("Other",Survey!$P192)))</f>
        <v>1</v>
      </c>
      <c r="AD192" s="53" t="b">
        <f>NOT(ISBLANK(Survey!$Q192))</f>
        <v>0</v>
      </c>
      <c r="AE192" s="239" t="str" cm="1">
        <f t="array" ref="AE192">IF(OR(IF(OR($AG192+$AH192 = 2, $AI192=1), FALSE, TRUE), AND($AF192:$AF192 = 0)),"Pass","Fail")</f>
        <v>Pass</v>
      </c>
      <c r="AF192" s="235">
        <f>COUNTBLANK(Survey!$W192:$Z192)</f>
        <v>4</v>
      </c>
      <c r="AG192" s="235">
        <f>IF(Survey!$I192="Yes",1,0)</f>
        <v>0</v>
      </c>
      <c r="AH192" s="235">
        <f>IF(OR(Survey!$M192="Mutual fund",Survey!$M192="Alternative mutual fund",Survey!$M192="Money market"),1,0)</f>
        <v>0</v>
      </c>
      <c r="AI192" s="240">
        <f>IF(OR(Survey!$M192="ETF",Survey!$M192="ETF, alternative mutual fund"),1,0)</f>
        <v>0</v>
      </c>
      <c r="AJ192" s="196" t="str">
        <f t="shared" si="91"/>
        <v>Pass</v>
      </c>
      <c r="AK192" s="54" t="b">
        <f>NOT(ISNUMBER(SEARCH("Yes",Survey!$AC192)))</f>
        <v>1</v>
      </c>
      <c r="AL192" s="53" t="b">
        <f>IF(COUNTBLANK(Survey!$AD192:$AE192)=0,TRUE, FALSE)</f>
        <v>0</v>
      </c>
      <c r="AM192" s="196" t="str">
        <f t="shared" si="92"/>
        <v>Pass</v>
      </c>
      <c r="AN192" s="54" t="b">
        <f>NOT(ISNUMBER(SEARCH("Yes",Survey!$AF192)))</f>
        <v>1</v>
      </c>
      <c r="AO192" s="53" t="b">
        <f>NOT(ISBLANK(Survey!$AH192))</f>
        <v>0</v>
      </c>
      <c r="AP192" s="196" t="str">
        <f t="shared" si="93"/>
        <v>Pass</v>
      </c>
      <c r="AQ192" s="54" t="b">
        <f>NOT(OR(ISNUMBER(SEARCH("Other",Survey!$AH192)),ISNUMBER(SEARCH("Multiple",Survey!$AH192))))</f>
        <v>1</v>
      </c>
      <c r="AR192" s="53" t="b">
        <f>NOT(ISBLANK(Survey!$AI192))</f>
        <v>0</v>
      </c>
      <c r="AS192" s="196" t="str">
        <f t="shared" si="94"/>
        <v>Fail</v>
      </c>
      <c r="AT192" s="45">
        <f>(Survey!$AL192)</f>
        <v>0</v>
      </c>
      <c r="AU192" s="37" t="str">
        <f t="shared" si="95"/>
        <v>Fail</v>
      </c>
      <c r="AV192" s="38">
        <f>ABS(Survey!$AL192)</f>
        <v>0</v>
      </c>
      <c r="AW192" s="64">
        <f>ABS(Survey!$AM192)+Survey!$AN192-ABS(Survey!$AO192)+ABS(Survey!$AP192)-ABS(Survey!$AQ192)+ABS(Survey!$AR192)-ABS(Survey!$AS192)+Survey!$AT192</f>
        <v>0</v>
      </c>
      <c r="AX192" s="46" t="str">
        <f t="shared" si="96"/>
        <v>No holdings</v>
      </c>
      <c r="AY192" s="37">
        <f t="shared" si="97"/>
        <v>0</v>
      </c>
      <c r="AZ192" s="196" t="str">
        <f t="shared" si="98"/>
        <v>Pass</v>
      </c>
      <c r="BA192" s="54" t="b">
        <f>IF(ABS(Survey!$AT192)=0,TRUE,FALSE)</f>
        <v>1</v>
      </c>
      <c r="BB192" s="53" t="b">
        <f>NOT(ISBLANK(Survey!$AU192))</f>
        <v>0</v>
      </c>
      <c r="BC192" s="37" t="str">
        <f t="shared" si="99"/>
        <v>Fail</v>
      </c>
      <c r="BD192" s="38">
        <f>ABS(Survey!$AL192)</f>
        <v>0</v>
      </c>
      <c r="BE192" s="38" cm="1">
        <f t="array" ref="BE192">SUM(SUMIF(Survey!AW192:BD192,{"&gt;0","&lt;0"})*{1,-1})-SUM(SUMIF(Survey!BF192:BM192,{"&gt;0","&lt;0"})*{1,-1})</f>
        <v>0</v>
      </c>
      <c r="BF192" s="46" t="str">
        <f t="shared" si="100"/>
        <v>No holdings</v>
      </c>
      <c r="BG192" s="37">
        <f t="shared" si="101"/>
        <v>0</v>
      </c>
      <c r="BH192" s="196" t="str">
        <f t="shared" si="102"/>
        <v>Fail</v>
      </c>
      <c r="BI192" s="47">
        <f>ABS(Survey!$AL192)</f>
        <v>0</v>
      </c>
      <c r="BJ192" s="47" cm="1">
        <f t="array" ref="BJ192">SUM(SUMIF(Survey!BO192:CH192,{"&gt;0","&lt;0"})*{1,-1})-SUM(SUMIF(Survey!CJ192:DC192,{"&gt;0","&lt;0"})*{1,-1})</f>
        <v>0</v>
      </c>
      <c r="BK192" s="48" t="str">
        <f t="shared" si="103"/>
        <v>No holdings</v>
      </c>
      <c r="BL192" s="49">
        <f t="shared" si="104"/>
        <v>0</v>
      </c>
      <c r="BM192" s="196" t="str">
        <f t="shared" si="105"/>
        <v>Pass</v>
      </c>
      <c r="BN192" s="54" t="b">
        <f>IF(ABS(Survey!$CH192)=0,TRUE,FALSE)</f>
        <v>1</v>
      </c>
      <c r="BO192" s="53" t="b">
        <f>NOT(ISBLANK(Survey!$CI192))</f>
        <v>0</v>
      </c>
      <c r="BP192" s="196" t="str">
        <f t="shared" si="106"/>
        <v>Pass</v>
      </c>
      <c r="BQ192" s="54" t="b">
        <f>IF(ABS(Survey!$DC192)=0,TRUE,FALSE)</f>
        <v>1</v>
      </c>
      <c r="BR192" s="53" t="b">
        <f>NOT(ISBLANK(Survey!$DD192))</f>
        <v>0</v>
      </c>
      <c r="BS192" s="37" t="str">
        <f t="shared" si="107"/>
        <v>Pass</v>
      </c>
      <c r="BT192" s="38" cm="1">
        <f t="array" ref="BT192">SUM(SUMIF(Survey!CD192,{"&gt;0","&lt;0"})*{1,-1})+SUM(SUMIF(Survey!CY192,{"&gt;0","&lt;0"})*{1,-1})</f>
        <v>0</v>
      </c>
      <c r="BU192" s="38">
        <f>SUM(SUMIF(Survey!DF192:DL192,{"&gt;0","&lt;0"})*{1,-1})+SUM(SUMIF(Survey!DN192:DT192,{"&gt;0","&lt;0"})*{1,-1})</f>
        <v>0</v>
      </c>
      <c r="BV192" s="37">
        <f t="shared" si="108"/>
        <v>0</v>
      </c>
      <c r="BW192" s="37">
        <f t="shared" si="109"/>
        <v>0</v>
      </c>
      <c r="BX192" s="196" t="str">
        <f t="shared" si="110"/>
        <v>Pass</v>
      </c>
      <c r="BY192" s="54" t="b">
        <f>IF(ABS(Survey!$DL192)=0,TRUE,FALSE)</f>
        <v>1</v>
      </c>
      <c r="BZ192" s="53" t="b">
        <f>NOT(ISBLANK(Survey!DM192))</f>
        <v>0</v>
      </c>
      <c r="CA192" s="196" t="str">
        <f t="shared" si="111"/>
        <v>Pass</v>
      </c>
      <c r="CB192" s="54" t="b">
        <f>IF(ABS(Survey!$DT192)=0,TRUE,FALSE)</f>
        <v>1</v>
      </c>
      <c r="CC192" s="53" t="b">
        <f>NOT(ISBLANK(Survey!$DU192))</f>
        <v>0</v>
      </c>
      <c r="CD192" s="196" t="str">
        <f t="shared" si="112"/>
        <v>Fail</v>
      </c>
      <c r="CE192" s="47">
        <f>SUM(SUMIF(Survey!EA192:EC192,{"&gt;0","&lt;0"})*{1,-1})</f>
        <v>0</v>
      </c>
      <c r="CF192" s="50">
        <f t="shared" si="113"/>
        <v>0</v>
      </c>
      <c r="CG192" s="50">
        <f t="shared" si="114"/>
        <v>100</v>
      </c>
      <c r="CH192" s="48" t="b">
        <f>IF(OR(Survey!$M192="ETF",Survey!$M192="ETF, alternative mutual fund",Survey!$M192="Closed-end", Survey!$M192="Split share corp"),TRUE,FALSE)</f>
        <v>0</v>
      </c>
      <c r="CI192" s="196" t="str">
        <f t="shared" si="115"/>
        <v>Fail</v>
      </c>
      <c r="CJ192" s="47">
        <f>SUM(SUMIF(Survey!EE192:EK192,{"&gt;0","&lt;0"})*{1,-1})</f>
        <v>0</v>
      </c>
      <c r="CK192" s="50">
        <f t="shared" si="116"/>
        <v>0</v>
      </c>
      <c r="CL192" s="49">
        <f t="shared" si="117"/>
        <v>100</v>
      </c>
      <c r="CM192" s="196" t="str">
        <f t="shared" si="118"/>
        <v>Fail</v>
      </c>
      <c r="CN192" s="47">
        <f>SUM(SUMIF(Survey!EM192:ES192,{"&gt;0","&lt;0"})*{1,-1})</f>
        <v>0</v>
      </c>
      <c r="CO192" s="50">
        <f t="shared" si="119"/>
        <v>0</v>
      </c>
      <c r="CP192" s="49">
        <f t="shared" si="120"/>
        <v>100</v>
      </c>
    </row>
    <row r="193" spans="1:94">
      <c r="A193" s="1">
        <v>190</v>
      </c>
      <c r="B193" s="37" t="str">
        <f t="shared" si="81"/>
        <v>Pass</v>
      </c>
      <c r="C193" s="37" t="str">
        <f>IF(COUNTBLANK(Survey!B193:ET193)=$C$2, "Pass", "Fail")</f>
        <v>Pass</v>
      </c>
      <c r="D193" s="37" t="str">
        <f t="shared" si="82"/>
        <v>Fail</v>
      </c>
      <c r="F193" s="196" t="str">
        <f t="shared" si="83"/>
        <v>Fail</v>
      </c>
      <c r="G193" s="43">
        <f>COUNTBLANK(Survey!B193:D193)+COUNTBLANK(Survey!G193)+COUNTBLANK(Survey!I193)+COUNTBLANK(Survey!L193:M193)+COUNTBLANK(Survey!P193)+COUNTBLANK(Survey!S193:U193)+COUNTBLANK(Survey!AA193:AC193)+COUNTBLANK(Survey!AF193:AG193)+COUNTBLANK(Survey!AK193)</f>
        <v>17</v>
      </c>
      <c r="H193" s="196" t="str">
        <f t="shared" si="84"/>
        <v>Pass</v>
      </c>
      <c r="I193" s="44">
        <f>LEN(Survey!E193)</f>
        <v>0</v>
      </c>
      <c r="J193" s="196" t="str">
        <f t="shared" si="85"/>
        <v>Pass</v>
      </c>
      <c r="K193" s="43">
        <f>LEN(Survey!F193)</f>
        <v>0</v>
      </c>
      <c r="L193" s="196" t="str">
        <f t="shared" si="86"/>
        <v>Pass</v>
      </c>
      <c r="M193" s="44">
        <f>LEN(Survey!H193)</f>
        <v>0</v>
      </c>
      <c r="N193" s="43" t="str">
        <f>IF(Survey!$L193="Prospectus fund", "Yes", "No")</f>
        <v>No</v>
      </c>
      <c r="O193" s="196" t="str">
        <f t="shared" si="87"/>
        <v>Pass</v>
      </c>
      <c r="P193" s="44">
        <f>MOD((LEN(Survey!J193)+2),11)</f>
        <v>2</v>
      </c>
      <c r="Q193" s="48" t="b">
        <f>IF(OR(Survey!$M193="ETF",Survey!$M193="ETF, alternative mutual fund",Survey!$M193="Closed-end", Survey!$M193="Split share corp", Survey!$I193="Yes"),TRUE,FALSE)</f>
        <v>0</v>
      </c>
      <c r="R193" s="196" t="str">
        <f>IFERROR(IF(AND(OR(U193=V193,V193 = "Either"),NOT(ISBLANK(Survey!K193))),"Pass","Fail"),"Pass")</f>
        <v>Fail</v>
      </c>
      <c r="S193" s="47" cm="1">
        <f t="array" ref="S193">SUM(SUMIF(Survey!BO193:CH193,{"&gt;0","&lt;0"})*{1,-1})</f>
        <v>0</v>
      </c>
      <c r="T193" s="54" cm="1">
        <f t="array" ref="T193">SUM(SUMIF(Survey!BR193,{"&gt;0","&lt;0"})*{1,-1})+SUM(SUMIF(Survey!CB193,{"&gt;0","&lt;0"})*{1,-1})</f>
        <v>0</v>
      </c>
      <c r="U193" s="54">
        <f>Survey!K193</f>
        <v>0</v>
      </c>
      <c r="V193" s="53" t="str">
        <f t="shared" si="88"/>
        <v>Stand-alone</v>
      </c>
      <c r="W193" s="196" t="str">
        <f t="shared" si="89"/>
        <v>Fail</v>
      </c>
      <c r="X193" s="93" cm="1">
        <f t="array" ref="X193">SUM(SUMIF(Survey!BO193:CH193,{"&gt;0","&lt;0"})*{1,-1})+SUM(SUMIF(Survey!CJ193:DC193,{"&gt;0","&lt;0"})*{1,-1})</f>
        <v>0</v>
      </c>
      <c r="Y193" s="93">
        <f>IFERROR(X193/(Survey!$AL193),0)</f>
        <v>0</v>
      </c>
      <c r="Z193" s="198" t="b">
        <f>IF(OR(Survey!$M193="Alternative strategy or hedge",Survey!$M193="Other",Survey!$L193="Prospectus fund"),TRUE,FALSE)</f>
        <v>0</v>
      </c>
      <c r="AA193" s="198" t="b">
        <f>NOT(ISBLANK(Survey!$M193))</f>
        <v>0</v>
      </c>
      <c r="AB193" s="196" t="str">
        <f t="shared" si="90"/>
        <v>Pass</v>
      </c>
      <c r="AC193" s="54" t="b">
        <f>NOT(ISNUMBER(SEARCH("Other",Survey!$P193)))</f>
        <v>1</v>
      </c>
      <c r="AD193" s="53" t="b">
        <f>NOT(ISBLANK(Survey!$Q193))</f>
        <v>0</v>
      </c>
      <c r="AE193" s="239" t="str" cm="1">
        <f t="array" ref="AE193">IF(OR(IF(OR($AG193+$AH193 = 2, $AI193=1), FALSE, TRUE), AND($AF193:$AF193 = 0)),"Pass","Fail")</f>
        <v>Pass</v>
      </c>
      <c r="AF193" s="235">
        <f>COUNTBLANK(Survey!$W193:$Z193)</f>
        <v>4</v>
      </c>
      <c r="AG193" s="235">
        <f>IF(Survey!$I193="Yes",1,0)</f>
        <v>0</v>
      </c>
      <c r="AH193" s="235">
        <f>IF(OR(Survey!$M193="Mutual fund",Survey!$M193="Alternative mutual fund",Survey!$M193="Money market"),1,0)</f>
        <v>0</v>
      </c>
      <c r="AI193" s="240">
        <f>IF(OR(Survey!$M193="ETF",Survey!$M193="ETF, alternative mutual fund"),1,0)</f>
        <v>0</v>
      </c>
      <c r="AJ193" s="196" t="str">
        <f t="shared" si="91"/>
        <v>Pass</v>
      </c>
      <c r="AK193" s="54" t="b">
        <f>NOT(ISNUMBER(SEARCH("Yes",Survey!$AC193)))</f>
        <v>1</v>
      </c>
      <c r="AL193" s="53" t="b">
        <f>IF(COUNTBLANK(Survey!$AD193:$AE193)=0,TRUE, FALSE)</f>
        <v>0</v>
      </c>
      <c r="AM193" s="196" t="str">
        <f t="shared" si="92"/>
        <v>Pass</v>
      </c>
      <c r="AN193" s="54" t="b">
        <f>NOT(ISNUMBER(SEARCH("Yes",Survey!$AF193)))</f>
        <v>1</v>
      </c>
      <c r="AO193" s="53" t="b">
        <f>NOT(ISBLANK(Survey!$AH193))</f>
        <v>0</v>
      </c>
      <c r="AP193" s="196" t="str">
        <f t="shared" si="93"/>
        <v>Pass</v>
      </c>
      <c r="AQ193" s="54" t="b">
        <f>NOT(OR(ISNUMBER(SEARCH("Other",Survey!$AH193)),ISNUMBER(SEARCH("Multiple",Survey!$AH193))))</f>
        <v>1</v>
      </c>
      <c r="AR193" s="53" t="b">
        <f>NOT(ISBLANK(Survey!$AI193))</f>
        <v>0</v>
      </c>
      <c r="AS193" s="196" t="str">
        <f t="shared" si="94"/>
        <v>Fail</v>
      </c>
      <c r="AT193" s="45">
        <f>(Survey!$AL193)</f>
        <v>0</v>
      </c>
      <c r="AU193" s="37" t="str">
        <f t="shared" si="95"/>
        <v>Fail</v>
      </c>
      <c r="AV193" s="38">
        <f>ABS(Survey!$AL193)</f>
        <v>0</v>
      </c>
      <c r="AW193" s="64">
        <f>ABS(Survey!$AM193)+Survey!$AN193-ABS(Survey!$AO193)+ABS(Survey!$AP193)-ABS(Survey!$AQ193)+ABS(Survey!$AR193)-ABS(Survey!$AS193)+Survey!$AT193</f>
        <v>0</v>
      </c>
      <c r="AX193" s="46" t="str">
        <f t="shared" si="96"/>
        <v>No holdings</v>
      </c>
      <c r="AY193" s="37">
        <f t="shared" si="97"/>
        <v>0</v>
      </c>
      <c r="AZ193" s="196" t="str">
        <f t="shared" si="98"/>
        <v>Pass</v>
      </c>
      <c r="BA193" s="54" t="b">
        <f>IF(ABS(Survey!$AT193)=0,TRUE,FALSE)</f>
        <v>1</v>
      </c>
      <c r="BB193" s="53" t="b">
        <f>NOT(ISBLANK(Survey!$AU193))</f>
        <v>0</v>
      </c>
      <c r="BC193" s="37" t="str">
        <f t="shared" si="99"/>
        <v>Fail</v>
      </c>
      <c r="BD193" s="38">
        <f>ABS(Survey!$AL193)</f>
        <v>0</v>
      </c>
      <c r="BE193" s="38" cm="1">
        <f t="array" ref="BE193">SUM(SUMIF(Survey!AW193:BD193,{"&gt;0","&lt;0"})*{1,-1})-SUM(SUMIF(Survey!BF193:BM193,{"&gt;0","&lt;0"})*{1,-1})</f>
        <v>0</v>
      </c>
      <c r="BF193" s="46" t="str">
        <f t="shared" si="100"/>
        <v>No holdings</v>
      </c>
      <c r="BG193" s="37">
        <f t="shared" si="101"/>
        <v>0</v>
      </c>
      <c r="BH193" s="196" t="str">
        <f t="shared" si="102"/>
        <v>Fail</v>
      </c>
      <c r="BI193" s="47">
        <f>ABS(Survey!$AL193)</f>
        <v>0</v>
      </c>
      <c r="BJ193" s="47" cm="1">
        <f t="array" ref="BJ193">SUM(SUMIF(Survey!BO193:CH193,{"&gt;0","&lt;0"})*{1,-1})-SUM(SUMIF(Survey!CJ193:DC193,{"&gt;0","&lt;0"})*{1,-1})</f>
        <v>0</v>
      </c>
      <c r="BK193" s="48" t="str">
        <f t="shared" si="103"/>
        <v>No holdings</v>
      </c>
      <c r="BL193" s="49">
        <f t="shared" si="104"/>
        <v>0</v>
      </c>
      <c r="BM193" s="196" t="str">
        <f t="shared" si="105"/>
        <v>Pass</v>
      </c>
      <c r="BN193" s="54" t="b">
        <f>IF(ABS(Survey!$CH193)=0,TRUE,FALSE)</f>
        <v>1</v>
      </c>
      <c r="BO193" s="53" t="b">
        <f>NOT(ISBLANK(Survey!$CI193))</f>
        <v>0</v>
      </c>
      <c r="BP193" s="196" t="str">
        <f t="shared" si="106"/>
        <v>Pass</v>
      </c>
      <c r="BQ193" s="54" t="b">
        <f>IF(ABS(Survey!$DC193)=0,TRUE,FALSE)</f>
        <v>1</v>
      </c>
      <c r="BR193" s="53" t="b">
        <f>NOT(ISBLANK(Survey!$DD193))</f>
        <v>0</v>
      </c>
      <c r="BS193" s="37" t="str">
        <f t="shared" si="107"/>
        <v>Pass</v>
      </c>
      <c r="BT193" s="38" cm="1">
        <f t="array" ref="BT193">SUM(SUMIF(Survey!CD193,{"&gt;0","&lt;0"})*{1,-1})+SUM(SUMIF(Survey!CY193,{"&gt;0","&lt;0"})*{1,-1})</f>
        <v>0</v>
      </c>
      <c r="BU193" s="38">
        <f>SUM(SUMIF(Survey!DF193:DL193,{"&gt;0","&lt;0"})*{1,-1})+SUM(SUMIF(Survey!DN193:DT193,{"&gt;0","&lt;0"})*{1,-1})</f>
        <v>0</v>
      </c>
      <c r="BV193" s="37">
        <f t="shared" si="108"/>
        <v>0</v>
      </c>
      <c r="BW193" s="37">
        <f t="shared" si="109"/>
        <v>0</v>
      </c>
      <c r="BX193" s="196" t="str">
        <f t="shared" si="110"/>
        <v>Pass</v>
      </c>
      <c r="BY193" s="54" t="b">
        <f>IF(ABS(Survey!$DL193)=0,TRUE,FALSE)</f>
        <v>1</v>
      </c>
      <c r="BZ193" s="53" t="b">
        <f>NOT(ISBLANK(Survey!DM193))</f>
        <v>0</v>
      </c>
      <c r="CA193" s="196" t="str">
        <f t="shared" si="111"/>
        <v>Pass</v>
      </c>
      <c r="CB193" s="54" t="b">
        <f>IF(ABS(Survey!$DT193)=0,TRUE,FALSE)</f>
        <v>1</v>
      </c>
      <c r="CC193" s="53" t="b">
        <f>NOT(ISBLANK(Survey!$DU193))</f>
        <v>0</v>
      </c>
      <c r="CD193" s="196" t="str">
        <f t="shared" si="112"/>
        <v>Fail</v>
      </c>
      <c r="CE193" s="47">
        <f>SUM(SUMIF(Survey!EA193:EC193,{"&gt;0","&lt;0"})*{1,-1})</f>
        <v>0</v>
      </c>
      <c r="CF193" s="50">
        <f t="shared" si="113"/>
        <v>0</v>
      </c>
      <c r="CG193" s="50">
        <f t="shared" si="114"/>
        <v>100</v>
      </c>
      <c r="CH193" s="48" t="b">
        <f>IF(OR(Survey!$M193="ETF",Survey!$M193="ETF, alternative mutual fund",Survey!$M193="Closed-end", Survey!$M193="Split share corp"),TRUE,FALSE)</f>
        <v>0</v>
      </c>
      <c r="CI193" s="196" t="str">
        <f t="shared" si="115"/>
        <v>Fail</v>
      </c>
      <c r="CJ193" s="47">
        <f>SUM(SUMIF(Survey!EE193:EK193,{"&gt;0","&lt;0"})*{1,-1})</f>
        <v>0</v>
      </c>
      <c r="CK193" s="50">
        <f t="shared" si="116"/>
        <v>0</v>
      </c>
      <c r="CL193" s="49">
        <f t="shared" si="117"/>
        <v>100</v>
      </c>
      <c r="CM193" s="196" t="str">
        <f t="shared" si="118"/>
        <v>Fail</v>
      </c>
      <c r="CN193" s="47">
        <f>SUM(SUMIF(Survey!EM193:ES193,{"&gt;0","&lt;0"})*{1,-1})</f>
        <v>0</v>
      </c>
      <c r="CO193" s="50">
        <f t="shared" si="119"/>
        <v>0</v>
      </c>
      <c r="CP193" s="49">
        <f t="shared" si="120"/>
        <v>100</v>
      </c>
    </row>
    <row r="194" spans="1:94">
      <c r="A194" s="1">
        <v>191</v>
      </c>
      <c r="B194" s="37" t="str">
        <f t="shared" si="81"/>
        <v>Pass</v>
      </c>
      <c r="C194" s="37" t="str">
        <f>IF(COUNTBLANK(Survey!B194:ET194)=$C$2, "Pass", "Fail")</f>
        <v>Pass</v>
      </c>
      <c r="D194" s="37" t="str">
        <f t="shared" si="82"/>
        <v>Fail</v>
      </c>
      <c r="F194" s="196" t="str">
        <f t="shared" si="83"/>
        <v>Fail</v>
      </c>
      <c r="G194" s="43">
        <f>COUNTBLANK(Survey!B194:D194)+COUNTBLANK(Survey!G194)+COUNTBLANK(Survey!I194)+COUNTBLANK(Survey!L194:M194)+COUNTBLANK(Survey!P194)+COUNTBLANK(Survey!S194:U194)+COUNTBLANK(Survey!AA194:AC194)+COUNTBLANK(Survey!AF194:AG194)+COUNTBLANK(Survey!AK194)</f>
        <v>17</v>
      </c>
      <c r="H194" s="196" t="str">
        <f t="shared" si="84"/>
        <v>Pass</v>
      </c>
      <c r="I194" s="44">
        <f>LEN(Survey!E194)</f>
        <v>0</v>
      </c>
      <c r="J194" s="196" t="str">
        <f t="shared" si="85"/>
        <v>Pass</v>
      </c>
      <c r="K194" s="43">
        <f>LEN(Survey!F194)</f>
        <v>0</v>
      </c>
      <c r="L194" s="196" t="str">
        <f t="shared" si="86"/>
        <v>Pass</v>
      </c>
      <c r="M194" s="44">
        <f>LEN(Survey!H194)</f>
        <v>0</v>
      </c>
      <c r="N194" s="43" t="str">
        <f>IF(Survey!$L194="Prospectus fund", "Yes", "No")</f>
        <v>No</v>
      </c>
      <c r="O194" s="196" t="str">
        <f t="shared" si="87"/>
        <v>Pass</v>
      </c>
      <c r="P194" s="44">
        <f>MOD((LEN(Survey!J194)+2),11)</f>
        <v>2</v>
      </c>
      <c r="Q194" s="48" t="b">
        <f>IF(OR(Survey!$M194="ETF",Survey!$M194="ETF, alternative mutual fund",Survey!$M194="Closed-end", Survey!$M194="Split share corp", Survey!$I194="Yes"),TRUE,FALSE)</f>
        <v>0</v>
      </c>
      <c r="R194" s="196" t="str">
        <f>IFERROR(IF(AND(OR(U194=V194,V194 = "Either"),NOT(ISBLANK(Survey!K194))),"Pass","Fail"),"Pass")</f>
        <v>Fail</v>
      </c>
      <c r="S194" s="47" cm="1">
        <f t="array" ref="S194">SUM(SUMIF(Survey!BO194:CH194,{"&gt;0","&lt;0"})*{1,-1})</f>
        <v>0</v>
      </c>
      <c r="T194" s="54" cm="1">
        <f t="array" ref="T194">SUM(SUMIF(Survey!BR194,{"&gt;0","&lt;0"})*{1,-1})+SUM(SUMIF(Survey!CB194,{"&gt;0","&lt;0"})*{1,-1})</f>
        <v>0</v>
      </c>
      <c r="U194" s="54">
        <f>Survey!K194</f>
        <v>0</v>
      </c>
      <c r="V194" s="53" t="str">
        <f t="shared" si="88"/>
        <v>Stand-alone</v>
      </c>
      <c r="W194" s="196" t="str">
        <f t="shared" si="89"/>
        <v>Fail</v>
      </c>
      <c r="X194" s="93" cm="1">
        <f t="array" ref="X194">SUM(SUMIF(Survey!BO194:CH194,{"&gt;0","&lt;0"})*{1,-1})+SUM(SUMIF(Survey!CJ194:DC194,{"&gt;0","&lt;0"})*{1,-1})</f>
        <v>0</v>
      </c>
      <c r="Y194" s="93">
        <f>IFERROR(X194/(Survey!$AL194),0)</f>
        <v>0</v>
      </c>
      <c r="Z194" s="198" t="b">
        <f>IF(OR(Survey!$M194="Alternative strategy or hedge",Survey!$M194="Other",Survey!$L194="Prospectus fund"),TRUE,FALSE)</f>
        <v>0</v>
      </c>
      <c r="AA194" s="198" t="b">
        <f>NOT(ISBLANK(Survey!$M194))</f>
        <v>0</v>
      </c>
      <c r="AB194" s="196" t="str">
        <f t="shared" si="90"/>
        <v>Pass</v>
      </c>
      <c r="AC194" s="54" t="b">
        <f>NOT(ISNUMBER(SEARCH("Other",Survey!$P194)))</f>
        <v>1</v>
      </c>
      <c r="AD194" s="53" t="b">
        <f>NOT(ISBLANK(Survey!$Q194))</f>
        <v>0</v>
      </c>
      <c r="AE194" s="239" t="str" cm="1">
        <f t="array" ref="AE194">IF(OR(IF(OR($AG194+$AH194 = 2, $AI194=1), FALSE, TRUE), AND($AF194:$AF194 = 0)),"Pass","Fail")</f>
        <v>Pass</v>
      </c>
      <c r="AF194" s="235">
        <f>COUNTBLANK(Survey!$W194:$Z194)</f>
        <v>4</v>
      </c>
      <c r="AG194" s="235">
        <f>IF(Survey!$I194="Yes",1,0)</f>
        <v>0</v>
      </c>
      <c r="AH194" s="235">
        <f>IF(OR(Survey!$M194="Mutual fund",Survey!$M194="Alternative mutual fund",Survey!$M194="Money market"),1,0)</f>
        <v>0</v>
      </c>
      <c r="AI194" s="240">
        <f>IF(OR(Survey!$M194="ETF",Survey!$M194="ETF, alternative mutual fund"),1,0)</f>
        <v>0</v>
      </c>
      <c r="AJ194" s="196" t="str">
        <f t="shared" si="91"/>
        <v>Pass</v>
      </c>
      <c r="AK194" s="54" t="b">
        <f>NOT(ISNUMBER(SEARCH("Yes",Survey!$AC194)))</f>
        <v>1</v>
      </c>
      <c r="AL194" s="53" t="b">
        <f>IF(COUNTBLANK(Survey!$AD194:$AE194)=0,TRUE, FALSE)</f>
        <v>0</v>
      </c>
      <c r="AM194" s="196" t="str">
        <f t="shared" si="92"/>
        <v>Pass</v>
      </c>
      <c r="AN194" s="54" t="b">
        <f>NOT(ISNUMBER(SEARCH("Yes",Survey!$AF194)))</f>
        <v>1</v>
      </c>
      <c r="AO194" s="53" t="b">
        <f>NOT(ISBLANK(Survey!$AH194))</f>
        <v>0</v>
      </c>
      <c r="AP194" s="196" t="str">
        <f t="shared" si="93"/>
        <v>Pass</v>
      </c>
      <c r="AQ194" s="54" t="b">
        <f>NOT(OR(ISNUMBER(SEARCH("Other",Survey!$AH194)),ISNUMBER(SEARCH("Multiple",Survey!$AH194))))</f>
        <v>1</v>
      </c>
      <c r="AR194" s="53" t="b">
        <f>NOT(ISBLANK(Survey!$AI194))</f>
        <v>0</v>
      </c>
      <c r="AS194" s="196" t="str">
        <f t="shared" si="94"/>
        <v>Fail</v>
      </c>
      <c r="AT194" s="45">
        <f>(Survey!$AL194)</f>
        <v>0</v>
      </c>
      <c r="AU194" s="37" t="str">
        <f t="shared" si="95"/>
        <v>Fail</v>
      </c>
      <c r="AV194" s="38">
        <f>ABS(Survey!$AL194)</f>
        <v>0</v>
      </c>
      <c r="AW194" s="64">
        <f>ABS(Survey!$AM194)+Survey!$AN194-ABS(Survey!$AO194)+ABS(Survey!$AP194)-ABS(Survey!$AQ194)+ABS(Survey!$AR194)-ABS(Survey!$AS194)+Survey!$AT194</f>
        <v>0</v>
      </c>
      <c r="AX194" s="46" t="str">
        <f t="shared" si="96"/>
        <v>No holdings</v>
      </c>
      <c r="AY194" s="37">
        <f t="shared" si="97"/>
        <v>0</v>
      </c>
      <c r="AZ194" s="196" t="str">
        <f t="shared" si="98"/>
        <v>Pass</v>
      </c>
      <c r="BA194" s="54" t="b">
        <f>IF(ABS(Survey!$AT194)=0,TRUE,FALSE)</f>
        <v>1</v>
      </c>
      <c r="BB194" s="53" t="b">
        <f>NOT(ISBLANK(Survey!$AU194))</f>
        <v>0</v>
      </c>
      <c r="BC194" s="37" t="str">
        <f t="shared" si="99"/>
        <v>Fail</v>
      </c>
      <c r="BD194" s="38">
        <f>ABS(Survey!$AL194)</f>
        <v>0</v>
      </c>
      <c r="BE194" s="38" cm="1">
        <f t="array" ref="BE194">SUM(SUMIF(Survey!AW194:BD194,{"&gt;0","&lt;0"})*{1,-1})-SUM(SUMIF(Survey!BF194:BM194,{"&gt;0","&lt;0"})*{1,-1})</f>
        <v>0</v>
      </c>
      <c r="BF194" s="46" t="str">
        <f t="shared" si="100"/>
        <v>No holdings</v>
      </c>
      <c r="BG194" s="37">
        <f t="shared" si="101"/>
        <v>0</v>
      </c>
      <c r="BH194" s="196" t="str">
        <f t="shared" si="102"/>
        <v>Fail</v>
      </c>
      <c r="BI194" s="47">
        <f>ABS(Survey!$AL194)</f>
        <v>0</v>
      </c>
      <c r="BJ194" s="47" cm="1">
        <f t="array" ref="BJ194">SUM(SUMIF(Survey!BO194:CH194,{"&gt;0","&lt;0"})*{1,-1})-SUM(SUMIF(Survey!CJ194:DC194,{"&gt;0","&lt;0"})*{1,-1})</f>
        <v>0</v>
      </c>
      <c r="BK194" s="48" t="str">
        <f t="shared" si="103"/>
        <v>No holdings</v>
      </c>
      <c r="BL194" s="49">
        <f t="shared" si="104"/>
        <v>0</v>
      </c>
      <c r="BM194" s="196" t="str">
        <f t="shared" si="105"/>
        <v>Pass</v>
      </c>
      <c r="BN194" s="54" t="b">
        <f>IF(ABS(Survey!$CH194)=0,TRUE,FALSE)</f>
        <v>1</v>
      </c>
      <c r="BO194" s="53" t="b">
        <f>NOT(ISBLANK(Survey!$CI194))</f>
        <v>0</v>
      </c>
      <c r="BP194" s="196" t="str">
        <f t="shared" si="106"/>
        <v>Pass</v>
      </c>
      <c r="BQ194" s="54" t="b">
        <f>IF(ABS(Survey!$DC194)=0,TRUE,FALSE)</f>
        <v>1</v>
      </c>
      <c r="BR194" s="53" t="b">
        <f>NOT(ISBLANK(Survey!$DD194))</f>
        <v>0</v>
      </c>
      <c r="BS194" s="37" t="str">
        <f t="shared" si="107"/>
        <v>Pass</v>
      </c>
      <c r="BT194" s="38" cm="1">
        <f t="array" ref="BT194">SUM(SUMIF(Survey!CD194,{"&gt;0","&lt;0"})*{1,-1})+SUM(SUMIF(Survey!CY194,{"&gt;0","&lt;0"})*{1,-1})</f>
        <v>0</v>
      </c>
      <c r="BU194" s="38">
        <f>SUM(SUMIF(Survey!DF194:DL194,{"&gt;0","&lt;0"})*{1,-1})+SUM(SUMIF(Survey!DN194:DT194,{"&gt;0","&lt;0"})*{1,-1})</f>
        <v>0</v>
      </c>
      <c r="BV194" s="37">
        <f t="shared" si="108"/>
        <v>0</v>
      </c>
      <c r="BW194" s="37">
        <f t="shared" si="109"/>
        <v>0</v>
      </c>
      <c r="BX194" s="196" t="str">
        <f t="shared" si="110"/>
        <v>Pass</v>
      </c>
      <c r="BY194" s="54" t="b">
        <f>IF(ABS(Survey!$DL194)=0,TRUE,FALSE)</f>
        <v>1</v>
      </c>
      <c r="BZ194" s="53" t="b">
        <f>NOT(ISBLANK(Survey!DM194))</f>
        <v>0</v>
      </c>
      <c r="CA194" s="196" t="str">
        <f t="shared" si="111"/>
        <v>Pass</v>
      </c>
      <c r="CB194" s="54" t="b">
        <f>IF(ABS(Survey!$DT194)=0,TRUE,FALSE)</f>
        <v>1</v>
      </c>
      <c r="CC194" s="53" t="b">
        <f>NOT(ISBLANK(Survey!$DU194))</f>
        <v>0</v>
      </c>
      <c r="CD194" s="196" t="str">
        <f t="shared" si="112"/>
        <v>Fail</v>
      </c>
      <c r="CE194" s="47">
        <f>SUM(SUMIF(Survey!EA194:EC194,{"&gt;0","&lt;0"})*{1,-1})</f>
        <v>0</v>
      </c>
      <c r="CF194" s="50">
        <f t="shared" si="113"/>
        <v>0</v>
      </c>
      <c r="CG194" s="50">
        <f t="shared" si="114"/>
        <v>100</v>
      </c>
      <c r="CH194" s="48" t="b">
        <f>IF(OR(Survey!$M194="ETF",Survey!$M194="ETF, alternative mutual fund",Survey!$M194="Closed-end", Survey!$M194="Split share corp"),TRUE,FALSE)</f>
        <v>0</v>
      </c>
      <c r="CI194" s="196" t="str">
        <f t="shared" si="115"/>
        <v>Fail</v>
      </c>
      <c r="CJ194" s="47">
        <f>SUM(SUMIF(Survey!EE194:EK194,{"&gt;0","&lt;0"})*{1,-1})</f>
        <v>0</v>
      </c>
      <c r="CK194" s="50">
        <f t="shared" si="116"/>
        <v>0</v>
      </c>
      <c r="CL194" s="49">
        <f t="shared" si="117"/>
        <v>100</v>
      </c>
      <c r="CM194" s="196" t="str">
        <f t="shared" si="118"/>
        <v>Fail</v>
      </c>
      <c r="CN194" s="47">
        <f>SUM(SUMIF(Survey!EM194:ES194,{"&gt;0","&lt;0"})*{1,-1})</f>
        <v>0</v>
      </c>
      <c r="CO194" s="50">
        <f t="shared" si="119"/>
        <v>0</v>
      </c>
      <c r="CP194" s="49">
        <f t="shared" si="120"/>
        <v>100</v>
      </c>
    </row>
    <row r="195" spans="1:94">
      <c r="A195" s="1">
        <v>192</v>
      </c>
      <c r="B195" s="37" t="str">
        <f t="shared" si="81"/>
        <v>Pass</v>
      </c>
      <c r="C195" s="37" t="str">
        <f>IF(COUNTBLANK(Survey!B195:ET195)=$C$2, "Pass", "Fail")</f>
        <v>Pass</v>
      </c>
      <c r="D195" s="37" t="str">
        <f t="shared" si="82"/>
        <v>Fail</v>
      </c>
      <c r="F195" s="196" t="str">
        <f t="shared" si="83"/>
        <v>Fail</v>
      </c>
      <c r="G195" s="43">
        <f>COUNTBLANK(Survey!B195:D195)+COUNTBLANK(Survey!G195)+COUNTBLANK(Survey!I195)+COUNTBLANK(Survey!L195:M195)+COUNTBLANK(Survey!P195)+COUNTBLANK(Survey!S195:U195)+COUNTBLANK(Survey!AA195:AC195)+COUNTBLANK(Survey!AF195:AG195)+COUNTBLANK(Survey!AK195)</f>
        <v>17</v>
      </c>
      <c r="H195" s="196" t="str">
        <f t="shared" si="84"/>
        <v>Pass</v>
      </c>
      <c r="I195" s="44">
        <f>LEN(Survey!E195)</f>
        <v>0</v>
      </c>
      <c r="J195" s="196" t="str">
        <f t="shared" si="85"/>
        <v>Pass</v>
      </c>
      <c r="K195" s="43">
        <f>LEN(Survey!F195)</f>
        <v>0</v>
      </c>
      <c r="L195" s="196" t="str">
        <f t="shared" si="86"/>
        <v>Pass</v>
      </c>
      <c r="M195" s="44">
        <f>LEN(Survey!H195)</f>
        <v>0</v>
      </c>
      <c r="N195" s="43" t="str">
        <f>IF(Survey!$L195="Prospectus fund", "Yes", "No")</f>
        <v>No</v>
      </c>
      <c r="O195" s="196" t="str">
        <f t="shared" si="87"/>
        <v>Pass</v>
      </c>
      <c r="P195" s="44">
        <f>MOD((LEN(Survey!J195)+2),11)</f>
        <v>2</v>
      </c>
      <c r="Q195" s="48" t="b">
        <f>IF(OR(Survey!$M195="ETF",Survey!$M195="ETF, alternative mutual fund",Survey!$M195="Closed-end", Survey!$M195="Split share corp", Survey!$I195="Yes"),TRUE,FALSE)</f>
        <v>0</v>
      </c>
      <c r="R195" s="196" t="str">
        <f>IFERROR(IF(AND(OR(U195=V195,V195 = "Either"),NOT(ISBLANK(Survey!K195))),"Pass","Fail"),"Pass")</f>
        <v>Fail</v>
      </c>
      <c r="S195" s="47" cm="1">
        <f t="array" ref="S195">SUM(SUMIF(Survey!BO195:CH195,{"&gt;0","&lt;0"})*{1,-1})</f>
        <v>0</v>
      </c>
      <c r="T195" s="54" cm="1">
        <f t="array" ref="T195">SUM(SUMIF(Survey!BR195,{"&gt;0","&lt;0"})*{1,-1})+SUM(SUMIF(Survey!CB195,{"&gt;0","&lt;0"})*{1,-1})</f>
        <v>0</v>
      </c>
      <c r="U195" s="54">
        <f>Survey!K195</f>
        <v>0</v>
      </c>
      <c r="V195" s="53" t="str">
        <f t="shared" si="88"/>
        <v>Stand-alone</v>
      </c>
      <c r="W195" s="196" t="str">
        <f t="shared" si="89"/>
        <v>Fail</v>
      </c>
      <c r="X195" s="93" cm="1">
        <f t="array" ref="X195">SUM(SUMIF(Survey!BO195:CH195,{"&gt;0","&lt;0"})*{1,-1})+SUM(SUMIF(Survey!CJ195:DC195,{"&gt;0","&lt;0"})*{1,-1})</f>
        <v>0</v>
      </c>
      <c r="Y195" s="93">
        <f>IFERROR(X195/(Survey!$AL195),0)</f>
        <v>0</v>
      </c>
      <c r="Z195" s="198" t="b">
        <f>IF(OR(Survey!$M195="Alternative strategy or hedge",Survey!$M195="Other",Survey!$L195="Prospectus fund"),TRUE,FALSE)</f>
        <v>0</v>
      </c>
      <c r="AA195" s="198" t="b">
        <f>NOT(ISBLANK(Survey!$M195))</f>
        <v>0</v>
      </c>
      <c r="AB195" s="196" t="str">
        <f t="shared" si="90"/>
        <v>Pass</v>
      </c>
      <c r="AC195" s="54" t="b">
        <f>NOT(ISNUMBER(SEARCH("Other",Survey!$P195)))</f>
        <v>1</v>
      </c>
      <c r="AD195" s="53" t="b">
        <f>NOT(ISBLANK(Survey!$Q195))</f>
        <v>0</v>
      </c>
      <c r="AE195" s="239" t="str" cm="1">
        <f t="array" ref="AE195">IF(OR(IF(OR($AG195+$AH195 = 2, $AI195=1), FALSE, TRUE), AND($AF195:$AF195 = 0)),"Pass","Fail")</f>
        <v>Pass</v>
      </c>
      <c r="AF195" s="235">
        <f>COUNTBLANK(Survey!$W195:$Z195)</f>
        <v>4</v>
      </c>
      <c r="AG195" s="235">
        <f>IF(Survey!$I195="Yes",1,0)</f>
        <v>0</v>
      </c>
      <c r="AH195" s="235">
        <f>IF(OR(Survey!$M195="Mutual fund",Survey!$M195="Alternative mutual fund",Survey!$M195="Money market"),1,0)</f>
        <v>0</v>
      </c>
      <c r="AI195" s="240">
        <f>IF(OR(Survey!$M195="ETF",Survey!$M195="ETF, alternative mutual fund"),1,0)</f>
        <v>0</v>
      </c>
      <c r="AJ195" s="196" t="str">
        <f t="shared" si="91"/>
        <v>Pass</v>
      </c>
      <c r="AK195" s="54" t="b">
        <f>NOT(ISNUMBER(SEARCH("Yes",Survey!$AC195)))</f>
        <v>1</v>
      </c>
      <c r="AL195" s="53" t="b">
        <f>IF(COUNTBLANK(Survey!$AD195:$AE195)=0,TRUE, FALSE)</f>
        <v>0</v>
      </c>
      <c r="AM195" s="196" t="str">
        <f t="shared" si="92"/>
        <v>Pass</v>
      </c>
      <c r="AN195" s="54" t="b">
        <f>NOT(ISNUMBER(SEARCH("Yes",Survey!$AF195)))</f>
        <v>1</v>
      </c>
      <c r="AO195" s="53" t="b">
        <f>NOT(ISBLANK(Survey!$AH195))</f>
        <v>0</v>
      </c>
      <c r="AP195" s="196" t="str">
        <f t="shared" si="93"/>
        <v>Pass</v>
      </c>
      <c r="AQ195" s="54" t="b">
        <f>NOT(OR(ISNUMBER(SEARCH("Other",Survey!$AH195)),ISNUMBER(SEARCH("Multiple",Survey!$AH195))))</f>
        <v>1</v>
      </c>
      <c r="AR195" s="53" t="b">
        <f>NOT(ISBLANK(Survey!$AI195))</f>
        <v>0</v>
      </c>
      <c r="AS195" s="196" t="str">
        <f t="shared" si="94"/>
        <v>Fail</v>
      </c>
      <c r="AT195" s="45">
        <f>(Survey!$AL195)</f>
        <v>0</v>
      </c>
      <c r="AU195" s="37" t="str">
        <f t="shared" si="95"/>
        <v>Fail</v>
      </c>
      <c r="AV195" s="38">
        <f>ABS(Survey!$AL195)</f>
        <v>0</v>
      </c>
      <c r="AW195" s="64">
        <f>ABS(Survey!$AM195)+Survey!$AN195-ABS(Survey!$AO195)+ABS(Survey!$AP195)-ABS(Survey!$AQ195)+ABS(Survey!$AR195)-ABS(Survey!$AS195)+Survey!$AT195</f>
        <v>0</v>
      </c>
      <c r="AX195" s="46" t="str">
        <f t="shared" si="96"/>
        <v>No holdings</v>
      </c>
      <c r="AY195" s="37">
        <f t="shared" si="97"/>
        <v>0</v>
      </c>
      <c r="AZ195" s="196" t="str">
        <f t="shared" si="98"/>
        <v>Pass</v>
      </c>
      <c r="BA195" s="54" t="b">
        <f>IF(ABS(Survey!$AT195)=0,TRUE,FALSE)</f>
        <v>1</v>
      </c>
      <c r="BB195" s="53" t="b">
        <f>NOT(ISBLANK(Survey!$AU195))</f>
        <v>0</v>
      </c>
      <c r="BC195" s="37" t="str">
        <f t="shared" si="99"/>
        <v>Fail</v>
      </c>
      <c r="BD195" s="38">
        <f>ABS(Survey!$AL195)</f>
        <v>0</v>
      </c>
      <c r="BE195" s="38" cm="1">
        <f t="array" ref="BE195">SUM(SUMIF(Survey!AW195:BD195,{"&gt;0","&lt;0"})*{1,-1})-SUM(SUMIF(Survey!BF195:BM195,{"&gt;0","&lt;0"})*{1,-1})</f>
        <v>0</v>
      </c>
      <c r="BF195" s="46" t="str">
        <f t="shared" si="100"/>
        <v>No holdings</v>
      </c>
      <c r="BG195" s="37">
        <f t="shared" si="101"/>
        <v>0</v>
      </c>
      <c r="BH195" s="196" t="str">
        <f t="shared" si="102"/>
        <v>Fail</v>
      </c>
      <c r="BI195" s="47">
        <f>ABS(Survey!$AL195)</f>
        <v>0</v>
      </c>
      <c r="BJ195" s="47" cm="1">
        <f t="array" ref="BJ195">SUM(SUMIF(Survey!BO195:CH195,{"&gt;0","&lt;0"})*{1,-1})-SUM(SUMIF(Survey!CJ195:DC195,{"&gt;0","&lt;0"})*{1,-1})</f>
        <v>0</v>
      </c>
      <c r="BK195" s="48" t="str">
        <f t="shared" si="103"/>
        <v>No holdings</v>
      </c>
      <c r="BL195" s="49">
        <f t="shared" si="104"/>
        <v>0</v>
      </c>
      <c r="BM195" s="196" t="str">
        <f t="shared" si="105"/>
        <v>Pass</v>
      </c>
      <c r="BN195" s="54" t="b">
        <f>IF(ABS(Survey!$CH195)=0,TRUE,FALSE)</f>
        <v>1</v>
      </c>
      <c r="BO195" s="53" t="b">
        <f>NOT(ISBLANK(Survey!$CI195))</f>
        <v>0</v>
      </c>
      <c r="BP195" s="196" t="str">
        <f t="shared" si="106"/>
        <v>Pass</v>
      </c>
      <c r="BQ195" s="54" t="b">
        <f>IF(ABS(Survey!$DC195)=0,TRUE,FALSE)</f>
        <v>1</v>
      </c>
      <c r="BR195" s="53" t="b">
        <f>NOT(ISBLANK(Survey!$DD195))</f>
        <v>0</v>
      </c>
      <c r="BS195" s="37" t="str">
        <f t="shared" si="107"/>
        <v>Pass</v>
      </c>
      <c r="BT195" s="38" cm="1">
        <f t="array" ref="BT195">SUM(SUMIF(Survey!CD195,{"&gt;0","&lt;0"})*{1,-1})+SUM(SUMIF(Survey!CY195,{"&gt;0","&lt;0"})*{1,-1})</f>
        <v>0</v>
      </c>
      <c r="BU195" s="38">
        <f>SUM(SUMIF(Survey!DF195:DL195,{"&gt;0","&lt;0"})*{1,-1})+SUM(SUMIF(Survey!DN195:DT195,{"&gt;0","&lt;0"})*{1,-1})</f>
        <v>0</v>
      </c>
      <c r="BV195" s="37">
        <f t="shared" si="108"/>
        <v>0</v>
      </c>
      <c r="BW195" s="37">
        <f t="shared" si="109"/>
        <v>0</v>
      </c>
      <c r="BX195" s="196" t="str">
        <f t="shared" si="110"/>
        <v>Pass</v>
      </c>
      <c r="BY195" s="54" t="b">
        <f>IF(ABS(Survey!$DL195)=0,TRUE,FALSE)</f>
        <v>1</v>
      </c>
      <c r="BZ195" s="53" t="b">
        <f>NOT(ISBLANK(Survey!DM195))</f>
        <v>0</v>
      </c>
      <c r="CA195" s="196" t="str">
        <f t="shared" si="111"/>
        <v>Pass</v>
      </c>
      <c r="CB195" s="54" t="b">
        <f>IF(ABS(Survey!$DT195)=0,TRUE,FALSE)</f>
        <v>1</v>
      </c>
      <c r="CC195" s="53" t="b">
        <f>NOT(ISBLANK(Survey!$DU195))</f>
        <v>0</v>
      </c>
      <c r="CD195" s="196" t="str">
        <f t="shared" si="112"/>
        <v>Fail</v>
      </c>
      <c r="CE195" s="47">
        <f>SUM(SUMIF(Survey!EA195:EC195,{"&gt;0","&lt;0"})*{1,-1})</f>
        <v>0</v>
      </c>
      <c r="CF195" s="50">
        <f t="shared" si="113"/>
        <v>0</v>
      </c>
      <c r="CG195" s="50">
        <f t="shared" si="114"/>
        <v>100</v>
      </c>
      <c r="CH195" s="48" t="b">
        <f>IF(OR(Survey!$M195="ETF",Survey!$M195="ETF, alternative mutual fund",Survey!$M195="Closed-end", Survey!$M195="Split share corp"),TRUE,FALSE)</f>
        <v>0</v>
      </c>
      <c r="CI195" s="196" t="str">
        <f t="shared" si="115"/>
        <v>Fail</v>
      </c>
      <c r="CJ195" s="47">
        <f>SUM(SUMIF(Survey!EE195:EK195,{"&gt;0","&lt;0"})*{1,-1})</f>
        <v>0</v>
      </c>
      <c r="CK195" s="50">
        <f t="shared" si="116"/>
        <v>0</v>
      </c>
      <c r="CL195" s="49">
        <f t="shared" si="117"/>
        <v>100</v>
      </c>
      <c r="CM195" s="196" t="str">
        <f t="shared" si="118"/>
        <v>Fail</v>
      </c>
      <c r="CN195" s="47">
        <f>SUM(SUMIF(Survey!EM195:ES195,{"&gt;0","&lt;0"})*{1,-1})</f>
        <v>0</v>
      </c>
      <c r="CO195" s="50">
        <f t="shared" si="119"/>
        <v>0</v>
      </c>
      <c r="CP195" s="49">
        <f t="shared" si="120"/>
        <v>100</v>
      </c>
    </row>
    <row r="196" spans="1:94">
      <c r="A196" s="1">
        <v>193</v>
      </c>
      <c r="B196" s="37" t="str">
        <f t="shared" si="81"/>
        <v>Pass</v>
      </c>
      <c r="C196" s="37" t="str">
        <f>IF(COUNTBLANK(Survey!B196:ET196)=$C$2, "Pass", "Fail")</f>
        <v>Pass</v>
      </c>
      <c r="D196" s="37" t="str">
        <f t="shared" si="82"/>
        <v>Fail</v>
      </c>
      <c r="F196" s="196" t="str">
        <f t="shared" si="83"/>
        <v>Fail</v>
      </c>
      <c r="G196" s="43">
        <f>COUNTBLANK(Survey!B196:D196)+COUNTBLANK(Survey!G196)+COUNTBLANK(Survey!I196)+COUNTBLANK(Survey!L196:M196)+COUNTBLANK(Survey!P196)+COUNTBLANK(Survey!S196:U196)+COUNTBLANK(Survey!AA196:AC196)+COUNTBLANK(Survey!AF196:AG196)+COUNTBLANK(Survey!AK196)</f>
        <v>17</v>
      </c>
      <c r="H196" s="196" t="str">
        <f t="shared" si="84"/>
        <v>Pass</v>
      </c>
      <c r="I196" s="44">
        <f>LEN(Survey!E196)</f>
        <v>0</v>
      </c>
      <c r="J196" s="196" t="str">
        <f t="shared" si="85"/>
        <v>Pass</v>
      </c>
      <c r="K196" s="43">
        <f>LEN(Survey!F196)</f>
        <v>0</v>
      </c>
      <c r="L196" s="196" t="str">
        <f t="shared" si="86"/>
        <v>Pass</v>
      </c>
      <c r="M196" s="44">
        <f>LEN(Survey!H196)</f>
        <v>0</v>
      </c>
      <c r="N196" s="43" t="str">
        <f>IF(Survey!$L196="Prospectus fund", "Yes", "No")</f>
        <v>No</v>
      </c>
      <c r="O196" s="196" t="str">
        <f t="shared" si="87"/>
        <v>Pass</v>
      </c>
      <c r="P196" s="44">
        <f>MOD((LEN(Survey!J196)+2),11)</f>
        <v>2</v>
      </c>
      <c r="Q196" s="48" t="b">
        <f>IF(OR(Survey!$M196="ETF",Survey!$M196="ETF, alternative mutual fund",Survey!$M196="Closed-end", Survey!$M196="Split share corp", Survey!$I196="Yes"),TRUE,FALSE)</f>
        <v>0</v>
      </c>
      <c r="R196" s="196" t="str">
        <f>IFERROR(IF(AND(OR(U196=V196,V196 = "Either"),NOT(ISBLANK(Survey!K196))),"Pass","Fail"),"Pass")</f>
        <v>Fail</v>
      </c>
      <c r="S196" s="47" cm="1">
        <f t="array" ref="S196">SUM(SUMIF(Survey!BO196:CH196,{"&gt;0","&lt;0"})*{1,-1})</f>
        <v>0</v>
      </c>
      <c r="T196" s="54" cm="1">
        <f t="array" ref="T196">SUM(SUMIF(Survey!BR196,{"&gt;0","&lt;0"})*{1,-1})+SUM(SUMIF(Survey!CB196,{"&gt;0","&lt;0"})*{1,-1})</f>
        <v>0</v>
      </c>
      <c r="U196" s="54">
        <f>Survey!K196</f>
        <v>0</v>
      </c>
      <c r="V196" s="53" t="str">
        <f t="shared" si="88"/>
        <v>Stand-alone</v>
      </c>
      <c r="W196" s="196" t="str">
        <f t="shared" si="89"/>
        <v>Fail</v>
      </c>
      <c r="X196" s="93" cm="1">
        <f t="array" ref="X196">SUM(SUMIF(Survey!BO196:CH196,{"&gt;0","&lt;0"})*{1,-1})+SUM(SUMIF(Survey!CJ196:DC196,{"&gt;0","&lt;0"})*{1,-1})</f>
        <v>0</v>
      </c>
      <c r="Y196" s="93">
        <f>IFERROR(X196/(Survey!$AL196),0)</f>
        <v>0</v>
      </c>
      <c r="Z196" s="198" t="b">
        <f>IF(OR(Survey!$M196="Alternative strategy or hedge",Survey!$M196="Other",Survey!$L196="Prospectus fund"),TRUE,FALSE)</f>
        <v>0</v>
      </c>
      <c r="AA196" s="198" t="b">
        <f>NOT(ISBLANK(Survey!$M196))</f>
        <v>0</v>
      </c>
      <c r="AB196" s="196" t="str">
        <f t="shared" si="90"/>
        <v>Pass</v>
      </c>
      <c r="AC196" s="54" t="b">
        <f>NOT(ISNUMBER(SEARCH("Other",Survey!$P196)))</f>
        <v>1</v>
      </c>
      <c r="AD196" s="53" t="b">
        <f>NOT(ISBLANK(Survey!$Q196))</f>
        <v>0</v>
      </c>
      <c r="AE196" s="239" t="str" cm="1">
        <f t="array" ref="AE196">IF(OR(IF(OR($AG196+$AH196 = 2, $AI196=1), FALSE, TRUE), AND($AF196:$AF196 = 0)),"Pass","Fail")</f>
        <v>Pass</v>
      </c>
      <c r="AF196" s="235">
        <f>COUNTBLANK(Survey!$W196:$Z196)</f>
        <v>4</v>
      </c>
      <c r="AG196" s="235">
        <f>IF(Survey!$I196="Yes",1,0)</f>
        <v>0</v>
      </c>
      <c r="AH196" s="235">
        <f>IF(OR(Survey!$M196="Mutual fund",Survey!$M196="Alternative mutual fund",Survey!$M196="Money market"),1,0)</f>
        <v>0</v>
      </c>
      <c r="AI196" s="240">
        <f>IF(OR(Survey!$M196="ETF",Survey!$M196="ETF, alternative mutual fund"),1,0)</f>
        <v>0</v>
      </c>
      <c r="AJ196" s="196" t="str">
        <f t="shared" si="91"/>
        <v>Pass</v>
      </c>
      <c r="AK196" s="54" t="b">
        <f>NOT(ISNUMBER(SEARCH("Yes",Survey!$AC196)))</f>
        <v>1</v>
      </c>
      <c r="AL196" s="53" t="b">
        <f>IF(COUNTBLANK(Survey!$AD196:$AE196)=0,TRUE, FALSE)</f>
        <v>0</v>
      </c>
      <c r="AM196" s="196" t="str">
        <f t="shared" si="92"/>
        <v>Pass</v>
      </c>
      <c r="AN196" s="54" t="b">
        <f>NOT(ISNUMBER(SEARCH("Yes",Survey!$AF196)))</f>
        <v>1</v>
      </c>
      <c r="AO196" s="53" t="b">
        <f>NOT(ISBLANK(Survey!$AH196))</f>
        <v>0</v>
      </c>
      <c r="AP196" s="196" t="str">
        <f t="shared" si="93"/>
        <v>Pass</v>
      </c>
      <c r="AQ196" s="54" t="b">
        <f>NOT(OR(ISNUMBER(SEARCH("Other",Survey!$AH196)),ISNUMBER(SEARCH("Multiple",Survey!$AH196))))</f>
        <v>1</v>
      </c>
      <c r="AR196" s="53" t="b">
        <f>NOT(ISBLANK(Survey!$AI196))</f>
        <v>0</v>
      </c>
      <c r="AS196" s="196" t="str">
        <f t="shared" si="94"/>
        <v>Fail</v>
      </c>
      <c r="AT196" s="45">
        <f>(Survey!$AL196)</f>
        <v>0</v>
      </c>
      <c r="AU196" s="37" t="str">
        <f t="shared" si="95"/>
        <v>Fail</v>
      </c>
      <c r="AV196" s="38">
        <f>ABS(Survey!$AL196)</f>
        <v>0</v>
      </c>
      <c r="AW196" s="64">
        <f>ABS(Survey!$AM196)+Survey!$AN196-ABS(Survey!$AO196)+ABS(Survey!$AP196)-ABS(Survey!$AQ196)+ABS(Survey!$AR196)-ABS(Survey!$AS196)+Survey!$AT196</f>
        <v>0</v>
      </c>
      <c r="AX196" s="46" t="str">
        <f t="shared" si="96"/>
        <v>No holdings</v>
      </c>
      <c r="AY196" s="37">
        <f t="shared" si="97"/>
        <v>0</v>
      </c>
      <c r="AZ196" s="196" t="str">
        <f t="shared" si="98"/>
        <v>Pass</v>
      </c>
      <c r="BA196" s="54" t="b">
        <f>IF(ABS(Survey!$AT196)=0,TRUE,FALSE)</f>
        <v>1</v>
      </c>
      <c r="BB196" s="53" t="b">
        <f>NOT(ISBLANK(Survey!$AU196))</f>
        <v>0</v>
      </c>
      <c r="BC196" s="37" t="str">
        <f t="shared" si="99"/>
        <v>Fail</v>
      </c>
      <c r="BD196" s="38">
        <f>ABS(Survey!$AL196)</f>
        <v>0</v>
      </c>
      <c r="BE196" s="38" cm="1">
        <f t="array" ref="BE196">SUM(SUMIF(Survey!AW196:BD196,{"&gt;0","&lt;0"})*{1,-1})-SUM(SUMIF(Survey!BF196:BM196,{"&gt;0","&lt;0"})*{1,-1})</f>
        <v>0</v>
      </c>
      <c r="BF196" s="46" t="str">
        <f t="shared" si="100"/>
        <v>No holdings</v>
      </c>
      <c r="BG196" s="37">
        <f t="shared" si="101"/>
        <v>0</v>
      </c>
      <c r="BH196" s="196" t="str">
        <f t="shared" si="102"/>
        <v>Fail</v>
      </c>
      <c r="BI196" s="47">
        <f>ABS(Survey!$AL196)</f>
        <v>0</v>
      </c>
      <c r="BJ196" s="47" cm="1">
        <f t="array" ref="BJ196">SUM(SUMIF(Survey!BO196:CH196,{"&gt;0","&lt;0"})*{1,-1})-SUM(SUMIF(Survey!CJ196:DC196,{"&gt;0","&lt;0"})*{1,-1})</f>
        <v>0</v>
      </c>
      <c r="BK196" s="48" t="str">
        <f t="shared" si="103"/>
        <v>No holdings</v>
      </c>
      <c r="BL196" s="49">
        <f t="shared" si="104"/>
        <v>0</v>
      </c>
      <c r="BM196" s="196" t="str">
        <f t="shared" si="105"/>
        <v>Pass</v>
      </c>
      <c r="BN196" s="54" t="b">
        <f>IF(ABS(Survey!$CH196)=0,TRUE,FALSE)</f>
        <v>1</v>
      </c>
      <c r="BO196" s="53" t="b">
        <f>NOT(ISBLANK(Survey!$CI196))</f>
        <v>0</v>
      </c>
      <c r="BP196" s="196" t="str">
        <f t="shared" si="106"/>
        <v>Pass</v>
      </c>
      <c r="BQ196" s="54" t="b">
        <f>IF(ABS(Survey!$DC196)=0,TRUE,FALSE)</f>
        <v>1</v>
      </c>
      <c r="BR196" s="53" t="b">
        <f>NOT(ISBLANK(Survey!$DD196))</f>
        <v>0</v>
      </c>
      <c r="BS196" s="37" t="str">
        <f t="shared" si="107"/>
        <v>Pass</v>
      </c>
      <c r="BT196" s="38" cm="1">
        <f t="array" ref="BT196">SUM(SUMIF(Survey!CD196,{"&gt;0","&lt;0"})*{1,-1})+SUM(SUMIF(Survey!CY196,{"&gt;0","&lt;0"})*{1,-1})</f>
        <v>0</v>
      </c>
      <c r="BU196" s="38">
        <f>SUM(SUMIF(Survey!DF196:DL196,{"&gt;0","&lt;0"})*{1,-1})+SUM(SUMIF(Survey!DN196:DT196,{"&gt;0","&lt;0"})*{1,-1})</f>
        <v>0</v>
      </c>
      <c r="BV196" s="37">
        <f t="shared" si="108"/>
        <v>0</v>
      </c>
      <c r="BW196" s="37">
        <f t="shared" si="109"/>
        <v>0</v>
      </c>
      <c r="BX196" s="196" t="str">
        <f t="shared" si="110"/>
        <v>Pass</v>
      </c>
      <c r="BY196" s="54" t="b">
        <f>IF(ABS(Survey!$DL196)=0,TRUE,FALSE)</f>
        <v>1</v>
      </c>
      <c r="BZ196" s="53" t="b">
        <f>NOT(ISBLANK(Survey!DM196))</f>
        <v>0</v>
      </c>
      <c r="CA196" s="196" t="str">
        <f t="shared" si="111"/>
        <v>Pass</v>
      </c>
      <c r="CB196" s="54" t="b">
        <f>IF(ABS(Survey!$DT196)=0,TRUE,FALSE)</f>
        <v>1</v>
      </c>
      <c r="CC196" s="53" t="b">
        <f>NOT(ISBLANK(Survey!$DU196))</f>
        <v>0</v>
      </c>
      <c r="CD196" s="196" t="str">
        <f t="shared" si="112"/>
        <v>Fail</v>
      </c>
      <c r="CE196" s="47">
        <f>SUM(SUMIF(Survey!EA196:EC196,{"&gt;0","&lt;0"})*{1,-1})</f>
        <v>0</v>
      </c>
      <c r="CF196" s="50">
        <f t="shared" si="113"/>
        <v>0</v>
      </c>
      <c r="CG196" s="50">
        <f t="shared" si="114"/>
        <v>100</v>
      </c>
      <c r="CH196" s="48" t="b">
        <f>IF(OR(Survey!$M196="ETF",Survey!$M196="ETF, alternative mutual fund",Survey!$M196="Closed-end", Survey!$M196="Split share corp"),TRUE,FALSE)</f>
        <v>0</v>
      </c>
      <c r="CI196" s="196" t="str">
        <f t="shared" si="115"/>
        <v>Fail</v>
      </c>
      <c r="CJ196" s="47">
        <f>SUM(SUMIF(Survey!EE196:EK196,{"&gt;0","&lt;0"})*{1,-1})</f>
        <v>0</v>
      </c>
      <c r="CK196" s="50">
        <f t="shared" si="116"/>
        <v>0</v>
      </c>
      <c r="CL196" s="49">
        <f t="shared" si="117"/>
        <v>100</v>
      </c>
      <c r="CM196" s="196" t="str">
        <f t="shared" si="118"/>
        <v>Fail</v>
      </c>
      <c r="CN196" s="47">
        <f>SUM(SUMIF(Survey!EM196:ES196,{"&gt;0","&lt;0"})*{1,-1})</f>
        <v>0</v>
      </c>
      <c r="CO196" s="50">
        <f t="shared" si="119"/>
        <v>0</v>
      </c>
      <c r="CP196" s="49">
        <f t="shared" si="120"/>
        <v>100</v>
      </c>
    </row>
    <row r="197" spans="1:94">
      <c r="A197" s="1">
        <v>194</v>
      </c>
      <c r="B197" s="37" t="str">
        <f t="shared" ref="B197:B260" si="121">IF(OR($C197="Pass",$D197="Pass"),"Pass","Fail")</f>
        <v>Pass</v>
      </c>
      <c r="C197" s="37" t="str">
        <f>IF(COUNTBLANK(Survey!B197:ET197)=$C$2, "Pass", "Fail")</f>
        <v>Pass</v>
      </c>
      <c r="D197" s="37" t="str">
        <f t="shared" ref="D197:D260" si="122">IF(COUNTIF(F197:CP197,"Fail"),"Fail","Pass")</f>
        <v>Fail</v>
      </c>
      <c r="F197" s="196" t="str">
        <f t="shared" ref="F197:F260" si="123">IF(G197=0,"Pass","Fail")</f>
        <v>Fail</v>
      </c>
      <c r="G197" s="43">
        <f>COUNTBLANK(Survey!B197:D197)+COUNTBLANK(Survey!G197)+COUNTBLANK(Survey!I197)+COUNTBLANK(Survey!L197:M197)+COUNTBLANK(Survey!P197)+COUNTBLANK(Survey!S197:U197)+COUNTBLANK(Survey!AA197:AC197)+COUNTBLANK(Survey!AF197:AG197)+COUNTBLANK(Survey!AK197)</f>
        <v>17</v>
      </c>
      <c r="H197" s="196" t="str">
        <f t="shared" ref="H197:H260" si="124">IF(OR(I197=20, I197=0),"Pass","Fail")</f>
        <v>Pass</v>
      </c>
      <c r="I197" s="44">
        <f>LEN(Survey!E197)</f>
        <v>0</v>
      </c>
      <c r="J197" s="196" t="str">
        <f t="shared" ref="J197:J260" si="125">IF(OR(K197=20, K197=0),"Pass","Fail")</f>
        <v>Pass</v>
      </c>
      <c r="K197" s="43">
        <f>LEN(Survey!F197)</f>
        <v>0</v>
      </c>
      <c r="L197" s="196" t="str">
        <f t="shared" ref="L197:L260" si="126">IF(OR(M197=8, N197="No"),"Pass","Fail")</f>
        <v>Pass</v>
      </c>
      <c r="M197" s="44">
        <f>LEN(Survey!H197)</f>
        <v>0</v>
      </c>
      <c r="N197" s="43" t="str">
        <f>IF(Survey!$L197="Prospectus fund", "Yes", "No")</f>
        <v>No</v>
      </c>
      <c r="O197" s="196" t="str">
        <f t="shared" ref="O197:O260" si="127">IFERROR(IF(OR(P197=0, Q197=FALSE),"Pass","Fail"),"Pass")</f>
        <v>Pass</v>
      </c>
      <c r="P197" s="44">
        <f>MOD((LEN(Survey!J197)+2),11)</f>
        <v>2</v>
      </c>
      <c r="Q197" s="48" t="b">
        <f>IF(OR(Survey!$M197="ETF",Survey!$M197="ETF, alternative mutual fund",Survey!$M197="Closed-end", Survey!$M197="Split share corp", Survey!$I197="Yes"),TRUE,FALSE)</f>
        <v>0</v>
      </c>
      <c r="R197" s="196" t="str">
        <f>IFERROR(IF(AND(OR(U197=V197,V197 = "Either"),NOT(ISBLANK(Survey!K197))),"Pass","Fail"),"Pass")</f>
        <v>Fail</v>
      </c>
      <c r="S197" s="47" cm="1">
        <f t="array" ref="S197">SUM(SUMIF(Survey!BO197:CH197,{"&gt;0","&lt;0"})*{1,-1})</f>
        <v>0</v>
      </c>
      <c r="T197" s="54" cm="1">
        <f t="array" ref="T197">SUM(SUMIF(Survey!BR197,{"&gt;0","&lt;0"})*{1,-1})+SUM(SUMIF(Survey!CB197,{"&gt;0","&lt;0"})*{1,-1})</f>
        <v>0</v>
      </c>
      <c r="U197" s="54">
        <f>Survey!K197</f>
        <v>0</v>
      </c>
      <c r="V197" s="53" t="str">
        <f t="shared" ref="V197:V260" si="128">IF(T197=0,"Stand-alone",IF(T197/S197 &gt; 0.65, "Fund of funds", IF(T197/S197 &lt; 0.35,"Stand-alone","Either")))</f>
        <v>Stand-alone</v>
      </c>
      <c r="W197" s="196" t="str">
        <f t="shared" ref="W197:W260" si="129">IF(AND(AA197=TRUE,OR(Y197&lt;=2, Z197=TRUE)),"Pass","Fail")</f>
        <v>Fail</v>
      </c>
      <c r="X197" s="93" cm="1">
        <f t="array" ref="X197">SUM(SUMIF(Survey!BO197:CH197,{"&gt;0","&lt;0"})*{1,-1})+SUM(SUMIF(Survey!CJ197:DC197,{"&gt;0","&lt;0"})*{1,-1})</f>
        <v>0</v>
      </c>
      <c r="Y197" s="93">
        <f>IFERROR(X197/(Survey!$AL197),0)</f>
        <v>0</v>
      </c>
      <c r="Z197" s="198" t="b">
        <f>IF(OR(Survey!$M197="Alternative strategy or hedge",Survey!$M197="Other",Survey!$L197="Prospectus fund"),TRUE,FALSE)</f>
        <v>0</v>
      </c>
      <c r="AA197" s="198" t="b">
        <f>NOT(ISBLANK(Survey!$M197))</f>
        <v>0</v>
      </c>
      <c r="AB197" s="196" t="str">
        <f t="shared" ref="AB197:AB260" si="130">IF(OR(AC197=TRUE, AD197=TRUE),"Pass","Fail")</f>
        <v>Pass</v>
      </c>
      <c r="AC197" s="54" t="b">
        <f>NOT(ISNUMBER(SEARCH("Other",Survey!$P197)))</f>
        <v>1</v>
      </c>
      <c r="AD197" s="53" t="b">
        <f>NOT(ISBLANK(Survey!$Q197))</f>
        <v>0</v>
      </c>
      <c r="AE197" s="239" t="str" cm="1">
        <f t="array" ref="AE197">IF(OR(IF(OR($AG197+$AH197 = 2, $AI197=1), FALSE, TRUE), AND($AF197:$AF197 = 0)),"Pass","Fail")</f>
        <v>Pass</v>
      </c>
      <c r="AF197" s="235">
        <f>COUNTBLANK(Survey!$W197:$Z197)</f>
        <v>4</v>
      </c>
      <c r="AG197" s="235">
        <f>IF(Survey!$I197="Yes",1,0)</f>
        <v>0</v>
      </c>
      <c r="AH197" s="235">
        <f>IF(OR(Survey!$M197="Mutual fund",Survey!$M197="Alternative mutual fund",Survey!$M197="Money market"),1,0)</f>
        <v>0</v>
      </c>
      <c r="AI197" s="240">
        <f>IF(OR(Survey!$M197="ETF",Survey!$M197="ETF, alternative mutual fund"),1,0)</f>
        <v>0</v>
      </c>
      <c r="AJ197" s="196" t="str">
        <f t="shared" ref="AJ197:AJ260" si="131">IF(OR(AK197=TRUE, AL197=TRUE),"Pass","Fail")</f>
        <v>Pass</v>
      </c>
      <c r="AK197" s="54" t="b">
        <f>NOT(ISNUMBER(SEARCH("Yes",Survey!$AC197)))</f>
        <v>1</v>
      </c>
      <c r="AL197" s="53" t="b">
        <f>IF(COUNTBLANK(Survey!$AD197:$AE197)=0,TRUE, FALSE)</f>
        <v>0</v>
      </c>
      <c r="AM197" s="196" t="str">
        <f t="shared" ref="AM197:AM260" si="132">IF(OR(AN197=TRUE, AO197=TRUE),"Pass","Fail")</f>
        <v>Pass</v>
      </c>
      <c r="AN197" s="54" t="b">
        <f>NOT(ISNUMBER(SEARCH("Yes",Survey!$AF197)))</f>
        <v>1</v>
      </c>
      <c r="AO197" s="53" t="b">
        <f>NOT(ISBLANK(Survey!$AH197))</f>
        <v>0</v>
      </c>
      <c r="AP197" s="196" t="str">
        <f t="shared" ref="AP197:AP260" si="133">IF(OR(AQ197=TRUE, AR197=TRUE),"Pass","Fail")</f>
        <v>Pass</v>
      </c>
      <c r="AQ197" s="54" t="b">
        <f>NOT(OR(ISNUMBER(SEARCH("Other",Survey!$AH197)),ISNUMBER(SEARCH("Multiple",Survey!$AH197))))</f>
        <v>1</v>
      </c>
      <c r="AR197" s="53" t="b">
        <f>NOT(ISBLANK(Survey!$AI197))</f>
        <v>0</v>
      </c>
      <c r="AS197" s="196" t="str">
        <f t="shared" ref="AS197:AS260" si="134">IF(AT197&gt;=5000000, "Pass", "Fail")</f>
        <v>Fail</v>
      </c>
      <c r="AT197" s="45">
        <f>(Survey!$AL197)</f>
        <v>0</v>
      </c>
      <c r="AU197" s="37" t="str">
        <f t="shared" ref="AU197:AU260" si="135">IF(AND(AX197&gt;=0.99,AX197&lt;=1.01),"Pass","Fail")</f>
        <v>Fail</v>
      </c>
      <c r="AV197" s="38">
        <f>ABS(Survey!$AL197)</f>
        <v>0</v>
      </c>
      <c r="AW197" s="64">
        <f>ABS(Survey!$AM197)+Survey!$AN197-ABS(Survey!$AO197)+ABS(Survey!$AP197)-ABS(Survey!$AQ197)+ABS(Survey!$AR197)-ABS(Survey!$AS197)+Survey!$AT197</f>
        <v>0</v>
      </c>
      <c r="AX197" s="46" t="str">
        <f t="shared" ref="AX197:AX260" si="136">IF(AW197=0,"No holdings",AV197/AW197)</f>
        <v>No holdings</v>
      </c>
      <c r="AY197" s="37">
        <f t="shared" ref="AY197:AY260" si="137">AV197-AW197</f>
        <v>0</v>
      </c>
      <c r="AZ197" s="196" t="str">
        <f t="shared" ref="AZ197:AZ260" si="138">IF(OR(BA197=TRUE, BB197=TRUE),"Pass","Fail")</f>
        <v>Pass</v>
      </c>
      <c r="BA197" s="54" t="b">
        <f>IF(ABS(Survey!$AT197)=0,TRUE,FALSE)</f>
        <v>1</v>
      </c>
      <c r="BB197" s="53" t="b">
        <f>NOT(ISBLANK(Survey!$AU197))</f>
        <v>0</v>
      </c>
      <c r="BC197" s="37" t="str">
        <f t="shared" ref="BC197:BC260" si="139">IF(AND(BF197&gt;=0.99,BF197&lt;=1.01),"Pass","Fail")</f>
        <v>Fail</v>
      </c>
      <c r="BD197" s="38">
        <f>ABS(Survey!$AL197)</f>
        <v>0</v>
      </c>
      <c r="BE197" s="38" cm="1">
        <f t="array" ref="BE197">SUM(SUMIF(Survey!AW197:BD197,{"&gt;0","&lt;0"})*{1,-1})-SUM(SUMIF(Survey!BF197:BM197,{"&gt;0","&lt;0"})*{1,-1})</f>
        <v>0</v>
      </c>
      <c r="BF197" s="46" t="str">
        <f t="shared" ref="BF197:BF260" si="140">IF(BE197=0,"No holdings",BD197/BE197)</f>
        <v>No holdings</v>
      </c>
      <c r="BG197" s="37">
        <f t="shared" ref="BG197:BG260" si="141">BD197-BE197</f>
        <v>0</v>
      </c>
      <c r="BH197" s="196" t="str">
        <f t="shared" ref="BH197:BH260" si="142">IF(AND(BK197&gt;=0.99,BK197&lt;=1.01),"Pass","Fail")</f>
        <v>Fail</v>
      </c>
      <c r="BI197" s="47">
        <f>ABS(Survey!$AL197)</f>
        <v>0</v>
      </c>
      <c r="BJ197" s="47" cm="1">
        <f t="array" ref="BJ197">SUM(SUMIF(Survey!BO197:CH197,{"&gt;0","&lt;0"})*{1,-1})-SUM(SUMIF(Survey!CJ197:DC197,{"&gt;0","&lt;0"})*{1,-1})</f>
        <v>0</v>
      </c>
      <c r="BK197" s="48" t="str">
        <f t="shared" ref="BK197:BK260" si="143">IF(BJ197=0,"No holdings",BI197/BJ197)</f>
        <v>No holdings</v>
      </c>
      <c r="BL197" s="49">
        <f t="shared" ref="BL197:BL260" si="144">BI197-BJ197</f>
        <v>0</v>
      </c>
      <c r="BM197" s="196" t="str">
        <f t="shared" ref="BM197:BM260" si="145">IF(OR(BN197=TRUE, BO197=TRUE),"Pass","Fail")</f>
        <v>Pass</v>
      </c>
      <c r="BN197" s="54" t="b">
        <f>IF(ABS(Survey!$CH197)=0,TRUE,FALSE)</f>
        <v>1</v>
      </c>
      <c r="BO197" s="53" t="b">
        <f>NOT(ISBLANK(Survey!$CI197))</f>
        <v>0</v>
      </c>
      <c r="BP197" s="196" t="str">
        <f t="shared" ref="BP197:BP260" si="146">IF(OR(BQ197=TRUE, BR197=TRUE),"Pass","Fail")</f>
        <v>Pass</v>
      </c>
      <c r="BQ197" s="54" t="b">
        <f>IF(ABS(Survey!$DC197)=0,TRUE,FALSE)</f>
        <v>1</v>
      </c>
      <c r="BR197" s="53" t="b">
        <f>NOT(ISBLANK(Survey!$DD197))</f>
        <v>0</v>
      </c>
      <c r="BS197" s="37" t="str">
        <f t="shared" ref="BS197:BS260" si="147">IF(BV197&lt;1,"Pass","Fail")</f>
        <v>Pass</v>
      </c>
      <c r="BT197" s="38" cm="1">
        <f t="array" ref="BT197">SUM(SUMIF(Survey!CD197,{"&gt;0","&lt;0"})*{1,-1})+SUM(SUMIF(Survey!CY197,{"&gt;0","&lt;0"})*{1,-1})</f>
        <v>0</v>
      </c>
      <c r="BU197" s="38">
        <f>SUM(SUMIF(Survey!DF197:DL197,{"&gt;0","&lt;0"})*{1,-1})+SUM(SUMIF(Survey!DN197:DT197,{"&gt;0","&lt;0"})*{1,-1})</f>
        <v>0</v>
      </c>
      <c r="BV197" s="37">
        <f t="shared" ref="BV197:BV260" si="148">IFERROR(IF(AND(BU197=0,BT197&gt;0),"No Gross Notional",BT197/BU197),0)</f>
        <v>0</v>
      </c>
      <c r="BW197" s="37">
        <f t="shared" ref="BW197:BW260" si="149">IF(BT197-BU197 &lt; 0, 0, BT197-BU197)</f>
        <v>0</v>
      </c>
      <c r="BX197" s="196" t="str">
        <f t="shared" ref="BX197:BX260" si="150">IF(OR(BY197=TRUE, BZ197=TRUE),"Pass","Fail")</f>
        <v>Pass</v>
      </c>
      <c r="BY197" s="54" t="b">
        <f>IF(ABS(Survey!$DL197)=0,TRUE,FALSE)</f>
        <v>1</v>
      </c>
      <c r="BZ197" s="53" t="b">
        <f>NOT(ISBLANK(Survey!DM197))</f>
        <v>0</v>
      </c>
      <c r="CA197" s="196" t="str">
        <f t="shared" ref="CA197:CA260" si="151">IF(OR(CB197=TRUE, CC197=TRUE),"Pass","Fail")</f>
        <v>Pass</v>
      </c>
      <c r="CB197" s="54" t="b">
        <f>IF(ABS(Survey!$DT197)=0,TRUE,FALSE)</f>
        <v>1</v>
      </c>
      <c r="CC197" s="53" t="b">
        <f>NOT(ISBLANK(Survey!$DU197))</f>
        <v>0</v>
      </c>
      <c r="CD197" s="196" t="str">
        <f t="shared" ref="CD197:CD260" si="152">IF(CH197=TRUE,"Pass",IF(OR(AND(CE197&gt;=0.99,CE197&lt;=1.01),AND(CE197&gt;=99,CE197&lt;=101)),"Pass","Fail"))</f>
        <v>Fail</v>
      </c>
      <c r="CE197" s="47">
        <f>SUM(SUMIF(Survey!EA197:EC197,{"&gt;0","&lt;0"})*{1,-1})</f>
        <v>0</v>
      </c>
      <c r="CF197" s="50">
        <f t="shared" ref="CF197:CF260" si="153">IF(CE197=0,0,100/CE197)</f>
        <v>0</v>
      </c>
      <c r="CG197" s="50">
        <f t="shared" ref="CG197:CG260" si="154">100-CE197</f>
        <v>100</v>
      </c>
      <c r="CH197" s="48" t="b">
        <f>IF(OR(Survey!$M197="ETF",Survey!$M197="ETF, alternative mutual fund",Survey!$M197="Closed-end", Survey!$M197="Split share corp"),TRUE,FALSE)</f>
        <v>0</v>
      </c>
      <c r="CI197" s="196" t="str">
        <f t="shared" ref="CI197:CI260" si="155">IF(OR(AND(CJ197&gt;=0.99,CJ197&lt;=1.01),AND(CJ197&gt;=99,CJ197&lt;=101)),"Pass","Fail")</f>
        <v>Fail</v>
      </c>
      <c r="CJ197" s="47">
        <f>SUM(SUMIF(Survey!EE197:EK197,{"&gt;0","&lt;0"})*{1,-1})</f>
        <v>0</v>
      </c>
      <c r="CK197" s="50">
        <f t="shared" ref="CK197:CK260" si="156">IF(CJ197=0,0,100/CJ197)</f>
        <v>0</v>
      </c>
      <c r="CL197" s="49">
        <f t="shared" ref="CL197:CL260" si="157">100-CJ197</f>
        <v>100</v>
      </c>
      <c r="CM197" s="196" t="str">
        <f t="shared" ref="CM197:CM260" si="158">IF(OR(AND(CN197&gt;=0.99,CN197&lt;=1.01),AND(CN197&gt;=99,CN197&lt;=101)),"Pass","Fail")</f>
        <v>Fail</v>
      </c>
      <c r="CN197" s="47">
        <f>SUM(SUMIF(Survey!EM197:ES197,{"&gt;0","&lt;0"})*{1,-1})</f>
        <v>0</v>
      </c>
      <c r="CO197" s="50">
        <f t="shared" ref="CO197:CO260" si="159">IF(CN197=0,0,100/CN197)</f>
        <v>0</v>
      </c>
      <c r="CP197" s="49">
        <f t="shared" ref="CP197:CP260" si="160">100-CN197</f>
        <v>100</v>
      </c>
    </row>
    <row r="198" spans="1:94">
      <c r="A198" s="1">
        <v>195</v>
      </c>
      <c r="B198" s="37" t="str">
        <f t="shared" si="121"/>
        <v>Pass</v>
      </c>
      <c r="C198" s="37" t="str">
        <f>IF(COUNTBLANK(Survey!B198:ET198)=$C$2, "Pass", "Fail")</f>
        <v>Pass</v>
      </c>
      <c r="D198" s="37" t="str">
        <f t="shared" si="122"/>
        <v>Fail</v>
      </c>
      <c r="F198" s="196" t="str">
        <f t="shared" si="123"/>
        <v>Fail</v>
      </c>
      <c r="G198" s="43">
        <f>COUNTBLANK(Survey!B198:D198)+COUNTBLANK(Survey!G198)+COUNTBLANK(Survey!I198)+COUNTBLANK(Survey!L198:M198)+COUNTBLANK(Survey!P198)+COUNTBLANK(Survey!S198:U198)+COUNTBLANK(Survey!AA198:AC198)+COUNTBLANK(Survey!AF198:AG198)+COUNTBLANK(Survey!AK198)</f>
        <v>17</v>
      </c>
      <c r="H198" s="196" t="str">
        <f t="shared" si="124"/>
        <v>Pass</v>
      </c>
      <c r="I198" s="44">
        <f>LEN(Survey!E198)</f>
        <v>0</v>
      </c>
      <c r="J198" s="196" t="str">
        <f t="shared" si="125"/>
        <v>Pass</v>
      </c>
      <c r="K198" s="43">
        <f>LEN(Survey!F198)</f>
        <v>0</v>
      </c>
      <c r="L198" s="196" t="str">
        <f t="shared" si="126"/>
        <v>Pass</v>
      </c>
      <c r="M198" s="44">
        <f>LEN(Survey!H198)</f>
        <v>0</v>
      </c>
      <c r="N198" s="43" t="str">
        <f>IF(Survey!$L198="Prospectus fund", "Yes", "No")</f>
        <v>No</v>
      </c>
      <c r="O198" s="196" t="str">
        <f t="shared" si="127"/>
        <v>Pass</v>
      </c>
      <c r="P198" s="44">
        <f>MOD((LEN(Survey!J198)+2),11)</f>
        <v>2</v>
      </c>
      <c r="Q198" s="48" t="b">
        <f>IF(OR(Survey!$M198="ETF",Survey!$M198="ETF, alternative mutual fund",Survey!$M198="Closed-end", Survey!$M198="Split share corp", Survey!$I198="Yes"),TRUE,FALSE)</f>
        <v>0</v>
      </c>
      <c r="R198" s="196" t="str">
        <f>IFERROR(IF(AND(OR(U198=V198,V198 = "Either"),NOT(ISBLANK(Survey!K198))),"Pass","Fail"),"Pass")</f>
        <v>Fail</v>
      </c>
      <c r="S198" s="47" cm="1">
        <f t="array" ref="S198">SUM(SUMIF(Survey!BO198:CH198,{"&gt;0","&lt;0"})*{1,-1})</f>
        <v>0</v>
      </c>
      <c r="T198" s="54" cm="1">
        <f t="array" ref="T198">SUM(SUMIF(Survey!BR198,{"&gt;0","&lt;0"})*{1,-1})+SUM(SUMIF(Survey!CB198,{"&gt;0","&lt;0"})*{1,-1})</f>
        <v>0</v>
      </c>
      <c r="U198" s="54">
        <f>Survey!K198</f>
        <v>0</v>
      </c>
      <c r="V198" s="53" t="str">
        <f t="shared" si="128"/>
        <v>Stand-alone</v>
      </c>
      <c r="W198" s="196" t="str">
        <f t="shared" si="129"/>
        <v>Fail</v>
      </c>
      <c r="X198" s="93" cm="1">
        <f t="array" ref="X198">SUM(SUMIF(Survey!BO198:CH198,{"&gt;0","&lt;0"})*{1,-1})+SUM(SUMIF(Survey!CJ198:DC198,{"&gt;0","&lt;0"})*{1,-1})</f>
        <v>0</v>
      </c>
      <c r="Y198" s="93">
        <f>IFERROR(X198/(Survey!$AL198),0)</f>
        <v>0</v>
      </c>
      <c r="Z198" s="198" t="b">
        <f>IF(OR(Survey!$M198="Alternative strategy or hedge",Survey!$M198="Other",Survey!$L198="Prospectus fund"),TRUE,FALSE)</f>
        <v>0</v>
      </c>
      <c r="AA198" s="198" t="b">
        <f>NOT(ISBLANK(Survey!$M198))</f>
        <v>0</v>
      </c>
      <c r="AB198" s="196" t="str">
        <f t="shared" si="130"/>
        <v>Pass</v>
      </c>
      <c r="AC198" s="54" t="b">
        <f>NOT(ISNUMBER(SEARCH("Other",Survey!$P198)))</f>
        <v>1</v>
      </c>
      <c r="AD198" s="53" t="b">
        <f>NOT(ISBLANK(Survey!$Q198))</f>
        <v>0</v>
      </c>
      <c r="AE198" s="239" t="str" cm="1">
        <f t="array" ref="AE198">IF(OR(IF(OR($AG198+$AH198 = 2, $AI198=1), FALSE, TRUE), AND($AF198:$AF198 = 0)),"Pass","Fail")</f>
        <v>Pass</v>
      </c>
      <c r="AF198" s="235">
        <f>COUNTBLANK(Survey!$W198:$Z198)</f>
        <v>4</v>
      </c>
      <c r="AG198" s="235">
        <f>IF(Survey!$I198="Yes",1,0)</f>
        <v>0</v>
      </c>
      <c r="AH198" s="235">
        <f>IF(OR(Survey!$M198="Mutual fund",Survey!$M198="Alternative mutual fund",Survey!$M198="Money market"),1,0)</f>
        <v>0</v>
      </c>
      <c r="AI198" s="240">
        <f>IF(OR(Survey!$M198="ETF",Survey!$M198="ETF, alternative mutual fund"),1,0)</f>
        <v>0</v>
      </c>
      <c r="AJ198" s="196" t="str">
        <f t="shared" si="131"/>
        <v>Pass</v>
      </c>
      <c r="AK198" s="54" t="b">
        <f>NOT(ISNUMBER(SEARCH("Yes",Survey!$AC198)))</f>
        <v>1</v>
      </c>
      <c r="AL198" s="53" t="b">
        <f>IF(COUNTBLANK(Survey!$AD198:$AE198)=0,TRUE, FALSE)</f>
        <v>0</v>
      </c>
      <c r="AM198" s="196" t="str">
        <f t="shared" si="132"/>
        <v>Pass</v>
      </c>
      <c r="AN198" s="54" t="b">
        <f>NOT(ISNUMBER(SEARCH("Yes",Survey!$AF198)))</f>
        <v>1</v>
      </c>
      <c r="AO198" s="53" t="b">
        <f>NOT(ISBLANK(Survey!$AH198))</f>
        <v>0</v>
      </c>
      <c r="AP198" s="196" t="str">
        <f t="shared" si="133"/>
        <v>Pass</v>
      </c>
      <c r="AQ198" s="54" t="b">
        <f>NOT(OR(ISNUMBER(SEARCH("Other",Survey!$AH198)),ISNUMBER(SEARCH("Multiple",Survey!$AH198))))</f>
        <v>1</v>
      </c>
      <c r="AR198" s="53" t="b">
        <f>NOT(ISBLANK(Survey!$AI198))</f>
        <v>0</v>
      </c>
      <c r="AS198" s="196" t="str">
        <f t="shared" si="134"/>
        <v>Fail</v>
      </c>
      <c r="AT198" s="45">
        <f>(Survey!$AL198)</f>
        <v>0</v>
      </c>
      <c r="AU198" s="37" t="str">
        <f t="shared" si="135"/>
        <v>Fail</v>
      </c>
      <c r="AV198" s="38">
        <f>ABS(Survey!$AL198)</f>
        <v>0</v>
      </c>
      <c r="AW198" s="64">
        <f>ABS(Survey!$AM198)+Survey!$AN198-ABS(Survey!$AO198)+ABS(Survey!$AP198)-ABS(Survey!$AQ198)+ABS(Survey!$AR198)-ABS(Survey!$AS198)+Survey!$AT198</f>
        <v>0</v>
      </c>
      <c r="AX198" s="46" t="str">
        <f t="shared" si="136"/>
        <v>No holdings</v>
      </c>
      <c r="AY198" s="37">
        <f t="shared" si="137"/>
        <v>0</v>
      </c>
      <c r="AZ198" s="196" t="str">
        <f t="shared" si="138"/>
        <v>Pass</v>
      </c>
      <c r="BA198" s="54" t="b">
        <f>IF(ABS(Survey!$AT198)=0,TRUE,FALSE)</f>
        <v>1</v>
      </c>
      <c r="BB198" s="53" t="b">
        <f>NOT(ISBLANK(Survey!$AU198))</f>
        <v>0</v>
      </c>
      <c r="BC198" s="37" t="str">
        <f t="shared" si="139"/>
        <v>Fail</v>
      </c>
      <c r="BD198" s="38">
        <f>ABS(Survey!$AL198)</f>
        <v>0</v>
      </c>
      <c r="BE198" s="38" cm="1">
        <f t="array" ref="BE198">SUM(SUMIF(Survey!AW198:BD198,{"&gt;0","&lt;0"})*{1,-1})-SUM(SUMIF(Survey!BF198:BM198,{"&gt;0","&lt;0"})*{1,-1})</f>
        <v>0</v>
      </c>
      <c r="BF198" s="46" t="str">
        <f t="shared" si="140"/>
        <v>No holdings</v>
      </c>
      <c r="BG198" s="37">
        <f t="shared" si="141"/>
        <v>0</v>
      </c>
      <c r="BH198" s="196" t="str">
        <f t="shared" si="142"/>
        <v>Fail</v>
      </c>
      <c r="BI198" s="47">
        <f>ABS(Survey!$AL198)</f>
        <v>0</v>
      </c>
      <c r="BJ198" s="47" cm="1">
        <f t="array" ref="BJ198">SUM(SUMIF(Survey!BO198:CH198,{"&gt;0","&lt;0"})*{1,-1})-SUM(SUMIF(Survey!CJ198:DC198,{"&gt;0","&lt;0"})*{1,-1})</f>
        <v>0</v>
      </c>
      <c r="BK198" s="48" t="str">
        <f t="shared" si="143"/>
        <v>No holdings</v>
      </c>
      <c r="BL198" s="49">
        <f t="shared" si="144"/>
        <v>0</v>
      </c>
      <c r="BM198" s="196" t="str">
        <f t="shared" si="145"/>
        <v>Pass</v>
      </c>
      <c r="BN198" s="54" t="b">
        <f>IF(ABS(Survey!$CH198)=0,TRUE,FALSE)</f>
        <v>1</v>
      </c>
      <c r="BO198" s="53" t="b">
        <f>NOT(ISBLANK(Survey!$CI198))</f>
        <v>0</v>
      </c>
      <c r="BP198" s="196" t="str">
        <f t="shared" si="146"/>
        <v>Pass</v>
      </c>
      <c r="BQ198" s="54" t="b">
        <f>IF(ABS(Survey!$DC198)=0,TRUE,FALSE)</f>
        <v>1</v>
      </c>
      <c r="BR198" s="53" t="b">
        <f>NOT(ISBLANK(Survey!$DD198))</f>
        <v>0</v>
      </c>
      <c r="BS198" s="37" t="str">
        <f t="shared" si="147"/>
        <v>Pass</v>
      </c>
      <c r="BT198" s="38" cm="1">
        <f t="array" ref="BT198">SUM(SUMIF(Survey!CD198,{"&gt;0","&lt;0"})*{1,-1})+SUM(SUMIF(Survey!CY198,{"&gt;0","&lt;0"})*{1,-1})</f>
        <v>0</v>
      </c>
      <c r="BU198" s="38">
        <f>SUM(SUMIF(Survey!DF198:DL198,{"&gt;0","&lt;0"})*{1,-1})+SUM(SUMIF(Survey!DN198:DT198,{"&gt;0","&lt;0"})*{1,-1})</f>
        <v>0</v>
      </c>
      <c r="BV198" s="37">
        <f t="shared" si="148"/>
        <v>0</v>
      </c>
      <c r="BW198" s="37">
        <f t="shared" si="149"/>
        <v>0</v>
      </c>
      <c r="BX198" s="196" t="str">
        <f t="shared" si="150"/>
        <v>Pass</v>
      </c>
      <c r="BY198" s="54" t="b">
        <f>IF(ABS(Survey!$DL198)=0,TRUE,FALSE)</f>
        <v>1</v>
      </c>
      <c r="BZ198" s="53" t="b">
        <f>NOT(ISBLANK(Survey!DM198))</f>
        <v>0</v>
      </c>
      <c r="CA198" s="196" t="str">
        <f t="shared" si="151"/>
        <v>Pass</v>
      </c>
      <c r="CB198" s="54" t="b">
        <f>IF(ABS(Survey!$DT198)=0,TRUE,FALSE)</f>
        <v>1</v>
      </c>
      <c r="CC198" s="53" t="b">
        <f>NOT(ISBLANK(Survey!$DU198))</f>
        <v>0</v>
      </c>
      <c r="CD198" s="196" t="str">
        <f t="shared" si="152"/>
        <v>Fail</v>
      </c>
      <c r="CE198" s="47">
        <f>SUM(SUMIF(Survey!EA198:EC198,{"&gt;0","&lt;0"})*{1,-1})</f>
        <v>0</v>
      </c>
      <c r="CF198" s="50">
        <f t="shared" si="153"/>
        <v>0</v>
      </c>
      <c r="CG198" s="50">
        <f t="shared" si="154"/>
        <v>100</v>
      </c>
      <c r="CH198" s="48" t="b">
        <f>IF(OR(Survey!$M198="ETF",Survey!$M198="ETF, alternative mutual fund",Survey!$M198="Closed-end", Survey!$M198="Split share corp"),TRUE,FALSE)</f>
        <v>0</v>
      </c>
      <c r="CI198" s="196" t="str">
        <f t="shared" si="155"/>
        <v>Fail</v>
      </c>
      <c r="CJ198" s="47">
        <f>SUM(SUMIF(Survey!EE198:EK198,{"&gt;0","&lt;0"})*{1,-1})</f>
        <v>0</v>
      </c>
      <c r="CK198" s="50">
        <f t="shared" si="156"/>
        <v>0</v>
      </c>
      <c r="CL198" s="49">
        <f t="shared" si="157"/>
        <v>100</v>
      </c>
      <c r="CM198" s="196" t="str">
        <f t="shared" si="158"/>
        <v>Fail</v>
      </c>
      <c r="CN198" s="47">
        <f>SUM(SUMIF(Survey!EM198:ES198,{"&gt;0","&lt;0"})*{1,-1})</f>
        <v>0</v>
      </c>
      <c r="CO198" s="50">
        <f t="shared" si="159"/>
        <v>0</v>
      </c>
      <c r="CP198" s="49">
        <f t="shared" si="160"/>
        <v>100</v>
      </c>
    </row>
    <row r="199" spans="1:94">
      <c r="A199" s="1">
        <v>196</v>
      </c>
      <c r="B199" s="37" t="str">
        <f t="shared" si="121"/>
        <v>Pass</v>
      </c>
      <c r="C199" s="37" t="str">
        <f>IF(COUNTBLANK(Survey!B199:ET199)=$C$2, "Pass", "Fail")</f>
        <v>Pass</v>
      </c>
      <c r="D199" s="37" t="str">
        <f t="shared" si="122"/>
        <v>Fail</v>
      </c>
      <c r="F199" s="196" t="str">
        <f t="shared" si="123"/>
        <v>Fail</v>
      </c>
      <c r="G199" s="43">
        <f>COUNTBLANK(Survey!B199:D199)+COUNTBLANK(Survey!G199)+COUNTBLANK(Survey!I199)+COUNTBLANK(Survey!L199:M199)+COUNTBLANK(Survey!P199)+COUNTBLANK(Survey!S199:U199)+COUNTBLANK(Survey!AA199:AC199)+COUNTBLANK(Survey!AF199:AG199)+COUNTBLANK(Survey!AK199)</f>
        <v>17</v>
      </c>
      <c r="H199" s="196" t="str">
        <f t="shared" si="124"/>
        <v>Pass</v>
      </c>
      <c r="I199" s="44">
        <f>LEN(Survey!E199)</f>
        <v>0</v>
      </c>
      <c r="J199" s="196" t="str">
        <f t="shared" si="125"/>
        <v>Pass</v>
      </c>
      <c r="K199" s="43">
        <f>LEN(Survey!F199)</f>
        <v>0</v>
      </c>
      <c r="L199" s="196" t="str">
        <f t="shared" si="126"/>
        <v>Pass</v>
      </c>
      <c r="M199" s="44">
        <f>LEN(Survey!H199)</f>
        <v>0</v>
      </c>
      <c r="N199" s="43" t="str">
        <f>IF(Survey!$L199="Prospectus fund", "Yes", "No")</f>
        <v>No</v>
      </c>
      <c r="O199" s="196" t="str">
        <f t="shared" si="127"/>
        <v>Pass</v>
      </c>
      <c r="P199" s="44">
        <f>MOD((LEN(Survey!J199)+2),11)</f>
        <v>2</v>
      </c>
      <c r="Q199" s="48" t="b">
        <f>IF(OR(Survey!$M199="ETF",Survey!$M199="ETF, alternative mutual fund",Survey!$M199="Closed-end", Survey!$M199="Split share corp", Survey!$I199="Yes"),TRUE,FALSE)</f>
        <v>0</v>
      </c>
      <c r="R199" s="196" t="str">
        <f>IFERROR(IF(AND(OR(U199=V199,V199 = "Either"),NOT(ISBLANK(Survey!K199))),"Pass","Fail"),"Pass")</f>
        <v>Fail</v>
      </c>
      <c r="S199" s="47" cm="1">
        <f t="array" ref="S199">SUM(SUMIF(Survey!BO199:CH199,{"&gt;0","&lt;0"})*{1,-1})</f>
        <v>0</v>
      </c>
      <c r="T199" s="54" cm="1">
        <f t="array" ref="T199">SUM(SUMIF(Survey!BR199,{"&gt;0","&lt;0"})*{1,-1})+SUM(SUMIF(Survey!CB199,{"&gt;0","&lt;0"})*{1,-1})</f>
        <v>0</v>
      </c>
      <c r="U199" s="54">
        <f>Survey!K199</f>
        <v>0</v>
      </c>
      <c r="V199" s="53" t="str">
        <f t="shared" si="128"/>
        <v>Stand-alone</v>
      </c>
      <c r="W199" s="196" t="str">
        <f t="shared" si="129"/>
        <v>Fail</v>
      </c>
      <c r="X199" s="93" cm="1">
        <f t="array" ref="X199">SUM(SUMIF(Survey!BO199:CH199,{"&gt;0","&lt;0"})*{1,-1})+SUM(SUMIF(Survey!CJ199:DC199,{"&gt;0","&lt;0"})*{1,-1})</f>
        <v>0</v>
      </c>
      <c r="Y199" s="93">
        <f>IFERROR(X199/(Survey!$AL199),0)</f>
        <v>0</v>
      </c>
      <c r="Z199" s="198" t="b">
        <f>IF(OR(Survey!$M199="Alternative strategy or hedge",Survey!$M199="Other",Survey!$L199="Prospectus fund"),TRUE,FALSE)</f>
        <v>0</v>
      </c>
      <c r="AA199" s="198" t="b">
        <f>NOT(ISBLANK(Survey!$M199))</f>
        <v>0</v>
      </c>
      <c r="AB199" s="196" t="str">
        <f t="shared" si="130"/>
        <v>Pass</v>
      </c>
      <c r="AC199" s="54" t="b">
        <f>NOT(ISNUMBER(SEARCH("Other",Survey!$P199)))</f>
        <v>1</v>
      </c>
      <c r="AD199" s="53" t="b">
        <f>NOT(ISBLANK(Survey!$Q199))</f>
        <v>0</v>
      </c>
      <c r="AE199" s="239" t="str" cm="1">
        <f t="array" ref="AE199">IF(OR(IF(OR($AG199+$AH199 = 2, $AI199=1), FALSE, TRUE), AND($AF199:$AF199 = 0)),"Pass","Fail")</f>
        <v>Pass</v>
      </c>
      <c r="AF199" s="235">
        <f>COUNTBLANK(Survey!$W199:$Z199)</f>
        <v>4</v>
      </c>
      <c r="AG199" s="235">
        <f>IF(Survey!$I199="Yes",1,0)</f>
        <v>0</v>
      </c>
      <c r="AH199" s="235">
        <f>IF(OR(Survey!$M199="Mutual fund",Survey!$M199="Alternative mutual fund",Survey!$M199="Money market"),1,0)</f>
        <v>0</v>
      </c>
      <c r="AI199" s="240">
        <f>IF(OR(Survey!$M199="ETF",Survey!$M199="ETF, alternative mutual fund"),1,0)</f>
        <v>0</v>
      </c>
      <c r="AJ199" s="196" t="str">
        <f t="shared" si="131"/>
        <v>Pass</v>
      </c>
      <c r="AK199" s="54" t="b">
        <f>NOT(ISNUMBER(SEARCH("Yes",Survey!$AC199)))</f>
        <v>1</v>
      </c>
      <c r="AL199" s="53" t="b">
        <f>IF(COUNTBLANK(Survey!$AD199:$AE199)=0,TRUE, FALSE)</f>
        <v>0</v>
      </c>
      <c r="AM199" s="196" t="str">
        <f t="shared" si="132"/>
        <v>Pass</v>
      </c>
      <c r="AN199" s="54" t="b">
        <f>NOT(ISNUMBER(SEARCH("Yes",Survey!$AF199)))</f>
        <v>1</v>
      </c>
      <c r="AO199" s="53" t="b">
        <f>NOT(ISBLANK(Survey!$AH199))</f>
        <v>0</v>
      </c>
      <c r="AP199" s="196" t="str">
        <f t="shared" si="133"/>
        <v>Pass</v>
      </c>
      <c r="AQ199" s="54" t="b">
        <f>NOT(OR(ISNUMBER(SEARCH("Other",Survey!$AH199)),ISNUMBER(SEARCH("Multiple",Survey!$AH199))))</f>
        <v>1</v>
      </c>
      <c r="AR199" s="53" t="b">
        <f>NOT(ISBLANK(Survey!$AI199))</f>
        <v>0</v>
      </c>
      <c r="AS199" s="196" t="str">
        <f t="shared" si="134"/>
        <v>Fail</v>
      </c>
      <c r="AT199" s="45">
        <f>(Survey!$AL199)</f>
        <v>0</v>
      </c>
      <c r="AU199" s="37" t="str">
        <f t="shared" si="135"/>
        <v>Fail</v>
      </c>
      <c r="AV199" s="38">
        <f>ABS(Survey!$AL199)</f>
        <v>0</v>
      </c>
      <c r="AW199" s="64">
        <f>ABS(Survey!$AM199)+Survey!$AN199-ABS(Survey!$AO199)+ABS(Survey!$AP199)-ABS(Survey!$AQ199)+ABS(Survey!$AR199)-ABS(Survey!$AS199)+Survey!$AT199</f>
        <v>0</v>
      </c>
      <c r="AX199" s="46" t="str">
        <f t="shared" si="136"/>
        <v>No holdings</v>
      </c>
      <c r="AY199" s="37">
        <f t="shared" si="137"/>
        <v>0</v>
      </c>
      <c r="AZ199" s="196" t="str">
        <f t="shared" si="138"/>
        <v>Pass</v>
      </c>
      <c r="BA199" s="54" t="b">
        <f>IF(ABS(Survey!$AT199)=0,TRUE,FALSE)</f>
        <v>1</v>
      </c>
      <c r="BB199" s="53" t="b">
        <f>NOT(ISBLANK(Survey!$AU199))</f>
        <v>0</v>
      </c>
      <c r="BC199" s="37" t="str">
        <f t="shared" si="139"/>
        <v>Fail</v>
      </c>
      <c r="BD199" s="38">
        <f>ABS(Survey!$AL199)</f>
        <v>0</v>
      </c>
      <c r="BE199" s="38" cm="1">
        <f t="array" ref="BE199">SUM(SUMIF(Survey!AW199:BD199,{"&gt;0","&lt;0"})*{1,-1})-SUM(SUMIF(Survey!BF199:BM199,{"&gt;0","&lt;0"})*{1,-1})</f>
        <v>0</v>
      </c>
      <c r="BF199" s="46" t="str">
        <f t="shared" si="140"/>
        <v>No holdings</v>
      </c>
      <c r="BG199" s="37">
        <f t="shared" si="141"/>
        <v>0</v>
      </c>
      <c r="BH199" s="196" t="str">
        <f t="shared" si="142"/>
        <v>Fail</v>
      </c>
      <c r="BI199" s="47">
        <f>ABS(Survey!$AL199)</f>
        <v>0</v>
      </c>
      <c r="BJ199" s="47" cm="1">
        <f t="array" ref="BJ199">SUM(SUMIF(Survey!BO199:CH199,{"&gt;0","&lt;0"})*{1,-1})-SUM(SUMIF(Survey!CJ199:DC199,{"&gt;0","&lt;0"})*{1,-1})</f>
        <v>0</v>
      </c>
      <c r="BK199" s="48" t="str">
        <f t="shared" si="143"/>
        <v>No holdings</v>
      </c>
      <c r="BL199" s="49">
        <f t="shared" si="144"/>
        <v>0</v>
      </c>
      <c r="BM199" s="196" t="str">
        <f t="shared" si="145"/>
        <v>Pass</v>
      </c>
      <c r="BN199" s="54" t="b">
        <f>IF(ABS(Survey!$CH199)=0,TRUE,FALSE)</f>
        <v>1</v>
      </c>
      <c r="BO199" s="53" t="b">
        <f>NOT(ISBLANK(Survey!$CI199))</f>
        <v>0</v>
      </c>
      <c r="BP199" s="196" t="str">
        <f t="shared" si="146"/>
        <v>Pass</v>
      </c>
      <c r="BQ199" s="54" t="b">
        <f>IF(ABS(Survey!$DC199)=0,TRUE,FALSE)</f>
        <v>1</v>
      </c>
      <c r="BR199" s="53" t="b">
        <f>NOT(ISBLANK(Survey!$DD199))</f>
        <v>0</v>
      </c>
      <c r="BS199" s="37" t="str">
        <f t="shared" si="147"/>
        <v>Pass</v>
      </c>
      <c r="BT199" s="38" cm="1">
        <f t="array" ref="BT199">SUM(SUMIF(Survey!CD199,{"&gt;0","&lt;0"})*{1,-1})+SUM(SUMIF(Survey!CY199,{"&gt;0","&lt;0"})*{1,-1})</f>
        <v>0</v>
      </c>
      <c r="BU199" s="38">
        <f>SUM(SUMIF(Survey!DF199:DL199,{"&gt;0","&lt;0"})*{1,-1})+SUM(SUMIF(Survey!DN199:DT199,{"&gt;0","&lt;0"})*{1,-1})</f>
        <v>0</v>
      </c>
      <c r="BV199" s="37">
        <f t="shared" si="148"/>
        <v>0</v>
      </c>
      <c r="BW199" s="37">
        <f t="shared" si="149"/>
        <v>0</v>
      </c>
      <c r="BX199" s="196" t="str">
        <f t="shared" si="150"/>
        <v>Pass</v>
      </c>
      <c r="BY199" s="54" t="b">
        <f>IF(ABS(Survey!$DL199)=0,TRUE,FALSE)</f>
        <v>1</v>
      </c>
      <c r="BZ199" s="53" t="b">
        <f>NOT(ISBLANK(Survey!DM199))</f>
        <v>0</v>
      </c>
      <c r="CA199" s="196" t="str">
        <f t="shared" si="151"/>
        <v>Pass</v>
      </c>
      <c r="CB199" s="54" t="b">
        <f>IF(ABS(Survey!$DT199)=0,TRUE,FALSE)</f>
        <v>1</v>
      </c>
      <c r="CC199" s="53" t="b">
        <f>NOT(ISBLANK(Survey!$DU199))</f>
        <v>0</v>
      </c>
      <c r="CD199" s="196" t="str">
        <f t="shared" si="152"/>
        <v>Fail</v>
      </c>
      <c r="CE199" s="47">
        <f>SUM(SUMIF(Survey!EA199:EC199,{"&gt;0","&lt;0"})*{1,-1})</f>
        <v>0</v>
      </c>
      <c r="CF199" s="50">
        <f t="shared" si="153"/>
        <v>0</v>
      </c>
      <c r="CG199" s="50">
        <f t="shared" si="154"/>
        <v>100</v>
      </c>
      <c r="CH199" s="48" t="b">
        <f>IF(OR(Survey!$M199="ETF",Survey!$M199="ETF, alternative mutual fund",Survey!$M199="Closed-end", Survey!$M199="Split share corp"),TRUE,FALSE)</f>
        <v>0</v>
      </c>
      <c r="CI199" s="196" t="str">
        <f t="shared" si="155"/>
        <v>Fail</v>
      </c>
      <c r="CJ199" s="47">
        <f>SUM(SUMIF(Survey!EE199:EK199,{"&gt;0","&lt;0"})*{1,-1})</f>
        <v>0</v>
      </c>
      <c r="CK199" s="50">
        <f t="shared" si="156"/>
        <v>0</v>
      </c>
      <c r="CL199" s="49">
        <f t="shared" si="157"/>
        <v>100</v>
      </c>
      <c r="CM199" s="196" t="str">
        <f t="shared" si="158"/>
        <v>Fail</v>
      </c>
      <c r="CN199" s="47">
        <f>SUM(SUMIF(Survey!EM199:ES199,{"&gt;0","&lt;0"})*{1,-1})</f>
        <v>0</v>
      </c>
      <c r="CO199" s="50">
        <f t="shared" si="159"/>
        <v>0</v>
      </c>
      <c r="CP199" s="49">
        <f t="shared" si="160"/>
        <v>100</v>
      </c>
    </row>
    <row r="200" spans="1:94">
      <c r="A200" s="1">
        <v>197</v>
      </c>
      <c r="B200" s="37" t="str">
        <f t="shared" si="121"/>
        <v>Pass</v>
      </c>
      <c r="C200" s="37" t="str">
        <f>IF(COUNTBLANK(Survey!B200:ET200)=$C$2, "Pass", "Fail")</f>
        <v>Pass</v>
      </c>
      <c r="D200" s="37" t="str">
        <f t="shared" si="122"/>
        <v>Fail</v>
      </c>
      <c r="F200" s="196" t="str">
        <f t="shared" si="123"/>
        <v>Fail</v>
      </c>
      <c r="G200" s="43">
        <f>COUNTBLANK(Survey!B200:D200)+COUNTBLANK(Survey!G200)+COUNTBLANK(Survey!I200)+COUNTBLANK(Survey!L200:M200)+COUNTBLANK(Survey!P200)+COUNTBLANK(Survey!S200:U200)+COUNTBLANK(Survey!AA200:AC200)+COUNTBLANK(Survey!AF200:AG200)+COUNTBLANK(Survey!AK200)</f>
        <v>17</v>
      </c>
      <c r="H200" s="196" t="str">
        <f t="shared" si="124"/>
        <v>Pass</v>
      </c>
      <c r="I200" s="44">
        <f>LEN(Survey!E200)</f>
        <v>0</v>
      </c>
      <c r="J200" s="196" t="str">
        <f t="shared" si="125"/>
        <v>Pass</v>
      </c>
      <c r="K200" s="43">
        <f>LEN(Survey!F200)</f>
        <v>0</v>
      </c>
      <c r="L200" s="196" t="str">
        <f t="shared" si="126"/>
        <v>Pass</v>
      </c>
      <c r="M200" s="44">
        <f>LEN(Survey!H200)</f>
        <v>0</v>
      </c>
      <c r="N200" s="43" t="str">
        <f>IF(Survey!$L200="Prospectus fund", "Yes", "No")</f>
        <v>No</v>
      </c>
      <c r="O200" s="196" t="str">
        <f t="shared" si="127"/>
        <v>Pass</v>
      </c>
      <c r="P200" s="44">
        <f>MOD((LEN(Survey!J200)+2),11)</f>
        <v>2</v>
      </c>
      <c r="Q200" s="48" t="b">
        <f>IF(OR(Survey!$M200="ETF",Survey!$M200="ETF, alternative mutual fund",Survey!$M200="Closed-end", Survey!$M200="Split share corp", Survey!$I200="Yes"),TRUE,FALSE)</f>
        <v>0</v>
      </c>
      <c r="R200" s="196" t="str">
        <f>IFERROR(IF(AND(OR(U200=V200,V200 = "Either"),NOT(ISBLANK(Survey!K200))),"Pass","Fail"),"Pass")</f>
        <v>Fail</v>
      </c>
      <c r="S200" s="47" cm="1">
        <f t="array" ref="S200">SUM(SUMIF(Survey!BO200:CH200,{"&gt;0","&lt;0"})*{1,-1})</f>
        <v>0</v>
      </c>
      <c r="T200" s="54" cm="1">
        <f t="array" ref="T200">SUM(SUMIF(Survey!BR200,{"&gt;0","&lt;0"})*{1,-1})+SUM(SUMIF(Survey!CB200,{"&gt;0","&lt;0"})*{1,-1})</f>
        <v>0</v>
      </c>
      <c r="U200" s="54">
        <f>Survey!K200</f>
        <v>0</v>
      </c>
      <c r="V200" s="53" t="str">
        <f t="shared" si="128"/>
        <v>Stand-alone</v>
      </c>
      <c r="W200" s="196" t="str">
        <f t="shared" si="129"/>
        <v>Fail</v>
      </c>
      <c r="X200" s="93" cm="1">
        <f t="array" ref="X200">SUM(SUMIF(Survey!BO200:CH200,{"&gt;0","&lt;0"})*{1,-1})+SUM(SUMIF(Survey!CJ200:DC200,{"&gt;0","&lt;0"})*{1,-1})</f>
        <v>0</v>
      </c>
      <c r="Y200" s="93">
        <f>IFERROR(X200/(Survey!$AL200),0)</f>
        <v>0</v>
      </c>
      <c r="Z200" s="198" t="b">
        <f>IF(OR(Survey!$M200="Alternative strategy or hedge",Survey!$M200="Other",Survey!$L200="Prospectus fund"),TRUE,FALSE)</f>
        <v>0</v>
      </c>
      <c r="AA200" s="198" t="b">
        <f>NOT(ISBLANK(Survey!$M200))</f>
        <v>0</v>
      </c>
      <c r="AB200" s="196" t="str">
        <f t="shared" si="130"/>
        <v>Pass</v>
      </c>
      <c r="AC200" s="54" t="b">
        <f>NOT(ISNUMBER(SEARCH("Other",Survey!$P200)))</f>
        <v>1</v>
      </c>
      <c r="AD200" s="53" t="b">
        <f>NOT(ISBLANK(Survey!$Q200))</f>
        <v>0</v>
      </c>
      <c r="AE200" s="239" t="str" cm="1">
        <f t="array" ref="AE200">IF(OR(IF(OR($AG200+$AH200 = 2, $AI200=1), FALSE, TRUE), AND($AF200:$AF200 = 0)),"Pass","Fail")</f>
        <v>Pass</v>
      </c>
      <c r="AF200" s="235">
        <f>COUNTBLANK(Survey!$W200:$Z200)</f>
        <v>4</v>
      </c>
      <c r="AG200" s="235">
        <f>IF(Survey!$I200="Yes",1,0)</f>
        <v>0</v>
      </c>
      <c r="AH200" s="235">
        <f>IF(OR(Survey!$M200="Mutual fund",Survey!$M200="Alternative mutual fund",Survey!$M200="Money market"),1,0)</f>
        <v>0</v>
      </c>
      <c r="AI200" s="240">
        <f>IF(OR(Survey!$M200="ETF",Survey!$M200="ETF, alternative mutual fund"),1,0)</f>
        <v>0</v>
      </c>
      <c r="AJ200" s="196" t="str">
        <f t="shared" si="131"/>
        <v>Pass</v>
      </c>
      <c r="AK200" s="54" t="b">
        <f>NOT(ISNUMBER(SEARCH("Yes",Survey!$AC200)))</f>
        <v>1</v>
      </c>
      <c r="AL200" s="53" t="b">
        <f>IF(COUNTBLANK(Survey!$AD200:$AE200)=0,TRUE, FALSE)</f>
        <v>0</v>
      </c>
      <c r="AM200" s="196" t="str">
        <f t="shared" si="132"/>
        <v>Pass</v>
      </c>
      <c r="AN200" s="54" t="b">
        <f>NOT(ISNUMBER(SEARCH("Yes",Survey!$AF200)))</f>
        <v>1</v>
      </c>
      <c r="AO200" s="53" t="b">
        <f>NOT(ISBLANK(Survey!$AH200))</f>
        <v>0</v>
      </c>
      <c r="AP200" s="196" t="str">
        <f t="shared" si="133"/>
        <v>Pass</v>
      </c>
      <c r="AQ200" s="54" t="b">
        <f>NOT(OR(ISNUMBER(SEARCH("Other",Survey!$AH200)),ISNUMBER(SEARCH("Multiple",Survey!$AH200))))</f>
        <v>1</v>
      </c>
      <c r="AR200" s="53" t="b">
        <f>NOT(ISBLANK(Survey!$AI200))</f>
        <v>0</v>
      </c>
      <c r="AS200" s="196" t="str">
        <f t="shared" si="134"/>
        <v>Fail</v>
      </c>
      <c r="AT200" s="45">
        <f>(Survey!$AL200)</f>
        <v>0</v>
      </c>
      <c r="AU200" s="37" t="str">
        <f t="shared" si="135"/>
        <v>Fail</v>
      </c>
      <c r="AV200" s="38">
        <f>ABS(Survey!$AL200)</f>
        <v>0</v>
      </c>
      <c r="AW200" s="64">
        <f>ABS(Survey!$AM200)+Survey!$AN200-ABS(Survey!$AO200)+ABS(Survey!$AP200)-ABS(Survey!$AQ200)+ABS(Survey!$AR200)-ABS(Survey!$AS200)+Survey!$AT200</f>
        <v>0</v>
      </c>
      <c r="AX200" s="46" t="str">
        <f t="shared" si="136"/>
        <v>No holdings</v>
      </c>
      <c r="AY200" s="37">
        <f t="shared" si="137"/>
        <v>0</v>
      </c>
      <c r="AZ200" s="196" t="str">
        <f t="shared" si="138"/>
        <v>Pass</v>
      </c>
      <c r="BA200" s="54" t="b">
        <f>IF(ABS(Survey!$AT200)=0,TRUE,FALSE)</f>
        <v>1</v>
      </c>
      <c r="BB200" s="53" t="b">
        <f>NOT(ISBLANK(Survey!$AU200))</f>
        <v>0</v>
      </c>
      <c r="BC200" s="37" t="str">
        <f t="shared" si="139"/>
        <v>Fail</v>
      </c>
      <c r="BD200" s="38">
        <f>ABS(Survey!$AL200)</f>
        <v>0</v>
      </c>
      <c r="BE200" s="38" cm="1">
        <f t="array" ref="BE200">SUM(SUMIF(Survey!AW200:BD200,{"&gt;0","&lt;0"})*{1,-1})-SUM(SUMIF(Survey!BF200:BM200,{"&gt;0","&lt;0"})*{1,-1})</f>
        <v>0</v>
      </c>
      <c r="BF200" s="46" t="str">
        <f t="shared" si="140"/>
        <v>No holdings</v>
      </c>
      <c r="BG200" s="37">
        <f t="shared" si="141"/>
        <v>0</v>
      </c>
      <c r="BH200" s="196" t="str">
        <f t="shared" si="142"/>
        <v>Fail</v>
      </c>
      <c r="BI200" s="47">
        <f>ABS(Survey!$AL200)</f>
        <v>0</v>
      </c>
      <c r="BJ200" s="47" cm="1">
        <f t="array" ref="BJ200">SUM(SUMIF(Survey!BO200:CH200,{"&gt;0","&lt;0"})*{1,-1})-SUM(SUMIF(Survey!CJ200:DC200,{"&gt;0","&lt;0"})*{1,-1})</f>
        <v>0</v>
      </c>
      <c r="BK200" s="48" t="str">
        <f t="shared" si="143"/>
        <v>No holdings</v>
      </c>
      <c r="BL200" s="49">
        <f t="shared" si="144"/>
        <v>0</v>
      </c>
      <c r="BM200" s="196" t="str">
        <f t="shared" si="145"/>
        <v>Pass</v>
      </c>
      <c r="BN200" s="54" t="b">
        <f>IF(ABS(Survey!$CH200)=0,TRUE,FALSE)</f>
        <v>1</v>
      </c>
      <c r="BO200" s="53" t="b">
        <f>NOT(ISBLANK(Survey!$CI200))</f>
        <v>0</v>
      </c>
      <c r="BP200" s="196" t="str">
        <f t="shared" si="146"/>
        <v>Pass</v>
      </c>
      <c r="BQ200" s="54" t="b">
        <f>IF(ABS(Survey!$DC200)=0,TRUE,FALSE)</f>
        <v>1</v>
      </c>
      <c r="BR200" s="53" t="b">
        <f>NOT(ISBLANK(Survey!$DD200))</f>
        <v>0</v>
      </c>
      <c r="BS200" s="37" t="str">
        <f t="shared" si="147"/>
        <v>Pass</v>
      </c>
      <c r="BT200" s="38" cm="1">
        <f t="array" ref="BT200">SUM(SUMIF(Survey!CD200,{"&gt;0","&lt;0"})*{1,-1})+SUM(SUMIF(Survey!CY200,{"&gt;0","&lt;0"})*{1,-1})</f>
        <v>0</v>
      </c>
      <c r="BU200" s="38">
        <f>SUM(SUMIF(Survey!DF200:DL200,{"&gt;0","&lt;0"})*{1,-1})+SUM(SUMIF(Survey!DN200:DT200,{"&gt;0","&lt;0"})*{1,-1})</f>
        <v>0</v>
      </c>
      <c r="BV200" s="37">
        <f t="shared" si="148"/>
        <v>0</v>
      </c>
      <c r="BW200" s="37">
        <f t="shared" si="149"/>
        <v>0</v>
      </c>
      <c r="BX200" s="196" t="str">
        <f t="shared" si="150"/>
        <v>Pass</v>
      </c>
      <c r="BY200" s="54" t="b">
        <f>IF(ABS(Survey!$DL200)=0,TRUE,FALSE)</f>
        <v>1</v>
      </c>
      <c r="BZ200" s="53" t="b">
        <f>NOT(ISBLANK(Survey!DM200))</f>
        <v>0</v>
      </c>
      <c r="CA200" s="196" t="str">
        <f t="shared" si="151"/>
        <v>Pass</v>
      </c>
      <c r="CB200" s="54" t="b">
        <f>IF(ABS(Survey!$DT200)=0,TRUE,FALSE)</f>
        <v>1</v>
      </c>
      <c r="CC200" s="53" t="b">
        <f>NOT(ISBLANK(Survey!$DU200))</f>
        <v>0</v>
      </c>
      <c r="CD200" s="196" t="str">
        <f t="shared" si="152"/>
        <v>Fail</v>
      </c>
      <c r="CE200" s="47">
        <f>SUM(SUMIF(Survey!EA200:EC200,{"&gt;0","&lt;0"})*{1,-1})</f>
        <v>0</v>
      </c>
      <c r="CF200" s="50">
        <f t="shared" si="153"/>
        <v>0</v>
      </c>
      <c r="CG200" s="50">
        <f t="shared" si="154"/>
        <v>100</v>
      </c>
      <c r="CH200" s="48" t="b">
        <f>IF(OR(Survey!$M200="ETF",Survey!$M200="ETF, alternative mutual fund",Survey!$M200="Closed-end", Survey!$M200="Split share corp"),TRUE,FALSE)</f>
        <v>0</v>
      </c>
      <c r="CI200" s="196" t="str">
        <f t="shared" si="155"/>
        <v>Fail</v>
      </c>
      <c r="CJ200" s="47">
        <f>SUM(SUMIF(Survey!EE200:EK200,{"&gt;0","&lt;0"})*{1,-1})</f>
        <v>0</v>
      </c>
      <c r="CK200" s="50">
        <f t="shared" si="156"/>
        <v>0</v>
      </c>
      <c r="CL200" s="49">
        <f t="shared" si="157"/>
        <v>100</v>
      </c>
      <c r="CM200" s="196" t="str">
        <f t="shared" si="158"/>
        <v>Fail</v>
      </c>
      <c r="CN200" s="47">
        <f>SUM(SUMIF(Survey!EM200:ES200,{"&gt;0","&lt;0"})*{1,-1})</f>
        <v>0</v>
      </c>
      <c r="CO200" s="50">
        <f t="shared" si="159"/>
        <v>0</v>
      </c>
      <c r="CP200" s="49">
        <f t="shared" si="160"/>
        <v>100</v>
      </c>
    </row>
    <row r="201" spans="1:94">
      <c r="A201" s="1">
        <v>198</v>
      </c>
      <c r="B201" s="37" t="str">
        <f t="shared" si="121"/>
        <v>Pass</v>
      </c>
      <c r="C201" s="37" t="str">
        <f>IF(COUNTBLANK(Survey!B201:ET201)=$C$2, "Pass", "Fail")</f>
        <v>Pass</v>
      </c>
      <c r="D201" s="37" t="str">
        <f t="shared" si="122"/>
        <v>Fail</v>
      </c>
      <c r="F201" s="196" t="str">
        <f t="shared" si="123"/>
        <v>Fail</v>
      </c>
      <c r="G201" s="43">
        <f>COUNTBLANK(Survey!B201:D201)+COUNTBLANK(Survey!G201)+COUNTBLANK(Survey!I201)+COUNTBLANK(Survey!L201:M201)+COUNTBLANK(Survey!P201)+COUNTBLANK(Survey!S201:U201)+COUNTBLANK(Survey!AA201:AC201)+COUNTBLANK(Survey!AF201:AG201)+COUNTBLANK(Survey!AK201)</f>
        <v>17</v>
      </c>
      <c r="H201" s="196" t="str">
        <f t="shared" si="124"/>
        <v>Pass</v>
      </c>
      <c r="I201" s="44">
        <f>LEN(Survey!E201)</f>
        <v>0</v>
      </c>
      <c r="J201" s="196" t="str">
        <f t="shared" si="125"/>
        <v>Pass</v>
      </c>
      <c r="K201" s="43">
        <f>LEN(Survey!F201)</f>
        <v>0</v>
      </c>
      <c r="L201" s="196" t="str">
        <f t="shared" si="126"/>
        <v>Pass</v>
      </c>
      <c r="M201" s="44">
        <f>LEN(Survey!H201)</f>
        <v>0</v>
      </c>
      <c r="N201" s="43" t="str">
        <f>IF(Survey!$L201="Prospectus fund", "Yes", "No")</f>
        <v>No</v>
      </c>
      <c r="O201" s="196" t="str">
        <f t="shared" si="127"/>
        <v>Pass</v>
      </c>
      <c r="P201" s="44">
        <f>MOD((LEN(Survey!J201)+2),11)</f>
        <v>2</v>
      </c>
      <c r="Q201" s="48" t="b">
        <f>IF(OR(Survey!$M201="ETF",Survey!$M201="ETF, alternative mutual fund",Survey!$M201="Closed-end", Survey!$M201="Split share corp", Survey!$I201="Yes"),TRUE,FALSE)</f>
        <v>0</v>
      </c>
      <c r="R201" s="196" t="str">
        <f>IFERROR(IF(AND(OR(U201=V201,V201 = "Either"),NOT(ISBLANK(Survey!K201))),"Pass","Fail"),"Pass")</f>
        <v>Fail</v>
      </c>
      <c r="S201" s="47" cm="1">
        <f t="array" ref="S201">SUM(SUMIF(Survey!BO201:CH201,{"&gt;0","&lt;0"})*{1,-1})</f>
        <v>0</v>
      </c>
      <c r="T201" s="54" cm="1">
        <f t="array" ref="T201">SUM(SUMIF(Survey!BR201,{"&gt;0","&lt;0"})*{1,-1})+SUM(SUMIF(Survey!CB201,{"&gt;0","&lt;0"})*{1,-1})</f>
        <v>0</v>
      </c>
      <c r="U201" s="54">
        <f>Survey!K201</f>
        <v>0</v>
      </c>
      <c r="V201" s="53" t="str">
        <f t="shared" si="128"/>
        <v>Stand-alone</v>
      </c>
      <c r="W201" s="196" t="str">
        <f t="shared" si="129"/>
        <v>Fail</v>
      </c>
      <c r="X201" s="93" cm="1">
        <f t="array" ref="X201">SUM(SUMIF(Survey!BO201:CH201,{"&gt;0","&lt;0"})*{1,-1})+SUM(SUMIF(Survey!CJ201:DC201,{"&gt;0","&lt;0"})*{1,-1})</f>
        <v>0</v>
      </c>
      <c r="Y201" s="93">
        <f>IFERROR(X201/(Survey!$AL201),0)</f>
        <v>0</v>
      </c>
      <c r="Z201" s="198" t="b">
        <f>IF(OR(Survey!$M201="Alternative strategy or hedge",Survey!$M201="Other",Survey!$L201="Prospectus fund"),TRUE,FALSE)</f>
        <v>0</v>
      </c>
      <c r="AA201" s="198" t="b">
        <f>NOT(ISBLANK(Survey!$M201))</f>
        <v>0</v>
      </c>
      <c r="AB201" s="196" t="str">
        <f t="shared" si="130"/>
        <v>Pass</v>
      </c>
      <c r="AC201" s="54" t="b">
        <f>NOT(ISNUMBER(SEARCH("Other",Survey!$P201)))</f>
        <v>1</v>
      </c>
      <c r="AD201" s="53" t="b">
        <f>NOT(ISBLANK(Survey!$Q201))</f>
        <v>0</v>
      </c>
      <c r="AE201" s="239" t="str" cm="1">
        <f t="array" ref="AE201">IF(OR(IF(OR($AG201+$AH201 = 2, $AI201=1), FALSE, TRUE), AND($AF201:$AF201 = 0)),"Pass","Fail")</f>
        <v>Pass</v>
      </c>
      <c r="AF201" s="235">
        <f>COUNTBLANK(Survey!$W201:$Z201)</f>
        <v>4</v>
      </c>
      <c r="AG201" s="235">
        <f>IF(Survey!$I201="Yes",1,0)</f>
        <v>0</v>
      </c>
      <c r="AH201" s="235">
        <f>IF(OR(Survey!$M201="Mutual fund",Survey!$M201="Alternative mutual fund",Survey!$M201="Money market"),1,0)</f>
        <v>0</v>
      </c>
      <c r="AI201" s="240">
        <f>IF(OR(Survey!$M201="ETF",Survey!$M201="ETF, alternative mutual fund"),1,0)</f>
        <v>0</v>
      </c>
      <c r="AJ201" s="196" t="str">
        <f t="shared" si="131"/>
        <v>Pass</v>
      </c>
      <c r="AK201" s="54" t="b">
        <f>NOT(ISNUMBER(SEARCH("Yes",Survey!$AC201)))</f>
        <v>1</v>
      </c>
      <c r="AL201" s="53" t="b">
        <f>IF(COUNTBLANK(Survey!$AD201:$AE201)=0,TRUE, FALSE)</f>
        <v>0</v>
      </c>
      <c r="AM201" s="196" t="str">
        <f t="shared" si="132"/>
        <v>Pass</v>
      </c>
      <c r="AN201" s="54" t="b">
        <f>NOT(ISNUMBER(SEARCH("Yes",Survey!$AF201)))</f>
        <v>1</v>
      </c>
      <c r="AO201" s="53" t="b">
        <f>NOT(ISBLANK(Survey!$AH201))</f>
        <v>0</v>
      </c>
      <c r="AP201" s="196" t="str">
        <f t="shared" si="133"/>
        <v>Pass</v>
      </c>
      <c r="AQ201" s="54" t="b">
        <f>NOT(OR(ISNUMBER(SEARCH("Other",Survey!$AH201)),ISNUMBER(SEARCH("Multiple",Survey!$AH201))))</f>
        <v>1</v>
      </c>
      <c r="AR201" s="53" t="b">
        <f>NOT(ISBLANK(Survey!$AI201))</f>
        <v>0</v>
      </c>
      <c r="AS201" s="196" t="str">
        <f t="shared" si="134"/>
        <v>Fail</v>
      </c>
      <c r="AT201" s="45">
        <f>(Survey!$AL201)</f>
        <v>0</v>
      </c>
      <c r="AU201" s="37" t="str">
        <f t="shared" si="135"/>
        <v>Fail</v>
      </c>
      <c r="AV201" s="38">
        <f>ABS(Survey!$AL201)</f>
        <v>0</v>
      </c>
      <c r="AW201" s="64">
        <f>ABS(Survey!$AM201)+Survey!$AN201-ABS(Survey!$AO201)+ABS(Survey!$AP201)-ABS(Survey!$AQ201)+ABS(Survey!$AR201)-ABS(Survey!$AS201)+Survey!$AT201</f>
        <v>0</v>
      </c>
      <c r="AX201" s="46" t="str">
        <f t="shared" si="136"/>
        <v>No holdings</v>
      </c>
      <c r="AY201" s="37">
        <f t="shared" si="137"/>
        <v>0</v>
      </c>
      <c r="AZ201" s="196" t="str">
        <f t="shared" si="138"/>
        <v>Pass</v>
      </c>
      <c r="BA201" s="54" t="b">
        <f>IF(ABS(Survey!$AT201)=0,TRUE,FALSE)</f>
        <v>1</v>
      </c>
      <c r="BB201" s="53" t="b">
        <f>NOT(ISBLANK(Survey!$AU201))</f>
        <v>0</v>
      </c>
      <c r="BC201" s="37" t="str">
        <f t="shared" si="139"/>
        <v>Fail</v>
      </c>
      <c r="BD201" s="38">
        <f>ABS(Survey!$AL201)</f>
        <v>0</v>
      </c>
      <c r="BE201" s="38" cm="1">
        <f t="array" ref="BE201">SUM(SUMIF(Survey!AW201:BD201,{"&gt;0","&lt;0"})*{1,-1})-SUM(SUMIF(Survey!BF201:BM201,{"&gt;0","&lt;0"})*{1,-1})</f>
        <v>0</v>
      </c>
      <c r="BF201" s="46" t="str">
        <f t="shared" si="140"/>
        <v>No holdings</v>
      </c>
      <c r="BG201" s="37">
        <f t="shared" si="141"/>
        <v>0</v>
      </c>
      <c r="BH201" s="196" t="str">
        <f t="shared" si="142"/>
        <v>Fail</v>
      </c>
      <c r="BI201" s="47">
        <f>ABS(Survey!$AL201)</f>
        <v>0</v>
      </c>
      <c r="BJ201" s="47" cm="1">
        <f t="array" ref="BJ201">SUM(SUMIF(Survey!BO201:CH201,{"&gt;0","&lt;0"})*{1,-1})-SUM(SUMIF(Survey!CJ201:DC201,{"&gt;0","&lt;0"})*{1,-1})</f>
        <v>0</v>
      </c>
      <c r="BK201" s="48" t="str">
        <f t="shared" si="143"/>
        <v>No holdings</v>
      </c>
      <c r="BL201" s="49">
        <f t="shared" si="144"/>
        <v>0</v>
      </c>
      <c r="BM201" s="196" t="str">
        <f t="shared" si="145"/>
        <v>Pass</v>
      </c>
      <c r="BN201" s="54" t="b">
        <f>IF(ABS(Survey!$CH201)=0,TRUE,FALSE)</f>
        <v>1</v>
      </c>
      <c r="BO201" s="53" t="b">
        <f>NOT(ISBLANK(Survey!$CI201))</f>
        <v>0</v>
      </c>
      <c r="BP201" s="196" t="str">
        <f t="shared" si="146"/>
        <v>Pass</v>
      </c>
      <c r="BQ201" s="54" t="b">
        <f>IF(ABS(Survey!$DC201)=0,TRUE,FALSE)</f>
        <v>1</v>
      </c>
      <c r="BR201" s="53" t="b">
        <f>NOT(ISBLANK(Survey!$DD201))</f>
        <v>0</v>
      </c>
      <c r="BS201" s="37" t="str">
        <f t="shared" si="147"/>
        <v>Pass</v>
      </c>
      <c r="BT201" s="38" cm="1">
        <f t="array" ref="BT201">SUM(SUMIF(Survey!CD201,{"&gt;0","&lt;0"})*{1,-1})+SUM(SUMIF(Survey!CY201,{"&gt;0","&lt;0"})*{1,-1})</f>
        <v>0</v>
      </c>
      <c r="BU201" s="38">
        <f>SUM(SUMIF(Survey!DF201:DL201,{"&gt;0","&lt;0"})*{1,-1})+SUM(SUMIF(Survey!DN201:DT201,{"&gt;0","&lt;0"})*{1,-1})</f>
        <v>0</v>
      </c>
      <c r="BV201" s="37">
        <f t="shared" si="148"/>
        <v>0</v>
      </c>
      <c r="BW201" s="37">
        <f t="shared" si="149"/>
        <v>0</v>
      </c>
      <c r="BX201" s="196" t="str">
        <f t="shared" si="150"/>
        <v>Pass</v>
      </c>
      <c r="BY201" s="54" t="b">
        <f>IF(ABS(Survey!$DL201)=0,TRUE,FALSE)</f>
        <v>1</v>
      </c>
      <c r="BZ201" s="53" t="b">
        <f>NOT(ISBLANK(Survey!DM201))</f>
        <v>0</v>
      </c>
      <c r="CA201" s="196" t="str">
        <f t="shared" si="151"/>
        <v>Pass</v>
      </c>
      <c r="CB201" s="54" t="b">
        <f>IF(ABS(Survey!$DT201)=0,TRUE,FALSE)</f>
        <v>1</v>
      </c>
      <c r="CC201" s="53" t="b">
        <f>NOT(ISBLANK(Survey!$DU201))</f>
        <v>0</v>
      </c>
      <c r="CD201" s="196" t="str">
        <f t="shared" si="152"/>
        <v>Fail</v>
      </c>
      <c r="CE201" s="47">
        <f>SUM(SUMIF(Survey!EA201:EC201,{"&gt;0","&lt;0"})*{1,-1})</f>
        <v>0</v>
      </c>
      <c r="CF201" s="50">
        <f t="shared" si="153"/>
        <v>0</v>
      </c>
      <c r="CG201" s="50">
        <f t="shared" si="154"/>
        <v>100</v>
      </c>
      <c r="CH201" s="48" t="b">
        <f>IF(OR(Survey!$M201="ETF",Survey!$M201="ETF, alternative mutual fund",Survey!$M201="Closed-end", Survey!$M201="Split share corp"),TRUE,FALSE)</f>
        <v>0</v>
      </c>
      <c r="CI201" s="196" t="str">
        <f t="shared" si="155"/>
        <v>Fail</v>
      </c>
      <c r="CJ201" s="47">
        <f>SUM(SUMIF(Survey!EE201:EK201,{"&gt;0","&lt;0"})*{1,-1})</f>
        <v>0</v>
      </c>
      <c r="CK201" s="50">
        <f t="shared" si="156"/>
        <v>0</v>
      </c>
      <c r="CL201" s="49">
        <f t="shared" si="157"/>
        <v>100</v>
      </c>
      <c r="CM201" s="196" t="str">
        <f t="shared" si="158"/>
        <v>Fail</v>
      </c>
      <c r="CN201" s="47">
        <f>SUM(SUMIF(Survey!EM201:ES201,{"&gt;0","&lt;0"})*{1,-1})</f>
        <v>0</v>
      </c>
      <c r="CO201" s="50">
        <f t="shared" si="159"/>
        <v>0</v>
      </c>
      <c r="CP201" s="49">
        <f t="shared" si="160"/>
        <v>100</v>
      </c>
    </row>
    <row r="202" spans="1:94">
      <c r="A202" s="1">
        <v>199</v>
      </c>
      <c r="B202" s="37" t="str">
        <f t="shared" si="121"/>
        <v>Pass</v>
      </c>
      <c r="C202" s="37" t="str">
        <f>IF(COUNTBLANK(Survey!B202:ET202)=$C$2, "Pass", "Fail")</f>
        <v>Pass</v>
      </c>
      <c r="D202" s="37" t="str">
        <f t="shared" si="122"/>
        <v>Fail</v>
      </c>
      <c r="F202" s="196" t="str">
        <f t="shared" si="123"/>
        <v>Fail</v>
      </c>
      <c r="G202" s="43">
        <f>COUNTBLANK(Survey!B202:D202)+COUNTBLANK(Survey!G202)+COUNTBLANK(Survey!I202)+COUNTBLANK(Survey!L202:M202)+COUNTBLANK(Survey!P202)+COUNTBLANK(Survey!S202:U202)+COUNTBLANK(Survey!AA202:AC202)+COUNTBLANK(Survey!AF202:AG202)+COUNTBLANK(Survey!AK202)</f>
        <v>17</v>
      </c>
      <c r="H202" s="196" t="str">
        <f t="shared" si="124"/>
        <v>Pass</v>
      </c>
      <c r="I202" s="44">
        <f>LEN(Survey!E202)</f>
        <v>0</v>
      </c>
      <c r="J202" s="196" t="str">
        <f t="shared" si="125"/>
        <v>Pass</v>
      </c>
      <c r="K202" s="43">
        <f>LEN(Survey!F202)</f>
        <v>0</v>
      </c>
      <c r="L202" s="196" t="str">
        <f t="shared" si="126"/>
        <v>Pass</v>
      </c>
      <c r="M202" s="44">
        <f>LEN(Survey!H202)</f>
        <v>0</v>
      </c>
      <c r="N202" s="43" t="str">
        <f>IF(Survey!$L202="Prospectus fund", "Yes", "No")</f>
        <v>No</v>
      </c>
      <c r="O202" s="196" t="str">
        <f t="shared" si="127"/>
        <v>Pass</v>
      </c>
      <c r="P202" s="44">
        <f>MOD((LEN(Survey!J202)+2),11)</f>
        <v>2</v>
      </c>
      <c r="Q202" s="48" t="b">
        <f>IF(OR(Survey!$M202="ETF",Survey!$M202="ETF, alternative mutual fund",Survey!$M202="Closed-end", Survey!$M202="Split share corp", Survey!$I202="Yes"),TRUE,FALSE)</f>
        <v>0</v>
      </c>
      <c r="R202" s="196" t="str">
        <f>IFERROR(IF(AND(OR(U202=V202,V202 = "Either"),NOT(ISBLANK(Survey!K202))),"Pass","Fail"),"Pass")</f>
        <v>Fail</v>
      </c>
      <c r="S202" s="47" cm="1">
        <f t="array" ref="S202">SUM(SUMIF(Survey!BO202:CH202,{"&gt;0","&lt;0"})*{1,-1})</f>
        <v>0</v>
      </c>
      <c r="T202" s="54" cm="1">
        <f t="array" ref="T202">SUM(SUMIF(Survey!BR202,{"&gt;0","&lt;0"})*{1,-1})+SUM(SUMIF(Survey!CB202,{"&gt;0","&lt;0"})*{1,-1})</f>
        <v>0</v>
      </c>
      <c r="U202" s="54">
        <f>Survey!K202</f>
        <v>0</v>
      </c>
      <c r="V202" s="53" t="str">
        <f t="shared" si="128"/>
        <v>Stand-alone</v>
      </c>
      <c r="W202" s="196" t="str">
        <f t="shared" si="129"/>
        <v>Fail</v>
      </c>
      <c r="X202" s="93" cm="1">
        <f t="array" ref="X202">SUM(SUMIF(Survey!BO202:CH202,{"&gt;0","&lt;0"})*{1,-1})+SUM(SUMIF(Survey!CJ202:DC202,{"&gt;0","&lt;0"})*{1,-1})</f>
        <v>0</v>
      </c>
      <c r="Y202" s="93">
        <f>IFERROR(X202/(Survey!$AL202),0)</f>
        <v>0</v>
      </c>
      <c r="Z202" s="198" t="b">
        <f>IF(OR(Survey!$M202="Alternative strategy or hedge",Survey!$M202="Other",Survey!$L202="Prospectus fund"),TRUE,FALSE)</f>
        <v>0</v>
      </c>
      <c r="AA202" s="198" t="b">
        <f>NOT(ISBLANK(Survey!$M202))</f>
        <v>0</v>
      </c>
      <c r="AB202" s="196" t="str">
        <f t="shared" si="130"/>
        <v>Pass</v>
      </c>
      <c r="AC202" s="54" t="b">
        <f>NOT(ISNUMBER(SEARCH("Other",Survey!$P202)))</f>
        <v>1</v>
      </c>
      <c r="AD202" s="53" t="b">
        <f>NOT(ISBLANK(Survey!$Q202))</f>
        <v>0</v>
      </c>
      <c r="AE202" s="239" t="str" cm="1">
        <f t="array" ref="AE202">IF(OR(IF(OR($AG202+$AH202 = 2, $AI202=1), FALSE, TRUE), AND($AF202:$AF202 = 0)),"Pass","Fail")</f>
        <v>Pass</v>
      </c>
      <c r="AF202" s="235">
        <f>COUNTBLANK(Survey!$W202:$Z202)</f>
        <v>4</v>
      </c>
      <c r="AG202" s="235">
        <f>IF(Survey!$I202="Yes",1,0)</f>
        <v>0</v>
      </c>
      <c r="AH202" s="235">
        <f>IF(OR(Survey!$M202="Mutual fund",Survey!$M202="Alternative mutual fund",Survey!$M202="Money market"),1,0)</f>
        <v>0</v>
      </c>
      <c r="AI202" s="240">
        <f>IF(OR(Survey!$M202="ETF",Survey!$M202="ETF, alternative mutual fund"),1,0)</f>
        <v>0</v>
      </c>
      <c r="AJ202" s="196" t="str">
        <f t="shared" si="131"/>
        <v>Pass</v>
      </c>
      <c r="AK202" s="54" t="b">
        <f>NOT(ISNUMBER(SEARCH("Yes",Survey!$AC202)))</f>
        <v>1</v>
      </c>
      <c r="AL202" s="53" t="b">
        <f>IF(COUNTBLANK(Survey!$AD202:$AE202)=0,TRUE, FALSE)</f>
        <v>0</v>
      </c>
      <c r="AM202" s="196" t="str">
        <f t="shared" si="132"/>
        <v>Pass</v>
      </c>
      <c r="AN202" s="54" t="b">
        <f>NOT(ISNUMBER(SEARCH("Yes",Survey!$AF202)))</f>
        <v>1</v>
      </c>
      <c r="AO202" s="53" t="b">
        <f>NOT(ISBLANK(Survey!$AH202))</f>
        <v>0</v>
      </c>
      <c r="AP202" s="196" t="str">
        <f t="shared" si="133"/>
        <v>Pass</v>
      </c>
      <c r="AQ202" s="54" t="b">
        <f>NOT(OR(ISNUMBER(SEARCH("Other",Survey!$AH202)),ISNUMBER(SEARCH("Multiple",Survey!$AH202))))</f>
        <v>1</v>
      </c>
      <c r="AR202" s="53" t="b">
        <f>NOT(ISBLANK(Survey!$AI202))</f>
        <v>0</v>
      </c>
      <c r="AS202" s="196" t="str">
        <f t="shared" si="134"/>
        <v>Fail</v>
      </c>
      <c r="AT202" s="45">
        <f>(Survey!$AL202)</f>
        <v>0</v>
      </c>
      <c r="AU202" s="37" t="str">
        <f t="shared" si="135"/>
        <v>Fail</v>
      </c>
      <c r="AV202" s="38">
        <f>ABS(Survey!$AL202)</f>
        <v>0</v>
      </c>
      <c r="AW202" s="64">
        <f>ABS(Survey!$AM202)+Survey!$AN202-ABS(Survey!$AO202)+ABS(Survey!$AP202)-ABS(Survey!$AQ202)+ABS(Survey!$AR202)-ABS(Survey!$AS202)+Survey!$AT202</f>
        <v>0</v>
      </c>
      <c r="AX202" s="46" t="str">
        <f t="shared" si="136"/>
        <v>No holdings</v>
      </c>
      <c r="AY202" s="37">
        <f t="shared" si="137"/>
        <v>0</v>
      </c>
      <c r="AZ202" s="196" t="str">
        <f t="shared" si="138"/>
        <v>Pass</v>
      </c>
      <c r="BA202" s="54" t="b">
        <f>IF(ABS(Survey!$AT202)=0,TRUE,FALSE)</f>
        <v>1</v>
      </c>
      <c r="BB202" s="53" t="b">
        <f>NOT(ISBLANK(Survey!$AU202))</f>
        <v>0</v>
      </c>
      <c r="BC202" s="37" t="str">
        <f t="shared" si="139"/>
        <v>Fail</v>
      </c>
      <c r="BD202" s="38">
        <f>ABS(Survey!$AL202)</f>
        <v>0</v>
      </c>
      <c r="BE202" s="38" cm="1">
        <f t="array" ref="BE202">SUM(SUMIF(Survey!AW202:BD202,{"&gt;0","&lt;0"})*{1,-1})-SUM(SUMIF(Survey!BF202:BM202,{"&gt;0","&lt;0"})*{1,-1})</f>
        <v>0</v>
      </c>
      <c r="BF202" s="46" t="str">
        <f t="shared" si="140"/>
        <v>No holdings</v>
      </c>
      <c r="BG202" s="37">
        <f t="shared" si="141"/>
        <v>0</v>
      </c>
      <c r="BH202" s="196" t="str">
        <f t="shared" si="142"/>
        <v>Fail</v>
      </c>
      <c r="BI202" s="47">
        <f>ABS(Survey!$AL202)</f>
        <v>0</v>
      </c>
      <c r="BJ202" s="47" cm="1">
        <f t="array" ref="BJ202">SUM(SUMIF(Survey!BO202:CH202,{"&gt;0","&lt;0"})*{1,-1})-SUM(SUMIF(Survey!CJ202:DC202,{"&gt;0","&lt;0"})*{1,-1})</f>
        <v>0</v>
      </c>
      <c r="BK202" s="48" t="str">
        <f t="shared" si="143"/>
        <v>No holdings</v>
      </c>
      <c r="BL202" s="49">
        <f t="shared" si="144"/>
        <v>0</v>
      </c>
      <c r="BM202" s="196" t="str">
        <f t="shared" si="145"/>
        <v>Pass</v>
      </c>
      <c r="BN202" s="54" t="b">
        <f>IF(ABS(Survey!$CH202)=0,TRUE,FALSE)</f>
        <v>1</v>
      </c>
      <c r="BO202" s="53" t="b">
        <f>NOT(ISBLANK(Survey!$CI202))</f>
        <v>0</v>
      </c>
      <c r="BP202" s="196" t="str">
        <f t="shared" si="146"/>
        <v>Pass</v>
      </c>
      <c r="BQ202" s="54" t="b">
        <f>IF(ABS(Survey!$DC202)=0,TRUE,FALSE)</f>
        <v>1</v>
      </c>
      <c r="BR202" s="53" t="b">
        <f>NOT(ISBLANK(Survey!$DD202))</f>
        <v>0</v>
      </c>
      <c r="BS202" s="37" t="str">
        <f t="shared" si="147"/>
        <v>Pass</v>
      </c>
      <c r="BT202" s="38" cm="1">
        <f t="array" ref="BT202">SUM(SUMIF(Survey!CD202,{"&gt;0","&lt;0"})*{1,-1})+SUM(SUMIF(Survey!CY202,{"&gt;0","&lt;0"})*{1,-1})</f>
        <v>0</v>
      </c>
      <c r="BU202" s="38">
        <f>SUM(SUMIF(Survey!DF202:DL202,{"&gt;0","&lt;0"})*{1,-1})+SUM(SUMIF(Survey!DN202:DT202,{"&gt;0","&lt;0"})*{1,-1})</f>
        <v>0</v>
      </c>
      <c r="BV202" s="37">
        <f t="shared" si="148"/>
        <v>0</v>
      </c>
      <c r="BW202" s="37">
        <f t="shared" si="149"/>
        <v>0</v>
      </c>
      <c r="BX202" s="196" t="str">
        <f t="shared" si="150"/>
        <v>Pass</v>
      </c>
      <c r="BY202" s="54" t="b">
        <f>IF(ABS(Survey!$DL202)=0,TRUE,FALSE)</f>
        <v>1</v>
      </c>
      <c r="BZ202" s="53" t="b">
        <f>NOT(ISBLANK(Survey!DM202))</f>
        <v>0</v>
      </c>
      <c r="CA202" s="196" t="str">
        <f t="shared" si="151"/>
        <v>Pass</v>
      </c>
      <c r="CB202" s="54" t="b">
        <f>IF(ABS(Survey!$DT202)=0,TRUE,FALSE)</f>
        <v>1</v>
      </c>
      <c r="CC202" s="53" t="b">
        <f>NOT(ISBLANK(Survey!$DU202))</f>
        <v>0</v>
      </c>
      <c r="CD202" s="196" t="str">
        <f t="shared" si="152"/>
        <v>Fail</v>
      </c>
      <c r="CE202" s="47">
        <f>SUM(SUMIF(Survey!EA202:EC202,{"&gt;0","&lt;0"})*{1,-1})</f>
        <v>0</v>
      </c>
      <c r="CF202" s="50">
        <f t="shared" si="153"/>
        <v>0</v>
      </c>
      <c r="CG202" s="50">
        <f t="shared" si="154"/>
        <v>100</v>
      </c>
      <c r="CH202" s="48" t="b">
        <f>IF(OR(Survey!$M202="ETF",Survey!$M202="ETF, alternative mutual fund",Survey!$M202="Closed-end", Survey!$M202="Split share corp"),TRUE,FALSE)</f>
        <v>0</v>
      </c>
      <c r="CI202" s="196" t="str">
        <f t="shared" si="155"/>
        <v>Fail</v>
      </c>
      <c r="CJ202" s="47">
        <f>SUM(SUMIF(Survey!EE202:EK202,{"&gt;0","&lt;0"})*{1,-1})</f>
        <v>0</v>
      </c>
      <c r="CK202" s="50">
        <f t="shared" si="156"/>
        <v>0</v>
      </c>
      <c r="CL202" s="49">
        <f t="shared" si="157"/>
        <v>100</v>
      </c>
      <c r="CM202" s="196" t="str">
        <f t="shared" si="158"/>
        <v>Fail</v>
      </c>
      <c r="CN202" s="47">
        <f>SUM(SUMIF(Survey!EM202:ES202,{"&gt;0","&lt;0"})*{1,-1})</f>
        <v>0</v>
      </c>
      <c r="CO202" s="50">
        <f t="shared" si="159"/>
        <v>0</v>
      </c>
      <c r="CP202" s="49">
        <f t="shared" si="160"/>
        <v>100</v>
      </c>
    </row>
    <row r="203" spans="1:94">
      <c r="A203" s="1">
        <v>200</v>
      </c>
      <c r="B203" s="37" t="str">
        <f t="shared" si="121"/>
        <v>Pass</v>
      </c>
      <c r="C203" s="37" t="str">
        <f>IF(COUNTBLANK(Survey!B203:ET203)=$C$2, "Pass", "Fail")</f>
        <v>Pass</v>
      </c>
      <c r="D203" s="37" t="str">
        <f t="shared" si="122"/>
        <v>Fail</v>
      </c>
      <c r="F203" s="196" t="str">
        <f t="shared" si="123"/>
        <v>Fail</v>
      </c>
      <c r="G203" s="43">
        <f>COUNTBLANK(Survey!B203:D203)+COUNTBLANK(Survey!G203)+COUNTBLANK(Survey!I203)+COUNTBLANK(Survey!L203:M203)+COUNTBLANK(Survey!P203)+COUNTBLANK(Survey!S203:U203)+COUNTBLANK(Survey!AA203:AC203)+COUNTBLANK(Survey!AF203:AG203)+COUNTBLANK(Survey!AK203)</f>
        <v>17</v>
      </c>
      <c r="H203" s="196" t="str">
        <f t="shared" si="124"/>
        <v>Pass</v>
      </c>
      <c r="I203" s="44">
        <f>LEN(Survey!E203)</f>
        <v>0</v>
      </c>
      <c r="J203" s="196" t="str">
        <f t="shared" si="125"/>
        <v>Pass</v>
      </c>
      <c r="K203" s="43">
        <f>LEN(Survey!F203)</f>
        <v>0</v>
      </c>
      <c r="L203" s="196" t="str">
        <f t="shared" si="126"/>
        <v>Pass</v>
      </c>
      <c r="M203" s="44">
        <f>LEN(Survey!H203)</f>
        <v>0</v>
      </c>
      <c r="N203" s="43" t="str">
        <f>IF(Survey!$L203="Prospectus fund", "Yes", "No")</f>
        <v>No</v>
      </c>
      <c r="O203" s="196" t="str">
        <f t="shared" si="127"/>
        <v>Pass</v>
      </c>
      <c r="P203" s="44">
        <f>MOD((LEN(Survey!J203)+2),11)</f>
        <v>2</v>
      </c>
      <c r="Q203" s="48" t="b">
        <f>IF(OR(Survey!$M203="ETF",Survey!$M203="ETF, alternative mutual fund",Survey!$M203="Closed-end", Survey!$M203="Split share corp", Survey!$I203="Yes"),TRUE,FALSE)</f>
        <v>0</v>
      </c>
      <c r="R203" s="196" t="str">
        <f>IFERROR(IF(AND(OR(U203=V203,V203 = "Either"),NOT(ISBLANK(Survey!K203))),"Pass","Fail"),"Pass")</f>
        <v>Fail</v>
      </c>
      <c r="S203" s="47" cm="1">
        <f t="array" ref="S203">SUM(SUMIF(Survey!BO203:CH203,{"&gt;0","&lt;0"})*{1,-1})</f>
        <v>0</v>
      </c>
      <c r="T203" s="54" cm="1">
        <f t="array" ref="T203">SUM(SUMIF(Survey!BR203,{"&gt;0","&lt;0"})*{1,-1})+SUM(SUMIF(Survey!CB203,{"&gt;0","&lt;0"})*{1,-1})</f>
        <v>0</v>
      </c>
      <c r="U203" s="54">
        <f>Survey!K203</f>
        <v>0</v>
      </c>
      <c r="V203" s="53" t="str">
        <f t="shared" si="128"/>
        <v>Stand-alone</v>
      </c>
      <c r="W203" s="196" t="str">
        <f t="shared" si="129"/>
        <v>Fail</v>
      </c>
      <c r="X203" s="93" cm="1">
        <f t="array" ref="X203">SUM(SUMIF(Survey!BO203:CH203,{"&gt;0","&lt;0"})*{1,-1})+SUM(SUMIF(Survey!CJ203:DC203,{"&gt;0","&lt;0"})*{1,-1})</f>
        <v>0</v>
      </c>
      <c r="Y203" s="93">
        <f>IFERROR(X203/(Survey!$AL203),0)</f>
        <v>0</v>
      </c>
      <c r="Z203" s="198" t="b">
        <f>IF(OR(Survey!$M203="Alternative strategy or hedge",Survey!$M203="Other",Survey!$L203="Prospectus fund"),TRUE,FALSE)</f>
        <v>0</v>
      </c>
      <c r="AA203" s="198" t="b">
        <f>NOT(ISBLANK(Survey!$M203))</f>
        <v>0</v>
      </c>
      <c r="AB203" s="196" t="str">
        <f t="shared" si="130"/>
        <v>Pass</v>
      </c>
      <c r="AC203" s="54" t="b">
        <f>NOT(ISNUMBER(SEARCH("Other",Survey!$P203)))</f>
        <v>1</v>
      </c>
      <c r="AD203" s="53" t="b">
        <f>NOT(ISBLANK(Survey!$Q203))</f>
        <v>0</v>
      </c>
      <c r="AE203" s="239" t="str" cm="1">
        <f t="array" ref="AE203">IF(OR(IF(OR($AG203+$AH203 = 2, $AI203=1), FALSE, TRUE), AND($AF203:$AF203 = 0)),"Pass","Fail")</f>
        <v>Pass</v>
      </c>
      <c r="AF203" s="235">
        <f>COUNTBLANK(Survey!$W203:$Z203)</f>
        <v>4</v>
      </c>
      <c r="AG203" s="235">
        <f>IF(Survey!$I203="Yes",1,0)</f>
        <v>0</v>
      </c>
      <c r="AH203" s="235">
        <f>IF(OR(Survey!$M203="Mutual fund",Survey!$M203="Alternative mutual fund",Survey!$M203="Money market"),1,0)</f>
        <v>0</v>
      </c>
      <c r="AI203" s="240">
        <f>IF(OR(Survey!$M203="ETF",Survey!$M203="ETF, alternative mutual fund"),1,0)</f>
        <v>0</v>
      </c>
      <c r="AJ203" s="196" t="str">
        <f t="shared" si="131"/>
        <v>Pass</v>
      </c>
      <c r="AK203" s="54" t="b">
        <f>NOT(ISNUMBER(SEARCH("Yes",Survey!$AC203)))</f>
        <v>1</v>
      </c>
      <c r="AL203" s="53" t="b">
        <f>IF(COUNTBLANK(Survey!$AD203:$AE203)=0,TRUE, FALSE)</f>
        <v>0</v>
      </c>
      <c r="AM203" s="196" t="str">
        <f t="shared" si="132"/>
        <v>Pass</v>
      </c>
      <c r="AN203" s="54" t="b">
        <f>NOT(ISNUMBER(SEARCH("Yes",Survey!$AF203)))</f>
        <v>1</v>
      </c>
      <c r="AO203" s="53" t="b">
        <f>NOT(ISBLANK(Survey!$AH203))</f>
        <v>0</v>
      </c>
      <c r="AP203" s="196" t="str">
        <f t="shared" si="133"/>
        <v>Pass</v>
      </c>
      <c r="AQ203" s="54" t="b">
        <f>NOT(OR(ISNUMBER(SEARCH("Other",Survey!$AH203)),ISNUMBER(SEARCH("Multiple",Survey!$AH203))))</f>
        <v>1</v>
      </c>
      <c r="AR203" s="53" t="b">
        <f>NOT(ISBLANK(Survey!$AI203))</f>
        <v>0</v>
      </c>
      <c r="AS203" s="196" t="str">
        <f t="shared" si="134"/>
        <v>Fail</v>
      </c>
      <c r="AT203" s="45">
        <f>(Survey!$AL203)</f>
        <v>0</v>
      </c>
      <c r="AU203" s="37" t="str">
        <f t="shared" si="135"/>
        <v>Fail</v>
      </c>
      <c r="AV203" s="38">
        <f>ABS(Survey!$AL203)</f>
        <v>0</v>
      </c>
      <c r="AW203" s="64">
        <f>ABS(Survey!$AM203)+Survey!$AN203-ABS(Survey!$AO203)+ABS(Survey!$AP203)-ABS(Survey!$AQ203)+ABS(Survey!$AR203)-ABS(Survey!$AS203)+Survey!$AT203</f>
        <v>0</v>
      </c>
      <c r="AX203" s="46" t="str">
        <f t="shared" si="136"/>
        <v>No holdings</v>
      </c>
      <c r="AY203" s="37">
        <f t="shared" si="137"/>
        <v>0</v>
      </c>
      <c r="AZ203" s="196" t="str">
        <f t="shared" si="138"/>
        <v>Pass</v>
      </c>
      <c r="BA203" s="54" t="b">
        <f>IF(ABS(Survey!$AT203)=0,TRUE,FALSE)</f>
        <v>1</v>
      </c>
      <c r="BB203" s="53" t="b">
        <f>NOT(ISBLANK(Survey!$AU203))</f>
        <v>0</v>
      </c>
      <c r="BC203" s="37" t="str">
        <f t="shared" si="139"/>
        <v>Fail</v>
      </c>
      <c r="BD203" s="38">
        <f>ABS(Survey!$AL203)</f>
        <v>0</v>
      </c>
      <c r="BE203" s="38" cm="1">
        <f t="array" ref="BE203">SUM(SUMIF(Survey!AW203:BD203,{"&gt;0","&lt;0"})*{1,-1})-SUM(SUMIF(Survey!BF203:BM203,{"&gt;0","&lt;0"})*{1,-1})</f>
        <v>0</v>
      </c>
      <c r="BF203" s="46" t="str">
        <f t="shared" si="140"/>
        <v>No holdings</v>
      </c>
      <c r="BG203" s="37">
        <f t="shared" si="141"/>
        <v>0</v>
      </c>
      <c r="BH203" s="196" t="str">
        <f t="shared" si="142"/>
        <v>Fail</v>
      </c>
      <c r="BI203" s="47">
        <f>ABS(Survey!$AL203)</f>
        <v>0</v>
      </c>
      <c r="BJ203" s="47" cm="1">
        <f t="array" ref="BJ203">SUM(SUMIF(Survey!BO203:CH203,{"&gt;0","&lt;0"})*{1,-1})-SUM(SUMIF(Survey!CJ203:DC203,{"&gt;0","&lt;0"})*{1,-1})</f>
        <v>0</v>
      </c>
      <c r="BK203" s="48" t="str">
        <f t="shared" si="143"/>
        <v>No holdings</v>
      </c>
      <c r="BL203" s="49">
        <f t="shared" si="144"/>
        <v>0</v>
      </c>
      <c r="BM203" s="196" t="str">
        <f t="shared" si="145"/>
        <v>Pass</v>
      </c>
      <c r="BN203" s="54" t="b">
        <f>IF(ABS(Survey!$CH203)=0,TRUE,FALSE)</f>
        <v>1</v>
      </c>
      <c r="BO203" s="53" t="b">
        <f>NOT(ISBLANK(Survey!$CI203))</f>
        <v>0</v>
      </c>
      <c r="BP203" s="196" t="str">
        <f t="shared" si="146"/>
        <v>Pass</v>
      </c>
      <c r="BQ203" s="54" t="b">
        <f>IF(ABS(Survey!$DC203)=0,TRUE,FALSE)</f>
        <v>1</v>
      </c>
      <c r="BR203" s="53" t="b">
        <f>NOT(ISBLANK(Survey!$DD203))</f>
        <v>0</v>
      </c>
      <c r="BS203" s="37" t="str">
        <f t="shared" si="147"/>
        <v>Pass</v>
      </c>
      <c r="BT203" s="38" cm="1">
        <f t="array" ref="BT203">SUM(SUMIF(Survey!CD203,{"&gt;0","&lt;0"})*{1,-1})+SUM(SUMIF(Survey!CY203,{"&gt;0","&lt;0"})*{1,-1})</f>
        <v>0</v>
      </c>
      <c r="BU203" s="38">
        <f>SUM(SUMIF(Survey!DF203:DL203,{"&gt;0","&lt;0"})*{1,-1})+SUM(SUMIF(Survey!DN203:DT203,{"&gt;0","&lt;0"})*{1,-1})</f>
        <v>0</v>
      </c>
      <c r="BV203" s="37">
        <f t="shared" si="148"/>
        <v>0</v>
      </c>
      <c r="BW203" s="37">
        <f t="shared" si="149"/>
        <v>0</v>
      </c>
      <c r="BX203" s="196" t="str">
        <f t="shared" si="150"/>
        <v>Pass</v>
      </c>
      <c r="BY203" s="54" t="b">
        <f>IF(ABS(Survey!$DL203)=0,TRUE,FALSE)</f>
        <v>1</v>
      </c>
      <c r="BZ203" s="53" t="b">
        <f>NOT(ISBLANK(Survey!DM203))</f>
        <v>0</v>
      </c>
      <c r="CA203" s="196" t="str">
        <f t="shared" si="151"/>
        <v>Pass</v>
      </c>
      <c r="CB203" s="54" t="b">
        <f>IF(ABS(Survey!$DT203)=0,TRUE,FALSE)</f>
        <v>1</v>
      </c>
      <c r="CC203" s="53" t="b">
        <f>NOT(ISBLANK(Survey!$DU203))</f>
        <v>0</v>
      </c>
      <c r="CD203" s="196" t="str">
        <f t="shared" si="152"/>
        <v>Fail</v>
      </c>
      <c r="CE203" s="47">
        <f>SUM(SUMIF(Survey!EA203:EC203,{"&gt;0","&lt;0"})*{1,-1})</f>
        <v>0</v>
      </c>
      <c r="CF203" s="50">
        <f t="shared" si="153"/>
        <v>0</v>
      </c>
      <c r="CG203" s="50">
        <f t="shared" si="154"/>
        <v>100</v>
      </c>
      <c r="CH203" s="48" t="b">
        <f>IF(OR(Survey!$M203="ETF",Survey!$M203="ETF, alternative mutual fund",Survey!$M203="Closed-end", Survey!$M203="Split share corp"),TRUE,FALSE)</f>
        <v>0</v>
      </c>
      <c r="CI203" s="196" t="str">
        <f t="shared" si="155"/>
        <v>Fail</v>
      </c>
      <c r="CJ203" s="47">
        <f>SUM(SUMIF(Survey!EE203:EK203,{"&gt;0","&lt;0"})*{1,-1})</f>
        <v>0</v>
      </c>
      <c r="CK203" s="50">
        <f t="shared" si="156"/>
        <v>0</v>
      </c>
      <c r="CL203" s="49">
        <f t="shared" si="157"/>
        <v>100</v>
      </c>
      <c r="CM203" s="196" t="str">
        <f t="shared" si="158"/>
        <v>Fail</v>
      </c>
      <c r="CN203" s="47">
        <f>SUM(SUMIF(Survey!EM203:ES203,{"&gt;0","&lt;0"})*{1,-1})</f>
        <v>0</v>
      </c>
      <c r="CO203" s="50">
        <f t="shared" si="159"/>
        <v>0</v>
      </c>
      <c r="CP203" s="49">
        <f t="shared" si="160"/>
        <v>100</v>
      </c>
    </row>
    <row r="204" spans="1:94">
      <c r="A204" s="1">
        <v>201</v>
      </c>
      <c r="B204" s="37" t="str">
        <f t="shared" si="121"/>
        <v>Pass</v>
      </c>
      <c r="C204" s="37" t="str">
        <f>IF(COUNTBLANK(Survey!B204:ET204)=$C$2, "Pass", "Fail")</f>
        <v>Pass</v>
      </c>
      <c r="D204" s="37" t="str">
        <f t="shared" si="122"/>
        <v>Fail</v>
      </c>
      <c r="F204" s="196" t="str">
        <f t="shared" si="123"/>
        <v>Fail</v>
      </c>
      <c r="G204" s="43">
        <f>COUNTBLANK(Survey!B204:D204)+COUNTBLANK(Survey!G204)+COUNTBLANK(Survey!I204)+COUNTBLANK(Survey!L204:M204)+COUNTBLANK(Survey!P204)+COUNTBLANK(Survey!S204:U204)+COUNTBLANK(Survey!AA204:AC204)+COUNTBLANK(Survey!AF204:AG204)+COUNTBLANK(Survey!AK204)</f>
        <v>17</v>
      </c>
      <c r="H204" s="196" t="str">
        <f t="shared" si="124"/>
        <v>Pass</v>
      </c>
      <c r="I204" s="44">
        <f>LEN(Survey!E204)</f>
        <v>0</v>
      </c>
      <c r="J204" s="196" t="str">
        <f t="shared" si="125"/>
        <v>Pass</v>
      </c>
      <c r="K204" s="43">
        <f>LEN(Survey!F204)</f>
        <v>0</v>
      </c>
      <c r="L204" s="196" t="str">
        <f t="shared" si="126"/>
        <v>Pass</v>
      </c>
      <c r="M204" s="44">
        <f>LEN(Survey!H204)</f>
        <v>0</v>
      </c>
      <c r="N204" s="43" t="str">
        <f>IF(Survey!$L204="Prospectus fund", "Yes", "No")</f>
        <v>No</v>
      </c>
      <c r="O204" s="196" t="str">
        <f t="shared" si="127"/>
        <v>Pass</v>
      </c>
      <c r="P204" s="44">
        <f>MOD((LEN(Survey!J204)+2),11)</f>
        <v>2</v>
      </c>
      <c r="Q204" s="48" t="b">
        <f>IF(OR(Survey!$M204="ETF",Survey!$M204="ETF, alternative mutual fund",Survey!$M204="Closed-end", Survey!$M204="Split share corp", Survey!$I204="Yes"),TRUE,FALSE)</f>
        <v>0</v>
      </c>
      <c r="R204" s="196" t="str">
        <f>IFERROR(IF(AND(OR(U204=V204,V204 = "Either"),NOT(ISBLANK(Survey!K204))),"Pass","Fail"),"Pass")</f>
        <v>Fail</v>
      </c>
      <c r="S204" s="47" cm="1">
        <f t="array" ref="S204">SUM(SUMIF(Survey!BO204:CH204,{"&gt;0","&lt;0"})*{1,-1})</f>
        <v>0</v>
      </c>
      <c r="T204" s="54" cm="1">
        <f t="array" ref="T204">SUM(SUMIF(Survey!BR204,{"&gt;0","&lt;0"})*{1,-1})+SUM(SUMIF(Survey!CB204,{"&gt;0","&lt;0"})*{1,-1})</f>
        <v>0</v>
      </c>
      <c r="U204" s="54">
        <f>Survey!K204</f>
        <v>0</v>
      </c>
      <c r="V204" s="53" t="str">
        <f t="shared" si="128"/>
        <v>Stand-alone</v>
      </c>
      <c r="W204" s="196" t="str">
        <f t="shared" si="129"/>
        <v>Fail</v>
      </c>
      <c r="X204" s="93" cm="1">
        <f t="array" ref="X204">SUM(SUMIF(Survey!BO204:CH204,{"&gt;0","&lt;0"})*{1,-1})+SUM(SUMIF(Survey!CJ204:DC204,{"&gt;0","&lt;0"})*{1,-1})</f>
        <v>0</v>
      </c>
      <c r="Y204" s="93">
        <f>IFERROR(X204/(Survey!$AL204),0)</f>
        <v>0</v>
      </c>
      <c r="Z204" s="198" t="b">
        <f>IF(OR(Survey!$M204="Alternative strategy or hedge",Survey!$M204="Other",Survey!$L204="Prospectus fund"),TRUE,FALSE)</f>
        <v>0</v>
      </c>
      <c r="AA204" s="198" t="b">
        <f>NOT(ISBLANK(Survey!$M204))</f>
        <v>0</v>
      </c>
      <c r="AB204" s="196" t="str">
        <f t="shared" si="130"/>
        <v>Pass</v>
      </c>
      <c r="AC204" s="54" t="b">
        <f>NOT(ISNUMBER(SEARCH("Other",Survey!$P204)))</f>
        <v>1</v>
      </c>
      <c r="AD204" s="53" t="b">
        <f>NOT(ISBLANK(Survey!$Q204))</f>
        <v>0</v>
      </c>
      <c r="AE204" s="239" t="str" cm="1">
        <f t="array" ref="AE204">IF(OR(IF(OR($AG204+$AH204 = 2, $AI204=1), FALSE, TRUE), AND($AF204:$AF204 = 0)),"Pass","Fail")</f>
        <v>Pass</v>
      </c>
      <c r="AF204" s="235">
        <f>COUNTBLANK(Survey!$W204:$Z204)</f>
        <v>4</v>
      </c>
      <c r="AG204" s="235">
        <f>IF(Survey!$I204="Yes",1,0)</f>
        <v>0</v>
      </c>
      <c r="AH204" s="235">
        <f>IF(OR(Survey!$M204="Mutual fund",Survey!$M204="Alternative mutual fund",Survey!$M204="Money market"),1,0)</f>
        <v>0</v>
      </c>
      <c r="AI204" s="240">
        <f>IF(OR(Survey!$M204="ETF",Survey!$M204="ETF, alternative mutual fund"),1,0)</f>
        <v>0</v>
      </c>
      <c r="AJ204" s="196" t="str">
        <f t="shared" si="131"/>
        <v>Pass</v>
      </c>
      <c r="AK204" s="54" t="b">
        <f>NOT(ISNUMBER(SEARCH("Yes",Survey!$AC204)))</f>
        <v>1</v>
      </c>
      <c r="AL204" s="53" t="b">
        <f>IF(COUNTBLANK(Survey!$AD204:$AE204)=0,TRUE, FALSE)</f>
        <v>0</v>
      </c>
      <c r="AM204" s="196" t="str">
        <f t="shared" si="132"/>
        <v>Pass</v>
      </c>
      <c r="AN204" s="54" t="b">
        <f>NOT(ISNUMBER(SEARCH("Yes",Survey!$AF204)))</f>
        <v>1</v>
      </c>
      <c r="AO204" s="53" t="b">
        <f>NOT(ISBLANK(Survey!$AH204))</f>
        <v>0</v>
      </c>
      <c r="AP204" s="196" t="str">
        <f t="shared" si="133"/>
        <v>Pass</v>
      </c>
      <c r="AQ204" s="54" t="b">
        <f>NOT(OR(ISNUMBER(SEARCH("Other",Survey!$AH204)),ISNUMBER(SEARCH("Multiple",Survey!$AH204))))</f>
        <v>1</v>
      </c>
      <c r="AR204" s="53" t="b">
        <f>NOT(ISBLANK(Survey!$AI204))</f>
        <v>0</v>
      </c>
      <c r="AS204" s="196" t="str">
        <f t="shared" si="134"/>
        <v>Fail</v>
      </c>
      <c r="AT204" s="45">
        <f>(Survey!$AL204)</f>
        <v>0</v>
      </c>
      <c r="AU204" s="37" t="str">
        <f t="shared" si="135"/>
        <v>Fail</v>
      </c>
      <c r="AV204" s="38">
        <f>ABS(Survey!$AL204)</f>
        <v>0</v>
      </c>
      <c r="AW204" s="64">
        <f>ABS(Survey!$AM204)+Survey!$AN204-ABS(Survey!$AO204)+ABS(Survey!$AP204)-ABS(Survey!$AQ204)+ABS(Survey!$AR204)-ABS(Survey!$AS204)+Survey!$AT204</f>
        <v>0</v>
      </c>
      <c r="AX204" s="46" t="str">
        <f t="shared" si="136"/>
        <v>No holdings</v>
      </c>
      <c r="AY204" s="37">
        <f t="shared" si="137"/>
        <v>0</v>
      </c>
      <c r="AZ204" s="196" t="str">
        <f t="shared" si="138"/>
        <v>Pass</v>
      </c>
      <c r="BA204" s="54" t="b">
        <f>IF(ABS(Survey!$AT204)=0,TRUE,FALSE)</f>
        <v>1</v>
      </c>
      <c r="BB204" s="53" t="b">
        <f>NOT(ISBLANK(Survey!$AU204))</f>
        <v>0</v>
      </c>
      <c r="BC204" s="37" t="str">
        <f t="shared" si="139"/>
        <v>Fail</v>
      </c>
      <c r="BD204" s="38">
        <f>ABS(Survey!$AL204)</f>
        <v>0</v>
      </c>
      <c r="BE204" s="38" cm="1">
        <f t="array" ref="BE204">SUM(SUMIF(Survey!AW204:BD204,{"&gt;0","&lt;0"})*{1,-1})-SUM(SUMIF(Survey!BF204:BM204,{"&gt;0","&lt;0"})*{1,-1})</f>
        <v>0</v>
      </c>
      <c r="BF204" s="46" t="str">
        <f t="shared" si="140"/>
        <v>No holdings</v>
      </c>
      <c r="BG204" s="37">
        <f t="shared" si="141"/>
        <v>0</v>
      </c>
      <c r="BH204" s="196" t="str">
        <f t="shared" si="142"/>
        <v>Fail</v>
      </c>
      <c r="BI204" s="47">
        <f>ABS(Survey!$AL204)</f>
        <v>0</v>
      </c>
      <c r="BJ204" s="47" cm="1">
        <f t="array" ref="BJ204">SUM(SUMIF(Survey!BO204:CH204,{"&gt;0","&lt;0"})*{1,-1})-SUM(SUMIF(Survey!CJ204:DC204,{"&gt;0","&lt;0"})*{1,-1})</f>
        <v>0</v>
      </c>
      <c r="BK204" s="48" t="str">
        <f t="shared" si="143"/>
        <v>No holdings</v>
      </c>
      <c r="BL204" s="49">
        <f t="shared" si="144"/>
        <v>0</v>
      </c>
      <c r="BM204" s="196" t="str">
        <f t="shared" si="145"/>
        <v>Pass</v>
      </c>
      <c r="BN204" s="54" t="b">
        <f>IF(ABS(Survey!$CH204)=0,TRUE,FALSE)</f>
        <v>1</v>
      </c>
      <c r="BO204" s="53" t="b">
        <f>NOT(ISBLANK(Survey!$CI204))</f>
        <v>0</v>
      </c>
      <c r="BP204" s="196" t="str">
        <f t="shared" si="146"/>
        <v>Pass</v>
      </c>
      <c r="BQ204" s="54" t="b">
        <f>IF(ABS(Survey!$DC204)=0,TRUE,FALSE)</f>
        <v>1</v>
      </c>
      <c r="BR204" s="53" t="b">
        <f>NOT(ISBLANK(Survey!$DD204))</f>
        <v>0</v>
      </c>
      <c r="BS204" s="37" t="str">
        <f t="shared" si="147"/>
        <v>Pass</v>
      </c>
      <c r="BT204" s="38" cm="1">
        <f t="array" ref="BT204">SUM(SUMIF(Survey!CD204,{"&gt;0","&lt;0"})*{1,-1})+SUM(SUMIF(Survey!CY204,{"&gt;0","&lt;0"})*{1,-1})</f>
        <v>0</v>
      </c>
      <c r="BU204" s="38">
        <f>SUM(SUMIF(Survey!DF204:DL204,{"&gt;0","&lt;0"})*{1,-1})+SUM(SUMIF(Survey!DN204:DT204,{"&gt;0","&lt;0"})*{1,-1})</f>
        <v>0</v>
      </c>
      <c r="BV204" s="37">
        <f t="shared" si="148"/>
        <v>0</v>
      </c>
      <c r="BW204" s="37">
        <f t="shared" si="149"/>
        <v>0</v>
      </c>
      <c r="BX204" s="196" t="str">
        <f t="shared" si="150"/>
        <v>Pass</v>
      </c>
      <c r="BY204" s="54" t="b">
        <f>IF(ABS(Survey!$DL204)=0,TRUE,FALSE)</f>
        <v>1</v>
      </c>
      <c r="BZ204" s="53" t="b">
        <f>NOT(ISBLANK(Survey!DM204))</f>
        <v>0</v>
      </c>
      <c r="CA204" s="196" t="str">
        <f t="shared" si="151"/>
        <v>Pass</v>
      </c>
      <c r="CB204" s="54" t="b">
        <f>IF(ABS(Survey!$DT204)=0,TRUE,FALSE)</f>
        <v>1</v>
      </c>
      <c r="CC204" s="53" t="b">
        <f>NOT(ISBLANK(Survey!$DU204))</f>
        <v>0</v>
      </c>
      <c r="CD204" s="196" t="str">
        <f t="shared" si="152"/>
        <v>Fail</v>
      </c>
      <c r="CE204" s="47">
        <f>SUM(SUMIF(Survey!EA204:EC204,{"&gt;0","&lt;0"})*{1,-1})</f>
        <v>0</v>
      </c>
      <c r="CF204" s="50">
        <f t="shared" si="153"/>
        <v>0</v>
      </c>
      <c r="CG204" s="50">
        <f t="shared" si="154"/>
        <v>100</v>
      </c>
      <c r="CH204" s="48" t="b">
        <f>IF(OR(Survey!$M204="ETF",Survey!$M204="ETF, alternative mutual fund",Survey!$M204="Closed-end", Survey!$M204="Split share corp"),TRUE,FALSE)</f>
        <v>0</v>
      </c>
      <c r="CI204" s="196" t="str">
        <f t="shared" si="155"/>
        <v>Fail</v>
      </c>
      <c r="CJ204" s="47">
        <f>SUM(SUMIF(Survey!EE204:EK204,{"&gt;0","&lt;0"})*{1,-1})</f>
        <v>0</v>
      </c>
      <c r="CK204" s="50">
        <f t="shared" si="156"/>
        <v>0</v>
      </c>
      <c r="CL204" s="49">
        <f t="shared" si="157"/>
        <v>100</v>
      </c>
      <c r="CM204" s="196" t="str">
        <f t="shared" si="158"/>
        <v>Fail</v>
      </c>
      <c r="CN204" s="47">
        <f>SUM(SUMIF(Survey!EM204:ES204,{"&gt;0","&lt;0"})*{1,-1})</f>
        <v>0</v>
      </c>
      <c r="CO204" s="50">
        <f t="shared" si="159"/>
        <v>0</v>
      </c>
      <c r="CP204" s="49">
        <f t="shared" si="160"/>
        <v>100</v>
      </c>
    </row>
    <row r="205" spans="1:94">
      <c r="A205" s="1">
        <v>202</v>
      </c>
      <c r="B205" s="37" t="str">
        <f t="shared" si="121"/>
        <v>Pass</v>
      </c>
      <c r="C205" s="37" t="str">
        <f>IF(COUNTBLANK(Survey!B205:ET205)=$C$2, "Pass", "Fail")</f>
        <v>Pass</v>
      </c>
      <c r="D205" s="37" t="str">
        <f t="shared" si="122"/>
        <v>Fail</v>
      </c>
      <c r="F205" s="196" t="str">
        <f t="shared" si="123"/>
        <v>Fail</v>
      </c>
      <c r="G205" s="43">
        <f>COUNTBLANK(Survey!B205:D205)+COUNTBLANK(Survey!G205)+COUNTBLANK(Survey!I205)+COUNTBLANK(Survey!L205:M205)+COUNTBLANK(Survey!P205)+COUNTBLANK(Survey!S205:U205)+COUNTBLANK(Survey!AA205:AC205)+COUNTBLANK(Survey!AF205:AG205)+COUNTBLANK(Survey!AK205)</f>
        <v>17</v>
      </c>
      <c r="H205" s="196" t="str">
        <f t="shared" si="124"/>
        <v>Pass</v>
      </c>
      <c r="I205" s="44">
        <f>LEN(Survey!E205)</f>
        <v>0</v>
      </c>
      <c r="J205" s="196" t="str">
        <f t="shared" si="125"/>
        <v>Pass</v>
      </c>
      <c r="K205" s="43">
        <f>LEN(Survey!F205)</f>
        <v>0</v>
      </c>
      <c r="L205" s="196" t="str">
        <f t="shared" si="126"/>
        <v>Pass</v>
      </c>
      <c r="M205" s="44">
        <f>LEN(Survey!H205)</f>
        <v>0</v>
      </c>
      <c r="N205" s="43" t="str">
        <f>IF(Survey!$L205="Prospectus fund", "Yes", "No")</f>
        <v>No</v>
      </c>
      <c r="O205" s="196" t="str">
        <f t="shared" si="127"/>
        <v>Pass</v>
      </c>
      <c r="P205" s="44">
        <f>MOD((LEN(Survey!J205)+2),11)</f>
        <v>2</v>
      </c>
      <c r="Q205" s="48" t="b">
        <f>IF(OR(Survey!$M205="ETF",Survey!$M205="ETF, alternative mutual fund",Survey!$M205="Closed-end", Survey!$M205="Split share corp", Survey!$I205="Yes"),TRUE,FALSE)</f>
        <v>0</v>
      </c>
      <c r="R205" s="196" t="str">
        <f>IFERROR(IF(AND(OR(U205=V205,V205 = "Either"),NOT(ISBLANK(Survey!K205))),"Pass","Fail"),"Pass")</f>
        <v>Fail</v>
      </c>
      <c r="S205" s="47" cm="1">
        <f t="array" ref="S205">SUM(SUMIF(Survey!BO205:CH205,{"&gt;0","&lt;0"})*{1,-1})</f>
        <v>0</v>
      </c>
      <c r="T205" s="54" cm="1">
        <f t="array" ref="T205">SUM(SUMIF(Survey!BR205,{"&gt;0","&lt;0"})*{1,-1})+SUM(SUMIF(Survey!CB205,{"&gt;0","&lt;0"})*{1,-1})</f>
        <v>0</v>
      </c>
      <c r="U205" s="54">
        <f>Survey!K205</f>
        <v>0</v>
      </c>
      <c r="V205" s="53" t="str">
        <f t="shared" si="128"/>
        <v>Stand-alone</v>
      </c>
      <c r="W205" s="196" t="str">
        <f t="shared" si="129"/>
        <v>Fail</v>
      </c>
      <c r="X205" s="93" cm="1">
        <f t="array" ref="X205">SUM(SUMIF(Survey!BO205:CH205,{"&gt;0","&lt;0"})*{1,-1})+SUM(SUMIF(Survey!CJ205:DC205,{"&gt;0","&lt;0"})*{1,-1})</f>
        <v>0</v>
      </c>
      <c r="Y205" s="93">
        <f>IFERROR(X205/(Survey!$AL205),0)</f>
        <v>0</v>
      </c>
      <c r="Z205" s="198" t="b">
        <f>IF(OR(Survey!$M205="Alternative strategy or hedge",Survey!$M205="Other",Survey!$L205="Prospectus fund"),TRUE,FALSE)</f>
        <v>0</v>
      </c>
      <c r="AA205" s="198" t="b">
        <f>NOT(ISBLANK(Survey!$M205))</f>
        <v>0</v>
      </c>
      <c r="AB205" s="196" t="str">
        <f t="shared" si="130"/>
        <v>Pass</v>
      </c>
      <c r="AC205" s="54" t="b">
        <f>NOT(ISNUMBER(SEARCH("Other",Survey!$P205)))</f>
        <v>1</v>
      </c>
      <c r="AD205" s="53" t="b">
        <f>NOT(ISBLANK(Survey!$Q205))</f>
        <v>0</v>
      </c>
      <c r="AE205" s="239" t="str" cm="1">
        <f t="array" ref="AE205">IF(OR(IF(OR($AG205+$AH205 = 2, $AI205=1), FALSE, TRUE), AND($AF205:$AF205 = 0)),"Pass","Fail")</f>
        <v>Pass</v>
      </c>
      <c r="AF205" s="235">
        <f>COUNTBLANK(Survey!$W205:$Z205)</f>
        <v>4</v>
      </c>
      <c r="AG205" s="235">
        <f>IF(Survey!$I205="Yes",1,0)</f>
        <v>0</v>
      </c>
      <c r="AH205" s="235">
        <f>IF(OR(Survey!$M205="Mutual fund",Survey!$M205="Alternative mutual fund",Survey!$M205="Money market"),1,0)</f>
        <v>0</v>
      </c>
      <c r="AI205" s="240">
        <f>IF(OR(Survey!$M205="ETF",Survey!$M205="ETF, alternative mutual fund"),1,0)</f>
        <v>0</v>
      </c>
      <c r="AJ205" s="196" t="str">
        <f t="shared" si="131"/>
        <v>Pass</v>
      </c>
      <c r="AK205" s="54" t="b">
        <f>NOT(ISNUMBER(SEARCH("Yes",Survey!$AC205)))</f>
        <v>1</v>
      </c>
      <c r="AL205" s="53" t="b">
        <f>IF(COUNTBLANK(Survey!$AD205:$AE205)=0,TRUE, FALSE)</f>
        <v>0</v>
      </c>
      <c r="AM205" s="196" t="str">
        <f t="shared" si="132"/>
        <v>Pass</v>
      </c>
      <c r="AN205" s="54" t="b">
        <f>NOT(ISNUMBER(SEARCH("Yes",Survey!$AF205)))</f>
        <v>1</v>
      </c>
      <c r="AO205" s="53" t="b">
        <f>NOT(ISBLANK(Survey!$AH205))</f>
        <v>0</v>
      </c>
      <c r="AP205" s="196" t="str">
        <f t="shared" si="133"/>
        <v>Pass</v>
      </c>
      <c r="AQ205" s="54" t="b">
        <f>NOT(OR(ISNUMBER(SEARCH("Other",Survey!$AH205)),ISNUMBER(SEARCH("Multiple",Survey!$AH205))))</f>
        <v>1</v>
      </c>
      <c r="AR205" s="53" t="b">
        <f>NOT(ISBLANK(Survey!$AI205))</f>
        <v>0</v>
      </c>
      <c r="AS205" s="196" t="str">
        <f t="shared" si="134"/>
        <v>Fail</v>
      </c>
      <c r="AT205" s="45">
        <f>(Survey!$AL205)</f>
        <v>0</v>
      </c>
      <c r="AU205" s="37" t="str">
        <f t="shared" si="135"/>
        <v>Fail</v>
      </c>
      <c r="AV205" s="38">
        <f>ABS(Survey!$AL205)</f>
        <v>0</v>
      </c>
      <c r="AW205" s="64">
        <f>ABS(Survey!$AM205)+Survey!$AN205-ABS(Survey!$AO205)+ABS(Survey!$AP205)-ABS(Survey!$AQ205)+ABS(Survey!$AR205)-ABS(Survey!$AS205)+Survey!$AT205</f>
        <v>0</v>
      </c>
      <c r="AX205" s="46" t="str">
        <f t="shared" si="136"/>
        <v>No holdings</v>
      </c>
      <c r="AY205" s="37">
        <f t="shared" si="137"/>
        <v>0</v>
      </c>
      <c r="AZ205" s="196" t="str">
        <f t="shared" si="138"/>
        <v>Pass</v>
      </c>
      <c r="BA205" s="54" t="b">
        <f>IF(ABS(Survey!$AT205)=0,TRUE,FALSE)</f>
        <v>1</v>
      </c>
      <c r="BB205" s="53" t="b">
        <f>NOT(ISBLANK(Survey!$AU205))</f>
        <v>0</v>
      </c>
      <c r="BC205" s="37" t="str">
        <f t="shared" si="139"/>
        <v>Fail</v>
      </c>
      <c r="BD205" s="38">
        <f>ABS(Survey!$AL205)</f>
        <v>0</v>
      </c>
      <c r="BE205" s="38" cm="1">
        <f t="array" ref="BE205">SUM(SUMIF(Survey!AW205:BD205,{"&gt;0","&lt;0"})*{1,-1})-SUM(SUMIF(Survey!BF205:BM205,{"&gt;0","&lt;0"})*{1,-1})</f>
        <v>0</v>
      </c>
      <c r="BF205" s="46" t="str">
        <f t="shared" si="140"/>
        <v>No holdings</v>
      </c>
      <c r="BG205" s="37">
        <f t="shared" si="141"/>
        <v>0</v>
      </c>
      <c r="BH205" s="196" t="str">
        <f t="shared" si="142"/>
        <v>Fail</v>
      </c>
      <c r="BI205" s="47">
        <f>ABS(Survey!$AL205)</f>
        <v>0</v>
      </c>
      <c r="BJ205" s="47" cm="1">
        <f t="array" ref="BJ205">SUM(SUMIF(Survey!BO205:CH205,{"&gt;0","&lt;0"})*{1,-1})-SUM(SUMIF(Survey!CJ205:DC205,{"&gt;0","&lt;0"})*{1,-1})</f>
        <v>0</v>
      </c>
      <c r="BK205" s="48" t="str">
        <f t="shared" si="143"/>
        <v>No holdings</v>
      </c>
      <c r="BL205" s="49">
        <f t="shared" si="144"/>
        <v>0</v>
      </c>
      <c r="BM205" s="196" t="str">
        <f t="shared" si="145"/>
        <v>Pass</v>
      </c>
      <c r="BN205" s="54" t="b">
        <f>IF(ABS(Survey!$CH205)=0,TRUE,FALSE)</f>
        <v>1</v>
      </c>
      <c r="BO205" s="53" t="b">
        <f>NOT(ISBLANK(Survey!$CI205))</f>
        <v>0</v>
      </c>
      <c r="BP205" s="196" t="str">
        <f t="shared" si="146"/>
        <v>Pass</v>
      </c>
      <c r="BQ205" s="54" t="b">
        <f>IF(ABS(Survey!$DC205)=0,TRUE,FALSE)</f>
        <v>1</v>
      </c>
      <c r="BR205" s="53" t="b">
        <f>NOT(ISBLANK(Survey!$DD205))</f>
        <v>0</v>
      </c>
      <c r="BS205" s="37" t="str">
        <f t="shared" si="147"/>
        <v>Pass</v>
      </c>
      <c r="BT205" s="38" cm="1">
        <f t="array" ref="BT205">SUM(SUMIF(Survey!CD205,{"&gt;0","&lt;0"})*{1,-1})+SUM(SUMIF(Survey!CY205,{"&gt;0","&lt;0"})*{1,-1})</f>
        <v>0</v>
      </c>
      <c r="BU205" s="38">
        <f>SUM(SUMIF(Survey!DF205:DL205,{"&gt;0","&lt;0"})*{1,-1})+SUM(SUMIF(Survey!DN205:DT205,{"&gt;0","&lt;0"})*{1,-1})</f>
        <v>0</v>
      </c>
      <c r="BV205" s="37">
        <f t="shared" si="148"/>
        <v>0</v>
      </c>
      <c r="BW205" s="37">
        <f t="shared" si="149"/>
        <v>0</v>
      </c>
      <c r="BX205" s="196" t="str">
        <f t="shared" si="150"/>
        <v>Pass</v>
      </c>
      <c r="BY205" s="54" t="b">
        <f>IF(ABS(Survey!$DL205)=0,TRUE,FALSE)</f>
        <v>1</v>
      </c>
      <c r="BZ205" s="53" t="b">
        <f>NOT(ISBLANK(Survey!DM205))</f>
        <v>0</v>
      </c>
      <c r="CA205" s="196" t="str">
        <f t="shared" si="151"/>
        <v>Pass</v>
      </c>
      <c r="CB205" s="54" t="b">
        <f>IF(ABS(Survey!$DT205)=0,TRUE,FALSE)</f>
        <v>1</v>
      </c>
      <c r="CC205" s="53" t="b">
        <f>NOT(ISBLANK(Survey!$DU205))</f>
        <v>0</v>
      </c>
      <c r="CD205" s="196" t="str">
        <f t="shared" si="152"/>
        <v>Fail</v>
      </c>
      <c r="CE205" s="47">
        <f>SUM(SUMIF(Survey!EA205:EC205,{"&gt;0","&lt;0"})*{1,-1})</f>
        <v>0</v>
      </c>
      <c r="CF205" s="50">
        <f t="shared" si="153"/>
        <v>0</v>
      </c>
      <c r="CG205" s="50">
        <f t="shared" si="154"/>
        <v>100</v>
      </c>
      <c r="CH205" s="48" t="b">
        <f>IF(OR(Survey!$M205="ETF",Survey!$M205="ETF, alternative mutual fund",Survey!$M205="Closed-end", Survey!$M205="Split share corp"),TRUE,FALSE)</f>
        <v>0</v>
      </c>
      <c r="CI205" s="196" t="str">
        <f t="shared" si="155"/>
        <v>Fail</v>
      </c>
      <c r="CJ205" s="47">
        <f>SUM(SUMIF(Survey!EE205:EK205,{"&gt;0","&lt;0"})*{1,-1})</f>
        <v>0</v>
      </c>
      <c r="CK205" s="50">
        <f t="shared" si="156"/>
        <v>0</v>
      </c>
      <c r="CL205" s="49">
        <f t="shared" si="157"/>
        <v>100</v>
      </c>
      <c r="CM205" s="196" t="str">
        <f t="shared" si="158"/>
        <v>Fail</v>
      </c>
      <c r="CN205" s="47">
        <f>SUM(SUMIF(Survey!EM205:ES205,{"&gt;0","&lt;0"})*{1,-1})</f>
        <v>0</v>
      </c>
      <c r="CO205" s="50">
        <f t="shared" si="159"/>
        <v>0</v>
      </c>
      <c r="CP205" s="49">
        <f t="shared" si="160"/>
        <v>100</v>
      </c>
    </row>
    <row r="206" spans="1:94">
      <c r="A206" s="1">
        <v>203</v>
      </c>
      <c r="B206" s="37" t="str">
        <f t="shared" si="121"/>
        <v>Pass</v>
      </c>
      <c r="C206" s="37" t="str">
        <f>IF(COUNTBLANK(Survey!B206:ET206)=$C$2, "Pass", "Fail")</f>
        <v>Pass</v>
      </c>
      <c r="D206" s="37" t="str">
        <f t="shared" si="122"/>
        <v>Fail</v>
      </c>
      <c r="F206" s="196" t="str">
        <f t="shared" si="123"/>
        <v>Fail</v>
      </c>
      <c r="G206" s="43">
        <f>COUNTBLANK(Survey!B206:D206)+COUNTBLANK(Survey!G206)+COUNTBLANK(Survey!I206)+COUNTBLANK(Survey!L206:M206)+COUNTBLANK(Survey!P206)+COUNTBLANK(Survey!S206:U206)+COUNTBLANK(Survey!AA206:AC206)+COUNTBLANK(Survey!AF206:AG206)+COUNTBLANK(Survey!AK206)</f>
        <v>17</v>
      </c>
      <c r="H206" s="196" t="str">
        <f t="shared" si="124"/>
        <v>Pass</v>
      </c>
      <c r="I206" s="44">
        <f>LEN(Survey!E206)</f>
        <v>0</v>
      </c>
      <c r="J206" s="196" t="str">
        <f t="shared" si="125"/>
        <v>Pass</v>
      </c>
      <c r="K206" s="43">
        <f>LEN(Survey!F206)</f>
        <v>0</v>
      </c>
      <c r="L206" s="196" t="str">
        <f t="shared" si="126"/>
        <v>Pass</v>
      </c>
      <c r="M206" s="44">
        <f>LEN(Survey!H206)</f>
        <v>0</v>
      </c>
      <c r="N206" s="43" t="str">
        <f>IF(Survey!$L206="Prospectus fund", "Yes", "No")</f>
        <v>No</v>
      </c>
      <c r="O206" s="196" t="str">
        <f t="shared" si="127"/>
        <v>Pass</v>
      </c>
      <c r="P206" s="44">
        <f>MOD((LEN(Survey!J206)+2),11)</f>
        <v>2</v>
      </c>
      <c r="Q206" s="48" t="b">
        <f>IF(OR(Survey!$M206="ETF",Survey!$M206="ETF, alternative mutual fund",Survey!$M206="Closed-end", Survey!$M206="Split share corp", Survey!$I206="Yes"),TRUE,FALSE)</f>
        <v>0</v>
      </c>
      <c r="R206" s="196" t="str">
        <f>IFERROR(IF(AND(OR(U206=V206,V206 = "Either"),NOT(ISBLANK(Survey!K206))),"Pass","Fail"),"Pass")</f>
        <v>Fail</v>
      </c>
      <c r="S206" s="47" cm="1">
        <f t="array" ref="S206">SUM(SUMIF(Survey!BO206:CH206,{"&gt;0","&lt;0"})*{1,-1})</f>
        <v>0</v>
      </c>
      <c r="T206" s="54" cm="1">
        <f t="array" ref="T206">SUM(SUMIF(Survey!BR206,{"&gt;0","&lt;0"})*{1,-1})+SUM(SUMIF(Survey!CB206,{"&gt;0","&lt;0"})*{1,-1})</f>
        <v>0</v>
      </c>
      <c r="U206" s="54">
        <f>Survey!K206</f>
        <v>0</v>
      </c>
      <c r="V206" s="53" t="str">
        <f t="shared" si="128"/>
        <v>Stand-alone</v>
      </c>
      <c r="W206" s="196" t="str">
        <f t="shared" si="129"/>
        <v>Fail</v>
      </c>
      <c r="X206" s="93" cm="1">
        <f t="array" ref="X206">SUM(SUMIF(Survey!BO206:CH206,{"&gt;0","&lt;0"})*{1,-1})+SUM(SUMIF(Survey!CJ206:DC206,{"&gt;0","&lt;0"})*{1,-1})</f>
        <v>0</v>
      </c>
      <c r="Y206" s="93">
        <f>IFERROR(X206/(Survey!$AL206),0)</f>
        <v>0</v>
      </c>
      <c r="Z206" s="198" t="b">
        <f>IF(OR(Survey!$M206="Alternative strategy or hedge",Survey!$M206="Other",Survey!$L206="Prospectus fund"),TRUE,FALSE)</f>
        <v>0</v>
      </c>
      <c r="AA206" s="198" t="b">
        <f>NOT(ISBLANK(Survey!$M206))</f>
        <v>0</v>
      </c>
      <c r="AB206" s="196" t="str">
        <f t="shared" si="130"/>
        <v>Pass</v>
      </c>
      <c r="AC206" s="54" t="b">
        <f>NOT(ISNUMBER(SEARCH("Other",Survey!$P206)))</f>
        <v>1</v>
      </c>
      <c r="AD206" s="53" t="b">
        <f>NOT(ISBLANK(Survey!$Q206))</f>
        <v>0</v>
      </c>
      <c r="AE206" s="239" t="str" cm="1">
        <f t="array" ref="AE206">IF(OR(IF(OR($AG206+$AH206 = 2, $AI206=1), FALSE, TRUE), AND($AF206:$AF206 = 0)),"Pass","Fail")</f>
        <v>Pass</v>
      </c>
      <c r="AF206" s="235">
        <f>COUNTBLANK(Survey!$W206:$Z206)</f>
        <v>4</v>
      </c>
      <c r="AG206" s="235">
        <f>IF(Survey!$I206="Yes",1,0)</f>
        <v>0</v>
      </c>
      <c r="AH206" s="235">
        <f>IF(OR(Survey!$M206="Mutual fund",Survey!$M206="Alternative mutual fund",Survey!$M206="Money market"),1,0)</f>
        <v>0</v>
      </c>
      <c r="AI206" s="240">
        <f>IF(OR(Survey!$M206="ETF",Survey!$M206="ETF, alternative mutual fund"),1,0)</f>
        <v>0</v>
      </c>
      <c r="AJ206" s="196" t="str">
        <f t="shared" si="131"/>
        <v>Pass</v>
      </c>
      <c r="AK206" s="54" t="b">
        <f>NOT(ISNUMBER(SEARCH("Yes",Survey!$AC206)))</f>
        <v>1</v>
      </c>
      <c r="AL206" s="53" t="b">
        <f>IF(COUNTBLANK(Survey!$AD206:$AE206)=0,TRUE, FALSE)</f>
        <v>0</v>
      </c>
      <c r="AM206" s="196" t="str">
        <f t="shared" si="132"/>
        <v>Pass</v>
      </c>
      <c r="AN206" s="54" t="b">
        <f>NOT(ISNUMBER(SEARCH("Yes",Survey!$AF206)))</f>
        <v>1</v>
      </c>
      <c r="AO206" s="53" t="b">
        <f>NOT(ISBLANK(Survey!$AH206))</f>
        <v>0</v>
      </c>
      <c r="AP206" s="196" t="str">
        <f t="shared" si="133"/>
        <v>Pass</v>
      </c>
      <c r="AQ206" s="54" t="b">
        <f>NOT(OR(ISNUMBER(SEARCH("Other",Survey!$AH206)),ISNUMBER(SEARCH("Multiple",Survey!$AH206))))</f>
        <v>1</v>
      </c>
      <c r="AR206" s="53" t="b">
        <f>NOT(ISBLANK(Survey!$AI206))</f>
        <v>0</v>
      </c>
      <c r="AS206" s="196" t="str">
        <f t="shared" si="134"/>
        <v>Fail</v>
      </c>
      <c r="AT206" s="45">
        <f>(Survey!$AL206)</f>
        <v>0</v>
      </c>
      <c r="AU206" s="37" t="str">
        <f t="shared" si="135"/>
        <v>Fail</v>
      </c>
      <c r="AV206" s="38">
        <f>ABS(Survey!$AL206)</f>
        <v>0</v>
      </c>
      <c r="AW206" s="64">
        <f>ABS(Survey!$AM206)+Survey!$AN206-ABS(Survey!$AO206)+ABS(Survey!$AP206)-ABS(Survey!$AQ206)+ABS(Survey!$AR206)-ABS(Survey!$AS206)+Survey!$AT206</f>
        <v>0</v>
      </c>
      <c r="AX206" s="46" t="str">
        <f t="shared" si="136"/>
        <v>No holdings</v>
      </c>
      <c r="AY206" s="37">
        <f t="shared" si="137"/>
        <v>0</v>
      </c>
      <c r="AZ206" s="196" t="str">
        <f t="shared" si="138"/>
        <v>Pass</v>
      </c>
      <c r="BA206" s="54" t="b">
        <f>IF(ABS(Survey!$AT206)=0,TRUE,FALSE)</f>
        <v>1</v>
      </c>
      <c r="BB206" s="53" t="b">
        <f>NOT(ISBLANK(Survey!$AU206))</f>
        <v>0</v>
      </c>
      <c r="BC206" s="37" t="str">
        <f t="shared" si="139"/>
        <v>Fail</v>
      </c>
      <c r="BD206" s="38">
        <f>ABS(Survey!$AL206)</f>
        <v>0</v>
      </c>
      <c r="BE206" s="38" cm="1">
        <f t="array" ref="BE206">SUM(SUMIF(Survey!AW206:BD206,{"&gt;0","&lt;0"})*{1,-1})-SUM(SUMIF(Survey!BF206:BM206,{"&gt;0","&lt;0"})*{1,-1})</f>
        <v>0</v>
      </c>
      <c r="BF206" s="46" t="str">
        <f t="shared" si="140"/>
        <v>No holdings</v>
      </c>
      <c r="BG206" s="37">
        <f t="shared" si="141"/>
        <v>0</v>
      </c>
      <c r="BH206" s="196" t="str">
        <f t="shared" si="142"/>
        <v>Fail</v>
      </c>
      <c r="BI206" s="47">
        <f>ABS(Survey!$AL206)</f>
        <v>0</v>
      </c>
      <c r="BJ206" s="47" cm="1">
        <f t="array" ref="BJ206">SUM(SUMIF(Survey!BO206:CH206,{"&gt;0","&lt;0"})*{1,-1})-SUM(SUMIF(Survey!CJ206:DC206,{"&gt;0","&lt;0"})*{1,-1})</f>
        <v>0</v>
      </c>
      <c r="BK206" s="48" t="str">
        <f t="shared" si="143"/>
        <v>No holdings</v>
      </c>
      <c r="BL206" s="49">
        <f t="shared" si="144"/>
        <v>0</v>
      </c>
      <c r="BM206" s="196" t="str">
        <f t="shared" si="145"/>
        <v>Pass</v>
      </c>
      <c r="BN206" s="54" t="b">
        <f>IF(ABS(Survey!$CH206)=0,TRUE,FALSE)</f>
        <v>1</v>
      </c>
      <c r="BO206" s="53" t="b">
        <f>NOT(ISBLANK(Survey!$CI206))</f>
        <v>0</v>
      </c>
      <c r="BP206" s="196" t="str">
        <f t="shared" si="146"/>
        <v>Pass</v>
      </c>
      <c r="BQ206" s="54" t="b">
        <f>IF(ABS(Survey!$DC206)=0,TRUE,FALSE)</f>
        <v>1</v>
      </c>
      <c r="BR206" s="53" t="b">
        <f>NOT(ISBLANK(Survey!$DD206))</f>
        <v>0</v>
      </c>
      <c r="BS206" s="37" t="str">
        <f t="shared" si="147"/>
        <v>Pass</v>
      </c>
      <c r="BT206" s="38" cm="1">
        <f t="array" ref="BT206">SUM(SUMIF(Survey!CD206,{"&gt;0","&lt;0"})*{1,-1})+SUM(SUMIF(Survey!CY206,{"&gt;0","&lt;0"})*{1,-1})</f>
        <v>0</v>
      </c>
      <c r="BU206" s="38">
        <f>SUM(SUMIF(Survey!DF206:DL206,{"&gt;0","&lt;0"})*{1,-1})+SUM(SUMIF(Survey!DN206:DT206,{"&gt;0","&lt;0"})*{1,-1})</f>
        <v>0</v>
      </c>
      <c r="BV206" s="37">
        <f t="shared" si="148"/>
        <v>0</v>
      </c>
      <c r="BW206" s="37">
        <f t="shared" si="149"/>
        <v>0</v>
      </c>
      <c r="BX206" s="196" t="str">
        <f t="shared" si="150"/>
        <v>Pass</v>
      </c>
      <c r="BY206" s="54" t="b">
        <f>IF(ABS(Survey!$DL206)=0,TRUE,FALSE)</f>
        <v>1</v>
      </c>
      <c r="BZ206" s="53" t="b">
        <f>NOT(ISBLANK(Survey!DM206))</f>
        <v>0</v>
      </c>
      <c r="CA206" s="196" t="str">
        <f t="shared" si="151"/>
        <v>Pass</v>
      </c>
      <c r="CB206" s="54" t="b">
        <f>IF(ABS(Survey!$DT206)=0,TRUE,FALSE)</f>
        <v>1</v>
      </c>
      <c r="CC206" s="53" t="b">
        <f>NOT(ISBLANK(Survey!$DU206))</f>
        <v>0</v>
      </c>
      <c r="CD206" s="196" t="str">
        <f t="shared" si="152"/>
        <v>Fail</v>
      </c>
      <c r="CE206" s="47">
        <f>SUM(SUMIF(Survey!EA206:EC206,{"&gt;0","&lt;0"})*{1,-1})</f>
        <v>0</v>
      </c>
      <c r="CF206" s="50">
        <f t="shared" si="153"/>
        <v>0</v>
      </c>
      <c r="CG206" s="50">
        <f t="shared" si="154"/>
        <v>100</v>
      </c>
      <c r="CH206" s="48" t="b">
        <f>IF(OR(Survey!$M206="ETF",Survey!$M206="ETF, alternative mutual fund",Survey!$M206="Closed-end", Survey!$M206="Split share corp"),TRUE,FALSE)</f>
        <v>0</v>
      </c>
      <c r="CI206" s="196" t="str">
        <f t="shared" si="155"/>
        <v>Fail</v>
      </c>
      <c r="CJ206" s="47">
        <f>SUM(SUMIF(Survey!EE206:EK206,{"&gt;0","&lt;0"})*{1,-1})</f>
        <v>0</v>
      </c>
      <c r="CK206" s="50">
        <f t="shared" si="156"/>
        <v>0</v>
      </c>
      <c r="CL206" s="49">
        <f t="shared" si="157"/>
        <v>100</v>
      </c>
      <c r="CM206" s="196" t="str">
        <f t="shared" si="158"/>
        <v>Fail</v>
      </c>
      <c r="CN206" s="47">
        <f>SUM(SUMIF(Survey!EM206:ES206,{"&gt;0","&lt;0"})*{1,-1})</f>
        <v>0</v>
      </c>
      <c r="CO206" s="50">
        <f t="shared" si="159"/>
        <v>0</v>
      </c>
      <c r="CP206" s="49">
        <f t="shared" si="160"/>
        <v>100</v>
      </c>
    </row>
    <row r="207" spans="1:94">
      <c r="A207" s="1">
        <v>204</v>
      </c>
      <c r="B207" s="37" t="str">
        <f t="shared" si="121"/>
        <v>Pass</v>
      </c>
      <c r="C207" s="37" t="str">
        <f>IF(COUNTBLANK(Survey!B207:ET207)=$C$2, "Pass", "Fail")</f>
        <v>Pass</v>
      </c>
      <c r="D207" s="37" t="str">
        <f t="shared" si="122"/>
        <v>Fail</v>
      </c>
      <c r="F207" s="196" t="str">
        <f t="shared" si="123"/>
        <v>Fail</v>
      </c>
      <c r="G207" s="43">
        <f>COUNTBLANK(Survey!B207:D207)+COUNTBLANK(Survey!G207)+COUNTBLANK(Survey!I207)+COUNTBLANK(Survey!L207:M207)+COUNTBLANK(Survey!P207)+COUNTBLANK(Survey!S207:U207)+COUNTBLANK(Survey!AA207:AC207)+COUNTBLANK(Survey!AF207:AG207)+COUNTBLANK(Survey!AK207)</f>
        <v>17</v>
      </c>
      <c r="H207" s="196" t="str">
        <f t="shared" si="124"/>
        <v>Pass</v>
      </c>
      <c r="I207" s="44">
        <f>LEN(Survey!E207)</f>
        <v>0</v>
      </c>
      <c r="J207" s="196" t="str">
        <f t="shared" si="125"/>
        <v>Pass</v>
      </c>
      <c r="K207" s="43">
        <f>LEN(Survey!F207)</f>
        <v>0</v>
      </c>
      <c r="L207" s="196" t="str">
        <f t="shared" si="126"/>
        <v>Pass</v>
      </c>
      <c r="M207" s="44">
        <f>LEN(Survey!H207)</f>
        <v>0</v>
      </c>
      <c r="N207" s="43" t="str">
        <f>IF(Survey!$L207="Prospectus fund", "Yes", "No")</f>
        <v>No</v>
      </c>
      <c r="O207" s="196" t="str">
        <f t="shared" si="127"/>
        <v>Pass</v>
      </c>
      <c r="P207" s="44">
        <f>MOD((LEN(Survey!J207)+2),11)</f>
        <v>2</v>
      </c>
      <c r="Q207" s="48" t="b">
        <f>IF(OR(Survey!$M207="ETF",Survey!$M207="ETF, alternative mutual fund",Survey!$M207="Closed-end", Survey!$M207="Split share corp", Survey!$I207="Yes"),TRUE,FALSE)</f>
        <v>0</v>
      </c>
      <c r="R207" s="196" t="str">
        <f>IFERROR(IF(AND(OR(U207=V207,V207 = "Either"),NOT(ISBLANK(Survey!K207))),"Pass","Fail"),"Pass")</f>
        <v>Fail</v>
      </c>
      <c r="S207" s="47" cm="1">
        <f t="array" ref="S207">SUM(SUMIF(Survey!BO207:CH207,{"&gt;0","&lt;0"})*{1,-1})</f>
        <v>0</v>
      </c>
      <c r="T207" s="54" cm="1">
        <f t="array" ref="T207">SUM(SUMIF(Survey!BR207,{"&gt;0","&lt;0"})*{1,-1})+SUM(SUMIF(Survey!CB207,{"&gt;0","&lt;0"})*{1,-1})</f>
        <v>0</v>
      </c>
      <c r="U207" s="54">
        <f>Survey!K207</f>
        <v>0</v>
      </c>
      <c r="V207" s="53" t="str">
        <f t="shared" si="128"/>
        <v>Stand-alone</v>
      </c>
      <c r="W207" s="196" t="str">
        <f t="shared" si="129"/>
        <v>Fail</v>
      </c>
      <c r="X207" s="93" cm="1">
        <f t="array" ref="X207">SUM(SUMIF(Survey!BO207:CH207,{"&gt;0","&lt;0"})*{1,-1})+SUM(SUMIF(Survey!CJ207:DC207,{"&gt;0","&lt;0"})*{1,-1})</f>
        <v>0</v>
      </c>
      <c r="Y207" s="93">
        <f>IFERROR(X207/(Survey!$AL207),0)</f>
        <v>0</v>
      </c>
      <c r="Z207" s="198" t="b">
        <f>IF(OR(Survey!$M207="Alternative strategy or hedge",Survey!$M207="Other",Survey!$L207="Prospectus fund"),TRUE,FALSE)</f>
        <v>0</v>
      </c>
      <c r="AA207" s="198" t="b">
        <f>NOT(ISBLANK(Survey!$M207))</f>
        <v>0</v>
      </c>
      <c r="AB207" s="196" t="str">
        <f t="shared" si="130"/>
        <v>Pass</v>
      </c>
      <c r="AC207" s="54" t="b">
        <f>NOT(ISNUMBER(SEARCH("Other",Survey!$P207)))</f>
        <v>1</v>
      </c>
      <c r="AD207" s="53" t="b">
        <f>NOT(ISBLANK(Survey!$Q207))</f>
        <v>0</v>
      </c>
      <c r="AE207" s="239" t="str" cm="1">
        <f t="array" ref="AE207">IF(OR(IF(OR($AG207+$AH207 = 2, $AI207=1), FALSE, TRUE), AND($AF207:$AF207 = 0)),"Pass","Fail")</f>
        <v>Pass</v>
      </c>
      <c r="AF207" s="235">
        <f>COUNTBLANK(Survey!$W207:$Z207)</f>
        <v>4</v>
      </c>
      <c r="AG207" s="235">
        <f>IF(Survey!$I207="Yes",1,0)</f>
        <v>0</v>
      </c>
      <c r="AH207" s="235">
        <f>IF(OR(Survey!$M207="Mutual fund",Survey!$M207="Alternative mutual fund",Survey!$M207="Money market"),1,0)</f>
        <v>0</v>
      </c>
      <c r="AI207" s="240">
        <f>IF(OR(Survey!$M207="ETF",Survey!$M207="ETF, alternative mutual fund"),1,0)</f>
        <v>0</v>
      </c>
      <c r="AJ207" s="196" t="str">
        <f t="shared" si="131"/>
        <v>Pass</v>
      </c>
      <c r="AK207" s="54" t="b">
        <f>NOT(ISNUMBER(SEARCH("Yes",Survey!$AC207)))</f>
        <v>1</v>
      </c>
      <c r="AL207" s="53" t="b">
        <f>IF(COUNTBLANK(Survey!$AD207:$AE207)=0,TRUE, FALSE)</f>
        <v>0</v>
      </c>
      <c r="AM207" s="196" t="str">
        <f t="shared" si="132"/>
        <v>Pass</v>
      </c>
      <c r="AN207" s="54" t="b">
        <f>NOT(ISNUMBER(SEARCH("Yes",Survey!$AF207)))</f>
        <v>1</v>
      </c>
      <c r="AO207" s="53" t="b">
        <f>NOT(ISBLANK(Survey!$AH207))</f>
        <v>0</v>
      </c>
      <c r="AP207" s="196" t="str">
        <f t="shared" si="133"/>
        <v>Pass</v>
      </c>
      <c r="AQ207" s="54" t="b">
        <f>NOT(OR(ISNUMBER(SEARCH("Other",Survey!$AH207)),ISNUMBER(SEARCH("Multiple",Survey!$AH207))))</f>
        <v>1</v>
      </c>
      <c r="AR207" s="53" t="b">
        <f>NOT(ISBLANK(Survey!$AI207))</f>
        <v>0</v>
      </c>
      <c r="AS207" s="196" t="str">
        <f t="shared" si="134"/>
        <v>Fail</v>
      </c>
      <c r="AT207" s="45">
        <f>(Survey!$AL207)</f>
        <v>0</v>
      </c>
      <c r="AU207" s="37" t="str">
        <f t="shared" si="135"/>
        <v>Fail</v>
      </c>
      <c r="AV207" s="38">
        <f>ABS(Survey!$AL207)</f>
        <v>0</v>
      </c>
      <c r="AW207" s="64">
        <f>ABS(Survey!$AM207)+Survey!$AN207-ABS(Survey!$AO207)+ABS(Survey!$AP207)-ABS(Survey!$AQ207)+ABS(Survey!$AR207)-ABS(Survey!$AS207)+Survey!$AT207</f>
        <v>0</v>
      </c>
      <c r="AX207" s="46" t="str">
        <f t="shared" si="136"/>
        <v>No holdings</v>
      </c>
      <c r="AY207" s="37">
        <f t="shared" si="137"/>
        <v>0</v>
      </c>
      <c r="AZ207" s="196" t="str">
        <f t="shared" si="138"/>
        <v>Pass</v>
      </c>
      <c r="BA207" s="54" t="b">
        <f>IF(ABS(Survey!$AT207)=0,TRUE,FALSE)</f>
        <v>1</v>
      </c>
      <c r="BB207" s="53" t="b">
        <f>NOT(ISBLANK(Survey!$AU207))</f>
        <v>0</v>
      </c>
      <c r="BC207" s="37" t="str">
        <f t="shared" si="139"/>
        <v>Fail</v>
      </c>
      <c r="BD207" s="38">
        <f>ABS(Survey!$AL207)</f>
        <v>0</v>
      </c>
      <c r="BE207" s="38" cm="1">
        <f t="array" ref="BE207">SUM(SUMIF(Survey!AW207:BD207,{"&gt;0","&lt;0"})*{1,-1})-SUM(SUMIF(Survey!BF207:BM207,{"&gt;0","&lt;0"})*{1,-1})</f>
        <v>0</v>
      </c>
      <c r="BF207" s="46" t="str">
        <f t="shared" si="140"/>
        <v>No holdings</v>
      </c>
      <c r="BG207" s="37">
        <f t="shared" si="141"/>
        <v>0</v>
      </c>
      <c r="BH207" s="196" t="str">
        <f t="shared" si="142"/>
        <v>Fail</v>
      </c>
      <c r="BI207" s="47">
        <f>ABS(Survey!$AL207)</f>
        <v>0</v>
      </c>
      <c r="BJ207" s="47" cm="1">
        <f t="array" ref="BJ207">SUM(SUMIF(Survey!BO207:CH207,{"&gt;0","&lt;0"})*{1,-1})-SUM(SUMIF(Survey!CJ207:DC207,{"&gt;0","&lt;0"})*{1,-1})</f>
        <v>0</v>
      </c>
      <c r="BK207" s="48" t="str">
        <f t="shared" si="143"/>
        <v>No holdings</v>
      </c>
      <c r="BL207" s="49">
        <f t="shared" si="144"/>
        <v>0</v>
      </c>
      <c r="BM207" s="196" t="str">
        <f t="shared" si="145"/>
        <v>Pass</v>
      </c>
      <c r="BN207" s="54" t="b">
        <f>IF(ABS(Survey!$CH207)=0,TRUE,FALSE)</f>
        <v>1</v>
      </c>
      <c r="BO207" s="53" t="b">
        <f>NOT(ISBLANK(Survey!$CI207))</f>
        <v>0</v>
      </c>
      <c r="BP207" s="196" t="str">
        <f t="shared" si="146"/>
        <v>Pass</v>
      </c>
      <c r="BQ207" s="54" t="b">
        <f>IF(ABS(Survey!$DC207)=0,TRUE,FALSE)</f>
        <v>1</v>
      </c>
      <c r="BR207" s="53" t="b">
        <f>NOT(ISBLANK(Survey!$DD207))</f>
        <v>0</v>
      </c>
      <c r="BS207" s="37" t="str">
        <f t="shared" si="147"/>
        <v>Pass</v>
      </c>
      <c r="BT207" s="38" cm="1">
        <f t="array" ref="BT207">SUM(SUMIF(Survey!CD207,{"&gt;0","&lt;0"})*{1,-1})+SUM(SUMIF(Survey!CY207,{"&gt;0","&lt;0"})*{1,-1})</f>
        <v>0</v>
      </c>
      <c r="BU207" s="38">
        <f>SUM(SUMIF(Survey!DF207:DL207,{"&gt;0","&lt;0"})*{1,-1})+SUM(SUMIF(Survey!DN207:DT207,{"&gt;0","&lt;0"})*{1,-1})</f>
        <v>0</v>
      </c>
      <c r="BV207" s="37">
        <f t="shared" si="148"/>
        <v>0</v>
      </c>
      <c r="BW207" s="37">
        <f t="shared" si="149"/>
        <v>0</v>
      </c>
      <c r="BX207" s="196" t="str">
        <f t="shared" si="150"/>
        <v>Pass</v>
      </c>
      <c r="BY207" s="54" t="b">
        <f>IF(ABS(Survey!$DL207)=0,TRUE,FALSE)</f>
        <v>1</v>
      </c>
      <c r="BZ207" s="53" t="b">
        <f>NOT(ISBLANK(Survey!DM207))</f>
        <v>0</v>
      </c>
      <c r="CA207" s="196" t="str">
        <f t="shared" si="151"/>
        <v>Pass</v>
      </c>
      <c r="CB207" s="54" t="b">
        <f>IF(ABS(Survey!$DT207)=0,TRUE,FALSE)</f>
        <v>1</v>
      </c>
      <c r="CC207" s="53" t="b">
        <f>NOT(ISBLANK(Survey!$DU207))</f>
        <v>0</v>
      </c>
      <c r="CD207" s="196" t="str">
        <f t="shared" si="152"/>
        <v>Fail</v>
      </c>
      <c r="CE207" s="47">
        <f>SUM(SUMIF(Survey!EA207:EC207,{"&gt;0","&lt;0"})*{1,-1})</f>
        <v>0</v>
      </c>
      <c r="CF207" s="50">
        <f t="shared" si="153"/>
        <v>0</v>
      </c>
      <c r="CG207" s="50">
        <f t="shared" si="154"/>
        <v>100</v>
      </c>
      <c r="CH207" s="48" t="b">
        <f>IF(OR(Survey!$M207="ETF",Survey!$M207="ETF, alternative mutual fund",Survey!$M207="Closed-end", Survey!$M207="Split share corp"),TRUE,FALSE)</f>
        <v>0</v>
      </c>
      <c r="CI207" s="196" t="str">
        <f t="shared" si="155"/>
        <v>Fail</v>
      </c>
      <c r="CJ207" s="47">
        <f>SUM(SUMIF(Survey!EE207:EK207,{"&gt;0","&lt;0"})*{1,-1})</f>
        <v>0</v>
      </c>
      <c r="CK207" s="50">
        <f t="shared" si="156"/>
        <v>0</v>
      </c>
      <c r="CL207" s="49">
        <f t="shared" si="157"/>
        <v>100</v>
      </c>
      <c r="CM207" s="196" t="str">
        <f t="shared" si="158"/>
        <v>Fail</v>
      </c>
      <c r="CN207" s="47">
        <f>SUM(SUMIF(Survey!EM207:ES207,{"&gt;0","&lt;0"})*{1,-1})</f>
        <v>0</v>
      </c>
      <c r="CO207" s="50">
        <f t="shared" si="159"/>
        <v>0</v>
      </c>
      <c r="CP207" s="49">
        <f t="shared" si="160"/>
        <v>100</v>
      </c>
    </row>
    <row r="208" spans="1:94">
      <c r="A208" s="1">
        <v>205</v>
      </c>
      <c r="B208" s="37" t="str">
        <f t="shared" si="121"/>
        <v>Pass</v>
      </c>
      <c r="C208" s="37" t="str">
        <f>IF(COUNTBLANK(Survey!B208:ET208)=$C$2, "Pass", "Fail")</f>
        <v>Pass</v>
      </c>
      <c r="D208" s="37" t="str">
        <f t="shared" si="122"/>
        <v>Fail</v>
      </c>
      <c r="F208" s="196" t="str">
        <f t="shared" si="123"/>
        <v>Fail</v>
      </c>
      <c r="G208" s="43">
        <f>COUNTBLANK(Survey!B208:D208)+COUNTBLANK(Survey!G208)+COUNTBLANK(Survey!I208)+COUNTBLANK(Survey!L208:M208)+COUNTBLANK(Survey!P208)+COUNTBLANK(Survey!S208:U208)+COUNTBLANK(Survey!AA208:AC208)+COUNTBLANK(Survey!AF208:AG208)+COUNTBLANK(Survey!AK208)</f>
        <v>17</v>
      </c>
      <c r="H208" s="196" t="str">
        <f t="shared" si="124"/>
        <v>Pass</v>
      </c>
      <c r="I208" s="44">
        <f>LEN(Survey!E208)</f>
        <v>0</v>
      </c>
      <c r="J208" s="196" t="str">
        <f t="shared" si="125"/>
        <v>Pass</v>
      </c>
      <c r="K208" s="43">
        <f>LEN(Survey!F208)</f>
        <v>0</v>
      </c>
      <c r="L208" s="196" t="str">
        <f t="shared" si="126"/>
        <v>Pass</v>
      </c>
      <c r="M208" s="44">
        <f>LEN(Survey!H208)</f>
        <v>0</v>
      </c>
      <c r="N208" s="43" t="str">
        <f>IF(Survey!$L208="Prospectus fund", "Yes", "No")</f>
        <v>No</v>
      </c>
      <c r="O208" s="196" t="str">
        <f t="shared" si="127"/>
        <v>Pass</v>
      </c>
      <c r="P208" s="44">
        <f>MOD((LEN(Survey!J208)+2),11)</f>
        <v>2</v>
      </c>
      <c r="Q208" s="48" t="b">
        <f>IF(OR(Survey!$M208="ETF",Survey!$M208="ETF, alternative mutual fund",Survey!$M208="Closed-end", Survey!$M208="Split share corp", Survey!$I208="Yes"),TRUE,FALSE)</f>
        <v>0</v>
      </c>
      <c r="R208" s="196" t="str">
        <f>IFERROR(IF(AND(OR(U208=V208,V208 = "Either"),NOT(ISBLANK(Survey!K208))),"Pass","Fail"),"Pass")</f>
        <v>Fail</v>
      </c>
      <c r="S208" s="47" cm="1">
        <f t="array" ref="S208">SUM(SUMIF(Survey!BO208:CH208,{"&gt;0","&lt;0"})*{1,-1})</f>
        <v>0</v>
      </c>
      <c r="T208" s="54" cm="1">
        <f t="array" ref="T208">SUM(SUMIF(Survey!BR208,{"&gt;0","&lt;0"})*{1,-1})+SUM(SUMIF(Survey!CB208,{"&gt;0","&lt;0"})*{1,-1})</f>
        <v>0</v>
      </c>
      <c r="U208" s="54">
        <f>Survey!K208</f>
        <v>0</v>
      </c>
      <c r="V208" s="53" t="str">
        <f t="shared" si="128"/>
        <v>Stand-alone</v>
      </c>
      <c r="W208" s="196" t="str">
        <f t="shared" si="129"/>
        <v>Fail</v>
      </c>
      <c r="X208" s="93" cm="1">
        <f t="array" ref="X208">SUM(SUMIF(Survey!BO208:CH208,{"&gt;0","&lt;0"})*{1,-1})+SUM(SUMIF(Survey!CJ208:DC208,{"&gt;0","&lt;0"})*{1,-1})</f>
        <v>0</v>
      </c>
      <c r="Y208" s="93">
        <f>IFERROR(X208/(Survey!$AL208),0)</f>
        <v>0</v>
      </c>
      <c r="Z208" s="198" t="b">
        <f>IF(OR(Survey!$M208="Alternative strategy or hedge",Survey!$M208="Other",Survey!$L208="Prospectus fund"),TRUE,FALSE)</f>
        <v>0</v>
      </c>
      <c r="AA208" s="198" t="b">
        <f>NOT(ISBLANK(Survey!$M208))</f>
        <v>0</v>
      </c>
      <c r="AB208" s="196" t="str">
        <f t="shared" si="130"/>
        <v>Pass</v>
      </c>
      <c r="AC208" s="54" t="b">
        <f>NOT(ISNUMBER(SEARCH("Other",Survey!$P208)))</f>
        <v>1</v>
      </c>
      <c r="AD208" s="53" t="b">
        <f>NOT(ISBLANK(Survey!$Q208))</f>
        <v>0</v>
      </c>
      <c r="AE208" s="239" t="str" cm="1">
        <f t="array" ref="AE208">IF(OR(IF(OR($AG208+$AH208 = 2, $AI208=1), FALSE, TRUE), AND($AF208:$AF208 = 0)),"Pass","Fail")</f>
        <v>Pass</v>
      </c>
      <c r="AF208" s="235">
        <f>COUNTBLANK(Survey!$W208:$Z208)</f>
        <v>4</v>
      </c>
      <c r="AG208" s="235">
        <f>IF(Survey!$I208="Yes",1,0)</f>
        <v>0</v>
      </c>
      <c r="AH208" s="235">
        <f>IF(OR(Survey!$M208="Mutual fund",Survey!$M208="Alternative mutual fund",Survey!$M208="Money market"),1,0)</f>
        <v>0</v>
      </c>
      <c r="AI208" s="240">
        <f>IF(OR(Survey!$M208="ETF",Survey!$M208="ETF, alternative mutual fund"),1,0)</f>
        <v>0</v>
      </c>
      <c r="AJ208" s="196" t="str">
        <f t="shared" si="131"/>
        <v>Pass</v>
      </c>
      <c r="AK208" s="54" t="b">
        <f>NOT(ISNUMBER(SEARCH("Yes",Survey!$AC208)))</f>
        <v>1</v>
      </c>
      <c r="AL208" s="53" t="b">
        <f>IF(COUNTBLANK(Survey!$AD208:$AE208)=0,TRUE, FALSE)</f>
        <v>0</v>
      </c>
      <c r="AM208" s="196" t="str">
        <f t="shared" si="132"/>
        <v>Pass</v>
      </c>
      <c r="AN208" s="54" t="b">
        <f>NOT(ISNUMBER(SEARCH("Yes",Survey!$AF208)))</f>
        <v>1</v>
      </c>
      <c r="AO208" s="53" t="b">
        <f>NOT(ISBLANK(Survey!$AH208))</f>
        <v>0</v>
      </c>
      <c r="AP208" s="196" t="str">
        <f t="shared" si="133"/>
        <v>Pass</v>
      </c>
      <c r="AQ208" s="54" t="b">
        <f>NOT(OR(ISNUMBER(SEARCH("Other",Survey!$AH208)),ISNUMBER(SEARCH("Multiple",Survey!$AH208))))</f>
        <v>1</v>
      </c>
      <c r="AR208" s="53" t="b">
        <f>NOT(ISBLANK(Survey!$AI208))</f>
        <v>0</v>
      </c>
      <c r="AS208" s="196" t="str">
        <f t="shared" si="134"/>
        <v>Fail</v>
      </c>
      <c r="AT208" s="45">
        <f>(Survey!$AL208)</f>
        <v>0</v>
      </c>
      <c r="AU208" s="37" t="str">
        <f t="shared" si="135"/>
        <v>Fail</v>
      </c>
      <c r="AV208" s="38">
        <f>ABS(Survey!$AL208)</f>
        <v>0</v>
      </c>
      <c r="AW208" s="64">
        <f>ABS(Survey!$AM208)+Survey!$AN208-ABS(Survey!$AO208)+ABS(Survey!$AP208)-ABS(Survey!$AQ208)+ABS(Survey!$AR208)-ABS(Survey!$AS208)+Survey!$AT208</f>
        <v>0</v>
      </c>
      <c r="AX208" s="46" t="str">
        <f t="shared" si="136"/>
        <v>No holdings</v>
      </c>
      <c r="AY208" s="37">
        <f t="shared" si="137"/>
        <v>0</v>
      </c>
      <c r="AZ208" s="196" t="str">
        <f t="shared" si="138"/>
        <v>Pass</v>
      </c>
      <c r="BA208" s="54" t="b">
        <f>IF(ABS(Survey!$AT208)=0,TRUE,FALSE)</f>
        <v>1</v>
      </c>
      <c r="BB208" s="53" t="b">
        <f>NOT(ISBLANK(Survey!$AU208))</f>
        <v>0</v>
      </c>
      <c r="BC208" s="37" t="str">
        <f t="shared" si="139"/>
        <v>Fail</v>
      </c>
      <c r="BD208" s="38">
        <f>ABS(Survey!$AL208)</f>
        <v>0</v>
      </c>
      <c r="BE208" s="38" cm="1">
        <f t="array" ref="BE208">SUM(SUMIF(Survey!AW208:BD208,{"&gt;0","&lt;0"})*{1,-1})-SUM(SUMIF(Survey!BF208:BM208,{"&gt;0","&lt;0"})*{1,-1})</f>
        <v>0</v>
      </c>
      <c r="BF208" s="46" t="str">
        <f t="shared" si="140"/>
        <v>No holdings</v>
      </c>
      <c r="BG208" s="37">
        <f t="shared" si="141"/>
        <v>0</v>
      </c>
      <c r="BH208" s="196" t="str">
        <f t="shared" si="142"/>
        <v>Fail</v>
      </c>
      <c r="BI208" s="47">
        <f>ABS(Survey!$AL208)</f>
        <v>0</v>
      </c>
      <c r="BJ208" s="47" cm="1">
        <f t="array" ref="BJ208">SUM(SUMIF(Survey!BO208:CH208,{"&gt;0","&lt;0"})*{1,-1})-SUM(SUMIF(Survey!CJ208:DC208,{"&gt;0","&lt;0"})*{1,-1})</f>
        <v>0</v>
      </c>
      <c r="BK208" s="48" t="str">
        <f t="shared" si="143"/>
        <v>No holdings</v>
      </c>
      <c r="BL208" s="49">
        <f t="shared" si="144"/>
        <v>0</v>
      </c>
      <c r="BM208" s="196" t="str">
        <f t="shared" si="145"/>
        <v>Pass</v>
      </c>
      <c r="BN208" s="54" t="b">
        <f>IF(ABS(Survey!$CH208)=0,TRUE,FALSE)</f>
        <v>1</v>
      </c>
      <c r="BO208" s="53" t="b">
        <f>NOT(ISBLANK(Survey!$CI208))</f>
        <v>0</v>
      </c>
      <c r="BP208" s="196" t="str">
        <f t="shared" si="146"/>
        <v>Pass</v>
      </c>
      <c r="BQ208" s="54" t="b">
        <f>IF(ABS(Survey!$DC208)=0,TRUE,FALSE)</f>
        <v>1</v>
      </c>
      <c r="BR208" s="53" t="b">
        <f>NOT(ISBLANK(Survey!$DD208))</f>
        <v>0</v>
      </c>
      <c r="BS208" s="37" t="str">
        <f t="shared" si="147"/>
        <v>Pass</v>
      </c>
      <c r="BT208" s="38" cm="1">
        <f t="array" ref="BT208">SUM(SUMIF(Survey!CD208,{"&gt;0","&lt;0"})*{1,-1})+SUM(SUMIF(Survey!CY208,{"&gt;0","&lt;0"})*{1,-1})</f>
        <v>0</v>
      </c>
      <c r="BU208" s="38">
        <f>SUM(SUMIF(Survey!DF208:DL208,{"&gt;0","&lt;0"})*{1,-1})+SUM(SUMIF(Survey!DN208:DT208,{"&gt;0","&lt;0"})*{1,-1})</f>
        <v>0</v>
      </c>
      <c r="BV208" s="37">
        <f t="shared" si="148"/>
        <v>0</v>
      </c>
      <c r="BW208" s="37">
        <f t="shared" si="149"/>
        <v>0</v>
      </c>
      <c r="BX208" s="196" t="str">
        <f t="shared" si="150"/>
        <v>Pass</v>
      </c>
      <c r="BY208" s="54" t="b">
        <f>IF(ABS(Survey!$DL208)=0,TRUE,FALSE)</f>
        <v>1</v>
      </c>
      <c r="BZ208" s="53" t="b">
        <f>NOT(ISBLANK(Survey!DM208))</f>
        <v>0</v>
      </c>
      <c r="CA208" s="196" t="str">
        <f t="shared" si="151"/>
        <v>Pass</v>
      </c>
      <c r="CB208" s="54" t="b">
        <f>IF(ABS(Survey!$DT208)=0,TRUE,FALSE)</f>
        <v>1</v>
      </c>
      <c r="CC208" s="53" t="b">
        <f>NOT(ISBLANK(Survey!$DU208))</f>
        <v>0</v>
      </c>
      <c r="CD208" s="196" t="str">
        <f t="shared" si="152"/>
        <v>Fail</v>
      </c>
      <c r="CE208" s="47">
        <f>SUM(SUMIF(Survey!EA208:EC208,{"&gt;0","&lt;0"})*{1,-1})</f>
        <v>0</v>
      </c>
      <c r="CF208" s="50">
        <f t="shared" si="153"/>
        <v>0</v>
      </c>
      <c r="CG208" s="50">
        <f t="shared" si="154"/>
        <v>100</v>
      </c>
      <c r="CH208" s="48" t="b">
        <f>IF(OR(Survey!$M208="ETF",Survey!$M208="ETF, alternative mutual fund",Survey!$M208="Closed-end", Survey!$M208="Split share corp"),TRUE,FALSE)</f>
        <v>0</v>
      </c>
      <c r="CI208" s="196" t="str">
        <f t="shared" si="155"/>
        <v>Fail</v>
      </c>
      <c r="CJ208" s="47">
        <f>SUM(SUMIF(Survey!EE208:EK208,{"&gt;0","&lt;0"})*{1,-1})</f>
        <v>0</v>
      </c>
      <c r="CK208" s="50">
        <f t="shared" si="156"/>
        <v>0</v>
      </c>
      <c r="CL208" s="49">
        <f t="shared" si="157"/>
        <v>100</v>
      </c>
      <c r="CM208" s="196" t="str">
        <f t="shared" si="158"/>
        <v>Fail</v>
      </c>
      <c r="CN208" s="47">
        <f>SUM(SUMIF(Survey!EM208:ES208,{"&gt;0","&lt;0"})*{1,-1})</f>
        <v>0</v>
      </c>
      <c r="CO208" s="50">
        <f t="shared" si="159"/>
        <v>0</v>
      </c>
      <c r="CP208" s="49">
        <f t="shared" si="160"/>
        <v>100</v>
      </c>
    </row>
    <row r="209" spans="1:94">
      <c r="A209" s="1">
        <v>206</v>
      </c>
      <c r="B209" s="37" t="str">
        <f t="shared" si="121"/>
        <v>Pass</v>
      </c>
      <c r="C209" s="37" t="str">
        <f>IF(COUNTBLANK(Survey!B209:ET209)=$C$2, "Pass", "Fail")</f>
        <v>Pass</v>
      </c>
      <c r="D209" s="37" t="str">
        <f t="shared" si="122"/>
        <v>Fail</v>
      </c>
      <c r="F209" s="196" t="str">
        <f t="shared" si="123"/>
        <v>Fail</v>
      </c>
      <c r="G209" s="43">
        <f>COUNTBLANK(Survey!B209:D209)+COUNTBLANK(Survey!G209)+COUNTBLANK(Survey!I209)+COUNTBLANK(Survey!L209:M209)+COUNTBLANK(Survey!P209)+COUNTBLANK(Survey!S209:U209)+COUNTBLANK(Survey!AA209:AC209)+COUNTBLANK(Survey!AF209:AG209)+COUNTBLANK(Survey!AK209)</f>
        <v>17</v>
      </c>
      <c r="H209" s="196" t="str">
        <f t="shared" si="124"/>
        <v>Pass</v>
      </c>
      <c r="I209" s="44">
        <f>LEN(Survey!E209)</f>
        <v>0</v>
      </c>
      <c r="J209" s="196" t="str">
        <f t="shared" si="125"/>
        <v>Pass</v>
      </c>
      <c r="K209" s="43">
        <f>LEN(Survey!F209)</f>
        <v>0</v>
      </c>
      <c r="L209" s="196" t="str">
        <f t="shared" si="126"/>
        <v>Pass</v>
      </c>
      <c r="M209" s="44">
        <f>LEN(Survey!H209)</f>
        <v>0</v>
      </c>
      <c r="N209" s="43" t="str">
        <f>IF(Survey!$L209="Prospectus fund", "Yes", "No")</f>
        <v>No</v>
      </c>
      <c r="O209" s="196" t="str">
        <f t="shared" si="127"/>
        <v>Pass</v>
      </c>
      <c r="P209" s="44">
        <f>MOD((LEN(Survey!J209)+2),11)</f>
        <v>2</v>
      </c>
      <c r="Q209" s="48" t="b">
        <f>IF(OR(Survey!$M209="ETF",Survey!$M209="ETF, alternative mutual fund",Survey!$M209="Closed-end", Survey!$M209="Split share corp", Survey!$I209="Yes"),TRUE,FALSE)</f>
        <v>0</v>
      </c>
      <c r="R209" s="196" t="str">
        <f>IFERROR(IF(AND(OR(U209=V209,V209 = "Either"),NOT(ISBLANK(Survey!K209))),"Pass","Fail"),"Pass")</f>
        <v>Fail</v>
      </c>
      <c r="S209" s="47" cm="1">
        <f t="array" ref="S209">SUM(SUMIF(Survey!BO209:CH209,{"&gt;0","&lt;0"})*{1,-1})</f>
        <v>0</v>
      </c>
      <c r="T209" s="54" cm="1">
        <f t="array" ref="T209">SUM(SUMIF(Survey!BR209,{"&gt;0","&lt;0"})*{1,-1})+SUM(SUMIF(Survey!CB209,{"&gt;0","&lt;0"})*{1,-1})</f>
        <v>0</v>
      </c>
      <c r="U209" s="54">
        <f>Survey!K209</f>
        <v>0</v>
      </c>
      <c r="V209" s="53" t="str">
        <f t="shared" si="128"/>
        <v>Stand-alone</v>
      </c>
      <c r="W209" s="196" t="str">
        <f t="shared" si="129"/>
        <v>Fail</v>
      </c>
      <c r="X209" s="93" cm="1">
        <f t="array" ref="X209">SUM(SUMIF(Survey!BO209:CH209,{"&gt;0","&lt;0"})*{1,-1})+SUM(SUMIF(Survey!CJ209:DC209,{"&gt;0","&lt;0"})*{1,-1})</f>
        <v>0</v>
      </c>
      <c r="Y209" s="93">
        <f>IFERROR(X209/(Survey!$AL209),0)</f>
        <v>0</v>
      </c>
      <c r="Z209" s="198" t="b">
        <f>IF(OR(Survey!$M209="Alternative strategy or hedge",Survey!$M209="Other",Survey!$L209="Prospectus fund"),TRUE,FALSE)</f>
        <v>0</v>
      </c>
      <c r="AA209" s="198" t="b">
        <f>NOT(ISBLANK(Survey!$M209))</f>
        <v>0</v>
      </c>
      <c r="AB209" s="196" t="str">
        <f t="shared" si="130"/>
        <v>Pass</v>
      </c>
      <c r="AC209" s="54" t="b">
        <f>NOT(ISNUMBER(SEARCH("Other",Survey!$P209)))</f>
        <v>1</v>
      </c>
      <c r="AD209" s="53" t="b">
        <f>NOT(ISBLANK(Survey!$Q209))</f>
        <v>0</v>
      </c>
      <c r="AE209" s="239" t="str" cm="1">
        <f t="array" ref="AE209">IF(OR(IF(OR($AG209+$AH209 = 2, $AI209=1), FALSE, TRUE), AND($AF209:$AF209 = 0)),"Pass","Fail")</f>
        <v>Pass</v>
      </c>
      <c r="AF209" s="235">
        <f>COUNTBLANK(Survey!$W209:$Z209)</f>
        <v>4</v>
      </c>
      <c r="AG209" s="235">
        <f>IF(Survey!$I209="Yes",1,0)</f>
        <v>0</v>
      </c>
      <c r="AH209" s="235">
        <f>IF(OR(Survey!$M209="Mutual fund",Survey!$M209="Alternative mutual fund",Survey!$M209="Money market"),1,0)</f>
        <v>0</v>
      </c>
      <c r="AI209" s="240">
        <f>IF(OR(Survey!$M209="ETF",Survey!$M209="ETF, alternative mutual fund"),1,0)</f>
        <v>0</v>
      </c>
      <c r="AJ209" s="196" t="str">
        <f t="shared" si="131"/>
        <v>Pass</v>
      </c>
      <c r="AK209" s="54" t="b">
        <f>NOT(ISNUMBER(SEARCH("Yes",Survey!$AC209)))</f>
        <v>1</v>
      </c>
      <c r="AL209" s="53" t="b">
        <f>IF(COUNTBLANK(Survey!$AD209:$AE209)=0,TRUE, FALSE)</f>
        <v>0</v>
      </c>
      <c r="AM209" s="196" t="str">
        <f t="shared" si="132"/>
        <v>Pass</v>
      </c>
      <c r="AN209" s="54" t="b">
        <f>NOT(ISNUMBER(SEARCH("Yes",Survey!$AF209)))</f>
        <v>1</v>
      </c>
      <c r="AO209" s="53" t="b">
        <f>NOT(ISBLANK(Survey!$AH209))</f>
        <v>0</v>
      </c>
      <c r="AP209" s="196" t="str">
        <f t="shared" si="133"/>
        <v>Pass</v>
      </c>
      <c r="AQ209" s="54" t="b">
        <f>NOT(OR(ISNUMBER(SEARCH("Other",Survey!$AH209)),ISNUMBER(SEARCH("Multiple",Survey!$AH209))))</f>
        <v>1</v>
      </c>
      <c r="AR209" s="53" t="b">
        <f>NOT(ISBLANK(Survey!$AI209))</f>
        <v>0</v>
      </c>
      <c r="AS209" s="196" t="str">
        <f t="shared" si="134"/>
        <v>Fail</v>
      </c>
      <c r="AT209" s="45">
        <f>(Survey!$AL209)</f>
        <v>0</v>
      </c>
      <c r="AU209" s="37" t="str">
        <f t="shared" si="135"/>
        <v>Fail</v>
      </c>
      <c r="AV209" s="38">
        <f>ABS(Survey!$AL209)</f>
        <v>0</v>
      </c>
      <c r="AW209" s="64">
        <f>ABS(Survey!$AM209)+Survey!$AN209-ABS(Survey!$AO209)+ABS(Survey!$AP209)-ABS(Survey!$AQ209)+ABS(Survey!$AR209)-ABS(Survey!$AS209)+Survey!$AT209</f>
        <v>0</v>
      </c>
      <c r="AX209" s="46" t="str">
        <f t="shared" si="136"/>
        <v>No holdings</v>
      </c>
      <c r="AY209" s="37">
        <f t="shared" si="137"/>
        <v>0</v>
      </c>
      <c r="AZ209" s="196" t="str">
        <f t="shared" si="138"/>
        <v>Pass</v>
      </c>
      <c r="BA209" s="54" t="b">
        <f>IF(ABS(Survey!$AT209)=0,TRUE,FALSE)</f>
        <v>1</v>
      </c>
      <c r="BB209" s="53" t="b">
        <f>NOT(ISBLANK(Survey!$AU209))</f>
        <v>0</v>
      </c>
      <c r="BC209" s="37" t="str">
        <f t="shared" si="139"/>
        <v>Fail</v>
      </c>
      <c r="BD209" s="38">
        <f>ABS(Survey!$AL209)</f>
        <v>0</v>
      </c>
      <c r="BE209" s="38" cm="1">
        <f t="array" ref="BE209">SUM(SUMIF(Survey!AW209:BD209,{"&gt;0","&lt;0"})*{1,-1})-SUM(SUMIF(Survey!BF209:BM209,{"&gt;0","&lt;0"})*{1,-1})</f>
        <v>0</v>
      </c>
      <c r="BF209" s="46" t="str">
        <f t="shared" si="140"/>
        <v>No holdings</v>
      </c>
      <c r="BG209" s="37">
        <f t="shared" si="141"/>
        <v>0</v>
      </c>
      <c r="BH209" s="196" t="str">
        <f t="shared" si="142"/>
        <v>Fail</v>
      </c>
      <c r="BI209" s="47">
        <f>ABS(Survey!$AL209)</f>
        <v>0</v>
      </c>
      <c r="BJ209" s="47" cm="1">
        <f t="array" ref="BJ209">SUM(SUMIF(Survey!BO209:CH209,{"&gt;0","&lt;0"})*{1,-1})-SUM(SUMIF(Survey!CJ209:DC209,{"&gt;0","&lt;0"})*{1,-1})</f>
        <v>0</v>
      </c>
      <c r="BK209" s="48" t="str">
        <f t="shared" si="143"/>
        <v>No holdings</v>
      </c>
      <c r="BL209" s="49">
        <f t="shared" si="144"/>
        <v>0</v>
      </c>
      <c r="BM209" s="196" t="str">
        <f t="shared" si="145"/>
        <v>Pass</v>
      </c>
      <c r="BN209" s="54" t="b">
        <f>IF(ABS(Survey!$CH209)=0,TRUE,FALSE)</f>
        <v>1</v>
      </c>
      <c r="BO209" s="53" t="b">
        <f>NOT(ISBLANK(Survey!$CI209))</f>
        <v>0</v>
      </c>
      <c r="BP209" s="196" t="str">
        <f t="shared" si="146"/>
        <v>Pass</v>
      </c>
      <c r="BQ209" s="54" t="b">
        <f>IF(ABS(Survey!$DC209)=0,TRUE,FALSE)</f>
        <v>1</v>
      </c>
      <c r="BR209" s="53" t="b">
        <f>NOT(ISBLANK(Survey!$DD209))</f>
        <v>0</v>
      </c>
      <c r="BS209" s="37" t="str">
        <f t="shared" si="147"/>
        <v>Pass</v>
      </c>
      <c r="BT209" s="38" cm="1">
        <f t="array" ref="BT209">SUM(SUMIF(Survey!CD209,{"&gt;0","&lt;0"})*{1,-1})+SUM(SUMIF(Survey!CY209,{"&gt;0","&lt;0"})*{1,-1})</f>
        <v>0</v>
      </c>
      <c r="BU209" s="38">
        <f>SUM(SUMIF(Survey!DF209:DL209,{"&gt;0","&lt;0"})*{1,-1})+SUM(SUMIF(Survey!DN209:DT209,{"&gt;0","&lt;0"})*{1,-1})</f>
        <v>0</v>
      </c>
      <c r="BV209" s="37">
        <f t="shared" si="148"/>
        <v>0</v>
      </c>
      <c r="BW209" s="37">
        <f t="shared" si="149"/>
        <v>0</v>
      </c>
      <c r="BX209" s="196" t="str">
        <f t="shared" si="150"/>
        <v>Pass</v>
      </c>
      <c r="BY209" s="54" t="b">
        <f>IF(ABS(Survey!$DL209)=0,TRUE,FALSE)</f>
        <v>1</v>
      </c>
      <c r="BZ209" s="53" t="b">
        <f>NOT(ISBLANK(Survey!DM209))</f>
        <v>0</v>
      </c>
      <c r="CA209" s="196" t="str">
        <f t="shared" si="151"/>
        <v>Pass</v>
      </c>
      <c r="CB209" s="54" t="b">
        <f>IF(ABS(Survey!$DT209)=0,TRUE,FALSE)</f>
        <v>1</v>
      </c>
      <c r="CC209" s="53" t="b">
        <f>NOT(ISBLANK(Survey!$DU209))</f>
        <v>0</v>
      </c>
      <c r="CD209" s="196" t="str">
        <f t="shared" si="152"/>
        <v>Fail</v>
      </c>
      <c r="CE209" s="47">
        <f>SUM(SUMIF(Survey!EA209:EC209,{"&gt;0","&lt;0"})*{1,-1})</f>
        <v>0</v>
      </c>
      <c r="CF209" s="50">
        <f t="shared" si="153"/>
        <v>0</v>
      </c>
      <c r="CG209" s="50">
        <f t="shared" si="154"/>
        <v>100</v>
      </c>
      <c r="CH209" s="48" t="b">
        <f>IF(OR(Survey!$M209="ETF",Survey!$M209="ETF, alternative mutual fund",Survey!$M209="Closed-end", Survey!$M209="Split share corp"),TRUE,FALSE)</f>
        <v>0</v>
      </c>
      <c r="CI209" s="196" t="str">
        <f t="shared" si="155"/>
        <v>Fail</v>
      </c>
      <c r="CJ209" s="47">
        <f>SUM(SUMIF(Survey!EE209:EK209,{"&gt;0","&lt;0"})*{1,-1})</f>
        <v>0</v>
      </c>
      <c r="CK209" s="50">
        <f t="shared" si="156"/>
        <v>0</v>
      </c>
      <c r="CL209" s="49">
        <f t="shared" si="157"/>
        <v>100</v>
      </c>
      <c r="CM209" s="196" t="str">
        <f t="shared" si="158"/>
        <v>Fail</v>
      </c>
      <c r="CN209" s="47">
        <f>SUM(SUMIF(Survey!EM209:ES209,{"&gt;0","&lt;0"})*{1,-1})</f>
        <v>0</v>
      </c>
      <c r="CO209" s="50">
        <f t="shared" si="159"/>
        <v>0</v>
      </c>
      <c r="CP209" s="49">
        <f t="shared" si="160"/>
        <v>100</v>
      </c>
    </row>
    <row r="210" spans="1:94">
      <c r="A210" s="1">
        <v>207</v>
      </c>
      <c r="B210" s="37" t="str">
        <f t="shared" si="121"/>
        <v>Pass</v>
      </c>
      <c r="C210" s="37" t="str">
        <f>IF(COUNTBLANK(Survey!B210:ET210)=$C$2, "Pass", "Fail")</f>
        <v>Pass</v>
      </c>
      <c r="D210" s="37" t="str">
        <f t="shared" si="122"/>
        <v>Fail</v>
      </c>
      <c r="F210" s="196" t="str">
        <f t="shared" si="123"/>
        <v>Fail</v>
      </c>
      <c r="G210" s="43">
        <f>COUNTBLANK(Survey!B210:D210)+COUNTBLANK(Survey!G210)+COUNTBLANK(Survey!I210)+COUNTBLANK(Survey!L210:M210)+COUNTBLANK(Survey!P210)+COUNTBLANK(Survey!S210:U210)+COUNTBLANK(Survey!AA210:AC210)+COUNTBLANK(Survey!AF210:AG210)+COUNTBLANK(Survey!AK210)</f>
        <v>17</v>
      </c>
      <c r="H210" s="196" t="str">
        <f t="shared" si="124"/>
        <v>Pass</v>
      </c>
      <c r="I210" s="44">
        <f>LEN(Survey!E210)</f>
        <v>0</v>
      </c>
      <c r="J210" s="196" t="str">
        <f t="shared" si="125"/>
        <v>Pass</v>
      </c>
      <c r="K210" s="43">
        <f>LEN(Survey!F210)</f>
        <v>0</v>
      </c>
      <c r="L210" s="196" t="str">
        <f t="shared" si="126"/>
        <v>Pass</v>
      </c>
      <c r="M210" s="44">
        <f>LEN(Survey!H210)</f>
        <v>0</v>
      </c>
      <c r="N210" s="43" t="str">
        <f>IF(Survey!$L210="Prospectus fund", "Yes", "No")</f>
        <v>No</v>
      </c>
      <c r="O210" s="196" t="str">
        <f t="shared" si="127"/>
        <v>Pass</v>
      </c>
      <c r="P210" s="44">
        <f>MOD((LEN(Survey!J210)+2),11)</f>
        <v>2</v>
      </c>
      <c r="Q210" s="48" t="b">
        <f>IF(OR(Survey!$M210="ETF",Survey!$M210="ETF, alternative mutual fund",Survey!$M210="Closed-end", Survey!$M210="Split share corp", Survey!$I210="Yes"),TRUE,FALSE)</f>
        <v>0</v>
      </c>
      <c r="R210" s="196" t="str">
        <f>IFERROR(IF(AND(OR(U210=V210,V210 = "Either"),NOT(ISBLANK(Survey!K210))),"Pass","Fail"),"Pass")</f>
        <v>Fail</v>
      </c>
      <c r="S210" s="47" cm="1">
        <f t="array" ref="S210">SUM(SUMIF(Survey!BO210:CH210,{"&gt;0","&lt;0"})*{1,-1})</f>
        <v>0</v>
      </c>
      <c r="T210" s="54" cm="1">
        <f t="array" ref="T210">SUM(SUMIF(Survey!BR210,{"&gt;0","&lt;0"})*{1,-1})+SUM(SUMIF(Survey!CB210,{"&gt;0","&lt;0"})*{1,-1})</f>
        <v>0</v>
      </c>
      <c r="U210" s="54">
        <f>Survey!K210</f>
        <v>0</v>
      </c>
      <c r="V210" s="53" t="str">
        <f t="shared" si="128"/>
        <v>Stand-alone</v>
      </c>
      <c r="W210" s="196" t="str">
        <f t="shared" si="129"/>
        <v>Fail</v>
      </c>
      <c r="X210" s="93" cm="1">
        <f t="array" ref="X210">SUM(SUMIF(Survey!BO210:CH210,{"&gt;0","&lt;0"})*{1,-1})+SUM(SUMIF(Survey!CJ210:DC210,{"&gt;0","&lt;0"})*{1,-1})</f>
        <v>0</v>
      </c>
      <c r="Y210" s="93">
        <f>IFERROR(X210/(Survey!$AL210),0)</f>
        <v>0</v>
      </c>
      <c r="Z210" s="198" t="b">
        <f>IF(OR(Survey!$M210="Alternative strategy or hedge",Survey!$M210="Other",Survey!$L210="Prospectus fund"),TRUE,FALSE)</f>
        <v>0</v>
      </c>
      <c r="AA210" s="198" t="b">
        <f>NOT(ISBLANK(Survey!$M210))</f>
        <v>0</v>
      </c>
      <c r="AB210" s="196" t="str">
        <f t="shared" si="130"/>
        <v>Pass</v>
      </c>
      <c r="AC210" s="54" t="b">
        <f>NOT(ISNUMBER(SEARCH("Other",Survey!$P210)))</f>
        <v>1</v>
      </c>
      <c r="AD210" s="53" t="b">
        <f>NOT(ISBLANK(Survey!$Q210))</f>
        <v>0</v>
      </c>
      <c r="AE210" s="239" t="str" cm="1">
        <f t="array" ref="AE210">IF(OR(IF(OR($AG210+$AH210 = 2, $AI210=1), FALSE, TRUE), AND($AF210:$AF210 = 0)),"Pass","Fail")</f>
        <v>Pass</v>
      </c>
      <c r="AF210" s="235">
        <f>COUNTBLANK(Survey!$W210:$Z210)</f>
        <v>4</v>
      </c>
      <c r="AG210" s="235">
        <f>IF(Survey!$I210="Yes",1,0)</f>
        <v>0</v>
      </c>
      <c r="AH210" s="235">
        <f>IF(OR(Survey!$M210="Mutual fund",Survey!$M210="Alternative mutual fund",Survey!$M210="Money market"),1,0)</f>
        <v>0</v>
      </c>
      <c r="AI210" s="240">
        <f>IF(OR(Survey!$M210="ETF",Survey!$M210="ETF, alternative mutual fund"),1,0)</f>
        <v>0</v>
      </c>
      <c r="AJ210" s="196" t="str">
        <f t="shared" si="131"/>
        <v>Pass</v>
      </c>
      <c r="AK210" s="54" t="b">
        <f>NOT(ISNUMBER(SEARCH("Yes",Survey!$AC210)))</f>
        <v>1</v>
      </c>
      <c r="AL210" s="53" t="b">
        <f>IF(COUNTBLANK(Survey!$AD210:$AE210)=0,TRUE, FALSE)</f>
        <v>0</v>
      </c>
      <c r="AM210" s="196" t="str">
        <f t="shared" si="132"/>
        <v>Pass</v>
      </c>
      <c r="AN210" s="54" t="b">
        <f>NOT(ISNUMBER(SEARCH("Yes",Survey!$AF210)))</f>
        <v>1</v>
      </c>
      <c r="AO210" s="53" t="b">
        <f>NOT(ISBLANK(Survey!$AH210))</f>
        <v>0</v>
      </c>
      <c r="AP210" s="196" t="str">
        <f t="shared" si="133"/>
        <v>Pass</v>
      </c>
      <c r="AQ210" s="54" t="b">
        <f>NOT(OR(ISNUMBER(SEARCH("Other",Survey!$AH210)),ISNUMBER(SEARCH("Multiple",Survey!$AH210))))</f>
        <v>1</v>
      </c>
      <c r="AR210" s="53" t="b">
        <f>NOT(ISBLANK(Survey!$AI210))</f>
        <v>0</v>
      </c>
      <c r="AS210" s="196" t="str">
        <f t="shared" si="134"/>
        <v>Fail</v>
      </c>
      <c r="AT210" s="45">
        <f>(Survey!$AL210)</f>
        <v>0</v>
      </c>
      <c r="AU210" s="37" t="str">
        <f t="shared" si="135"/>
        <v>Fail</v>
      </c>
      <c r="AV210" s="38">
        <f>ABS(Survey!$AL210)</f>
        <v>0</v>
      </c>
      <c r="AW210" s="64">
        <f>ABS(Survey!$AM210)+Survey!$AN210-ABS(Survey!$AO210)+ABS(Survey!$AP210)-ABS(Survey!$AQ210)+ABS(Survey!$AR210)-ABS(Survey!$AS210)+Survey!$AT210</f>
        <v>0</v>
      </c>
      <c r="AX210" s="46" t="str">
        <f t="shared" si="136"/>
        <v>No holdings</v>
      </c>
      <c r="AY210" s="37">
        <f t="shared" si="137"/>
        <v>0</v>
      </c>
      <c r="AZ210" s="196" t="str">
        <f t="shared" si="138"/>
        <v>Pass</v>
      </c>
      <c r="BA210" s="54" t="b">
        <f>IF(ABS(Survey!$AT210)=0,TRUE,FALSE)</f>
        <v>1</v>
      </c>
      <c r="BB210" s="53" t="b">
        <f>NOT(ISBLANK(Survey!$AU210))</f>
        <v>0</v>
      </c>
      <c r="BC210" s="37" t="str">
        <f t="shared" si="139"/>
        <v>Fail</v>
      </c>
      <c r="BD210" s="38">
        <f>ABS(Survey!$AL210)</f>
        <v>0</v>
      </c>
      <c r="BE210" s="38" cm="1">
        <f t="array" ref="BE210">SUM(SUMIF(Survey!AW210:BD210,{"&gt;0","&lt;0"})*{1,-1})-SUM(SUMIF(Survey!BF210:BM210,{"&gt;0","&lt;0"})*{1,-1})</f>
        <v>0</v>
      </c>
      <c r="BF210" s="46" t="str">
        <f t="shared" si="140"/>
        <v>No holdings</v>
      </c>
      <c r="BG210" s="37">
        <f t="shared" si="141"/>
        <v>0</v>
      </c>
      <c r="BH210" s="196" t="str">
        <f t="shared" si="142"/>
        <v>Fail</v>
      </c>
      <c r="BI210" s="47">
        <f>ABS(Survey!$AL210)</f>
        <v>0</v>
      </c>
      <c r="BJ210" s="47" cm="1">
        <f t="array" ref="BJ210">SUM(SUMIF(Survey!BO210:CH210,{"&gt;0","&lt;0"})*{1,-1})-SUM(SUMIF(Survey!CJ210:DC210,{"&gt;0","&lt;0"})*{1,-1})</f>
        <v>0</v>
      </c>
      <c r="BK210" s="48" t="str">
        <f t="shared" si="143"/>
        <v>No holdings</v>
      </c>
      <c r="BL210" s="49">
        <f t="shared" si="144"/>
        <v>0</v>
      </c>
      <c r="BM210" s="196" t="str">
        <f t="shared" si="145"/>
        <v>Pass</v>
      </c>
      <c r="BN210" s="54" t="b">
        <f>IF(ABS(Survey!$CH210)=0,TRUE,FALSE)</f>
        <v>1</v>
      </c>
      <c r="BO210" s="53" t="b">
        <f>NOT(ISBLANK(Survey!$CI210))</f>
        <v>0</v>
      </c>
      <c r="BP210" s="196" t="str">
        <f t="shared" si="146"/>
        <v>Pass</v>
      </c>
      <c r="BQ210" s="54" t="b">
        <f>IF(ABS(Survey!$DC210)=0,TRUE,FALSE)</f>
        <v>1</v>
      </c>
      <c r="BR210" s="53" t="b">
        <f>NOT(ISBLANK(Survey!$DD210))</f>
        <v>0</v>
      </c>
      <c r="BS210" s="37" t="str">
        <f t="shared" si="147"/>
        <v>Pass</v>
      </c>
      <c r="BT210" s="38" cm="1">
        <f t="array" ref="BT210">SUM(SUMIF(Survey!CD210,{"&gt;0","&lt;0"})*{1,-1})+SUM(SUMIF(Survey!CY210,{"&gt;0","&lt;0"})*{1,-1})</f>
        <v>0</v>
      </c>
      <c r="BU210" s="38">
        <f>SUM(SUMIF(Survey!DF210:DL210,{"&gt;0","&lt;0"})*{1,-1})+SUM(SUMIF(Survey!DN210:DT210,{"&gt;0","&lt;0"})*{1,-1})</f>
        <v>0</v>
      </c>
      <c r="BV210" s="37">
        <f t="shared" si="148"/>
        <v>0</v>
      </c>
      <c r="BW210" s="37">
        <f t="shared" si="149"/>
        <v>0</v>
      </c>
      <c r="BX210" s="196" t="str">
        <f t="shared" si="150"/>
        <v>Pass</v>
      </c>
      <c r="BY210" s="54" t="b">
        <f>IF(ABS(Survey!$DL210)=0,TRUE,FALSE)</f>
        <v>1</v>
      </c>
      <c r="BZ210" s="53" t="b">
        <f>NOT(ISBLANK(Survey!DM210))</f>
        <v>0</v>
      </c>
      <c r="CA210" s="196" t="str">
        <f t="shared" si="151"/>
        <v>Pass</v>
      </c>
      <c r="CB210" s="54" t="b">
        <f>IF(ABS(Survey!$DT210)=0,TRUE,FALSE)</f>
        <v>1</v>
      </c>
      <c r="CC210" s="53" t="b">
        <f>NOT(ISBLANK(Survey!$DU210))</f>
        <v>0</v>
      </c>
      <c r="CD210" s="196" t="str">
        <f t="shared" si="152"/>
        <v>Fail</v>
      </c>
      <c r="CE210" s="47">
        <f>SUM(SUMIF(Survey!EA210:EC210,{"&gt;0","&lt;0"})*{1,-1})</f>
        <v>0</v>
      </c>
      <c r="CF210" s="50">
        <f t="shared" si="153"/>
        <v>0</v>
      </c>
      <c r="CG210" s="50">
        <f t="shared" si="154"/>
        <v>100</v>
      </c>
      <c r="CH210" s="48" t="b">
        <f>IF(OR(Survey!$M210="ETF",Survey!$M210="ETF, alternative mutual fund",Survey!$M210="Closed-end", Survey!$M210="Split share corp"),TRUE,FALSE)</f>
        <v>0</v>
      </c>
      <c r="CI210" s="196" t="str">
        <f t="shared" si="155"/>
        <v>Fail</v>
      </c>
      <c r="CJ210" s="47">
        <f>SUM(SUMIF(Survey!EE210:EK210,{"&gt;0","&lt;0"})*{1,-1})</f>
        <v>0</v>
      </c>
      <c r="CK210" s="50">
        <f t="shared" si="156"/>
        <v>0</v>
      </c>
      <c r="CL210" s="49">
        <f t="shared" si="157"/>
        <v>100</v>
      </c>
      <c r="CM210" s="196" t="str">
        <f t="shared" si="158"/>
        <v>Fail</v>
      </c>
      <c r="CN210" s="47">
        <f>SUM(SUMIF(Survey!EM210:ES210,{"&gt;0","&lt;0"})*{1,-1})</f>
        <v>0</v>
      </c>
      <c r="CO210" s="50">
        <f t="shared" si="159"/>
        <v>0</v>
      </c>
      <c r="CP210" s="49">
        <f t="shared" si="160"/>
        <v>100</v>
      </c>
    </row>
    <row r="211" spans="1:94">
      <c r="A211" s="1">
        <v>208</v>
      </c>
      <c r="B211" s="37" t="str">
        <f t="shared" si="121"/>
        <v>Pass</v>
      </c>
      <c r="C211" s="37" t="str">
        <f>IF(COUNTBLANK(Survey!B211:ET211)=$C$2, "Pass", "Fail")</f>
        <v>Pass</v>
      </c>
      <c r="D211" s="37" t="str">
        <f t="shared" si="122"/>
        <v>Fail</v>
      </c>
      <c r="F211" s="196" t="str">
        <f t="shared" si="123"/>
        <v>Fail</v>
      </c>
      <c r="G211" s="43">
        <f>COUNTBLANK(Survey!B211:D211)+COUNTBLANK(Survey!G211)+COUNTBLANK(Survey!I211)+COUNTBLANK(Survey!L211:M211)+COUNTBLANK(Survey!P211)+COUNTBLANK(Survey!S211:U211)+COUNTBLANK(Survey!AA211:AC211)+COUNTBLANK(Survey!AF211:AG211)+COUNTBLANK(Survey!AK211)</f>
        <v>17</v>
      </c>
      <c r="H211" s="196" t="str">
        <f t="shared" si="124"/>
        <v>Pass</v>
      </c>
      <c r="I211" s="44">
        <f>LEN(Survey!E211)</f>
        <v>0</v>
      </c>
      <c r="J211" s="196" t="str">
        <f t="shared" si="125"/>
        <v>Pass</v>
      </c>
      <c r="K211" s="43">
        <f>LEN(Survey!F211)</f>
        <v>0</v>
      </c>
      <c r="L211" s="196" t="str">
        <f t="shared" si="126"/>
        <v>Pass</v>
      </c>
      <c r="M211" s="44">
        <f>LEN(Survey!H211)</f>
        <v>0</v>
      </c>
      <c r="N211" s="43" t="str">
        <f>IF(Survey!$L211="Prospectus fund", "Yes", "No")</f>
        <v>No</v>
      </c>
      <c r="O211" s="196" t="str">
        <f t="shared" si="127"/>
        <v>Pass</v>
      </c>
      <c r="P211" s="44">
        <f>MOD((LEN(Survey!J211)+2),11)</f>
        <v>2</v>
      </c>
      <c r="Q211" s="48" t="b">
        <f>IF(OR(Survey!$M211="ETF",Survey!$M211="ETF, alternative mutual fund",Survey!$M211="Closed-end", Survey!$M211="Split share corp", Survey!$I211="Yes"),TRUE,FALSE)</f>
        <v>0</v>
      </c>
      <c r="R211" s="196" t="str">
        <f>IFERROR(IF(AND(OR(U211=V211,V211 = "Either"),NOT(ISBLANK(Survey!K211))),"Pass","Fail"),"Pass")</f>
        <v>Fail</v>
      </c>
      <c r="S211" s="47" cm="1">
        <f t="array" ref="S211">SUM(SUMIF(Survey!BO211:CH211,{"&gt;0","&lt;0"})*{1,-1})</f>
        <v>0</v>
      </c>
      <c r="T211" s="54" cm="1">
        <f t="array" ref="T211">SUM(SUMIF(Survey!BR211,{"&gt;0","&lt;0"})*{1,-1})+SUM(SUMIF(Survey!CB211,{"&gt;0","&lt;0"})*{1,-1})</f>
        <v>0</v>
      </c>
      <c r="U211" s="54">
        <f>Survey!K211</f>
        <v>0</v>
      </c>
      <c r="V211" s="53" t="str">
        <f t="shared" si="128"/>
        <v>Stand-alone</v>
      </c>
      <c r="W211" s="196" t="str">
        <f t="shared" si="129"/>
        <v>Fail</v>
      </c>
      <c r="X211" s="93" cm="1">
        <f t="array" ref="X211">SUM(SUMIF(Survey!BO211:CH211,{"&gt;0","&lt;0"})*{1,-1})+SUM(SUMIF(Survey!CJ211:DC211,{"&gt;0","&lt;0"})*{1,-1})</f>
        <v>0</v>
      </c>
      <c r="Y211" s="93">
        <f>IFERROR(X211/(Survey!$AL211),0)</f>
        <v>0</v>
      </c>
      <c r="Z211" s="198" t="b">
        <f>IF(OR(Survey!$M211="Alternative strategy or hedge",Survey!$M211="Other",Survey!$L211="Prospectus fund"),TRUE,FALSE)</f>
        <v>0</v>
      </c>
      <c r="AA211" s="198" t="b">
        <f>NOT(ISBLANK(Survey!$M211))</f>
        <v>0</v>
      </c>
      <c r="AB211" s="196" t="str">
        <f t="shared" si="130"/>
        <v>Pass</v>
      </c>
      <c r="AC211" s="54" t="b">
        <f>NOT(ISNUMBER(SEARCH("Other",Survey!$P211)))</f>
        <v>1</v>
      </c>
      <c r="AD211" s="53" t="b">
        <f>NOT(ISBLANK(Survey!$Q211))</f>
        <v>0</v>
      </c>
      <c r="AE211" s="239" t="str" cm="1">
        <f t="array" ref="AE211">IF(OR(IF(OR($AG211+$AH211 = 2, $AI211=1), FALSE, TRUE), AND($AF211:$AF211 = 0)),"Pass","Fail")</f>
        <v>Pass</v>
      </c>
      <c r="AF211" s="235">
        <f>COUNTBLANK(Survey!$W211:$Z211)</f>
        <v>4</v>
      </c>
      <c r="AG211" s="235">
        <f>IF(Survey!$I211="Yes",1,0)</f>
        <v>0</v>
      </c>
      <c r="AH211" s="235">
        <f>IF(OR(Survey!$M211="Mutual fund",Survey!$M211="Alternative mutual fund",Survey!$M211="Money market"),1,0)</f>
        <v>0</v>
      </c>
      <c r="AI211" s="240">
        <f>IF(OR(Survey!$M211="ETF",Survey!$M211="ETF, alternative mutual fund"),1,0)</f>
        <v>0</v>
      </c>
      <c r="AJ211" s="196" t="str">
        <f t="shared" si="131"/>
        <v>Pass</v>
      </c>
      <c r="AK211" s="54" t="b">
        <f>NOT(ISNUMBER(SEARCH("Yes",Survey!$AC211)))</f>
        <v>1</v>
      </c>
      <c r="AL211" s="53" t="b">
        <f>IF(COUNTBLANK(Survey!$AD211:$AE211)=0,TRUE, FALSE)</f>
        <v>0</v>
      </c>
      <c r="AM211" s="196" t="str">
        <f t="shared" si="132"/>
        <v>Pass</v>
      </c>
      <c r="AN211" s="54" t="b">
        <f>NOT(ISNUMBER(SEARCH("Yes",Survey!$AF211)))</f>
        <v>1</v>
      </c>
      <c r="AO211" s="53" t="b">
        <f>NOT(ISBLANK(Survey!$AH211))</f>
        <v>0</v>
      </c>
      <c r="AP211" s="196" t="str">
        <f t="shared" si="133"/>
        <v>Pass</v>
      </c>
      <c r="AQ211" s="54" t="b">
        <f>NOT(OR(ISNUMBER(SEARCH("Other",Survey!$AH211)),ISNUMBER(SEARCH("Multiple",Survey!$AH211))))</f>
        <v>1</v>
      </c>
      <c r="AR211" s="53" t="b">
        <f>NOT(ISBLANK(Survey!$AI211))</f>
        <v>0</v>
      </c>
      <c r="AS211" s="196" t="str">
        <f t="shared" si="134"/>
        <v>Fail</v>
      </c>
      <c r="AT211" s="45">
        <f>(Survey!$AL211)</f>
        <v>0</v>
      </c>
      <c r="AU211" s="37" t="str">
        <f t="shared" si="135"/>
        <v>Fail</v>
      </c>
      <c r="AV211" s="38">
        <f>ABS(Survey!$AL211)</f>
        <v>0</v>
      </c>
      <c r="AW211" s="64">
        <f>ABS(Survey!$AM211)+Survey!$AN211-ABS(Survey!$AO211)+ABS(Survey!$AP211)-ABS(Survey!$AQ211)+ABS(Survey!$AR211)-ABS(Survey!$AS211)+Survey!$AT211</f>
        <v>0</v>
      </c>
      <c r="AX211" s="46" t="str">
        <f t="shared" si="136"/>
        <v>No holdings</v>
      </c>
      <c r="AY211" s="37">
        <f t="shared" si="137"/>
        <v>0</v>
      </c>
      <c r="AZ211" s="196" t="str">
        <f t="shared" si="138"/>
        <v>Pass</v>
      </c>
      <c r="BA211" s="54" t="b">
        <f>IF(ABS(Survey!$AT211)=0,TRUE,FALSE)</f>
        <v>1</v>
      </c>
      <c r="BB211" s="53" t="b">
        <f>NOT(ISBLANK(Survey!$AU211))</f>
        <v>0</v>
      </c>
      <c r="BC211" s="37" t="str">
        <f t="shared" si="139"/>
        <v>Fail</v>
      </c>
      <c r="BD211" s="38">
        <f>ABS(Survey!$AL211)</f>
        <v>0</v>
      </c>
      <c r="BE211" s="38" cm="1">
        <f t="array" ref="BE211">SUM(SUMIF(Survey!AW211:BD211,{"&gt;0","&lt;0"})*{1,-1})-SUM(SUMIF(Survey!BF211:BM211,{"&gt;0","&lt;0"})*{1,-1})</f>
        <v>0</v>
      </c>
      <c r="BF211" s="46" t="str">
        <f t="shared" si="140"/>
        <v>No holdings</v>
      </c>
      <c r="BG211" s="37">
        <f t="shared" si="141"/>
        <v>0</v>
      </c>
      <c r="BH211" s="196" t="str">
        <f t="shared" si="142"/>
        <v>Fail</v>
      </c>
      <c r="BI211" s="47">
        <f>ABS(Survey!$AL211)</f>
        <v>0</v>
      </c>
      <c r="BJ211" s="47" cm="1">
        <f t="array" ref="BJ211">SUM(SUMIF(Survey!BO211:CH211,{"&gt;0","&lt;0"})*{1,-1})-SUM(SUMIF(Survey!CJ211:DC211,{"&gt;0","&lt;0"})*{1,-1})</f>
        <v>0</v>
      </c>
      <c r="BK211" s="48" t="str">
        <f t="shared" si="143"/>
        <v>No holdings</v>
      </c>
      <c r="BL211" s="49">
        <f t="shared" si="144"/>
        <v>0</v>
      </c>
      <c r="BM211" s="196" t="str">
        <f t="shared" si="145"/>
        <v>Pass</v>
      </c>
      <c r="BN211" s="54" t="b">
        <f>IF(ABS(Survey!$CH211)=0,TRUE,FALSE)</f>
        <v>1</v>
      </c>
      <c r="BO211" s="53" t="b">
        <f>NOT(ISBLANK(Survey!$CI211))</f>
        <v>0</v>
      </c>
      <c r="BP211" s="196" t="str">
        <f t="shared" si="146"/>
        <v>Pass</v>
      </c>
      <c r="BQ211" s="54" t="b">
        <f>IF(ABS(Survey!$DC211)=0,TRUE,FALSE)</f>
        <v>1</v>
      </c>
      <c r="BR211" s="53" t="b">
        <f>NOT(ISBLANK(Survey!$DD211))</f>
        <v>0</v>
      </c>
      <c r="BS211" s="37" t="str">
        <f t="shared" si="147"/>
        <v>Pass</v>
      </c>
      <c r="BT211" s="38" cm="1">
        <f t="array" ref="BT211">SUM(SUMIF(Survey!CD211,{"&gt;0","&lt;0"})*{1,-1})+SUM(SUMIF(Survey!CY211,{"&gt;0","&lt;0"})*{1,-1})</f>
        <v>0</v>
      </c>
      <c r="BU211" s="38">
        <f>SUM(SUMIF(Survey!DF211:DL211,{"&gt;0","&lt;0"})*{1,-1})+SUM(SUMIF(Survey!DN211:DT211,{"&gt;0","&lt;0"})*{1,-1})</f>
        <v>0</v>
      </c>
      <c r="BV211" s="37">
        <f t="shared" si="148"/>
        <v>0</v>
      </c>
      <c r="BW211" s="37">
        <f t="shared" si="149"/>
        <v>0</v>
      </c>
      <c r="BX211" s="196" t="str">
        <f t="shared" si="150"/>
        <v>Pass</v>
      </c>
      <c r="BY211" s="54" t="b">
        <f>IF(ABS(Survey!$DL211)=0,TRUE,FALSE)</f>
        <v>1</v>
      </c>
      <c r="BZ211" s="53" t="b">
        <f>NOT(ISBLANK(Survey!DM211))</f>
        <v>0</v>
      </c>
      <c r="CA211" s="196" t="str">
        <f t="shared" si="151"/>
        <v>Pass</v>
      </c>
      <c r="CB211" s="54" t="b">
        <f>IF(ABS(Survey!$DT211)=0,TRUE,FALSE)</f>
        <v>1</v>
      </c>
      <c r="CC211" s="53" t="b">
        <f>NOT(ISBLANK(Survey!$DU211))</f>
        <v>0</v>
      </c>
      <c r="CD211" s="196" t="str">
        <f t="shared" si="152"/>
        <v>Fail</v>
      </c>
      <c r="CE211" s="47">
        <f>SUM(SUMIF(Survey!EA211:EC211,{"&gt;0","&lt;0"})*{1,-1})</f>
        <v>0</v>
      </c>
      <c r="CF211" s="50">
        <f t="shared" si="153"/>
        <v>0</v>
      </c>
      <c r="CG211" s="50">
        <f t="shared" si="154"/>
        <v>100</v>
      </c>
      <c r="CH211" s="48" t="b">
        <f>IF(OR(Survey!$M211="ETF",Survey!$M211="ETF, alternative mutual fund",Survey!$M211="Closed-end", Survey!$M211="Split share corp"),TRUE,FALSE)</f>
        <v>0</v>
      </c>
      <c r="CI211" s="196" t="str">
        <f t="shared" si="155"/>
        <v>Fail</v>
      </c>
      <c r="CJ211" s="47">
        <f>SUM(SUMIF(Survey!EE211:EK211,{"&gt;0","&lt;0"})*{1,-1})</f>
        <v>0</v>
      </c>
      <c r="CK211" s="50">
        <f t="shared" si="156"/>
        <v>0</v>
      </c>
      <c r="CL211" s="49">
        <f t="shared" si="157"/>
        <v>100</v>
      </c>
      <c r="CM211" s="196" t="str">
        <f t="shared" si="158"/>
        <v>Fail</v>
      </c>
      <c r="CN211" s="47">
        <f>SUM(SUMIF(Survey!EM211:ES211,{"&gt;0","&lt;0"})*{1,-1})</f>
        <v>0</v>
      </c>
      <c r="CO211" s="50">
        <f t="shared" si="159"/>
        <v>0</v>
      </c>
      <c r="CP211" s="49">
        <f t="shared" si="160"/>
        <v>100</v>
      </c>
    </row>
    <row r="212" spans="1:94">
      <c r="A212" s="1">
        <v>209</v>
      </c>
      <c r="B212" s="37" t="str">
        <f t="shared" si="121"/>
        <v>Pass</v>
      </c>
      <c r="C212" s="37" t="str">
        <f>IF(COUNTBLANK(Survey!B212:ET212)=$C$2, "Pass", "Fail")</f>
        <v>Pass</v>
      </c>
      <c r="D212" s="37" t="str">
        <f t="shared" si="122"/>
        <v>Fail</v>
      </c>
      <c r="F212" s="196" t="str">
        <f t="shared" si="123"/>
        <v>Fail</v>
      </c>
      <c r="G212" s="43">
        <f>COUNTBLANK(Survey!B212:D212)+COUNTBLANK(Survey!G212)+COUNTBLANK(Survey!I212)+COUNTBLANK(Survey!L212:M212)+COUNTBLANK(Survey!P212)+COUNTBLANK(Survey!S212:U212)+COUNTBLANK(Survey!AA212:AC212)+COUNTBLANK(Survey!AF212:AG212)+COUNTBLANK(Survey!AK212)</f>
        <v>17</v>
      </c>
      <c r="H212" s="196" t="str">
        <f t="shared" si="124"/>
        <v>Pass</v>
      </c>
      <c r="I212" s="44">
        <f>LEN(Survey!E212)</f>
        <v>0</v>
      </c>
      <c r="J212" s="196" t="str">
        <f t="shared" si="125"/>
        <v>Pass</v>
      </c>
      <c r="K212" s="43">
        <f>LEN(Survey!F212)</f>
        <v>0</v>
      </c>
      <c r="L212" s="196" t="str">
        <f t="shared" si="126"/>
        <v>Pass</v>
      </c>
      <c r="M212" s="44">
        <f>LEN(Survey!H212)</f>
        <v>0</v>
      </c>
      <c r="N212" s="43" t="str">
        <f>IF(Survey!$L212="Prospectus fund", "Yes", "No")</f>
        <v>No</v>
      </c>
      <c r="O212" s="196" t="str">
        <f t="shared" si="127"/>
        <v>Pass</v>
      </c>
      <c r="P212" s="44">
        <f>MOD((LEN(Survey!J212)+2),11)</f>
        <v>2</v>
      </c>
      <c r="Q212" s="48" t="b">
        <f>IF(OR(Survey!$M212="ETF",Survey!$M212="ETF, alternative mutual fund",Survey!$M212="Closed-end", Survey!$M212="Split share corp", Survey!$I212="Yes"),TRUE,FALSE)</f>
        <v>0</v>
      </c>
      <c r="R212" s="196" t="str">
        <f>IFERROR(IF(AND(OR(U212=V212,V212 = "Either"),NOT(ISBLANK(Survey!K212))),"Pass","Fail"),"Pass")</f>
        <v>Fail</v>
      </c>
      <c r="S212" s="47" cm="1">
        <f t="array" ref="S212">SUM(SUMIF(Survey!BO212:CH212,{"&gt;0","&lt;0"})*{1,-1})</f>
        <v>0</v>
      </c>
      <c r="T212" s="54" cm="1">
        <f t="array" ref="T212">SUM(SUMIF(Survey!BR212,{"&gt;0","&lt;0"})*{1,-1})+SUM(SUMIF(Survey!CB212,{"&gt;0","&lt;0"})*{1,-1})</f>
        <v>0</v>
      </c>
      <c r="U212" s="54">
        <f>Survey!K212</f>
        <v>0</v>
      </c>
      <c r="V212" s="53" t="str">
        <f t="shared" si="128"/>
        <v>Stand-alone</v>
      </c>
      <c r="W212" s="196" t="str">
        <f t="shared" si="129"/>
        <v>Fail</v>
      </c>
      <c r="X212" s="93" cm="1">
        <f t="array" ref="X212">SUM(SUMIF(Survey!BO212:CH212,{"&gt;0","&lt;0"})*{1,-1})+SUM(SUMIF(Survey!CJ212:DC212,{"&gt;0","&lt;0"})*{1,-1})</f>
        <v>0</v>
      </c>
      <c r="Y212" s="93">
        <f>IFERROR(X212/(Survey!$AL212),0)</f>
        <v>0</v>
      </c>
      <c r="Z212" s="198" t="b">
        <f>IF(OR(Survey!$M212="Alternative strategy or hedge",Survey!$M212="Other",Survey!$L212="Prospectus fund"),TRUE,FALSE)</f>
        <v>0</v>
      </c>
      <c r="AA212" s="198" t="b">
        <f>NOT(ISBLANK(Survey!$M212))</f>
        <v>0</v>
      </c>
      <c r="AB212" s="196" t="str">
        <f t="shared" si="130"/>
        <v>Pass</v>
      </c>
      <c r="AC212" s="54" t="b">
        <f>NOT(ISNUMBER(SEARCH("Other",Survey!$P212)))</f>
        <v>1</v>
      </c>
      <c r="AD212" s="53" t="b">
        <f>NOT(ISBLANK(Survey!$Q212))</f>
        <v>0</v>
      </c>
      <c r="AE212" s="239" t="str" cm="1">
        <f t="array" ref="AE212">IF(OR(IF(OR($AG212+$AH212 = 2, $AI212=1), FALSE, TRUE), AND($AF212:$AF212 = 0)),"Pass","Fail")</f>
        <v>Pass</v>
      </c>
      <c r="AF212" s="235">
        <f>COUNTBLANK(Survey!$W212:$Z212)</f>
        <v>4</v>
      </c>
      <c r="AG212" s="235">
        <f>IF(Survey!$I212="Yes",1,0)</f>
        <v>0</v>
      </c>
      <c r="AH212" s="235">
        <f>IF(OR(Survey!$M212="Mutual fund",Survey!$M212="Alternative mutual fund",Survey!$M212="Money market"),1,0)</f>
        <v>0</v>
      </c>
      <c r="AI212" s="240">
        <f>IF(OR(Survey!$M212="ETF",Survey!$M212="ETF, alternative mutual fund"),1,0)</f>
        <v>0</v>
      </c>
      <c r="AJ212" s="196" t="str">
        <f t="shared" si="131"/>
        <v>Pass</v>
      </c>
      <c r="AK212" s="54" t="b">
        <f>NOT(ISNUMBER(SEARCH("Yes",Survey!$AC212)))</f>
        <v>1</v>
      </c>
      <c r="AL212" s="53" t="b">
        <f>IF(COUNTBLANK(Survey!$AD212:$AE212)=0,TRUE, FALSE)</f>
        <v>0</v>
      </c>
      <c r="AM212" s="196" t="str">
        <f t="shared" si="132"/>
        <v>Pass</v>
      </c>
      <c r="AN212" s="54" t="b">
        <f>NOT(ISNUMBER(SEARCH("Yes",Survey!$AF212)))</f>
        <v>1</v>
      </c>
      <c r="AO212" s="53" t="b">
        <f>NOT(ISBLANK(Survey!$AH212))</f>
        <v>0</v>
      </c>
      <c r="AP212" s="196" t="str">
        <f t="shared" si="133"/>
        <v>Pass</v>
      </c>
      <c r="AQ212" s="54" t="b">
        <f>NOT(OR(ISNUMBER(SEARCH("Other",Survey!$AH212)),ISNUMBER(SEARCH("Multiple",Survey!$AH212))))</f>
        <v>1</v>
      </c>
      <c r="AR212" s="53" t="b">
        <f>NOT(ISBLANK(Survey!$AI212))</f>
        <v>0</v>
      </c>
      <c r="AS212" s="196" t="str">
        <f t="shared" si="134"/>
        <v>Fail</v>
      </c>
      <c r="AT212" s="45">
        <f>(Survey!$AL212)</f>
        <v>0</v>
      </c>
      <c r="AU212" s="37" t="str">
        <f t="shared" si="135"/>
        <v>Fail</v>
      </c>
      <c r="AV212" s="38">
        <f>ABS(Survey!$AL212)</f>
        <v>0</v>
      </c>
      <c r="AW212" s="64">
        <f>ABS(Survey!$AM212)+Survey!$AN212-ABS(Survey!$AO212)+ABS(Survey!$AP212)-ABS(Survey!$AQ212)+ABS(Survey!$AR212)-ABS(Survey!$AS212)+Survey!$AT212</f>
        <v>0</v>
      </c>
      <c r="AX212" s="46" t="str">
        <f t="shared" si="136"/>
        <v>No holdings</v>
      </c>
      <c r="AY212" s="37">
        <f t="shared" si="137"/>
        <v>0</v>
      </c>
      <c r="AZ212" s="196" t="str">
        <f t="shared" si="138"/>
        <v>Pass</v>
      </c>
      <c r="BA212" s="54" t="b">
        <f>IF(ABS(Survey!$AT212)=0,TRUE,FALSE)</f>
        <v>1</v>
      </c>
      <c r="BB212" s="53" t="b">
        <f>NOT(ISBLANK(Survey!$AU212))</f>
        <v>0</v>
      </c>
      <c r="BC212" s="37" t="str">
        <f t="shared" si="139"/>
        <v>Fail</v>
      </c>
      <c r="BD212" s="38">
        <f>ABS(Survey!$AL212)</f>
        <v>0</v>
      </c>
      <c r="BE212" s="38" cm="1">
        <f t="array" ref="BE212">SUM(SUMIF(Survey!AW212:BD212,{"&gt;0","&lt;0"})*{1,-1})-SUM(SUMIF(Survey!BF212:BM212,{"&gt;0","&lt;0"})*{1,-1})</f>
        <v>0</v>
      </c>
      <c r="BF212" s="46" t="str">
        <f t="shared" si="140"/>
        <v>No holdings</v>
      </c>
      <c r="BG212" s="37">
        <f t="shared" si="141"/>
        <v>0</v>
      </c>
      <c r="BH212" s="196" t="str">
        <f t="shared" si="142"/>
        <v>Fail</v>
      </c>
      <c r="BI212" s="47">
        <f>ABS(Survey!$AL212)</f>
        <v>0</v>
      </c>
      <c r="BJ212" s="47" cm="1">
        <f t="array" ref="BJ212">SUM(SUMIF(Survey!BO212:CH212,{"&gt;0","&lt;0"})*{1,-1})-SUM(SUMIF(Survey!CJ212:DC212,{"&gt;0","&lt;0"})*{1,-1})</f>
        <v>0</v>
      </c>
      <c r="BK212" s="48" t="str">
        <f t="shared" si="143"/>
        <v>No holdings</v>
      </c>
      <c r="BL212" s="49">
        <f t="shared" si="144"/>
        <v>0</v>
      </c>
      <c r="BM212" s="196" t="str">
        <f t="shared" si="145"/>
        <v>Pass</v>
      </c>
      <c r="BN212" s="54" t="b">
        <f>IF(ABS(Survey!$CH212)=0,TRUE,FALSE)</f>
        <v>1</v>
      </c>
      <c r="BO212" s="53" t="b">
        <f>NOT(ISBLANK(Survey!$CI212))</f>
        <v>0</v>
      </c>
      <c r="BP212" s="196" t="str">
        <f t="shared" si="146"/>
        <v>Pass</v>
      </c>
      <c r="BQ212" s="54" t="b">
        <f>IF(ABS(Survey!$DC212)=0,TRUE,FALSE)</f>
        <v>1</v>
      </c>
      <c r="BR212" s="53" t="b">
        <f>NOT(ISBLANK(Survey!$DD212))</f>
        <v>0</v>
      </c>
      <c r="BS212" s="37" t="str">
        <f t="shared" si="147"/>
        <v>Pass</v>
      </c>
      <c r="BT212" s="38" cm="1">
        <f t="array" ref="BT212">SUM(SUMIF(Survey!CD212,{"&gt;0","&lt;0"})*{1,-1})+SUM(SUMIF(Survey!CY212,{"&gt;0","&lt;0"})*{1,-1})</f>
        <v>0</v>
      </c>
      <c r="BU212" s="38">
        <f>SUM(SUMIF(Survey!DF212:DL212,{"&gt;0","&lt;0"})*{1,-1})+SUM(SUMIF(Survey!DN212:DT212,{"&gt;0","&lt;0"})*{1,-1})</f>
        <v>0</v>
      </c>
      <c r="BV212" s="37">
        <f t="shared" si="148"/>
        <v>0</v>
      </c>
      <c r="BW212" s="37">
        <f t="shared" si="149"/>
        <v>0</v>
      </c>
      <c r="BX212" s="196" t="str">
        <f t="shared" si="150"/>
        <v>Pass</v>
      </c>
      <c r="BY212" s="54" t="b">
        <f>IF(ABS(Survey!$DL212)=0,TRUE,FALSE)</f>
        <v>1</v>
      </c>
      <c r="BZ212" s="53" t="b">
        <f>NOT(ISBLANK(Survey!DM212))</f>
        <v>0</v>
      </c>
      <c r="CA212" s="196" t="str">
        <f t="shared" si="151"/>
        <v>Pass</v>
      </c>
      <c r="CB212" s="54" t="b">
        <f>IF(ABS(Survey!$DT212)=0,TRUE,FALSE)</f>
        <v>1</v>
      </c>
      <c r="CC212" s="53" t="b">
        <f>NOT(ISBLANK(Survey!$DU212))</f>
        <v>0</v>
      </c>
      <c r="CD212" s="196" t="str">
        <f t="shared" si="152"/>
        <v>Fail</v>
      </c>
      <c r="CE212" s="47">
        <f>SUM(SUMIF(Survey!EA212:EC212,{"&gt;0","&lt;0"})*{1,-1})</f>
        <v>0</v>
      </c>
      <c r="CF212" s="50">
        <f t="shared" si="153"/>
        <v>0</v>
      </c>
      <c r="CG212" s="50">
        <f t="shared" si="154"/>
        <v>100</v>
      </c>
      <c r="CH212" s="48" t="b">
        <f>IF(OR(Survey!$M212="ETF",Survey!$M212="ETF, alternative mutual fund",Survey!$M212="Closed-end", Survey!$M212="Split share corp"),TRUE,FALSE)</f>
        <v>0</v>
      </c>
      <c r="CI212" s="196" t="str">
        <f t="shared" si="155"/>
        <v>Fail</v>
      </c>
      <c r="CJ212" s="47">
        <f>SUM(SUMIF(Survey!EE212:EK212,{"&gt;0","&lt;0"})*{1,-1})</f>
        <v>0</v>
      </c>
      <c r="CK212" s="50">
        <f t="shared" si="156"/>
        <v>0</v>
      </c>
      <c r="CL212" s="49">
        <f t="shared" si="157"/>
        <v>100</v>
      </c>
      <c r="CM212" s="196" t="str">
        <f t="shared" si="158"/>
        <v>Fail</v>
      </c>
      <c r="CN212" s="47">
        <f>SUM(SUMIF(Survey!EM212:ES212,{"&gt;0","&lt;0"})*{1,-1})</f>
        <v>0</v>
      </c>
      <c r="CO212" s="50">
        <f t="shared" si="159"/>
        <v>0</v>
      </c>
      <c r="CP212" s="49">
        <f t="shared" si="160"/>
        <v>100</v>
      </c>
    </row>
    <row r="213" spans="1:94">
      <c r="A213" s="1">
        <v>210</v>
      </c>
      <c r="B213" s="37" t="str">
        <f t="shared" si="121"/>
        <v>Pass</v>
      </c>
      <c r="C213" s="37" t="str">
        <f>IF(COUNTBLANK(Survey!B213:ET213)=$C$2, "Pass", "Fail")</f>
        <v>Pass</v>
      </c>
      <c r="D213" s="37" t="str">
        <f t="shared" si="122"/>
        <v>Fail</v>
      </c>
      <c r="F213" s="196" t="str">
        <f t="shared" si="123"/>
        <v>Fail</v>
      </c>
      <c r="G213" s="43">
        <f>COUNTBLANK(Survey!B213:D213)+COUNTBLANK(Survey!G213)+COUNTBLANK(Survey!I213)+COUNTBLANK(Survey!L213:M213)+COUNTBLANK(Survey!P213)+COUNTBLANK(Survey!S213:U213)+COUNTBLANK(Survey!AA213:AC213)+COUNTBLANK(Survey!AF213:AG213)+COUNTBLANK(Survey!AK213)</f>
        <v>17</v>
      </c>
      <c r="H213" s="196" t="str">
        <f t="shared" si="124"/>
        <v>Pass</v>
      </c>
      <c r="I213" s="44">
        <f>LEN(Survey!E213)</f>
        <v>0</v>
      </c>
      <c r="J213" s="196" t="str">
        <f t="shared" si="125"/>
        <v>Pass</v>
      </c>
      <c r="K213" s="43">
        <f>LEN(Survey!F213)</f>
        <v>0</v>
      </c>
      <c r="L213" s="196" t="str">
        <f t="shared" si="126"/>
        <v>Pass</v>
      </c>
      <c r="M213" s="44">
        <f>LEN(Survey!H213)</f>
        <v>0</v>
      </c>
      <c r="N213" s="43" t="str">
        <f>IF(Survey!$L213="Prospectus fund", "Yes", "No")</f>
        <v>No</v>
      </c>
      <c r="O213" s="196" t="str">
        <f t="shared" si="127"/>
        <v>Pass</v>
      </c>
      <c r="P213" s="44">
        <f>MOD((LEN(Survey!J213)+2),11)</f>
        <v>2</v>
      </c>
      <c r="Q213" s="48" t="b">
        <f>IF(OR(Survey!$M213="ETF",Survey!$M213="ETF, alternative mutual fund",Survey!$M213="Closed-end", Survey!$M213="Split share corp", Survey!$I213="Yes"),TRUE,FALSE)</f>
        <v>0</v>
      </c>
      <c r="R213" s="196" t="str">
        <f>IFERROR(IF(AND(OR(U213=V213,V213 = "Either"),NOT(ISBLANK(Survey!K213))),"Pass","Fail"),"Pass")</f>
        <v>Fail</v>
      </c>
      <c r="S213" s="47" cm="1">
        <f t="array" ref="S213">SUM(SUMIF(Survey!BO213:CH213,{"&gt;0","&lt;0"})*{1,-1})</f>
        <v>0</v>
      </c>
      <c r="T213" s="54" cm="1">
        <f t="array" ref="T213">SUM(SUMIF(Survey!BR213,{"&gt;0","&lt;0"})*{1,-1})+SUM(SUMIF(Survey!CB213,{"&gt;0","&lt;0"})*{1,-1})</f>
        <v>0</v>
      </c>
      <c r="U213" s="54">
        <f>Survey!K213</f>
        <v>0</v>
      </c>
      <c r="V213" s="53" t="str">
        <f t="shared" si="128"/>
        <v>Stand-alone</v>
      </c>
      <c r="W213" s="196" t="str">
        <f t="shared" si="129"/>
        <v>Fail</v>
      </c>
      <c r="X213" s="93" cm="1">
        <f t="array" ref="X213">SUM(SUMIF(Survey!BO213:CH213,{"&gt;0","&lt;0"})*{1,-1})+SUM(SUMIF(Survey!CJ213:DC213,{"&gt;0","&lt;0"})*{1,-1})</f>
        <v>0</v>
      </c>
      <c r="Y213" s="93">
        <f>IFERROR(X213/(Survey!$AL213),0)</f>
        <v>0</v>
      </c>
      <c r="Z213" s="198" t="b">
        <f>IF(OR(Survey!$M213="Alternative strategy or hedge",Survey!$M213="Other",Survey!$L213="Prospectus fund"),TRUE,FALSE)</f>
        <v>0</v>
      </c>
      <c r="AA213" s="198" t="b">
        <f>NOT(ISBLANK(Survey!$M213))</f>
        <v>0</v>
      </c>
      <c r="AB213" s="196" t="str">
        <f t="shared" si="130"/>
        <v>Pass</v>
      </c>
      <c r="AC213" s="54" t="b">
        <f>NOT(ISNUMBER(SEARCH("Other",Survey!$P213)))</f>
        <v>1</v>
      </c>
      <c r="AD213" s="53" t="b">
        <f>NOT(ISBLANK(Survey!$Q213))</f>
        <v>0</v>
      </c>
      <c r="AE213" s="239" t="str" cm="1">
        <f t="array" ref="AE213">IF(OR(IF(OR($AG213+$AH213 = 2, $AI213=1), FALSE, TRUE), AND($AF213:$AF213 = 0)),"Pass","Fail")</f>
        <v>Pass</v>
      </c>
      <c r="AF213" s="235">
        <f>COUNTBLANK(Survey!$W213:$Z213)</f>
        <v>4</v>
      </c>
      <c r="AG213" s="235">
        <f>IF(Survey!$I213="Yes",1,0)</f>
        <v>0</v>
      </c>
      <c r="AH213" s="235">
        <f>IF(OR(Survey!$M213="Mutual fund",Survey!$M213="Alternative mutual fund",Survey!$M213="Money market"),1,0)</f>
        <v>0</v>
      </c>
      <c r="AI213" s="240">
        <f>IF(OR(Survey!$M213="ETF",Survey!$M213="ETF, alternative mutual fund"),1,0)</f>
        <v>0</v>
      </c>
      <c r="AJ213" s="196" t="str">
        <f t="shared" si="131"/>
        <v>Pass</v>
      </c>
      <c r="AK213" s="54" t="b">
        <f>NOT(ISNUMBER(SEARCH("Yes",Survey!$AC213)))</f>
        <v>1</v>
      </c>
      <c r="AL213" s="53" t="b">
        <f>IF(COUNTBLANK(Survey!$AD213:$AE213)=0,TRUE, FALSE)</f>
        <v>0</v>
      </c>
      <c r="AM213" s="196" t="str">
        <f t="shared" si="132"/>
        <v>Pass</v>
      </c>
      <c r="AN213" s="54" t="b">
        <f>NOT(ISNUMBER(SEARCH("Yes",Survey!$AF213)))</f>
        <v>1</v>
      </c>
      <c r="AO213" s="53" t="b">
        <f>NOT(ISBLANK(Survey!$AH213))</f>
        <v>0</v>
      </c>
      <c r="AP213" s="196" t="str">
        <f t="shared" si="133"/>
        <v>Pass</v>
      </c>
      <c r="AQ213" s="54" t="b">
        <f>NOT(OR(ISNUMBER(SEARCH("Other",Survey!$AH213)),ISNUMBER(SEARCH("Multiple",Survey!$AH213))))</f>
        <v>1</v>
      </c>
      <c r="AR213" s="53" t="b">
        <f>NOT(ISBLANK(Survey!$AI213))</f>
        <v>0</v>
      </c>
      <c r="AS213" s="196" t="str">
        <f t="shared" si="134"/>
        <v>Fail</v>
      </c>
      <c r="AT213" s="45">
        <f>(Survey!$AL213)</f>
        <v>0</v>
      </c>
      <c r="AU213" s="37" t="str">
        <f t="shared" si="135"/>
        <v>Fail</v>
      </c>
      <c r="AV213" s="38">
        <f>ABS(Survey!$AL213)</f>
        <v>0</v>
      </c>
      <c r="AW213" s="64">
        <f>ABS(Survey!$AM213)+Survey!$AN213-ABS(Survey!$AO213)+ABS(Survey!$AP213)-ABS(Survey!$AQ213)+ABS(Survey!$AR213)-ABS(Survey!$AS213)+Survey!$AT213</f>
        <v>0</v>
      </c>
      <c r="AX213" s="46" t="str">
        <f t="shared" si="136"/>
        <v>No holdings</v>
      </c>
      <c r="AY213" s="37">
        <f t="shared" si="137"/>
        <v>0</v>
      </c>
      <c r="AZ213" s="196" t="str">
        <f t="shared" si="138"/>
        <v>Pass</v>
      </c>
      <c r="BA213" s="54" t="b">
        <f>IF(ABS(Survey!$AT213)=0,TRUE,FALSE)</f>
        <v>1</v>
      </c>
      <c r="BB213" s="53" t="b">
        <f>NOT(ISBLANK(Survey!$AU213))</f>
        <v>0</v>
      </c>
      <c r="BC213" s="37" t="str">
        <f t="shared" si="139"/>
        <v>Fail</v>
      </c>
      <c r="BD213" s="38">
        <f>ABS(Survey!$AL213)</f>
        <v>0</v>
      </c>
      <c r="BE213" s="38" cm="1">
        <f t="array" ref="BE213">SUM(SUMIF(Survey!AW213:BD213,{"&gt;0","&lt;0"})*{1,-1})-SUM(SUMIF(Survey!BF213:BM213,{"&gt;0","&lt;0"})*{1,-1})</f>
        <v>0</v>
      </c>
      <c r="BF213" s="46" t="str">
        <f t="shared" si="140"/>
        <v>No holdings</v>
      </c>
      <c r="BG213" s="37">
        <f t="shared" si="141"/>
        <v>0</v>
      </c>
      <c r="BH213" s="196" t="str">
        <f t="shared" si="142"/>
        <v>Fail</v>
      </c>
      <c r="BI213" s="47">
        <f>ABS(Survey!$AL213)</f>
        <v>0</v>
      </c>
      <c r="BJ213" s="47" cm="1">
        <f t="array" ref="BJ213">SUM(SUMIF(Survey!BO213:CH213,{"&gt;0","&lt;0"})*{1,-1})-SUM(SUMIF(Survey!CJ213:DC213,{"&gt;0","&lt;0"})*{1,-1})</f>
        <v>0</v>
      </c>
      <c r="BK213" s="48" t="str">
        <f t="shared" si="143"/>
        <v>No holdings</v>
      </c>
      <c r="BL213" s="49">
        <f t="shared" si="144"/>
        <v>0</v>
      </c>
      <c r="BM213" s="196" t="str">
        <f t="shared" si="145"/>
        <v>Pass</v>
      </c>
      <c r="BN213" s="54" t="b">
        <f>IF(ABS(Survey!$CH213)=0,TRUE,FALSE)</f>
        <v>1</v>
      </c>
      <c r="BO213" s="53" t="b">
        <f>NOT(ISBLANK(Survey!$CI213))</f>
        <v>0</v>
      </c>
      <c r="BP213" s="196" t="str">
        <f t="shared" si="146"/>
        <v>Pass</v>
      </c>
      <c r="BQ213" s="54" t="b">
        <f>IF(ABS(Survey!$DC213)=0,TRUE,FALSE)</f>
        <v>1</v>
      </c>
      <c r="BR213" s="53" t="b">
        <f>NOT(ISBLANK(Survey!$DD213))</f>
        <v>0</v>
      </c>
      <c r="BS213" s="37" t="str">
        <f t="shared" si="147"/>
        <v>Pass</v>
      </c>
      <c r="BT213" s="38" cm="1">
        <f t="array" ref="BT213">SUM(SUMIF(Survey!CD213,{"&gt;0","&lt;0"})*{1,-1})+SUM(SUMIF(Survey!CY213,{"&gt;0","&lt;0"})*{1,-1})</f>
        <v>0</v>
      </c>
      <c r="BU213" s="38">
        <f>SUM(SUMIF(Survey!DF213:DL213,{"&gt;0","&lt;0"})*{1,-1})+SUM(SUMIF(Survey!DN213:DT213,{"&gt;0","&lt;0"})*{1,-1})</f>
        <v>0</v>
      </c>
      <c r="BV213" s="37">
        <f t="shared" si="148"/>
        <v>0</v>
      </c>
      <c r="BW213" s="37">
        <f t="shared" si="149"/>
        <v>0</v>
      </c>
      <c r="BX213" s="196" t="str">
        <f t="shared" si="150"/>
        <v>Pass</v>
      </c>
      <c r="BY213" s="54" t="b">
        <f>IF(ABS(Survey!$DL213)=0,TRUE,FALSE)</f>
        <v>1</v>
      </c>
      <c r="BZ213" s="53" t="b">
        <f>NOT(ISBLANK(Survey!DM213))</f>
        <v>0</v>
      </c>
      <c r="CA213" s="196" t="str">
        <f t="shared" si="151"/>
        <v>Pass</v>
      </c>
      <c r="CB213" s="54" t="b">
        <f>IF(ABS(Survey!$DT213)=0,TRUE,FALSE)</f>
        <v>1</v>
      </c>
      <c r="CC213" s="53" t="b">
        <f>NOT(ISBLANK(Survey!$DU213))</f>
        <v>0</v>
      </c>
      <c r="CD213" s="196" t="str">
        <f t="shared" si="152"/>
        <v>Fail</v>
      </c>
      <c r="CE213" s="47">
        <f>SUM(SUMIF(Survey!EA213:EC213,{"&gt;0","&lt;0"})*{1,-1})</f>
        <v>0</v>
      </c>
      <c r="CF213" s="50">
        <f t="shared" si="153"/>
        <v>0</v>
      </c>
      <c r="CG213" s="50">
        <f t="shared" si="154"/>
        <v>100</v>
      </c>
      <c r="CH213" s="48" t="b">
        <f>IF(OR(Survey!$M213="ETF",Survey!$M213="ETF, alternative mutual fund",Survey!$M213="Closed-end", Survey!$M213="Split share corp"),TRUE,FALSE)</f>
        <v>0</v>
      </c>
      <c r="CI213" s="196" t="str">
        <f t="shared" si="155"/>
        <v>Fail</v>
      </c>
      <c r="CJ213" s="47">
        <f>SUM(SUMIF(Survey!EE213:EK213,{"&gt;0","&lt;0"})*{1,-1})</f>
        <v>0</v>
      </c>
      <c r="CK213" s="50">
        <f t="shared" si="156"/>
        <v>0</v>
      </c>
      <c r="CL213" s="49">
        <f t="shared" si="157"/>
        <v>100</v>
      </c>
      <c r="CM213" s="196" t="str">
        <f t="shared" si="158"/>
        <v>Fail</v>
      </c>
      <c r="CN213" s="47">
        <f>SUM(SUMIF(Survey!EM213:ES213,{"&gt;0","&lt;0"})*{1,-1})</f>
        <v>0</v>
      </c>
      <c r="CO213" s="50">
        <f t="shared" si="159"/>
        <v>0</v>
      </c>
      <c r="CP213" s="49">
        <f t="shared" si="160"/>
        <v>100</v>
      </c>
    </row>
    <row r="214" spans="1:94">
      <c r="A214" s="1">
        <v>211</v>
      </c>
      <c r="B214" s="37" t="str">
        <f t="shared" si="121"/>
        <v>Pass</v>
      </c>
      <c r="C214" s="37" t="str">
        <f>IF(COUNTBLANK(Survey!B214:ET214)=$C$2, "Pass", "Fail")</f>
        <v>Pass</v>
      </c>
      <c r="D214" s="37" t="str">
        <f t="shared" si="122"/>
        <v>Fail</v>
      </c>
      <c r="F214" s="196" t="str">
        <f t="shared" si="123"/>
        <v>Fail</v>
      </c>
      <c r="G214" s="43">
        <f>COUNTBLANK(Survey!B214:D214)+COUNTBLANK(Survey!G214)+COUNTBLANK(Survey!I214)+COUNTBLANK(Survey!L214:M214)+COUNTBLANK(Survey!P214)+COUNTBLANK(Survey!S214:U214)+COUNTBLANK(Survey!AA214:AC214)+COUNTBLANK(Survey!AF214:AG214)+COUNTBLANK(Survey!AK214)</f>
        <v>17</v>
      </c>
      <c r="H214" s="196" t="str">
        <f t="shared" si="124"/>
        <v>Pass</v>
      </c>
      <c r="I214" s="44">
        <f>LEN(Survey!E214)</f>
        <v>0</v>
      </c>
      <c r="J214" s="196" t="str">
        <f t="shared" si="125"/>
        <v>Pass</v>
      </c>
      <c r="K214" s="43">
        <f>LEN(Survey!F214)</f>
        <v>0</v>
      </c>
      <c r="L214" s="196" t="str">
        <f t="shared" si="126"/>
        <v>Pass</v>
      </c>
      <c r="M214" s="44">
        <f>LEN(Survey!H214)</f>
        <v>0</v>
      </c>
      <c r="N214" s="43" t="str">
        <f>IF(Survey!$L214="Prospectus fund", "Yes", "No")</f>
        <v>No</v>
      </c>
      <c r="O214" s="196" t="str">
        <f t="shared" si="127"/>
        <v>Pass</v>
      </c>
      <c r="P214" s="44">
        <f>MOD((LEN(Survey!J214)+2),11)</f>
        <v>2</v>
      </c>
      <c r="Q214" s="48" t="b">
        <f>IF(OR(Survey!$M214="ETF",Survey!$M214="ETF, alternative mutual fund",Survey!$M214="Closed-end", Survey!$M214="Split share corp", Survey!$I214="Yes"),TRUE,FALSE)</f>
        <v>0</v>
      </c>
      <c r="R214" s="196" t="str">
        <f>IFERROR(IF(AND(OR(U214=V214,V214 = "Either"),NOT(ISBLANK(Survey!K214))),"Pass","Fail"),"Pass")</f>
        <v>Fail</v>
      </c>
      <c r="S214" s="47" cm="1">
        <f t="array" ref="S214">SUM(SUMIF(Survey!BO214:CH214,{"&gt;0","&lt;0"})*{1,-1})</f>
        <v>0</v>
      </c>
      <c r="T214" s="54" cm="1">
        <f t="array" ref="T214">SUM(SUMIF(Survey!BR214,{"&gt;0","&lt;0"})*{1,-1})+SUM(SUMIF(Survey!CB214,{"&gt;0","&lt;0"})*{1,-1})</f>
        <v>0</v>
      </c>
      <c r="U214" s="54">
        <f>Survey!K214</f>
        <v>0</v>
      </c>
      <c r="V214" s="53" t="str">
        <f t="shared" si="128"/>
        <v>Stand-alone</v>
      </c>
      <c r="W214" s="196" t="str">
        <f t="shared" si="129"/>
        <v>Fail</v>
      </c>
      <c r="X214" s="93" cm="1">
        <f t="array" ref="X214">SUM(SUMIF(Survey!BO214:CH214,{"&gt;0","&lt;0"})*{1,-1})+SUM(SUMIF(Survey!CJ214:DC214,{"&gt;0","&lt;0"})*{1,-1})</f>
        <v>0</v>
      </c>
      <c r="Y214" s="93">
        <f>IFERROR(X214/(Survey!$AL214),0)</f>
        <v>0</v>
      </c>
      <c r="Z214" s="198" t="b">
        <f>IF(OR(Survey!$M214="Alternative strategy or hedge",Survey!$M214="Other",Survey!$L214="Prospectus fund"),TRUE,FALSE)</f>
        <v>0</v>
      </c>
      <c r="AA214" s="198" t="b">
        <f>NOT(ISBLANK(Survey!$M214))</f>
        <v>0</v>
      </c>
      <c r="AB214" s="196" t="str">
        <f t="shared" si="130"/>
        <v>Pass</v>
      </c>
      <c r="AC214" s="54" t="b">
        <f>NOT(ISNUMBER(SEARCH("Other",Survey!$P214)))</f>
        <v>1</v>
      </c>
      <c r="AD214" s="53" t="b">
        <f>NOT(ISBLANK(Survey!$Q214))</f>
        <v>0</v>
      </c>
      <c r="AE214" s="239" t="str" cm="1">
        <f t="array" ref="AE214">IF(OR(IF(OR($AG214+$AH214 = 2, $AI214=1), FALSE, TRUE), AND($AF214:$AF214 = 0)),"Pass","Fail")</f>
        <v>Pass</v>
      </c>
      <c r="AF214" s="235">
        <f>COUNTBLANK(Survey!$W214:$Z214)</f>
        <v>4</v>
      </c>
      <c r="AG214" s="235">
        <f>IF(Survey!$I214="Yes",1,0)</f>
        <v>0</v>
      </c>
      <c r="AH214" s="235">
        <f>IF(OR(Survey!$M214="Mutual fund",Survey!$M214="Alternative mutual fund",Survey!$M214="Money market"),1,0)</f>
        <v>0</v>
      </c>
      <c r="AI214" s="240">
        <f>IF(OR(Survey!$M214="ETF",Survey!$M214="ETF, alternative mutual fund"),1,0)</f>
        <v>0</v>
      </c>
      <c r="AJ214" s="196" t="str">
        <f t="shared" si="131"/>
        <v>Pass</v>
      </c>
      <c r="AK214" s="54" t="b">
        <f>NOT(ISNUMBER(SEARCH("Yes",Survey!$AC214)))</f>
        <v>1</v>
      </c>
      <c r="AL214" s="53" t="b">
        <f>IF(COUNTBLANK(Survey!$AD214:$AE214)=0,TRUE, FALSE)</f>
        <v>0</v>
      </c>
      <c r="AM214" s="196" t="str">
        <f t="shared" si="132"/>
        <v>Pass</v>
      </c>
      <c r="AN214" s="54" t="b">
        <f>NOT(ISNUMBER(SEARCH("Yes",Survey!$AF214)))</f>
        <v>1</v>
      </c>
      <c r="AO214" s="53" t="b">
        <f>NOT(ISBLANK(Survey!$AH214))</f>
        <v>0</v>
      </c>
      <c r="AP214" s="196" t="str">
        <f t="shared" si="133"/>
        <v>Pass</v>
      </c>
      <c r="AQ214" s="54" t="b">
        <f>NOT(OR(ISNUMBER(SEARCH("Other",Survey!$AH214)),ISNUMBER(SEARCH("Multiple",Survey!$AH214))))</f>
        <v>1</v>
      </c>
      <c r="AR214" s="53" t="b">
        <f>NOT(ISBLANK(Survey!$AI214))</f>
        <v>0</v>
      </c>
      <c r="AS214" s="196" t="str">
        <f t="shared" si="134"/>
        <v>Fail</v>
      </c>
      <c r="AT214" s="45">
        <f>(Survey!$AL214)</f>
        <v>0</v>
      </c>
      <c r="AU214" s="37" t="str">
        <f t="shared" si="135"/>
        <v>Fail</v>
      </c>
      <c r="AV214" s="38">
        <f>ABS(Survey!$AL214)</f>
        <v>0</v>
      </c>
      <c r="AW214" s="64">
        <f>ABS(Survey!$AM214)+Survey!$AN214-ABS(Survey!$AO214)+ABS(Survey!$AP214)-ABS(Survey!$AQ214)+ABS(Survey!$AR214)-ABS(Survey!$AS214)+Survey!$AT214</f>
        <v>0</v>
      </c>
      <c r="AX214" s="46" t="str">
        <f t="shared" si="136"/>
        <v>No holdings</v>
      </c>
      <c r="AY214" s="37">
        <f t="shared" si="137"/>
        <v>0</v>
      </c>
      <c r="AZ214" s="196" t="str">
        <f t="shared" si="138"/>
        <v>Pass</v>
      </c>
      <c r="BA214" s="54" t="b">
        <f>IF(ABS(Survey!$AT214)=0,TRUE,FALSE)</f>
        <v>1</v>
      </c>
      <c r="BB214" s="53" t="b">
        <f>NOT(ISBLANK(Survey!$AU214))</f>
        <v>0</v>
      </c>
      <c r="BC214" s="37" t="str">
        <f t="shared" si="139"/>
        <v>Fail</v>
      </c>
      <c r="BD214" s="38">
        <f>ABS(Survey!$AL214)</f>
        <v>0</v>
      </c>
      <c r="BE214" s="38" cm="1">
        <f t="array" ref="BE214">SUM(SUMIF(Survey!AW214:BD214,{"&gt;0","&lt;0"})*{1,-1})-SUM(SUMIF(Survey!BF214:BM214,{"&gt;0","&lt;0"})*{1,-1})</f>
        <v>0</v>
      </c>
      <c r="BF214" s="46" t="str">
        <f t="shared" si="140"/>
        <v>No holdings</v>
      </c>
      <c r="BG214" s="37">
        <f t="shared" si="141"/>
        <v>0</v>
      </c>
      <c r="BH214" s="196" t="str">
        <f t="shared" si="142"/>
        <v>Fail</v>
      </c>
      <c r="BI214" s="47">
        <f>ABS(Survey!$AL214)</f>
        <v>0</v>
      </c>
      <c r="BJ214" s="47" cm="1">
        <f t="array" ref="BJ214">SUM(SUMIF(Survey!BO214:CH214,{"&gt;0","&lt;0"})*{1,-1})-SUM(SUMIF(Survey!CJ214:DC214,{"&gt;0","&lt;0"})*{1,-1})</f>
        <v>0</v>
      </c>
      <c r="BK214" s="48" t="str">
        <f t="shared" si="143"/>
        <v>No holdings</v>
      </c>
      <c r="BL214" s="49">
        <f t="shared" si="144"/>
        <v>0</v>
      </c>
      <c r="BM214" s="196" t="str">
        <f t="shared" si="145"/>
        <v>Pass</v>
      </c>
      <c r="BN214" s="54" t="b">
        <f>IF(ABS(Survey!$CH214)=0,TRUE,FALSE)</f>
        <v>1</v>
      </c>
      <c r="BO214" s="53" t="b">
        <f>NOT(ISBLANK(Survey!$CI214))</f>
        <v>0</v>
      </c>
      <c r="BP214" s="196" t="str">
        <f t="shared" si="146"/>
        <v>Pass</v>
      </c>
      <c r="BQ214" s="54" t="b">
        <f>IF(ABS(Survey!$DC214)=0,TRUE,FALSE)</f>
        <v>1</v>
      </c>
      <c r="BR214" s="53" t="b">
        <f>NOT(ISBLANK(Survey!$DD214))</f>
        <v>0</v>
      </c>
      <c r="BS214" s="37" t="str">
        <f t="shared" si="147"/>
        <v>Pass</v>
      </c>
      <c r="BT214" s="38" cm="1">
        <f t="array" ref="BT214">SUM(SUMIF(Survey!CD214,{"&gt;0","&lt;0"})*{1,-1})+SUM(SUMIF(Survey!CY214,{"&gt;0","&lt;0"})*{1,-1})</f>
        <v>0</v>
      </c>
      <c r="BU214" s="38">
        <f>SUM(SUMIF(Survey!DF214:DL214,{"&gt;0","&lt;0"})*{1,-1})+SUM(SUMIF(Survey!DN214:DT214,{"&gt;0","&lt;0"})*{1,-1})</f>
        <v>0</v>
      </c>
      <c r="BV214" s="37">
        <f t="shared" si="148"/>
        <v>0</v>
      </c>
      <c r="BW214" s="37">
        <f t="shared" si="149"/>
        <v>0</v>
      </c>
      <c r="BX214" s="196" t="str">
        <f t="shared" si="150"/>
        <v>Pass</v>
      </c>
      <c r="BY214" s="54" t="b">
        <f>IF(ABS(Survey!$DL214)=0,TRUE,FALSE)</f>
        <v>1</v>
      </c>
      <c r="BZ214" s="53" t="b">
        <f>NOT(ISBLANK(Survey!DM214))</f>
        <v>0</v>
      </c>
      <c r="CA214" s="196" t="str">
        <f t="shared" si="151"/>
        <v>Pass</v>
      </c>
      <c r="CB214" s="54" t="b">
        <f>IF(ABS(Survey!$DT214)=0,TRUE,FALSE)</f>
        <v>1</v>
      </c>
      <c r="CC214" s="53" t="b">
        <f>NOT(ISBLANK(Survey!$DU214))</f>
        <v>0</v>
      </c>
      <c r="CD214" s="196" t="str">
        <f t="shared" si="152"/>
        <v>Fail</v>
      </c>
      <c r="CE214" s="47">
        <f>SUM(SUMIF(Survey!EA214:EC214,{"&gt;0","&lt;0"})*{1,-1})</f>
        <v>0</v>
      </c>
      <c r="CF214" s="50">
        <f t="shared" si="153"/>
        <v>0</v>
      </c>
      <c r="CG214" s="50">
        <f t="shared" si="154"/>
        <v>100</v>
      </c>
      <c r="CH214" s="48" t="b">
        <f>IF(OR(Survey!$M214="ETF",Survey!$M214="ETF, alternative mutual fund",Survey!$M214="Closed-end", Survey!$M214="Split share corp"),TRUE,FALSE)</f>
        <v>0</v>
      </c>
      <c r="CI214" s="196" t="str">
        <f t="shared" si="155"/>
        <v>Fail</v>
      </c>
      <c r="CJ214" s="47">
        <f>SUM(SUMIF(Survey!EE214:EK214,{"&gt;0","&lt;0"})*{1,-1})</f>
        <v>0</v>
      </c>
      <c r="CK214" s="50">
        <f t="shared" si="156"/>
        <v>0</v>
      </c>
      <c r="CL214" s="49">
        <f t="shared" si="157"/>
        <v>100</v>
      </c>
      <c r="CM214" s="196" t="str">
        <f t="shared" si="158"/>
        <v>Fail</v>
      </c>
      <c r="CN214" s="47">
        <f>SUM(SUMIF(Survey!EM214:ES214,{"&gt;0","&lt;0"})*{1,-1})</f>
        <v>0</v>
      </c>
      <c r="CO214" s="50">
        <f t="shared" si="159"/>
        <v>0</v>
      </c>
      <c r="CP214" s="49">
        <f t="shared" si="160"/>
        <v>100</v>
      </c>
    </row>
    <row r="215" spans="1:94">
      <c r="A215" s="1">
        <v>212</v>
      </c>
      <c r="B215" s="37" t="str">
        <f t="shared" si="121"/>
        <v>Pass</v>
      </c>
      <c r="C215" s="37" t="str">
        <f>IF(COUNTBLANK(Survey!B215:ET215)=$C$2, "Pass", "Fail")</f>
        <v>Pass</v>
      </c>
      <c r="D215" s="37" t="str">
        <f t="shared" si="122"/>
        <v>Fail</v>
      </c>
      <c r="F215" s="196" t="str">
        <f t="shared" si="123"/>
        <v>Fail</v>
      </c>
      <c r="G215" s="43">
        <f>COUNTBLANK(Survey!B215:D215)+COUNTBLANK(Survey!G215)+COUNTBLANK(Survey!I215)+COUNTBLANK(Survey!L215:M215)+COUNTBLANK(Survey!P215)+COUNTBLANK(Survey!S215:U215)+COUNTBLANK(Survey!AA215:AC215)+COUNTBLANK(Survey!AF215:AG215)+COUNTBLANK(Survey!AK215)</f>
        <v>17</v>
      </c>
      <c r="H215" s="196" t="str">
        <f t="shared" si="124"/>
        <v>Pass</v>
      </c>
      <c r="I215" s="44">
        <f>LEN(Survey!E215)</f>
        <v>0</v>
      </c>
      <c r="J215" s="196" t="str">
        <f t="shared" si="125"/>
        <v>Pass</v>
      </c>
      <c r="K215" s="43">
        <f>LEN(Survey!F215)</f>
        <v>0</v>
      </c>
      <c r="L215" s="196" t="str">
        <f t="shared" si="126"/>
        <v>Pass</v>
      </c>
      <c r="M215" s="44">
        <f>LEN(Survey!H215)</f>
        <v>0</v>
      </c>
      <c r="N215" s="43" t="str">
        <f>IF(Survey!$L215="Prospectus fund", "Yes", "No")</f>
        <v>No</v>
      </c>
      <c r="O215" s="196" t="str">
        <f t="shared" si="127"/>
        <v>Pass</v>
      </c>
      <c r="P215" s="44">
        <f>MOD((LEN(Survey!J215)+2),11)</f>
        <v>2</v>
      </c>
      <c r="Q215" s="48" t="b">
        <f>IF(OR(Survey!$M215="ETF",Survey!$M215="ETF, alternative mutual fund",Survey!$M215="Closed-end", Survey!$M215="Split share corp", Survey!$I215="Yes"),TRUE,FALSE)</f>
        <v>0</v>
      </c>
      <c r="R215" s="196" t="str">
        <f>IFERROR(IF(AND(OR(U215=V215,V215 = "Either"),NOT(ISBLANK(Survey!K215))),"Pass","Fail"),"Pass")</f>
        <v>Fail</v>
      </c>
      <c r="S215" s="47" cm="1">
        <f t="array" ref="S215">SUM(SUMIF(Survey!BO215:CH215,{"&gt;0","&lt;0"})*{1,-1})</f>
        <v>0</v>
      </c>
      <c r="T215" s="54" cm="1">
        <f t="array" ref="T215">SUM(SUMIF(Survey!BR215,{"&gt;0","&lt;0"})*{1,-1})+SUM(SUMIF(Survey!CB215,{"&gt;0","&lt;0"})*{1,-1})</f>
        <v>0</v>
      </c>
      <c r="U215" s="54">
        <f>Survey!K215</f>
        <v>0</v>
      </c>
      <c r="V215" s="53" t="str">
        <f t="shared" si="128"/>
        <v>Stand-alone</v>
      </c>
      <c r="W215" s="196" t="str">
        <f t="shared" si="129"/>
        <v>Fail</v>
      </c>
      <c r="X215" s="93" cm="1">
        <f t="array" ref="X215">SUM(SUMIF(Survey!BO215:CH215,{"&gt;0","&lt;0"})*{1,-1})+SUM(SUMIF(Survey!CJ215:DC215,{"&gt;0","&lt;0"})*{1,-1})</f>
        <v>0</v>
      </c>
      <c r="Y215" s="93">
        <f>IFERROR(X215/(Survey!$AL215),0)</f>
        <v>0</v>
      </c>
      <c r="Z215" s="198" t="b">
        <f>IF(OR(Survey!$M215="Alternative strategy or hedge",Survey!$M215="Other",Survey!$L215="Prospectus fund"),TRUE,FALSE)</f>
        <v>0</v>
      </c>
      <c r="AA215" s="198" t="b">
        <f>NOT(ISBLANK(Survey!$M215))</f>
        <v>0</v>
      </c>
      <c r="AB215" s="196" t="str">
        <f t="shared" si="130"/>
        <v>Pass</v>
      </c>
      <c r="AC215" s="54" t="b">
        <f>NOT(ISNUMBER(SEARCH("Other",Survey!$P215)))</f>
        <v>1</v>
      </c>
      <c r="AD215" s="53" t="b">
        <f>NOT(ISBLANK(Survey!$Q215))</f>
        <v>0</v>
      </c>
      <c r="AE215" s="239" t="str" cm="1">
        <f t="array" ref="AE215">IF(OR(IF(OR($AG215+$AH215 = 2, $AI215=1), FALSE, TRUE), AND($AF215:$AF215 = 0)),"Pass","Fail")</f>
        <v>Pass</v>
      </c>
      <c r="AF215" s="235">
        <f>COUNTBLANK(Survey!$W215:$Z215)</f>
        <v>4</v>
      </c>
      <c r="AG215" s="235">
        <f>IF(Survey!$I215="Yes",1,0)</f>
        <v>0</v>
      </c>
      <c r="AH215" s="235">
        <f>IF(OR(Survey!$M215="Mutual fund",Survey!$M215="Alternative mutual fund",Survey!$M215="Money market"),1,0)</f>
        <v>0</v>
      </c>
      <c r="AI215" s="240">
        <f>IF(OR(Survey!$M215="ETF",Survey!$M215="ETF, alternative mutual fund"),1,0)</f>
        <v>0</v>
      </c>
      <c r="AJ215" s="196" t="str">
        <f t="shared" si="131"/>
        <v>Pass</v>
      </c>
      <c r="AK215" s="54" t="b">
        <f>NOT(ISNUMBER(SEARCH("Yes",Survey!$AC215)))</f>
        <v>1</v>
      </c>
      <c r="AL215" s="53" t="b">
        <f>IF(COUNTBLANK(Survey!$AD215:$AE215)=0,TRUE, FALSE)</f>
        <v>0</v>
      </c>
      <c r="AM215" s="196" t="str">
        <f t="shared" si="132"/>
        <v>Pass</v>
      </c>
      <c r="AN215" s="54" t="b">
        <f>NOT(ISNUMBER(SEARCH("Yes",Survey!$AF215)))</f>
        <v>1</v>
      </c>
      <c r="AO215" s="53" t="b">
        <f>NOT(ISBLANK(Survey!$AH215))</f>
        <v>0</v>
      </c>
      <c r="AP215" s="196" t="str">
        <f t="shared" si="133"/>
        <v>Pass</v>
      </c>
      <c r="AQ215" s="54" t="b">
        <f>NOT(OR(ISNUMBER(SEARCH("Other",Survey!$AH215)),ISNUMBER(SEARCH("Multiple",Survey!$AH215))))</f>
        <v>1</v>
      </c>
      <c r="AR215" s="53" t="b">
        <f>NOT(ISBLANK(Survey!$AI215))</f>
        <v>0</v>
      </c>
      <c r="AS215" s="196" t="str">
        <f t="shared" si="134"/>
        <v>Fail</v>
      </c>
      <c r="AT215" s="45">
        <f>(Survey!$AL215)</f>
        <v>0</v>
      </c>
      <c r="AU215" s="37" t="str">
        <f t="shared" si="135"/>
        <v>Fail</v>
      </c>
      <c r="AV215" s="38">
        <f>ABS(Survey!$AL215)</f>
        <v>0</v>
      </c>
      <c r="AW215" s="64">
        <f>ABS(Survey!$AM215)+Survey!$AN215-ABS(Survey!$AO215)+ABS(Survey!$AP215)-ABS(Survey!$AQ215)+ABS(Survey!$AR215)-ABS(Survey!$AS215)+Survey!$AT215</f>
        <v>0</v>
      </c>
      <c r="AX215" s="46" t="str">
        <f t="shared" si="136"/>
        <v>No holdings</v>
      </c>
      <c r="AY215" s="37">
        <f t="shared" si="137"/>
        <v>0</v>
      </c>
      <c r="AZ215" s="196" t="str">
        <f t="shared" si="138"/>
        <v>Pass</v>
      </c>
      <c r="BA215" s="54" t="b">
        <f>IF(ABS(Survey!$AT215)=0,TRUE,FALSE)</f>
        <v>1</v>
      </c>
      <c r="BB215" s="53" t="b">
        <f>NOT(ISBLANK(Survey!$AU215))</f>
        <v>0</v>
      </c>
      <c r="BC215" s="37" t="str">
        <f t="shared" si="139"/>
        <v>Fail</v>
      </c>
      <c r="BD215" s="38">
        <f>ABS(Survey!$AL215)</f>
        <v>0</v>
      </c>
      <c r="BE215" s="38" cm="1">
        <f t="array" ref="BE215">SUM(SUMIF(Survey!AW215:BD215,{"&gt;0","&lt;0"})*{1,-1})-SUM(SUMIF(Survey!BF215:BM215,{"&gt;0","&lt;0"})*{1,-1})</f>
        <v>0</v>
      </c>
      <c r="BF215" s="46" t="str">
        <f t="shared" si="140"/>
        <v>No holdings</v>
      </c>
      <c r="BG215" s="37">
        <f t="shared" si="141"/>
        <v>0</v>
      </c>
      <c r="BH215" s="196" t="str">
        <f t="shared" si="142"/>
        <v>Fail</v>
      </c>
      <c r="BI215" s="47">
        <f>ABS(Survey!$AL215)</f>
        <v>0</v>
      </c>
      <c r="BJ215" s="47" cm="1">
        <f t="array" ref="BJ215">SUM(SUMIF(Survey!BO215:CH215,{"&gt;0","&lt;0"})*{1,-1})-SUM(SUMIF(Survey!CJ215:DC215,{"&gt;0","&lt;0"})*{1,-1})</f>
        <v>0</v>
      </c>
      <c r="BK215" s="48" t="str">
        <f t="shared" si="143"/>
        <v>No holdings</v>
      </c>
      <c r="BL215" s="49">
        <f t="shared" si="144"/>
        <v>0</v>
      </c>
      <c r="BM215" s="196" t="str">
        <f t="shared" si="145"/>
        <v>Pass</v>
      </c>
      <c r="BN215" s="54" t="b">
        <f>IF(ABS(Survey!$CH215)=0,TRUE,FALSE)</f>
        <v>1</v>
      </c>
      <c r="BO215" s="53" t="b">
        <f>NOT(ISBLANK(Survey!$CI215))</f>
        <v>0</v>
      </c>
      <c r="BP215" s="196" t="str">
        <f t="shared" si="146"/>
        <v>Pass</v>
      </c>
      <c r="BQ215" s="54" t="b">
        <f>IF(ABS(Survey!$DC215)=0,TRUE,FALSE)</f>
        <v>1</v>
      </c>
      <c r="BR215" s="53" t="b">
        <f>NOT(ISBLANK(Survey!$DD215))</f>
        <v>0</v>
      </c>
      <c r="BS215" s="37" t="str">
        <f t="shared" si="147"/>
        <v>Pass</v>
      </c>
      <c r="BT215" s="38" cm="1">
        <f t="array" ref="BT215">SUM(SUMIF(Survey!CD215,{"&gt;0","&lt;0"})*{1,-1})+SUM(SUMIF(Survey!CY215,{"&gt;0","&lt;0"})*{1,-1})</f>
        <v>0</v>
      </c>
      <c r="BU215" s="38">
        <f>SUM(SUMIF(Survey!DF215:DL215,{"&gt;0","&lt;0"})*{1,-1})+SUM(SUMIF(Survey!DN215:DT215,{"&gt;0","&lt;0"})*{1,-1})</f>
        <v>0</v>
      </c>
      <c r="BV215" s="37">
        <f t="shared" si="148"/>
        <v>0</v>
      </c>
      <c r="BW215" s="37">
        <f t="shared" si="149"/>
        <v>0</v>
      </c>
      <c r="BX215" s="196" t="str">
        <f t="shared" si="150"/>
        <v>Pass</v>
      </c>
      <c r="BY215" s="54" t="b">
        <f>IF(ABS(Survey!$DL215)=0,TRUE,FALSE)</f>
        <v>1</v>
      </c>
      <c r="BZ215" s="53" t="b">
        <f>NOT(ISBLANK(Survey!DM215))</f>
        <v>0</v>
      </c>
      <c r="CA215" s="196" t="str">
        <f t="shared" si="151"/>
        <v>Pass</v>
      </c>
      <c r="CB215" s="54" t="b">
        <f>IF(ABS(Survey!$DT215)=0,TRUE,FALSE)</f>
        <v>1</v>
      </c>
      <c r="CC215" s="53" t="b">
        <f>NOT(ISBLANK(Survey!$DU215))</f>
        <v>0</v>
      </c>
      <c r="CD215" s="196" t="str">
        <f t="shared" si="152"/>
        <v>Fail</v>
      </c>
      <c r="CE215" s="47">
        <f>SUM(SUMIF(Survey!EA215:EC215,{"&gt;0","&lt;0"})*{1,-1})</f>
        <v>0</v>
      </c>
      <c r="CF215" s="50">
        <f t="shared" si="153"/>
        <v>0</v>
      </c>
      <c r="CG215" s="50">
        <f t="shared" si="154"/>
        <v>100</v>
      </c>
      <c r="CH215" s="48" t="b">
        <f>IF(OR(Survey!$M215="ETF",Survey!$M215="ETF, alternative mutual fund",Survey!$M215="Closed-end", Survey!$M215="Split share corp"),TRUE,FALSE)</f>
        <v>0</v>
      </c>
      <c r="CI215" s="196" t="str">
        <f t="shared" si="155"/>
        <v>Fail</v>
      </c>
      <c r="CJ215" s="47">
        <f>SUM(SUMIF(Survey!EE215:EK215,{"&gt;0","&lt;0"})*{1,-1})</f>
        <v>0</v>
      </c>
      <c r="CK215" s="50">
        <f t="shared" si="156"/>
        <v>0</v>
      </c>
      <c r="CL215" s="49">
        <f t="shared" si="157"/>
        <v>100</v>
      </c>
      <c r="CM215" s="196" t="str">
        <f t="shared" si="158"/>
        <v>Fail</v>
      </c>
      <c r="CN215" s="47">
        <f>SUM(SUMIF(Survey!EM215:ES215,{"&gt;0","&lt;0"})*{1,-1})</f>
        <v>0</v>
      </c>
      <c r="CO215" s="50">
        <f t="shared" si="159"/>
        <v>0</v>
      </c>
      <c r="CP215" s="49">
        <f t="shared" si="160"/>
        <v>100</v>
      </c>
    </row>
    <row r="216" spans="1:94">
      <c r="A216" s="1">
        <v>213</v>
      </c>
      <c r="B216" s="37" t="str">
        <f t="shared" si="121"/>
        <v>Pass</v>
      </c>
      <c r="C216" s="37" t="str">
        <f>IF(COUNTBLANK(Survey!B216:ET216)=$C$2, "Pass", "Fail")</f>
        <v>Pass</v>
      </c>
      <c r="D216" s="37" t="str">
        <f t="shared" si="122"/>
        <v>Fail</v>
      </c>
      <c r="F216" s="196" t="str">
        <f t="shared" si="123"/>
        <v>Fail</v>
      </c>
      <c r="G216" s="43">
        <f>COUNTBLANK(Survey!B216:D216)+COUNTBLANK(Survey!G216)+COUNTBLANK(Survey!I216)+COUNTBLANK(Survey!L216:M216)+COUNTBLANK(Survey!P216)+COUNTBLANK(Survey!S216:U216)+COUNTBLANK(Survey!AA216:AC216)+COUNTBLANK(Survey!AF216:AG216)+COUNTBLANK(Survey!AK216)</f>
        <v>17</v>
      </c>
      <c r="H216" s="196" t="str">
        <f t="shared" si="124"/>
        <v>Pass</v>
      </c>
      <c r="I216" s="44">
        <f>LEN(Survey!E216)</f>
        <v>0</v>
      </c>
      <c r="J216" s="196" t="str">
        <f t="shared" si="125"/>
        <v>Pass</v>
      </c>
      <c r="K216" s="43">
        <f>LEN(Survey!F216)</f>
        <v>0</v>
      </c>
      <c r="L216" s="196" t="str">
        <f t="shared" si="126"/>
        <v>Pass</v>
      </c>
      <c r="M216" s="44">
        <f>LEN(Survey!H216)</f>
        <v>0</v>
      </c>
      <c r="N216" s="43" t="str">
        <f>IF(Survey!$L216="Prospectus fund", "Yes", "No")</f>
        <v>No</v>
      </c>
      <c r="O216" s="196" t="str">
        <f t="shared" si="127"/>
        <v>Pass</v>
      </c>
      <c r="P216" s="44">
        <f>MOD((LEN(Survey!J216)+2),11)</f>
        <v>2</v>
      </c>
      <c r="Q216" s="48" t="b">
        <f>IF(OR(Survey!$M216="ETF",Survey!$M216="ETF, alternative mutual fund",Survey!$M216="Closed-end", Survey!$M216="Split share corp", Survey!$I216="Yes"),TRUE,FALSE)</f>
        <v>0</v>
      </c>
      <c r="R216" s="196" t="str">
        <f>IFERROR(IF(AND(OR(U216=V216,V216 = "Either"),NOT(ISBLANK(Survey!K216))),"Pass","Fail"),"Pass")</f>
        <v>Fail</v>
      </c>
      <c r="S216" s="47" cm="1">
        <f t="array" ref="S216">SUM(SUMIF(Survey!BO216:CH216,{"&gt;0","&lt;0"})*{1,-1})</f>
        <v>0</v>
      </c>
      <c r="T216" s="54" cm="1">
        <f t="array" ref="T216">SUM(SUMIF(Survey!BR216,{"&gt;0","&lt;0"})*{1,-1})+SUM(SUMIF(Survey!CB216,{"&gt;0","&lt;0"})*{1,-1})</f>
        <v>0</v>
      </c>
      <c r="U216" s="54">
        <f>Survey!K216</f>
        <v>0</v>
      </c>
      <c r="V216" s="53" t="str">
        <f t="shared" si="128"/>
        <v>Stand-alone</v>
      </c>
      <c r="W216" s="196" t="str">
        <f t="shared" si="129"/>
        <v>Fail</v>
      </c>
      <c r="X216" s="93" cm="1">
        <f t="array" ref="X216">SUM(SUMIF(Survey!BO216:CH216,{"&gt;0","&lt;0"})*{1,-1})+SUM(SUMIF(Survey!CJ216:DC216,{"&gt;0","&lt;0"})*{1,-1})</f>
        <v>0</v>
      </c>
      <c r="Y216" s="93">
        <f>IFERROR(X216/(Survey!$AL216),0)</f>
        <v>0</v>
      </c>
      <c r="Z216" s="198" t="b">
        <f>IF(OR(Survey!$M216="Alternative strategy or hedge",Survey!$M216="Other",Survey!$L216="Prospectus fund"),TRUE,FALSE)</f>
        <v>0</v>
      </c>
      <c r="AA216" s="198" t="b">
        <f>NOT(ISBLANK(Survey!$M216))</f>
        <v>0</v>
      </c>
      <c r="AB216" s="196" t="str">
        <f t="shared" si="130"/>
        <v>Pass</v>
      </c>
      <c r="AC216" s="54" t="b">
        <f>NOT(ISNUMBER(SEARCH("Other",Survey!$P216)))</f>
        <v>1</v>
      </c>
      <c r="AD216" s="53" t="b">
        <f>NOT(ISBLANK(Survey!$Q216))</f>
        <v>0</v>
      </c>
      <c r="AE216" s="239" t="str" cm="1">
        <f t="array" ref="AE216">IF(OR(IF(OR($AG216+$AH216 = 2, $AI216=1), FALSE, TRUE), AND($AF216:$AF216 = 0)),"Pass","Fail")</f>
        <v>Pass</v>
      </c>
      <c r="AF216" s="235">
        <f>COUNTBLANK(Survey!$W216:$Z216)</f>
        <v>4</v>
      </c>
      <c r="AG216" s="235">
        <f>IF(Survey!$I216="Yes",1,0)</f>
        <v>0</v>
      </c>
      <c r="AH216" s="235">
        <f>IF(OR(Survey!$M216="Mutual fund",Survey!$M216="Alternative mutual fund",Survey!$M216="Money market"),1,0)</f>
        <v>0</v>
      </c>
      <c r="AI216" s="240">
        <f>IF(OR(Survey!$M216="ETF",Survey!$M216="ETF, alternative mutual fund"),1,0)</f>
        <v>0</v>
      </c>
      <c r="AJ216" s="196" t="str">
        <f t="shared" si="131"/>
        <v>Pass</v>
      </c>
      <c r="AK216" s="54" t="b">
        <f>NOT(ISNUMBER(SEARCH("Yes",Survey!$AC216)))</f>
        <v>1</v>
      </c>
      <c r="AL216" s="53" t="b">
        <f>IF(COUNTBLANK(Survey!$AD216:$AE216)=0,TRUE, FALSE)</f>
        <v>0</v>
      </c>
      <c r="AM216" s="196" t="str">
        <f t="shared" si="132"/>
        <v>Pass</v>
      </c>
      <c r="AN216" s="54" t="b">
        <f>NOT(ISNUMBER(SEARCH("Yes",Survey!$AF216)))</f>
        <v>1</v>
      </c>
      <c r="AO216" s="53" t="b">
        <f>NOT(ISBLANK(Survey!$AH216))</f>
        <v>0</v>
      </c>
      <c r="AP216" s="196" t="str">
        <f t="shared" si="133"/>
        <v>Pass</v>
      </c>
      <c r="AQ216" s="54" t="b">
        <f>NOT(OR(ISNUMBER(SEARCH("Other",Survey!$AH216)),ISNUMBER(SEARCH("Multiple",Survey!$AH216))))</f>
        <v>1</v>
      </c>
      <c r="AR216" s="53" t="b">
        <f>NOT(ISBLANK(Survey!$AI216))</f>
        <v>0</v>
      </c>
      <c r="AS216" s="196" t="str">
        <f t="shared" si="134"/>
        <v>Fail</v>
      </c>
      <c r="AT216" s="45">
        <f>(Survey!$AL216)</f>
        <v>0</v>
      </c>
      <c r="AU216" s="37" t="str">
        <f t="shared" si="135"/>
        <v>Fail</v>
      </c>
      <c r="AV216" s="38">
        <f>ABS(Survey!$AL216)</f>
        <v>0</v>
      </c>
      <c r="AW216" s="64">
        <f>ABS(Survey!$AM216)+Survey!$AN216-ABS(Survey!$AO216)+ABS(Survey!$AP216)-ABS(Survey!$AQ216)+ABS(Survey!$AR216)-ABS(Survey!$AS216)+Survey!$AT216</f>
        <v>0</v>
      </c>
      <c r="AX216" s="46" t="str">
        <f t="shared" si="136"/>
        <v>No holdings</v>
      </c>
      <c r="AY216" s="37">
        <f t="shared" si="137"/>
        <v>0</v>
      </c>
      <c r="AZ216" s="196" t="str">
        <f t="shared" si="138"/>
        <v>Pass</v>
      </c>
      <c r="BA216" s="54" t="b">
        <f>IF(ABS(Survey!$AT216)=0,TRUE,FALSE)</f>
        <v>1</v>
      </c>
      <c r="BB216" s="53" t="b">
        <f>NOT(ISBLANK(Survey!$AU216))</f>
        <v>0</v>
      </c>
      <c r="BC216" s="37" t="str">
        <f t="shared" si="139"/>
        <v>Fail</v>
      </c>
      <c r="BD216" s="38">
        <f>ABS(Survey!$AL216)</f>
        <v>0</v>
      </c>
      <c r="BE216" s="38" cm="1">
        <f t="array" ref="BE216">SUM(SUMIF(Survey!AW216:BD216,{"&gt;0","&lt;0"})*{1,-1})-SUM(SUMIF(Survey!BF216:BM216,{"&gt;0","&lt;0"})*{1,-1})</f>
        <v>0</v>
      </c>
      <c r="BF216" s="46" t="str">
        <f t="shared" si="140"/>
        <v>No holdings</v>
      </c>
      <c r="BG216" s="37">
        <f t="shared" si="141"/>
        <v>0</v>
      </c>
      <c r="BH216" s="196" t="str">
        <f t="shared" si="142"/>
        <v>Fail</v>
      </c>
      <c r="BI216" s="47">
        <f>ABS(Survey!$AL216)</f>
        <v>0</v>
      </c>
      <c r="BJ216" s="47" cm="1">
        <f t="array" ref="BJ216">SUM(SUMIF(Survey!BO216:CH216,{"&gt;0","&lt;0"})*{1,-1})-SUM(SUMIF(Survey!CJ216:DC216,{"&gt;0","&lt;0"})*{1,-1})</f>
        <v>0</v>
      </c>
      <c r="BK216" s="48" t="str">
        <f t="shared" si="143"/>
        <v>No holdings</v>
      </c>
      <c r="BL216" s="49">
        <f t="shared" si="144"/>
        <v>0</v>
      </c>
      <c r="BM216" s="196" t="str">
        <f t="shared" si="145"/>
        <v>Pass</v>
      </c>
      <c r="BN216" s="54" t="b">
        <f>IF(ABS(Survey!$CH216)=0,TRUE,FALSE)</f>
        <v>1</v>
      </c>
      <c r="BO216" s="53" t="b">
        <f>NOT(ISBLANK(Survey!$CI216))</f>
        <v>0</v>
      </c>
      <c r="BP216" s="196" t="str">
        <f t="shared" si="146"/>
        <v>Pass</v>
      </c>
      <c r="BQ216" s="54" t="b">
        <f>IF(ABS(Survey!$DC216)=0,TRUE,FALSE)</f>
        <v>1</v>
      </c>
      <c r="BR216" s="53" t="b">
        <f>NOT(ISBLANK(Survey!$DD216))</f>
        <v>0</v>
      </c>
      <c r="BS216" s="37" t="str">
        <f t="shared" si="147"/>
        <v>Pass</v>
      </c>
      <c r="BT216" s="38" cm="1">
        <f t="array" ref="BT216">SUM(SUMIF(Survey!CD216,{"&gt;0","&lt;0"})*{1,-1})+SUM(SUMIF(Survey!CY216,{"&gt;0","&lt;0"})*{1,-1})</f>
        <v>0</v>
      </c>
      <c r="BU216" s="38">
        <f>SUM(SUMIF(Survey!DF216:DL216,{"&gt;0","&lt;0"})*{1,-1})+SUM(SUMIF(Survey!DN216:DT216,{"&gt;0","&lt;0"})*{1,-1})</f>
        <v>0</v>
      </c>
      <c r="BV216" s="37">
        <f t="shared" si="148"/>
        <v>0</v>
      </c>
      <c r="BW216" s="37">
        <f t="shared" si="149"/>
        <v>0</v>
      </c>
      <c r="BX216" s="196" t="str">
        <f t="shared" si="150"/>
        <v>Pass</v>
      </c>
      <c r="BY216" s="54" t="b">
        <f>IF(ABS(Survey!$DL216)=0,TRUE,FALSE)</f>
        <v>1</v>
      </c>
      <c r="BZ216" s="53" t="b">
        <f>NOT(ISBLANK(Survey!DM216))</f>
        <v>0</v>
      </c>
      <c r="CA216" s="196" t="str">
        <f t="shared" si="151"/>
        <v>Pass</v>
      </c>
      <c r="CB216" s="54" t="b">
        <f>IF(ABS(Survey!$DT216)=0,TRUE,FALSE)</f>
        <v>1</v>
      </c>
      <c r="CC216" s="53" t="b">
        <f>NOT(ISBLANK(Survey!$DU216))</f>
        <v>0</v>
      </c>
      <c r="CD216" s="196" t="str">
        <f t="shared" si="152"/>
        <v>Fail</v>
      </c>
      <c r="CE216" s="47">
        <f>SUM(SUMIF(Survey!EA216:EC216,{"&gt;0","&lt;0"})*{1,-1})</f>
        <v>0</v>
      </c>
      <c r="CF216" s="50">
        <f t="shared" si="153"/>
        <v>0</v>
      </c>
      <c r="CG216" s="50">
        <f t="shared" si="154"/>
        <v>100</v>
      </c>
      <c r="CH216" s="48" t="b">
        <f>IF(OR(Survey!$M216="ETF",Survey!$M216="ETF, alternative mutual fund",Survey!$M216="Closed-end", Survey!$M216="Split share corp"),TRUE,FALSE)</f>
        <v>0</v>
      </c>
      <c r="CI216" s="196" t="str">
        <f t="shared" si="155"/>
        <v>Fail</v>
      </c>
      <c r="CJ216" s="47">
        <f>SUM(SUMIF(Survey!EE216:EK216,{"&gt;0","&lt;0"})*{1,-1})</f>
        <v>0</v>
      </c>
      <c r="CK216" s="50">
        <f t="shared" si="156"/>
        <v>0</v>
      </c>
      <c r="CL216" s="49">
        <f t="shared" si="157"/>
        <v>100</v>
      </c>
      <c r="CM216" s="196" t="str">
        <f t="shared" si="158"/>
        <v>Fail</v>
      </c>
      <c r="CN216" s="47">
        <f>SUM(SUMIF(Survey!EM216:ES216,{"&gt;0","&lt;0"})*{1,-1})</f>
        <v>0</v>
      </c>
      <c r="CO216" s="50">
        <f t="shared" si="159"/>
        <v>0</v>
      </c>
      <c r="CP216" s="49">
        <f t="shared" si="160"/>
        <v>100</v>
      </c>
    </row>
    <row r="217" spans="1:94">
      <c r="A217" s="1">
        <v>214</v>
      </c>
      <c r="B217" s="37" t="str">
        <f t="shared" si="121"/>
        <v>Pass</v>
      </c>
      <c r="C217" s="37" t="str">
        <f>IF(COUNTBLANK(Survey!B217:ET217)=$C$2, "Pass", "Fail")</f>
        <v>Pass</v>
      </c>
      <c r="D217" s="37" t="str">
        <f t="shared" si="122"/>
        <v>Fail</v>
      </c>
      <c r="F217" s="196" t="str">
        <f t="shared" si="123"/>
        <v>Fail</v>
      </c>
      <c r="G217" s="43">
        <f>COUNTBLANK(Survey!B217:D217)+COUNTBLANK(Survey!G217)+COUNTBLANK(Survey!I217)+COUNTBLANK(Survey!L217:M217)+COUNTBLANK(Survey!P217)+COUNTBLANK(Survey!S217:U217)+COUNTBLANK(Survey!AA217:AC217)+COUNTBLANK(Survey!AF217:AG217)+COUNTBLANK(Survey!AK217)</f>
        <v>17</v>
      </c>
      <c r="H217" s="196" t="str">
        <f t="shared" si="124"/>
        <v>Pass</v>
      </c>
      <c r="I217" s="44">
        <f>LEN(Survey!E217)</f>
        <v>0</v>
      </c>
      <c r="J217" s="196" t="str">
        <f t="shared" si="125"/>
        <v>Pass</v>
      </c>
      <c r="K217" s="43">
        <f>LEN(Survey!F217)</f>
        <v>0</v>
      </c>
      <c r="L217" s="196" t="str">
        <f t="shared" si="126"/>
        <v>Pass</v>
      </c>
      <c r="M217" s="44">
        <f>LEN(Survey!H217)</f>
        <v>0</v>
      </c>
      <c r="N217" s="43" t="str">
        <f>IF(Survey!$L217="Prospectus fund", "Yes", "No")</f>
        <v>No</v>
      </c>
      <c r="O217" s="196" t="str">
        <f t="shared" si="127"/>
        <v>Pass</v>
      </c>
      <c r="P217" s="44">
        <f>MOD((LEN(Survey!J217)+2),11)</f>
        <v>2</v>
      </c>
      <c r="Q217" s="48" t="b">
        <f>IF(OR(Survey!$M217="ETF",Survey!$M217="ETF, alternative mutual fund",Survey!$M217="Closed-end", Survey!$M217="Split share corp", Survey!$I217="Yes"),TRUE,FALSE)</f>
        <v>0</v>
      </c>
      <c r="R217" s="196" t="str">
        <f>IFERROR(IF(AND(OR(U217=V217,V217 = "Either"),NOT(ISBLANK(Survey!K217))),"Pass","Fail"),"Pass")</f>
        <v>Fail</v>
      </c>
      <c r="S217" s="47" cm="1">
        <f t="array" ref="S217">SUM(SUMIF(Survey!BO217:CH217,{"&gt;0","&lt;0"})*{1,-1})</f>
        <v>0</v>
      </c>
      <c r="T217" s="54" cm="1">
        <f t="array" ref="T217">SUM(SUMIF(Survey!BR217,{"&gt;0","&lt;0"})*{1,-1})+SUM(SUMIF(Survey!CB217,{"&gt;0","&lt;0"})*{1,-1})</f>
        <v>0</v>
      </c>
      <c r="U217" s="54">
        <f>Survey!K217</f>
        <v>0</v>
      </c>
      <c r="V217" s="53" t="str">
        <f t="shared" si="128"/>
        <v>Stand-alone</v>
      </c>
      <c r="W217" s="196" t="str">
        <f t="shared" si="129"/>
        <v>Fail</v>
      </c>
      <c r="X217" s="93" cm="1">
        <f t="array" ref="X217">SUM(SUMIF(Survey!BO217:CH217,{"&gt;0","&lt;0"})*{1,-1})+SUM(SUMIF(Survey!CJ217:DC217,{"&gt;0","&lt;0"})*{1,-1})</f>
        <v>0</v>
      </c>
      <c r="Y217" s="93">
        <f>IFERROR(X217/(Survey!$AL217),0)</f>
        <v>0</v>
      </c>
      <c r="Z217" s="198" t="b">
        <f>IF(OR(Survey!$M217="Alternative strategy or hedge",Survey!$M217="Other",Survey!$L217="Prospectus fund"),TRUE,FALSE)</f>
        <v>0</v>
      </c>
      <c r="AA217" s="198" t="b">
        <f>NOT(ISBLANK(Survey!$M217))</f>
        <v>0</v>
      </c>
      <c r="AB217" s="196" t="str">
        <f t="shared" si="130"/>
        <v>Pass</v>
      </c>
      <c r="AC217" s="54" t="b">
        <f>NOT(ISNUMBER(SEARCH("Other",Survey!$P217)))</f>
        <v>1</v>
      </c>
      <c r="AD217" s="53" t="b">
        <f>NOT(ISBLANK(Survey!$Q217))</f>
        <v>0</v>
      </c>
      <c r="AE217" s="239" t="str" cm="1">
        <f t="array" ref="AE217">IF(OR(IF(OR($AG217+$AH217 = 2, $AI217=1), FALSE, TRUE), AND($AF217:$AF217 = 0)),"Pass","Fail")</f>
        <v>Pass</v>
      </c>
      <c r="AF217" s="235">
        <f>COUNTBLANK(Survey!$W217:$Z217)</f>
        <v>4</v>
      </c>
      <c r="AG217" s="235">
        <f>IF(Survey!$I217="Yes",1,0)</f>
        <v>0</v>
      </c>
      <c r="AH217" s="235">
        <f>IF(OR(Survey!$M217="Mutual fund",Survey!$M217="Alternative mutual fund",Survey!$M217="Money market"),1,0)</f>
        <v>0</v>
      </c>
      <c r="AI217" s="240">
        <f>IF(OR(Survey!$M217="ETF",Survey!$M217="ETF, alternative mutual fund"),1,0)</f>
        <v>0</v>
      </c>
      <c r="AJ217" s="196" t="str">
        <f t="shared" si="131"/>
        <v>Pass</v>
      </c>
      <c r="AK217" s="54" t="b">
        <f>NOT(ISNUMBER(SEARCH("Yes",Survey!$AC217)))</f>
        <v>1</v>
      </c>
      <c r="AL217" s="53" t="b">
        <f>IF(COUNTBLANK(Survey!$AD217:$AE217)=0,TRUE, FALSE)</f>
        <v>0</v>
      </c>
      <c r="AM217" s="196" t="str">
        <f t="shared" si="132"/>
        <v>Pass</v>
      </c>
      <c r="AN217" s="54" t="b">
        <f>NOT(ISNUMBER(SEARCH("Yes",Survey!$AF217)))</f>
        <v>1</v>
      </c>
      <c r="AO217" s="53" t="b">
        <f>NOT(ISBLANK(Survey!$AH217))</f>
        <v>0</v>
      </c>
      <c r="AP217" s="196" t="str">
        <f t="shared" si="133"/>
        <v>Pass</v>
      </c>
      <c r="AQ217" s="54" t="b">
        <f>NOT(OR(ISNUMBER(SEARCH("Other",Survey!$AH217)),ISNUMBER(SEARCH("Multiple",Survey!$AH217))))</f>
        <v>1</v>
      </c>
      <c r="AR217" s="53" t="b">
        <f>NOT(ISBLANK(Survey!$AI217))</f>
        <v>0</v>
      </c>
      <c r="AS217" s="196" t="str">
        <f t="shared" si="134"/>
        <v>Fail</v>
      </c>
      <c r="AT217" s="45">
        <f>(Survey!$AL217)</f>
        <v>0</v>
      </c>
      <c r="AU217" s="37" t="str">
        <f t="shared" si="135"/>
        <v>Fail</v>
      </c>
      <c r="AV217" s="38">
        <f>ABS(Survey!$AL217)</f>
        <v>0</v>
      </c>
      <c r="AW217" s="64">
        <f>ABS(Survey!$AM217)+Survey!$AN217-ABS(Survey!$AO217)+ABS(Survey!$AP217)-ABS(Survey!$AQ217)+ABS(Survey!$AR217)-ABS(Survey!$AS217)+Survey!$AT217</f>
        <v>0</v>
      </c>
      <c r="AX217" s="46" t="str">
        <f t="shared" si="136"/>
        <v>No holdings</v>
      </c>
      <c r="AY217" s="37">
        <f t="shared" si="137"/>
        <v>0</v>
      </c>
      <c r="AZ217" s="196" t="str">
        <f t="shared" si="138"/>
        <v>Pass</v>
      </c>
      <c r="BA217" s="54" t="b">
        <f>IF(ABS(Survey!$AT217)=0,TRUE,FALSE)</f>
        <v>1</v>
      </c>
      <c r="BB217" s="53" t="b">
        <f>NOT(ISBLANK(Survey!$AU217))</f>
        <v>0</v>
      </c>
      <c r="BC217" s="37" t="str">
        <f t="shared" si="139"/>
        <v>Fail</v>
      </c>
      <c r="BD217" s="38">
        <f>ABS(Survey!$AL217)</f>
        <v>0</v>
      </c>
      <c r="BE217" s="38" cm="1">
        <f t="array" ref="BE217">SUM(SUMIF(Survey!AW217:BD217,{"&gt;0","&lt;0"})*{1,-1})-SUM(SUMIF(Survey!BF217:BM217,{"&gt;0","&lt;0"})*{1,-1})</f>
        <v>0</v>
      </c>
      <c r="BF217" s="46" t="str">
        <f t="shared" si="140"/>
        <v>No holdings</v>
      </c>
      <c r="BG217" s="37">
        <f t="shared" si="141"/>
        <v>0</v>
      </c>
      <c r="BH217" s="196" t="str">
        <f t="shared" si="142"/>
        <v>Fail</v>
      </c>
      <c r="BI217" s="47">
        <f>ABS(Survey!$AL217)</f>
        <v>0</v>
      </c>
      <c r="BJ217" s="47" cm="1">
        <f t="array" ref="BJ217">SUM(SUMIF(Survey!BO217:CH217,{"&gt;0","&lt;0"})*{1,-1})-SUM(SUMIF(Survey!CJ217:DC217,{"&gt;0","&lt;0"})*{1,-1})</f>
        <v>0</v>
      </c>
      <c r="BK217" s="48" t="str">
        <f t="shared" si="143"/>
        <v>No holdings</v>
      </c>
      <c r="BL217" s="49">
        <f t="shared" si="144"/>
        <v>0</v>
      </c>
      <c r="BM217" s="196" t="str">
        <f t="shared" si="145"/>
        <v>Pass</v>
      </c>
      <c r="BN217" s="54" t="b">
        <f>IF(ABS(Survey!$CH217)=0,TRUE,FALSE)</f>
        <v>1</v>
      </c>
      <c r="BO217" s="53" t="b">
        <f>NOT(ISBLANK(Survey!$CI217))</f>
        <v>0</v>
      </c>
      <c r="BP217" s="196" t="str">
        <f t="shared" si="146"/>
        <v>Pass</v>
      </c>
      <c r="BQ217" s="54" t="b">
        <f>IF(ABS(Survey!$DC217)=0,TRUE,FALSE)</f>
        <v>1</v>
      </c>
      <c r="BR217" s="53" t="b">
        <f>NOT(ISBLANK(Survey!$DD217))</f>
        <v>0</v>
      </c>
      <c r="BS217" s="37" t="str">
        <f t="shared" si="147"/>
        <v>Pass</v>
      </c>
      <c r="BT217" s="38" cm="1">
        <f t="array" ref="BT217">SUM(SUMIF(Survey!CD217,{"&gt;0","&lt;0"})*{1,-1})+SUM(SUMIF(Survey!CY217,{"&gt;0","&lt;0"})*{1,-1})</f>
        <v>0</v>
      </c>
      <c r="BU217" s="38">
        <f>SUM(SUMIF(Survey!DF217:DL217,{"&gt;0","&lt;0"})*{1,-1})+SUM(SUMIF(Survey!DN217:DT217,{"&gt;0","&lt;0"})*{1,-1})</f>
        <v>0</v>
      </c>
      <c r="BV217" s="37">
        <f t="shared" si="148"/>
        <v>0</v>
      </c>
      <c r="BW217" s="37">
        <f t="shared" si="149"/>
        <v>0</v>
      </c>
      <c r="BX217" s="196" t="str">
        <f t="shared" si="150"/>
        <v>Pass</v>
      </c>
      <c r="BY217" s="54" t="b">
        <f>IF(ABS(Survey!$DL217)=0,TRUE,FALSE)</f>
        <v>1</v>
      </c>
      <c r="BZ217" s="53" t="b">
        <f>NOT(ISBLANK(Survey!DM217))</f>
        <v>0</v>
      </c>
      <c r="CA217" s="196" t="str">
        <f t="shared" si="151"/>
        <v>Pass</v>
      </c>
      <c r="CB217" s="54" t="b">
        <f>IF(ABS(Survey!$DT217)=0,TRUE,FALSE)</f>
        <v>1</v>
      </c>
      <c r="CC217" s="53" t="b">
        <f>NOT(ISBLANK(Survey!$DU217))</f>
        <v>0</v>
      </c>
      <c r="CD217" s="196" t="str">
        <f t="shared" si="152"/>
        <v>Fail</v>
      </c>
      <c r="CE217" s="47">
        <f>SUM(SUMIF(Survey!EA217:EC217,{"&gt;0","&lt;0"})*{1,-1})</f>
        <v>0</v>
      </c>
      <c r="CF217" s="50">
        <f t="shared" si="153"/>
        <v>0</v>
      </c>
      <c r="CG217" s="50">
        <f t="shared" si="154"/>
        <v>100</v>
      </c>
      <c r="CH217" s="48" t="b">
        <f>IF(OR(Survey!$M217="ETF",Survey!$M217="ETF, alternative mutual fund",Survey!$M217="Closed-end", Survey!$M217="Split share corp"),TRUE,FALSE)</f>
        <v>0</v>
      </c>
      <c r="CI217" s="196" t="str">
        <f t="shared" si="155"/>
        <v>Fail</v>
      </c>
      <c r="CJ217" s="47">
        <f>SUM(SUMIF(Survey!EE217:EK217,{"&gt;0","&lt;0"})*{1,-1})</f>
        <v>0</v>
      </c>
      <c r="CK217" s="50">
        <f t="shared" si="156"/>
        <v>0</v>
      </c>
      <c r="CL217" s="49">
        <f t="shared" si="157"/>
        <v>100</v>
      </c>
      <c r="CM217" s="196" t="str">
        <f t="shared" si="158"/>
        <v>Fail</v>
      </c>
      <c r="CN217" s="47">
        <f>SUM(SUMIF(Survey!EM217:ES217,{"&gt;0","&lt;0"})*{1,-1})</f>
        <v>0</v>
      </c>
      <c r="CO217" s="50">
        <f t="shared" si="159"/>
        <v>0</v>
      </c>
      <c r="CP217" s="49">
        <f t="shared" si="160"/>
        <v>100</v>
      </c>
    </row>
    <row r="218" spans="1:94">
      <c r="A218" s="1">
        <v>215</v>
      </c>
      <c r="B218" s="37" t="str">
        <f t="shared" si="121"/>
        <v>Pass</v>
      </c>
      <c r="C218" s="37" t="str">
        <f>IF(COUNTBLANK(Survey!B218:ET218)=$C$2, "Pass", "Fail")</f>
        <v>Pass</v>
      </c>
      <c r="D218" s="37" t="str">
        <f t="shared" si="122"/>
        <v>Fail</v>
      </c>
      <c r="F218" s="196" t="str">
        <f t="shared" si="123"/>
        <v>Fail</v>
      </c>
      <c r="G218" s="43">
        <f>COUNTBLANK(Survey!B218:D218)+COUNTBLANK(Survey!G218)+COUNTBLANK(Survey!I218)+COUNTBLANK(Survey!L218:M218)+COUNTBLANK(Survey!P218)+COUNTBLANK(Survey!S218:U218)+COUNTBLANK(Survey!AA218:AC218)+COUNTBLANK(Survey!AF218:AG218)+COUNTBLANK(Survey!AK218)</f>
        <v>17</v>
      </c>
      <c r="H218" s="196" t="str">
        <f t="shared" si="124"/>
        <v>Pass</v>
      </c>
      <c r="I218" s="44">
        <f>LEN(Survey!E218)</f>
        <v>0</v>
      </c>
      <c r="J218" s="196" t="str">
        <f t="shared" si="125"/>
        <v>Pass</v>
      </c>
      <c r="K218" s="43">
        <f>LEN(Survey!F218)</f>
        <v>0</v>
      </c>
      <c r="L218" s="196" t="str">
        <f t="shared" si="126"/>
        <v>Pass</v>
      </c>
      <c r="M218" s="44">
        <f>LEN(Survey!H218)</f>
        <v>0</v>
      </c>
      <c r="N218" s="43" t="str">
        <f>IF(Survey!$L218="Prospectus fund", "Yes", "No")</f>
        <v>No</v>
      </c>
      <c r="O218" s="196" t="str">
        <f t="shared" si="127"/>
        <v>Pass</v>
      </c>
      <c r="P218" s="44">
        <f>MOD((LEN(Survey!J218)+2),11)</f>
        <v>2</v>
      </c>
      <c r="Q218" s="48" t="b">
        <f>IF(OR(Survey!$M218="ETF",Survey!$M218="ETF, alternative mutual fund",Survey!$M218="Closed-end", Survey!$M218="Split share corp", Survey!$I218="Yes"),TRUE,FALSE)</f>
        <v>0</v>
      </c>
      <c r="R218" s="196" t="str">
        <f>IFERROR(IF(AND(OR(U218=V218,V218 = "Either"),NOT(ISBLANK(Survey!K218))),"Pass","Fail"),"Pass")</f>
        <v>Fail</v>
      </c>
      <c r="S218" s="47" cm="1">
        <f t="array" ref="S218">SUM(SUMIF(Survey!BO218:CH218,{"&gt;0","&lt;0"})*{1,-1})</f>
        <v>0</v>
      </c>
      <c r="T218" s="54" cm="1">
        <f t="array" ref="T218">SUM(SUMIF(Survey!BR218,{"&gt;0","&lt;0"})*{1,-1})+SUM(SUMIF(Survey!CB218,{"&gt;0","&lt;0"})*{1,-1})</f>
        <v>0</v>
      </c>
      <c r="U218" s="54">
        <f>Survey!K218</f>
        <v>0</v>
      </c>
      <c r="V218" s="53" t="str">
        <f t="shared" si="128"/>
        <v>Stand-alone</v>
      </c>
      <c r="W218" s="196" t="str">
        <f t="shared" si="129"/>
        <v>Fail</v>
      </c>
      <c r="X218" s="93" cm="1">
        <f t="array" ref="X218">SUM(SUMIF(Survey!BO218:CH218,{"&gt;0","&lt;0"})*{1,-1})+SUM(SUMIF(Survey!CJ218:DC218,{"&gt;0","&lt;0"})*{1,-1})</f>
        <v>0</v>
      </c>
      <c r="Y218" s="93">
        <f>IFERROR(X218/(Survey!$AL218),0)</f>
        <v>0</v>
      </c>
      <c r="Z218" s="198" t="b">
        <f>IF(OR(Survey!$M218="Alternative strategy or hedge",Survey!$M218="Other",Survey!$L218="Prospectus fund"),TRUE,FALSE)</f>
        <v>0</v>
      </c>
      <c r="AA218" s="198" t="b">
        <f>NOT(ISBLANK(Survey!$M218))</f>
        <v>0</v>
      </c>
      <c r="AB218" s="196" t="str">
        <f t="shared" si="130"/>
        <v>Pass</v>
      </c>
      <c r="AC218" s="54" t="b">
        <f>NOT(ISNUMBER(SEARCH("Other",Survey!$P218)))</f>
        <v>1</v>
      </c>
      <c r="AD218" s="53" t="b">
        <f>NOT(ISBLANK(Survey!$Q218))</f>
        <v>0</v>
      </c>
      <c r="AE218" s="239" t="str" cm="1">
        <f t="array" ref="AE218">IF(OR(IF(OR($AG218+$AH218 = 2, $AI218=1), FALSE, TRUE), AND($AF218:$AF218 = 0)),"Pass","Fail")</f>
        <v>Pass</v>
      </c>
      <c r="AF218" s="235">
        <f>COUNTBLANK(Survey!$W218:$Z218)</f>
        <v>4</v>
      </c>
      <c r="AG218" s="235">
        <f>IF(Survey!$I218="Yes",1,0)</f>
        <v>0</v>
      </c>
      <c r="AH218" s="235">
        <f>IF(OR(Survey!$M218="Mutual fund",Survey!$M218="Alternative mutual fund",Survey!$M218="Money market"),1,0)</f>
        <v>0</v>
      </c>
      <c r="AI218" s="240">
        <f>IF(OR(Survey!$M218="ETF",Survey!$M218="ETF, alternative mutual fund"),1,0)</f>
        <v>0</v>
      </c>
      <c r="AJ218" s="196" t="str">
        <f t="shared" si="131"/>
        <v>Pass</v>
      </c>
      <c r="AK218" s="54" t="b">
        <f>NOT(ISNUMBER(SEARCH("Yes",Survey!$AC218)))</f>
        <v>1</v>
      </c>
      <c r="AL218" s="53" t="b">
        <f>IF(COUNTBLANK(Survey!$AD218:$AE218)=0,TRUE, FALSE)</f>
        <v>0</v>
      </c>
      <c r="AM218" s="196" t="str">
        <f t="shared" si="132"/>
        <v>Pass</v>
      </c>
      <c r="AN218" s="54" t="b">
        <f>NOT(ISNUMBER(SEARCH("Yes",Survey!$AF218)))</f>
        <v>1</v>
      </c>
      <c r="AO218" s="53" t="b">
        <f>NOT(ISBLANK(Survey!$AH218))</f>
        <v>0</v>
      </c>
      <c r="AP218" s="196" t="str">
        <f t="shared" si="133"/>
        <v>Pass</v>
      </c>
      <c r="AQ218" s="54" t="b">
        <f>NOT(OR(ISNUMBER(SEARCH("Other",Survey!$AH218)),ISNUMBER(SEARCH("Multiple",Survey!$AH218))))</f>
        <v>1</v>
      </c>
      <c r="AR218" s="53" t="b">
        <f>NOT(ISBLANK(Survey!$AI218))</f>
        <v>0</v>
      </c>
      <c r="AS218" s="196" t="str">
        <f t="shared" si="134"/>
        <v>Fail</v>
      </c>
      <c r="AT218" s="45">
        <f>(Survey!$AL218)</f>
        <v>0</v>
      </c>
      <c r="AU218" s="37" t="str">
        <f t="shared" si="135"/>
        <v>Fail</v>
      </c>
      <c r="AV218" s="38">
        <f>ABS(Survey!$AL218)</f>
        <v>0</v>
      </c>
      <c r="AW218" s="64">
        <f>ABS(Survey!$AM218)+Survey!$AN218-ABS(Survey!$AO218)+ABS(Survey!$AP218)-ABS(Survey!$AQ218)+ABS(Survey!$AR218)-ABS(Survey!$AS218)+Survey!$AT218</f>
        <v>0</v>
      </c>
      <c r="AX218" s="46" t="str">
        <f t="shared" si="136"/>
        <v>No holdings</v>
      </c>
      <c r="AY218" s="37">
        <f t="shared" si="137"/>
        <v>0</v>
      </c>
      <c r="AZ218" s="196" t="str">
        <f t="shared" si="138"/>
        <v>Pass</v>
      </c>
      <c r="BA218" s="54" t="b">
        <f>IF(ABS(Survey!$AT218)=0,TRUE,FALSE)</f>
        <v>1</v>
      </c>
      <c r="BB218" s="53" t="b">
        <f>NOT(ISBLANK(Survey!$AU218))</f>
        <v>0</v>
      </c>
      <c r="BC218" s="37" t="str">
        <f t="shared" si="139"/>
        <v>Fail</v>
      </c>
      <c r="BD218" s="38">
        <f>ABS(Survey!$AL218)</f>
        <v>0</v>
      </c>
      <c r="BE218" s="38" cm="1">
        <f t="array" ref="BE218">SUM(SUMIF(Survey!AW218:BD218,{"&gt;0","&lt;0"})*{1,-1})-SUM(SUMIF(Survey!BF218:BM218,{"&gt;0","&lt;0"})*{1,-1})</f>
        <v>0</v>
      </c>
      <c r="BF218" s="46" t="str">
        <f t="shared" si="140"/>
        <v>No holdings</v>
      </c>
      <c r="BG218" s="37">
        <f t="shared" si="141"/>
        <v>0</v>
      </c>
      <c r="BH218" s="196" t="str">
        <f t="shared" si="142"/>
        <v>Fail</v>
      </c>
      <c r="BI218" s="47">
        <f>ABS(Survey!$AL218)</f>
        <v>0</v>
      </c>
      <c r="BJ218" s="47" cm="1">
        <f t="array" ref="BJ218">SUM(SUMIF(Survey!BO218:CH218,{"&gt;0","&lt;0"})*{1,-1})-SUM(SUMIF(Survey!CJ218:DC218,{"&gt;0","&lt;0"})*{1,-1})</f>
        <v>0</v>
      </c>
      <c r="BK218" s="48" t="str">
        <f t="shared" si="143"/>
        <v>No holdings</v>
      </c>
      <c r="BL218" s="49">
        <f t="shared" si="144"/>
        <v>0</v>
      </c>
      <c r="BM218" s="196" t="str">
        <f t="shared" si="145"/>
        <v>Pass</v>
      </c>
      <c r="BN218" s="54" t="b">
        <f>IF(ABS(Survey!$CH218)=0,TRUE,FALSE)</f>
        <v>1</v>
      </c>
      <c r="BO218" s="53" t="b">
        <f>NOT(ISBLANK(Survey!$CI218))</f>
        <v>0</v>
      </c>
      <c r="BP218" s="196" t="str">
        <f t="shared" si="146"/>
        <v>Pass</v>
      </c>
      <c r="BQ218" s="54" t="b">
        <f>IF(ABS(Survey!$DC218)=0,TRUE,FALSE)</f>
        <v>1</v>
      </c>
      <c r="BR218" s="53" t="b">
        <f>NOT(ISBLANK(Survey!$DD218))</f>
        <v>0</v>
      </c>
      <c r="BS218" s="37" t="str">
        <f t="shared" si="147"/>
        <v>Pass</v>
      </c>
      <c r="BT218" s="38" cm="1">
        <f t="array" ref="BT218">SUM(SUMIF(Survey!CD218,{"&gt;0","&lt;0"})*{1,-1})+SUM(SUMIF(Survey!CY218,{"&gt;0","&lt;0"})*{1,-1})</f>
        <v>0</v>
      </c>
      <c r="BU218" s="38">
        <f>SUM(SUMIF(Survey!DF218:DL218,{"&gt;0","&lt;0"})*{1,-1})+SUM(SUMIF(Survey!DN218:DT218,{"&gt;0","&lt;0"})*{1,-1})</f>
        <v>0</v>
      </c>
      <c r="BV218" s="37">
        <f t="shared" si="148"/>
        <v>0</v>
      </c>
      <c r="BW218" s="37">
        <f t="shared" si="149"/>
        <v>0</v>
      </c>
      <c r="BX218" s="196" t="str">
        <f t="shared" si="150"/>
        <v>Pass</v>
      </c>
      <c r="BY218" s="54" t="b">
        <f>IF(ABS(Survey!$DL218)=0,TRUE,FALSE)</f>
        <v>1</v>
      </c>
      <c r="BZ218" s="53" t="b">
        <f>NOT(ISBLANK(Survey!DM218))</f>
        <v>0</v>
      </c>
      <c r="CA218" s="196" t="str">
        <f t="shared" si="151"/>
        <v>Pass</v>
      </c>
      <c r="CB218" s="54" t="b">
        <f>IF(ABS(Survey!$DT218)=0,TRUE,FALSE)</f>
        <v>1</v>
      </c>
      <c r="CC218" s="53" t="b">
        <f>NOT(ISBLANK(Survey!$DU218))</f>
        <v>0</v>
      </c>
      <c r="CD218" s="196" t="str">
        <f t="shared" si="152"/>
        <v>Fail</v>
      </c>
      <c r="CE218" s="47">
        <f>SUM(SUMIF(Survey!EA218:EC218,{"&gt;0","&lt;0"})*{1,-1})</f>
        <v>0</v>
      </c>
      <c r="CF218" s="50">
        <f t="shared" si="153"/>
        <v>0</v>
      </c>
      <c r="CG218" s="50">
        <f t="shared" si="154"/>
        <v>100</v>
      </c>
      <c r="CH218" s="48" t="b">
        <f>IF(OR(Survey!$M218="ETF",Survey!$M218="ETF, alternative mutual fund",Survey!$M218="Closed-end", Survey!$M218="Split share corp"),TRUE,FALSE)</f>
        <v>0</v>
      </c>
      <c r="CI218" s="196" t="str">
        <f t="shared" si="155"/>
        <v>Fail</v>
      </c>
      <c r="CJ218" s="47">
        <f>SUM(SUMIF(Survey!EE218:EK218,{"&gt;0","&lt;0"})*{1,-1})</f>
        <v>0</v>
      </c>
      <c r="CK218" s="50">
        <f t="shared" si="156"/>
        <v>0</v>
      </c>
      <c r="CL218" s="49">
        <f t="shared" si="157"/>
        <v>100</v>
      </c>
      <c r="CM218" s="196" t="str">
        <f t="shared" si="158"/>
        <v>Fail</v>
      </c>
      <c r="CN218" s="47">
        <f>SUM(SUMIF(Survey!EM218:ES218,{"&gt;0","&lt;0"})*{1,-1})</f>
        <v>0</v>
      </c>
      <c r="CO218" s="50">
        <f t="shared" si="159"/>
        <v>0</v>
      </c>
      <c r="CP218" s="49">
        <f t="shared" si="160"/>
        <v>100</v>
      </c>
    </row>
    <row r="219" spans="1:94">
      <c r="A219" s="1">
        <v>216</v>
      </c>
      <c r="B219" s="37" t="str">
        <f t="shared" si="121"/>
        <v>Pass</v>
      </c>
      <c r="C219" s="37" t="str">
        <f>IF(COUNTBLANK(Survey!B219:ET219)=$C$2, "Pass", "Fail")</f>
        <v>Pass</v>
      </c>
      <c r="D219" s="37" t="str">
        <f t="shared" si="122"/>
        <v>Fail</v>
      </c>
      <c r="F219" s="196" t="str">
        <f t="shared" si="123"/>
        <v>Fail</v>
      </c>
      <c r="G219" s="43">
        <f>COUNTBLANK(Survey!B219:D219)+COUNTBLANK(Survey!G219)+COUNTBLANK(Survey!I219)+COUNTBLANK(Survey!L219:M219)+COUNTBLANK(Survey!P219)+COUNTBLANK(Survey!S219:U219)+COUNTBLANK(Survey!AA219:AC219)+COUNTBLANK(Survey!AF219:AG219)+COUNTBLANK(Survey!AK219)</f>
        <v>17</v>
      </c>
      <c r="H219" s="196" t="str">
        <f t="shared" si="124"/>
        <v>Pass</v>
      </c>
      <c r="I219" s="44">
        <f>LEN(Survey!E219)</f>
        <v>0</v>
      </c>
      <c r="J219" s="196" t="str">
        <f t="shared" si="125"/>
        <v>Pass</v>
      </c>
      <c r="K219" s="43">
        <f>LEN(Survey!F219)</f>
        <v>0</v>
      </c>
      <c r="L219" s="196" t="str">
        <f t="shared" si="126"/>
        <v>Pass</v>
      </c>
      <c r="M219" s="44">
        <f>LEN(Survey!H219)</f>
        <v>0</v>
      </c>
      <c r="N219" s="43" t="str">
        <f>IF(Survey!$L219="Prospectus fund", "Yes", "No")</f>
        <v>No</v>
      </c>
      <c r="O219" s="196" t="str">
        <f t="shared" si="127"/>
        <v>Pass</v>
      </c>
      <c r="P219" s="44">
        <f>MOD((LEN(Survey!J219)+2),11)</f>
        <v>2</v>
      </c>
      <c r="Q219" s="48" t="b">
        <f>IF(OR(Survey!$M219="ETF",Survey!$M219="ETF, alternative mutual fund",Survey!$M219="Closed-end", Survey!$M219="Split share corp", Survey!$I219="Yes"),TRUE,FALSE)</f>
        <v>0</v>
      </c>
      <c r="R219" s="196" t="str">
        <f>IFERROR(IF(AND(OR(U219=V219,V219 = "Either"),NOT(ISBLANK(Survey!K219))),"Pass","Fail"),"Pass")</f>
        <v>Fail</v>
      </c>
      <c r="S219" s="47" cm="1">
        <f t="array" ref="S219">SUM(SUMIF(Survey!BO219:CH219,{"&gt;0","&lt;0"})*{1,-1})</f>
        <v>0</v>
      </c>
      <c r="T219" s="54" cm="1">
        <f t="array" ref="T219">SUM(SUMIF(Survey!BR219,{"&gt;0","&lt;0"})*{1,-1})+SUM(SUMIF(Survey!CB219,{"&gt;0","&lt;0"})*{1,-1})</f>
        <v>0</v>
      </c>
      <c r="U219" s="54">
        <f>Survey!K219</f>
        <v>0</v>
      </c>
      <c r="V219" s="53" t="str">
        <f t="shared" si="128"/>
        <v>Stand-alone</v>
      </c>
      <c r="W219" s="196" t="str">
        <f t="shared" si="129"/>
        <v>Fail</v>
      </c>
      <c r="X219" s="93" cm="1">
        <f t="array" ref="X219">SUM(SUMIF(Survey!BO219:CH219,{"&gt;0","&lt;0"})*{1,-1})+SUM(SUMIF(Survey!CJ219:DC219,{"&gt;0","&lt;0"})*{1,-1})</f>
        <v>0</v>
      </c>
      <c r="Y219" s="93">
        <f>IFERROR(X219/(Survey!$AL219),0)</f>
        <v>0</v>
      </c>
      <c r="Z219" s="198" t="b">
        <f>IF(OR(Survey!$M219="Alternative strategy or hedge",Survey!$M219="Other",Survey!$L219="Prospectus fund"),TRUE,FALSE)</f>
        <v>0</v>
      </c>
      <c r="AA219" s="198" t="b">
        <f>NOT(ISBLANK(Survey!$M219))</f>
        <v>0</v>
      </c>
      <c r="AB219" s="196" t="str">
        <f t="shared" si="130"/>
        <v>Pass</v>
      </c>
      <c r="AC219" s="54" t="b">
        <f>NOT(ISNUMBER(SEARCH("Other",Survey!$P219)))</f>
        <v>1</v>
      </c>
      <c r="AD219" s="53" t="b">
        <f>NOT(ISBLANK(Survey!$Q219))</f>
        <v>0</v>
      </c>
      <c r="AE219" s="239" t="str" cm="1">
        <f t="array" ref="AE219">IF(OR(IF(OR($AG219+$AH219 = 2, $AI219=1), FALSE, TRUE), AND($AF219:$AF219 = 0)),"Pass","Fail")</f>
        <v>Pass</v>
      </c>
      <c r="AF219" s="235">
        <f>COUNTBLANK(Survey!$W219:$Z219)</f>
        <v>4</v>
      </c>
      <c r="AG219" s="235">
        <f>IF(Survey!$I219="Yes",1,0)</f>
        <v>0</v>
      </c>
      <c r="AH219" s="235">
        <f>IF(OR(Survey!$M219="Mutual fund",Survey!$M219="Alternative mutual fund",Survey!$M219="Money market"),1,0)</f>
        <v>0</v>
      </c>
      <c r="AI219" s="240">
        <f>IF(OR(Survey!$M219="ETF",Survey!$M219="ETF, alternative mutual fund"),1,0)</f>
        <v>0</v>
      </c>
      <c r="AJ219" s="196" t="str">
        <f t="shared" si="131"/>
        <v>Pass</v>
      </c>
      <c r="AK219" s="54" t="b">
        <f>NOT(ISNUMBER(SEARCH("Yes",Survey!$AC219)))</f>
        <v>1</v>
      </c>
      <c r="AL219" s="53" t="b">
        <f>IF(COUNTBLANK(Survey!$AD219:$AE219)=0,TRUE, FALSE)</f>
        <v>0</v>
      </c>
      <c r="AM219" s="196" t="str">
        <f t="shared" si="132"/>
        <v>Pass</v>
      </c>
      <c r="AN219" s="54" t="b">
        <f>NOT(ISNUMBER(SEARCH("Yes",Survey!$AF219)))</f>
        <v>1</v>
      </c>
      <c r="AO219" s="53" t="b">
        <f>NOT(ISBLANK(Survey!$AH219))</f>
        <v>0</v>
      </c>
      <c r="AP219" s="196" t="str">
        <f t="shared" si="133"/>
        <v>Pass</v>
      </c>
      <c r="AQ219" s="54" t="b">
        <f>NOT(OR(ISNUMBER(SEARCH("Other",Survey!$AH219)),ISNUMBER(SEARCH("Multiple",Survey!$AH219))))</f>
        <v>1</v>
      </c>
      <c r="AR219" s="53" t="b">
        <f>NOT(ISBLANK(Survey!$AI219))</f>
        <v>0</v>
      </c>
      <c r="AS219" s="196" t="str">
        <f t="shared" si="134"/>
        <v>Fail</v>
      </c>
      <c r="AT219" s="45">
        <f>(Survey!$AL219)</f>
        <v>0</v>
      </c>
      <c r="AU219" s="37" t="str">
        <f t="shared" si="135"/>
        <v>Fail</v>
      </c>
      <c r="AV219" s="38">
        <f>ABS(Survey!$AL219)</f>
        <v>0</v>
      </c>
      <c r="AW219" s="64">
        <f>ABS(Survey!$AM219)+Survey!$AN219-ABS(Survey!$AO219)+ABS(Survey!$AP219)-ABS(Survey!$AQ219)+ABS(Survey!$AR219)-ABS(Survey!$AS219)+Survey!$AT219</f>
        <v>0</v>
      </c>
      <c r="AX219" s="46" t="str">
        <f t="shared" si="136"/>
        <v>No holdings</v>
      </c>
      <c r="AY219" s="37">
        <f t="shared" si="137"/>
        <v>0</v>
      </c>
      <c r="AZ219" s="196" t="str">
        <f t="shared" si="138"/>
        <v>Pass</v>
      </c>
      <c r="BA219" s="54" t="b">
        <f>IF(ABS(Survey!$AT219)=0,TRUE,FALSE)</f>
        <v>1</v>
      </c>
      <c r="BB219" s="53" t="b">
        <f>NOT(ISBLANK(Survey!$AU219))</f>
        <v>0</v>
      </c>
      <c r="BC219" s="37" t="str">
        <f t="shared" si="139"/>
        <v>Fail</v>
      </c>
      <c r="BD219" s="38">
        <f>ABS(Survey!$AL219)</f>
        <v>0</v>
      </c>
      <c r="BE219" s="38" cm="1">
        <f t="array" ref="BE219">SUM(SUMIF(Survey!AW219:BD219,{"&gt;0","&lt;0"})*{1,-1})-SUM(SUMIF(Survey!BF219:BM219,{"&gt;0","&lt;0"})*{1,-1})</f>
        <v>0</v>
      </c>
      <c r="BF219" s="46" t="str">
        <f t="shared" si="140"/>
        <v>No holdings</v>
      </c>
      <c r="BG219" s="37">
        <f t="shared" si="141"/>
        <v>0</v>
      </c>
      <c r="BH219" s="196" t="str">
        <f t="shared" si="142"/>
        <v>Fail</v>
      </c>
      <c r="BI219" s="47">
        <f>ABS(Survey!$AL219)</f>
        <v>0</v>
      </c>
      <c r="BJ219" s="47" cm="1">
        <f t="array" ref="BJ219">SUM(SUMIF(Survey!BO219:CH219,{"&gt;0","&lt;0"})*{1,-1})-SUM(SUMIF(Survey!CJ219:DC219,{"&gt;0","&lt;0"})*{1,-1})</f>
        <v>0</v>
      </c>
      <c r="BK219" s="48" t="str">
        <f t="shared" si="143"/>
        <v>No holdings</v>
      </c>
      <c r="BL219" s="49">
        <f t="shared" si="144"/>
        <v>0</v>
      </c>
      <c r="BM219" s="196" t="str">
        <f t="shared" si="145"/>
        <v>Pass</v>
      </c>
      <c r="BN219" s="54" t="b">
        <f>IF(ABS(Survey!$CH219)=0,TRUE,FALSE)</f>
        <v>1</v>
      </c>
      <c r="BO219" s="53" t="b">
        <f>NOT(ISBLANK(Survey!$CI219))</f>
        <v>0</v>
      </c>
      <c r="BP219" s="196" t="str">
        <f t="shared" si="146"/>
        <v>Pass</v>
      </c>
      <c r="BQ219" s="54" t="b">
        <f>IF(ABS(Survey!$DC219)=0,TRUE,FALSE)</f>
        <v>1</v>
      </c>
      <c r="BR219" s="53" t="b">
        <f>NOT(ISBLANK(Survey!$DD219))</f>
        <v>0</v>
      </c>
      <c r="BS219" s="37" t="str">
        <f t="shared" si="147"/>
        <v>Pass</v>
      </c>
      <c r="BT219" s="38" cm="1">
        <f t="array" ref="BT219">SUM(SUMIF(Survey!CD219,{"&gt;0","&lt;0"})*{1,-1})+SUM(SUMIF(Survey!CY219,{"&gt;0","&lt;0"})*{1,-1})</f>
        <v>0</v>
      </c>
      <c r="BU219" s="38">
        <f>SUM(SUMIF(Survey!DF219:DL219,{"&gt;0","&lt;0"})*{1,-1})+SUM(SUMIF(Survey!DN219:DT219,{"&gt;0","&lt;0"})*{1,-1})</f>
        <v>0</v>
      </c>
      <c r="BV219" s="37">
        <f t="shared" si="148"/>
        <v>0</v>
      </c>
      <c r="BW219" s="37">
        <f t="shared" si="149"/>
        <v>0</v>
      </c>
      <c r="BX219" s="196" t="str">
        <f t="shared" si="150"/>
        <v>Pass</v>
      </c>
      <c r="BY219" s="54" t="b">
        <f>IF(ABS(Survey!$DL219)=0,TRUE,FALSE)</f>
        <v>1</v>
      </c>
      <c r="BZ219" s="53" t="b">
        <f>NOT(ISBLANK(Survey!DM219))</f>
        <v>0</v>
      </c>
      <c r="CA219" s="196" t="str">
        <f t="shared" si="151"/>
        <v>Pass</v>
      </c>
      <c r="CB219" s="54" t="b">
        <f>IF(ABS(Survey!$DT219)=0,TRUE,FALSE)</f>
        <v>1</v>
      </c>
      <c r="CC219" s="53" t="b">
        <f>NOT(ISBLANK(Survey!$DU219))</f>
        <v>0</v>
      </c>
      <c r="CD219" s="196" t="str">
        <f t="shared" si="152"/>
        <v>Fail</v>
      </c>
      <c r="CE219" s="47">
        <f>SUM(SUMIF(Survey!EA219:EC219,{"&gt;0","&lt;0"})*{1,-1})</f>
        <v>0</v>
      </c>
      <c r="CF219" s="50">
        <f t="shared" si="153"/>
        <v>0</v>
      </c>
      <c r="CG219" s="50">
        <f t="shared" si="154"/>
        <v>100</v>
      </c>
      <c r="CH219" s="48" t="b">
        <f>IF(OR(Survey!$M219="ETF",Survey!$M219="ETF, alternative mutual fund",Survey!$M219="Closed-end", Survey!$M219="Split share corp"),TRUE,FALSE)</f>
        <v>0</v>
      </c>
      <c r="CI219" s="196" t="str">
        <f t="shared" si="155"/>
        <v>Fail</v>
      </c>
      <c r="CJ219" s="47">
        <f>SUM(SUMIF(Survey!EE219:EK219,{"&gt;0","&lt;0"})*{1,-1})</f>
        <v>0</v>
      </c>
      <c r="CK219" s="50">
        <f t="shared" si="156"/>
        <v>0</v>
      </c>
      <c r="CL219" s="49">
        <f t="shared" si="157"/>
        <v>100</v>
      </c>
      <c r="CM219" s="196" t="str">
        <f t="shared" si="158"/>
        <v>Fail</v>
      </c>
      <c r="CN219" s="47">
        <f>SUM(SUMIF(Survey!EM219:ES219,{"&gt;0","&lt;0"})*{1,-1})</f>
        <v>0</v>
      </c>
      <c r="CO219" s="50">
        <f t="shared" si="159"/>
        <v>0</v>
      </c>
      <c r="CP219" s="49">
        <f t="shared" si="160"/>
        <v>100</v>
      </c>
    </row>
    <row r="220" spans="1:94">
      <c r="A220" s="1">
        <v>217</v>
      </c>
      <c r="B220" s="37" t="str">
        <f t="shared" si="121"/>
        <v>Pass</v>
      </c>
      <c r="C220" s="37" t="str">
        <f>IF(COUNTBLANK(Survey!B220:ET220)=$C$2, "Pass", "Fail")</f>
        <v>Pass</v>
      </c>
      <c r="D220" s="37" t="str">
        <f t="shared" si="122"/>
        <v>Fail</v>
      </c>
      <c r="F220" s="196" t="str">
        <f t="shared" si="123"/>
        <v>Fail</v>
      </c>
      <c r="G220" s="43">
        <f>COUNTBLANK(Survey!B220:D220)+COUNTBLANK(Survey!G220)+COUNTBLANK(Survey!I220)+COUNTBLANK(Survey!L220:M220)+COUNTBLANK(Survey!P220)+COUNTBLANK(Survey!S220:U220)+COUNTBLANK(Survey!AA220:AC220)+COUNTBLANK(Survey!AF220:AG220)+COUNTBLANK(Survey!AK220)</f>
        <v>17</v>
      </c>
      <c r="H220" s="196" t="str">
        <f t="shared" si="124"/>
        <v>Pass</v>
      </c>
      <c r="I220" s="44">
        <f>LEN(Survey!E220)</f>
        <v>0</v>
      </c>
      <c r="J220" s="196" t="str">
        <f t="shared" si="125"/>
        <v>Pass</v>
      </c>
      <c r="K220" s="43">
        <f>LEN(Survey!F220)</f>
        <v>0</v>
      </c>
      <c r="L220" s="196" t="str">
        <f t="shared" si="126"/>
        <v>Pass</v>
      </c>
      <c r="M220" s="44">
        <f>LEN(Survey!H220)</f>
        <v>0</v>
      </c>
      <c r="N220" s="43" t="str">
        <f>IF(Survey!$L220="Prospectus fund", "Yes", "No")</f>
        <v>No</v>
      </c>
      <c r="O220" s="196" t="str">
        <f t="shared" si="127"/>
        <v>Pass</v>
      </c>
      <c r="P220" s="44">
        <f>MOD((LEN(Survey!J220)+2),11)</f>
        <v>2</v>
      </c>
      <c r="Q220" s="48" t="b">
        <f>IF(OR(Survey!$M220="ETF",Survey!$M220="ETF, alternative mutual fund",Survey!$M220="Closed-end", Survey!$M220="Split share corp", Survey!$I220="Yes"),TRUE,FALSE)</f>
        <v>0</v>
      </c>
      <c r="R220" s="196" t="str">
        <f>IFERROR(IF(AND(OR(U220=V220,V220 = "Either"),NOT(ISBLANK(Survey!K220))),"Pass","Fail"),"Pass")</f>
        <v>Fail</v>
      </c>
      <c r="S220" s="47" cm="1">
        <f t="array" ref="S220">SUM(SUMIF(Survey!BO220:CH220,{"&gt;0","&lt;0"})*{1,-1})</f>
        <v>0</v>
      </c>
      <c r="T220" s="54" cm="1">
        <f t="array" ref="T220">SUM(SUMIF(Survey!BR220,{"&gt;0","&lt;0"})*{1,-1})+SUM(SUMIF(Survey!CB220,{"&gt;0","&lt;0"})*{1,-1})</f>
        <v>0</v>
      </c>
      <c r="U220" s="54">
        <f>Survey!K220</f>
        <v>0</v>
      </c>
      <c r="V220" s="53" t="str">
        <f t="shared" si="128"/>
        <v>Stand-alone</v>
      </c>
      <c r="W220" s="196" t="str">
        <f t="shared" si="129"/>
        <v>Fail</v>
      </c>
      <c r="X220" s="93" cm="1">
        <f t="array" ref="X220">SUM(SUMIF(Survey!BO220:CH220,{"&gt;0","&lt;0"})*{1,-1})+SUM(SUMIF(Survey!CJ220:DC220,{"&gt;0","&lt;0"})*{1,-1})</f>
        <v>0</v>
      </c>
      <c r="Y220" s="93">
        <f>IFERROR(X220/(Survey!$AL220),0)</f>
        <v>0</v>
      </c>
      <c r="Z220" s="198" t="b">
        <f>IF(OR(Survey!$M220="Alternative strategy or hedge",Survey!$M220="Other",Survey!$L220="Prospectus fund"),TRUE,FALSE)</f>
        <v>0</v>
      </c>
      <c r="AA220" s="198" t="b">
        <f>NOT(ISBLANK(Survey!$M220))</f>
        <v>0</v>
      </c>
      <c r="AB220" s="196" t="str">
        <f t="shared" si="130"/>
        <v>Pass</v>
      </c>
      <c r="AC220" s="54" t="b">
        <f>NOT(ISNUMBER(SEARCH("Other",Survey!$P220)))</f>
        <v>1</v>
      </c>
      <c r="AD220" s="53" t="b">
        <f>NOT(ISBLANK(Survey!$Q220))</f>
        <v>0</v>
      </c>
      <c r="AE220" s="239" t="str" cm="1">
        <f t="array" ref="AE220">IF(OR(IF(OR($AG220+$AH220 = 2, $AI220=1), FALSE, TRUE), AND($AF220:$AF220 = 0)),"Pass","Fail")</f>
        <v>Pass</v>
      </c>
      <c r="AF220" s="235">
        <f>COUNTBLANK(Survey!$W220:$Z220)</f>
        <v>4</v>
      </c>
      <c r="AG220" s="235">
        <f>IF(Survey!$I220="Yes",1,0)</f>
        <v>0</v>
      </c>
      <c r="AH220" s="235">
        <f>IF(OR(Survey!$M220="Mutual fund",Survey!$M220="Alternative mutual fund",Survey!$M220="Money market"),1,0)</f>
        <v>0</v>
      </c>
      <c r="AI220" s="240">
        <f>IF(OR(Survey!$M220="ETF",Survey!$M220="ETF, alternative mutual fund"),1,0)</f>
        <v>0</v>
      </c>
      <c r="AJ220" s="196" t="str">
        <f t="shared" si="131"/>
        <v>Pass</v>
      </c>
      <c r="AK220" s="54" t="b">
        <f>NOT(ISNUMBER(SEARCH("Yes",Survey!$AC220)))</f>
        <v>1</v>
      </c>
      <c r="AL220" s="53" t="b">
        <f>IF(COUNTBLANK(Survey!$AD220:$AE220)=0,TRUE, FALSE)</f>
        <v>0</v>
      </c>
      <c r="AM220" s="196" t="str">
        <f t="shared" si="132"/>
        <v>Pass</v>
      </c>
      <c r="AN220" s="54" t="b">
        <f>NOT(ISNUMBER(SEARCH("Yes",Survey!$AF220)))</f>
        <v>1</v>
      </c>
      <c r="AO220" s="53" t="b">
        <f>NOT(ISBLANK(Survey!$AH220))</f>
        <v>0</v>
      </c>
      <c r="AP220" s="196" t="str">
        <f t="shared" si="133"/>
        <v>Pass</v>
      </c>
      <c r="AQ220" s="54" t="b">
        <f>NOT(OR(ISNUMBER(SEARCH("Other",Survey!$AH220)),ISNUMBER(SEARCH("Multiple",Survey!$AH220))))</f>
        <v>1</v>
      </c>
      <c r="AR220" s="53" t="b">
        <f>NOT(ISBLANK(Survey!$AI220))</f>
        <v>0</v>
      </c>
      <c r="AS220" s="196" t="str">
        <f t="shared" si="134"/>
        <v>Fail</v>
      </c>
      <c r="AT220" s="45">
        <f>(Survey!$AL220)</f>
        <v>0</v>
      </c>
      <c r="AU220" s="37" t="str">
        <f t="shared" si="135"/>
        <v>Fail</v>
      </c>
      <c r="AV220" s="38">
        <f>ABS(Survey!$AL220)</f>
        <v>0</v>
      </c>
      <c r="AW220" s="64">
        <f>ABS(Survey!$AM220)+Survey!$AN220-ABS(Survey!$AO220)+ABS(Survey!$AP220)-ABS(Survey!$AQ220)+ABS(Survey!$AR220)-ABS(Survey!$AS220)+Survey!$AT220</f>
        <v>0</v>
      </c>
      <c r="AX220" s="46" t="str">
        <f t="shared" si="136"/>
        <v>No holdings</v>
      </c>
      <c r="AY220" s="37">
        <f t="shared" si="137"/>
        <v>0</v>
      </c>
      <c r="AZ220" s="196" t="str">
        <f t="shared" si="138"/>
        <v>Pass</v>
      </c>
      <c r="BA220" s="54" t="b">
        <f>IF(ABS(Survey!$AT220)=0,TRUE,FALSE)</f>
        <v>1</v>
      </c>
      <c r="BB220" s="53" t="b">
        <f>NOT(ISBLANK(Survey!$AU220))</f>
        <v>0</v>
      </c>
      <c r="BC220" s="37" t="str">
        <f t="shared" si="139"/>
        <v>Fail</v>
      </c>
      <c r="BD220" s="38">
        <f>ABS(Survey!$AL220)</f>
        <v>0</v>
      </c>
      <c r="BE220" s="38" cm="1">
        <f t="array" ref="BE220">SUM(SUMIF(Survey!AW220:BD220,{"&gt;0","&lt;0"})*{1,-1})-SUM(SUMIF(Survey!BF220:BM220,{"&gt;0","&lt;0"})*{1,-1})</f>
        <v>0</v>
      </c>
      <c r="BF220" s="46" t="str">
        <f t="shared" si="140"/>
        <v>No holdings</v>
      </c>
      <c r="BG220" s="37">
        <f t="shared" si="141"/>
        <v>0</v>
      </c>
      <c r="BH220" s="196" t="str">
        <f t="shared" si="142"/>
        <v>Fail</v>
      </c>
      <c r="BI220" s="47">
        <f>ABS(Survey!$AL220)</f>
        <v>0</v>
      </c>
      <c r="BJ220" s="47" cm="1">
        <f t="array" ref="BJ220">SUM(SUMIF(Survey!BO220:CH220,{"&gt;0","&lt;0"})*{1,-1})-SUM(SUMIF(Survey!CJ220:DC220,{"&gt;0","&lt;0"})*{1,-1})</f>
        <v>0</v>
      </c>
      <c r="BK220" s="48" t="str">
        <f t="shared" si="143"/>
        <v>No holdings</v>
      </c>
      <c r="BL220" s="49">
        <f t="shared" si="144"/>
        <v>0</v>
      </c>
      <c r="BM220" s="196" t="str">
        <f t="shared" si="145"/>
        <v>Pass</v>
      </c>
      <c r="BN220" s="54" t="b">
        <f>IF(ABS(Survey!$CH220)=0,TRUE,FALSE)</f>
        <v>1</v>
      </c>
      <c r="BO220" s="53" t="b">
        <f>NOT(ISBLANK(Survey!$CI220))</f>
        <v>0</v>
      </c>
      <c r="BP220" s="196" t="str">
        <f t="shared" si="146"/>
        <v>Pass</v>
      </c>
      <c r="BQ220" s="54" t="b">
        <f>IF(ABS(Survey!$DC220)=0,TRUE,FALSE)</f>
        <v>1</v>
      </c>
      <c r="BR220" s="53" t="b">
        <f>NOT(ISBLANK(Survey!$DD220))</f>
        <v>0</v>
      </c>
      <c r="BS220" s="37" t="str">
        <f t="shared" si="147"/>
        <v>Pass</v>
      </c>
      <c r="BT220" s="38" cm="1">
        <f t="array" ref="BT220">SUM(SUMIF(Survey!CD220,{"&gt;0","&lt;0"})*{1,-1})+SUM(SUMIF(Survey!CY220,{"&gt;0","&lt;0"})*{1,-1})</f>
        <v>0</v>
      </c>
      <c r="BU220" s="38">
        <f>SUM(SUMIF(Survey!DF220:DL220,{"&gt;0","&lt;0"})*{1,-1})+SUM(SUMIF(Survey!DN220:DT220,{"&gt;0","&lt;0"})*{1,-1})</f>
        <v>0</v>
      </c>
      <c r="BV220" s="37">
        <f t="shared" si="148"/>
        <v>0</v>
      </c>
      <c r="BW220" s="37">
        <f t="shared" si="149"/>
        <v>0</v>
      </c>
      <c r="BX220" s="196" t="str">
        <f t="shared" si="150"/>
        <v>Pass</v>
      </c>
      <c r="BY220" s="54" t="b">
        <f>IF(ABS(Survey!$DL220)=0,TRUE,FALSE)</f>
        <v>1</v>
      </c>
      <c r="BZ220" s="53" t="b">
        <f>NOT(ISBLANK(Survey!DM220))</f>
        <v>0</v>
      </c>
      <c r="CA220" s="196" t="str">
        <f t="shared" si="151"/>
        <v>Pass</v>
      </c>
      <c r="CB220" s="54" t="b">
        <f>IF(ABS(Survey!$DT220)=0,TRUE,FALSE)</f>
        <v>1</v>
      </c>
      <c r="CC220" s="53" t="b">
        <f>NOT(ISBLANK(Survey!$DU220))</f>
        <v>0</v>
      </c>
      <c r="CD220" s="196" t="str">
        <f t="shared" si="152"/>
        <v>Fail</v>
      </c>
      <c r="CE220" s="47">
        <f>SUM(SUMIF(Survey!EA220:EC220,{"&gt;0","&lt;0"})*{1,-1})</f>
        <v>0</v>
      </c>
      <c r="CF220" s="50">
        <f t="shared" si="153"/>
        <v>0</v>
      </c>
      <c r="CG220" s="50">
        <f t="shared" si="154"/>
        <v>100</v>
      </c>
      <c r="CH220" s="48" t="b">
        <f>IF(OR(Survey!$M220="ETF",Survey!$M220="ETF, alternative mutual fund",Survey!$M220="Closed-end", Survey!$M220="Split share corp"),TRUE,FALSE)</f>
        <v>0</v>
      </c>
      <c r="CI220" s="196" t="str">
        <f t="shared" si="155"/>
        <v>Fail</v>
      </c>
      <c r="CJ220" s="47">
        <f>SUM(SUMIF(Survey!EE220:EK220,{"&gt;0","&lt;0"})*{1,-1})</f>
        <v>0</v>
      </c>
      <c r="CK220" s="50">
        <f t="shared" si="156"/>
        <v>0</v>
      </c>
      <c r="CL220" s="49">
        <f t="shared" si="157"/>
        <v>100</v>
      </c>
      <c r="CM220" s="196" t="str">
        <f t="shared" si="158"/>
        <v>Fail</v>
      </c>
      <c r="CN220" s="47">
        <f>SUM(SUMIF(Survey!EM220:ES220,{"&gt;0","&lt;0"})*{1,-1})</f>
        <v>0</v>
      </c>
      <c r="CO220" s="50">
        <f t="shared" si="159"/>
        <v>0</v>
      </c>
      <c r="CP220" s="49">
        <f t="shared" si="160"/>
        <v>100</v>
      </c>
    </row>
    <row r="221" spans="1:94">
      <c r="A221" s="1">
        <v>218</v>
      </c>
      <c r="B221" s="37" t="str">
        <f t="shared" si="121"/>
        <v>Pass</v>
      </c>
      <c r="C221" s="37" t="str">
        <f>IF(COUNTBLANK(Survey!B221:ET221)=$C$2, "Pass", "Fail")</f>
        <v>Pass</v>
      </c>
      <c r="D221" s="37" t="str">
        <f t="shared" si="122"/>
        <v>Fail</v>
      </c>
      <c r="F221" s="196" t="str">
        <f t="shared" si="123"/>
        <v>Fail</v>
      </c>
      <c r="G221" s="43">
        <f>COUNTBLANK(Survey!B221:D221)+COUNTBLANK(Survey!G221)+COUNTBLANK(Survey!I221)+COUNTBLANK(Survey!L221:M221)+COUNTBLANK(Survey!P221)+COUNTBLANK(Survey!S221:U221)+COUNTBLANK(Survey!AA221:AC221)+COUNTBLANK(Survey!AF221:AG221)+COUNTBLANK(Survey!AK221)</f>
        <v>17</v>
      </c>
      <c r="H221" s="196" t="str">
        <f t="shared" si="124"/>
        <v>Pass</v>
      </c>
      <c r="I221" s="44">
        <f>LEN(Survey!E221)</f>
        <v>0</v>
      </c>
      <c r="J221" s="196" t="str">
        <f t="shared" si="125"/>
        <v>Pass</v>
      </c>
      <c r="K221" s="43">
        <f>LEN(Survey!F221)</f>
        <v>0</v>
      </c>
      <c r="L221" s="196" t="str">
        <f t="shared" si="126"/>
        <v>Pass</v>
      </c>
      <c r="M221" s="44">
        <f>LEN(Survey!H221)</f>
        <v>0</v>
      </c>
      <c r="N221" s="43" t="str">
        <f>IF(Survey!$L221="Prospectus fund", "Yes", "No")</f>
        <v>No</v>
      </c>
      <c r="O221" s="196" t="str">
        <f t="shared" si="127"/>
        <v>Pass</v>
      </c>
      <c r="P221" s="44">
        <f>MOD((LEN(Survey!J221)+2),11)</f>
        <v>2</v>
      </c>
      <c r="Q221" s="48" t="b">
        <f>IF(OR(Survey!$M221="ETF",Survey!$M221="ETF, alternative mutual fund",Survey!$M221="Closed-end", Survey!$M221="Split share corp", Survey!$I221="Yes"),TRUE,FALSE)</f>
        <v>0</v>
      </c>
      <c r="R221" s="196" t="str">
        <f>IFERROR(IF(AND(OR(U221=V221,V221 = "Either"),NOT(ISBLANK(Survey!K221))),"Pass","Fail"),"Pass")</f>
        <v>Fail</v>
      </c>
      <c r="S221" s="47" cm="1">
        <f t="array" ref="S221">SUM(SUMIF(Survey!BO221:CH221,{"&gt;0","&lt;0"})*{1,-1})</f>
        <v>0</v>
      </c>
      <c r="T221" s="54" cm="1">
        <f t="array" ref="T221">SUM(SUMIF(Survey!BR221,{"&gt;0","&lt;0"})*{1,-1})+SUM(SUMIF(Survey!CB221,{"&gt;0","&lt;0"})*{1,-1})</f>
        <v>0</v>
      </c>
      <c r="U221" s="54">
        <f>Survey!K221</f>
        <v>0</v>
      </c>
      <c r="V221" s="53" t="str">
        <f t="shared" si="128"/>
        <v>Stand-alone</v>
      </c>
      <c r="W221" s="196" t="str">
        <f t="shared" si="129"/>
        <v>Fail</v>
      </c>
      <c r="X221" s="93" cm="1">
        <f t="array" ref="X221">SUM(SUMIF(Survey!BO221:CH221,{"&gt;0","&lt;0"})*{1,-1})+SUM(SUMIF(Survey!CJ221:DC221,{"&gt;0","&lt;0"})*{1,-1})</f>
        <v>0</v>
      </c>
      <c r="Y221" s="93">
        <f>IFERROR(X221/(Survey!$AL221),0)</f>
        <v>0</v>
      </c>
      <c r="Z221" s="198" t="b">
        <f>IF(OR(Survey!$M221="Alternative strategy or hedge",Survey!$M221="Other",Survey!$L221="Prospectus fund"),TRUE,FALSE)</f>
        <v>0</v>
      </c>
      <c r="AA221" s="198" t="b">
        <f>NOT(ISBLANK(Survey!$M221))</f>
        <v>0</v>
      </c>
      <c r="AB221" s="196" t="str">
        <f t="shared" si="130"/>
        <v>Pass</v>
      </c>
      <c r="AC221" s="54" t="b">
        <f>NOT(ISNUMBER(SEARCH("Other",Survey!$P221)))</f>
        <v>1</v>
      </c>
      <c r="AD221" s="53" t="b">
        <f>NOT(ISBLANK(Survey!$Q221))</f>
        <v>0</v>
      </c>
      <c r="AE221" s="239" t="str" cm="1">
        <f t="array" ref="AE221">IF(OR(IF(OR($AG221+$AH221 = 2, $AI221=1), FALSE, TRUE), AND($AF221:$AF221 = 0)),"Pass","Fail")</f>
        <v>Pass</v>
      </c>
      <c r="AF221" s="235">
        <f>COUNTBLANK(Survey!$W221:$Z221)</f>
        <v>4</v>
      </c>
      <c r="AG221" s="235">
        <f>IF(Survey!$I221="Yes",1,0)</f>
        <v>0</v>
      </c>
      <c r="AH221" s="235">
        <f>IF(OR(Survey!$M221="Mutual fund",Survey!$M221="Alternative mutual fund",Survey!$M221="Money market"),1,0)</f>
        <v>0</v>
      </c>
      <c r="AI221" s="240">
        <f>IF(OR(Survey!$M221="ETF",Survey!$M221="ETF, alternative mutual fund"),1,0)</f>
        <v>0</v>
      </c>
      <c r="AJ221" s="196" t="str">
        <f t="shared" si="131"/>
        <v>Pass</v>
      </c>
      <c r="AK221" s="54" t="b">
        <f>NOT(ISNUMBER(SEARCH("Yes",Survey!$AC221)))</f>
        <v>1</v>
      </c>
      <c r="AL221" s="53" t="b">
        <f>IF(COUNTBLANK(Survey!$AD221:$AE221)=0,TRUE, FALSE)</f>
        <v>0</v>
      </c>
      <c r="AM221" s="196" t="str">
        <f t="shared" si="132"/>
        <v>Pass</v>
      </c>
      <c r="AN221" s="54" t="b">
        <f>NOT(ISNUMBER(SEARCH("Yes",Survey!$AF221)))</f>
        <v>1</v>
      </c>
      <c r="AO221" s="53" t="b">
        <f>NOT(ISBLANK(Survey!$AH221))</f>
        <v>0</v>
      </c>
      <c r="AP221" s="196" t="str">
        <f t="shared" si="133"/>
        <v>Pass</v>
      </c>
      <c r="AQ221" s="54" t="b">
        <f>NOT(OR(ISNUMBER(SEARCH("Other",Survey!$AH221)),ISNUMBER(SEARCH("Multiple",Survey!$AH221))))</f>
        <v>1</v>
      </c>
      <c r="AR221" s="53" t="b">
        <f>NOT(ISBLANK(Survey!$AI221))</f>
        <v>0</v>
      </c>
      <c r="AS221" s="196" t="str">
        <f t="shared" si="134"/>
        <v>Fail</v>
      </c>
      <c r="AT221" s="45">
        <f>(Survey!$AL221)</f>
        <v>0</v>
      </c>
      <c r="AU221" s="37" t="str">
        <f t="shared" si="135"/>
        <v>Fail</v>
      </c>
      <c r="AV221" s="38">
        <f>ABS(Survey!$AL221)</f>
        <v>0</v>
      </c>
      <c r="AW221" s="64">
        <f>ABS(Survey!$AM221)+Survey!$AN221-ABS(Survey!$AO221)+ABS(Survey!$AP221)-ABS(Survey!$AQ221)+ABS(Survey!$AR221)-ABS(Survey!$AS221)+Survey!$AT221</f>
        <v>0</v>
      </c>
      <c r="AX221" s="46" t="str">
        <f t="shared" si="136"/>
        <v>No holdings</v>
      </c>
      <c r="AY221" s="37">
        <f t="shared" si="137"/>
        <v>0</v>
      </c>
      <c r="AZ221" s="196" t="str">
        <f t="shared" si="138"/>
        <v>Pass</v>
      </c>
      <c r="BA221" s="54" t="b">
        <f>IF(ABS(Survey!$AT221)=0,TRUE,FALSE)</f>
        <v>1</v>
      </c>
      <c r="BB221" s="53" t="b">
        <f>NOT(ISBLANK(Survey!$AU221))</f>
        <v>0</v>
      </c>
      <c r="BC221" s="37" t="str">
        <f t="shared" si="139"/>
        <v>Fail</v>
      </c>
      <c r="BD221" s="38">
        <f>ABS(Survey!$AL221)</f>
        <v>0</v>
      </c>
      <c r="BE221" s="38" cm="1">
        <f t="array" ref="BE221">SUM(SUMIF(Survey!AW221:BD221,{"&gt;0","&lt;0"})*{1,-1})-SUM(SUMIF(Survey!BF221:BM221,{"&gt;0","&lt;0"})*{1,-1})</f>
        <v>0</v>
      </c>
      <c r="BF221" s="46" t="str">
        <f t="shared" si="140"/>
        <v>No holdings</v>
      </c>
      <c r="BG221" s="37">
        <f t="shared" si="141"/>
        <v>0</v>
      </c>
      <c r="BH221" s="196" t="str">
        <f t="shared" si="142"/>
        <v>Fail</v>
      </c>
      <c r="BI221" s="47">
        <f>ABS(Survey!$AL221)</f>
        <v>0</v>
      </c>
      <c r="BJ221" s="47" cm="1">
        <f t="array" ref="BJ221">SUM(SUMIF(Survey!BO221:CH221,{"&gt;0","&lt;0"})*{1,-1})-SUM(SUMIF(Survey!CJ221:DC221,{"&gt;0","&lt;0"})*{1,-1})</f>
        <v>0</v>
      </c>
      <c r="BK221" s="48" t="str">
        <f t="shared" si="143"/>
        <v>No holdings</v>
      </c>
      <c r="BL221" s="49">
        <f t="shared" si="144"/>
        <v>0</v>
      </c>
      <c r="BM221" s="196" t="str">
        <f t="shared" si="145"/>
        <v>Pass</v>
      </c>
      <c r="BN221" s="54" t="b">
        <f>IF(ABS(Survey!$CH221)=0,TRUE,FALSE)</f>
        <v>1</v>
      </c>
      <c r="BO221" s="53" t="b">
        <f>NOT(ISBLANK(Survey!$CI221))</f>
        <v>0</v>
      </c>
      <c r="BP221" s="196" t="str">
        <f t="shared" si="146"/>
        <v>Pass</v>
      </c>
      <c r="BQ221" s="54" t="b">
        <f>IF(ABS(Survey!$DC221)=0,TRUE,FALSE)</f>
        <v>1</v>
      </c>
      <c r="BR221" s="53" t="b">
        <f>NOT(ISBLANK(Survey!$DD221))</f>
        <v>0</v>
      </c>
      <c r="BS221" s="37" t="str">
        <f t="shared" si="147"/>
        <v>Pass</v>
      </c>
      <c r="BT221" s="38" cm="1">
        <f t="array" ref="BT221">SUM(SUMIF(Survey!CD221,{"&gt;0","&lt;0"})*{1,-1})+SUM(SUMIF(Survey!CY221,{"&gt;0","&lt;0"})*{1,-1})</f>
        <v>0</v>
      </c>
      <c r="BU221" s="38">
        <f>SUM(SUMIF(Survey!DF221:DL221,{"&gt;0","&lt;0"})*{1,-1})+SUM(SUMIF(Survey!DN221:DT221,{"&gt;0","&lt;0"})*{1,-1})</f>
        <v>0</v>
      </c>
      <c r="BV221" s="37">
        <f t="shared" si="148"/>
        <v>0</v>
      </c>
      <c r="BW221" s="37">
        <f t="shared" si="149"/>
        <v>0</v>
      </c>
      <c r="BX221" s="196" t="str">
        <f t="shared" si="150"/>
        <v>Pass</v>
      </c>
      <c r="BY221" s="54" t="b">
        <f>IF(ABS(Survey!$DL221)=0,TRUE,FALSE)</f>
        <v>1</v>
      </c>
      <c r="BZ221" s="53" t="b">
        <f>NOT(ISBLANK(Survey!DM221))</f>
        <v>0</v>
      </c>
      <c r="CA221" s="196" t="str">
        <f t="shared" si="151"/>
        <v>Pass</v>
      </c>
      <c r="CB221" s="54" t="b">
        <f>IF(ABS(Survey!$DT221)=0,TRUE,FALSE)</f>
        <v>1</v>
      </c>
      <c r="CC221" s="53" t="b">
        <f>NOT(ISBLANK(Survey!$DU221))</f>
        <v>0</v>
      </c>
      <c r="CD221" s="196" t="str">
        <f t="shared" si="152"/>
        <v>Fail</v>
      </c>
      <c r="CE221" s="47">
        <f>SUM(SUMIF(Survey!EA221:EC221,{"&gt;0","&lt;0"})*{1,-1})</f>
        <v>0</v>
      </c>
      <c r="CF221" s="50">
        <f t="shared" si="153"/>
        <v>0</v>
      </c>
      <c r="CG221" s="50">
        <f t="shared" si="154"/>
        <v>100</v>
      </c>
      <c r="CH221" s="48" t="b">
        <f>IF(OR(Survey!$M221="ETF",Survey!$M221="ETF, alternative mutual fund",Survey!$M221="Closed-end", Survey!$M221="Split share corp"),TRUE,FALSE)</f>
        <v>0</v>
      </c>
      <c r="CI221" s="196" t="str">
        <f t="shared" si="155"/>
        <v>Fail</v>
      </c>
      <c r="CJ221" s="47">
        <f>SUM(SUMIF(Survey!EE221:EK221,{"&gt;0","&lt;0"})*{1,-1})</f>
        <v>0</v>
      </c>
      <c r="CK221" s="50">
        <f t="shared" si="156"/>
        <v>0</v>
      </c>
      <c r="CL221" s="49">
        <f t="shared" si="157"/>
        <v>100</v>
      </c>
      <c r="CM221" s="196" t="str">
        <f t="shared" si="158"/>
        <v>Fail</v>
      </c>
      <c r="CN221" s="47">
        <f>SUM(SUMIF(Survey!EM221:ES221,{"&gt;0","&lt;0"})*{1,-1})</f>
        <v>0</v>
      </c>
      <c r="CO221" s="50">
        <f t="shared" si="159"/>
        <v>0</v>
      </c>
      <c r="CP221" s="49">
        <f t="shared" si="160"/>
        <v>100</v>
      </c>
    </row>
    <row r="222" spans="1:94">
      <c r="A222" s="1">
        <v>219</v>
      </c>
      <c r="B222" s="37" t="str">
        <f t="shared" si="121"/>
        <v>Pass</v>
      </c>
      <c r="C222" s="37" t="str">
        <f>IF(COUNTBLANK(Survey!B222:ET222)=$C$2, "Pass", "Fail")</f>
        <v>Pass</v>
      </c>
      <c r="D222" s="37" t="str">
        <f t="shared" si="122"/>
        <v>Fail</v>
      </c>
      <c r="F222" s="196" t="str">
        <f t="shared" si="123"/>
        <v>Fail</v>
      </c>
      <c r="G222" s="43">
        <f>COUNTBLANK(Survey!B222:D222)+COUNTBLANK(Survey!G222)+COUNTBLANK(Survey!I222)+COUNTBLANK(Survey!L222:M222)+COUNTBLANK(Survey!P222)+COUNTBLANK(Survey!S222:U222)+COUNTBLANK(Survey!AA222:AC222)+COUNTBLANK(Survey!AF222:AG222)+COUNTBLANK(Survey!AK222)</f>
        <v>17</v>
      </c>
      <c r="H222" s="196" t="str">
        <f t="shared" si="124"/>
        <v>Pass</v>
      </c>
      <c r="I222" s="44">
        <f>LEN(Survey!E222)</f>
        <v>0</v>
      </c>
      <c r="J222" s="196" t="str">
        <f t="shared" si="125"/>
        <v>Pass</v>
      </c>
      <c r="K222" s="43">
        <f>LEN(Survey!F222)</f>
        <v>0</v>
      </c>
      <c r="L222" s="196" t="str">
        <f t="shared" si="126"/>
        <v>Pass</v>
      </c>
      <c r="M222" s="44">
        <f>LEN(Survey!H222)</f>
        <v>0</v>
      </c>
      <c r="N222" s="43" t="str">
        <f>IF(Survey!$L222="Prospectus fund", "Yes", "No")</f>
        <v>No</v>
      </c>
      <c r="O222" s="196" t="str">
        <f t="shared" si="127"/>
        <v>Pass</v>
      </c>
      <c r="P222" s="44">
        <f>MOD((LEN(Survey!J222)+2),11)</f>
        <v>2</v>
      </c>
      <c r="Q222" s="48" t="b">
        <f>IF(OR(Survey!$M222="ETF",Survey!$M222="ETF, alternative mutual fund",Survey!$M222="Closed-end", Survey!$M222="Split share corp", Survey!$I222="Yes"),TRUE,FALSE)</f>
        <v>0</v>
      </c>
      <c r="R222" s="196" t="str">
        <f>IFERROR(IF(AND(OR(U222=V222,V222 = "Either"),NOT(ISBLANK(Survey!K222))),"Pass","Fail"),"Pass")</f>
        <v>Fail</v>
      </c>
      <c r="S222" s="47" cm="1">
        <f t="array" ref="S222">SUM(SUMIF(Survey!BO222:CH222,{"&gt;0","&lt;0"})*{1,-1})</f>
        <v>0</v>
      </c>
      <c r="T222" s="54" cm="1">
        <f t="array" ref="T222">SUM(SUMIF(Survey!BR222,{"&gt;0","&lt;0"})*{1,-1})+SUM(SUMIF(Survey!CB222,{"&gt;0","&lt;0"})*{1,-1})</f>
        <v>0</v>
      </c>
      <c r="U222" s="54">
        <f>Survey!K222</f>
        <v>0</v>
      </c>
      <c r="V222" s="53" t="str">
        <f t="shared" si="128"/>
        <v>Stand-alone</v>
      </c>
      <c r="W222" s="196" t="str">
        <f t="shared" si="129"/>
        <v>Fail</v>
      </c>
      <c r="X222" s="93" cm="1">
        <f t="array" ref="X222">SUM(SUMIF(Survey!BO222:CH222,{"&gt;0","&lt;0"})*{1,-1})+SUM(SUMIF(Survey!CJ222:DC222,{"&gt;0","&lt;0"})*{1,-1})</f>
        <v>0</v>
      </c>
      <c r="Y222" s="93">
        <f>IFERROR(X222/(Survey!$AL222),0)</f>
        <v>0</v>
      </c>
      <c r="Z222" s="198" t="b">
        <f>IF(OR(Survey!$M222="Alternative strategy or hedge",Survey!$M222="Other",Survey!$L222="Prospectus fund"),TRUE,FALSE)</f>
        <v>0</v>
      </c>
      <c r="AA222" s="198" t="b">
        <f>NOT(ISBLANK(Survey!$M222))</f>
        <v>0</v>
      </c>
      <c r="AB222" s="196" t="str">
        <f t="shared" si="130"/>
        <v>Pass</v>
      </c>
      <c r="AC222" s="54" t="b">
        <f>NOT(ISNUMBER(SEARCH("Other",Survey!$P222)))</f>
        <v>1</v>
      </c>
      <c r="AD222" s="53" t="b">
        <f>NOT(ISBLANK(Survey!$Q222))</f>
        <v>0</v>
      </c>
      <c r="AE222" s="239" t="str" cm="1">
        <f t="array" ref="AE222">IF(OR(IF(OR($AG222+$AH222 = 2, $AI222=1), FALSE, TRUE), AND($AF222:$AF222 = 0)),"Pass","Fail")</f>
        <v>Pass</v>
      </c>
      <c r="AF222" s="235">
        <f>COUNTBLANK(Survey!$W222:$Z222)</f>
        <v>4</v>
      </c>
      <c r="AG222" s="235">
        <f>IF(Survey!$I222="Yes",1,0)</f>
        <v>0</v>
      </c>
      <c r="AH222" s="235">
        <f>IF(OR(Survey!$M222="Mutual fund",Survey!$M222="Alternative mutual fund",Survey!$M222="Money market"),1,0)</f>
        <v>0</v>
      </c>
      <c r="AI222" s="240">
        <f>IF(OR(Survey!$M222="ETF",Survey!$M222="ETF, alternative mutual fund"),1,0)</f>
        <v>0</v>
      </c>
      <c r="AJ222" s="196" t="str">
        <f t="shared" si="131"/>
        <v>Pass</v>
      </c>
      <c r="AK222" s="54" t="b">
        <f>NOT(ISNUMBER(SEARCH("Yes",Survey!$AC222)))</f>
        <v>1</v>
      </c>
      <c r="AL222" s="53" t="b">
        <f>IF(COUNTBLANK(Survey!$AD222:$AE222)=0,TRUE, FALSE)</f>
        <v>0</v>
      </c>
      <c r="AM222" s="196" t="str">
        <f t="shared" si="132"/>
        <v>Pass</v>
      </c>
      <c r="AN222" s="54" t="b">
        <f>NOT(ISNUMBER(SEARCH("Yes",Survey!$AF222)))</f>
        <v>1</v>
      </c>
      <c r="AO222" s="53" t="b">
        <f>NOT(ISBLANK(Survey!$AH222))</f>
        <v>0</v>
      </c>
      <c r="AP222" s="196" t="str">
        <f t="shared" si="133"/>
        <v>Pass</v>
      </c>
      <c r="AQ222" s="54" t="b">
        <f>NOT(OR(ISNUMBER(SEARCH("Other",Survey!$AH222)),ISNUMBER(SEARCH("Multiple",Survey!$AH222))))</f>
        <v>1</v>
      </c>
      <c r="AR222" s="53" t="b">
        <f>NOT(ISBLANK(Survey!$AI222))</f>
        <v>0</v>
      </c>
      <c r="AS222" s="196" t="str">
        <f t="shared" si="134"/>
        <v>Fail</v>
      </c>
      <c r="AT222" s="45">
        <f>(Survey!$AL222)</f>
        <v>0</v>
      </c>
      <c r="AU222" s="37" t="str">
        <f t="shared" si="135"/>
        <v>Fail</v>
      </c>
      <c r="AV222" s="38">
        <f>ABS(Survey!$AL222)</f>
        <v>0</v>
      </c>
      <c r="AW222" s="64">
        <f>ABS(Survey!$AM222)+Survey!$AN222-ABS(Survey!$AO222)+ABS(Survey!$AP222)-ABS(Survey!$AQ222)+ABS(Survey!$AR222)-ABS(Survey!$AS222)+Survey!$AT222</f>
        <v>0</v>
      </c>
      <c r="AX222" s="46" t="str">
        <f t="shared" si="136"/>
        <v>No holdings</v>
      </c>
      <c r="AY222" s="37">
        <f t="shared" si="137"/>
        <v>0</v>
      </c>
      <c r="AZ222" s="196" t="str">
        <f t="shared" si="138"/>
        <v>Pass</v>
      </c>
      <c r="BA222" s="54" t="b">
        <f>IF(ABS(Survey!$AT222)=0,TRUE,FALSE)</f>
        <v>1</v>
      </c>
      <c r="BB222" s="53" t="b">
        <f>NOT(ISBLANK(Survey!$AU222))</f>
        <v>0</v>
      </c>
      <c r="BC222" s="37" t="str">
        <f t="shared" si="139"/>
        <v>Fail</v>
      </c>
      <c r="BD222" s="38">
        <f>ABS(Survey!$AL222)</f>
        <v>0</v>
      </c>
      <c r="BE222" s="38" cm="1">
        <f t="array" ref="BE222">SUM(SUMIF(Survey!AW222:BD222,{"&gt;0","&lt;0"})*{1,-1})-SUM(SUMIF(Survey!BF222:BM222,{"&gt;0","&lt;0"})*{1,-1})</f>
        <v>0</v>
      </c>
      <c r="BF222" s="46" t="str">
        <f t="shared" si="140"/>
        <v>No holdings</v>
      </c>
      <c r="BG222" s="37">
        <f t="shared" si="141"/>
        <v>0</v>
      </c>
      <c r="BH222" s="196" t="str">
        <f t="shared" si="142"/>
        <v>Fail</v>
      </c>
      <c r="BI222" s="47">
        <f>ABS(Survey!$AL222)</f>
        <v>0</v>
      </c>
      <c r="BJ222" s="47" cm="1">
        <f t="array" ref="BJ222">SUM(SUMIF(Survey!BO222:CH222,{"&gt;0","&lt;0"})*{1,-1})-SUM(SUMIF(Survey!CJ222:DC222,{"&gt;0","&lt;0"})*{1,-1})</f>
        <v>0</v>
      </c>
      <c r="BK222" s="48" t="str">
        <f t="shared" si="143"/>
        <v>No holdings</v>
      </c>
      <c r="BL222" s="49">
        <f t="shared" si="144"/>
        <v>0</v>
      </c>
      <c r="BM222" s="196" t="str">
        <f t="shared" si="145"/>
        <v>Pass</v>
      </c>
      <c r="BN222" s="54" t="b">
        <f>IF(ABS(Survey!$CH222)=0,TRUE,FALSE)</f>
        <v>1</v>
      </c>
      <c r="BO222" s="53" t="b">
        <f>NOT(ISBLANK(Survey!$CI222))</f>
        <v>0</v>
      </c>
      <c r="BP222" s="196" t="str">
        <f t="shared" si="146"/>
        <v>Pass</v>
      </c>
      <c r="BQ222" s="54" t="b">
        <f>IF(ABS(Survey!$DC222)=0,TRUE,FALSE)</f>
        <v>1</v>
      </c>
      <c r="BR222" s="53" t="b">
        <f>NOT(ISBLANK(Survey!$DD222))</f>
        <v>0</v>
      </c>
      <c r="BS222" s="37" t="str">
        <f t="shared" si="147"/>
        <v>Pass</v>
      </c>
      <c r="BT222" s="38" cm="1">
        <f t="array" ref="BT222">SUM(SUMIF(Survey!CD222,{"&gt;0","&lt;0"})*{1,-1})+SUM(SUMIF(Survey!CY222,{"&gt;0","&lt;0"})*{1,-1})</f>
        <v>0</v>
      </c>
      <c r="BU222" s="38">
        <f>SUM(SUMIF(Survey!DF222:DL222,{"&gt;0","&lt;0"})*{1,-1})+SUM(SUMIF(Survey!DN222:DT222,{"&gt;0","&lt;0"})*{1,-1})</f>
        <v>0</v>
      </c>
      <c r="BV222" s="37">
        <f t="shared" si="148"/>
        <v>0</v>
      </c>
      <c r="BW222" s="37">
        <f t="shared" si="149"/>
        <v>0</v>
      </c>
      <c r="BX222" s="196" t="str">
        <f t="shared" si="150"/>
        <v>Pass</v>
      </c>
      <c r="BY222" s="54" t="b">
        <f>IF(ABS(Survey!$DL222)=0,TRUE,FALSE)</f>
        <v>1</v>
      </c>
      <c r="BZ222" s="53" t="b">
        <f>NOT(ISBLANK(Survey!DM222))</f>
        <v>0</v>
      </c>
      <c r="CA222" s="196" t="str">
        <f t="shared" si="151"/>
        <v>Pass</v>
      </c>
      <c r="CB222" s="54" t="b">
        <f>IF(ABS(Survey!$DT222)=0,TRUE,FALSE)</f>
        <v>1</v>
      </c>
      <c r="CC222" s="53" t="b">
        <f>NOT(ISBLANK(Survey!$DU222))</f>
        <v>0</v>
      </c>
      <c r="CD222" s="196" t="str">
        <f t="shared" si="152"/>
        <v>Fail</v>
      </c>
      <c r="CE222" s="47">
        <f>SUM(SUMIF(Survey!EA222:EC222,{"&gt;0","&lt;0"})*{1,-1})</f>
        <v>0</v>
      </c>
      <c r="CF222" s="50">
        <f t="shared" si="153"/>
        <v>0</v>
      </c>
      <c r="CG222" s="50">
        <f t="shared" si="154"/>
        <v>100</v>
      </c>
      <c r="CH222" s="48" t="b">
        <f>IF(OR(Survey!$M222="ETF",Survey!$M222="ETF, alternative mutual fund",Survey!$M222="Closed-end", Survey!$M222="Split share corp"),TRUE,FALSE)</f>
        <v>0</v>
      </c>
      <c r="CI222" s="196" t="str">
        <f t="shared" si="155"/>
        <v>Fail</v>
      </c>
      <c r="CJ222" s="47">
        <f>SUM(SUMIF(Survey!EE222:EK222,{"&gt;0","&lt;0"})*{1,-1})</f>
        <v>0</v>
      </c>
      <c r="CK222" s="50">
        <f t="shared" si="156"/>
        <v>0</v>
      </c>
      <c r="CL222" s="49">
        <f t="shared" si="157"/>
        <v>100</v>
      </c>
      <c r="CM222" s="196" t="str">
        <f t="shared" si="158"/>
        <v>Fail</v>
      </c>
      <c r="CN222" s="47">
        <f>SUM(SUMIF(Survey!EM222:ES222,{"&gt;0","&lt;0"})*{1,-1})</f>
        <v>0</v>
      </c>
      <c r="CO222" s="50">
        <f t="shared" si="159"/>
        <v>0</v>
      </c>
      <c r="CP222" s="49">
        <f t="shared" si="160"/>
        <v>100</v>
      </c>
    </row>
    <row r="223" spans="1:94">
      <c r="A223" s="1">
        <v>220</v>
      </c>
      <c r="B223" s="37" t="str">
        <f t="shared" si="121"/>
        <v>Pass</v>
      </c>
      <c r="C223" s="37" t="str">
        <f>IF(COUNTBLANK(Survey!B223:ET223)=$C$2, "Pass", "Fail")</f>
        <v>Pass</v>
      </c>
      <c r="D223" s="37" t="str">
        <f t="shared" si="122"/>
        <v>Fail</v>
      </c>
      <c r="F223" s="196" t="str">
        <f t="shared" si="123"/>
        <v>Fail</v>
      </c>
      <c r="G223" s="43">
        <f>COUNTBLANK(Survey!B223:D223)+COUNTBLANK(Survey!G223)+COUNTBLANK(Survey!I223)+COUNTBLANK(Survey!L223:M223)+COUNTBLANK(Survey!P223)+COUNTBLANK(Survey!S223:U223)+COUNTBLANK(Survey!AA223:AC223)+COUNTBLANK(Survey!AF223:AG223)+COUNTBLANK(Survey!AK223)</f>
        <v>17</v>
      </c>
      <c r="H223" s="196" t="str">
        <f t="shared" si="124"/>
        <v>Pass</v>
      </c>
      <c r="I223" s="44">
        <f>LEN(Survey!E223)</f>
        <v>0</v>
      </c>
      <c r="J223" s="196" t="str">
        <f t="shared" si="125"/>
        <v>Pass</v>
      </c>
      <c r="K223" s="43">
        <f>LEN(Survey!F223)</f>
        <v>0</v>
      </c>
      <c r="L223" s="196" t="str">
        <f t="shared" si="126"/>
        <v>Pass</v>
      </c>
      <c r="M223" s="44">
        <f>LEN(Survey!H223)</f>
        <v>0</v>
      </c>
      <c r="N223" s="43" t="str">
        <f>IF(Survey!$L223="Prospectus fund", "Yes", "No")</f>
        <v>No</v>
      </c>
      <c r="O223" s="196" t="str">
        <f t="shared" si="127"/>
        <v>Pass</v>
      </c>
      <c r="P223" s="44">
        <f>MOD((LEN(Survey!J223)+2),11)</f>
        <v>2</v>
      </c>
      <c r="Q223" s="48" t="b">
        <f>IF(OR(Survey!$M223="ETF",Survey!$M223="ETF, alternative mutual fund",Survey!$M223="Closed-end", Survey!$M223="Split share corp", Survey!$I223="Yes"),TRUE,FALSE)</f>
        <v>0</v>
      </c>
      <c r="R223" s="196" t="str">
        <f>IFERROR(IF(AND(OR(U223=V223,V223 = "Either"),NOT(ISBLANK(Survey!K223))),"Pass","Fail"),"Pass")</f>
        <v>Fail</v>
      </c>
      <c r="S223" s="47" cm="1">
        <f t="array" ref="S223">SUM(SUMIF(Survey!BO223:CH223,{"&gt;0","&lt;0"})*{1,-1})</f>
        <v>0</v>
      </c>
      <c r="T223" s="54" cm="1">
        <f t="array" ref="T223">SUM(SUMIF(Survey!BR223,{"&gt;0","&lt;0"})*{1,-1})+SUM(SUMIF(Survey!CB223,{"&gt;0","&lt;0"})*{1,-1})</f>
        <v>0</v>
      </c>
      <c r="U223" s="54">
        <f>Survey!K223</f>
        <v>0</v>
      </c>
      <c r="V223" s="53" t="str">
        <f t="shared" si="128"/>
        <v>Stand-alone</v>
      </c>
      <c r="W223" s="196" t="str">
        <f t="shared" si="129"/>
        <v>Fail</v>
      </c>
      <c r="X223" s="93" cm="1">
        <f t="array" ref="X223">SUM(SUMIF(Survey!BO223:CH223,{"&gt;0","&lt;0"})*{1,-1})+SUM(SUMIF(Survey!CJ223:DC223,{"&gt;0","&lt;0"})*{1,-1})</f>
        <v>0</v>
      </c>
      <c r="Y223" s="93">
        <f>IFERROR(X223/(Survey!$AL223),0)</f>
        <v>0</v>
      </c>
      <c r="Z223" s="198" t="b">
        <f>IF(OR(Survey!$M223="Alternative strategy or hedge",Survey!$M223="Other",Survey!$L223="Prospectus fund"),TRUE,FALSE)</f>
        <v>0</v>
      </c>
      <c r="AA223" s="198" t="b">
        <f>NOT(ISBLANK(Survey!$M223))</f>
        <v>0</v>
      </c>
      <c r="AB223" s="196" t="str">
        <f t="shared" si="130"/>
        <v>Pass</v>
      </c>
      <c r="AC223" s="54" t="b">
        <f>NOT(ISNUMBER(SEARCH("Other",Survey!$P223)))</f>
        <v>1</v>
      </c>
      <c r="AD223" s="53" t="b">
        <f>NOT(ISBLANK(Survey!$Q223))</f>
        <v>0</v>
      </c>
      <c r="AE223" s="239" t="str" cm="1">
        <f t="array" ref="AE223">IF(OR(IF(OR($AG223+$AH223 = 2, $AI223=1), FALSE, TRUE), AND($AF223:$AF223 = 0)),"Pass","Fail")</f>
        <v>Pass</v>
      </c>
      <c r="AF223" s="235">
        <f>COUNTBLANK(Survey!$W223:$Z223)</f>
        <v>4</v>
      </c>
      <c r="AG223" s="235">
        <f>IF(Survey!$I223="Yes",1,0)</f>
        <v>0</v>
      </c>
      <c r="AH223" s="235">
        <f>IF(OR(Survey!$M223="Mutual fund",Survey!$M223="Alternative mutual fund",Survey!$M223="Money market"),1,0)</f>
        <v>0</v>
      </c>
      <c r="AI223" s="240">
        <f>IF(OR(Survey!$M223="ETF",Survey!$M223="ETF, alternative mutual fund"),1,0)</f>
        <v>0</v>
      </c>
      <c r="AJ223" s="196" t="str">
        <f t="shared" si="131"/>
        <v>Pass</v>
      </c>
      <c r="AK223" s="54" t="b">
        <f>NOT(ISNUMBER(SEARCH("Yes",Survey!$AC223)))</f>
        <v>1</v>
      </c>
      <c r="AL223" s="53" t="b">
        <f>IF(COUNTBLANK(Survey!$AD223:$AE223)=0,TRUE, FALSE)</f>
        <v>0</v>
      </c>
      <c r="AM223" s="196" t="str">
        <f t="shared" si="132"/>
        <v>Pass</v>
      </c>
      <c r="AN223" s="54" t="b">
        <f>NOT(ISNUMBER(SEARCH("Yes",Survey!$AF223)))</f>
        <v>1</v>
      </c>
      <c r="AO223" s="53" t="b">
        <f>NOT(ISBLANK(Survey!$AH223))</f>
        <v>0</v>
      </c>
      <c r="AP223" s="196" t="str">
        <f t="shared" si="133"/>
        <v>Pass</v>
      </c>
      <c r="AQ223" s="54" t="b">
        <f>NOT(OR(ISNUMBER(SEARCH("Other",Survey!$AH223)),ISNUMBER(SEARCH("Multiple",Survey!$AH223))))</f>
        <v>1</v>
      </c>
      <c r="AR223" s="53" t="b">
        <f>NOT(ISBLANK(Survey!$AI223))</f>
        <v>0</v>
      </c>
      <c r="AS223" s="196" t="str">
        <f t="shared" si="134"/>
        <v>Fail</v>
      </c>
      <c r="AT223" s="45">
        <f>(Survey!$AL223)</f>
        <v>0</v>
      </c>
      <c r="AU223" s="37" t="str">
        <f t="shared" si="135"/>
        <v>Fail</v>
      </c>
      <c r="AV223" s="38">
        <f>ABS(Survey!$AL223)</f>
        <v>0</v>
      </c>
      <c r="AW223" s="64">
        <f>ABS(Survey!$AM223)+Survey!$AN223-ABS(Survey!$AO223)+ABS(Survey!$AP223)-ABS(Survey!$AQ223)+ABS(Survey!$AR223)-ABS(Survey!$AS223)+Survey!$AT223</f>
        <v>0</v>
      </c>
      <c r="AX223" s="46" t="str">
        <f t="shared" si="136"/>
        <v>No holdings</v>
      </c>
      <c r="AY223" s="37">
        <f t="shared" si="137"/>
        <v>0</v>
      </c>
      <c r="AZ223" s="196" t="str">
        <f t="shared" si="138"/>
        <v>Pass</v>
      </c>
      <c r="BA223" s="54" t="b">
        <f>IF(ABS(Survey!$AT223)=0,TRUE,FALSE)</f>
        <v>1</v>
      </c>
      <c r="BB223" s="53" t="b">
        <f>NOT(ISBLANK(Survey!$AU223))</f>
        <v>0</v>
      </c>
      <c r="BC223" s="37" t="str">
        <f t="shared" si="139"/>
        <v>Fail</v>
      </c>
      <c r="BD223" s="38">
        <f>ABS(Survey!$AL223)</f>
        <v>0</v>
      </c>
      <c r="BE223" s="38" cm="1">
        <f t="array" ref="BE223">SUM(SUMIF(Survey!AW223:BD223,{"&gt;0","&lt;0"})*{1,-1})-SUM(SUMIF(Survey!BF223:BM223,{"&gt;0","&lt;0"})*{1,-1})</f>
        <v>0</v>
      </c>
      <c r="BF223" s="46" t="str">
        <f t="shared" si="140"/>
        <v>No holdings</v>
      </c>
      <c r="BG223" s="37">
        <f t="shared" si="141"/>
        <v>0</v>
      </c>
      <c r="BH223" s="196" t="str">
        <f t="shared" si="142"/>
        <v>Fail</v>
      </c>
      <c r="BI223" s="47">
        <f>ABS(Survey!$AL223)</f>
        <v>0</v>
      </c>
      <c r="BJ223" s="47" cm="1">
        <f t="array" ref="BJ223">SUM(SUMIF(Survey!BO223:CH223,{"&gt;0","&lt;0"})*{1,-1})-SUM(SUMIF(Survey!CJ223:DC223,{"&gt;0","&lt;0"})*{1,-1})</f>
        <v>0</v>
      </c>
      <c r="BK223" s="48" t="str">
        <f t="shared" si="143"/>
        <v>No holdings</v>
      </c>
      <c r="BL223" s="49">
        <f t="shared" si="144"/>
        <v>0</v>
      </c>
      <c r="BM223" s="196" t="str">
        <f t="shared" si="145"/>
        <v>Pass</v>
      </c>
      <c r="BN223" s="54" t="b">
        <f>IF(ABS(Survey!$CH223)=0,TRUE,FALSE)</f>
        <v>1</v>
      </c>
      <c r="BO223" s="53" t="b">
        <f>NOT(ISBLANK(Survey!$CI223))</f>
        <v>0</v>
      </c>
      <c r="BP223" s="196" t="str">
        <f t="shared" si="146"/>
        <v>Pass</v>
      </c>
      <c r="BQ223" s="54" t="b">
        <f>IF(ABS(Survey!$DC223)=0,TRUE,FALSE)</f>
        <v>1</v>
      </c>
      <c r="BR223" s="53" t="b">
        <f>NOT(ISBLANK(Survey!$DD223))</f>
        <v>0</v>
      </c>
      <c r="BS223" s="37" t="str">
        <f t="shared" si="147"/>
        <v>Pass</v>
      </c>
      <c r="BT223" s="38" cm="1">
        <f t="array" ref="BT223">SUM(SUMIF(Survey!CD223,{"&gt;0","&lt;0"})*{1,-1})+SUM(SUMIF(Survey!CY223,{"&gt;0","&lt;0"})*{1,-1})</f>
        <v>0</v>
      </c>
      <c r="BU223" s="38">
        <f>SUM(SUMIF(Survey!DF223:DL223,{"&gt;0","&lt;0"})*{1,-1})+SUM(SUMIF(Survey!DN223:DT223,{"&gt;0","&lt;0"})*{1,-1})</f>
        <v>0</v>
      </c>
      <c r="BV223" s="37">
        <f t="shared" si="148"/>
        <v>0</v>
      </c>
      <c r="BW223" s="37">
        <f t="shared" si="149"/>
        <v>0</v>
      </c>
      <c r="BX223" s="196" t="str">
        <f t="shared" si="150"/>
        <v>Pass</v>
      </c>
      <c r="BY223" s="54" t="b">
        <f>IF(ABS(Survey!$DL223)=0,TRUE,FALSE)</f>
        <v>1</v>
      </c>
      <c r="BZ223" s="53" t="b">
        <f>NOT(ISBLANK(Survey!DM223))</f>
        <v>0</v>
      </c>
      <c r="CA223" s="196" t="str">
        <f t="shared" si="151"/>
        <v>Pass</v>
      </c>
      <c r="CB223" s="54" t="b">
        <f>IF(ABS(Survey!$DT223)=0,TRUE,FALSE)</f>
        <v>1</v>
      </c>
      <c r="CC223" s="53" t="b">
        <f>NOT(ISBLANK(Survey!$DU223))</f>
        <v>0</v>
      </c>
      <c r="CD223" s="196" t="str">
        <f t="shared" si="152"/>
        <v>Fail</v>
      </c>
      <c r="CE223" s="47">
        <f>SUM(SUMIF(Survey!EA223:EC223,{"&gt;0","&lt;0"})*{1,-1})</f>
        <v>0</v>
      </c>
      <c r="CF223" s="50">
        <f t="shared" si="153"/>
        <v>0</v>
      </c>
      <c r="CG223" s="50">
        <f t="shared" si="154"/>
        <v>100</v>
      </c>
      <c r="CH223" s="48" t="b">
        <f>IF(OR(Survey!$M223="ETF",Survey!$M223="ETF, alternative mutual fund",Survey!$M223="Closed-end", Survey!$M223="Split share corp"),TRUE,FALSE)</f>
        <v>0</v>
      </c>
      <c r="CI223" s="196" t="str">
        <f t="shared" si="155"/>
        <v>Fail</v>
      </c>
      <c r="CJ223" s="47">
        <f>SUM(SUMIF(Survey!EE223:EK223,{"&gt;0","&lt;0"})*{1,-1})</f>
        <v>0</v>
      </c>
      <c r="CK223" s="50">
        <f t="shared" si="156"/>
        <v>0</v>
      </c>
      <c r="CL223" s="49">
        <f t="shared" si="157"/>
        <v>100</v>
      </c>
      <c r="CM223" s="196" t="str">
        <f t="shared" si="158"/>
        <v>Fail</v>
      </c>
      <c r="CN223" s="47">
        <f>SUM(SUMIF(Survey!EM223:ES223,{"&gt;0","&lt;0"})*{1,-1})</f>
        <v>0</v>
      </c>
      <c r="CO223" s="50">
        <f t="shared" si="159"/>
        <v>0</v>
      </c>
      <c r="CP223" s="49">
        <f t="shared" si="160"/>
        <v>100</v>
      </c>
    </row>
    <row r="224" spans="1:94">
      <c r="A224" s="1">
        <v>221</v>
      </c>
      <c r="B224" s="37" t="str">
        <f t="shared" si="121"/>
        <v>Pass</v>
      </c>
      <c r="C224" s="37" t="str">
        <f>IF(COUNTBLANK(Survey!B224:ET224)=$C$2, "Pass", "Fail")</f>
        <v>Pass</v>
      </c>
      <c r="D224" s="37" t="str">
        <f t="shared" si="122"/>
        <v>Fail</v>
      </c>
      <c r="F224" s="196" t="str">
        <f t="shared" si="123"/>
        <v>Fail</v>
      </c>
      <c r="G224" s="43">
        <f>COUNTBLANK(Survey!B224:D224)+COUNTBLANK(Survey!G224)+COUNTBLANK(Survey!I224)+COUNTBLANK(Survey!L224:M224)+COUNTBLANK(Survey!P224)+COUNTBLANK(Survey!S224:U224)+COUNTBLANK(Survey!AA224:AC224)+COUNTBLANK(Survey!AF224:AG224)+COUNTBLANK(Survey!AK224)</f>
        <v>17</v>
      </c>
      <c r="H224" s="196" t="str">
        <f t="shared" si="124"/>
        <v>Pass</v>
      </c>
      <c r="I224" s="44">
        <f>LEN(Survey!E224)</f>
        <v>0</v>
      </c>
      <c r="J224" s="196" t="str">
        <f t="shared" si="125"/>
        <v>Pass</v>
      </c>
      <c r="K224" s="43">
        <f>LEN(Survey!F224)</f>
        <v>0</v>
      </c>
      <c r="L224" s="196" t="str">
        <f t="shared" si="126"/>
        <v>Pass</v>
      </c>
      <c r="M224" s="44">
        <f>LEN(Survey!H224)</f>
        <v>0</v>
      </c>
      <c r="N224" s="43" t="str">
        <f>IF(Survey!$L224="Prospectus fund", "Yes", "No")</f>
        <v>No</v>
      </c>
      <c r="O224" s="196" t="str">
        <f t="shared" si="127"/>
        <v>Pass</v>
      </c>
      <c r="P224" s="44">
        <f>MOD((LEN(Survey!J224)+2),11)</f>
        <v>2</v>
      </c>
      <c r="Q224" s="48" t="b">
        <f>IF(OR(Survey!$M224="ETF",Survey!$M224="ETF, alternative mutual fund",Survey!$M224="Closed-end", Survey!$M224="Split share corp", Survey!$I224="Yes"),TRUE,FALSE)</f>
        <v>0</v>
      </c>
      <c r="R224" s="196" t="str">
        <f>IFERROR(IF(AND(OR(U224=V224,V224 = "Either"),NOT(ISBLANK(Survey!K224))),"Pass","Fail"),"Pass")</f>
        <v>Fail</v>
      </c>
      <c r="S224" s="47" cm="1">
        <f t="array" ref="S224">SUM(SUMIF(Survey!BO224:CH224,{"&gt;0","&lt;0"})*{1,-1})</f>
        <v>0</v>
      </c>
      <c r="T224" s="54" cm="1">
        <f t="array" ref="T224">SUM(SUMIF(Survey!BR224,{"&gt;0","&lt;0"})*{1,-1})+SUM(SUMIF(Survey!CB224,{"&gt;0","&lt;0"})*{1,-1})</f>
        <v>0</v>
      </c>
      <c r="U224" s="54">
        <f>Survey!K224</f>
        <v>0</v>
      </c>
      <c r="V224" s="53" t="str">
        <f t="shared" si="128"/>
        <v>Stand-alone</v>
      </c>
      <c r="W224" s="196" t="str">
        <f t="shared" si="129"/>
        <v>Fail</v>
      </c>
      <c r="X224" s="93" cm="1">
        <f t="array" ref="X224">SUM(SUMIF(Survey!BO224:CH224,{"&gt;0","&lt;0"})*{1,-1})+SUM(SUMIF(Survey!CJ224:DC224,{"&gt;0","&lt;0"})*{1,-1})</f>
        <v>0</v>
      </c>
      <c r="Y224" s="93">
        <f>IFERROR(X224/(Survey!$AL224),0)</f>
        <v>0</v>
      </c>
      <c r="Z224" s="198" t="b">
        <f>IF(OR(Survey!$M224="Alternative strategy or hedge",Survey!$M224="Other",Survey!$L224="Prospectus fund"),TRUE,FALSE)</f>
        <v>0</v>
      </c>
      <c r="AA224" s="198" t="b">
        <f>NOT(ISBLANK(Survey!$M224))</f>
        <v>0</v>
      </c>
      <c r="AB224" s="196" t="str">
        <f t="shared" si="130"/>
        <v>Pass</v>
      </c>
      <c r="AC224" s="54" t="b">
        <f>NOT(ISNUMBER(SEARCH("Other",Survey!$P224)))</f>
        <v>1</v>
      </c>
      <c r="AD224" s="53" t="b">
        <f>NOT(ISBLANK(Survey!$Q224))</f>
        <v>0</v>
      </c>
      <c r="AE224" s="239" t="str" cm="1">
        <f t="array" ref="AE224">IF(OR(IF(OR($AG224+$AH224 = 2, $AI224=1), FALSE, TRUE), AND($AF224:$AF224 = 0)),"Pass","Fail")</f>
        <v>Pass</v>
      </c>
      <c r="AF224" s="235">
        <f>COUNTBLANK(Survey!$W224:$Z224)</f>
        <v>4</v>
      </c>
      <c r="AG224" s="235">
        <f>IF(Survey!$I224="Yes",1,0)</f>
        <v>0</v>
      </c>
      <c r="AH224" s="235">
        <f>IF(OR(Survey!$M224="Mutual fund",Survey!$M224="Alternative mutual fund",Survey!$M224="Money market"),1,0)</f>
        <v>0</v>
      </c>
      <c r="AI224" s="240">
        <f>IF(OR(Survey!$M224="ETF",Survey!$M224="ETF, alternative mutual fund"),1,0)</f>
        <v>0</v>
      </c>
      <c r="AJ224" s="196" t="str">
        <f t="shared" si="131"/>
        <v>Pass</v>
      </c>
      <c r="AK224" s="54" t="b">
        <f>NOT(ISNUMBER(SEARCH("Yes",Survey!$AC224)))</f>
        <v>1</v>
      </c>
      <c r="AL224" s="53" t="b">
        <f>IF(COUNTBLANK(Survey!$AD224:$AE224)=0,TRUE, FALSE)</f>
        <v>0</v>
      </c>
      <c r="AM224" s="196" t="str">
        <f t="shared" si="132"/>
        <v>Pass</v>
      </c>
      <c r="AN224" s="54" t="b">
        <f>NOT(ISNUMBER(SEARCH("Yes",Survey!$AF224)))</f>
        <v>1</v>
      </c>
      <c r="AO224" s="53" t="b">
        <f>NOT(ISBLANK(Survey!$AH224))</f>
        <v>0</v>
      </c>
      <c r="AP224" s="196" t="str">
        <f t="shared" si="133"/>
        <v>Pass</v>
      </c>
      <c r="AQ224" s="54" t="b">
        <f>NOT(OR(ISNUMBER(SEARCH("Other",Survey!$AH224)),ISNUMBER(SEARCH("Multiple",Survey!$AH224))))</f>
        <v>1</v>
      </c>
      <c r="AR224" s="53" t="b">
        <f>NOT(ISBLANK(Survey!$AI224))</f>
        <v>0</v>
      </c>
      <c r="AS224" s="196" t="str">
        <f t="shared" si="134"/>
        <v>Fail</v>
      </c>
      <c r="AT224" s="45">
        <f>(Survey!$AL224)</f>
        <v>0</v>
      </c>
      <c r="AU224" s="37" t="str">
        <f t="shared" si="135"/>
        <v>Fail</v>
      </c>
      <c r="AV224" s="38">
        <f>ABS(Survey!$AL224)</f>
        <v>0</v>
      </c>
      <c r="AW224" s="64">
        <f>ABS(Survey!$AM224)+Survey!$AN224-ABS(Survey!$AO224)+ABS(Survey!$AP224)-ABS(Survey!$AQ224)+ABS(Survey!$AR224)-ABS(Survey!$AS224)+Survey!$AT224</f>
        <v>0</v>
      </c>
      <c r="AX224" s="46" t="str">
        <f t="shared" si="136"/>
        <v>No holdings</v>
      </c>
      <c r="AY224" s="37">
        <f t="shared" si="137"/>
        <v>0</v>
      </c>
      <c r="AZ224" s="196" t="str">
        <f t="shared" si="138"/>
        <v>Pass</v>
      </c>
      <c r="BA224" s="54" t="b">
        <f>IF(ABS(Survey!$AT224)=0,TRUE,FALSE)</f>
        <v>1</v>
      </c>
      <c r="BB224" s="53" t="b">
        <f>NOT(ISBLANK(Survey!$AU224))</f>
        <v>0</v>
      </c>
      <c r="BC224" s="37" t="str">
        <f t="shared" si="139"/>
        <v>Fail</v>
      </c>
      <c r="BD224" s="38">
        <f>ABS(Survey!$AL224)</f>
        <v>0</v>
      </c>
      <c r="BE224" s="38" cm="1">
        <f t="array" ref="BE224">SUM(SUMIF(Survey!AW224:BD224,{"&gt;0","&lt;0"})*{1,-1})-SUM(SUMIF(Survey!BF224:BM224,{"&gt;0","&lt;0"})*{1,-1})</f>
        <v>0</v>
      </c>
      <c r="BF224" s="46" t="str">
        <f t="shared" si="140"/>
        <v>No holdings</v>
      </c>
      <c r="BG224" s="37">
        <f t="shared" si="141"/>
        <v>0</v>
      </c>
      <c r="BH224" s="196" t="str">
        <f t="shared" si="142"/>
        <v>Fail</v>
      </c>
      <c r="BI224" s="47">
        <f>ABS(Survey!$AL224)</f>
        <v>0</v>
      </c>
      <c r="BJ224" s="47" cm="1">
        <f t="array" ref="BJ224">SUM(SUMIF(Survey!BO224:CH224,{"&gt;0","&lt;0"})*{1,-1})-SUM(SUMIF(Survey!CJ224:DC224,{"&gt;0","&lt;0"})*{1,-1})</f>
        <v>0</v>
      </c>
      <c r="BK224" s="48" t="str">
        <f t="shared" si="143"/>
        <v>No holdings</v>
      </c>
      <c r="BL224" s="49">
        <f t="shared" si="144"/>
        <v>0</v>
      </c>
      <c r="BM224" s="196" t="str">
        <f t="shared" si="145"/>
        <v>Pass</v>
      </c>
      <c r="BN224" s="54" t="b">
        <f>IF(ABS(Survey!$CH224)=0,TRUE,FALSE)</f>
        <v>1</v>
      </c>
      <c r="BO224" s="53" t="b">
        <f>NOT(ISBLANK(Survey!$CI224))</f>
        <v>0</v>
      </c>
      <c r="BP224" s="196" t="str">
        <f t="shared" si="146"/>
        <v>Pass</v>
      </c>
      <c r="BQ224" s="54" t="b">
        <f>IF(ABS(Survey!$DC224)=0,TRUE,FALSE)</f>
        <v>1</v>
      </c>
      <c r="BR224" s="53" t="b">
        <f>NOT(ISBLANK(Survey!$DD224))</f>
        <v>0</v>
      </c>
      <c r="BS224" s="37" t="str">
        <f t="shared" si="147"/>
        <v>Pass</v>
      </c>
      <c r="BT224" s="38" cm="1">
        <f t="array" ref="BT224">SUM(SUMIF(Survey!CD224,{"&gt;0","&lt;0"})*{1,-1})+SUM(SUMIF(Survey!CY224,{"&gt;0","&lt;0"})*{1,-1})</f>
        <v>0</v>
      </c>
      <c r="BU224" s="38">
        <f>SUM(SUMIF(Survey!DF224:DL224,{"&gt;0","&lt;0"})*{1,-1})+SUM(SUMIF(Survey!DN224:DT224,{"&gt;0","&lt;0"})*{1,-1})</f>
        <v>0</v>
      </c>
      <c r="BV224" s="37">
        <f t="shared" si="148"/>
        <v>0</v>
      </c>
      <c r="BW224" s="37">
        <f t="shared" si="149"/>
        <v>0</v>
      </c>
      <c r="BX224" s="196" t="str">
        <f t="shared" si="150"/>
        <v>Pass</v>
      </c>
      <c r="BY224" s="54" t="b">
        <f>IF(ABS(Survey!$DL224)=0,TRUE,FALSE)</f>
        <v>1</v>
      </c>
      <c r="BZ224" s="53" t="b">
        <f>NOT(ISBLANK(Survey!DM224))</f>
        <v>0</v>
      </c>
      <c r="CA224" s="196" t="str">
        <f t="shared" si="151"/>
        <v>Pass</v>
      </c>
      <c r="CB224" s="54" t="b">
        <f>IF(ABS(Survey!$DT224)=0,TRUE,FALSE)</f>
        <v>1</v>
      </c>
      <c r="CC224" s="53" t="b">
        <f>NOT(ISBLANK(Survey!$DU224))</f>
        <v>0</v>
      </c>
      <c r="CD224" s="196" t="str">
        <f t="shared" si="152"/>
        <v>Fail</v>
      </c>
      <c r="CE224" s="47">
        <f>SUM(SUMIF(Survey!EA224:EC224,{"&gt;0","&lt;0"})*{1,-1})</f>
        <v>0</v>
      </c>
      <c r="CF224" s="50">
        <f t="shared" si="153"/>
        <v>0</v>
      </c>
      <c r="CG224" s="50">
        <f t="shared" si="154"/>
        <v>100</v>
      </c>
      <c r="CH224" s="48" t="b">
        <f>IF(OR(Survey!$M224="ETF",Survey!$M224="ETF, alternative mutual fund",Survey!$M224="Closed-end", Survey!$M224="Split share corp"),TRUE,FALSE)</f>
        <v>0</v>
      </c>
      <c r="CI224" s="196" t="str">
        <f t="shared" si="155"/>
        <v>Fail</v>
      </c>
      <c r="CJ224" s="47">
        <f>SUM(SUMIF(Survey!EE224:EK224,{"&gt;0","&lt;0"})*{1,-1})</f>
        <v>0</v>
      </c>
      <c r="CK224" s="50">
        <f t="shared" si="156"/>
        <v>0</v>
      </c>
      <c r="CL224" s="49">
        <f t="shared" si="157"/>
        <v>100</v>
      </c>
      <c r="CM224" s="196" t="str">
        <f t="shared" si="158"/>
        <v>Fail</v>
      </c>
      <c r="CN224" s="47">
        <f>SUM(SUMIF(Survey!EM224:ES224,{"&gt;0","&lt;0"})*{1,-1})</f>
        <v>0</v>
      </c>
      <c r="CO224" s="50">
        <f t="shared" si="159"/>
        <v>0</v>
      </c>
      <c r="CP224" s="49">
        <f t="shared" si="160"/>
        <v>100</v>
      </c>
    </row>
    <row r="225" spans="1:94">
      <c r="A225" s="1">
        <v>222</v>
      </c>
      <c r="B225" s="37" t="str">
        <f t="shared" si="121"/>
        <v>Pass</v>
      </c>
      <c r="C225" s="37" t="str">
        <f>IF(COUNTBLANK(Survey!B225:ET225)=$C$2, "Pass", "Fail")</f>
        <v>Pass</v>
      </c>
      <c r="D225" s="37" t="str">
        <f t="shared" si="122"/>
        <v>Fail</v>
      </c>
      <c r="F225" s="196" t="str">
        <f t="shared" si="123"/>
        <v>Fail</v>
      </c>
      <c r="G225" s="43">
        <f>COUNTBLANK(Survey!B225:D225)+COUNTBLANK(Survey!G225)+COUNTBLANK(Survey!I225)+COUNTBLANK(Survey!L225:M225)+COUNTBLANK(Survey!P225)+COUNTBLANK(Survey!S225:U225)+COUNTBLANK(Survey!AA225:AC225)+COUNTBLANK(Survey!AF225:AG225)+COUNTBLANK(Survey!AK225)</f>
        <v>17</v>
      </c>
      <c r="H225" s="196" t="str">
        <f t="shared" si="124"/>
        <v>Pass</v>
      </c>
      <c r="I225" s="44">
        <f>LEN(Survey!E225)</f>
        <v>0</v>
      </c>
      <c r="J225" s="196" t="str">
        <f t="shared" si="125"/>
        <v>Pass</v>
      </c>
      <c r="K225" s="43">
        <f>LEN(Survey!F225)</f>
        <v>0</v>
      </c>
      <c r="L225" s="196" t="str">
        <f t="shared" si="126"/>
        <v>Pass</v>
      </c>
      <c r="M225" s="44">
        <f>LEN(Survey!H225)</f>
        <v>0</v>
      </c>
      <c r="N225" s="43" t="str">
        <f>IF(Survey!$L225="Prospectus fund", "Yes", "No")</f>
        <v>No</v>
      </c>
      <c r="O225" s="196" t="str">
        <f t="shared" si="127"/>
        <v>Pass</v>
      </c>
      <c r="P225" s="44">
        <f>MOD((LEN(Survey!J225)+2),11)</f>
        <v>2</v>
      </c>
      <c r="Q225" s="48" t="b">
        <f>IF(OR(Survey!$M225="ETF",Survey!$M225="ETF, alternative mutual fund",Survey!$M225="Closed-end", Survey!$M225="Split share corp", Survey!$I225="Yes"),TRUE,FALSE)</f>
        <v>0</v>
      </c>
      <c r="R225" s="196" t="str">
        <f>IFERROR(IF(AND(OR(U225=V225,V225 = "Either"),NOT(ISBLANK(Survey!K225))),"Pass","Fail"),"Pass")</f>
        <v>Fail</v>
      </c>
      <c r="S225" s="47" cm="1">
        <f t="array" ref="S225">SUM(SUMIF(Survey!BO225:CH225,{"&gt;0","&lt;0"})*{1,-1})</f>
        <v>0</v>
      </c>
      <c r="T225" s="54" cm="1">
        <f t="array" ref="T225">SUM(SUMIF(Survey!BR225,{"&gt;0","&lt;0"})*{1,-1})+SUM(SUMIF(Survey!CB225,{"&gt;0","&lt;0"})*{1,-1})</f>
        <v>0</v>
      </c>
      <c r="U225" s="54">
        <f>Survey!K225</f>
        <v>0</v>
      </c>
      <c r="V225" s="53" t="str">
        <f t="shared" si="128"/>
        <v>Stand-alone</v>
      </c>
      <c r="W225" s="196" t="str">
        <f t="shared" si="129"/>
        <v>Fail</v>
      </c>
      <c r="X225" s="93" cm="1">
        <f t="array" ref="X225">SUM(SUMIF(Survey!BO225:CH225,{"&gt;0","&lt;0"})*{1,-1})+SUM(SUMIF(Survey!CJ225:DC225,{"&gt;0","&lt;0"})*{1,-1})</f>
        <v>0</v>
      </c>
      <c r="Y225" s="93">
        <f>IFERROR(X225/(Survey!$AL225),0)</f>
        <v>0</v>
      </c>
      <c r="Z225" s="198" t="b">
        <f>IF(OR(Survey!$M225="Alternative strategy or hedge",Survey!$M225="Other",Survey!$L225="Prospectus fund"),TRUE,FALSE)</f>
        <v>0</v>
      </c>
      <c r="AA225" s="198" t="b">
        <f>NOT(ISBLANK(Survey!$M225))</f>
        <v>0</v>
      </c>
      <c r="AB225" s="196" t="str">
        <f t="shared" si="130"/>
        <v>Pass</v>
      </c>
      <c r="AC225" s="54" t="b">
        <f>NOT(ISNUMBER(SEARCH("Other",Survey!$P225)))</f>
        <v>1</v>
      </c>
      <c r="AD225" s="53" t="b">
        <f>NOT(ISBLANK(Survey!$Q225))</f>
        <v>0</v>
      </c>
      <c r="AE225" s="239" t="str" cm="1">
        <f t="array" ref="AE225">IF(OR(IF(OR($AG225+$AH225 = 2, $AI225=1), FALSE, TRUE), AND($AF225:$AF225 = 0)),"Pass","Fail")</f>
        <v>Pass</v>
      </c>
      <c r="AF225" s="235">
        <f>COUNTBLANK(Survey!$W225:$Z225)</f>
        <v>4</v>
      </c>
      <c r="AG225" s="235">
        <f>IF(Survey!$I225="Yes",1,0)</f>
        <v>0</v>
      </c>
      <c r="AH225" s="235">
        <f>IF(OR(Survey!$M225="Mutual fund",Survey!$M225="Alternative mutual fund",Survey!$M225="Money market"),1,0)</f>
        <v>0</v>
      </c>
      <c r="AI225" s="240">
        <f>IF(OR(Survey!$M225="ETF",Survey!$M225="ETF, alternative mutual fund"),1,0)</f>
        <v>0</v>
      </c>
      <c r="AJ225" s="196" t="str">
        <f t="shared" si="131"/>
        <v>Pass</v>
      </c>
      <c r="AK225" s="54" t="b">
        <f>NOT(ISNUMBER(SEARCH("Yes",Survey!$AC225)))</f>
        <v>1</v>
      </c>
      <c r="AL225" s="53" t="b">
        <f>IF(COUNTBLANK(Survey!$AD225:$AE225)=0,TRUE, FALSE)</f>
        <v>0</v>
      </c>
      <c r="AM225" s="196" t="str">
        <f t="shared" si="132"/>
        <v>Pass</v>
      </c>
      <c r="AN225" s="54" t="b">
        <f>NOT(ISNUMBER(SEARCH("Yes",Survey!$AF225)))</f>
        <v>1</v>
      </c>
      <c r="AO225" s="53" t="b">
        <f>NOT(ISBLANK(Survey!$AH225))</f>
        <v>0</v>
      </c>
      <c r="AP225" s="196" t="str">
        <f t="shared" si="133"/>
        <v>Pass</v>
      </c>
      <c r="AQ225" s="54" t="b">
        <f>NOT(OR(ISNUMBER(SEARCH("Other",Survey!$AH225)),ISNUMBER(SEARCH("Multiple",Survey!$AH225))))</f>
        <v>1</v>
      </c>
      <c r="AR225" s="53" t="b">
        <f>NOT(ISBLANK(Survey!$AI225))</f>
        <v>0</v>
      </c>
      <c r="AS225" s="196" t="str">
        <f t="shared" si="134"/>
        <v>Fail</v>
      </c>
      <c r="AT225" s="45">
        <f>(Survey!$AL225)</f>
        <v>0</v>
      </c>
      <c r="AU225" s="37" t="str">
        <f t="shared" si="135"/>
        <v>Fail</v>
      </c>
      <c r="AV225" s="38">
        <f>ABS(Survey!$AL225)</f>
        <v>0</v>
      </c>
      <c r="AW225" s="64">
        <f>ABS(Survey!$AM225)+Survey!$AN225-ABS(Survey!$AO225)+ABS(Survey!$AP225)-ABS(Survey!$AQ225)+ABS(Survey!$AR225)-ABS(Survey!$AS225)+Survey!$AT225</f>
        <v>0</v>
      </c>
      <c r="AX225" s="46" t="str">
        <f t="shared" si="136"/>
        <v>No holdings</v>
      </c>
      <c r="AY225" s="37">
        <f t="shared" si="137"/>
        <v>0</v>
      </c>
      <c r="AZ225" s="196" t="str">
        <f t="shared" si="138"/>
        <v>Pass</v>
      </c>
      <c r="BA225" s="54" t="b">
        <f>IF(ABS(Survey!$AT225)=0,TRUE,FALSE)</f>
        <v>1</v>
      </c>
      <c r="BB225" s="53" t="b">
        <f>NOT(ISBLANK(Survey!$AU225))</f>
        <v>0</v>
      </c>
      <c r="BC225" s="37" t="str">
        <f t="shared" si="139"/>
        <v>Fail</v>
      </c>
      <c r="BD225" s="38">
        <f>ABS(Survey!$AL225)</f>
        <v>0</v>
      </c>
      <c r="BE225" s="38" cm="1">
        <f t="array" ref="BE225">SUM(SUMIF(Survey!AW225:BD225,{"&gt;0","&lt;0"})*{1,-1})-SUM(SUMIF(Survey!BF225:BM225,{"&gt;0","&lt;0"})*{1,-1})</f>
        <v>0</v>
      </c>
      <c r="BF225" s="46" t="str">
        <f t="shared" si="140"/>
        <v>No holdings</v>
      </c>
      <c r="BG225" s="37">
        <f t="shared" si="141"/>
        <v>0</v>
      </c>
      <c r="BH225" s="196" t="str">
        <f t="shared" si="142"/>
        <v>Fail</v>
      </c>
      <c r="BI225" s="47">
        <f>ABS(Survey!$AL225)</f>
        <v>0</v>
      </c>
      <c r="BJ225" s="47" cm="1">
        <f t="array" ref="BJ225">SUM(SUMIF(Survey!BO225:CH225,{"&gt;0","&lt;0"})*{1,-1})-SUM(SUMIF(Survey!CJ225:DC225,{"&gt;0","&lt;0"})*{1,-1})</f>
        <v>0</v>
      </c>
      <c r="BK225" s="48" t="str">
        <f t="shared" si="143"/>
        <v>No holdings</v>
      </c>
      <c r="BL225" s="49">
        <f t="shared" si="144"/>
        <v>0</v>
      </c>
      <c r="BM225" s="196" t="str">
        <f t="shared" si="145"/>
        <v>Pass</v>
      </c>
      <c r="BN225" s="54" t="b">
        <f>IF(ABS(Survey!$CH225)=0,TRUE,FALSE)</f>
        <v>1</v>
      </c>
      <c r="BO225" s="53" t="b">
        <f>NOT(ISBLANK(Survey!$CI225))</f>
        <v>0</v>
      </c>
      <c r="BP225" s="196" t="str">
        <f t="shared" si="146"/>
        <v>Pass</v>
      </c>
      <c r="BQ225" s="54" t="b">
        <f>IF(ABS(Survey!$DC225)=0,TRUE,FALSE)</f>
        <v>1</v>
      </c>
      <c r="BR225" s="53" t="b">
        <f>NOT(ISBLANK(Survey!$DD225))</f>
        <v>0</v>
      </c>
      <c r="BS225" s="37" t="str">
        <f t="shared" si="147"/>
        <v>Pass</v>
      </c>
      <c r="BT225" s="38" cm="1">
        <f t="array" ref="BT225">SUM(SUMIF(Survey!CD225,{"&gt;0","&lt;0"})*{1,-1})+SUM(SUMIF(Survey!CY225,{"&gt;0","&lt;0"})*{1,-1})</f>
        <v>0</v>
      </c>
      <c r="BU225" s="38">
        <f>SUM(SUMIF(Survey!DF225:DL225,{"&gt;0","&lt;0"})*{1,-1})+SUM(SUMIF(Survey!DN225:DT225,{"&gt;0","&lt;0"})*{1,-1})</f>
        <v>0</v>
      </c>
      <c r="BV225" s="37">
        <f t="shared" si="148"/>
        <v>0</v>
      </c>
      <c r="BW225" s="37">
        <f t="shared" si="149"/>
        <v>0</v>
      </c>
      <c r="BX225" s="196" t="str">
        <f t="shared" si="150"/>
        <v>Pass</v>
      </c>
      <c r="BY225" s="54" t="b">
        <f>IF(ABS(Survey!$DL225)=0,TRUE,FALSE)</f>
        <v>1</v>
      </c>
      <c r="BZ225" s="53" t="b">
        <f>NOT(ISBLANK(Survey!DM225))</f>
        <v>0</v>
      </c>
      <c r="CA225" s="196" t="str">
        <f t="shared" si="151"/>
        <v>Pass</v>
      </c>
      <c r="CB225" s="54" t="b">
        <f>IF(ABS(Survey!$DT225)=0,TRUE,FALSE)</f>
        <v>1</v>
      </c>
      <c r="CC225" s="53" t="b">
        <f>NOT(ISBLANK(Survey!$DU225))</f>
        <v>0</v>
      </c>
      <c r="CD225" s="196" t="str">
        <f t="shared" si="152"/>
        <v>Fail</v>
      </c>
      <c r="CE225" s="47">
        <f>SUM(SUMIF(Survey!EA225:EC225,{"&gt;0","&lt;0"})*{1,-1})</f>
        <v>0</v>
      </c>
      <c r="CF225" s="50">
        <f t="shared" si="153"/>
        <v>0</v>
      </c>
      <c r="CG225" s="50">
        <f t="shared" si="154"/>
        <v>100</v>
      </c>
      <c r="CH225" s="48" t="b">
        <f>IF(OR(Survey!$M225="ETF",Survey!$M225="ETF, alternative mutual fund",Survey!$M225="Closed-end", Survey!$M225="Split share corp"),TRUE,FALSE)</f>
        <v>0</v>
      </c>
      <c r="CI225" s="196" t="str">
        <f t="shared" si="155"/>
        <v>Fail</v>
      </c>
      <c r="CJ225" s="47">
        <f>SUM(SUMIF(Survey!EE225:EK225,{"&gt;0","&lt;0"})*{1,-1})</f>
        <v>0</v>
      </c>
      <c r="CK225" s="50">
        <f t="shared" si="156"/>
        <v>0</v>
      </c>
      <c r="CL225" s="49">
        <f t="shared" si="157"/>
        <v>100</v>
      </c>
      <c r="CM225" s="196" t="str">
        <f t="shared" si="158"/>
        <v>Fail</v>
      </c>
      <c r="CN225" s="47">
        <f>SUM(SUMIF(Survey!EM225:ES225,{"&gt;0","&lt;0"})*{1,-1})</f>
        <v>0</v>
      </c>
      <c r="CO225" s="50">
        <f t="shared" si="159"/>
        <v>0</v>
      </c>
      <c r="CP225" s="49">
        <f t="shared" si="160"/>
        <v>100</v>
      </c>
    </row>
    <row r="226" spans="1:94">
      <c r="A226" s="1">
        <v>223</v>
      </c>
      <c r="B226" s="37" t="str">
        <f t="shared" si="121"/>
        <v>Pass</v>
      </c>
      <c r="C226" s="37" t="str">
        <f>IF(COUNTBLANK(Survey!B226:ET226)=$C$2, "Pass", "Fail")</f>
        <v>Pass</v>
      </c>
      <c r="D226" s="37" t="str">
        <f t="shared" si="122"/>
        <v>Fail</v>
      </c>
      <c r="F226" s="196" t="str">
        <f t="shared" si="123"/>
        <v>Fail</v>
      </c>
      <c r="G226" s="43">
        <f>COUNTBLANK(Survey!B226:D226)+COUNTBLANK(Survey!G226)+COUNTBLANK(Survey!I226)+COUNTBLANK(Survey!L226:M226)+COUNTBLANK(Survey!P226)+COUNTBLANK(Survey!S226:U226)+COUNTBLANK(Survey!AA226:AC226)+COUNTBLANK(Survey!AF226:AG226)+COUNTBLANK(Survey!AK226)</f>
        <v>17</v>
      </c>
      <c r="H226" s="196" t="str">
        <f t="shared" si="124"/>
        <v>Pass</v>
      </c>
      <c r="I226" s="44">
        <f>LEN(Survey!E226)</f>
        <v>0</v>
      </c>
      <c r="J226" s="196" t="str">
        <f t="shared" si="125"/>
        <v>Pass</v>
      </c>
      <c r="K226" s="43">
        <f>LEN(Survey!F226)</f>
        <v>0</v>
      </c>
      <c r="L226" s="196" t="str">
        <f t="shared" si="126"/>
        <v>Pass</v>
      </c>
      <c r="M226" s="44">
        <f>LEN(Survey!H226)</f>
        <v>0</v>
      </c>
      <c r="N226" s="43" t="str">
        <f>IF(Survey!$L226="Prospectus fund", "Yes", "No")</f>
        <v>No</v>
      </c>
      <c r="O226" s="196" t="str">
        <f t="shared" si="127"/>
        <v>Pass</v>
      </c>
      <c r="P226" s="44">
        <f>MOD((LEN(Survey!J226)+2),11)</f>
        <v>2</v>
      </c>
      <c r="Q226" s="48" t="b">
        <f>IF(OR(Survey!$M226="ETF",Survey!$M226="ETF, alternative mutual fund",Survey!$M226="Closed-end", Survey!$M226="Split share corp", Survey!$I226="Yes"),TRUE,FALSE)</f>
        <v>0</v>
      </c>
      <c r="R226" s="196" t="str">
        <f>IFERROR(IF(AND(OR(U226=V226,V226 = "Either"),NOT(ISBLANK(Survey!K226))),"Pass","Fail"),"Pass")</f>
        <v>Fail</v>
      </c>
      <c r="S226" s="47" cm="1">
        <f t="array" ref="S226">SUM(SUMIF(Survey!BO226:CH226,{"&gt;0","&lt;0"})*{1,-1})</f>
        <v>0</v>
      </c>
      <c r="T226" s="54" cm="1">
        <f t="array" ref="T226">SUM(SUMIF(Survey!BR226,{"&gt;0","&lt;0"})*{1,-1})+SUM(SUMIF(Survey!CB226,{"&gt;0","&lt;0"})*{1,-1})</f>
        <v>0</v>
      </c>
      <c r="U226" s="54">
        <f>Survey!K226</f>
        <v>0</v>
      </c>
      <c r="V226" s="53" t="str">
        <f t="shared" si="128"/>
        <v>Stand-alone</v>
      </c>
      <c r="W226" s="196" t="str">
        <f t="shared" si="129"/>
        <v>Fail</v>
      </c>
      <c r="X226" s="93" cm="1">
        <f t="array" ref="X226">SUM(SUMIF(Survey!BO226:CH226,{"&gt;0","&lt;0"})*{1,-1})+SUM(SUMIF(Survey!CJ226:DC226,{"&gt;0","&lt;0"})*{1,-1})</f>
        <v>0</v>
      </c>
      <c r="Y226" s="93">
        <f>IFERROR(X226/(Survey!$AL226),0)</f>
        <v>0</v>
      </c>
      <c r="Z226" s="198" t="b">
        <f>IF(OR(Survey!$M226="Alternative strategy or hedge",Survey!$M226="Other",Survey!$L226="Prospectus fund"),TRUE,FALSE)</f>
        <v>0</v>
      </c>
      <c r="AA226" s="198" t="b">
        <f>NOT(ISBLANK(Survey!$M226))</f>
        <v>0</v>
      </c>
      <c r="AB226" s="196" t="str">
        <f t="shared" si="130"/>
        <v>Pass</v>
      </c>
      <c r="AC226" s="54" t="b">
        <f>NOT(ISNUMBER(SEARCH("Other",Survey!$P226)))</f>
        <v>1</v>
      </c>
      <c r="AD226" s="53" t="b">
        <f>NOT(ISBLANK(Survey!$Q226))</f>
        <v>0</v>
      </c>
      <c r="AE226" s="239" t="str" cm="1">
        <f t="array" ref="AE226">IF(OR(IF(OR($AG226+$AH226 = 2, $AI226=1), FALSE, TRUE), AND($AF226:$AF226 = 0)),"Pass","Fail")</f>
        <v>Pass</v>
      </c>
      <c r="AF226" s="235">
        <f>COUNTBLANK(Survey!$W226:$Z226)</f>
        <v>4</v>
      </c>
      <c r="AG226" s="235">
        <f>IF(Survey!$I226="Yes",1,0)</f>
        <v>0</v>
      </c>
      <c r="AH226" s="235">
        <f>IF(OR(Survey!$M226="Mutual fund",Survey!$M226="Alternative mutual fund",Survey!$M226="Money market"),1,0)</f>
        <v>0</v>
      </c>
      <c r="AI226" s="240">
        <f>IF(OR(Survey!$M226="ETF",Survey!$M226="ETF, alternative mutual fund"),1,0)</f>
        <v>0</v>
      </c>
      <c r="AJ226" s="196" t="str">
        <f t="shared" si="131"/>
        <v>Pass</v>
      </c>
      <c r="AK226" s="54" t="b">
        <f>NOT(ISNUMBER(SEARCH("Yes",Survey!$AC226)))</f>
        <v>1</v>
      </c>
      <c r="AL226" s="53" t="b">
        <f>IF(COUNTBLANK(Survey!$AD226:$AE226)=0,TRUE, FALSE)</f>
        <v>0</v>
      </c>
      <c r="AM226" s="196" t="str">
        <f t="shared" si="132"/>
        <v>Pass</v>
      </c>
      <c r="AN226" s="54" t="b">
        <f>NOT(ISNUMBER(SEARCH("Yes",Survey!$AF226)))</f>
        <v>1</v>
      </c>
      <c r="AO226" s="53" t="b">
        <f>NOT(ISBLANK(Survey!$AH226))</f>
        <v>0</v>
      </c>
      <c r="AP226" s="196" t="str">
        <f t="shared" si="133"/>
        <v>Pass</v>
      </c>
      <c r="AQ226" s="54" t="b">
        <f>NOT(OR(ISNUMBER(SEARCH("Other",Survey!$AH226)),ISNUMBER(SEARCH("Multiple",Survey!$AH226))))</f>
        <v>1</v>
      </c>
      <c r="AR226" s="53" t="b">
        <f>NOT(ISBLANK(Survey!$AI226))</f>
        <v>0</v>
      </c>
      <c r="AS226" s="196" t="str">
        <f t="shared" si="134"/>
        <v>Fail</v>
      </c>
      <c r="AT226" s="45">
        <f>(Survey!$AL226)</f>
        <v>0</v>
      </c>
      <c r="AU226" s="37" t="str">
        <f t="shared" si="135"/>
        <v>Fail</v>
      </c>
      <c r="AV226" s="38">
        <f>ABS(Survey!$AL226)</f>
        <v>0</v>
      </c>
      <c r="AW226" s="64">
        <f>ABS(Survey!$AM226)+Survey!$AN226-ABS(Survey!$AO226)+ABS(Survey!$AP226)-ABS(Survey!$AQ226)+ABS(Survey!$AR226)-ABS(Survey!$AS226)+Survey!$AT226</f>
        <v>0</v>
      </c>
      <c r="AX226" s="46" t="str">
        <f t="shared" si="136"/>
        <v>No holdings</v>
      </c>
      <c r="AY226" s="37">
        <f t="shared" si="137"/>
        <v>0</v>
      </c>
      <c r="AZ226" s="196" t="str">
        <f t="shared" si="138"/>
        <v>Pass</v>
      </c>
      <c r="BA226" s="54" t="b">
        <f>IF(ABS(Survey!$AT226)=0,TRUE,FALSE)</f>
        <v>1</v>
      </c>
      <c r="BB226" s="53" t="b">
        <f>NOT(ISBLANK(Survey!$AU226))</f>
        <v>0</v>
      </c>
      <c r="BC226" s="37" t="str">
        <f t="shared" si="139"/>
        <v>Fail</v>
      </c>
      <c r="BD226" s="38">
        <f>ABS(Survey!$AL226)</f>
        <v>0</v>
      </c>
      <c r="BE226" s="38" cm="1">
        <f t="array" ref="BE226">SUM(SUMIF(Survey!AW226:BD226,{"&gt;0","&lt;0"})*{1,-1})-SUM(SUMIF(Survey!BF226:BM226,{"&gt;0","&lt;0"})*{1,-1})</f>
        <v>0</v>
      </c>
      <c r="BF226" s="46" t="str">
        <f t="shared" si="140"/>
        <v>No holdings</v>
      </c>
      <c r="BG226" s="37">
        <f t="shared" si="141"/>
        <v>0</v>
      </c>
      <c r="BH226" s="196" t="str">
        <f t="shared" si="142"/>
        <v>Fail</v>
      </c>
      <c r="BI226" s="47">
        <f>ABS(Survey!$AL226)</f>
        <v>0</v>
      </c>
      <c r="BJ226" s="47" cm="1">
        <f t="array" ref="BJ226">SUM(SUMIF(Survey!BO226:CH226,{"&gt;0","&lt;0"})*{1,-1})-SUM(SUMIF(Survey!CJ226:DC226,{"&gt;0","&lt;0"})*{1,-1})</f>
        <v>0</v>
      </c>
      <c r="BK226" s="48" t="str">
        <f t="shared" si="143"/>
        <v>No holdings</v>
      </c>
      <c r="BL226" s="49">
        <f t="shared" si="144"/>
        <v>0</v>
      </c>
      <c r="BM226" s="196" t="str">
        <f t="shared" si="145"/>
        <v>Pass</v>
      </c>
      <c r="BN226" s="54" t="b">
        <f>IF(ABS(Survey!$CH226)=0,TRUE,FALSE)</f>
        <v>1</v>
      </c>
      <c r="BO226" s="53" t="b">
        <f>NOT(ISBLANK(Survey!$CI226))</f>
        <v>0</v>
      </c>
      <c r="BP226" s="196" t="str">
        <f t="shared" si="146"/>
        <v>Pass</v>
      </c>
      <c r="BQ226" s="54" t="b">
        <f>IF(ABS(Survey!$DC226)=0,TRUE,FALSE)</f>
        <v>1</v>
      </c>
      <c r="BR226" s="53" t="b">
        <f>NOT(ISBLANK(Survey!$DD226))</f>
        <v>0</v>
      </c>
      <c r="BS226" s="37" t="str">
        <f t="shared" si="147"/>
        <v>Pass</v>
      </c>
      <c r="BT226" s="38" cm="1">
        <f t="array" ref="BT226">SUM(SUMIF(Survey!CD226,{"&gt;0","&lt;0"})*{1,-1})+SUM(SUMIF(Survey!CY226,{"&gt;0","&lt;0"})*{1,-1})</f>
        <v>0</v>
      </c>
      <c r="BU226" s="38">
        <f>SUM(SUMIF(Survey!DF226:DL226,{"&gt;0","&lt;0"})*{1,-1})+SUM(SUMIF(Survey!DN226:DT226,{"&gt;0","&lt;0"})*{1,-1})</f>
        <v>0</v>
      </c>
      <c r="BV226" s="37">
        <f t="shared" si="148"/>
        <v>0</v>
      </c>
      <c r="BW226" s="37">
        <f t="shared" si="149"/>
        <v>0</v>
      </c>
      <c r="BX226" s="196" t="str">
        <f t="shared" si="150"/>
        <v>Pass</v>
      </c>
      <c r="BY226" s="54" t="b">
        <f>IF(ABS(Survey!$DL226)=0,TRUE,FALSE)</f>
        <v>1</v>
      </c>
      <c r="BZ226" s="53" t="b">
        <f>NOT(ISBLANK(Survey!DM226))</f>
        <v>0</v>
      </c>
      <c r="CA226" s="196" t="str">
        <f t="shared" si="151"/>
        <v>Pass</v>
      </c>
      <c r="CB226" s="54" t="b">
        <f>IF(ABS(Survey!$DT226)=0,TRUE,FALSE)</f>
        <v>1</v>
      </c>
      <c r="CC226" s="53" t="b">
        <f>NOT(ISBLANK(Survey!$DU226))</f>
        <v>0</v>
      </c>
      <c r="CD226" s="196" t="str">
        <f t="shared" si="152"/>
        <v>Fail</v>
      </c>
      <c r="CE226" s="47">
        <f>SUM(SUMIF(Survey!EA226:EC226,{"&gt;0","&lt;0"})*{1,-1})</f>
        <v>0</v>
      </c>
      <c r="CF226" s="50">
        <f t="shared" si="153"/>
        <v>0</v>
      </c>
      <c r="CG226" s="50">
        <f t="shared" si="154"/>
        <v>100</v>
      </c>
      <c r="CH226" s="48" t="b">
        <f>IF(OR(Survey!$M226="ETF",Survey!$M226="ETF, alternative mutual fund",Survey!$M226="Closed-end", Survey!$M226="Split share corp"),TRUE,FALSE)</f>
        <v>0</v>
      </c>
      <c r="CI226" s="196" t="str">
        <f t="shared" si="155"/>
        <v>Fail</v>
      </c>
      <c r="CJ226" s="47">
        <f>SUM(SUMIF(Survey!EE226:EK226,{"&gt;0","&lt;0"})*{1,-1})</f>
        <v>0</v>
      </c>
      <c r="CK226" s="50">
        <f t="shared" si="156"/>
        <v>0</v>
      </c>
      <c r="CL226" s="49">
        <f t="shared" si="157"/>
        <v>100</v>
      </c>
      <c r="CM226" s="196" t="str">
        <f t="shared" si="158"/>
        <v>Fail</v>
      </c>
      <c r="CN226" s="47">
        <f>SUM(SUMIF(Survey!EM226:ES226,{"&gt;0","&lt;0"})*{1,-1})</f>
        <v>0</v>
      </c>
      <c r="CO226" s="50">
        <f t="shared" si="159"/>
        <v>0</v>
      </c>
      <c r="CP226" s="49">
        <f t="shared" si="160"/>
        <v>100</v>
      </c>
    </row>
    <row r="227" spans="1:94">
      <c r="A227" s="1">
        <v>224</v>
      </c>
      <c r="B227" s="37" t="str">
        <f t="shared" si="121"/>
        <v>Pass</v>
      </c>
      <c r="C227" s="37" t="str">
        <f>IF(COUNTBLANK(Survey!B227:ET227)=$C$2, "Pass", "Fail")</f>
        <v>Pass</v>
      </c>
      <c r="D227" s="37" t="str">
        <f t="shared" si="122"/>
        <v>Fail</v>
      </c>
      <c r="F227" s="196" t="str">
        <f t="shared" si="123"/>
        <v>Fail</v>
      </c>
      <c r="G227" s="43">
        <f>COUNTBLANK(Survey!B227:D227)+COUNTBLANK(Survey!G227)+COUNTBLANK(Survey!I227)+COUNTBLANK(Survey!L227:M227)+COUNTBLANK(Survey!P227)+COUNTBLANK(Survey!S227:U227)+COUNTBLANK(Survey!AA227:AC227)+COUNTBLANK(Survey!AF227:AG227)+COUNTBLANK(Survey!AK227)</f>
        <v>17</v>
      </c>
      <c r="H227" s="196" t="str">
        <f t="shared" si="124"/>
        <v>Pass</v>
      </c>
      <c r="I227" s="44">
        <f>LEN(Survey!E227)</f>
        <v>0</v>
      </c>
      <c r="J227" s="196" t="str">
        <f t="shared" si="125"/>
        <v>Pass</v>
      </c>
      <c r="K227" s="43">
        <f>LEN(Survey!F227)</f>
        <v>0</v>
      </c>
      <c r="L227" s="196" t="str">
        <f t="shared" si="126"/>
        <v>Pass</v>
      </c>
      <c r="M227" s="44">
        <f>LEN(Survey!H227)</f>
        <v>0</v>
      </c>
      <c r="N227" s="43" t="str">
        <f>IF(Survey!$L227="Prospectus fund", "Yes", "No")</f>
        <v>No</v>
      </c>
      <c r="O227" s="196" t="str">
        <f t="shared" si="127"/>
        <v>Pass</v>
      </c>
      <c r="P227" s="44">
        <f>MOD((LEN(Survey!J227)+2),11)</f>
        <v>2</v>
      </c>
      <c r="Q227" s="48" t="b">
        <f>IF(OR(Survey!$M227="ETF",Survey!$M227="ETF, alternative mutual fund",Survey!$M227="Closed-end", Survey!$M227="Split share corp", Survey!$I227="Yes"),TRUE,FALSE)</f>
        <v>0</v>
      </c>
      <c r="R227" s="196" t="str">
        <f>IFERROR(IF(AND(OR(U227=V227,V227 = "Either"),NOT(ISBLANK(Survey!K227))),"Pass","Fail"),"Pass")</f>
        <v>Fail</v>
      </c>
      <c r="S227" s="47" cm="1">
        <f t="array" ref="S227">SUM(SUMIF(Survey!BO227:CH227,{"&gt;0","&lt;0"})*{1,-1})</f>
        <v>0</v>
      </c>
      <c r="T227" s="54" cm="1">
        <f t="array" ref="T227">SUM(SUMIF(Survey!BR227,{"&gt;0","&lt;0"})*{1,-1})+SUM(SUMIF(Survey!CB227,{"&gt;0","&lt;0"})*{1,-1})</f>
        <v>0</v>
      </c>
      <c r="U227" s="54">
        <f>Survey!K227</f>
        <v>0</v>
      </c>
      <c r="V227" s="53" t="str">
        <f t="shared" si="128"/>
        <v>Stand-alone</v>
      </c>
      <c r="W227" s="196" t="str">
        <f t="shared" si="129"/>
        <v>Fail</v>
      </c>
      <c r="X227" s="93" cm="1">
        <f t="array" ref="X227">SUM(SUMIF(Survey!BO227:CH227,{"&gt;0","&lt;0"})*{1,-1})+SUM(SUMIF(Survey!CJ227:DC227,{"&gt;0","&lt;0"})*{1,-1})</f>
        <v>0</v>
      </c>
      <c r="Y227" s="93">
        <f>IFERROR(X227/(Survey!$AL227),0)</f>
        <v>0</v>
      </c>
      <c r="Z227" s="198" t="b">
        <f>IF(OR(Survey!$M227="Alternative strategy or hedge",Survey!$M227="Other",Survey!$L227="Prospectus fund"),TRUE,FALSE)</f>
        <v>0</v>
      </c>
      <c r="AA227" s="198" t="b">
        <f>NOT(ISBLANK(Survey!$M227))</f>
        <v>0</v>
      </c>
      <c r="AB227" s="196" t="str">
        <f t="shared" si="130"/>
        <v>Pass</v>
      </c>
      <c r="AC227" s="54" t="b">
        <f>NOT(ISNUMBER(SEARCH("Other",Survey!$P227)))</f>
        <v>1</v>
      </c>
      <c r="AD227" s="53" t="b">
        <f>NOT(ISBLANK(Survey!$Q227))</f>
        <v>0</v>
      </c>
      <c r="AE227" s="239" t="str" cm="1">
        <f t="array" ref="AE227">IF(OR(IF(OR($AG227+$AH227 = 2, $AI227=1), FALSE, TRUE), AND($AF227:$AF227 = 0)),"Pass","Fail")</f>
        <v>Pass</v>
      </c>
      <c r="AF227" s="235">
        <f>COUNTBLANK(Survey!$W227:$Z227)</f>
        <v>4</v>
      </c>
      <c r="AG227" s="235">
        <f>IF(Survey!$I227="Yes",1,0)</f>
        <v>0</v>
      </c>
      <c r="AH227" s="235">
        <f>IF(OR(Survey!$M227="Mutual fund",Survey!$M227="Alternative mutual fund",Survey!$M227="Money market"),1,0)</f>
        <v>0</v>
      </c>
      <c r="AI227" s="240">
        <f>IF(OR(Survey!$M227="ETF",Survey!$M227="ETF, alternative mutual fund"),1,0)</f>
        <v>0</v>
      </c>
      <c r="AJ227" s="196" t="str">
        <f t="shared" si="131"/>
        <v>Pass</v>
      </c>
      <c r="AK227" s="54" t="b">
        <f>NOT(ISNUMBER(SEARCH("Yes",Survey!$AC227)))</f>
        <v>1</v>
      </c>
      <c r="AL227" s="53" t="b">
        <f>IF(COUNTBLANK(Survey!$AD227:$AE227)=0,TRUE, FALSE)</f>
        <v>0</v>
      </c>
      <c r="AM227" s="196" t="str">
        <f t="shared" si="132"/>
        <v>Pass</v>
      </c>
      <c r="AN227" s="54" t="b">
        <f>NOT(ISNUMBER(SEARCH("Yes",Survey!$AF227)))</f>
        <v>1</v>
      </c>
      <c r="AO227" s="53" t="b">
        <f>NOT(ISBLANK(Survey!$AH227))</f>
        <v>0</v>
      </c>
      <c r="AP227" s="196" t="str">
        <f t="shared" si="133"/>
        <v>Pass</v>
      </c>
      <c r="AQ227" s="54" t="b">
        <f>NOT(OR(ISNUMBER(SEARCH("Other",Survey!$AH227)),ISNUMBER(SEARCH("Multiple",Survey!$AH227))))</f>
        <v>1</v>
      </c>
      <c r="AR227" s="53" t="b">
        <f>NOT(ISBLANK(Survey!$AI227))</f>
        <v>0</v>
      </c>
      <c r="AS227" s="196" t="str">
        <f t="shared" si="134"/>
        <v>Fail</v>
      </c>
      <c r="AT227" s="45">
        <f>(Survey!$AL227)</f>
        <v>0</v>
      </c>
      <c r="AU227" s="37" t="str">
        <f t="shared" si="135"/>
        <v>Fail</v>
      </c>
      <c r="AV227" s="38">
        <f>ABS(Survey!$AL227)</f>
        <v>0</v>
      </c>
      <c r="AW227" s="64">
        <f>ABS(Survey!$AM227)+Survey!$AN227-ABS(Survey!$AO227)+ABS(Survey!$AP227)-ABS(Survey!$AQ227)+ABS(Survey!$AR227)-ABS(Survey!$AS227)+Survey!$AT227</f>
        <v>0</v>
      </c>
      <c r="AX227" s="46" t="str">
        <f t="shared" si="136"/>
        <v>No holdings</v>
      </c>
      <c r="AY227" s="37">
        <f t="shared" si="137"/>
        <v>0</v>
      </c>
      <c r="AZ227" s="196" t="str">
        <f t="shared" si="138"/>
        <v>Pass</v>
      </c>
      <c r="BA227" s="54" t="b">
        <f>IF(ABS(Survey!$AT227)=0,TRUE,FALSE)</f>
        <v>1</v>
      </c>
      <c r="BB227" s="53" t="b">
        <f>NOT(ISBLANK(Survey!$AU227))</f>
        <v>0</v>
      </c>
      <c r="BC227" s="37" t="str">
        <f t="shared" si="139"/>
        <v>Fail</v>
      </c>
      <c r="BD227" s="38">
        <f>ABS(Survey!$AL227)</f>
        <v>0</v>
      </c>
      <c r="BE227" s="38" cm="1">
        <f t="array" ref="BE227">SUM(SUMIF(Survey!AW227:BD227,{"&gt;0","&lt;0"})*{1,-1})-SUM(SUMIF(Survey!BF227:BM227,{"&gt;0","&lt;0"})*{1,-1})</f>
        <v>0</v>
      </c>
      <c r="BF227" s="46" t="str">
        <f t="shared" si="140"/>
        <v>No holdings</v>
      </c>
      <c r="BG227" s="37">
        <f t="shared" si="141"/>
        <v>0</v>
      </c>
      <c r="BH227" s="196" t="str">
        <f t="shared" si="142"/>
        <v>Fail</v>
      </c>
      <c r="BI227" s="47">
        <f>ABS(Survey!$AL227)</f>
        <v>0</v>
      </c>
      <c r="BJ227" s="47" cm="1">
        <f t="array" ref="BJ227">SUM(SUMIF(Survey!BO227:CH227,{"&gt;0","&lt;0"})*{1,-1})-SUM(SUMIF(Survey!CJ227:DC227,{"&gt;0","&lt;0"})*{1,-1})</f>
        <v>0</v>
      </c>
      <c r="BK227" s="48" t="str">
        <f t="shared" si="143"/>
        <v>No holdings</v>
      </c>
      <c r="BL227" s="49">
        <f t="shared" si="144"/>
        <v>0</v>
      </c>
      <c r="BM227" s="196" t="str">
        <f t="shared" si="145"/>
        <v>Pass</v>
      </c>
      <c r="BN227" s="54" t="b">
        <f>IF(ABS(Survey!$CH227)=0,TRUE,FALSE)</f>
        <v>1</v>
      </c>
      <c r="BO227" s="53" t="b">
        <f>NOT(ISBLANK(Survey!$CI227))</f>
        <v>0</v>
      </c>
      <c r="BP227" s="196" t="str">
        <f t="shared" si="146"/>
        <v>Pass</v>
      </c>
      <c r="BQ227" s="54" t="b">
        <f>IF(ABS(Survey!$DC227)=0,TRUE,FALSE)</f>
        <v>1</v>
      </c>
      <c r="BR227" s="53" t="b">
        <f>NOT(ISBLANK(Survey!$DD227))</f>
        <v>0</v>
      </c>
      <c r="BS227" s="37" t="str">
        <f t="shared" si="147"/>
        <v>Pass</v>
      </c>
      <c r="BT227" s="38" cm="1">
        <f t="array" ref="BT227">SUM(SUMIF(Survey!CD227,{"&gt;0","&lt;0"})*{1,-1})+SUM(SUMIF(Survey!CY227,{"&gt;0","&lt;0"})*{1,-1})</f>
        <v>0</v>
      </c>
      <c r="BU227" s="38">
        <f>SUM(SUMIF(Survey!DF227:DL227,{"&gt;0","&lt;0"})*{1,-1})+SUM(SUMIF(Survey!DN227:DT227,{"&gt;0","&lt;0"})*{1,-1})</f>
        <v>0</v>
      </c>
      <c r="BV227" s="37">
        <f t="shared" si="148"/>
        <v>0</v>
      </c>
      <c r="BW227" s="37">
        <f t="shared" si="149"/>
        <v>0</v>
      </c>
      <c r="BX227" s="196" t="str">
        <f t="shared" si="150"/>
        <v>Pass</v>
      </c>
      <c r="BY227" s="54" t="b">
        <f>IF(ABS(Survey!$DL227)=0,TRUE,FALSE)</f>
        <v>1</v>
      </c>
      <c r="BZ227" s="53" t="b">
        <f>NOT(ISBLANK(Survey!DM227))</f>
        <v>0</v>
      </c>
      <c r="CA227" s="196" t="str">
        <f t="shared" si="151"/>
        <v>Pass</v>
      </c>
      <c r="CB227" s="54" t="b">
        <f>IF(ABS(Survey!$DT227)=0,TRUE,FALSE)</f>
        <v>1</v>
      </c>
      <c r="CC227" s="53" t="b">
        <f>NOT(ISBLANK(Survey!$DU227))</f>
        <v>0</v>
      </c>
      <c r="CD227" s="196" t="str">
        <f t="shared" si="152"/>
        <v>Fail</v>
      </c>
      <c r="CE227" s="47">
        <f>SUM(SUMIF(Survey!EA227:EC227,{"&gt;0","&lt;0"})*{1,-1})</f>
        <v>0</v>
      </c>
      <c r="CF227" s="50">
        <f t="shared" si="153"/>
        <v>0</v>
      </c>
      <c r="CG227" s="50">
        <f t="shared" si="154"/>
        <v>100</v>
      </c>
      <c r="CH227" s="48" t="b">
        <f>IF(OR(Survey!$M227="ETF",Survey!$M227="ETF, alternative mutual fund",Survey!$M227="Closed-end", Survey!$M227="Split share corp"),TRUE,FALSE)</f>
        <v>0</v>
      </c>
      <c r="CI227" s="196" t="str">
        <f t="shared" si="155"/>
        <v>Fail</v>
      </c>
      <c r="CJ227" s="47">
        <f>SUM(SUMIF(Survey!EE227:EK227,{"&gt;0","&lt;0"})*{1,-1})</f>
        <v>0</v>
      </c>
      <c r="CK227" s="50">
        <f t="shared" si="156"/>
        <v>0</v>
      </c>
      <c r="CL227" s="49">
        <f t="shared" si="157"/>
        <v>100</v>
      </c>
      <c r="CM227" s="196" t="str">
        <f t="shared" si="158"/>
        <v>Fail</v>
      </c>
      <c r="CN227" s="47">
        <f>SUM(SUMIF(Survey!EM227:ES227,{"&gt;0","&lt;0"})*{1,-1})</f>
        <v>0</v>
      </c>
      <c r="CO227" s="50">
        <f t="shared" si="159"/>
        <v>0</v>
      </c>
      <c r="CP227" s="49">
        <f t="shared" si="160"/>
        <v>100</v>
      </c>
    </row>
    <row r="228" spans="1:94">
      <c r="A228" s="1">
        <v>225</v>
      </c>
      <c r="B228" s="37" t="str">
        <f t="shared" si="121"/>
        <v>Pass</v>
      </c>
      <c r="C228" s="37" t="str">
        <f>IF(COUNTBLANK(Survey!B228:ET228)=$C$2, "Pass", "Fail")</f>
        <v>Pass</v>
      </c>
      <c r="D228" s="37" t="str">
        <f t="shared" si="122"/>
        <v>Fail</v>
      </c>
      <c r="F228" s="196" t="str">
        <f t="shared" si="123"/>
        <v>Fail</v>
      </c>
      <c r="G228" s="43">
        <f>COUNTBLANK(Survey!B228:D228)+COUNTBLANK(Survey!G228)+COUNTBLANK(Survey!I228)+COUNTBLANK(Survey!L228:M228)+COUNTBLANK(Survey!P228)+COUNTBLANK(Survey!S228:U228)+COUNTBLANK(Survey!AA228:AC228)+COUNTBLANK(Survey!AF228:AG228)+COUNTBLANK(Survey!AK228)</f>
        <v>17</v>
      </c>
      <c r="H228" s="196" t="str">
        <f t="shared" si="124"/>
        <v>Pass</v>
      </c>
      <c r="I228" s="44">
        <f>LEN(Survey!E228)</f>
        <v>0</v>
      </c>
      <c r="J228" s="196" t="str">
        <f t="shared" si="125"/>
        <v>Pass</v>
      </c>
      <c r="K228" s="43">
        <f>LEN(Survey!F228)</f>
        <v>0</v>
      </c>
      <c r="L228" s="196" t="str">
        <f t="shared" si="126"/>
        <v>Pass</v>
      </c>
      <c r="M228" s="44">
        <f>LEN(Survey!H228)</f>
        <v>0</v>
      </c>
      <c r="N228" s="43" t="str">
        <f>IF(Survey!$L228="Prospectus fund", "Yes", "No")</f>
        <v>No</v>
      </c>
      <c r="O228" s="196" t="str">
        <f t="shared" si="127"/>
        <v>Pass</v>
      </c>
      <c r="P228" s="44">
        <f>MOD((LEN(Survey!J228)+2),11)</f>
        <v>2</v>
      </c>
      <c r="Q228" s="48" t="b">
        <f>IF(OR(Survey!$M228="ETF",Survey!$M228="ETF, alternative mutual fund",Survey!$M228="Closed-end", Survey!$M228="Split share corp", Survey!$I228="Yes"),TRUE,FALSE)</f>
        <v>0</v>
      </c>
      <c r="R228" s="196" t="str">
        <f>IFERROR(IF(AND(OR(U228=V228,V228 = "Either"),NOT(ISBLANK(Survey!K228))),"Pass","Fail"),"Pass")</f>
        <v>Fail</v>
      </c>
      <c r="S228" s="47" cm="1">
        <f t="array" ref="S228">SUM(SUMIF(Survey!BO228:CH228,{"&gt;0","&lt;0"})*{1,-1})</f>
        <v>0</v>
      </c>
      <c r="T228" s="54" cm="1">
        <f t="array" ref="T228">SUM(SUMIF(Survey!BR228,{"&gt;0","&lt;0"})*{1,-1})+SUM(SUMIF(Survey!CB228,{"&gt;0","&lt;0"})*{1,-1})</f>
        <v>0</v>
      </c>
      <c r="U228" s="54">
        <f>Survey!K228</f>
        <v>0</v>
      </c>
      <c r="V228" s="53" t="str">
        <f t="shared" si="128"/>
        <v>Stand-alone</v>
      </c>
      <c r="W228" s="196" t="str">
        <f t="shared" si="129"/>
        <v>Fail</v>
      </c>
      <c r="X228" s="93" cm="1">
        <f t="array" ref="X228">SUM(SUMIF(Survey!BO228:CH228,{"&gt;0","&lt;0"})*{1,-1})+SUM(SUMIF(Survey!CJ228:DC228,{"&gt;0","&lt;0"})*{1,-1})</f>
        <v>0</v>
      </c>
      <c r="Y228" s="93">
        <f>IFERROR(X228/(Survey!$AL228),0)</f>
        <v>0</v>
      </c>
      <c r="Z228" s="198" t="b">
        <f>IF(OR(Survey!$M228="Alternative strategy or hedge",Survey!$M228="Other",Survey!$L228="Prospectus fund"),TRUE,FALSE)</f>
        <v>0</v>
      </c>
      <c r="AA228" s="198" t="b">
        <f>NOT(ISBLANK(Survey!$M228))</f>
        <v>0</v>
      </c>
      <c r="AB228" s="196" t="str">
        <f t="shared" si="130"/>
        <v>Pass</v>
      </c>
      <c r="AC228" s="54" t="b">
        <f>NOT(ISNUMBER(SEARCH("Other",Survey!$P228)))</f>
        <v>1</v>
      </c>
      <c r="AD228" s="53" t="b">
        <f>NOT(ISBLANK(Survey!$Q228))</f>
        <v>0</v>
      </c>
      <c r="AE228" s="239" t="str" cm="1">
        <f t="array" ref="AE228">IF(OR(IF(OR($AG228+$AH228 = 2, $AI228=1), FALSE, TRUE), AND($AF228:$AF228 = 0)),"Pass","Fail")</f>
        <v>Pass</v>
      </c>
      <c r="AF228" s="235">
        <f>COUNTBLANK(Survey!$W228:$Z228)</f>
        <v>4</v>
      </c>
      <c r="AG228" s="235">
        <f>IF(Survey!$I228="Yes",1,0)</f>
        <v>0</v>
      </c>
      <c r="AH228" s="235">
        <f>IF(OR(Survey!$M228="Mutual fund",Survey!$M228="Alternative mutual fund",Survey!$M228="Money market"),1,0)</f>
        <v>0</v>
      </c>
      <c r="AI228" s="240">
        <f>IF(OR(Survey!$M228="ETF",Survey!$M228="ETF, alternative mutual fund"),1,0)</f>
        <v>0</v>
      </c>
      <c r="AJ228" s="196" t="str">
        <f t="shared" si="131"/>
        <v>Pass</v>
      </c>
      <c r="AK228" s="54" t="b">
        <f>NOT(ISNUMBER(SEARCH("Yes",Survey!$AC228)))</f>
        <v>1</v>
      </c>
      <c r="AL228" s="53" t="b">
        <f>IF(COUNTBLANK(Survey!$AD228:$AE228)=0,TRUE, FALSE)</f>
        <v>0</v>
      </c>
      <c r="AM228" s="196" t="str">
        <f t="shared" si="132"/>
        <v>Pass</v>
      </c>
      <c r="AN228" s="54" t="b">
        <f>NOT(ISNUMBER(SEARCH("Yes",Survey!$AF228)))</f>
        <v>1</v>
      </c>
      <c r="AO228" s="53" t="b">
        <f>NOT(ISBLANK(Survey!$AH228))</f>
        <v>0</v>
      </c>
      <c r="AP228" s="196" t="str">
        <f t="shared" si="133"/>
        <v>Pass</v>
      </c>
      <c r="AQ228" s="54" t="b">
        <f>NOT(OR(ISNUMBER(SEARCH("Other",Survey!$AH228)),ISNUMBER(SEARCH("Multiple",Survey!$AH228))))</f>
        <v>1</v>
      </c>
      <c r="AR228" s="53" t="b">
        <f>NOT(ISBLANK(Survey!$AI228))</f>
        <v>0</v>
      </c>
      <c r="AS228" s="196" t="str">
        <f t="shared" si="134"/>
        <v>Fail</v>
      </c>
      <c r="AT228" s="45">
        <f>(Survey!$AL228)</f>
        <v>0</v>
      </c>
      <c r="AU228" s="37" t="str">
        <f t="shared" si="135"/>
        <v>Fail</v>
      </c>
      <c r="AV228" s="38">
        <f>ABS(Survey!$AL228)</f>
        <v>0</v>
      </c>
      <c r="AW228" s="64">
        <f>ABS(Survey!$AM228)+Survey!$AN228-ABS(Survey!$AO228)+ABS(Survey!$AP228)-ABS(Survey!$AQ228)+ABS(Survey!$AR228)-ABS(Survey!$AS228)+Survey!$AT228</f>
        <v>0</v>
      </c>
      <c r="AX228" s="46" t="str">
        <f t="shared" si="136"/>
        <v>No holdings</v>
      </c>
      <c r="AY228" s="37">
        <f t="shared" si="137"/>
        <v>0</v>
      </c>
      <c r="AZ228" s="196" t="str">
        <f t="shared" si="138"/>
        <v>Pass</v>
      </c>
      <c r="BA228" s="54" t="b">
        <f>IF(ABS(Survey!$AT228)=0,TRUE,FALSE)</f>
        <v>1</v>
      </c>
      <c r="BB228" s="53" t="b">
        <f>NOT(ISBLANK(Survey!$AU228))</f>
        <v>0</v>
      </c>
      <c r="BC228" s="37" t="str">
        <f t="shared" si="139"/>
        <v>Fail</v>
      </c>
      <c r="BD228" s="38">
        <f>ABS(Survey!$AL228)</f>
        <v>0</v>
      </c>
      <c r="BE228" s="38" cm="1">
        <f t="array" ref="BE228">SUM(SUMIF(Survey!AW228:BD228,{"&gt;0","&lt;0"})*{1,-1})-SUM(SUMIF(Survey!BF228:BM228,{"&gt;0","&lt;0"})*{1,-1})</f>
        <v>0</v>
      </c>
      <c r="BF228" s="46" t="str">
        <f t="shared" si="140"/>
        <v>No holdings</v>
      </c>
      <c r="BG228" s="37">
        <f t="shared" si="141"/>
        <v>0</v>
      </c>
      <c r="BH228" s="196" t="str">
        <f t="shared" si="142"/>
        <v>Fail</v>
      </c>
      <c r="BI228" s="47">
        <f>ABS(Survey!$AL228)</f>
        <v>0</v>
      </c>
      <c r="BJ228" s="47" cm="1">
        <f t="array" ref="BJ228">SUM(SUMIF(Survey!BO228:CH228,{"&gt;0","&lt;0"})*{1,-1})-SUM(SUMIF(Survey!CJ228:DC228,{"&gt;0","&lt;0"})*{1,-1})</f>
        <v>0</v>
      </c>
      <c r="BK228" s="48" t="str">
        <f t="shared" si="143"/>
        <v>No holdings</v>
      </c>
      <c r="BL228" s="49">
        <f t="shared" si="144"/>
        <v>0</v>
      </c>
      <c r="BM228" s="196" t="str">
        <f t="shared" si="145"/>
        <v>Pass</v>
      </c>
      <c r="BN228" s="54" t="b">
        <f>IF(ABS(Survey!$CH228)=0,TRUE,FALSE)</f>
        <v>1</v>
      </c>
      <c r="BO228" s="53" t="b">
        <f>NOT(ISBLANK(Survey!$CI228))</f>
        <v>0</v>
      </c>
      <c r="BP228" s="196" t="str">
        <f t="shared" si="146"/>
        <v>Pass</v>
      </c>
      <c r="BQ228" s="54" t="b">
        <f>IF(ABS(Survey!$DC228)=0,TRUE,FALSE)</f>
        <v>1</v>
      </c>
      <c r="BR228" s="53" t="b">
        <f>NOT(ISBLANK(Survey!$DD228))</f>
        <v>0</v>
      </c>
      <c r="BS228" s="37" t="str">
        <f t="shared" si="147"/>
        <v>Pass</v>
      </c>
      <c r="BT228" s="38" cm="1">
        <f t="array" ref="BT228">SUM(SUMIF(Survey!CD228,{"&gt;0","&lt;0"})*{1,-1})+SUM(SUMIF(Survey!CY228,{"&gt;0","&lt;0"})*{1,-1})</f>
        <v>0</v>
      </c>
      <c r="BU228" s="38">
        <f>SUM(SUMIF(Survey!DF228:DL228,{"&gt;0","&lt;0"})*{1,-1})+SUM(SUMIF(Survey!DN228:DT228,{"&gt;0","&lt;0"})*{1,-1})</f>
        <v>0</v>
      </c>
      <c r="BV228" s="37">
        <f t="shared" si="148"/>
        <v>0</v>
      </c>
      <c r="BW228" s="37">
        <f t="shared" si="149"/>
        <v>0</v>
      </c>
      <c r="BX228" s="196" t="str">
        <f t="shared" si="150"/>
        <v>Pass</v>
      </c>
      <c r="BY228" s="54" t="b">
        <f>IF(ABS(Survey!$DL228)=0,TRUE,FALSE)</f>
        <v>1</v>
      </c>
      <c r="BZ228" s="53" t="b">
        <f>NOT(ISBLANK(Survey!DM228))</f>
        <v>0</v>
      </c>
      <c r="CA228" s="196" t="str">
        <f t="shared" si="151"/>
        <v>Pass</v>
      </c>
      <c r="CB228" s="54" t="b">
        <f>IF(ABS(Survey!$DT228)=0,TRUE,FALSE)</f>
        <v>1</v>
      </c>
      <c r="CC228" s="53" t="b">
        <f>NOT(ISBLANK(Survey!$DU228))</f>
        <v>0</v>
      </c>
      <c r="CD228" s="196" t="str">
        <f t="shared" si="152"/>
        <v>Fail</v>
      </c>
      <c r="CE228" s="47">
        <f>SUM(SUMIF(Survey!EA228:EC228,{"&gt;0","&lt;0"})*{1,-1})</f>
        <v>0</v>
      </c>
      <c r="CF228" s="50">
        <f t="shared" si="153"/>
        <v>0</v>
      </c>
      <c r="CG228" s="50">
        <f t="shared" si="154"/>
        <v>100</v>
      </c>
      <c r="CH228" s="48" t="b">
        <f>IF(OR(Survey!$M228="ETF",Survey!$M228="ETF, alternative mutual fund",Survey!$M228="Closed-end", Survey!$M228="Split share corp"),TRUE,FALSE)</f>
        <v>0</v>
      </c>
      <c r="CI228" s="196" t="str">
        <f t="shared" si="155"/>
        <v>Fail</v>
      </c>
      <c r="CJ228" s="47">
        <f>SUM(SUMIF(Survey!EE228:EK228,{"&gt;0","&lt;0"})*{1,-1})</f>
        <v>0</v>
      </c>
      <c r="CK228" s="50">
        <f t="shared" si="156"/>
        <v>0</v>
      </c>
      <c r="CL228" s="49">
        <f t="shared" si="157"/>
        <v>100</v>
      </c>
      <c r="CM228" s="196" t="str">
        <f t="shared" si="158"/>
        <v>Fail</v>
      </c>
      <c r="CN228" s="47">
        <f>SUM(SUMIF(Survey!EM228:ES228,{"&gt;0","&lt;0"})*{1,-1})</f>
        <v>0</v>
      </c>
      <c r="CO228" s="50">
        <f t="shared" si="159"/>
        <v>0</v>
      </c>
      <c r="CP228" s="49">
        <f t="shared" si="160"/>
        <v>100</v>
      </c>
    </row>
    <row r="229" spans="1:94">
      <c r="A229" s="1">
        <v>226</v>
      </c>
      <c r="B229" s="37" t="str">
        <f t="shared" si="121"/>
        <v>Pass</v>
      </c>
      <c r="C229" s="37" t="str">
        <f>IF(COUNTBLANK(Survey!B229:ET229)=$C$2, "Pass", "Fail")</f>
        <v>Pass</v>
      </c>
      <c r="D229" s="37" t="str">
        <f t="shared" si="122"/>
        <v>Fail</v>
      </c>
      <c r="F229" s="196" t="str">
        <f t="shared" si="123"/>
        <v>Fail</v>
      </c>
      <c r="G229" s="43">
        <f>COUNTBLANK(Survey!B229:D229)+COUNTBLANK(Survey!G229)+COUNTBLANK(Survey!I229)+COUNTBLANK(Survey!L229:M229)+COUNTBLANK(Survey!P229)+COUNTBLANK(Survey!S229:U229)+COUNTBLANK(Survey!AA229:AC229)+COUNTBLANK(Survey!AF229:AG229)+COUNTBLANK(Survey!AK229)</f>
        <v>17</v>
      </c>
      <c r="H229" s="196" t="str">
        <f t="shared" si="124"/>
        <v>Pass</v>
      </c>
      <c r="I229" s="44">
        <f>LEN(Survey!E229)</f>
        <v>0</v>
      </c>
      <c r="J229" s="196" t="str">
        <f t="shared" si="125"/>
        <v>Pass</v>
      </c>
      <c r="K229" s="43">
        <f>LEN(Survey!F229)</f>
        <v>0</v>
      </c>
      <c r="L229" s="196" t="str">
        <f t="shared" si="126"/>
        <v>Pass</v>
      </c>
      <c r="M229" s="44">
        <f>LEN(Survey!H229)</f>
        <v>0</v>
      </c>
      <c r="N229" s="43" t="str">
        <f>IF(Survey!$L229="Prospectus fund", "Yes", "No")</f>
        <v>No</v>
      </c>
      <c r="O229" s="196" t="str">
        <f t="shared" si="127"/>
        <v>Pass</v>
      </c>
      <c r="P229" s="44">
        <f>MOD((LEN(Survey!J229)+2),11)</f>
        <v>2</v>
      </c>
      <c r="Q229" s="48" t="b">
        <f>IF(OR(Survey!$M229="ETF",Survey!$M229="ETF, alternative mutual fund",Survey!$M229="Closed-end", Survey!$M229="Split share corp", Survey!$I229="Yes"),TRUE,FALSE)</f>
        <v>0</v>
      </c>
      <c r="R229" s="196" t="str">
        <f>IFERROR(IF(AND(OR(U229=V229,V229 = "Either"),NOT(ISBLANK(Survey!K229))),"Pass","Fail"),"Pass")</f>
        <v>Fail</v>
      </c>
      <c r="S229" s="47" cm="1">
        <f t="array" ref="S229">SUM(SUMIF(Survey!BO229:CH229,{"&gt;0","&lt;0"})*{1,-1})</f>
        <v>0</v>
      </c>
      <c r="T229" s="54" cm="1">
        <f t="array" ref="T229">SUM(SUMIF(Survey!BR229,{"&gt;0","&lt;0"})*{1,-1})+SUM(SUMIF(Survey!CB229,{"&gt;0","&lt;0"})*{1,-1})</f>
        <v>0</v>
      </c>
      <c r="U229" s="54">
        <f>Survey!K229</f>
        <v>0</v>
      </c>
      <c r="V229" s="53" t="str">
        <f t="shared" si="128"/>
        <v>Stand-alone</v>
      </c>
      <c r="W229" s="196" t="str">
        <f t="shared" si="129"/>
        <v>Fail</v>
      </c>
      <c r="X229" s="93" cm="1">
        <f t="array" ref="X229">SUM(SUMIF(Survey!BO229:CH229,{"&gt;0","&lt;0"})*{1,-1})+SUM(SUMIF(Survey!CJ229:DC229,{"&gt;0","&lt;0"})*{1,-1})</f>
        <v>0</v>
      </c>
      <c r="Y229" s="93">
        <f>IFERROR(X229/(Survey!$AL229),0)</f>
        <v>0</v>
      </c>
      <c r="Z229" s="198" t="b">
        <f>IF(OR(Survey!$M229="Alternative strategy or hedge",Survey!$M229="Other",Survey!$L229="Prospectus fund"),TRUE,FALSE)</f>
        <v>0</v>
      </c>
      <c r="AA229" s="198" t="b">
        <f>NOT(ISBLANK(Survey!$M229))</f>
        <v>0</v>
      </c>
      <c r="AB229" s="196" t="str">
        <f t="shared" si="130"/>
        <v>Pass</v>
      </c>
      <c r="AC229" s="54" t="b">
        <f>NOT(ISNUMBER(SEARCH("Other",Survey!$P229)))</f>
        <v>1</v>
      </c>
      <c r="AD229" s="53" t="b">
        <f>NOT(ISBLANK(Survey!$Q229))</f>
        <v>0</v>
      </c>
      <c r="AE229" s="239" t="str" cm="1">
        <f t="array" ref="AE229">IF(OR(IF(OR($AG229+$AH229 = 2, $AI229=1), FALSE, TRUE), AND($AF229:$AF229 = 0)),"Pass","Fail")</f>
        <v>Pass</v>
      </c>
      <c r="AF229" s="235">
        <f>COUNTBLANK(Survey!$W229:$Z229)</f>
        <v>4</v>
      </c>
      <c r="AG229" s="235">
        <f>IF(Survey!$I229="Yes",1,0)</f>
        <v>0</v>
      </c>
      <c r="AH229" s="235">
        <f>IF(OR(Survey!$M229="Mutual fund",Survey!$M229="Alternative mutual fund",Survey!$M229="Money market"),1,0)</f>
        <v>0</v>
      </c>
      <c r="AI229" s="240">
        <f>IF(OR(Survey!$M229="ETF",Survey!$M229="ETF, alternative mutual fund"),1,0)</f>
        <v>0</v>
      </c>
      <c r="AJ229" s="196" t="str">
        <f t="shared" si="131"/>
        <v>Pass</v>
      </c>
      <c r="AK229" s="54" t="b">
        <f>NOT(ISNUMBER(SEARCH("Yes",Survey!$AC229)))</f>
        <v>1</v>
      </c>
      <c r="AL229" s="53" t="b">
        <f>IF(COUNTBLANK(Survey!$AD229:$AE229)=0,TRUE, FALSE)</f>
        <v>0</v>
      </c>
      <c r="AM229" s="196" t="str">
        <f t="shared" si="132"/>
        <v>Pass</v>
      </c>
      <c r="AN229" s="54" t="b">
        <f>NOT(ISNUMBER(SEARCH("Yes",Survey!$AF229)))</f>
        <v>1</v>
      </c>
      <c r="AO229" s="53" t="b">
        <f>NOT(ISBLANK(Survey!$AH229))</f>
        <v>0</v>
      </c>
      <c r="AP229" s="196" t="str">
        <f t="shared" si="133"/>
        <v>Pass</v>
      </c>
      <c r="AQ229" s="54" t="b">
        <f>NOT(OR(ISNUMBER(SEARCH("Other",Survey!$AH229)),ISNUMBER(SEARCH("Multiple",Survey!$AH229))))</f>
        <v>1</v>
      </c>
      <c r="AR229" s="53" t="b">
        <f>NOT(ISBLANK(Survey!$AI229))</f>
        <v>0</v>
      </c>
      <c r="AS229" s="196" t="str">
        <f t="shared" si="134"/>
        <v>Fail</v>
      </c>
      <c r="AT229" s="45">
        <f>(Survey!$AL229)</f>
        <v>0</v>
      </c>
      <c r="AU229" s="37" t="str">
        <f t="shared" si="135"/>
        <v>Fail</v>
      </c>
      <c r="AV229" s="38">
        <f>ABS(Survey!$AL229)</f>
        <v>0</v>
      </c>
      <c r="AW229" s="64">
        <f>ABS(Survey!$AM229)+Survey!$AN229-ABS(Survey!$AO229)+ABS(Survey!$AP229)-ABS(Survey!$AQ229)+ABS(Survey!$AR229)-ABS(Survey!$AS229)+Survey!$AT229</f>
        <v>0</v>
      </c>
      <c r="AX229" s="46" t="str">
        <f t="shared" si="136"/>
        <v>No holdings</v>
      </c>
      <c r="AY229" s="37">
        <f t="shared" si="137"/>
        <v>0</v>
      </c>
      <c r="AZ229" s="196" t="str">
        <f t="shared" si="138"/>
        <v>Pass</v>
      </c>
      <c r="BA229" s="54" t="b">
        <f>IF(ABS(Survey!$AT229)=0,TRUE,FALSE)</f>
        <v>1</v>
      </c>
      <c r="BB229" s="53" t="b">
        <f>NOT(ISBLANK(Survey!$AU229))</f>
        <v>0</v>
      </c>
      <c r="BC229" s="37" t="str">
        <f t="shared" si="139"/>
        <v>Fail</v>
      </c>
      <c r="BD229" s="38">
        <f>ABS(Survey!$AL229)</f>
        <v>0</v>
      </c>
      <c r="BE229" s="38" cm="1">
        <f t="array" ref="BE229">SUM(SUMIF(Survey!AW229:BD229,{"&gt;0","&lt;0"})*{1,-1})-SUM(SUMIF(Survey!BF229:BM229,{"&gt;0","&lt;0"})*{1,-1})</f>
        <v>0</v>
      </c>
      <c r="BF229" s="46" t="str">
        <f t="shared" si="140"/>
        <v>No holdings</v>
      </c>
      <c r="BG229" s="37">
        <f t="shared" si="141"/>
        <v>0</v>
      </c>
      <c r="BH229" s="196" t="str">
        <f t="shared" si="142"/>
        <v>Fail</v>
      </c>
      <c r="BI229" s="47">
        <f>ABS(Survey!$AL229)</f>
        <v>0</v>
      </c>
      <c r="BJ229" s="47" cm="1">
        <f t="array" ref="BJ229">SUM(SUMIF(Survey!BO229:CH229,{"&gt;0","&lt;0"})*{1,-1})-SUM(SUMIF(Survey!CJ229:DC229,{"&gt;0","&lt;0"})*{1,-1})</f>
        <v>0</v>
      </c>
      <c r="BK229" s="48" t="str">
        <f t="shared" si="143"/>
        <v>No holdings</v>
      </c>
      <c r="BL229" s="49">
        <f t="shared" si="144"/>
        <v>0</v>
      </c>
      <c r="BM229" s="196" t="str">
        <f t="shared" si="145"/>
        <v>Pass</v>
      </c>
      <c r="BN229" s="54" t="b">
        <f>IF(ABS(Survey!$CH229)=0,TRUE,FALSE)</f>
        <v>1</v>
      </c>
      <c r="BO229" s="53" t="b">
        <f>NOT(ISBLANK(Survey!$CI229))</f>
        <v>0</v>
      </c>
      <c r="BP229" s="196" t="str">
        <f t="shared" si="146"/>
        <v>Pass</v>
      </c>
      <c r="BQ229" s="54" t="b">
        <f>IF(ABS(Survey!$DC229)=0,TRUE,FALSE)</f>
        <v>1</v>
      </c>
      <c r="BR229" s="53" t="b">
        <f>NOT(ISBLANK(Survey!$DD229))</f>
        <v>0</v>
      </c>
      <c r="BS229" s="37" t="str">
        <f t="shared" si="147"/>
        <v>Pass</v>
      </c>
      <c r="BT229" s="38" cm="1">
        <f t="array" ref="BT229">SUM(SUMIF(Survey!CD229,{"&gt;0","&lt;0"})*{1,-1})+SUM(SUMIF(Survey!CY229,{"&gt;0","&lt;0"})*{1,-1})</f>
        <v>0</v>
      </c>
      <c r="BU229" s="38">
        <f>SUM(SUMIF(Survey!DF229:DL229,{"&gt;0","&lt;0"})*{1,-1})+SUM(SUMIF(Survey!DN229:DT229,{"&gt;0","&lt;0"})*{1,-1})</f>
        <v>0</v>
      </c>
      <c r="BV229" s="37">
        <f t="shared" si="148"/>
        <v>0</v>
      </c>
      <c r="BW229" s="37">
        <f t="shared" si="149"/>
        <v>0</v>
      </c>
      <c r="BX229" s="196" t="str">
        <f t="shared" si="150"/>
        <v>Pass</v>
      </c>
      <c r="BY229" s="54" t="b">
        <f>IF(ABS(Survey!$DL229)=0,TRUE,FALSE)</f>
        <v>1</v>
      </c>
      <c r="BZ229" s="53" t="b">
        <f>NOT(ISBLANK(Survey!DM229))</f>
        <v>0</v>
      </c>
      <c r="CA229" s="196" t="str">
        <f t="shared" si="151"/>
        <v>Pass</v>
      </c>
      <c r="CB229" s="54" t="b">
        <f>IF(ABS(Survey!$DT229)=0,TRUE,FALSE)</f>
        <v>1</v>
      </c>
      <c r="CC229" s="53" t="b">
        <f>NOT(ISBLANK(Survey!$DU229))</f>
        <v>0</v>
      </c>
      <c r="CD229" s="196" t="str">
        <f t="shared" si="152"/>
        <v>Fail</v>
      </c>
      <c r="CE229" s="47">
        <f>SUM(SUMIF(Survey!EA229:EC229,{"&gt;0","&lt;0"})*{1,-1})</f>
        <v>0</v>
      </c>
      <c r="CF229" s="50">
        <f t="shared" si="153"/>
        <v>0</v>
      </c>
      <c r="CG229" s="50">
        <f t="shared" si="154"/>
        <v>100</v>
      </c>
      <c r="CH229" s="48" t="b">
        <f>IF(OR(Survey!$M229="ETF",Survey!$M229="ETF, alternative mutual fund",Survey!$M229="Closed-end", Survey!$M229="Split share corp"),TRUE,FALSE)</f>
        <v>0</v>
      </c>
      <c r="CI229" s="196" t="str">
        <f t="shared" si="155"/>
        <v>Fail</v>
      </c>
      <c r="CJ229" s="47">
        <f>SUM(SUMIF(Survey!EE229:EK229,{"&gt;0","&lt;0"})*{1,-1})</f>
        <v>0</v>
      </c>
      <c r="CK229" s="50">
        <f t="shared" si="156"/>
        <v>0</v>
      </c>
      <c r="CL229" s="49">
        <f t="shared" si="157"/>
        <v>100</v>
      </c>
      <c r="CM229" s="196" t="str">
        <f t="shared" si="158"/>
        <v>Fail</v>
      </c>
      <c r="CN229" s="47">
        <f>SUM(SUMIF(Survey!EM229:ES229,{"&gt;0","&lt;0"})*{1,-1})</f>
        <v>0</v>
      </c>
      <c r="CO229" s="50">
        <f t="shared" si="159"/>
        <v>0</v>
      </c>
      <c r="CP229" s="49">
        <f t="shared" si="160"/>
        <v>100</v>
      </c>
    </row>
    <row r="230" spans="1:94">
      <c r="A230" s="1">
        <v>227</v>
      </c>
      <c r="B230" s="37" t="str">
        <f t="shared" si="121"/>
        <v>Pass</v>
      </c>
      <c r="C230" s="37" t="str">
        <f>IF(COUNTBLANK(Survey!B230:ET230)=$C$2, "Pass", "Fail")</f>
        <v>Pass</v>
      </c>
      <c r="D230" s="37" t="str">
        <f t="shared" si="122"/>
        <v>Fail</v>
      </c>
      <c r="F230" s="196" t="str">
        <f t="shared" si="123"/>
        <v>Fail</v>
      </c>
      <c r="G230" s="43">
        <f>COUNTBLANK(Survey!B230:D230)+COUNTBLANK(Survey!G230)+COUNTBLANK(Survey!I230)+COUNTBLANK(Survey!L230:M230)+COUNTBLANK(Survey!P230)+COUNTBLANK(Survey!S230:U230)+COUNTBLANK(Survey!AA230:AC230)+COUNTBLANK(Survey!AF230:AG230)+COUNTBLANK(Survey!AK230)</f>
        <v>17</v>
      </c>
      <c r="H230" s="196" t="str">
        <f t="shared" si="124"/>
        <v>Pass</v>
      </c>
      <c r="I230" s="44">
        <f>LEN(Survey!E230)</f>
        <v>0</v>
      </c>
      <c r="J230" s="196" t="str">
        <f t="shared" si="125"/>
        <v>Pass</v>
      </c>
      <c r="K230" s="43">
        <f>LEN(Survey!F230)</f>
        <v>0</v>
      </c>
      <c r="L230" s="196" t="str">
        <f t="shared" si="126"/>
        <v>Pass</v>
      </c>
      <c r="M230" s="44">
        <f>LEN(Survey!H230)</f>
        <v>0</v>
      </c>
      <c r="N230" s="43" t="str">
        <f>IF(Survey!$L230="Prospectus fund", "Yes", "No")</f>
        <v>No</v>
      </c>
      <c r="O230" s="196" t="str">
        <f t="shared" si="127"/>
        <v>Pass</v>
      </c>
      <c r="P230" s="44">
        <f>MOD((LEN(Survey!J230)+2),11)</f>
        <v>2</v>
      </c>
      <c r="Q230" s="48" t="b">
        <f>IF(OR(Survey!$M230="ETF",Survey!$M230="ETF, alternative mutual fund",Survey!$M230="Closed-end", Survey!$M230="Split share corp", Survey!$I230="Yes"),TRUE,FALSE)</f>
        <v>0</v>
      </c>
      <c r="R230" s="196" t="str">
        <f>IFERROR(IF(AND(OR(U230=V230,V230 = "Either"),NOT(ISBLANK(Survey!K230))),"Pass","Fail"),"Pass")</f>
        <v>Fail</v>
      </c>
      <c r="S230" s="47" cm="1">
        <f t="array" ref="S230">SUM(SUMIF(Survey!BO230:CH230,{"&gt;0","&lt;0"})*{1,-1})</f>
        <v>0</v>
      </c>
      <c r="T230" s="54" cm="1">
        <f t="array" ref="T230">SUM(SUMIF(Survey!BR230,{"&gt;0","&lt;0"})*{1,-1})+SUM(SUMIF(Survey!CB230,{"&gt;0","&lt;0"})*{1,-1})</f>
        <v>0</v>
      </c>
      <c r="U230" s="54">
        <f>Survey!K230</f>
        <v>0</v>
      </c>
      <c r="V230" s="53" t="str">
        <f t="shared" si="128"/>
        <v>Stand-alone</v>
      </c>
      <c r="W230" s="196" t="str">
        <f t="shared" si="129"/>
        <v>Fail</v>
      </c>
      <c r="X230" s="93" cm="1">
        <f t="array" ref="X230">SUM(SUMIF(Survey!BO230:CH230,{"&gt;0","&lt;0"})*{1,-1})+SUM(SUMIF(Survey!CJ230:DC230,{"&gt;0","&lt;0"})*{1,-1})</f>
        <v>0</v>
      </c>
      <c r="Y230" s="93">
        <f>IFERROR(X230/(Survey!$AL230),0)</f>
        <v>0</v>
      </c>
      <c r="Z230" s="198" t="b">
        <f>IF(OR(Survey!$M230="Alternative strategy or hedge",Survey!$M230="Other",Survey!$L230="Prospectus fund"),TRUE,FALSE)</f>
        <v>0</v>
      </c>
      <c r="AA230" s="198" t="b">
        <f>NOT(ISBLANK(Survey!$M230))</f>
        <v>0</v>
      </c>
      <c r="AB230" s="196" t="str">
        <f t="shared" si="130"/>
        <v>Pass</v>
      </c>
      <c r="AC230" s="54" t="b">
        <f>NOT(ISNUMBER(SEARCH("Other",Survey!$P230)))</f>
        <v>1</v>
      </c>
      <c r="AD230" s="53" t="b">
        <f>NOT(ISBLANK(Survey!$Q230))</f>
        <v>0</v>
      </c>
      <c r="AE230" s="239" t="str" cm="1">
        <f t="array" ref="AE230">IF(OR(IF(OR($AG230+$AH230 = 2, $AI230=1), FALSE, TRUE), AND($AF230:$AF230 = 0)),"Pass","Fail")</f>
        <v>Pass</v>
      </c>
      <c r="AF230" s="235">
        <f>COUNTBLANK(Survey!$W230:$Z230)</f>
        <v>4</v>
      </c>
      <c r="AG230" s="235">
        <f>IF(Survey!$I230="Yes",1,0)</f>
        <v>0</v>
      </c>
      <c r="AH230" s="235">
        <f>IF(OR(Survey!$M230="Mutual fund",Survey!$M230="Alternative mutual fund",Survey!$M230="Money market"),1,0)</f>
        <v>0</v>
      </c>
      <c r="AI230" s="240">
        <f>IF(OR(Survey!$M230="ETF",Survey!$M230="ETF, alternative mutual fund"),1,0)</f>
        <v>0</v>
      </c>
      <c r="AJ230" s="196" t="str">
        <f t="shared" si="131"/>
        <v>Pass</v>
      </c>
      <c r="AK230" s="54" t="b">
        <f>NOT(ISNUMBER(SEARCH("Yes",Survey!$AC230)))</f>
        <v>1</v>
      </c>
      <c r="AL230" s="53" t="b">
        <f>IF(COUNTBLANK(Survey!$AD230:$AE230)=0,TRUE, FALSE)</f>
        <v>0</v>
      </c>
      <c r="AM230" s="196" t="str">
        <f t="shared" si="132"/>
        <v>Pass</v>
      </c>
      <c r="AN230" s="54" t="b">
        <f>NOT(ISNUMBER(SEARCH("Yes",Survey!$AF230)))</f>
        <v>1</v>
      </c>
      <c r="AO230" s="53" t="b">
        <f>NOT(ISBLANK(Survey!$AH230))</f>
        <v>0</v>
      </c>
      <c r="AP230" s="196" t="str">
        <f t="shared" si="133"/>
        <v>Pass</v>
      </c>
      <c r="AQ230" s="54" t="b">
        <f>NOT(OR(ISNUMBER(SEARCH("Other",Survey!$AH230)),ISNUMBER(SEARCH("Multiple",Survey!$AH230))))</f>
        <v>1</v>
      </c>
      <c r="AR230" s="53" t="b">
        <f>NOT(ISBLANK(Survey!$AI230))</f>
        <v>0</v>
      </c>
      <c r="AS230" s="196" t="str">
        <f t="shared" si="134"/>
        <v>Fail</v>
      </c>
      <c r="AT230" s="45">
        <f>(Survey!$AL230)</f>
        <v>0</v>
      </c>
      <c r="AU230" s="37" t="str">
        <f t="shared" si="135"/>
        <v>Fail</v>
      </c>
      <c r="AV230" s="38">
        <f>ABS(Survey!$AL230)</f>
        <v>0</v>
      </c>
      <c r="AW230" s="64">
        <f>ABS(Survey!$AM230)+Survey!$AN230-ABS(Survey!$AO230)+ABS(Survey!$AP230)-ABS(Survey!$AQ230)+ABS(Survey!$AR230)-ABS(Survey!$AS230)+Survey!$AT230</f>
        <v>0</v>
      </c>
      <c r="AX230" s="46" t="str">
        <f t="shared" si="136"/>
        <v>No holdings</v>
      </c>
      <c r="AY230" s="37">
        <f t="shared" si="137"/>
        <v>0</v>
      </c>
      <c r="AZ230" s="196" t="str">
        <f t="shared" si="138"/>
        <v>Pass</v>
      </c>
      <c r="BA230" s="54" t="b">
        <f>IF(ABS(Survey!$AT230)=0,TRUE,FALSE)</f>
        <v>1</v>
      </c>
      <c r="BB230" s="53" t="b">
        <f>NOT(ISBLANK(Survey!$AU230))</f>
        <v>0</v>
      </c>
      <c r="BC230" s="37" t="str">
        <f t="shared" si="139"/>
        <v>Fail</v>
      </c>
      <c r="BD230" s="38">
        <f>ABS(Survey!$AL230)</f>
        <v>0</v>
      </c>
      <c r="BE230" s="38" cm="1">
        <f t="array" ref="BE230">SUM(SUMIF(Survey!AW230:BD230,{"&gt;0","&lt;0"})*{1,-1})-SUM(SUMIF(Survey!BF230:BM230,{"&gt;0","&lt;0"})*{1,-1})</f>
        <v>0</v>
      </c>
      <c r="BF230" s="46" t="str">
        <f t="shared" si="140"/>
        <v>No holdings</v>
      </c>
      <c r="BG230" s="37">
        <f t="shared" si="141"/>
        <v>0</v>
      </c>
      <c r="BH230" s="196" t="str">
        <f t="shared" si="142"/>
        <v>Fail</v>
      </c>
      <c r="BI230" s="47">
        <f>ABS(Survey!$AL230)</f>
        <v>0</v>
      </c>
      <c r="BJ230" s="47" cm="1">
        <f t="array" ref="BJ230">SUM(SUMIF(Survey!BO230:CH230,{"&gt;0","&lt;0"})*{1,-1})-SUM(SUMIF(Survey!CJ230:DC230,{"&gt;0","&lt;0"})*{1,-1})</f>
        <v>0</v>
      </c>
      <c r="BK230" s="48" t="str">
        <f t="shared" si="143"/>
        <v>No holdings</v>
      </c>
      <c r="BL230" s="49">
        <f t="shared" si="144"/>
        <v>0</v>
      </c>
      <c r="BM230" s="196" t="str">
        <f t="shared" si="145"/>
        <v>Pass</v>
      </c>
      <c r="BN230" s="54" t="b">
        <f>IF(ABS(Survey!$CH230)=0,TRUE,FALSE)</f>
        <v>1</v>
      </c>
      <c r="BO230" s="53" t="b">
        <f>NOT(ISBLANK(Survey!$CI230))</f>
        <v>0</v>
      </c>
      <c r="BP230" s="196" t="str">
        <f t="shared" si="146"/>
        <v>Pass</v>
      </c>
      <c r="BQ230" s="54" t="b">
        <f>IF(ABS(Survey!$DC230)=0,TRUE,FALSE)</f>
        <v>1</v>
      </c>
      <c r="BR230" s="53" t="b">
        <f>NOT(ISBLANK(Survey!$DD230))</f>
        <v>0</v>
      </c>
      <c r="BS230" s="37" t="str">
        <f t="shared" si="147"/>
        <v>Pass</v>
      </c>
      <c r="BT230" s="38" cm="1">
        <f t="array" ref="BT230">SUM(SUMIF(Survey!CD230,{"&gt;0","&lt;0"})*{1,-1})+SUM(SUMIF(Survey!CY230,{"&gt;0","&lt;0"})*{1,-1})</f>
        <v>0</v>
      </c>
      <c r="BU230" s="38">
        <f>SUM(SUMIF(Survey!DF230:DL230,{"&gt;0","&lt;0"})*{1,-1})+SUM(SUMIF(Survey!DN230:DT230,{"&gt;0","&lt;0"})*{1,-1})</f>
        <v>0</v>
      </c>
      <c r="BV230" s="37">
        <f t="shared" si="148"/>
        <v>0</v>
      </c>
      <c r="BW230" s="37">
        <f t="shared" si="149"/>
        <v>0</v>
      </c>
      <c r="BX230" s="196" t="str">
        <f t="shared" si="150"/>
        <v>Pass</v>
      </c>
      <c r="BY230" s="54" t="b">
        <f>IF(ABS(Survey!$DL230)=0,TRUE,FALSE)</f>
        <v>1</v>
      </c>
      <c r="BZ230" s="53" t="b">
        <f>NOT(ISBLANK(Survey!DM230))</f>
        <v>0</v>
      </c>
      <c r="CA230" s="196" t="str">
        <f t="shared" si="151"/>
        <v>Pass</v>
      </c>
      <c r="CB230" s="54" t="b">
        <f>IF(ABS(Survey!$DT230)=0,TRUE,FALSE)</f>
        <v>1</v>
      </c>
      <c r="CC230" s="53" t="b">
        <f>NOT(ISBLANK(Survey!$DU230))</f>
        <v>0</v>
      </c>
      <c r="CD230" s="196" t="str">
        <f t="shared" si="152"/>
        <v>Fail</v>
      </c>
      <c r="CE230" s="47">
        <f>SUM(SUMIF(Survey!EA230:EC230,{"&gt;0","&lt;0"})*{1,-1})</f>
        <v>0</v>
      </c>
      <c r="CF230" s="50">
        <f t="shared" si="153"/>
        <v>0</v>
      </c>
      <c r="CG230" s="50">
        <f t="shared" si="154"/>
        <v>100</v>
      </c>
      <c r="CH230" s="48" t="b">
        <f>IF(OR(Survey!$M230="ETF",Survey!$M230="ETF, alternative mutual fund",Survey!$M230="Closed-end", Survey!$M230="Split share corp"),TRUE,FALSE)</f>
        <v>0</v>
      </c>
      <c r="CI230" s="196" t="str">
        <f t="shared" si="155"/>
        <v>Fail</v>
      </c>
      <c r="CJ230" s="47">
        <f>SUM(SUMIF(Survey!EE230:EK230,{"&gt;0","&lt;0"})*{1,-1})</f>
        <v>0</v>
      </c>
      <c r="CK230" s="50">
        <f t="shared" si="156"/>
        <v>0</v>
      </c>
      <c r="CL230" s="49">
        <f t="shared" si="157"/>
        <v>100</v>
      </c>
      <c r="CM230" s="196" t="str">
        <f t="shared" si="158"/>
        <v>Fail</v>
      </c>
      <c r="CN230" s="47">
        <f>SUM(SUMIF(Survey!EM230:ES230,{"&gt;0","&lt;0"})*{1,-1})</f>
        <v>0</v>
      </c>
      <c r="CO230" s="50">
        <f t="shared" si="159"/>
        <v>0</v>
      </c>
      <c r="CP230" s="49">
        <f t="shared" si="160"/>
        <v>100</v>
      </c>
    </row>
    <row r="231" spans="1:94">
      <c r="A231" s="1">
        <v>228</v>
      </c>
      <c r="B231" s="37" t="str">
        <f t="shared" si="121"/>
        <v>Pass</v>
      </c>
      <c r="C231" s="37" t="str">
        <f>IF(COUNTBLANK(Survey!B231:ET231)=$C$2, "Pass", "Fail")</f>
        <v>Pass</v>
      </c>
      <c r="D231" s="37" t="str">
        <f t="shared" si="122"/>
        <v>Fail</v>
      </c>
      <c r="F231" s="196" t="str">
        <f t="shared" si="123"/>
        <v>Fail</v>
      </c>
      <c r="G231" s="43">
        <f>COUNTBLANK(Survey!B231:D231)+COUNTBLANK(Survey!G231)+COUNTBLANK(Survey!I231)+COUNTBLANK(Survey!L231:M231)+COUNTBLANK(Survey!P231)+COUNTBLANK(Survey!S231:U231)+COUNTBLANK(Survey!AA231:AC231)+COUNTBLANK(Survey!AF231:AG231)+COUNTBLANK(Survey!AK231)</f>
        <v>17</v>
      </c>
      <c r="H231" s="196" t="str">
        <f t="shared" si="124"/>
        <v>Pass</v>
      </c>
      <c r="I231" s="44">
        <f>LEN(Survey!E231)</f>
        <v>0</v>
      </c>
      <c r="J231" s="196" t="str">
        <f t="shared" si="125"/>
        <v>Pass</v>
      </c>
      <c r="K231" s="43">
        <f>LEN(Survey!F231)</f>
        <v>0</v>
      </c>
      <c r="L231" s="196" t="str">
        <f t="shared" si="126"/>
        <v>Pass</v>
      </c>
      <c r="M231" s="44">
        <f>LEN(Survey!H231)</f>
        <v>0</v>
      </c>
      <c r="N231" s="43" t="str">
        <f>IF(Survey!$L231="Prospectus fund", "Yes", "No")</f>
        <v>No</v>
      </c>
      <c r="O231" s="196" t="str">
        <f t="shared" si="127"/>
        <v>Pass</v>
      </c>
      <c r="P231" s="44">
        <f>MOD((LEN(Survey!J231)+2),11)</f>
        <v>2</v>
      </c>
      <c r="Q231" s="48" t="b">
        <f>IF(OR(Survey!$M231="ETF",Survey!$M231="ETF, alternative mutual fund",Survey!$M231="Closed-end", Survey!$M231="Split share corp", Survey!$I231="Yes"),TRUE,FALSE)</f>
        <v>0</v>
      </c>
      <c r="R231" s="196" t="str">
        <f>IFERROR(IF(AND(OR(U231=V231,V231 = "Either"),NOT(ISBLANK(Survey!K231))),"Pass","Fail"),"Pass")</f>
        <v>Fail</v>
      </c>
      <c r="S231" s="47" cm="1">
        <f t="array" ref="S231">SUM(SUMIF(Survey!BO231:CH231,{"&gt;0","&lt;0"})*{1,-1})</f>
        <v>0</v>
      </c>
      <c r="T231" s="54" cm="1">
        <f t="array" ref="T231">SUM(SUMIF(Survey!BR231,{"&gt;0","&lt;0"})*{1,-1})+SUM(SUMIF(Survey!CB231,{"&gt;0","&lt;0"})*{1,-1})</f>
        <v>0</v>
      </c>
      <c r="U231" s="54">
        <f>Survey!K231</f>
        <v>0</v>
      </c>
      <c r="V231" s="53" t="str">
        <f t="shared" si="128"/>
        <v>Stand-alone</v>
      </c>
      <c r="W231" s="196" t="str">
        <f t="shared" si="129"/>
        <v>Fail</v>
      </c>
      <c r="X231" s="93" cm="1">
        <f t="array" ref="X231">SUM(SUMIF(Survey!BO231:CH231,{"&gt;0","&lt;0"})*{1,-1})+SUM(SUMIF(Survey!CJ231:DC231,{"&gt;0","&lt;0"})*{1,-1})</f>
        <v>0</v>
      </c>
      <c r="Y231" s="93">
        <f>IFERROR(X231/(Survey!$AL231),0)</f>
        <v>0</v>
      </c>
      <c r="Z231" s="198" t="b">
        <f>IF(OR(Survey!$M231="Alternative strategy or hedge",Survey!$M231="Other",Survey!$L231="Prospectus fund"),TRUE,FALSE)</f>
        <v>0</v>
      </c>
      <c r="AA231" s="198" t="b">
        <f>NOT(ISBLANK(Survey!$M231))</f>
        <v>0</v>
      </c>
      <c r="AB231" s="196" t="str">
        <f t="shared" si="130"/>
        <v>Pass</v>
      </c>
      <c r="AC231" s="54" t="b">
        <f>NOT(ISNUMBER(SEARCH("Other",Survey!$P231)))</f>
        <v>1</v>
      </c>
      <c r="AD231" s="53" t="b">
        <f>NOT(ISBLANK(Survey!$Q231))</f>
        <v>0</v>
      </c>
      <c r="AE231" s="239" t="str" cm="1">
        <f t="array" ref="AE231">IF(OR(IF(OR($AG231+$AH231 = 2, $AI231=1), FALSE, TRUE), AND($AF231:$AF231 = 0)),"Pass","Fail")</f>
        <v>Pass</v>
      </c>
      <c r="AF231" s="235">
        <f>COUNTBLANK(Survey!$W231:$Z231)</f>
        <v>4</v>
      </c>
      <c r="AG231" s="235">
        <f>IF(Survey!$I231="Yes",1,0)</f>
        <v>0</v>
      </c>
      <c r="AH231" s="235">
        <f>IF(OR(Survey!$M231="Mutual fund",Survey!$M231="Alternative mutual fund",Survey!$M231="Money market"),1,0)</f>
        <v>0</v>
      </c>
      <c r="AI231" s="240">
        <f>IF(OR(Survey!$M231="ETF",Survey!$M231="ETF, alternative mutual fund"),1,0)</f>
        <v>0</v>
      </c>
      <c r="AJ231" s="196" t="str">
        <f t="shared" si="131"/>
        <v>Pass</v>
      </c>
      <c r="AK231" s="54" t="b">
        <f>NOT(ISNUMBER(SEARCH("Yes",Survey!$AC231)))</f>
        <v>1</v>
      </c>
      <c r="AL231" s="53" t="b">
        <f>IF(COUNTBLANK(Survey!$AD231:$AE231)=0,TRUE, FALSE)</f>
        <v>0</v>
      </c>
      <c r="AM231" s="196" t="str">
        <f t="shared" si="132"/>
        <v>Pass</v>
      </c>
      <c r="AN231" s="54" t="b">
        <f>NOT(ISNUMBER(SEARCH("Yes",Survey!$AF231)))</f>
        <v>1</v>
      </c>
      <c r="AO231" s="53" t="b">
        <f>NOT(ISBLANK(Survey!$AH231))</f>
        <v>0</v>
      </c>
      <c r="AP231" s="196" t="str">
        <f t="shared" si="133"/>
        <v>Pass</v>
      </c>
      <c r="AQ231" s="54" t="b">
        <f>NOT(OR(ISNUMBER(SEARCH("Other",Survey!$AH231)),ISNUMBER(SEARCH("Multiple",Survey!$AH231))))</f>
        <v>1</v>
      </c>
      <c r="AR231" s="53" t="b">
        <f>NOT(ISBLANK(Survey!$AI231))</f>
        <v>0</v>
      </c>
      <c r="AS231" s="196" t="str">
        <f t="shared" si="134"/>
        <v>Fail</v>
      </c>
      <c r="AT231" s="45">
        <f>(Survey!$AL231)</f>
        <v>0</v>
      </c>
      <c r="AU231" s="37" t="str">
        <f t="shared" si="135"/>
        <v>Fail</v>
      </c>
      <c r="AV231" s="38">
        <f>ABS(Survey!$AL231)</f>
        <v>0</v>
      </c>
      <c r="AW231" s="64">
        <f>ABS(Survey!$AM231)+Survey!$AN231-ABS(Survey!$AO231)+ABS(Survey!$AP231)-ABS(Survey!$AQ231)+ABS(Survey!$AR231)-ABS(Survey!$AS231)+Survey!$AT231</f>
        <v>0</v>
      </c>
      <c r="AX231" s="46" t="str">
        <f t="shared" si="136"/>
        <v>No holdings</v>
      </c>
      <c r="AY231" s="37">
        <f t="shared" si="137"/>
        <v>0</v>
      </c>
      <c r="AZ231" s="196" t="str">
        <f t="shared" si="138"/>
        <v>Pass</v>
      </c>
      <c r="BA231" s="54" t="b">
        <f>IF(ABS(Survey!$AT231)=0,TRUE,FALSE)</f>
        <v>1</v>
      </c>
      <c r="BB231" s="53" t="b">
        <f>NOT(ISBLANK(Survey!$AU231))</f>
        <v>0</v>
      </c>
      <c r="BC231" s="37" t="str">
        <f t="shared" si="139"/>
        <v>Fail</v>
      </c>
      <c r="BD231" s="38">
        <f>ABS(Survey!$AL231)</f>
        <v>0</v>
      </c>
      <c r="BE231" s="38" cm="1">
        <f t="array" ref="BE231">SUM(SUMIF(Survey!AW231:BD231,{"&gt;0","&lt;0"})*{1,-1})-SUM(SUMIF(Survey!BF231:BM231,{"&gt;0","&lt;0"})*{1,-1})</f>
        <v>0</v>
      </c>
      <c r="BF231" s="46" t="str">
        <f t="shared" si="140"/>
        <v>No holdings</v>
      </c>
      <c r="BG231" s="37">
        <f t="shared" si="141"/>
        <v>0</v>
      </c>
      <c r="BH231" s="196" t="str">
        <f t="shared" si="142"/>
        <v>Fail</v>
      </c>
      <c r="BI231" s="47">
        <f>ABS(Survey!$AL231)</f>
        <v>0</v>
      </c>
      <c r="BJ231" s="47" cm="1">
        <f t="array" ref="BJ231">SUM(SUMIF(Survey!BO231:CH231,{"&gt;0","&lt;0"})*{1,-1})-SUM(SUMIF(Survey!CJ231:DC231,{"&gt;0","&lt;0"})*{1,-1})</f>
        <v>0</v>
      </c>
      <c r="BK231" s="48" t="str">
        <f t="shared" si="143"/>
        <v>No holdings</v>
      </c>
      <c r="BL231" s="49">
        <f t="shared" si="144"/>
        <v>0</v>
      </c>
      <c r="BM231" s="196" t="str">
        <f t="shared" si="145"/>
        <v>Pass</v>
      </c>
      <c r="BN231" s="54" t="b">
        <f>IF(ABS(Survey!$CH231)=0,TRUE,FALSE)</f>
        <v>1</v>
      </c>
      <c r="BO231" s="53" t="b">
        <f>NOT(ISBLANK(Survey!$CI231))</f>
        <v>0</v>
      </c>
      <c r="BP231" s="196" t="str">
        <f t="shared" si="146"/>
        <v>Pass</v>
      </c>
      <c r="BQ231" s="54" t="b">
        <f>IF(ABS(Survey!$DC231)=0,TRUE,FALSE)</f>
        <v>1</v>
      </c>
      <c r="BR231" s="53" t="b">
        <f>NOT(ISBLANK(Survey!$DD231))</f>
        <v>0</v>
      </c>
      <c r="BS231" s="37" t="str">
        <f t="shared" si="147"/>
        <v>Pass</v>
      </c>
      <c r="BT231" s="38" cm="1">
        <f t="array" ref="BT231">SUM(SUMIF(Survey!CD231,{"&gt;0","&lt;0"})*{1,-1})+SUM(SUMIF(Survey!CY231,{"&gt;0","&lt;0"})*{1,-1})</f>
        <v>0</v>
      </c>
      <c r="BU231" s="38">
        <f>SUM(SUMIF(Survey!DF231:DL231,{"&gt;0","&lt;0"})*{1,-1})+SUM(SUMIF(Survey!DN231:DT231,{"&gt;0","&lt;0"})*{1,-1})</f>
        <v>0</v>
      </c>
      <c r="BV231" s="37">
        <f t="shared" si="148"/>
        <v>0</v>
      </c>
      <c r="BW231" s="37">
        <f t="shared" si="149"/>
        <v>0</v>
      </c>
      <c r="BX231" s="196" t="str">
        <f t="shared" si="150"/>
        <v>Pass</v>
      </c>
      <c r="BY231" s="54" t="b">
        <f>IF(ABS(Survey!$DL231)=0,TRUE,FALSE)</f>
        <v>1</v>
      </c>
      <c r="BZ231" s="53" t="b">
        <f>NOT(ISBLANK(Survey!DM231))</f>
        <v>0</v>
      </c>
      <c r="CA231" s="196" t="str">
        <f t="shared" si="151"/>
        <v>Pass</v>
      </c>
      <c r="CB231" s="54" t="b">
        <f>IF(ABS(Survey!$DT231)=0,TRUE,FALSE)</f>
        <v>1</v>
      </c>
      <c r="CC231" s="53" t="b">
        <f>NOT(ISBLANK(Survey!$DU231))</f>
        <v>0</v>
      </c>
      <c r="CD231" s="196" t="str">
        <f t="shared" si="152"/>
        <v>Fail</v>
      </c>
      <c r="CE231" s="47">
        <f>SUM(SUMIF(Survey!EA231:EC231,{"&gt;0","&lt;0"})*{1,-1})</f>
        <v>0</v>
      </c>
      <c r="CF231" s="50">
        <f t="shared" si="153"/>
        <v>0</v>
      </c>
      <c r="CG231" s="50">
        <f t="shared" si="154"/>
        <v>100</v>
      </c>
      <c r="CH231" s="48" t="b">
        <f>IF(OR(Survey!$M231="ETF",Survey!$M231="ETF, alternative mutual fund",Survey!$M231="Closed-end", Survey!$M231="Split share corp"),TRUE,FALSE)</f>
        <v>0</v>
      </c>
      <c r="CI231" s="196" t="str">
        <f t="shared" si="155"/>
        <v>Fail</v>
      </c>
      <c r="CJ231" s="47">
        <f>SUM(SUMIF(Survey!EE231:EK231,{"&gt;0","&lt;0"})*{1,-1})</f>
        <v>0</v>
      </c>
      <c r="CK231" s="50">
        <f t="shared" si="156"/>
        <v>0</v>
      </c>
      <c r="CL231" s="49">
        <f t="shared" si="157"/>
        <v>100</v>
      </c>
      <c r="CM231" s="196" t="str">
        <f t="shared" si="158"/>
        <v>Fail</v>
      </c>
      <c r="CN231" s="47">
        <f>SUM(SUMIF(Survey!EM231:ES231,{"&gt;0","&lt;0"})*{1,-1})</f>
        <v>0</v>
      </c>
      <c r="CO231" s="50">
        <f t="shared" si="159"/>
        <v>0</v>
      </c>
      <c r="CP231" s="49">
        <f t="shared" si="160"/>
        <v>100</v>
      </c>
    </row>
    <row r="232" spans="1:94">
      <c r="A232" s="1">
        <v>229</v>
      </c>
      <c r="B232" s="37" t="str">
        <f t="shared" si="121"/>
        <v>Pass</v>
      </c>
      <c r="C232" s="37" t="str">
        <f>IF(COUNTBLANK(Survey!B232:ET232)=$C$2, "Pass", "Fail")</f>
        <v>Pass</v>
      </c>
      <c r="D232" s="37" t="str">
        <f t="shared" si="122"/>
        <v>Fail</v>
      </c>
      <c r="F232" s="196" t="str">
        <f t="shared" si="123"/>
        <v>Fail</v>
      </c>
      <c r="G232" s="43">
        <f>COUNTBLANK(Survey!B232:D232)+COUNTBLANK(Survey!G232)+COUNTBLANK(Survey!I232)+COUNTBLANK(Survey!L232:M232)+COUNTBLANK(Survey!P232)+COUNTBLANK(Survey!S232:U232)+COUNTBLANK(Survey!AA232:AC232)+COUNTBLANK(Survey!AF232:AG232)+COUNTBLANK(Survey!AK232)</f>
        <v>17</v>
      </c>
      <c r="H232" s="196" t="str">
        <f t="shared" si="124"/>
        <v>Pass</v>
      </c>
      <c r="I232" s="44">
        <f>LEN(Survey!E232)</f>
        <v>0</v>
      </c>
      <c r="J232" s="196" t="str">
        <f t="shared" si="125"/>
        <v>Pass</v>
      </c>
      <c r="K232" s="43">
        <f>LEN(Survey!F232)</f>
        <v>0</v>
      </c>
      <c r="L232" s="196" t="str">
        <f t="shared" si="126"/>
        <v>Pass</v>
      </c>
      <c r="M232" s="44">
        <f>LEN(Survey!H232)</f>
        <v>0</v>
      </c>
      <c r="N232" s="43" t="str">
        <f>IF(Survey!$L232="Prospectus fund", "Yes", "No")</f>
        <v>No</v>
      </c>
      <c r="O232" s="196" t="str">
        <f t="shared" si="127"/>
        <v>Pass</v>
      </c>
      <c r="P232" s="44">
        <f>MOD((LEN(Survey!J232)+2),11)</f>
        <v>2</v>
      </c>
      <c r="Q232" s="48" t="b">
        <f>IF(OR(Survey!$M232="ETF",Survey!$M232="ETF, alternative mutual fund",Survey!$M232="Closed-end", Survey!$M232="Split share corp", Survey!$I232="Yes"),TRUE,FALSE)</f>
        <v>0</v>
      </c>
      <c r="R232" s="196" t="str">
        <f>IFERROR(IF(AND(OR(U232=V232,V232 = "Either"),NOT(ISBLANK(Survey!K232))),"Pass","Fail"),"Pass")</f>
        <v>Fail</v>
      </c>
      <c r="S232" s="47" cm="1">
        <f t="array" ref="S232">SUM(SUMIF(Survey!BO232:CH232,{"&gt;0","&lt;0"})*{1,-1})</f>
        <v>0</v>
      </c>
      <c r="T232" s="54" cm="1">
        <f t="array" ref="T232">SUM(SUMIF(Survey!BR232,{"&gt;0","&lt;0"})*{1,-1})+SUM(SUMIF(Survey!CB232,{"&gt;0","&lt;0"})*{1,-1})</f>
        <v>0</v>
      </c>
      <c r="U232" s="54">
        <f>Survey!K232</f>
        <v>0</v>
      </c>
      <c r="V232" s="53" t="str">
        <f t="shared" si="128"/>
        <v>Stand-alone</v>
      </c>
      <c r="W232" s="196" t="str">
        <f t="shared" si="129"/>
        <v>Fail</v>
      </c>
      <c r="X232" s="93" cm="1">
        <f t="array" ref="X232">SUM(SUMIF(Survey!BO232:CH232,{"&gt;0","&lt;0"})*{1,-1})+SUM(SUMIF(Survey!CJ232:DC232,{"&gt;0","&lt;0"})*{1,-1})</f>
        <v>0</v>
      </c>
      <c r="Y232" s="93">
        <f>IFERROR(X232/(Survey!$AL232),0)</f>
        <v>0</v>
      </c>
      <c r="Z232" s="198" t="b">
        <f>IF(OR(Survey!$M232="Alternative strategy or hedge",Survey!$M232="Other",Survey!$L232="Prospectus fund"),TRUE,FALSE)</f>
        <v>0</v>
      </c>
      <c r="AA232" s="198" t="b">
        <f>NOT(ISBLANK(Survey!$M232))</f>
        <v>0</v>
      </c>
      <c r="AB232" s="196" t="str">
        <f t="shared" si="130"/>
        <v>Pass</v>
      </c>
      <c r="AC232" s="54" t="b">
        <f>NOT(ISNUMBER(SEARCH("Other",Survey!$P232)))</f>
        <v>1</v>
      </c>
      <c r="AD232" s="53" t="b">
        <f>NOT(ISBLANK(Survey!$Q232))</f>
        <v>0</v>
      </c>
      <c r="AE232" s="239" t="str" cm="1">
        <f t="array" ref="AE232">IF(OR(IF(OR($AG232+$AH232 = 2, $AI232=1), FALSE, TRUE), AND($AF232:$AF232 = 0)),"Pass","Fail")</f>
        <v>Pass</v>
      </c>
      <c r="AF232" s="235">
        <f>COUNTBLANK(Survey!$W232:$Z232)</f>
        <v>4</v>
      </c>
      <c r="AG232" s="235">
        <f>IF(Survey!$I232="Yes",1,0)</f>
        <v>0</v>
      </c>
      <c r="AH232" s="235">
        <f>IF(OR(Survey!$M232="Mutual fund",Survey!$M232="Alternative mutual fund",Survey!$M232="Money market"),1,0)</f>
        <v>0</v>
      </c>
      <c r="AI232" s="240">
        <f>IF(OR(Survey!$M232="ETF",Survey!$M232="ETF, alternative mutual fund"),1,0)</f>
        <v>0</v>
      </c>
      <c r="AJ232" s="196" t="str">
        <f t="shared" si="131"/>
        <v>Pass</v>
      </c>
      <c r="AK232" s="54" t="b">
        <f>NOT(ISNUMBER(SEARCH("Yes",Survey!$AC232)))</f>
        <v>1</v>
      </c>
      <c r="AL232" s="53" t="b">
        <f>IF(COUNTBLANK(Survey!$AD232:$AE232)=0,TRUE, FALSE)</f>
        <v>0</v>
      </c>
      <c r="AM232" s="196" t="str">
        <f t="shared" si="132"/>
        <v>Pass</v>
      </c>
      <c r="AN232" s="54" t="b">
        <f>NOT(ISNUMBER(SEARCH("Yes",Survey!$AF232)))</f>
        <v>1</v>
      </c>
      <c r="AO232" s="53" t="b">
        <f>NOT(ISBLANK(Survey!$AH232))</f>
        <v>0</v>
      </c>
      <c r="AP232" s="196" t="str">
        <f t="shared" si="133"/>
        <v>Pass</v>
      </c>
      <c r="AQ232" s="54" t="b">
        <f>NOT(OR(ISNUMBER(SEARCH("Other",Survey!$AH232)),ISNUMBER(SEARCH("Multiple",Survey!$AH232))))</f>
        <v>1</v>
      </c>
      <c r="AR232" s="53" t="b">
        <f>NOT(ISBLANK(Survey!$AI232))</f>
        <v>0</v>
      </c>
      <c r="AS232" s="196" t="str">
        <f t="shared" si="134"/>
        <v>Fail</v>
      </c>
      <c r="AT232" s="45">
        <f>(Survey!$AL232)</f>
        <v>0</v>
      </c>
      <c r="AU232" s="37" t="str">
        <f t="shared" si="135"/>
        <v>Fail</v>
      </c>
      <c r="AV232" s="38">
        <f>ABS(Survey!$AL232)</f>
        <v>0</v>
      </c>
      <c r="AW232" s="64">
        <f>ABS(Survey!$AM232)+Survey!$AN232-ABS(Survey!$AO232)+ABS(Survey!$AP232)-ABS(Survey!$AQ232)+ABS(Survey!$AR232)-ABS(Survey!$AS232)+Survey!$AT232</f>
        <v>0</v>
      </c>
      <c r="AX232" s="46" t="str">
        <f t="shared" si="136"/>
        <v>No holdings</v>
      </c>
      <c r="AY232" s="37">
        <f t="shared" si="137"/>
        <v>0</v>
      </c>
      <c r="AZ232" s="196" t="str">
        <f t="shared" si="138"/>
        <v>Pass</v>
      </c>
      <c r="BA232" s="54" t="b">
        <f>IF(ABS(Survey!$AT232)=0,TRUE,FALSE)</f>
        <v>1</v>
      </c>
      <c r="BB232" s="53" t="b">
        <f>NOT(ISBLANK(Survey!$AU232))</f>
        <v>0</v>
      </c>
      <c r="BC232" s="37" t="str">
        <f t="shared" si="139"/>
        <v>Fail</v>
      </c>
      <c r="BD232" s="38">
        <f>ABS(Survey!$AL232)</f>
        <v>0</v>
      </c>
      <c r="BE232" s="38" cm="1">
        <f t="array" ref="BE232">SUM(SUMIF(Survey!AW232:BD232,{"&gt;0","&lt;0"})*{1,-1})-SUM(SUMIF(Survey!BF232:BM232,{"&gt;0","&lt;0"})*{1,-1})</f>
        <v>0</v>
      </c>
      <c r="BF232" s="46" t="str">
        <f t="shared" si="140"/>
        <v>No holdings</v>
      </c>
      <c r="BG232" s="37">
        <f t="shared" si="141"/>
        <v>0</v>
      </c>
      <c r="BH232" s="196" t="str">
        <f t="shared" si="142"/>
        <v>Fail</v>
      </c>
      <c r="BI232" s="47">
        <f>ABS(Survey!$AL232)</f>
        <v>0</v>
      </c>
      <c r="BJ232" s="47" cm="1">
        <f t="array" ref="BJ232">SUM(SUMIF(Survey!BO232:CH232,{"&gt;0","&lt;0"})*{1,-1})-SUM(SUMIF(Survey!CJ232:DC232,{"&gt;0","&lt;0"})*{1,-1})</f>
        <v>0</v>
      </c>
      <c r="BK232" s="48" t="str">
        <f t="shared" si="143"/>
        <v>No holdings</v>
      </c>
      <c r="BL232" s="49">
        <f t="shared" si="144"/>
        <v>0</v>
      </c>
      <c r="BM232" s="196" t="str">
        <f t="shared" si="145"/>
        <v>Pass</v>
      </c>
      <c r="BN232" s="54" t="b">
        <f>IF(ABS(Survey!$CH232)=0,TRUE,FALSE)</f>
        <v>1</v>
      </c>
      <c r="BO232" s="53" t="b">
        <f>NOT(ISBLANK(Survey!$CI232))</f>
        <v>0</v>
      </c>
      <c r="BP232" s="196" t="str">
        <f t="shared" si="146"/>
        <v>Pass</v>
      </c>
      <c r="BQ232" s="54" t="b">
        <f>IF(ABS(Survey!$DC232)=0,TRUE,FALSE)</f>
        <v>1</v>
      </c>
      <c r="BR232" s="53" t="b">
        <f>NOT(ISBLANK(Survey!$DD232))</f>
        <v>0</v>
      </c>
      <c r="BS232" s="37" t="str">
        <f t="shared" si="147"/>
        <v>Pass</v>
      </c>
      <c r="BT232" s="38" cm="1">
        <f t="array" ref="BT232">SUM(SUMIF(Survey!CD232,{"&gt;0","&lt;0"})*{1,-1})+SUM(SUMIF(Survey!CY232,{"&gt;0","&lt;0"})*{1,-1})</f>
        <v>0</v>
      </c>
      <c r="BU232" s="38">
        <f>SUM(SUMIF(Survey!DF232:DL232,{"&gt;0","&lt;0"})*{1,-1})+SUM(SUMIF(Survey!DN232:DT232,{"&gt;0","&lt;0"})*{1,-1})</f>
        <v>0</v>
      </c>
      <c r="BV232" s="37">
        <f t="shared" si="148"/>
        <v>0</v>
      </c>
      <c r="BW232" s="37">
        <f t="shared" si="149"/>
        <v>0</v>
      </c>
      <c r="BX232" s="196" t="str">
        <f t="shared" si="150"/>
        <v>Pass</v>
      </c>
      <c r="BY232" s="54" t="b">
        <f>IF(ABS(Survey!$DL232)=0,TRUE,FALSE)</f>
        <v>1</v>
      </c>
      <c r="BZ232" s="53" t="b">
        <f>NOT(ISBLANK(Survey!DM232))</f>
        <v>0</v>
      </c>
      <c r="CA232" s="196" t="str">
        <f t="shared" si="151"/>
        <v>Pass</v>
      </c>
      <c r="CB232" s="54" t="b">
        <f>IF(ABS(Survey!$DT232)=0,TRUE,FALSE)</f>
        <v>1</v>
      </c>
      <c r="CC232" s="53" t="b">
        <f>NOT(ISBLANK(Survey!$DU232))</f>
        <v>0</v>
      </c>
      <c r="CD232" s="196" t="str">
        <f t="shared" si="152"/>
        <v>Fail</v>
      </c>
      <c r="CE232" s="47">
        <f>SUM(SUMIF(Survey!EA232:EC232,{"&gt;0","&lt;0"})*{1,-1})</f>
        <v>0</v>
      </c>
      <c r="CF232" s="50">
        <f t="shared" si="153"/>
        <v>0</v>
      </c>
      <c r="CG232" s="50">
        <f t="shared" si="154"/>
        <v>100</v>
      </c>
      <c r="CH232" s="48" t="b">
        <f>IF(OR(Survey!$M232="ETF",Survey!$M232="ETF, alternative mutual fund",Survey!$M232="Closed-end", Survey!$M232="Split share corp"),TRUE,FALSE)</f>
        <v>0</v>
      </c>
      <c r="CI232" s="196" t="str">
        <f t="shared" si="155"/>
        <v>Fail</v>
      </c>
      <c r="CJ232" s="47">
        <f>SUM(SUMIF(Survey!EE232:EK232,{"&gt;0","&lt;0"})*{1,-1})</f>
        <v>0</v>
      </c>
      <c r="CK232" s="50">
        <f t="shared" si="156"/>
        <v>0</v>
      </c>
      <c r="CL232" s="49">
        <f t="shared" si="157"/>
        <v>100</v>
      </c>
      <c r="CM232" s="196" t="str">
        <f t="shared" si="158"/>
        <v>Fail</v>
      </c>
      <c r="CN232" s="47">
        <f>SUM(SUMIF(Survey!EM232:ES232,{"&gt;0","&lt;0"})*{1,-1})</f>
        <v>0</v>
      </c>
      <c r="CO232" s="50">
        <f t="shared" si="159"/>
        <v>0</v>
      </c>
      <c r="CP232" s="49">
        <f t="shared" si="160"/>
        <v>100</v>
      </c>
    </row>
    <row r="233" spans="1:94">
      <c r="A233" s="1">
        <v>230</v>
      </c>
      <c r="B233" s="37" t="str">
        <f t="shared" si="121"/>
        <v>Pass</v>
      </c>
      <c r="C233" s="37" t="str">
        <f>IF(COUNTBLANK(Survey!B233:ET233)=$C$2, "Pass", "Fail")</f>
        <v>Pass</v>
      </c>
      <c r="D233" s="37" t="str">
        <f t="shared" si="122"/>
        <v>Fail</v>
      </c>
      <c r="F233" s="196" t="str">
        <f t="shared" si="123"/>
        <v>Fail</v>
      </c>
      <c r="G233" s="43">
        <f>COUNTBLANK(Survey!B233:D233)+COUNTBLANK(Survey!G233)+COUNTBLANK(Survey!I233)+COUNTBLANK(Survey!L233:M233)+COUNTBLANK(Survey!P233)+COUNTBLANK(Survey!S233:U233)+COUNTBLANK(Survey!AA233:AC233)+COUNTBLANK(Survey!AF233:AG233)+COUNTBLANK(Survey!AK233)</f>
        <v>17</v>
      </c>
      <c r="H233" s="196" t="str">
        <f t="shared" si="124"/>
        <v>Pass</v>
      </c>
      <c r="I233" s="44">
        <f>LEN(Survey!E233)</f>
        <v>0</v>
      </c>
      <c r="J233" s="196" t="str">
        <f t="shared" si="125"/>
        <v>Pass</v>
      </c>
      <c r="K233" s="43">
        <f>LEN(Survey!F233)</f>
        <v>0</v>
      </c>
      <c r="L233" s="196" t="str">
        <f t="shared" si="126"/>
        <v>Pass</v>
      </c>
      <c r="M233" s="44">
        <f>LEN(Survey!H233)</f>
        <v>0</v>
      </c>
      <c r="N233" s="43" t="str">
        <f>IF(Survey!$L233="Prospectus fund", "Yes", "No")</f>
        <v>No</v>
      </c>
      <c r="O233" s="196" t="str">
        <f t="shared" si="127"/>
        <v>Pass</v>
      </c>
      <c r="P233" s="44">
        <f>MOD((LEN(Survey!J233)+2),11)</f>
        <v>2</v>
      </c>
      <c r="Q233" s="48" t="b">
        <f>IF(OR(Survey!$M233="ETF",Survey!$M233="ETF, alternative mutual fund",Survey!$M233="Closed-end", Survey!$M233="Split share corp", Survey!$I233="Yes"),TRUE,FALSE)</f>
        <v>0</v>
      </c>
      <c r="R233" s="196" t="str">
        <f>IFERROR(IF(AND(OR(U233=V233,V233 = "Either"),NOT(ISBLANK(Survey!K233))),"Pass","Fail"),"Pass")</f>
        <v>Fail</v>
      </c>
      <c r="S233" s="47" cm="1">
        <f t="array" ref="S233">SUM(SUMIF(Survey!BO233:CH233,{"&gt;0","&lt;0"})*{1,-1})</f>
        <v>0</v>
      </c>
      <c r="T233" s="54" cm="1">
        <f t="array" ref="T233">SUM(SUMIF(Survey!BR233,{"&gt;0","&lt;0"})*{1,-1})+SUM(SUMIF(Survey!CB233,{"&gt;0","&lt;0"})*{1,-1})</f>
        <v>0</v>
      </c>
      <c r="U233" s="54">
        <f>Survey!K233</f>
        <v>0</v>
      </c>
      <c r="V233" s="53" t="str">
        <f t="shared" si="128"/>
        <v>Stand-alone</v>
      </c>
      <c r="W233" s="196" t="str">
        <f t="shared" si="129"/>
        <v>Fail</v>
      </c>
      <c r="X233" s="93" cm="1">
        <f t="array" ref="X233">SUM(SUMIF(Survey!BO233:CH233,{"&gt;0","&lt;0"})*{1,-1})+SUM(SUMIF(Survey!CJ233:DC233,{"&gt;0","&lt;0"})*{1,-1})</f>
        <v>0</v>
      </c>
      <c r="Y233" s="93">
        <f>IFERROR(X233/(Survey!$AL233),0)</f>
        <v>0</v>
      </c>
      <c r="Z233" s="198" t="b">
        <f>IF(OR(Survey!$M233="Alternative strategy or hedge",Survey!$M233="Other",Survey!$L233="Prospectus fund"),TRUE,FALSE)</f>
        <v>0</v>
      </c>
      <c r="AA233" s="198" t="b">
        <f>NOT(ISBLANK(Survey!$M233))</f>
        <v>0</v>
      </c>
      <c r="AB233" s="196" t="str">
        <f t="shared" si="130"/>
        <v>Pass</v>
      </c>
      <c r="AC233" s="54" t="b">
        <f>NOT(ISNUMBER(SEARCH("Other",Survey!$P233)))</f>
        <v>1</v>
      </c>
      <c r="AD233" s="53" t="b">
        <f>NOT(ISBLANK(Survey!$Q233))</f>
        <v>0</v>
      </c>
      <c r="AE233" s="239" t="str" cm="1">
        <f t="array" ref="AE233">IF(OR(IF(OR($AG233+$AH233 = 2, $AI233=1), FALSE, TRUE), AND($AF233:$AF233 = 0)),"Pass","Fail")</f>
        <v>Pass</v>
      </c>
      <c r="AF233" s="235">
        <f>COUNTBLANK(Survey!$W233:$Z233)</f>
        <v>4</v>
      </c>
      <c r="AG233" s="235">
        <f>IF(Survey!$I233="Yes",1,0)</f>
        <v>0</v>
      </c>
      <c r="AH233" s="235">
        <f>IF(OR(Survey!$M233="Mutual fund",Survey!$M233="Alternative mutual fund",Survey!$M233="Money market"),1,0)</f>
        <v>0</v>
      </c>
      <c r="AI233" s="240">
        <f>IF(OR(Survey!$M233="ETF",Survey!$M233="ETF, alternative mutual fund"),1,0)</f>
        <v>0</v>
      </c>
      <c r="AJ233" s="196" t="str">
        <f t="shared" si="131"/>
        <v>Pass</v>
      </c>
      <c r="AK233" s="54" t="b">
        <f>NOT(ISNUMBER(SEARCH("Yes",Survey!$AC233)))</f>
        <v>1</v>
      </c>
      <c r="AL233" s="53" t="b">
        <f>IF(COUNTBLANK(Survey!$AD233:$AE233)=0,TRUE, FALSE)</f>
        <v>0</v>
      </c>
      <c r="AM233" s="196" t="str">
        <f t="shared" si="132"/>
        <v>Pass</v>
      </c>
      <c r="AN233" s="54" t="b">
        <f>NOT(ISNUMBER(SEARCH("Yes",Survey!$AF233)))</f>
        <v>1</v>
      </c>
      <c r="AO233" s="53" t="b">
        <f>NOT(ISBLANK(Survey!$AH233))</f>
        <v>0</v>
      </c>
      <c r="AP233" s="196" t="str">
        <f t="shared" si="133"/>
        <v>Pass</v>
      </c>
      <c r="AQ233" s="54" t="b">
        <f>NOT(OR(ISNUMBER(SEARCH("Other",Survey!$AH233)),ISNUMBER(SEARCH("Multiple",Survey!$AH233))))</f>
        <v>1</v>
      </c>
      <c r="AR233" s="53" t="b">
        <f>NOT(ISBLANK(Survey!$AI233))</f>
        <v>0</v>
      </c>
      <c r="AS233" s="196" t="str">
        <f t="shared" si="134"/>
        <v>Fail</v>
      </c>
      <c r="AT233" s="45">
        <f>(Survey!$AL233)</f>
        <v>0</v>
      </c>
      <c r="AU233" s="37" t="str">
        <f t="shared" si="135"/>
        <v>Fail</v>
      </c>
      <c r="AV233" s="38">
        <f>ABS(Survey!$AL233)</f>
        <v>0</v>
      </c>
      <c r="AW233" s="64">
        <f>ABS(Survey!$AM233)+Survey!$AN233-ABS(Survey!$AO233)+ABS(Survey!$AP233)-ABS(Survey!$AQ233)+ABS(Survey!$AR233)-ABS(Survey!$AS233)+Survey!$AT233</f>
        <v>0</v>
      </c>
      <c r="AX233" s="46" t="str">
        <f t="shared" si="136"/>
        <v>No holdings</v>
      </c>
      <c r="AY233" s="37">
        <f t="shared" si="137"/>
        <v>0</v>
      </c>
      <c r="AZ233" s="196" t="str">
        <f t="shared" si="138"/>
        <v>Pass</v>
      </c>
      <c r="BA233" s="54" t="b">
        <f>IF(ABS(Survey!$AT233)=0,TRUE,FALSE)</f>
        <v>1</v>
      </c>
      <c r="BB233" s="53" t="b">
        <f>NOT(ISBLANK(Survey!$AU233))</f>
        <v>0</v>
      </c>
      <c r="BC233" s="37" t="str">
        <f t="shared" si="139"/>
        <v>Fail</v>
      </c>
      <c r="BD233" s="38">
        <f>ABS(Survey!$AL233)</f>
        <v>0</v>
      </c>
      <c r="BE233" s="38" cm="1">
        <f t="array" ref="BE233">SUM(SUMIF(Survey!AW233:BD233,{"&gt;0","&lt;0"})*{1,-1})-SUM(SUMIF(Survey!BF233:BM233,{"&gt;0","&lt;0"})*{1,-1})</f>
        <v>0</v>
      </c>
      <c r="BF233" s="46" t="str">
        <f t="shared" si="140"/>
        <v>No holdings</v>
      </c>
      <c r="BG233" s="37">
        <f t="shared" si="141"/>
        <v>0</v>
      </c>
      <c r="BH233" s="196" t="str">
        <f t="shared" si="142"/>
        <v>Fail</v>
      </c>
      <c r="BI233" s="47">
        <f>ABS(Survey!$AL233)</f>
        <v>0</v>
      </c>
      <c r="BJ233" s="47" cm="1">
        <f t="array" ref="BJ233">SUM(SUMIF(Survey!BO233:CH233,{"&gt;0","&lt;0"})*{1,-1})-SUM(SUMIF(Survey!CJ233:DC233,{"&gt;0","&lt;0"})*{1,-1})</f>
        <v>0</v>
      </c>
      <c r="BK233" s="48" t="str">
        <f t="shared" si="143"/>
        <v>No holdings</v>
      </c>
      <c r="BL233" s="49">
        <f t="shared" si="144"/>
        <v>0</v>
      </c>
      <c r="BM233" s="196" t="str">
        <f t="shared" si="145"/>
        <v>Pass</v>
      </c>
      <c r="BN233" s="54" t="b">
        <f>IF(ABS(Survey!$CH233)=0,TRUE,FALSE)</f>
        <v>1</v>
      </c>
      <c r="BO233" s="53" t="b">
        <f>NOT(ISBLANK(Survey!$CI233))</f>
        <v>0</v>
      </c>
      <c r="BP233" s="196" t="str">
        <f t="shared" si="146"/>
        <v>Pass</v>
      </c>
      <c r="BQ233" s="54" t="b">
        <f>IF(ABS(Survey!$DC233)=0,TRUE,FALSE)</f>
        <v>1</v>
      </c>
      <c r="BR233" s="53" t="b">
        <f>NOT(ISBLANK(Survey!$DD233))</f>
        <v>0</v>
      </c>
      <c r="BS233" s="37" t="str">
        <f t="shared" si="147"/>
        <v>Pass</v>
      </c>
      <c r="BT233" s="38" cm="1">
        <f t="array" ref="BT233">SUM(SUMIF(Survey!CD233,{"&gt;0","&lt;0"})*{1,-1})+SUM(SUMIF(Survey!CY233,{"&gt;0","&lt;0"})*{1,-1})</f>
        <v>0</v>
      </c>
      <c r="BU233" s="38">
        <f>SUM(SUMIF(Survey!DF233:DL233,{"&gt;0","&lt;0"})*{1,-1})+SUM(SUMIF(Survey!DN233:DT233,{"&gt;0","&lt;0"})*{1,-1})</f>
        <v>0</v>
      </c>
      <c r="BV233" s="37">
        <f t="shared" si="148"/>
        <v>0</v>
      </c>
      <c r="BW233" s="37">
        <f t="shared" si="149"/>
        <v>0</v>
      </c>
      <c r="BX233" s="196" t="str">
        <f t="shared" si="150"/>
        <v>Pass</v>
      </c>
      <c r="BY233" s="54" t="b">
        <f>IF(ABS(Survey!$DL233)=0,TRUE,FALSE)</f>
        <v>1</v>
      </c>
      <c r="BZ233" s="53" t="b">
        <f>NOT(ISBLANK(Survey!DM233))</f>
        <v>0</v>
      </c>
      <c r="CA233" s="196" t="str">
        <f t="shared" si="151"/>
        <v>Pass</v>
      </c>
      <c r="CB233" s="54" t="b">
        <f>IF(ABS(Survey!$DT233)=0,TRUE,FALSE)</f>
        <v>1</v>
      </c>
      <c r="CC233" s="53" t="b">
        <f>NOT(ISBLANK(Survey!$DU233))</f>
        <v>0</v>
      </c>
      <c r="CD233" s="196" t="str">
        <f t="shared" si="152"/>
        <v>Fail</v>
      </c>
      <c r="CE233" s="47">
        <f>SUM(SUMIF(Survey!EA233:EC233,{"&gt;0","&lt;0"})*{1,-1})</f>
        <v>0</v>
      </c>
      <c r="CF233" s="50">
        <f t="shared" si="153"/>
        <v>0</v>
      </c>
      <c r="CG233" s="50">
        <f t="shared" si="154"/>
        <v>100</v>
      </c>
      <c r="CH233" s="48" t="b">
        <f>IF(OR(Survey!$M233="ETF",Survey!$M233="ETF, alternative mutual fund",Survey!$M233="Closed-end", Survey!$M233="Split share corp"),TRUE,FALSE)</f>
        <v>0</v>
      </c>
      <c r="CI233" s="196" t="str">
        <f t="shared" si="155"/>
        <v>Fail</v>
      </c>
      <c r="CJ233" s="47">
        <f>SUM(SUMIF(Survey!EE233:EK233,{"&gt;0","&lt;0"})*{1,-1})</f>
        <v>0</v>
      </c>
      <c r="CK233" s="50">
        <f t="shared" si="156"/>
        <v>0</v>
      </c>
      <c r="CL233" s="49">
        <f t="shared" si="157"/>
        <v>100</v>
      </c>
      <c r="CM233" s="196" t="str">
        <f t="shared" si="158"/>
        <v>Fail</v>
      </c>
      <c r="CN233" s="47">
        <f>SUM(SUMIF(Survey!EM233:ES233,{"&gt;0","&lt;0"})*{1,-1})</f>
        <v>0</v>
      </c>
      <c r="CO233" s="50">
        <f t="shared" si="159"/>
        <v>0</v>
      </c>
      <c r="CP233" s="49">
        <f t="shared" si="160"/>
        <v>100</v>
      </c>
    </row>
    <row r="234" spans="1:94">
      <c r="A234" s="1">
        <v>231</v>
      </c>
      <c r="B234" s="37" t="str">
        <f t="shared" si="121"/>
        <v>Pass</v>
      </c>
      <c r="C234" s="37" t="str">
        <f>IF(COUNTBLANK(Survey!B234:ET234)=$C$2, "Pass", "Fail")</f>
        <v>Pass</v>
      </c>
      <c r="D234" s="37" t="str">
        <f t="shared" si="122"/>
        <v>Fail</v>
      </c>
      <c r="F234" s="196" t="str">
        <f t="shared" si="123"/>
        <v>Fail</v>
      </c>
      <c r="G234" s="43">
        <f>COUNTBLANK(Survey!B234:D234)+COUNTBLANK(Survey!G234)+COUNTBLANK(Survey!I234)+COUNTBLANK(Survey!L234:M234)+COUNTBLANK(Survey!P234)+COUNTBLANK(Survey!S234:U234)+COUNTBLANK(Survey!AA234:AC234)+COUNTBLANK(Survey!AF234:AG234)+COUNTBLANK(Survey!AK234)</f>
        <v>17</v>
      </c>
      <c r="H234" s="196" t="str">
        <f t="shared" si="124"/>
        <v>Pass</v>
      </c>
      <c r="I234" s="44">
        <f>LEN(Survey!E234)</f>
        <v>0</v>
      </c>
      <c r="J234" s="196" t="str">
        <f t="shared" si="125"/>
        <v>Pass</v>
      </c>
      <c r="K234" s="43">
        <f>LEN(Survey!F234)</f>
        <v>0</v>
      </c>
      <c r="L234" s="196" t="str">
        <f t="shared" si="126"/>
        <v>Pass</v>
      </c>
      <c r="M234" s="44">
        <f>LEN(Survey!H234)</f>
        <v>0</v>
      </c>
      <c r="N234" s="43" t="str">
        <f>IF(Survey!$L234="Prospectus fund", "Yes", "No")</f>
        <v>No</v>
      </c>
      <c r="O234" s="196" t="str">
        <f t="shared" si="127"/>
        <v>Pass</v>
      </c>
      <c r="P234" s="44">
        <f>MOD((LEN(Survey!J234)+2),11)</f>
        <v>2</v>
      </c>
      <c r="Q234" s="48" t="b">
        <f>IF(OR(Survey!$M234="ETF",Survey!$M234="ETF, alternative mutual fund",Survey!$M234="Closed-end", Survey!$M234="Split share corp", Survey!$I234="Yes"),TRUE,FALSE)</f>
        <v>0</v>
      </c>
      <c r="R234" s="196" t="str">
        <f>IFERROR(IF(AND(OR(U234=V234,V234 = "Either"),NOT(ISBLANK(Survey!K234))),"Pass","Fail"),"Pass")</f>
        <v>Fail</v>
      </c>
      <c r="S234" s="47" cm="1">
        <f t="array" ref="S234">SUM(SUMIF(Survey!BO234:CH234,{"&gt;0","&lt;0"})*{1,-1})</f>
        <v>0</v>
      </c>
      <c r="T234" s="54" cm="1">
        <f t="array" ref="T234">SUM(SUMIF(Survey!BR234,{"&gt;0","&lt;0"})*{1,-1})+SUM(SUMIF(Survey!CB234,{"&gt;0","&lt;0"})*{1,-1})</f>
        <v>0</v>
      </c>
      <c r="U234" s="54">
        <f>Survey!K234</f>
        <v>0</v>
      </c>
      <c r="V234" s="53" t="str">
        <f t="shared" si="128"/>
        <v>Stand-alone</v>
      </c>
      <c r="W234" s="196" t="str">
        <f t="shared" si="129"/>
        <v>Fail</v>
      </c>
      <c r="X234" s="93" cm="1">
        <f t="array" ref="X234">SUM(SUMIF(Survey!BO234:CH234,{"&gt;0","&lt;0"})*{1,-1})+SUM(SUMIF(Survey!CJ234:DC234,{"&gt;0","&lt;0"})*{1,-1})</f>
        <v>0</v>
      </c>
      <c r="Y234" s="93">
        <f>IFERROR(X234/(Survey!$AL234),0)</f>
        <v>0</v>
      </c>
      <c r="Z234" s="198" t="b">
        <f>IF(OR(Survey!$M234="Alternative strategy or hedge",Survey!$M234="Other",Survey!$L234="Prospectus fund"),TRUE,FALSE)</f>
        <v>0</v>
      </c>
      <c r="AA234" s="198" t="b">
        <f>NOT(ISBLANK(Survey!$M234))</f>
        <v>0</v>
      </c>
      <c r="AB234" s="196" t="str">
        <f t="shared" si="130"/>
        <v>Pass</v>
      </c>
      <c r="AC234" s="54" t="b">
        <f>NOT(ISNUMBER(SEARCH("Other",Survey!$P234)))</f>
        <v>1</v>
      </c>
      <c r="AD234" s="53" t="b">
        <f>NOT(ISBLANK(Survey!$Q234))</f>
        <v>0</v>
      </c>
      <c r="AE234" s="239" t="str" cm="1">
        <f t="array" ref="AE234">IF(OR(IF(OR($AG234+$AH234 = 2, $AI234=1), FALSE, TRUE), AND($AF234:$AF234 = 0)),"Pass","Fail")</f>
        <v>Pass</v>
      </c>
      <c r="AF234" s="235">
        <f>COUNTBLANK(Survey!$W234:$Z234)</f>
        <v>4</v>
      </c>
      <c r="AG234" s="235">
        <f>IF(Survey!$I234="Yes",1,0)</f>
        <v>0</v>
      </c>
      <c r="AH234" s="235">
        <f>IF(OR(Survey!$M234="Mutual fund",Survey!$M234="Alternative mutual fund",Survey!$M234="Money market"),1,0)</f>
        <v>0</v>
      </c>
      <c r="AI234" s="240">
        <f>IF(OR(Survey!$M234="ETF",Survey!$M234="ETF, alternative mutual fund"),1,0)</f>
        <v>0</v>
      </c>
      <c r="AJ234" s="196" t="str">
        <f t="shared" si="131"/>
        <v>Pass</v>
      </c>
      <c r="AK234" s="54" t="b">
        <f>NOT(ISNUMBER(SEARCH("Yes",Survey!$AC234)))</f>
        <v>1</v>
      </c>
      <c r="AL234" s="53" t="b">
        <f>IF(COUNTBLANK(Survey!$AD234:$AE234)=0,TRUE, FALSE)</f>
        <v>0</v>
      </c>
      <c r="AM234" s="196" t="str">
        <f t="shared" si="132"/>
        <v>Pass</v>
      </c>
      <c r="AN234" s="54" t="b">
        <f>NOT(ISNUMBER(SEARCH("Yes",Survey!$AF234)))</f>
        <v>1</v>
      </c>
      <c r="AO234" s="53" t="b">
        <f>NOT(ISBLANK(Survey!$AH234))</f>
        <v>0</v>
      </c>
      <c r="AP234" s="196" t="str">
        <f t="shared" si="133"/>
        <v>Pass</v>
      </c>
      <c r="AQ234" s="54" t="b">
        <f>NOT(OR(ISNUMBER(SEARCH("Other",Survey!$AH234)),ISNUMBER(SEARCH("Multiple",Survey!$AH234))))</f>
        <v>1</v>
      </c>
      <c r="AR234" s="53" t="b">
        <f>NOT(ISBLANK(Survey!$AI234))</f>
        <v>0</v>
      </c>
      <c r="AS234" s="196" t="str">
        <f t="shared" si="134"/>
        <v>Fail</v>
      </c>
      <c r="AT234" s="45">
        <f>(Survey!$AL234)</f>
        <v>0</v>
      </c>
      <c r="AU234" s="37" t="str">
        <f t="shared" si="135"/>
        <v>Fail</v>
      </c>
      <c r="AV234" s="38">
        <f>ABS(Survey!$AL234)</f>
        <v>0</v>
      </c>
      <c r="AW234" s="64">
        <f>ABS(Survey!$AM234)+Survey!$AN234-ABS(Survey!$AO234)+ABS(Survey!$AP234)-ABS(Survey!$AQ234)+ABS(Survey!$AR234)-ABS(Survey!$AS234)+Survey!$AT234</f>
        <v>0</v>
      </c>
      <c r="AX234" s="46" t="str">
        <f t="shared" si="136"/>
        <v>No holdings</v>
      </c>
      <c r="AY234" s="37">
        <f t="shared" si="137"/>
        <v>0</v>
      </c>
      <c r="AZ234" s="196" t="str">
        <f t="shared" si="138"/>
        <v>Pass</v>
      </c>
      <c r="BA234" s="54" t="b">
        <f>IF(ABS(Survey!$AT234)=0,TRUE,FALSE)</f>
        <v>1</v>
      </c>
      <c r="BB234" s="53" t="b">
        <f>NOT(ISBLANK(Survey!$AU234))</f>
        <v>0</v>
      </c>
      <c r="BC234" s="37" t="str">
        <f t="shared" si="139"/>
        <v>Fail</v>
      </c>
      <c r="BD234" s="38">
        <f>ABS(Survey!$AL234)</f>
        <v>0</v>
      </c>
      <c r="BE234" s="38" cm="1">
        <f t="array" ref="BE234">SUM(SUMIF(Survey!AW234:BD234,{"&gt;0","&lt;0"})*{1,-1})-SUM(SUMIF(Survey!BF234:BM234,{"&gt;0","&lt;0"})*{1,-1})</f>
        <v>0</v>
      </c>
      <c r="BF234" s="46" t="str">
        <f t="shared" si="140"/>
        <v>No holdings</v>
      </c>
      <c r="BG234" s="37">
        <f t="shared" si="141"/>
        <v>0</v>
      </c>
      <c r="BH234" s="196" t="str">
        <f t="shared" si="142"/>
        <v>Fail</v>
      </c>
      <c r="BI234" s="47">
        <f>ABS(Survey!$AL234)</f>
        <v>0</v>
      </c>
      <c r="BJ234" s="47" cm="1">
        <f t="array" ref="BJ234">SUM(SUMIF(Survey!BO234:CH234,{"&gt;0","&lt;0"})*{1,-1})-SUM(SUMIF(Survey!CJ234:DC234,{"&gt;0","&lt;0"})*{1,-1})</f>
        <v>0</v>
      </c>
      <c r="BK234" s="48" t="str">
        <f t="shared" si="143"/>
        <v>No holdings</v>
      </c>
      <c r="BL234" s="49">
        <f t="shared" si="144"/>
        <v>0</v>
      </c>
      <c r="BM234" s="196" t="str">
        <f t="shared" si="145"/>
        <v>Pass</v>
      </c>
      <c r="BN234" s="54" t="b">
        <f>IF(ABS(Survey!$CH234)=0,TRUE,FALSE)</f>
        <v>1</v>
      </c>
      <c r="BO234" s="53" t="b">
        <f>NOT(ISBLANK(Survey!$CI234))</f>
        <v>0</v>
      </c>
      <c r="BP234" s="196" t="str">
        <f t="shared" si="146"/>
        <v>Pass</v>
      </c>
      <c r="BQ234" s="54" t="b">
        <f>IF(ABS(Survey!$DC234)=0,TRUE,FALSE)</f>
        <v>1</v>
      </c>
      <c r="BR234" s="53" t="b">
        <f>NOT(ISBLANK(Survey!$DD234))</f>
        <v>0</v>
      </c>
      <c r="BS234" s="37" t="str">
        <f t="shared" si="147"/>
        <v>Pass</v>
      </c>
      <c r="BT234" s="38" cm="1">
        <f t="array" ref="BT234">SUM(SUMIF(Survey!CD234,{"&gt;0","&lt;0"})*{1,-1})+SUM(SUMIF(Survey!CY234,{"&gt;0","&lt;0"})*{1,-1})</f>
        <v>0</v>
      </c>
      <c r="BU234" s="38">
        <f>SUM(SUMIF(Survey!DF234:DL234,{"&gt;0","&lt;0"})*{1,-1})+SUM(SUMIF(Survey!DN234:DT234,{"&gt;0","&lt;0"})*{1,-1})</f>
        <v>0</v>
      </c>
      <c r="BV234" s="37">
        <f t="shared" si="148"/>
        <v>0</v>
      </c>
      <c r="BW234" s="37">
        <f t="shared" si="149"/>
        <v>0</v>
      </c>
      <c r="BX234" s="196" t="str">
        <f t="shared" si="150"/>
        <v>Pass</v>
      </c>
      <c r="BY234" s="54" t="b">
        <f>IF(ABS(Survey!$DL234)=0,TRUE,FALSE)</f>
        <v>1</v>
      </c>
      <c r="BZ234" s="53" t="b">
        <f>NOT(ISBLANK(Survey!DM234))</f>
        <v>0</v>
      </c>
      <c r="CA234" s="196" t="str">
        <f t="shared" si="151"/>
        <v>Pass</v>
      </c>
      <c r="CB234" s="54" t="b">
        <f>IF(ABS(Survey!$DT234)=0,TRUE,FALSE)</f>
        <v>1</v>
      </c>
      <c r="CC234" s="53" t="b">
        <f>NOT(ISBLANK(Survey!$DU234))</f>
        <v>0</v>
      </c>
      <c r="CD234" s="196" t="str">
        <f t="shared" si="152"/>
        <v>Fail</v>
      </c>
      <c r="CE234" s="47">
        <f>SUM(SUMIF(Survey!EA234:EC234,{"&gt;0","&lt;0"})*{1,-1})</f>
        <v>0</v>
      </c>
      <c r="CF234" s="50">
        <f t="shared" si="153"/>
        <v>0</v>
      </c>
      <c r="CG234" s="50">
        <f t="shared" si="154"/>
        <v>100</v>
      </c>
      <c r="CH234" s="48" t="b">
        <f>IF(OR(Survey!$M234="ETF",Survey!$M234="ETF, alternative mutual fund",Survey!$M234="Closed-end", Survey!$M234="Split share corp"),TRUE,FALSE)</f>
        <v>0</v>
      </c>
      <c r="CI234" s="196" t="str">
        <f t="shared" si="155"/>
        <v>Fail</v>
      </c>
      <c r="CJ234" s="47">
        <f>SUM(SUMIF(Survey!EE234:EK234,{"&gt;0","&lt;0"})*{1,-1})</f>
        <v>0</v>
      </c>
      <c r="CK234" s="50">
        <f t="shared" si="156"/>
        <v>0</v>
      </c>
      <c r="CL234" s="49">
        <f t="shared" si="157"/>
        <v>100</v>
      </c>
      <c r="CM234" s="196" t="str">
        <f t="shared" si="158"/>
        <v>Fail</v>
      </c>
      <c r="CN234" s="47">
        <f>SUM(SUMIF(Survey!EM234:ES234,{"&gt;0","&lt;0"})*{1,-1})</f>
        <v>0</v>
      </c>
      <c r="CO234" s="50">
        <f t="shared" si="159"/>
        <v>0</v>
      </c>
      <c r="CP234" s="49">
        <f t="shared" si="160"/>
        <v>100</v>
      </c>
    </row>
    <row r="235" spans="1:94">
      <c r="A235" s="1">
        <v>232</v>
      </c>
      <c r="B235" s="37" t="str">
        <f t="shared" si="121"/>
        <v>Pass</v>
      </c>
      <c r="C235" s="37" t="str">
        <f>IF(COUNTBLANK(Survey!B235:ET235)=$C$2, "Pass", "Fail")</f>
        <v>Pass</v>
      </c>
      <c r="D235" s="37" t="str">
        <f t="shared" si="122"/>
        <v>Fail</v>
      </c>
      <c r="F235" s="196" t="str">
        <f t="shared" si="123"/>
        <v>Fail</v>
      </c>
      <c r="G235" s="43">
        <f>COUNTBLANK(Survey!B235:D235)+COUNTBLANK(Survey!G235)+COUNTBLANK(Survey!I235)+COUNTBLANK(Survey!L235:M235)+COUNTBLANK(Survey!P235)+COUNTBLANK(Survey!S235:U235)+COUNTBLANK(Survey!AA235:AC235)+COUNTBLANK(Survey!AF235:AG235)+COUNTBLANK(Survey!AK235)</f>
        <v>17</v>
      </c>
      <c r="H235" s="196" t="str">
        <f t="shared" si="124"/>
        <v>Pass</v>
      </c>
      <c r="I235" s="44">
        <f>LEN(Survey!E235)</f>
        <v>0</v>
      </c>
      <c r="J235" s="196" t="str">
        <f t="shared" si="125"/>
        <v>Pass</v>
      </c>
      <c r="K235" s="43">
        <f>LEN(Survey!F235)</f>
        <v>0</v>
      </c>
      <c r="L235" s="196" t="str">
        <f t="shared" si="126"/>
        <v>Pass</v>
      </c>
      <c r="M235" s="44">
        <f>LEN(Survey!H235)</f>
        <v>0</v>
      </c>
      <c r="N235" s="43" t="str">
        <f>IF(Survey!$L235="Prospectus fund", "Yes", "No")</f>
        <v>No</v>
      </c>
      <c r="O235" s="196" t="str">
        <f t="shared" si="127"/>
        <v>Pass</v>
      </c>
      <c r="P235" s="44">
        <f>MOD((LEN(Survey!J235)+2),11)</f>
        <v>2</v>
      </c>
      <c r="Q235" s="48" t="b">
        <f>IF(OR(Survey!$M235="ETF",Survey!$M235="ETF, alternative mutual fund",Survey!$M235="Closed-end", Survey!$M235="Split share corp", Survey!$I235="Yes"),TRUE,FALSE)</f>
        <v>0</v>
      </c>
      <c r="R235" s="196" t="str">
        <f>IFERROR(IF(AND(OR(U235=V235,V235 = "Either"),NOT(ISBLANK(Survey!K235))),"Pass","Fail"),"Pass")</f>
        <v>Fail</v>
      </c>
      <c r="S235" s="47" cm="1">
        <f t="array" ref="S235">SUM(SUMIF(Survey!BO235:CH235,{"&gt;0","&lt;0"})*{1,-1})</f>
        <v>0</v>
      </c>
      <c r="T235" s="54" cm="1">
        <f t="array" ref="T235">SUM(SUMIF(Survey!BR235,{"&gt;0","&lt;0"})*{1,-1})+SUM(SUMIF(Survey!CB235,{"&gt;0","&lt;0"})*{1,-1})</f>
        <v>0</v>
      </c>
      <c r="U235" s="54">
        <f>Survey!K235</f>
        <v>0</v>
      </c>
      <c r="V235" s="53" t="str">
        <f t="shared" si="128"/>
        <v>Stand-alone</v>
      </c>
      <c r="W235" s="196" t="str">
        <f t="shared" si="129"/>
        <v>Fail</v>
      </c>
      <c r="X235" s="93" cm="1">
        <f t="array" ref="X235">SUM(SUMIF(Survey!BO235:CH235,{"&gt;0","&lt;0"})*{1,-1})+SUM(SUMIF(Survey!CJ235:DC235,{"&gt;0","&lt;0"})*{1,-1})</f>
        <v>0</v>
      </c>
      <c r="Y235" s="93">
        <f>IFERROR(X235/(Survey!$AL235),0)</f>
        <v>0</v>
      </c>
      <c r="Z235" s="198" t="b">
        <f>IF(OR(Survey!$M235="Alternative strategy or hedge",Survey!$M235="Other",Survey!$L235="Prospectus fund"),TRUE,FALSE)</f>
        <v>0</v>
      </c>
      <c r="AA235" s="198" t="b">
        <f>NOT(ISBLANK(Survey!$M235))</f>
        <v>0</v>
      </c>
      <c r="AB235" s="196" t="str">
        <f t="shared" si="130"/>
        <v>Pass</v>
      </c>
      <c r="AC235" s="54" t="b">
        <f>NOT(ISNUMBER(SEARCH("Other",Survey!$P235)))</f>
        <v>1</v>
      </c>
      <c r="AD235" s="53" t="b">
        <f>NOT(ISBLANK(Survey!$Q235))</f>
        <v>0</v>
      </c>
      <c r="AE235" s="239" t="str" cm="1">
        <f t="array" ref="AE235">IF(OR(IF(OR($AG235+$AH235 = 2, $AI235=1), FALSE, TRUE), AND($AF235:$AF235 = 0)),"Pass","Fail")</f>
        <v>Pass</v>
      </c>
      <c r="AF235" s="235">
        <f>COUNTBLANK(Survey!$W235:$Z235)</f>
        <v>4</v>
      </c>
      <c r="AG235" s="235">
        <f>IF(Survey!$I235="Yes",1,0)</f>
        <v>0</v>
      </c>
      <c r="AH235" s="235">
        <f>IF(OR(Survey!$M235="Mutual fund",Survey!$M235="Alternative mutual fund",Survey!$M235="Money market"),1,0)</f>
        <v>0</v>
      </c>
      <c r="AI235" s="240">
        <f>IF(OR(Survey!$M235="ETF",Survey!$M235="ETF, alternative mutual fund"),1,0)</f>
        <v>0</v>
      </c>
      <c r="AJ235" s="196" t="str">
        <f t="shared" si="131"/>
        <v>Pass</v>
      </c>
      <c r="AK235" s="54" t="b">
        <f>NOT(ISNUMBER(SEARCH("Yes",Survey!$AC235)))</f>
        <v>1</v>
      </c>
      <c r="AL235" s="53" t="b">
        <f>IF(COUNTBLANK(Survey!$AD235:$AE235)=0,TRUE, FALSE)</f>
        <v>0</v>
      </c>
      <c r="AM235" s="196" t="str">
        <f t="shared" si="132"/>
        <v>Pass</v>
      </c>
      <c r="AN235" s="54" t="b">
        <f>NOT(ISNUMBER(SEARCH("Yes",Survey!$AF235)))</f>
        <v>1</v>
      </c>
      <c r="AO235" s="53" t="b">
        <f>NOT(ISBLANK(Survey!$AH235))</f>
        <v>0</v>
      </c>
      <c r="AP235" s="196" t="str">
        <f t="shared" si="133"/>
        <v>Pass</v>
      </c>
      <c r="AQ235" s="54" t="b">
        <f>NOT(OR(ISNUMBER(SEARCH("Other",Survey!$AH235)),ISNUMBER(SEARCH("Multiple",Survey!$AH235))))</f>
        <v>1</v>
      </c>
      <c r="AR235" s="53" t="b">
        <f>NOT(ISBLANK(Survey!$AI235))</f>
        <v>0</v>
      </c>
      <c r="AS235" s="196" t="str">
        <f t="shared" si="134"/>
        <v>Fail</v>
      </c>
      <c r="AT235" s="45">
        <f>(Survey!$AL235)</f>
        <v>0</v>
      </c>
      <c r="AU235" s="37" t="str">
        <f t="shared" si="135"/>
        <v>Fail</v>
      </c>
      <c r="AV235" s="38">
        <f>ABS(Survey!$AL235)</f>
        <v>0</v>
      </c>
      <c r="AW235" s="64">
        <f>ABS(Survey!$AM235)+Survey!$AN235-ABS(Survey!$AO235)+ABS(Survey!$AP235)-ABS(Survey!$AQ235)+ABS(Survey!$AR235)-ABS(Survey!$AS235)+Survey!$AT235</f>
        <v>0</v>
      </c>
      <c r="AX235" s="46" t="str">
        <f t="shared" si="136"/>
        <v>No holdings</v>
      </c>
      <c r="AY235" s="37">
        <f t="shared" si="137"/>
        <v>0</v>
      </c>
      <c r="AZ235" s="196" t="str">
        <f t="shared" si="138"/>
        <v>Pass</v>
      </c>
      <c r="BA235" s="54" t="b">
        <f>IF(ABS(Survey!$AT235)=0,TRUE,FALSE)</f>
        <v>1</v>
      </c>
      <c r="BB235" s="53" t="b">
        <f>NOT(ISBLANK(Survey!$AU235))</f>
        <v>0</v>
      </c>
      <c r="BC235" s="37" t="str">
        <f t="shared" si="139"/>
        <v>Fail</v>
      </c>
      <c r="BD235" s="38">
        <f>ABS(Survey!$AL235)</f>
        <v>0</v>
      </c>
      <c r="BE235" s="38" cm="1">
        <f t="array" ref="BE235">SUM(SUMIF(Survey!AW235:BD235,{"&gt;0","&lt;0"})*{1,-1})-SUM(SUMIF(Survey!BF235:BM235,{"&gt;0","&lt;0"})*{1,-1})</f>
        <v>0</v>
      </c>
      <c r="BF235" s="46" t="str">
        <f t="shared" si="140"/>
        <v>No holdings</v>
      </c>
      <c r="BG235" s="37">
        <f t="shared" si="141"/>
        <v>0</v>
      </c>
      <c r="BH235" s="196" t="str">
        <f t="shared" si="142"/>
        <v>Fail</v>
      </c>
      <c r="BI235" s="47">
        <f>ABS(Survey!$AL235)</f>
        <v>0</v>
      </c>
      <c r="BJ235" s="47" cm="1">
        <f t="array" ref="BJ235">SUM(SUMIF(Survey!BO235:CH235,{"&gt;0","&lt;0"})*{1,-1})-SUM(SUMIF(Survey!CJ235:DC235,{"&gt;0","&lt;0"})*{1,-1})</f>
        <v>0</v>
      </c>
      <c r="BK235" s="48" t="str">
        <f t="shared" si="143"/>
        <v>No holdings</v>
      </c>
      <c r="BL235" s="49">
        <f t="shared" si="144"/>
        <v>0</v>
      </c>
      <c r="BM235" s="196" t="str">
        <f t="shared" si="145"/>
        <v>Pass</v>
      </c>
      <c r="BN235" s="54" t="b">
        <f>IF(ABS(Survey!$CH235)=0,TRUE,FALSE)</f>
        <v>1</v>
      </c>
      <c r="BO235" s="53" t="b">
        <f>NOT(ISBLANK(Survey!$CI235))</f>
        <v>0</v>
      </c>
      <c r="BP235" s="196" t="str">
        <f t="shared" si="146"/>
        <v>Pass</v>
      </c>
      <c r="BQ235" s="54" t="b">
        <f>IF(ABS(Survey!$DC235)=0,TRUE,FALSE)</f>
        <v>1</v>
      </c>
      <c r="BR235" s="53" t="b">
        <f>NOT(ISBLANK(Survey!$DD235))</f>
        <v>0</v>
      </c>
      <c r="BS235" s="37" t="str">
        <f t="shared" si="147"/>
        <v>Pass</v>
      </c>
      <c r="BT235" s="38" cm="1">
        <f t="array" ref="BT235">SUM(SUMIF(Survey!CD235,{"&gt;0","&lt;0"})*{1,-1})+SUM(SUMIF(Survey!CY235,{"&gt;0","&lt;0"})*{1,-1})</f>
        <v>0</v>
      </c>
      <c r="BU235" s="38">
        <f>SUM(SUMIF(Survey!DF235:DL235,{"&gt;0","&lt;0"})*{1,-1})+SUM(SUMIF(Survey!DN235:DT235,{"&gt;0","&lt;0"})*{1,-1})</f>
        <v>0</v>
      </c>
      <c r="BV235" s="37">
        <f t="shared" si="148"/>
        <v>0</v>
      </c>
      <c r="BW235" s="37">
        <f t="shared" si="149"/>
        <v>0</v>
      </c>
      <c r="BX235" s="196" t="str">
        <f t="shared" si="150"/>
        <v>Pass</v>
      </c>
      <c r="BY235" s="54" t="b">
        <f>IF(ABS(Survey!$DL235)=0,TRUE,FALSE)</f>
        <v>1</v>
      </c>
      <c r="BZ235" s="53" t="b">
        <f>NOT(ISBLANK(Survey!DM235))</f>
        <v>0</v>
      </c>
      <c r="CA235" s="196" t="str">
        <f t="shared" si="151"/>
        <v>Pass</v>
      </c>
      <c r="CB235" s="54" t="b">
        <f>IF(ABS(Survey!$DT235)=0,TRUE,FALSE)</f>
        <v>1</v>
      </c>
      <c r="CC235" s="53" t="b">
        <f>NOT(ISBLANK(Survey!$DU235))</f>
        <v>0</v>
      </c>
      <c r="CD235" s="196" t="str">
        <f t="shared" si="152"/>
        <v>Fail</v>
      </c>
      <c r="CE235" s="47">
        <f>SUM(SUMIF(Survey!EA235:EC235,{"&gt;0","&lt;0"})*{1,-1})</f>
        <v>0</v>
      </c>
      <c r="CF235" s="50">
        <f t="shared" si="153"/>
        <v>0</v>
      </c>
      <c r="CG235" s="50">
        <f t="shared" si="154"/>
        <v>100</v>
      </c>
      <c r="CH235" s="48" t="b">
        <f>IF(OR(Survey!$M235="ETF",Survey!$M235="ETF, alternative mutual fund",Survey!$M235="Closed-end", Survey!$M235="Split share corp"),TRUE,FALSE)</f>
        <v>0</v>
      </c>
      <c r="CI235" s="196" t="str">
        <f t="shared" si="155"/>
        <v>Fail</v>
      </c>
      <c r="CJ235" s="47">
        <f>SUM(SUMIF(Survey!EE235:EK235,{"&gt;0","&lt;0"})*{1,-1})</f>
        <v>0</v>
      </c>
      <c r="CK235" s="50">
        <f t="shared" si="156"/>
        <v>0</v>
      </c>
      <c r="CL235" s="49">
        <f t="shared" si="157"/>
        <v>100</v>
      </c>
      <c r="CM235" s="196" t="str">
        <f t="shared" si="158"/>
        <v>Fail</v>
      </c>
      <c r="CN235" s="47">
        <f>SUM(SUMIF(Survey!EM235:ES235,{"&gt;0","&lt;0"})*{1,-1})</f>
        <v>0</v>
      </c>
      <c r="CO235" s="50">
        <f t="shared" si="159"/>
        <v>0</v>
      </c>
      <c r="CP235" s="49">
        <f t="shared" si="160"/>
        <v>100</v>
      </c>
    </row>
    <row r="236" spans="1:94">
      <c r="A236" s="1">
        <v>233</v>
      </c>
      <c r="B236" s="37" t="str">
        <f t="shared" si="121"/>
        <v>Pass</v>
      </c>
      <c r="C236" s="37" t="str">
        <f>IF(COUNTBLANK(Survey!B236:ET236)=$C$2, "Pass", "Fail")</f>
        <v>Pass</v>
      </c>
      <c r="D236" s="37" t="str">
        <f t="shared" si="122"/>
        <v>Fail</v>
      </c>
      <c r="F236" s="196" t="str">
        <f t="shared" si="123"/>
        <v>Fail</v>
      </c>
      <c r="G236" s="43">
        <f>COUNTBLANK(Survey!B236:D236)+COUNTBLANK(Survey!G236)+COUNTBLANK(Survey!I236)+COUNTBLANK(Survey!L236:M236)+COUNTBLANK(Survey!P236)+COUNTBLANK(Survey!S236:U236)+COUNTBLANK(Survey!AA236:AC236)+COUNTBLANK(Survey!AF236:AG236)+COUNTBLANK(Survey!AK236)</f>
        <v>17</v>
      </c>
      <c r="H236" s="196" t="str">
        <f t="shared" si="124"/>
        <v>Pass</v>
      </c>
      <c r="I236" s="44">
        <f>LEN(Survey!E236)</f>
        <v>0</v>
      </c>
      <c r="J236" s="196" t="str">
        <f t="shared" si="125"/>
        <v>Pass</v>
      </c>
      <c r="K236" s="43">
        <f>LEN(Survey!F236)</f>
        <v>0</v>
      </c>
      <c r="L236" s="196" t="str">
        <f t="shared" si="126"/>
        <v>Pass</v>
      </c>
      <c r="M236" s="44">
        <f>LEN(Survey!H236)</f>
        <v>0</v>
      </c>
      <c r="N236" s="43" t="str">
        <f>IF(Survey!$L236="Prospectus fund", "Yes", "No")</f>
        <v>No</v>
      </c>
      <c r="O236" s="196" t="str">
        <f t="shared" si="127"/>
        <v>Pass</v>
      </c>
      <c r="P236" s="44">
        <f>MOD((LEN(Survey!J236)+2),11)</f>
        <v>2</v>
      </c>
      <c r="Q236" s="48" t="b">
        <f>IF(OR(Survey!$M236="ETF",Survey!$M236="ETF, alternative mutual fund",Survey!$M236="Closed-end", Survey!$M236="Split share corp", Survey!$I236="Yes"),TRUE,FALSE)</f>
        <v>0</v>
      </c>
      <c r="R236" s="196" t="str">
        <f>IFERROR(IF(AND(OR(U236=V236,V236 = "Either"),NOT(ISBLANK(Survey!K236))),"Pass","Fail"),"Pass")</f>
        <v>Fail</v>
      </c>
      <c r="S236" s="47" cm="1">
        <f t="array" ref="S236">SUM(SUMIF(Survey!BO236:CH236,{"&gt;0","&lt;0"})*{1,-1})</f>
        <v>0</v>
      </c>
      <c r="T236" s="54" cm="1">
        <f t="array" ref="T236">SUM(SUMIF(Survey!BR236,{"&gt;0","&lt;0"})*{1,-1})+SUM(SUMIF(Survey!CB236,{"&gt;0","&lt;0"})*{1,-1})</f>
        <v>0</v>
      </c>
      <c r="U236" s="54">
        <f>Survey!K236</f>
        <v>0</v>
      </c>
      <c r="V236" s="53" t="str">
        <f t="shared" si="128"/>
        <v>Stand-alone</v>
      </c>
      <c r="W236" s="196" t="str">
        <f t="shared" si="129"/>
        <v>Fail</v>
      </c>
      <c r="X236" s="93" cm="1">
        <f t="array" ref="X236">SUM(SUMIF(Survey!BO236:CH236,{"&gt;0","&lt;0"})*{1,-1})+SUM(SUMIF(Survey!CJ236:DC236,{"&gt;0","&lt;0"})*{1,-1})</f>
        <v>0</v>
      </c>
      <c r="Y236" s="93">
        <f>IFERROR(X236/(Survey!$AL236),0)</f>
        <v>0</v>
      </c>
      <c r="Z236" s="198" t="b">
        <f>IF(OR(Survey!$M236="Alternative strategy or hedge",Survey!$M236="Other",Survey!$L236="Prospectus fund"),TRUE,FALSE)</f>
        <v>0</v>
      </c>
      <c r="AA236" s="198" t="b">
        <f>NOT(ISBLANK(Survey!$M236))</f>
        <v>0</v>
      </c>
      <c r="AB236" s="196" t="str">
        <f t="shared" si="130"/>
        <v>Pass</v>
      </c>
      <c r="AC236" s="54" t="b">
        <f>NOT(ISNUMBER(SEARCH("Other",Survey!$P236)))</f>
        <v>1</v>
      </c>
      <c r="AD236" s="53" t="b">
        <f>NOT(ISBLANK(Survey!$Q236))</f>
        <v>0</v>
      </c>
      <c r="AE236" s="239" t="str" cm="1">
        <f t="array" ref="AE236">IF(OR(IF(OR($AG236+$AH236 = 2, $AI236=1), FALSE, TRUE), AND($AF236:$AF236 = 0)),"Pass","Fail")</f>
        <v>Pass</v>
      </c>
      <c r="AF236" s="235">
        <f>COUNTBLANK(Survey!$W236:$Z236)</f>
        <v>4</v>
      </c>
      <c r="AG236" s="235">
        <f>IF(Survey!$I236="Yes",1,0)</f>
        <v>0</v>
      </c>
      <c r="AH236" s="235">
        <f>IF(OR(Survey!$M236="Mutual fund",Survey!$M236="Alternative mutual fund",Survey!$M236="Money market"),1,0)</f>
        <v>0</v>
      </c>
      <c r="AI236" s="240">
        <f>IF(OR(Survey!$M236="ETF",Survey!$M236="ETF, alternative mutual fund"),1,0)</f>
        <v>0</v>
      </c>
      <c r="AJ236" s="196" t="str">
        <f t="shared" si="131"/>
        <v>Pass</v>
      </c>
      <c r="AK236" s="54" t="b">
        <f>NOT(ISNUMBER(SEARCH("Yes",Survey!$AC236)))</f>
        <v>1</v>
      </c>
      <c r="AL236" s="53" t="b">
        <f>IF(COUNTBLANK(Survey!$AD236:$AE236)=0,TRUE, FALSE)</f>
        <v>0</v>
      </c>
      <c r="AM236" s="196" t="str">
        <f t="shared" si="132"/>
        <v>Pass</v>
      </c>
      <c r="AN236" s="54" t="b">
        <f>NOT(ISNUMBER(SEARCH("Yes",Survey!$AF236)))</f>
        <v>1</v>
      </c>
      <c r="AO236" s="53" t="b">
        <f>NOT(ISBLANK(Survey!$AH236))</f>
        <v>0</v>
      </c>
      <c r="AP236" s="196" t="str">
        <f t="shared" si="133"/>
        <v>Pass</v>
      </c>
      <c r="AQ236" s="54" t="b">
        <f>NOT(OR(ISNUMBER(SEARCH("Other",Survey!$AH236)),ISNUMBER(SEARCH("Multiple",Survey!$AH236))))</f>
        <v>1</v>
      </c>
      <c r="AR236" s="53" t="b">
        <f>NOT(ISBLANK(Survey!$AI236))</f>
        <v>0</v>
      </c>
      <c r="AS236" s="196" t="str">
        <f t="shared" si="134"/>
        <v>Fail</v>
      </c>
      <c r="AT236" s="45">
        <f>(Survey!$AL236)</f>
        <v>0</v>
      </c>
      <c r="AU236" s="37" t="str">
        <f t="shared" si="135"/>
        <v>Fail</v>
      </c>
      <c r="AV236" s="38">
        <f>ABS(Survey!$AL236)</f>
        <v>0</v>
      </c>
      <c r="AW236" s="64">
        <f>ABS(Survey!$AM236)+Survey!$AN236-ABS(Survey!$AO236)+ABS(Survey!$AP236)-ABS(Survey!$AQ236)+ABS(Survey!$AR236)-ABS(Survey!$AS236)+Survey!$AT236</f>
        <v>0</v>
      </c>
      <c r="AX236" s="46" t="str">
        <f t="shared" si="136"/>
        <v>No holdings</v>
      </c>
      <c r="AY236" s="37">
        <f t="shared" si="137"/>
        <v>0</v>
      </c>
      <c r="AZ236" s="196" t="str">
        <f t="shared" si="138"/>
        <v>Pass</v>
      </c>
      <c r="BA236" s="54" t="b">
        <f>IF(ABS(Survey!$AT236)=0,TRUE,FALSE)</f>
        <v>1</v>
      </c>
      <c r="BB236" s="53" t="b">
        <f>NOT(ISBLANK(Survey!$AU236))</f>
        <v>0</v>
      </c>
      <c r="BC236" s="37" t="str">
        <f t="shared" si="139"/>
        <v>Fail</v>
      </c>
      <c r="BD236" s="38">
        <f>ABS(Survey!$AL236)</f>
        <v>0</v>
      </c>
      <c r="BE236" s="38" cm="1">
        <f t="array" ref="BE236">SUM(SUMIF(Survey!AW236:BD236,{"&gt;0","&lt;0"})*{1,-1})-SUM(SUMIF(Survey!BF236:BM236,{"&gt;0","&lt;0"})*{1,-1})</f>
        <v>0</v>
      </c>
      <c r="BF236" s="46" t="str">
        <f t="shared" si="140"/>
        <v>No holdings</v>
      </c>
      <c r="BG236" s="37">
        <f t="shared" si="141"/>
        <v>0</v>
      </c>
      <c r="BH236" s="196" t="str">
        <f t="shared" si="142"/>
        <v>Fail</v>
      </c>
      <c r="BI236" s="47">
        <f>ABS(Survey!$AL236)</f>
        <v>0</v>
      </c>
      <c r="BJ236" s="47" cm="1">
        <f t="array" ref="BJ236">SUM(SUMIF(Survey!BO236:CH236,{"&gt;0","&lt;0"})*{1,-1})-SUM(SUMIF(Survey!CJ236:DC236,{"&gt;0","&lt;0"})*{1,-1})</f>
        <v>0</v>
      </c>
      <c r="BK236" s="48" t="str">
        <f t="shared" si="143"/>
        <v>No holdings</v>
      </c>
      <c r="BL236" s="49">
        <f t="shared" si="144"/>
        <v>0</v>
      </c>
      <c r="BM236" s="196" t="str">
        <f t="shared" si="145"/>
        <v>Pass</v>
      </c>
      <c r="BN236" s="54" t="b">
        <f>IF(ABS(Survey!$CH236)=0,TRUE,FALSE)</f>
        <v>1</v>
      </c>
      <c r="BO236" s="53" t="b">
        <f>NOT(ISBLANK(Survey!$CI236))</f>
        <v>0</v>
      </c>
      <c r="BP236" s="196" t="str">
        <f t="shared" si="146"/>
        <v>Pass</v>
      </c>
      <c r="BQ236" s="54" t="b">
        <f>IF(ABS(Survey!$DC236)=0,TRUE,FALSE)</f>
        <v>1</v>
      </c>
      <c r="BR236" s="53" t="b">
        <f>NOT(ISBLANK(Survey!$DD236))</f>
        <v>0</v>
      </c>
      <c r="BS236" s="37" t="str">
        <f t="shared" si="147"/>
        <v>Pass</v>
      </c>
      <c r="BT236" s="38" cm="1">
        <f t="array" ref="BT236">SUM(SUMIF(Survey!CD236,{"&gt;0","&lt;0"})*{1,-1})+SUM(SUMIF(Survey!CY236,{"&gt;0","&lt;0"})*{1,-1})</f>
        <v>0</v>
      </c>
      <c r="BU236" s="38">
        <f>SUM(SUMIF(Survey!DF236:DL236,{"&gt;0","&lt;0"})*{1,-1})+SUM(SUMIF(Survey!DN236:DT236,{"&gt;0","&lt;0"})*{1,-1})</f>
        <v>0</v>
      </c>
      <c r="BV236" s="37">
        <f t="shared" si="148"/>
        <v>0</v>
      </c>
      <c r="BW236" s="37">
        <f t="shared" si="149"/>
        <v>0</v>
      </c>
      <c r="BX236" s="196" t="str">
        <f t="shared" si="150"/>
        <v>Pass</v>
      </c>
      <c r="BY236" s="54" t="b">
        <f>IF(ABS(Survey!$DL236)=0,TRUE,FALSE)</f>
        <v>1</v>
      </c>
      <c r="BZ236" s="53" t="b">
        <f>NOT(ISBLANK(Survey!DM236))</f>
        <v>0</v>
      </c>
      <c r="CA236" s="196" t="str">
        <f t="shared" si="151"/>
        <v>Pass</v>
      </c>
      <c r="CB236" s="54" t="b">
        <f>IF(ABS(Survey!$DT236)=0,TRUE,FALSE)</f>
        <v>1</v>
      </c>
      <c r="CC236" s="53" t="b">
        <f>NOT(ISBLANK(Survey!$DU236))</f>
        <v>0</v>
      </c>
      <c r="CD236" s="196" t="str">
        <f t="shared" si="152"/>
        <v>Fail</v>
      </c>
      <c r="CE236" s="47">
        <f>SUM(SUMIF(Survey!EA236:EC236,{"&gt;0","&lt;0"})*{1,-1})</f>
        <v>0</v>
      </c>
      <c r="CF236" s="50">
        <f t="shared" si="153"/>
        <v>0</v>
      </c>
      <c r="CG236" s="50">
        <f t="shared" si="154"/>
        <v>100</v>
      </c>
      <c r="CH236" s="48" t="b">
        <f>IF(OR(Survey!$M236="ETF",Survey!$M236="ETF, alternative mutual fund",Survey!$M236="Closed-end", Survey!$M236="Split share corp"),TRUE,FALSE)</f>
        <v>0</v>
      </c>
      <c r="CI236" s="196" t="str">
        <f t="shared" si="155"/>
        <v>Fail</v>
      </c>
      <c r="CJ236" s="47">
        <f>SUM(SUMIF(Survey!EE236:EK236,{"&gt;0","&lt;0"})*{1,-1})</f>
        <v>0</v>
      </c>
      <c r="CK236" s="50">
        <f t="shared" si="156"/>
        <v>0</v>
      </c>
      <c r="CL236" s="49">
        <f t="shared" si="157"/>
        <v>100</v>
      </c>
      <c r="CM236" s="196" t="str">
        <f t="shared" si="158"/>
        <v>Fail</v>
      </c>
      <c r="CN236" s="47">
        <f>SUM(SUMIF(Survey!EM236:ES236,{"&gt;0","&lt;0"})*{1,-1})</f>
        <v>0</v>
      </c>
      <c r="CO236" s="50">
        <f t="shared" si="159"/>
        <v>0</v>
      </c>
      <c r="CP236" s="49">
        <f t="shared" si="160"/>
        <v>100</v>
      </c>
    </row>
    <row r="237" spans="1:94">
      <c r="A237" s="1">
        <v>234</v>
      </c>
      <c r="B237" s="37" t="str">
        <f t="shared" si="121"/>
        <v>Pass</v>
      </c>
      <c r="C237" s="37" t="str">
        <f>IF(COUNTBLANK(Survey!B237:ET237)=$C$2, "Pass", "Fail")</f>
        <v>Pass</v>
      </c>
      <c r="D237" s="37" t="str">
        <f t="shared" si="122"/>
        <v>Fail</v>
      </c>
      <c r="F237" s="196" t="str">
        <f t="shared" si="123"/>
        <v>Fail</v>
      </c>
      <c r="G237" s="43">
        <f>COUNTBLANK(Survey!B237:D237)+COUNTBLANK(Survey!G237)+COUNTBLANK(Survey!I237)+COUNTBLANK(Survey!L237:M237)+COUNTBLANK(Survey!P237)+COUNTBLANK(Survey!S237:U237)+COUNTBLANK(Survey!AA237:AC237)+COUNTBLANK(Survey!AF237:AG237)+COUNTBLANK(Survey!AK237)</f>
        <v>17</v>
      </c>
      <c r="H237" s="196" t="str">
        <f t="shared" si="124"/>
        <v>Pass</v>
      </c>
      <c r="I237" s="44">
        <f>LEN(Survey!E237)</f>
        <v>0</v>
      </c>
      <c r="J237" s="196" t="str">
        <f t="shared" si="125"/>
        <v>Pass</v>
      </c>
      <c r="K237" s="43">
        <f>LEN(Survey!F237)</f>
        <v>0</v>
      </c>
      <c r="L237" s="196" t="str">
        <f t="shared" si="126"/>
        <v>Pass</v>
      </c>
      <c r="M237" s="44">
        <f>LEN(Survey!H237)</f>
        <v>0</v>
      </c>
      <c r="N237" s="43" t="str">
        <f>IF(Survey!$L237="Prospectus fund", "Yes", "No")</f>
        <v>No</v>
      </c>
      <c r="O237" s="196" t="str">
        <f t="shared" si="127"/>
        <v>Pass</v>
      </c>
      <c r="P237" s="44">
        <f>MOD((LEN(Survey!J237)+2),11)</f>
        <v>2</v>
      </c>
      <c r="Q237" s="48" t="b">
        <f>IF(OR(Survey!$M237="ETF",Survey!$M237="ETF, alternative mutual fund",Survey!$M237="Closed-end", Survey!$M237="Split share corp", Survey!$I237="Yes"),TRUE,FALSE)</f>
        <v>0</v>
      </c>
      <c r="R237" s="196" t="str">
        <f>IFERROR(IF(AND(OR(U237=V237,V237 = "Either"),NOT(ISBLANK(Survey!K237))),"Pass","Fail"),"Pass")</f>
        <v>Fail</v>
      </c>
      <c r="S237" s="47" cm="1">
        <f t="array" ref="S237">SUM(SUMIF(Survey!BO237:CH237,{"&gt;0","&lt;0"})*{1,-1})</f>
        <v>0</v>
      </c>
      <c r="T237" s="54" cm="1">
        <f t="array" ref="T237">SUM(SUMIF(Survey!BR237,{"&gt;0","&lt;0"})*{1,-1})+SUM(SUMIF(Survey!CB237,{"&gt;0","&lt;0"})*{1,-1})</f>
        <v>0</v>
      </c>
      <c r="U237" s="54">
        <f>Survey!K237</f>
        <v>0</v>
      </c>
      <c r="V237" s="53" t="str">
        <f t="shared" si="128"/>
        <v>Stand-alone</v>
      </c>
      <c r="W237" s="196" t="str">
        <f t="shared" si="129"/>
        <v>Fail</v>
      </c>
      <c r="X237" s="93" cm="1">
        <f t="array" ref="X237">SUM(SUMIF(Survey!BO237:CH237,{"&gt;0","&lt;0"})*{1,-1})+SUM(SUMIF(Survey!CJ237:DC237,{"&gt;0","&lt;0"})*{1,-1})</f>
        <v>0</v>
      </c>
      <c r="Y237" s="93">
        <f>IFERROR(X237/(Survey!$AL237),0)</f>
        <v>0</v>
      </c>
      <c r="Z237" s="198" t="b">
        <f>IF(OR(Survey!$M237="Alternative strategy or hedge",Survey!$M237="Other",Survey!$L237="Prospectus fund"),TRUE,FALSE)</f>
        <v>0</v>
      </c>
      <c r="AA237" s="198" t="b">
        <f>NOT(ISBLANK(Survey!$M237))</f>
        <v>0</v>
      </c>
      <c r="AB237" s="196" t="str">
        <f t="shared" si="130"/>
        <v>Pass</v>
      </c>
      <c r="AC237" s="54" t="b">
        <f>NOT(ISNUMBER(SEARCH("Other",Survey!$P237)))</f>
        <v>1</v>
      </c>
      <c r="AD237" s="53" t="b">
        <f>NOT(ISBLANK(Survey!$Q237))</f>
        <v>0</v>
      </c>
      <c r="AE237" s="239" t="str" cm="1">
        <f t="array" ref="AE237">IF(OR(IF(OR($AG237+$AH237 = 2, $AI237=1), FALSE, TRUE), AND($AF237:$AF237 = 0)),"Pass","Fail")</f>
        <v>Pass</v>
      </c>
      <c r="AF237" s="235">
        <f>COUNTBLANK(Survey!$W237:$Z237)</f>
        <v>4</v>
      </c>
      <c r="AG237" s="235">
        <f>IF(Survey!$I237="Yes",1,0)</f>
        <v>0</v>
      </c>
      <c r="AH237" s="235">
        <f>IF(OR(Survey!$M237="Mutual fund",Survey!$M237="Alternative mutual fund",Survey!$M237="Money market"),1,0)</f>
        <v>0</v>
      </c>
      <c r="AI237" s="240">
        <f>IF(OR(Survey!$M237="ETF",Survey!$M237="ETF, alternative mutual fund"),1,0)</f>
        <v>0</v>
      </c>
      <c r="AJ237" s="196" t="str">
        <f t="shared" si="131"/>
        <v>Pass</v>
      </c>
      <c r="AK237" s="54" t="b">
        <f>NOT(ISNUMBER(SEARCH("Yes",Survey!$AC237)))</f>
        <v>1</v>
      </c>
      <c r="AL237" s="53" t="b">
        <f>IF(COUNTBLANK(Survey!$AD237:$AE237)=0,TRUE, FALSE)</f>
        <v>0</v>
      </c>
      <c r="AM237" s="196" t="str">
        <f t="shared" si="132"/>
        <v>Pass</v>
      </c>
      <c r="AN237" s="54" t="b">
        <f>NOT(ISNUMBER(SEARCH("Yes",Survey!$AF237)))</f>
        <v>1</v>
      </c>
      <c r="AO237" s="53" t="b">
        <f>NOT(ISBLANK(Survey!$AH237))</f>
        <v>0</v>
      </c>
      <c r="AP237" s="196" t="str">
        <f t="shared" si="133"/>
        <v>Pass</v>
      </c>
      <c r="AQ237" s="54" t="b">
        <f>NOT(OR(ISNUMBER(SEARCH("Other",Survey!$AH237)),ISNUMBER(SEARCH("Multiple",Survey!$AH237))))</f>
        <v>1</v>
      </c>
      <c r="AR237" s="53" t="b">
        <f>NOT(ISBLANK(Survey!$AI237))</f>
        <v>0</v>
      </c>
      <c r="AS237" s="196" t="str">
        <f t="shared" si="134"/>
        <v>Fail</v>
      </c>
      <c r="AT237" s="45">
        <f>(Survey!$AL237)</f>
        <v>0</v>
      </c>
      <c r="AU237" s="37" t="str">
        <f t="shared" si="135"/>
        <v>Fail</v>
      </c>
      <c r="AV237" s="38">
        <f>ABS(Survey!$AL237)</f>
        <v>0</v>
      </c>
      <c r="AW237" s="64">
        <f>ABS(Survey!$AM237)+Survey!$AN237-ABS(Survey!$AO237)+ABS(Survey!$AP237)-ABS(Survey!$AQ237)+ABS(Survey!$AR237)-ABS(Survey!$AS237)+Survey!$AT237</f>
        <v>0</v>
      </c>
      <c r="AX237" s="46" t="str">
        <f t="shared" si="136"/>
        <v>No holdings</v>
      </c>
      <c r="AY237" s="37">
        <f t="shared" si="137"/>
        <v>0</v>
      </c>
      <c r="AZ237" s="196" t="str">
        <f t="shared" si="138"/>
        <v>Pass</v>
      </c>
      <c r="BA237" s="54" t="b">
        <f>IF(ABS(Survey!$AT237)=0,TRUE,FALSE)</f>
        <v>1</v>
      </c>
      <c r="BB237" s="53" t="b">
        <f>NOT(ISBLANK(Survey!$AU237))</f>
        <v>0</v>
      </c>
      <c r="BC237" s="37" t="str">
        <f t="shared" si="139"/>
        <v>Fail</v>
      </c>
      <c r="BD237" s="38">
        <f>ABS(Survey!$AL237)</f>
        <v>0</v>
      </c>
      <c r="BE237" s="38" cm="1">
        <f t="array" ref="BE237">SUM(SUMIF(Survey!AW237:BD237,{"&gt;0","&lt;0"})*{1,-1})-SUM(SUMIF(Survey!BF237:BM237,{"&gt;0","&lt;0"})*{1,-1})</f>
        <v>0</v>
      </c>
      <c r="BF237" s="46" t="str">
        <f t="shared" si="140"/>
        <v>No holdings</v>
      </c>
      <c r="BG237" s="37">
        <f t="shared" si="141"/>
        <v>0</v>
      </c>
      <c r="BH237" s="196" t="str">
        <f t="shared" si="142"/>
        <v>Fail</v>
      </c>
      <c r="BI237" s="47">
        <f>ABS(Survey!$AL237)</f>
        <v>0</v>
      </c>
      <c r="BJ237" s="47" cm="1">
        <f t="array" ref="BJ237">SUM(SUMIF(Survey!BO237:CH237,{"&gt;0","&lt;0"})*{1,-1})-SUM(SUMIF(Survey!CJ237:DC237,{"&gt;0","&lt;0"})*{1,-1})</f>
        <v>0</v>
      </c>
      <c r="BK237" s="48" t="str">
        <f t="shared" si="143"/>
        <v>No holdings</v>
      </c>
      <c r="BL237" s="49">
        <f t="shared" si="144"/>
        <v>0</v>
      </c>
      <c r="BM237" s="196" t="str">
        <f t="shared" si="145"/>
        <v>Pass</v>
      </c>
      <c r="BN237" s="54" t="b">
        <f>IF(ABS(Survey!$CH237)=0,TRUE,FALSE)</f>
        <v>1</v>
      </c>
      <c r="BO237" s="53" t="b">
        <f>NOT(ISBLANK(Survey!$CI237))</f>
        <v>0</v>
      </c>
      <c r="BP237" s="196" t="str">
        <f t="shared" si="146"/>
        <v>Pass</v>
      </c>
      <c r="BQ237" s="54" t="b">
        <f>IF(ABS(Survey!$DC237)=0,TRUE,FALSE)</f>
        <v>1</v>
      </c>
      <c r="BR237" s="53" t="b">
        <f>NOT(ISBLANK(Survey!$DD237))</f>
        <v>0</v>
      </c>
      <c r="BS237" s="37" t="str">
        <f t="shared" si="147"/>
        <v>Pass</v>
      </c>
      <c r="BT237" s="38" cm="1">
        <f t="array" ref="BT237">SUM(SUMIF(Survey!CD237,{"&gt;0","&lt;0"})*{1,-1})+SUM(SUMIF(Survey!CY237,{"&gt;0","&lt;0"})*{1,-1})</f>
        <v>0</v>
      </c>
      <c r="BU237" s="38">
        <f>SUM(SUMIF(Survey!DF237:DL237,{"&gt;0","&lt;0"})*{1,-1})+SUM(SUMIF(Survey!DN237:DT237,{"&gt;0","&lt;0"})*{1,-1})</f>
        <v>0</v>
      </c>
      <c r="BV237" s="37">
        <f t="shared" si="148"/>
        <v>0</v>
      </c>
      <c r="BW237" s="37">
        <f t="shared" si="149"/>
        <v>0</v>
      </c>
      <c r="BX237" s="196" t="str">
        <f t="shared" si="150"/>
        <v>Pass</v>
      </c>
      <c r="BY237" s="54" t="b">
        <f>IF(ABS(Survey!$DL237)=0,TRUE,FALSE)</f>
        <v>1</v>
      </c>
      <c r="BZ237" s="53" t="b">
        <f>NOT(ISBLANK(Survey!DM237))</f>
        <v>0</v>
      </c>
      <c r="CA237" s="196" t="str">
        <f t="shared" si="151"/>
        <v>Pass</v>
      </c>
      <c r="CB237" s="54" t="b">
        <f>IF(ABS(Survey!$DT237)=0,TRUE,FALSE)</f>
        <v>1</v>
      </c>
      <c r="CC237" s="53" t="b">
        <f>NOT(ISBLANK(Survey!$DU237))</f>
        <v>0</v>
      </c>
      <c r="CD237" s="196" t="str">
        <f t="shared" si="152"/>
        <v>Fail</v>
      </c>
      <c r="CE237" s="47">
        <f>SUM(SUMIF(Survey!EA237:EC237,{"&gt;0","&lt;0"})*{1,-1})</f>
        <v>0</v>
      </c>
      <c r="CF237" s="50">
        <f t="shared" si="153"/>
        <v>0</v>
      </c>
      <c r="CG237" s="50">
        <f t="shared" si="154"/>
        <v>100</v>
      </c>
      <c r="CH237" s="48" t="b">
        <f>IF(OR(Survey!$M237="ETF",Survey!$M237="ETF, alternative mutual fund",Survey!$M237="Closed-end", Survey!$M237="Split share corp"),TRUE,FALSE)</f>
        <v>0</v>
      </c>
      <c r="CI237" s="196" t="str">
        <f t="shared" si="155"/>
        <v>Fail</v>
      </c>
      <c r="CJ237" s="47">
        <f>SUM(SUMIF(Survey!EE237:EK237,{"&gt;0","&lt;0"})*{1,-1})</f>
        <v>0</v>
      </c>
      <c r="CK237" s="50">
        <f t="shared" si="156"/>
        <v>0</v>
      </c>
      <c r="CL237" s="49">
        <f t="shared" si="157"/>
        <v>100</v>
      </c>
      <c r="CM237" s="196" t="str">
        <f t="shared" si="158"/>
        <v>Fail</v>
      </c>
      <c r="CN237" s="47">
        <f>SUM(SUMIF(Survey!EM237:ES237,{"&gt;0","&lt;0"})*{1,-1})</f>
        <v>0</v>
      </c>
      <c r="CO237" s="50">
        <f t="shared" si="159"/>
        <v>0</v>
      </c>
      <c r="CP237" s="49">
        <f t="shared" si="160"/>
        <v>100</v>
      </c>
    </row>
    <row r="238" spans="1:94">
      <c r="A238" s="1">
        <v>235</v>
      </c>
      <c r="B238" s="37" t="str">
        <f t="shared" si="121"/>
        <v>Pass</v>
      </c>
      <c r="C238" s="37" t="str">
        <f>IF(COUNTBLANK(Survey!B238:ET238)=$C$2, "Pass", "Fail")</f>
        <v>Pass</v>
      </c>
      <c r="D238" s="37" t="str">
        <f t="shared" si="122"/>
        <v>Fail</v>
      </c>
      <c r="F238" s="196" t="str">
        <f t="shared" si="123"/>
        <v>Fail</v>
      </c>
      <c r="G238" s="43">
        <f>COUNTBLANK(Survey!B238:D238)+COUNTBLANK(Survey!G238)+COUNTBLANK(Survey!I238)+COUNTBLANK(Survey!L238:M238)+COUNTBLANK(Survey!P238)+COUNTBLANK(Survey!S238:U238)+COUNTBLANK(Survey!AA238:AC238)+COUNTBLANK(Survey!AF238:AG238)+COUNTBLANK(Survey!AK238)</f>
        <v>17</v>
      </c>
      <c r="H238" s="196" t="str">
        <f t="shared" si="124"/>
        <v>Pass</v>
      </c>
      <c r="I238" s="44">
        <f>LEN(Survey!E238)</f>
        <v>0</v>
      </c>
      <c r="J238" s="196" t="str">
        <f t="shared" si="125"/>
        <v>Pass</v>
      </c>
      <c r="K238" s="43">
        <f>LEN(Survey!F238)</f>
        <v>0</v>
      </c>
      <c r="L238" s="196" t="str">
        <f t="shared" si="126"/>
        <v>Pass</v>
      </c>
      <c r="M238" s="44">
        <f>LEN(Survey!H238)</f>
        <v>0</v>
      </c>
      <c r="N238" s="43" t="str">
        <f>IF(Survey!$L238="Prospectus fund", "Yes", "No")</f>
        <v>No</v>
      </c>
      <c r="O238" s="196" t="str">
        <f t="shared" si="127"/>
        <v>Pass</v>
      </c>
      <c r="P238" s="44">
        <f>MOD((LEN(Survey!J238)+2),11)</f>
        <v>2</v>
      </c>
      <c r="Q238" s="48" t="b">
        <f>IF(OR(Survey!$M238="ETF",Survey!$M238="ETF, alternative mutual fund",Survey!$M238="Closed-end", Survey!$M238="Split share corp", Survey!$I238="Yes"),TRUE,FALSE)</f>
        <v>0</v>
      </c>
      <c r="R238" s="196" t="str">
        <f>IFERROR(IF(AND(OR(U238=V238,V238 = "Either"),NOT(ISBLANK(Survey!K238))),"Pass","Fail"),"Pass")</f>
        <v>Fail</v>
      </c>
      <c r="S238" s="47" cm="1">
        <f t="array" ref="S238">SUM(SUMIF(Survey!BO238:CH238,{"&gt;0","&lt;0"})*{1,-1})</f>
        <v>0</v>
      </c>
      <c r="T238" s="54" cm="1">
        <f t="array" ref="T238">SUM(SUMIF(Survey!BR238,{"&gt;0","&lt;0"})*{1,-1})+SUM(SUMIF(Survey!CB238,{"&gt;0","&lt;0"})*{1,-1})</f>
        <v>0</v>
      </c>
      <c r="U238" s="54">
        <f>Survey!K238</f>
        <v>0</v>
      </c>
      <c r="V238" s="53" t="str">
        <f t="shared" si="128"/>
        <v>Stand-alone</v>
      </c>
      <c r="W238" s="196" t="str">
        <f t="shared" si="129"/>
        <v>Fail</v>
      </c>
      <c r="X238" s="93" cm="1">
        <f t="array" ref="X238">SUM(SUMIF(Survey!BO238:CH238,{"&gt;0","&lt;0"})*{1,-1})+SUM(SUMIF(Survey!CJ238:DC238,{"&gt;0","&lt;0"})*{1,-1})</f>
        <v>0</v>
      </c>
      <c r="Y238" s="93">
        <f>IFERROR(X238/(Survey!$AL238),0)</f>
        <v>0</v>
      </c>
      <c r="Z238" s="198" t="b">
        <f>IF(OR(Survey!$M238="Alternative strategy or hedge",Survey!$M238="Other",Survey!$L238="Prospectus fund"),TRUE,FALSE)</f>
        <v>0</v>
      </c>
      <c r="AA238" s="198" t="b">
        <f>NOT(ISBLANK(Survey!$M238))</f>
        <v>0</v>
      </c>
      <c r="AB238" s="196" t="str">
        <f t="shared" si="130"/>
        <v>Pass</v>
      </c>
      <c r="AC238" s="54" t="b">
        <f>NOT(ISNUMBER(SEARCH("Other",Survey!$P238)))</f>
        <v>1</v>
      </c>
      <c r="AD238" s="53" t="b">
        <f>NOT(ISBLANK(Survey!$Q238))</f>
        <v>0</v>
      </c>
      <c r="AE238" s="239" t="str" cm="1">
        <f t="array" ref="AE238">IF(OR(IF(OR($AG238+$AH238 = 2, $AI238=1), FALSE, TRUE), AND($AF238:$AF238 = 0)),"Pass","Fail")</f>
        <v>Pass</v>
      </c>
      <c r="AF238" s="235">
        <f>COUNTBLANK(Survey!$W238:$Z238)</f>
        <v>4</v>
      </c>
      <c r="AG238" s="235">
        <f>IF(Survey!$I238="Yes",1,0)</f>
        <v>0</v>
      </c>
      <c r="AH238" s="235">
        <f>IF(OR(Survey!$M238="Mutual fund",Survey!$M238="Alternative mutual fund",Survey!$M238="Money market"),1,0)</f>
        <v>0</v>
      </c>
      <c r="AI238" s="240">
        <f>IF(OR(Survey!$M238="ETF",Survey!$M238="ETF, alternative mutual fund"),1,0)</f>
        <v>0</v>
      </c>
      <c r="AJ238" s="196" t="str">
        <f t="shared" si="131"/>
        <v>Pass</v>
      </c>
      <c r="AK238" s="54" t="b">
        <f>NOT(ISNUMBER(SEARCH("Yes",Survey!$AC238)))</f>
        <v>1</v>
      </c>
      <c r="AL238" s="53" t="b">
        <f>IF(COUNTBLANK(Survey!$AD238:$AE238)=0,TRUE, FALSE)</f>
        <v>0</v>
      </c>
      <c r="AM238" s="196" t="str">
        <f t="shared" si="132"/>
        <v>Pass</v>
      </c>
      <c r="AN238" s="54" t="b">
        <f>NOT(ISNUMBER(SEARCH("Yes",Survey!$AF238)))</f>
        <v>1</v>
      </c>
      <c r="AO238" s="53" t="b">
        <f>NOT(ISBLANK(Survey!$AH238))</f>
        <v>0</v>
      </c>
      <c r="AP238" s="196" t="str">
        <f t="shared" si="133"/>
        <v>Pass</v>
      </c>
      <c r="AQ238" s="54" t="b">
        <f>NOT(OR(ISNUMBER(SEARCH("Other",Survey!$AH238)),ISNUMBER(SEARCH("Multiple",Survey!$AH238))))</f>
        <v>1</v>
      </c>
      <c r="AR238" s="53" t="b">
        <f>NOT(ISBLANK(Survey!$AI238))</f>
        <v>0</v>
      </c>
      <c r="AS238" s="196" t="str">
        <f t="shared" si="134"/>
        <v>Fail</v>
      </c>
      <c r="AT238" s="45">
        <f>(Survey!$AL238)</f>
        <v>0</v>
      </c>
      <c r="AU238" s="37" t="str">
        <f t="shared" si="135"/>
        <v>Fail</v>
      </c>
      <c r="AV238" s="38">
        <f>ABS(Survey!$AL238)</f>
        <v>0</v>
      </c>
      <c r="AW238" s="64">
        <f>ABS(Survey!$AM238)+Survey!$AN238-ABS(Survey!$AO238)+ABS(Survey!$AP238)-ABS(Survey!$AQ238)+ABS(Survey!$AR238)-ABS(Survey!$AS238)+Survey!$AT238</f>
        <v>0</v>
      </c>
      <c r="AX238" s="46" t="str">
        <f t="shared" si="136"/>
        <v>No holdings</v>
      </c>
      <c r="AY238" s="37">
        <f t="shared" si="137"/>
        <v>0</v>
      </c>
      <c r="AZ238" s="196" t="str">
        <f t="shared" si="138"/>
        <v>Pass</v>
      </c>
      <c r="BA238" s="54" t="b">
        <f>IF(ABS(Survey!$AT238)=0,TRUE,FALSE)</f>
        <v>1</v>
      </c>
      <c r="BB238" s="53" t="b">
        <f>NOT(ISBLANK(Survey!$AU238))</f>
        <v>0</v>
      </c>
      <c r="BC238" s="37" t="str">
        <f t="shared" si="139"/>
        <v>Fail</v>
      </c>
      <c r="BD238" s="38">
        <f>ABS(Survey!$AL238)</f>
        <v>0</v>
      </c>
      <c r="BE238" s="38" cm="1">
        <f t="array" ref="BE238">SUM(SUMIF(Survey!AW238:BD238,{"&gt;0","&lt;0"})*{1,-1})-SUM(SUMIF(Survey!BF238:BM238,{"&gt;0","&lt;0"})*{1,-1})</f>
        <v>0</v>
      </c>
      <c r="BF238" s="46" t="str">
        <f t="shared" si="140"/>
        <v>No holdings</v>
      </c>
      <c r="BG238" s="37">
        <f t="shared" si="141"/>
        <v>0</v>
      </c>
      <c r="BH238" s="196" t="str">
        <f t="shared" si="142"/>
        <v>Fail</v>
      </c>
      <c r="BI238" s="47">
        <f>ABS(Survey!$AL238)</f>
        <v>0</v>
      </c>
      <c r="BJ238" s="47" cm="1">
        <f t="array" ref="BJ238">SUM(SUMIF(Survey!BO238:CH238,{"&gt;0","&lt;0"})*{1,-1})-SUM(SUMIF(Survey!CJ238:DC238,{"&gt;0","&lt;0"})*{1,-1})</f>
        <v>0</v>
      </c>
      <c r="BK238" s="48" t="str">
        <f t="shared" si="143"/>
        <v>No holdings</v>
      </c>
      <c r="BL238" s="49">
        <f t="shared" si="144"/>
        <v>0</v>
      </c>
      <c r="BM238" s="196" t="str">
        <f t="shared" si="145"/>
        <v>Pass</v>
      </c>
      <c r="BN238" s="54" t="b">
        <f>IF(ABS(Survey!$CH238)=0,TRUE,FALSE)</f>
        <v>1</v>
      </c>
      <c r="BO238" s="53" t="b">
        <f>NOT(ISBLANK(Survey!$CI238))</f>
        <v>0</v>
      </c>
      <c r="BP238" s="196" t="str">
        <f t="shared" si="146"/>
        <v>Pass</v>
      </c>
      <c r="BQ238" s="54" t="b">
        <f>IF(ABS(Survey!$DC238)=0,TRUE,FALSE)</f>
        <v>1</v>
      </c>
      <c r="BR238" s="53" t="b">
        <f>NOT(ISBLANK(Survey!$DD238))</f>
        <v>0</v>
      </c>
      <c r="BS238" s="37" t="str">
        <f t="shared" si="147"/>
        <v>Pass</v>
      </c>
      <c r="BT238" s="38" cm="1">
        <f t="array" ref="BT238">SUM(SUMIF(Survey!CD238,{"&gt;0","&lt;0"})*{1,-1})+SUM(SUMIF(Survey!CY238,{"&gt;0","&lt;0"})*{1,-1})</f>
        <v>0</v>
      </c>
      <c r="BU238" s="38">
        <f>SUM(SUMIF(Survey!DF238:DL238,{"&gt;0","&lt;0"})*{1,-1})+SUM(SUMIF(Survey!DN238:DT238,{"&gt;0","&lt;0"})*{1,-1})</f>
        <v>0</v>
      </c>
      <c r="BV238" s="37">
        <f t="shared" si="148"/>
        <v>0</v>
      </c>
      <c r="BW238" s="37">
        <f t="shared" si="149"/>
        <v>0</v>
      </c>
      <c r="BX238" s="196" t="str">
        <f t="shared" si="150"/>
        <v>Pass</v>
      </c>
      <c r="BY238" s="54" t="b">
        <f>IF(ABS(Survey!$DL238)=0,TRUE,FALSE)</f>
        <v>1</v>
      </c>
      <c r="BZ238" s="53" t="b">
        <f>NOT(ISBLANK(Survey!DM238))</f>
        <v>0</v>
      </c>
      <c r="CA238" s="196" t="str">
        <f t="shared" si="151"/>
        <v>Pass</v>
      </c>
      <c r="CB238" s="54" t="b">
        <f>IF(ABS(Survey!$DT238)=0,TRUE,FALSE)</f>
        <v>1</v>
      </c>
      <c r="CC238" s="53" t="b">
        <f>NOT(ISBLANK(Survey!$DU238))</f>
        <v>0</v>
      </c>
      <c r="CD238" s="196" t="str">
        <f t="shared" si="152"/>
        <v>Fail</v>
      </c>
      <c r="CE238" s="47">
        <f>SUM(SUMIF(Survey!EA238:EC238,{"&gt;0","&lt;0"})*{1,-1})</f>
        <v>0</v>
      </c>
      <c r="CF238" s="50">
        <f t="shared" si="153"/>
        <v>0</v>
      </c>
      <c r="CG238" s="50">
        <f t="shared" si="154"/>
        <v>100</v>
      </c>
      <c r="CH238" s="48" t="b">
        <f>IF(OR(Survey!$M238="ETF",Survey!$M238="ETF, alternative mutual fund",Survey!$M238="Closed-end", Survey!$M238="Split share corp"),TRUE,FALSE)</f>
        <v>0</v>
      </c>
      <c r="CI238" s="196" t="str">
        <f t="shared" si="155"/>
        <v>Fail</v>
      </c>
      <c r="CJ238" s="47">
        <f>SUM(SUMIF(Survey!EE238:EK238,{"&gt;0","&lt;0"})*{1,-1})</f>
        <v>0</v>
      </c>
      <c r="CK238" s="50">
        <f t="shared" si="156"/>
        <v>0</v>
      </c>
      <c r="CL238" s="49">
        <f t="shared" si="157"/>
        <v>100</v>
      </c>
      <c r="CM238" s="196" t="str">
        <f t="shared" si="158"/>
        <v>Fail</v>
      </c>
      <c r="CN238" s="47">
        <f>SUM(SUMIF(Survey!EM238:ES238,{"&gt;0","&lt;0"})*{1,-1})</f>
        <v>0</v>
      </c>
      <c r="CO238" s="50">
        <f t="shared" si="159"/>
        <v>0</v>
      </c>
      <c r="CP238" s="49">
        <f t="shared" si="160"/>
        <v>100</v>
      </c>
    </row>
    <row r="239" spans="1:94">
      <c r="A239" s="1">
        <v>236</v>
      </c>
      <c r="B239" s="37" t="str">
        <f t="shared" si="121"/>
        <v>Pass</v>
      </c>
      <c r="C239" s="37" t="str">
        <f>IF(COUNTBLANK(Survey!B239:ET239)=$C$2, "Pass", "Fail")</f>
        <v>Pass</v>
      </c>
      <c r="D239" s="37" t="str">
        <f t="shared" si="122"/>
        <v>Fail</v>
      </c>
      <c r="F239" s="196" t="str">
        <f t="shared" si="123"/>
        <v>Fail</v>
      </c>
      <c r="G239" s="43">
        <f>COUNTBLANK(Survey!B239:D239)+COUNTBLANK(Survey!G239)+COUNTBLANK(Survey!I239)+COUNTBLANK(Survey!L239:M239)+COUNTBLANK(Survey!P239)+COUNTBLANK(Survey!S239:U239)+COUNTBLANK(Survey!AA239:AC239)+COUNTBLANK(Survey!AF239:AG239)+COUNTBLANK(Survey!AK239)</f>
        <v>17</v>
      </c>
      <c r="H239" s="196" t="str">
        <f t="shared" si="124"/>
        <v>Pass</v>
      </c>
      <c r="I239" s="44">
        <f>LEN(Survey!E239)</f>
        <v>0</v>
      </c>
      <c r="J239" s="196" t="str">
        <f t="shared" si="125"/>
        <v>Pass</v>
      </c>
      <c r="K239" s="43">
        <f>LEN(Survey!F239)</f>
        <v>0</v>
      </c>
      <c r="L239" s="196" t="str">
        <f t="shared" si="126"/>
        <v>Pass</v>
      </c>
      <c r="M239" s="44">
        <f>LEN(Survey!H239)</f>
        <v>0</v>
      </c>
      <c r="N239" s="43" t="str">
        <f>IF(Survey!$L239="Prospectus fund", "Yes", "No")</f>
        <v>No</v>
      </c>
      <c r="O239" s="196" t="str">
        <f t="shared" si="127"/>
        <v>Pass</v>
      </c>
      <c r="P239" s="44">
        <f>MOD((LEN(Survey!J239)+2),11)</f>
        <v>2</v>
      </c>
      <c r="Q239" s="48" t="b">
        <f>IF(OR(Survey!$M239="ETF",Survey!$M239="ETF, alternative mutual fund",Survey!$M239="Closed-end", Survey!$M239="Split share corp", Survey!$I239="Yes"),TRUE,FALSE)</f>
        <v>0</v>
      </c>
      <c r="R239" s="196" t="str">
        <f>IFERROR(IF(AND(OR(U239=V239,V239 = "Either"),NOT(ISBLANK(Survey!K239))),"Pass","Fail"),"Pass")</f>
        <v>Fail</v>
      </c>
      <c r="S239" s="47" cm="1">
        <f t="array" ref="S239">SUM(SUMIF(Survey!BO239:CH239,{"&gt;0","&lt;0"})*{1,-1})</f>
        <v>0</v>
      </c>
      <c r="T239" s="54" cm="1">
        <f t="array" ref="T239">SUM(SUMIF(Survey!BR239,{"&gt;0","&lt;0"})*{1,-1})+SUM(SUMIF(Survey!CB239,{"&gt;0","&lt;0"})*{1,-1})</f>
        <v>0</v>
      </c>
      <c r="U239" s="54">
        <f>Survey!K239</f>
        <v>0</v>
      </c>
      <c r="V239" s="53" t="str">
        <f t="shared" si="128"/>
        <v>Stand-alone</v>
      </c>
      <c r="W239" s="196" t="str">
        <f t="shared" si="129"/>
        <v>Fail</v>
      </c>
      <c r="X239" s="93" cm="1">
        <f t="array" ref="X239">SUM(SUMIF(Survey!BO239:CH239,{"&gt;0","&lt;0"})*{1,-1})+SUM(SUMIF(Survey!CJ239:DC239,{"&gt;0","&lt;0"})*{1,-1})</f>
        <v>0</v>
      </c>
      <c r="Y239" s="93">
        <f>IFERROR(X239/(Survey!$AL239),0)</f>
        <v>0</v>
      </c>
      <c r="Z239" s="198" t="b">
        <f>IF(OR(Survey!$M239="Alternative strategy or hedge",Survey!$M239="Other",Survey!$L239="Prospectus fund"),TRUE,FALSE)</f>
        <v>0</v>
      </c>
      <c r="AA239" s="198" t="b">
        <f>NOT(ISBLANK(Survey!$M239))</f>
        <v>0</v>
      </c>
      <c r="AB239" s="196" t="str">
        <f t="shared" si="130"/>
        <v>Pass</v>
      </c>
      <c r="AC239" s="54" t="b">
        <f>NOT(ISNUMBER(SEARCH("Other",Survey!$P239)))</f>
        <v>1</v>
      </c>
      <c r="AD239" s="53" t="b">
        <f>NOT(ISBLANK(Survey!$Q239))</f>
        <v>0</v>
      </c>
      <c r="AE239" s="239" t="str" cm="1">
        <f t="array" ref="AE239">IF(OR(IF(OR($AG239+$AH239 = 2, $AI239=1), FALSE, TRUE), AND($AF239:$AF239 = 0)),"Pass","Fail")</f>
        <v>Pass</v>
      </c>
      <c r="AF239" s="235">
        <f>COUNTBLANK(Survey!$W239:$Z239)</f>
        <v>4</v>
      </c>
      <c r="AG239" s="235">
        <f>IF(Survey!$I239="Yes",1,0)</f>
        <v>0</v>
      </c>
      <c r="AH239" s="235">
        <f>IF(OR(Survey!$M239="Mutual fund",Survey!$M239="Alternative mutual fund",Survey!$M239="Money market"),1,0)</f>
        <v>0</v>
      </c>
      <c r="AI239" s="240">
        <f>IF(OR(Survey!$M239="ETF",Survey!$M239="ETF, alternative mutual fund"),1,0)</f>
        <v>0</v>
      </c>
      <c r="AJ239" s="196" t="str">
        <f t="shared" si="131"/>
        <v>Pass</v>
      </c>
      <c r="AK239" s="54" t="b">
        <f>NOT(ISNUMBER(SEARCH("Yes",Survey!$AC239)))</f>
        <v>1</v>
      </c>
      <c r="AL239" s="53" t="b">
        <f>IF(COUNTBLANK(Survey!$AD239:$AE239)=0,TRUE, FALSE)</f>
        <v>0</v>
      </c>
      <c r="AM239" s="196" t="str">
        <f t="shared" si="132"/>
        <v>Pass</v>
      </c>
      <c r="AN239" s="54" t="b">
        <f>NOT(ISNUMBER(SEARCH("Yes",Survey!$AF239)))</f>
        <v>1</v>
      </c>
      <c r="AO239" s="53" t="b">
        <f>NOT(ISBLANK(Survey!$AH239))</f>
        <v>0</v>
      </c>
      <c r="AP239" s="196" t="str">
        <f t="shared" si="133"/>
        <v>Pass</v>
      </c>
      <c r="AQ239" s="54" t="b">
        <f>NOT(OR(ISNUMBER(SEARCH("Other",Survey!$AH239)),ISNUMBER(SEARCH("Multiple",Survey!$AH239))))</f>
        <v>1</v>
      </c>
      <c r="AR239" s="53" t="b">
        <f>NOT(ISBLANK(Survey!$AI239))</f>
        <v>0</v>
      </c>
      <c r="AS239" s="196" t="str">
        <f t="shared" si="134"/>
        <v>Fail</v>
      </c>
      <c r="AT239" s="45">
        <f>(Survey!$AL239)</f>
        <v>0</v>
      </c>
      <c r="AU239" s="37" t="str">
        <f t="shared" si="135"/>
        <v>Fail</v>
      </c>
      <c r="AV239" s="38">
        <f>ABS(Survey!$AL239)</f>
        <v>0</v>
      </c>
      <c r="AW239" s="64">
        <f>ABS(Survey!$AM239)+Survey!$AN239-ABS(Survey!$AO239)+ABS(Survey!$AP239)-ABS(Survey!$AQ239)+ABS(Survey!$AR239)-ABS(Survey!$AS239)+Survey!$AT239</f>
        <v>0</v>
      </c>
      <c r="AX239" s="46" t="str">
        <f t="shared" si="136"/>
        <v>No holdings</v>
      </c>
      <c r="AY239" s="37">
        <f t="shared" si="137"/>
        <v>0</v>
      </c>
      <c r="AZ239" s="196" t="str">
        <f t="shared" si="138"/>
        <v>Pass</v>
      </c>
      <c r="BA239" s="54" t="b">
        <f>IF(ABS(Survey!$AT239)=0,TRUE,FALSE)</f>
        <v>1</v>
      </c>
      <c r="BB239" s="53" t="b">
        <f>NOT(ISBLANK(Survey!$AU239))</f>
        <v>0</v>
      </c>
      <c r="BC239" s="37" t="str">
        <f t="shared" si="139"/>
        <v>Fail</v>
      </c>
      <c r="BD239" s="38">
        <f>ABS(Survey!$AL239)</f>
        <v>0</v>
      </c>
      <c r="BE239" s="38" cm="1">
        <f t="array" ref="BE239">SUM(SUMIF(Survey!AW239:BD239,{"&gt;0","&lt;0"})*{1,-1})-SUM(SUMIF(Survey!BF239:BM239,{"&gt;0","&lt;0"})*{1,-1})</f>
        <v>0</v>
      </c>
      <c r="BF239" s="46" t="str">
        <f t="shared" si="140"/>
        <v>No holdings</v>
      </c>
      <c r="BG239" s="37">
        <f t="shared" si="141"/>
        <v>0</v>
      </c>
      <c r="BH239" s="196" t="str">
        <f t="shared" si="142"/>
        <v>Fail</v>
      </c>
      <c r="BI239" s="47">
        <f>ABS(Survey!$AL239)</f>
        <v>0</v>
      </c>
      <c r="BJ239" s="47" cm="1">
        <f t="array" ref="BJ239">SUM(SUMIF(Survey!BO239:CH239,{"&gt;0","&lt;0"})*{1,-1})-SUM(SUMIF(Survey!CJ239:DC239,{"&gt;0","&lt;0"})*{1,-1})</f>
        <v>0</v>
      </c>
      <c r="BK239" s="48" t="str">
        <f t="shared" si="143"/>
        <v>No holdings</v>
      </c>
      <c r="BL239" s="49">
        <f t="shared" si="144"/>
        <v>0</v>
      </c>
      <c r="BM239" s="196" t="str">
        <f t="shared" si="145"/>
        <v>Pass</v>
      </c>
      <c r="BN239" s="54" t="b">
        <f>IF(ABS(Survey!$CH239)=0,TRUE,FALSE)</f>
        <v>1</v>
      </c>
      <c r="BO239" s="53" t="b">
        <f>NOT(ISBLANK(Survey!$CI239))</f>
        <v>0</v>
      </c>
      <c r="BP239" s="196" t="str">
        <f t="shared" si="146"/>
        <v>Pass</v>
      </c>
      <c r="BQ239" s="54" t="b">
        <f>IF(ABS(Survey!$DC239)=0,TRUE,FALSE)</f>
        <v>1</v>
      </c>
      <c r="BR239" s="53" t="b">
        <f>NOT(ISBLANK(Survey!$DD239))</f>
        <v>0</v>
      </c>
      <c r="BS239" s="37" t="str">
        <f t="shared" si="147"/>
        <v>Pass</v>
      </c>
      <c r="BT239" s="38" cm="1">
        <f t="array" ref="BT239">SUM(SUMIF(Survey!CD239,{"&gt;0","&lt;0"})*{1,-1})+SUM(SUMIF(Survey!CY239,{"&gt;0","&lt;0"})*{1,-1})</f>
        <v>0</v>
      </c>
      <c r="BU239" s="38">
        <f>SUM(SUMIF(Survey!DF239:DL239,{"&gt;0","&lt;0"})*{1,-1})+SUM(SUMIF(Survey!DN239:DT239,{"&gt;0","&lt;0"})*{1,-1})</f>
        <v>0</v>
      </c>
      <c r="BV239" s="37">
        <f t="shared" si="148"/>
        <v>0</v>
      </c>
      <c r="BW239" s="37">
        <f t="shared" si="149"/>
        <v>0</v>
      </c>
      <c r="BX239" s="196" t="str">
        <f t="shared" si="150"/>
        <v>Pass</v>
      </c>
      <c r="BY239" s="54" t="b">
        <f>IF(ABS(Survey!$DL239)=0,TRUE,FALSE)</f>
        <v>1</v>
      </c>
      <c r="BZ239" s="53" t="b">
        <f>NOT(ISBLANK(Survey!DM239))</f>
        <v>0</v>
      </c>
      <c r="CA239" s="196" t="str">
        <f t="shared" si="151"/>
        <v>Pass</v>
      </c>
      <c r="CB239" s="54" t="b">
        <f>IF(ABS(Survey!$DT239)=0,TRUE,FALSE)</f>
        <v>1</v>
      </c>
      <c r="CC239" s="53" t="b">
        <f>NOT(ISBLANK(Survey!$DU239))</f>
        <v>0</v>
      </c>
      <c r="CD239" s="196" t="str">
        <f t="shared" si="152"/>
        <v>Fail</v>
      </c>
      <c r="CE239" s="47">
        <f>SUM(SUMIF(Survey!EA239:EC239,{"&gt;0","&lt;0"})*{1,-1})</f>
        <v>0</v>
      </c>
      <c r="CF239" s="50">
        <f t="shared" si="153"/>
        <v>0</v>
      </c>
      <c r="CG239" s="50">
        <f t="shared" si="154"/>
        <v>100</v>
      </c>
      <c r="CH239" s="48" t="b">
        <f>IF(OR(Survey!$M239="ETF",Survey!$M239="ETF, alternative mutual fund",Survey!$M239="Closed-end", Survey!$M239="Split share corp"),TRUE,FALSE)</f>
        <v>0</v>
      </c>
      <c r="CI239" s="196" t="str">
        <f t="shared" si="155"/>
        <v>Fail</v>
      </c>
      <c r="CJ239" s="47">
        <f>SUM(SUMIF(Survey!EE239:EK239,{"&gt;0","&lt;0"})*{1,-1})</f>
        <v>0</v>
      </c>
      <c r="CK239" s="50">
        <f t="shared" si="156"/>
        <v>0</v>
      </c>
      <c r="CL239" s="49">
        <f t="shared" si="157"/>
        <v>100</v>
      </c>
      <c r="CM239" s="196" t="str">
        <f t="shared" si="158"/>
        <v>Fail</v>
      </c>
      <c r="CN239" s="47">
        <f>SUM(SUMIF(Survey!EM239:ES239,{"&gt;0","&lt;0"})*{1,-1})</f>
        <v>0</v>
      </c>
      <c r="CO239" s="50">
        <f t="shared" si="159"/>
        <v>0</v>
      </c>
      <c r="CP239" s="49">
        <f t="shared" si="160"/>
        <v>100</v>
      </c>
    </row>
    <row r="240" spans="1:94">
      <c r="A240" s="1">
        <v>237</v>
      </c>
      <c r="B240" s="37" t="str">
        <f t="shared" si="121"/>
        <v>Pass</v>
      </c>
      <c r="C240" s="37" t="str">
        <f>IF(COUNTBLANK(Survey!B240:ET240)=$C$2, "Pass", "Fail")</f>
        <v>Pass</v>
      </c>
      <c r="D240" s="37" t="str">
        <f t="shared" si="122"/>
        <v>Fail</v>
      </c>
      <c r="F240" s="196" t="str">
        <f t="shared" si="123"/>
        <v>Fail</v>
      </c>
      <c r="G240" s="43">
        <f>COUNTBLANK(Survey!B240:D240)+COUNTBLANK(Survey!G240)+COUNTBLANK(Survey!I240)+COUNTBLANK(Survey!L240:M240)+COUNTBLANK(Survey!P240)+COUNTBLANK(Survey!S240:U240)+COUNTBLANK(Survey!AA240:AC240)+COUNTBLANK(Survey!AF240:AG240)+COUNTBLANK(Survey!AK240)</f>
        <v>17</v>
      </c>
      <c r="H240" s="196" t="str">
        <f t="shared" si="124"/>
        <v>Pass</v>
      </c>
      <c r="I240" s="44">
        <f>LEN(Survey!E240)</f>
        <v>0</v>
      </c>
      <c r="J240" s="196" t="str">
        <f t="shared" si="125"/>
        <v>Pass</v>
      </c>
      <c r="K240" s="43">
        <f>LEN(Survey!F240)</f>
        <v>0</v>
      </c>
      <c r="L240" s="196" t="str">
        <f t="shared" si="126"/>
        <v>Pass</v>
      </c>
      <c r="M240" s="44">
        <f>LEN(Survey!H240)</f>
        <v>0</v>
      </c>
      <c r="N240" s="43" t="str">
        <f>IF(Survey!$L240="Prospectus fund", "Yes", "No")</f>
        <v>No</v>
      </c>
      <c r="O240" s="196" t="str">
        <f t="shared" si="127"/>
        <v>Pass</v>
      </c>
      <c r="P240" s="44">
        <f>MOD((LEN(Survey!J240)+2),11)</f>
        <v>2</v>
      </c>
      <c r="Q240" s="48" t="b">
        <f>IF(OR(Survey!$M240="ETF",Survey!$M240="ETF, alternative mutual fund",Survey!$M240="Closed-end", Survey!$M240="Split share corp", Survey!$I240="Yes"),TRUE,FALSE)</f>
        <v>0</v>
      </c>
      <c r="R240" s="196" t="str">
        <f>IFERROR(IF(AND(OR(U240=V240,V240 = "Either"),NOT(ISBLANK(Survey!K240))),"Pass","Fail"),"Pass")</f>
        <v>Fail</v>
      </c>
      <c r="S240" s="47" cm="1">
        <f t="array" ref="S240">SUM(SUMIF(Survey!BO240:CH240,{"&gt;0","&lt;0"})*{1,-1})</f>
        <v>0</v>
      </c>
      <c r="T240" s="54" cm="1">
        <f t="array" ref="T240">SUM(SUMIF(Survey!BR240,{"&gt;0","&lt;0"})*{1,-1})+SUM(SUMIF(Survey!CB240,{"&gt;0","&lt;0"})*{1,-1})</f>
        <v>0</v>
      </c>
      <c r="U240" s="54">
        <f>Survey!K240</f>
        <v>0</v>
      </c>
      <c r="V240" s="53" t="str">
        <f t="shared" si="128"/>
        <v>Stand-alone</v>
      </c>
      <c r="W240" s="196" t="str">
        <f t="shared" si="129"/>
        <v>Fail</v>
      </c>
      <c r="X240" s="93" cm="1">
        <f t="array" ref="X240">SUM(SUMIF(Survey!BO240:CH240,{"&gt;0","&lt;0"})*{1,-1})+SUM(SUMIF(Survey!CJ240:DC240,{"&gt;0","&lt;0"})*{1,-1})</f>
        <v>0</v>
      </c>
      <c r="Y240" s="93">
        <f>IFERROR(X240/(Survey!$AL240),0)</f>
        <v>0</v>
      </c>
      <c r="Z240" s="198" t="b">
        <f>IF(OR(Survey!$M240="Alternative strategy or hedge",Survey!$M240="Other",Survey!$L240="Prospectus fund"),TRUE,FALSE)</f>
        <v>0</v>
      </c>
      <c r="AA240" s="198" t="b">
        <f>NOT(ISBLANK(Survey!$M240))</f>
        <v>0</v>
      </c>
      <c r="AB240" s="196" t="str">
        <f t="shared" si="130"/>
        <v>Pass</v>
      </c>
      <c r="AC240" s="54" t="b">
        <f>NOT(ISNUMBER(SEARCH("Other",Survey!$P240)))</f>
        <v>1</v>
      </c>
      <c r="AD240" s="53" t="b">
        <f>NOT(ISBLANK(Survey!$Q240))</f>
        <v>0</v>
      </c>
      <c r="AE240" s="239" t="str" cm="1">
        <f t="array" ref="AE240">IF(OR(IF(OR($AG240+$AH240 = 2, $AI240=1), FALSE, TRUE), AND($AF240:$AF240 = 0)),"Pass","Fail")</f>
        <v>Pass</v>
      </c>
      <c r="AF240" s="235">
        <f>COUNTBLANK(Survey!$W240:$Z240)</f>
        <v>4</v>
      </c>
      <c r="AG240" s="235">
        <f>IF(Survey!$I240="Yes",1,0)</f>
        <v>0</v>
      </c>
      <c r="AH240" s="235">
        <f>IF(OR(Survey!$M240="Mutual fund",Survey!$M240="Alternative mutual fund",Survey!$M240="Money market"),1,0)</f>
        <v>0</v>
      </c>
      <c r="AI240" s="240">
        <f>IF(OR(Survey!$M240="ETF",Survey!$M240="ETF, alternative mutual fund"),1,0)</f>
        <v>0</v>
      </c>
      <c r="AJ240" s="196" t="str">
        <f t="shared" si="131"/>
        <v>Pass</v>
      </c>
      <c r="AK240" s="54" t="b">
        <f>NOT(ISNUMBER(SEARCH("Yes",Survey!$AC240)))</f>
        <v>1</v>
      </c>
      <c r="AL240" s="53" t="b">
        <f>IF(COUNTBLANK(Survey!$AD240:$AE240)=0,TRUE, FALSE)</f>
        <v>0</v>
      </c>
      <c r="AM240" s="196" t="str">
        <f t="shared" si="132"/>
        <v>Pass</v>
      </c>
      <c r="AN240" s="54" t="b">
        <f>NOT(ISNUMBER(SEARCH("Yes",Survey!$AF240)))</f>
        <v>1</v>
      </c>
      <c r="AO240" s="53" t="b">
        <f>NOT(ISBLANK(Survey!$AH240))</f>
        <v>0</v>
      </c>
      <c r="AP240" s="196" t="str">
        <f t="shared" si="133"/>
        <v>Pass</v>
      </c>
      <c r="AQ240" s="54" t="b">
        <f>NOT(OR(ISNUMBER(SEARCH("Other",Survey!$AH240)),ISNUMBER(SEARCH("Multiple",Survey!$AH240))))</f>
        <v>1</v>
      </c>
      <c r="AR240" s="53" t="b">
        <f>NOT(ISBLANK(Survey!$AI240))</f>
        <v>0</v>
      </c>
      <c r="AS240" s="196" t="str">
        <f t="shared" si="134"/>
        <v>Fail</v>
      </c>
      <c r="AT240" s="45">
        <f>(Survey!$AL240)</f>
        <v>0</v>
      </c>
      <c r="AU240" s="37" t="str">
        <f t="shared" si="135"/>
        <v>Fail</v>
      </c>
      <c r="AV240" s="38">
        <f>ABS(Survey!$AL240)</f>
        <v>0</v>
      </c>
      <c r="AW240" s="64">
        <f>ABS(Survey!$AM240)+Survey!$AN240-ABS(Survey!$AO240)+ABS(Survey!$AP240)-ABS(Survey!$AQ240)+ABS(Survey!$AR240)-ABS(Survey!$AS240)+Survey!$AT240</f>
        <v>0</v>
      </c>
      <c r="AX240" s="46" t="str">
        <f t="shared" si="136"/>
        <v>No holdings</v>
      </c>
      <c r="AY240" s="37">
        <f t="shared" si="137"/>
        <v>0</v>
      </c>
      <c r="AZ240" s="196" t="str">
        <f t="shared" si="138"/>
        <v>Pass</v>
      </c>
      <c r="BA240" s="54" t="b">
        <f>IF(ABS(Survey!$AT240)=0,TRUE,FALSE)</f>
        <v>1</v>
      </c>
      <c r="BB240" s="53" t="b">
        <f>NOT(ISBLANK(Survey!$AU240))</f>
        <v>0</v>
      </c>
      <c r="BC240" s="37" t="str">
        <f t="shared" si="139"/>
        <v>Fail</v>
      </c>
      <c r="BD240" s="38">
        <f>ABS(Survey!$AL240)</f>
        <v>0</v>
      </c>
      <c r="BE240" s="38" cm="1">
        <f t="array" ref="BE240">SUM(SUMIF(Survey!AW240:BD240,{"&gt;0","&lt;0"})*{1,-1})-SUM(SUMIF(Survey!BF240:BM240,{"&gt;0","&lt;0"})*{1,-1})</f>
        <v>0</v>
      </c>
      <c r="BF240" s="46" t="str">
        <f t="shared" si="140"/>
        <v>No holdings</v>
      </c>
      <c r="BG240" s="37">
        <f t="shared" si="141"/>
        <v>0</v>
      </c>
      <c r="BH240" s="196" t="str">
        <f t="shared" si="142"/>
        <v>Fail</v>
      </c>
      <c r="BI240" s="47">
        <f>ABS(Survey!$AL240)</f>
        <v>0</v>
      </c>
      <c r="BJ240" s="47" cm="1">
        <f t="array" ref="BJ240">SUM(SUMIF(Survey!BO240:CH240,{"&gt;0","&lt;0"})*{1,-1})-SUM(SUMIF(Survey!CJ240:DC240,{"&gt;0","&lt;0"})*{1,-1})</f>
        <v>0</v>
      </c>
      <c r="BK240" s="48" t="str">
        <f t="shared" si="143"/>
        <v>No holdings</v>
      </c>
      <c r="BL240" s="49">
        <f t="shared" si="144"/>
        <v>0</v>
      </c>
      <c r="BM240" s="196" t="str">
        <f t="shared" si="145"/>
        <v>Pass</v>
      </c>
      <c r="BN240" s="54" t="b">
        <f>IF(ABS(Survey!$CH240)=0,TRUE,FALSE)</f>
        <v>1</v>
      </c>
      <c r="BO240" s="53" t="b">
        <f>NOT(ISBLANK(Survey!$CI240))</f>
        <v>0</v>
      </c>
      <c r="BP240" s="196" t="str">
        <f t="shared" si="146"/>
        <v>Pass</v>
      </c>
      <c r="BQ240" s="54" t="b">
        <f>IF(ABS(Survey!$DC240)=0,TRUE,FALSE)</f>
        <v>1</v>
      </c>
      <c r="BR240" s="53" t="b">
        <f>NOT(ISBLANK(Survey!$DD240))</f>
        <v>0</v>
      </c>
      <c r="BS240" s="37" t="str">
        <f t="shared" si="147"/>
        <v>Pass</v>
      </c>
      <c r="BT240" s="38" cm="1">
        <f t="array" ref="BT240">SUM(SUMIF(Survey!CD240,{"&gt;0","&lt;0"})*{1,-1})+SUM(SUMIF(Survey!CY240,{"&gt;0","&lt;0"})*{1,-1})</f>
        <v>0</v>
      </c>
      <c r="BU240" s="38">
        <f>SUM(SUMIF(Survey!DF240:DL240,{"&gt;0","&lt;0"})*{1,-1})+SUM(SUMIF(Survey!DN240:DT240,{"&gt;0","&lt;0"})*{1,-1})</f>
        <v>0</v>
      </c>
      <c r="BV240" s="37">
        <f t="shared" si="148"/>
        <v>0</v>
      </c>
      <c r="BW240" s="37">
        <f t="shared" si="149"/>
        <v>0</v>
      </c>
      <c r="BX240" s="196" t="str">
        <f t="shared" si="150"/>
        <v>Pass</v>
      </c>
      <c r="BY240" s="54" t="b">
        <f>IF(ABS(Survey!$DL240)=0,TRUE,FALSE)</f>
        <v>1</v>
      </c>
      <c r="BZ240" s="53" t="b">
        <f>NOT(ISBLANK(Survey!DM240))</f>
        <v>0</v>
      </c>
      <c r="CA240" s="196" t="str">
        <f t="shared" si="151"/>
        <v>Pass</v>
      </c>
      <c r="CB240" s="54" t="b">
        <f>IF(ABS(Survey!$DT240)=0,TRUE,FALSE)</f>
        <v>1</v>
      </c>
      <c r="CC240" s="53" t="b">
        <f>NOT(ISBLANK(Survey!$DU240))</f>
        <v>0</v>
      </c>
      <c r="CD240" s="196" t="str">
        <f t="shared" si="152"/>
        <v>Fail</v>
      </c>
      <c r="CE240" s="47">
        <f>SUM(SUMIF(Survey!EA240:EC240,{"&gt;0","&lt;0"})*{1,-1})</f>
        <v>0</v>
      </c>
      <c r="CF240" s="50">
        <f t="shared" si="153"/>
        <v>0</v>
      </c>
      <c r="CG240" s="50">
        <f t="shared" si="154"/>
        <v>100</v>
      </c>
      <c r="CH240" s="48" t="b">
        <f>IF(OR(Survey!$M240="ETF",Survey!$M240="ETF, alternative mutual fund",Survey!$M240="Closed-end", Survey!$M240="Split share corp"),TRUE,FALSE)</f>
        <v>0</v>
      </c>
      <c r="CI240" s="196" t="str">
        <f t="shared" si="155"/>
        <v>Fail</v>
      </c>
      <c r="CJ240" s="47">
        <f>SUM(SUMIF(Survey!EE240:EK240,{"&gt;0","&lt;0"})*{1,-1})</f>
        <v>0</v>
      </c>
      <c r="CK240" s="50">
        <f t="shared" si="156"/>
        <v>0</v>
      </c>
      <c r="CL240" s="49">
        <f t="shared" si="157"/>
        <v>100</v>
      </c>
      <c r="CM240" s="196" t="str">
        <f t="shared" si="158"/>
        <v>Fail</v>
      </c>
      <c r="CN240" s="47">
        <f>SUM(SUMIF(Survey!EM240:ES240,{"&gt;0","&lt;0"})*{1,-1})</f>
        <v>0</v>
      </c>
      <c r="CO240" s="50">
        <f t="shared" si="159"/>
        <v>0</v>
      </c>
      <c r="CP240" s="49">
        <f t="shared" si="160"/>
        <v>100</v>
      </c>
    </row>
    <row r="241" spans="1:94">
      <c r="A241" s="1">
        <v>238</v>
      </c>
      <c r="B241" s="37" t="str">
        <f t="shared" si="121"/>
        <v>Pass</v>
      </c>
      <c r="C241" s="37" t="str">
        <f>IF(COUNTBLANK(Survey!B241:ET241)=$C$2, "Pass", "Fail")</f>
        <v>Pass</v>
      </c>
      <c r="D241" s="37" t="str">
        <f t="shared" si="122"/>
        <v>Fail</v>
      </c>
      <c r="F241" s="196" t="str">
        <f t="shared" si="123"/>
        <v>Fail</v>
      </c>
      <c r="G241" s="43">
        <f>COUNTBLANK(Survey!B241:D241)+COUNTBLANK(Survey!G241)+COUNTBLANK(Survey!I241)+COUNTBLANK(Survey!L241:M241)+COUNTBLANK(Survey!P241)+COUNTBLANK(Survey!S241:U241)+COUNTBLANK(Survey!AA241:AC241)+COUNTBLANK(Survey!AF241:AG241)+COUNTBLANK(Survey!AK241)</f>
        <v>17</v>
      </c>
      <c r="H241" s="196" t="str">
        <f t="shared" si="124"/>
        <v>Pass</v>
      </c>
      <c r="I241" s="44">
        <f>LEN(Survey!E241)</f>
        <v>0</v>
      </c>
      <c r="J241" s="196" t="str">
        <f t="shared" si="125"/>
        <v>Pass</v>
      </c>
      <c r="K241" s="43">
        <f>LEN(Survey!F241)</f>
        <v>0</v>
      </c>
      <c r="L241" s="196" t="str">
        <f t="shared" si="126"/>
        <v>Pass</v>
      </c>
      <c r="M241" s="44">
        <f>LEN(Survey!H241)</f>
        <v>0</v>
      </c>
      <c r="N241" s="43" t="str">
        <f>IF(Survey!$L241="Prospectus fund", "Yes", "No")</f>
        <v>No</v>
      </c>
      <c r="O241" s="196" t="str">
        <f t="shared" si="127"/>
        <v>Pass</v>
      </c>
      <c r="P241" s="44">
        <f>MOD((LEN(Survey!J241)+2),11)</f>
        <v>2</v>
      </c>
      <c r="Q241" s="48" t="b">
        <f>IF(OR(Survey!$M241="ETF",Survey!$M241="ETF, alternative mutual fund",Survey!$M241="Closed-end", Survey!$M241="Split share corp", Survey!$I241="Yes"),TRUE,FALSE)</f>
        <v>0</v>
      </c>
      <c r="R241" s="196" t="str">
        <f>IFERROR(IF(AND(OR(U241=V241,V241 = "Either"),NOT(ISBLANK(Survey!K241))),"Pass","Fail"),"Pass")</f>
        <v>Fail</v>
      </c>
      <c r="S241" s="47" cm="1">
        <f t="array" ref="S241">SUM(SUMIF(Survey!BO241:CH241,{"&gt;0","&lt;0"})*{1,-1})</f>
        <v>0</v>
      </c>
      <c r="T241" s="54" cm="1">
        <f t="array" ref="T241">SUM(SUMIF(Survey!BR241,{"&gt;0","&lt;0"})*{1,-1})+SUM(SUMIF(Survey!CB241,{"&gt;0","&lt;0"})*{1,-1})</f>
        <v>0</v>
      </c>
      <c r="U241" s="54">
        <f>Survey!K241</f>
        <v>0</v>
      </c>
      <c r="V241" s="53" t="str">
        <f t="shared" si="128"/>
        <v>Stand-alone</v>
      </c>
      <c r="W241" s="196" t="str">
        <f t="shared" si="129"/>
        <v>Fail</v>
      </c>
      <c r="X241" s="93" cm="1">
        <f t="array" ref="X241">SUM(SUMIF(Survey!BO241:CH241,{"&gt;0","&lt;0"})*{1,-1})+SUM(SUMIF(Survey!CJ241:DC241,{"&gt;0","&lt;0"})*{1,-1})</f>
        <v>0</v>
      </c>
      <c r="Y241" s="93">
        <f>IFERROR(X241/(Survey!$AL241),0)</f>
        <v>0</v>
      </c>
      <c r="Z241" s="198" t="b">
        <f>IF(OR(Survey!$M241="Alternative strategy or hedge",Survey!$M241="Other",Survey!$L241="Prospectus fund"),TRUE,FALSE)</f>
        <v>0</v>
      </c>
      <c r="AA241" s="198" t="b">
        <f>NOT(ISBLANK(Survey!$M241))</f>
        <v>0</v>
      </c>
      <c r="AB241" s="196" t="str">
        <f t="shared" si="130"/>
        <v>Pass</v>
      </c>
      <c r="AC241" s="54" t="b">
        <f>NOT(ISNUMBER(SEARCH("Other",Survey!$P241)))</f>
        <v>1</v>
      </c>
      <c r="AD241" s="53" t="b">
        <f>NOT(ISBLANK(Survey!$Q241))</f>
        <v>0</v>
      </c>
      <c r="AE241" s="239" t="str" cm="1">
        <f t="array" ref="AE241">IF(OR(IF(OR($AG241+$AH241 = 2, $AI241=1), FALSE, TRUE), AND($AF241:$AF241 = 0)),"Pass","Fail")</f>
        <v>Pass</v>
      </c>
      <c r="AF241" s="235">
        <f>COUNTBLANK(Survey!$W241:$Z241)</f>
        <v>4</v>
      </c>
      <c r="AG241" s="235">
        <f>IF(Survey!$I241="Yes",1,0)</f>
        <v>0</v>
      </c>
      <c r="AH241" s="235">
        <f>IF(OR(Survey!$M241="Mutual fund",Survey!$M241="Alternative mutual fund",Survey!$M241="Money market"),1,0)</f>
        <v>0</v>
      </c>
      <c r="AI241" s="240">
        <f>IF(OR(Survey!$M241="ETF",Survey!$M241="ETF, alternative mutual fund"),1,0)</f>
        <v>0</v>
      </c>
      <c r="AJ241" s="196" t="str">
        <f t="shared" si="131"/>
        <v>Pass</v>
      </c>
      <c r="AK241" s="54" t="b">
        <f>NOT(ISNUMBER(SEARCH("Yes",Survey!$AC241)))</f>
        <v>1</v>
      </c>
      <c r="AL241" s="53" t="b">
        <f>IF(COUNTBLANK(Survey!$AD241:$AE241)=0,TRUE, FALSE)</f>
        <v>0</v>
      </c>
      <c r="AM241" s="196" t="str">
        <f t="shared" si="132"/>
        <v>Pass</v>
      </c>
      <c r="AN241" s="54" t="b">
        <f>NOT(ISNUMBER(SEARCH("Yes",Survey!$AF241)))</f>
        <v>1</v>
      </c>
      <c r="AO241" s="53" t="b">
        <f>NOT(ISBLANK(Survey!$AH241))</f>
        <v>0</v>
      </c>
      <c r="AP241" s="196" t="str">
        <f t="shared" si="133"/>
        <v>Pass</v>
      </c>
      <c r="AQ241" s="54" t="b">
        <f>NOT(OR(ISNUMBER(SEARCH("Other",Survey!$AH241)),ISNUMBER(SEARCH("Multiple",Survey!$AH241))))</f>
        <v>1</v>
      </c>
      <c r="AR241" s="53" t="b">
        <f>NOT(ISBLANK(Survey!$AI241))</f>
        <v>0</v>
      </c>
      <c r="AS241" s="196" t="str">
        <f t="shared" si="134"/>
        <v>Fail</v>
      </c>
      <c r="AT241" s="45">
        <f>(Survey!$AL241)</f>
        <v>0</v>
      </c>
      <c r="AU241" s="37" t="str">
        <f t="shared" si="135"/>
        <v>Fail</v>
      </c>
      <c r="AV241" s="38">
        <f>ABS(Survey!$AL241)</f>
        <v>0</v>
      </c>
      <c r="AW241" s="64">
        <f>ABS(Survey!$AM241)+Survey!$AN241-ABS(Survey!$AO241)+ABS(Survey!$AP241)-ABS(Survey!$AQ241)+ABS(Survey!$AR241)-ABS(Survey!$AS241)+Survey!$AT241</f>
        <v>0</v>
      </c>
      <c r="AX241" s="46" t="str">
        <f t="shared" si="136"/>
        <v>No holdings</v>
      </c>
      <c r="AY241" s="37">
        <f t="shared" si="137"/>
        <v>0</v>
      </c>
      <c r="AZ241" s="196" t="str">
        <f t="shared" si="138"/>
        <v>Pass</v>
      </c>
      <c r="BA241" s="54" t="b">
        <f>IF(ABS(Survey!$AT241)=0,TRUE,FALSE)</f>
        <v>1</v>
      </c>
      <c r="BB241" s="53" t="b">
        <f>NOT(ISBLANK(Survey!$AU241))</f>
        <v>0</v>
      </c>
      <c r="BC241" s="37" t="str">
        <f t="shared" si="139"/>
        <v>Fail</v>
      </c>
      <c r="BD241" s="38">
        <f>ABS(Survey!$AL241)</f>
        <v>0</v>
      </c>
      <c r="BE241" s="38" cm="1">
        <f t="array" ref="BE241">SUM(SUMIF(Survey!AW241:BD241,{"&gt;0","&lt;0"})*{1,-1})-SUM(SUMIF(Survey!BF241:BM241,{"&gt;0","&lt;0"})*{1,-1})</f>
        <v>0</v>
      </c>
      <c r="BF241" s="46" t="str">
        <f t="shared" si="140"/>
        <v>No holdings</v>
      </c>
      <c r="BG241" s="37">
        <f t="shared" si="141"/>
        <v>0</v>
      </c>
      <c r="BH241" s="196" t="str">
        <f t="shared" si="142"/>
        <v>Fail</v>
      </c>
      <c r="BI241" s="47">
        <f>ABS(Survey!$AL241)</f>
        <v>0</v>
      </c>
      <c r="BJ241" s="47" cm="1">
        <f t="array" ref="BJ241">SUM(SUMIF(Survey!BO241:CH241,{"&gt;0","&lt;0"})*{1,-1})-SUM(SUMIF(Survey!CJ241:DC241,{"&gt;0","&lt;0"})*{1,-1})</f>
        <v>0</v>
      </c>
      <c r="BK241" s="48" t="str">
        <f t="shared" si="143"/>
        <v>No holdings</v>
      </c>
      <c r="BL241" s="49">
        <f t="shared" si="144"/>
        <v>0</v>
      </c>
      <c r="BM241" s="196" t="str">
        <f t="shared" si="145"/>
        <v>Pass</v>
      </c>
      <c r="BN241" s="54" t="b">
        <f>IF(ABS(Survey!$CH241)=0,TRUE,FALSE)</f>
        <v>1</v>
      </c>
      <c r="BO241" s="53" t="b">
        <f>NOT(ISBLANK(Survey!$CI241))</f>
        <v>0</v>
      </c>
      <c r="BP241" s="196" t="str">
        <f t="shared" si="146"/>
        <v>Pass</v>
      </c>
      <c r="BQ241" s="54" t="b">
        <f>IF(ABS(Survey!$DC241)=0,TRUE,FALSE)</f>
        <v>1</v>
      </c>
      <c r="BR241" s="53" t="b">
        <f>NOT(ISBLANK(Survey!$DD241))</f>
        <v>0</v>
      </c>
      <c r="BS241" s="37" t="str">
        <f t="shared" si="147"/>
        <v>Pass</v>
      </c>
      <c r="BT241" s="38" cm="1">
        <f t="array" ref="BT241">SUM(SUMIF(Survey!CD241,{"&gt;0","&lt;0"})*{1,-1})+SUM(SUMIF(Survey!CY241,{"&gt;0","&lt;0"})*{1,-1})</f>
        <v>0</v>
      </c>
      <c r="BU241" s="38">
        <f>SUM(SUMIF(Survey!DF241:DL241,{"&gt;0","&lt;0"})*{1,-1})+SUM(SUMIF(Survey!DN241:DT241,{"&gt;0","&lt;0"})*{1,-1})</f>
        <v>0</v>
      </c>
      <c r="BV241" s="37">
        <f t="shared" si="148"/>
        <v>0</v>
      </c>
      <c r="BW241" s="37">
        <f t="shared" si="149"/>
        <v>0</v>
      </c>
      <c r="BX241" s="196" t="str">
        <f t="shared" si="150"/>
        <v>Pass</v>
      </c>
      <c r="BY241" s="54" t="b">
        <f>IF(ABS(Survey!$DL241)=0,TRUE,FALSE)</f>
        <v>1</v>
      </c>
      <c r="BZ241" s="53" t="b">
        <f>NOT(ISBLANK(Survey!DM241))</f>
        <v>0</v>
      </c>
      <c r="CA241" s="196" t="str">
        <f t="shared" si="151"/>
        <v>Pass</v>
      </c>
      <c r="CB241" s="54" t="b">
        <f>IF(ABS(Survey!$DT241)=0,TRUE,FALSE)</f>
        <v>1</v>
      </c>
      <c r="CC241" s="53" t="b">
        <f>NOT(ISBLANK(Survey!$DU241))</f>
        <v>0</v>
      </c>
      <c r="CD241" s="196" t="str">
        <f t="shared" si="152"/>
        <v>Fail</v>
      </c>
      <c r="CE241" s="47">
        <f>SUM(SUMIF(Survey!EA241:EC241,{"&gt;0","&lt;0"})*{1,-1})</f>
        <v>0</v>
      </c>
      <c r="CF241" s="50">
        <f t="shared" si="153"/>
        <v>0</v>
      </c>
      <c r="CG241" s="50">
        <f t="shared" si="154"/>
        <v>100</v>
      </c>
      <c r="CH241" s="48" t="b">
        <f>IF(OR(Survey!$M241="ETF",Survey!$M241="ETF, alternative mutual fund",Survey!$M241="Closed-end", Survey!$M241="Split share corp"),TRUE,FALSE)</f>
        <v>0</v>
      </c>
      <c r="CI241" s="196" t="str">
        <f t="shared" si="155"/>
        <v>Fail</v>
      </c>
      <c r="CJ241" s="47">
        <f>SUM(SUMIF(Survey!EE241:EK241,{"&gt;0","&lt;0"})*{1,-1})</f>
        <v>0</v>
      </c>
      <c r="CK241" s="50">
        <f t="shared" si="156"/>
        <v>0</v>
      </c>
      <c r="CL241" s="49">
        <f t="shared" si="157"/>
        <v>100</v>
      </c>
      <c r="CM241" s="196" t="str">
        <f t="shared" si="158"/>
        <v>Fail</v>
      </c>
      <c r="CN241" s="47">
        <f>SUM(SUMIF(Survey!EM241:ES241,{"&gt;0","&lt;0"})*{1,-1})</f>
        <v>0</v>
      </c>
      <c r="CO241" s="50">
        <f t="shared" si="159"/>
        <v>0</v>
      </c>
      <c r="CP241" s="49">
        <f t="shared" si="160"/>
        <v>100</v>
      </c>
    </row>
    <row r="242" spans="1:94">
      <c r="A242" s="1">
        <v>239</v>
      </c>
      <c r="B242" s="37" t="str">
        <f t="shared" si="121"/>
        <v>Pass</v>
      </c>
      <c r="C242" s="37" t="str">
        <f>IF(COUNTBLANK(Survey!B242:ET242)=$C$2, "Pass", "Fail")</f>
        <v>Pass</v>
      </c>
      <c r="D242" s="37" t="str">
        <f t="shared" si="122"/>
        <v>Fail</v>
      </c>
      <c r="F242" s="196" t="str">
        <f t="shared" si="123"/>
        <v>Fail</v>
      </c>
      <c r="G242" s="43">
        <f>COUNTBLANK(Survey!B242:D242)+COUNTBLANK(Survey!G242)+COUNTBLANK(Survey!I242)+COUNTBLANK(Survey!L242:M242)+COUNTBLANK(Survey!P242)+COUNTBLANK(Survey!S242:U242)+COUNTBLANK(Survey!AA242:AC242)+COUNTBLANK(Survey!AF242:AG242)+COUNTBLANK(Survey!AK242)</f>
        <v>17</v>
      </c>
      <c r="H242" s="196" t="str">
        <f t="shared" si="124"/>
        <v>Pass</v>
      </c>
      <c r="I242" s="44">
        <f>LEN(Survey!E242)</f>
        <v>0</v>
      </c>
      <c r="J242" s="196" t="str">
        <f t="shared" si="125"/>
        <v>Pass</v>
      </c>
      <c r="K242" s="43">
        <f>LEN(Survey!F242)</f>
        <v>0</v>
      </c>
      <c r="L242" s="196" t="str">
        <f t="shared" si="126"/>
        <v>Pass</v>
      </c>
      <c r="M242" s="44">
        <f>LEN(Survey!H242)</f>
        <v>0</v>
      </c>
      <c r="N242" s="43" t="str">
        <f>IF(Survey!$L242="Prospectus fund", "Yes", "No")</f>
        <v>No</v>
      </c>
      <c r="O242" s="196" t="str">
        <f t="shared" si="127"/>
        <v>Pass</v>
      </c>
      <c r="P242" s="44">
        <f>MOD((LEN(Survey!J242)+2),11)</f>
        <v>2</v>
      </c>
      <c r="Q242" s="48" t="b">
        <f>IF(OR(Survey!$M242="ETF",Survey!$M242="ETF, alternative mutual fund",Survey!$M242="Closed-end", Survey!$M242="Split share corp", Survey!$I242="Yes"),TRUE,FALSE)</f>
        <v>0</v>
      </c>
      <c r="R242" s="196" t="str">
        <f>IFERROR(IF(AND(OR(U242=V242,V242 = "Either"),NOT(ISBLANK(Survey!K242))),"Pass","Fail"),"Pass")</f>
        <v>Fail</v>
      </c>
      <c r="S242" s="47" cm="1">
        <f t="array" ref="S242">SUM(SUMIF(Survey!BO242:CH242,{"&gt;0","&lt;0"})*{1,-1})</f>
        <v>0</v>
      </c>
      <c r="T242" s="54" cm="1">
        <f t="array" ref="T242">SUM(SUMIF(Survey!BR242,{"&gt;0","&lt;0"})*{1,-1})+SUM(SUMIF(Survey!CB242,{"&gt;0","&lt;0"})*{1,-1})</f>
        <v>0</v>
      </c>
      <c r="U242" s="54">
        <f>Survey!K242</f>
        <v>0</v>
      </c>
      <c r="V242" s="53" t="str">
        <f t="shared" si="128"/>
        <v>Stand-alone</v>
      </c>
      <c r="W242" s="196" t="str">
        <f t="shared" si="129"/>
        <v>Fail</v>
      </c>
      <c r="X242" s="93" cm="1">
        <f t="array" ref="X242">SUM(SUMIF(Survey!BO242:CH242,{"&gt;0","&lt;0"})*{1,-1})+SUM(SUMIF(Survey!CJ242:DC242,{"&gt;0","&lt;0"})*{1,-1})</f>
        <v>0</v>
      </c>
      <c r="Y242" s="93">
        <f>IFERROR(X242/(Survey!$AL242),0)</f>
        <v>0</v>
      </c>
      <c r="Z242" s="198" t="b">
        <f>IF(OR(Survey!$M242="Alternative strategy or hedge",Survey!$M242="Other",Survey!$L242="Prospectus fund"),TRUE,FALSE)</f>
        <v>0</v>
      </c>
      <c r="AA242" s="198" t="b">
        <f>NOT(ISBLANK(Survey!$M242))</f>
        <v>0</v>
      </c>
      <c r="AB242" s="196" t="str">
        <f t="shared" si="130"/>
        <v>Pass</v>
      </c>
      <c r="AC242" s="54" t="b">
        <f>NOT(ISNUMBER(SEARCH("Other",Survey!$P242)))</f>
        <v>1</v>
      </c>
      <c r="AD242" s="53" t="b">
        <f>NOT(ISBLANK(Survey!$Q242))</f>
        <v>0</v>
      </c>
      <c r="AE242" s="239" t="str" cm="1">
        <f t="array" ref="AE242">IF(OR(IF(OR($AG242+$AH242 = 2, $AI242=1), FALSE, TRUE), AND($AF242:$AF242 = 0)),"Pass","Fail")</f>
        <v>Pass</v>
      </c>
      <c r="AF242" s="235">
        <f>COUNTBLANK(Survey!$W242:$Z242)</f>
        <v>4</v>
      </c>
      <c r="AG242" s="235">
        <f>IF(Survey!$I242="Yes",1,0)</f>
        <v>0</v>
      </c>
      <c r="AH242" s="235">
        <f>IF(OR(Survey!$M242="Mutual fund",Survey!$M242="Alternative mutual fund",Survey!$M242="Money market"),1,0)</f>
        <v>0</v>
      </c>
      <c r="AI242" s="240">
        <f>IF(OR(Survey!$M242="ETF",Survey!$M242="ETF, alternative mutual fund"),1,0)</f>
        <v>0</v>
      </c>
      <c r="AJ242" s="196" t="str">
        <f t="shared" si="131"/>
        <v>Pass</v>
      </c>
      <c r="AK242" s="54" t="b">
        <f>NOT(ISNUMBER(SEARCH("Yes",Survey!$AC242)))</f>
        <v>1</v>
      </c>
      <c r="AL242" s="53" t="b">
        <f>IF(COUNTBLANK(Survey!$AD242:$AE242)=0,TRUE, FALSE)</f>
        <v>0</v>
      </c>
      <c r="AM242" s="196" t="str">
        <f t="shared" si="132"/>
        <v>Pass</v>
      </c>
      <c r="AN242" s="54" t="b">
        <f>NOT(ISNUMBER(SEARCH("Yes",Survey!$AF242)))</f>
        <v>1</v>
      </c>
      <c r="AO242" s="53" t="b">
        <f>NOT(ISBLANK(Survey!$AH242))</f>
        <v>0</v>
      </c>
      <c r="AP242" s="196" t="str">
        <f t="shared" si="133"/>
        <v>Pass</v>
      </c>
      <c r="AQ242" s="54" t="b">
        <f>NOT(OR(ISNUMBER(SEARCH("Other",Survey!$AH242)),ISNUMBER(SEARCH("Multiple",Survey!$AH242))))</f>
        <v>1</v>
      </c>
      <c r="AR242" s="53" t="b">
        <f>NOT(ISBLANK(Survey!$AI242))</f>
        <v>0</v>
      </c>
      <c r="AS242" s="196" t="str">
        <f t="shared" si="134"/>
        <v>Fail</v>
      </c>
      <c r="AT242" s="45">
        <f>(Survey!$AL242)</f>
        <v>0</v>
      </c>
      <c r="AU242" s="37" t="str">
        <f t="shared" si="135"/>
        <v>Fail</v>
      </c>
      <c r="AV242" s="38">
        <f>ABS(Survey!$AL242)</f>
        <v>0</v>
      </c>
      <c r="AW242" s="64">
        <f>ABS(Survey!$AM242)+Survey!$AN242-ABS(Survey!$AO242)+ABS(Survey!$AP242)-ABS(Survey!$AQ242)+ABS(Survey!$AR242)-ABS(Survey!$AS242)+Survey!$AT242</f>
        <v>0</v>
      </c>
      <c r="AX242" s="46" t="str">
        <f t="shared" si="136"/>
        <v>No holdings</v>
      </c>
      <c r="AY242" s="37">
        <f t="shared" si="137"/>
        <v>0</v>
      </c>
      <c r="AZ242" s="196" t="str">
        <f t="shared" si="138"/>
        <v>Pass</v>
      </c>
      <c r="BA242" s="54" t="b">
        <f>IF(ABS(Survey!$AT242)=0,TRUE,FALSE)</f>
        <v>1</v>
      </c>
      <c r="BB242" s="53" t="b">
        <f>NOT(ISBLANK(Survey!$AU242))</f>
        <v>0</v>
      </c>
      <c r="BC242" s="37" t="str">
        <f t="shared" si="139"/>
        <v>Fail</v>
      </c>
      <c r="BD242" s="38">
        <f>ABS(Survey!$AL242)</f>
        <v>0</v>
      </c>
      <c r="BE242" s="38" cm="1">
        <f t="array" ref="BE242">SUM(SUMIF(Survey!AW242:BD242,{"&gt;0","&lt;0"})*{1,-1})-SUM(SUMIF(Survey!BF242:BM242,{"&gt;0","&lt;0"})*{1,-1})</f>
        <v>0</v>
      </c>
      <c r="BF242" s="46" t="str">
        <f t="shared" si="140"/>
        <v>No holdings</v>
      </c>
      <c r="BG242" s="37">
        <f t="shared" si="141"/>
        <v>0</v>
      </c>
      <c r="BH242" s="196" t="str">
        <f t="shared" si="142"/>
        <v>Fail</v>
      </c>
      <c r="BI242" s="47">
        <f>ABS(Survey!$AL242)</f>
        <v>0</v>
      </c>
      <c r="BJ242" s="47" cm="1">
        <f t="array" ref="BJ242">SUM(SUMIF(Survey!BO242:CH242,{"&gt;0","&lt;0"})*{1,-1})-SUM(SUMIF(Survey!CJ242:DC242,{"&gt;0","&lt;0"})*{1,-1})</f>
        <v>0</v>
      </c>
      <c r="BK242" s="48" t="str">
        <f t="shared" si="143"/>
        <v>No holdings</v>
      </c>
      <c r="BL242" s="49">
        <f t="shared" si="144"/>
        <v>0</v>
      </c>
      <c r="BM242" s="196" t="str">
        <f t="shared" si="145"/>
        <v>Pass</v>
      </c>
      <c r="BN242" s="54" t="b">
        <f>IF(ABS(Survey!$CH242)=0,TRUE,FALSE)</f>
        <v>1</v>
      </c>
      <c r="BO242" s="53" t="b">
        <f>NOT(ISBLANK(Survey!$CI242))</f>
        <v>0</v>
      </c>
      <c r="BP242" s="196" t="str">
        <f t="shared" si="146"/>
        <v>Pass</v>
      </c>
      <c r="BQ242" s="54" t="b">
        <f>IF(ABS(Survey!$DC242)=0,TRUE,FALSE)</f>
        <v>1</v>
      </c>
      <c r="BR242" s="53" t="b">
        <f>NOT(ISBLANK(Survey!$DD242))</f>
        <v>0</v>
      </c>
      <c r="BS242" s="37" t="str">
        <f t="shared" si="147"/>
        <v>Pass</v>
      </c>
      <c r="BT242" s="38" cm="1">
        <f t="array" ref="BT242">SUM(SUMIF(Survey!CD242,{"&gt;0","&lt;0"})*{1,-1})+SUM(SUMIF(Survey!CY242,{"&gt;0","&lt;0"})*{1,-1})</f>
        <v>0</v>
      </c>
      <c r="BU242" s="38">
        <f>SUM(SUMIF(Survey!DF242:DL242,{"&gt;0","&lt;0"})*{1,-1})+SUM(SUMIF(Survey!DN242:DT242,{"&gt;0","&lt;0"})*{1,-1})</f>
        <v>0</v>
      </c>
      <c r="BV242" s="37">
        <f t="shared" si="148"/>
        <v>0</v>
      </c>
      <c r="BW242" s="37">
        <f t="shared" si="149"/>
        <v>0</v>
      </c>
      <c r="BX242" s="196" t="str">
        <f t="shared" si="150"/>
        <v>Pass</v>
      </c>
      <c r="BY242" s="54" t="b">
        <f>IF(ABS(Survey!$DL242)=0,TRUE,FALSE)</f>
        <v>1</v>
      </c>
      <c r="BZ242" s="53" t="b">
        <f>NOT(ISBLANK(Survey!DM242))</f>
        <v>0</v>
      </c>
      <c r="CA242" s="196" t="str">
        <f t="shared" si="151"/>
        <v>Pass</v>
      </c>
      <c r="CB242" s="54" t="b">
        <f>IF(ABS(Survey!$DT242)=0,TRUE,FALSE)</f>
        <v>1</v>
      </c>
      <c r="CC242" s="53" t="b">
        <f>NOT(ISBLANK(Survey!$DU242))</f>
        <v>0</v>
      </c>
      <c r="CD242" s="196" t="str">
        <f t="shared" si="152"/>
        <v>Fail</v>
      </c>
      <c r="CE242" s="47">
        <f>SUM(SUMIF(Survey!EA242:EC242,{"&gt;0","&lt;0"})*{1,-1})</f>
        <v>0</v>
      </c>
      <c r="CF242" s="50">
        <f t="shared" si="153"/>
        <v>0</v>
      </c>
      <c r="CG242" s="50">
        <f t="shared" si="154"/>
        <v>100</v>
      </c>
      <c r="CH242" s="48" t="b">
        <f>IF(OR(Survey!$M242="ETF",Survey!$M242="ETF, alternative mutual fund",Survey!$M242="Closed-end", Survey!$M242="Split share corp"),TRUE,FALSE)</f>
        <v>0</v>
      </c>
      <c r="CI242" s="196" t="str">
        <f t="shared" si="155"/>
        <v>Fail</v>
      </c>
      <c r="CJ242" s="47">
        <f>SUM(SUMIF(Survey!EE242:EK242,{"&gt;0","&lt;0"})*{1,-1})</f>
        <v>0</v>
      </c>
      <c r="CK242" s="50">
        <f t="shared" si="156"/>
        <v>0</v>
      </c>
      <c r="CL242" s="49">
        <f t="shared" si="157"/>
        <v>100</v>
      </c>
      <c r="CM242" s="196" t="str">
        <f t="shared" si="158"/>
        <v>Fail</v>
      </c>
      <c r="CN242" s="47">
        <f>SUM(SUMIF(Survey!EM242:ES242,{"&gt;0","&lt;0"})*{1,-1})</f>
        <v>0</v>
      </c>
      <c r="CO242" s="50">
        <f t="shared" si="159"/>
        <v>0</v>
      </c>
      <c r="CP242" s="49">
        <f t="shared" si="160"/>
        <v>100</v>
      </c>
    </row>
    <row r="243" spans="1:94">
      <c r="A243" s="1">
        <v>240</v>
      </c>
      <c r="B243" s="37" t="str">
        <f t="shared" si="121"/>
        <v>Pass</v>
      </c>
      <c r="C243" s="37" t="str">
        <f>IF(COUNTBLANK(Survey!B243:ET243)=$C$2, "Pass", "Fail")</f>
        <v>Pass</v>
      </c>
      <c r="D243" s="37" t="str">
        <f t="shared" si="122"/>
        <v>Fail</v>
      </c>
      <c r="F243" s="196" t="str">
        <f t="shared" si="123"/>
        <v>Fail</v>
      </c>
      <c r="G243" s="43">
        <f>COUNTBLANK(Survey!B243:D243)+COUNTBLANK(Survey!G243)+COUNTBLANK(Survey!I243)+COUNTBLANK(Survey!L243:M243)+COUNTBLANK(Survey!P243)+COUNTBLANK(Survey!S243:U243)+COUNTBLANK(Survey!AA243:AC243)+COUNTBLANK(Survey!AF243:AG243)+COUNTBLANK(Survey!AK243)</f>
        <v>17</v>
      </c>
      <c r="H243" s="196" t="str">
        <f t="shared" si="124"/>
        <v>Pass</v>
      </c>
      <c r="I243" s="44">
        <f>LEN(Survey!E243)</f>
        <v>0</v>
      </c>
      <c r="J243" s="196" t="str">
        <f t="shared" si="125"/>
        <v>Pass</v>
      </c>
      <c r="K243" s="43">
        <f>LEN(Survey!F243)</f>
        <v>0</v>
      </c>
      <c r="L243" s="196" t="str">
        <f t="shared" si="126"/>
        <v>Pass</v>
      </c>
      <c r="M243" s="44">
        <f>LEN(Survey!H243)</f>
        <v>0</v>
      </c>
      <c r="N243" s="43" t="str">
        <f>IF(Survey!$L243="Prospectus fund", "Yes", "No")</f>
        <v>No</v>
      </c>
      <c r="O243" s="196" t="str">
        <f t="shared" si="127"/>
        <v>Pass</v>
      </c>
      <c r="P243" s="44">
        <f>MOD((LEN(Survey!J243)+2),11)</f>
        <v>2</v>
      </c>
      <c r="Q243" s="48" t="b">
        <f>IF(OR(Survey!$M243="ETF",Survey!$M243="ETF, alternative mutual fund",Survey!$M243="Closed-end", Survey!$M243="Split share corp", Survey!$I243="Yes"),TRUE,FALSE)</f>
        <v>0</v>
      </c>
      <c r="R243" s="196" t="str">
        <f>IFERROR(IF(AND(OR(U243=V243,V243 = "Either"),NOT(ISBLANK(Survey!K243))),"Pass","Fail"),"Pass")</f>
        <v>Fail</v>
      </c>
      <c r="S243" s="47" cm="1">
        <f t="array" ref="S243">SUM(SUMIF(Survey!BO243:CH243,{"&gt;0","&lt;0"})*{1,-1})</f>
        <v>0</v>
      </c>
      <c r="T243" s="54" cm="1">
        <f t="array" ref="T243">SUM(SUMIF(Survey!BR243,{"&gt;0","&lt;0"})*{1,-1})+SUM(SUMIF(Survey!CB243,{"&gt;0","&lt;0"})*{1,-1})</f>
        <v>0</v>
      </c>
      <c r="U243" s="54">
        <f>Survey!K243</f>
        <v>0</v>
      </c>
      <c r="V243" s="53" t="str">
        <f t="shared" si="128"/>
        <v>Stand-alone</v>
      </c>
      <c r="W243" s="196" t="str">
        <f t="shared" si="129"/>
        <v>Fail</v>
      </c>
      <c r="X243" s="93" cm="1">
        <f t="array" ref="X243">SUM(SUMIF(Survey!BO243:CH243,{"&gt;0","&lt;0"})*{1,-1})+SUM(SUMIF(Survey!CJ243:DC243,{"&gt;0","&lt;0"})*{1,-1})</f>
        <v>0</v>
      </c>
      <c r="Y243" s="93">
        <f>IFERROR(X243/(Survey!$AL243),0)</f>
        <v>0</v>
      </c>
      <c r="Z243" s="198" t="b">
        <f>IF(OR(Survey!$M243="Alternative strategy or hedge",Survey!$M243="Other",Survey!$L243="Prospectus fund"),TRUE,FALSE)</f>
        <v>0</v>
      </c>
      <c r="AA243" s="198" t="b">
        <f>NOT(ISBLANK(Survey!$M243))</f>
        <v>0</v>
      </c>
      <c r="AB243" s="196" t="str">
        <f t="shared" si="130"/>
        <v>Pass</v>
      </c>
      <c r="AC243" s="54" t="b">
        <f>NOT(ISNUMBER(SEARCH("Other",Survey!$P243)))</f>
        <v>1</v>
      </c>
      <c r="AD243" s="53" t="b">
        <f>NOT(ISBLANK(Survey!$Q243))</f>
        <v>0</v>
      </c>
      <c r="AE243" s="239" t="str" cm="1">
        <f t="array" ref="AE243">IF(OR(IF(OR($AG243+$AH243 = 2, $AI243=1), FALSE, TRUE), AND($AF243:$AF243 = 0)),"Pass","Fail")</f>
        <v>Pass</v>
      </c>
      <c r="AF243" s="235">
        <f>COUNTBLANK(Survey!$W243:$Z243)</f>
        <v>4</v>
      </c>
      <c r="AG243" s="235">
        <f>IF(Survey!$I243="Yes",1,0)</f>
        <v>0</v>
      </c>
      <c r="AH243" s="235">
        <f>IF(OR(Survey!$M243="Mutual fund",Survey!$M243="Alternative mutual fund",Survey!$M243="Money market"),1,0)</f>
        <v>0</v>
      </c>
      <c r="AI243" s="240">
        <f>IF(OR(Survey!$M243="ETF",Survey!$M243="ETF, alternative mutual fund"),1,0)</f>
        <v>0</v>
      </c>
      <c r="AJ243" s="196" t="str">
        <f t="shared" si="131"/>
        <v>Pass</v>
      </c>
      <c r="AK243" s="54" t="b">
        <f>NOT(ISNUMBER(SEARCH("Yes",Survey!$AC243)))</f>
        <v>1</v>
      </c>
      <c r="AL243" s="53" t="b">
        <f>IF(COUNTBLANK(Survey!$AD243:$AE243)=0,TRUE, FALSE)</f>
        <v>0</v>
      </c>
      <c r="AM243" s="196" t="str">
        <f t="shared" si="132"/>
        <v>Pass</v>
      </c>
      <c r="AN243" s="54" t="b">
        <f>NOT(ISNUMBER(SEARCH("Yes",Survey!$AF243)))</f>
        <v>1</v>
      </c>
      <c r="AO243" s="53" t="b">
        <f>NOT(ISBLANK(Survey!$AH243))</f>
        <v>0</v>
      </c>
      <c r="AP243" s="196" t="str">
        <f t="shared" si="133"/>
        <v>Pass</v>
      </c>
      <c r="AQ243" s="54" t="b">
        <f>NOT(OR(ISNUMBER(SEARCH("Other",Survey!$AH243)),ISNUMBER(SEARCH("Multiple",Survey!$AH243))))</f>
        <v>1</v>
      </c>
      <c r="AR243" s="53" t="b">
        <f>NOT(ISBLANK(Survey!$AI243))</f>
        <v>0</v>
      </c>
      <c r="AS243" s="196" t="str">
        <f t="shared" si="134"/>
        <v>Fail</v>
      </c>
      <c r="AT243" s="45">
        <f>(Survey!$AL243)</f>
        <v>0</v>
      </c>
      <c r="AU243" s="37" t="str">
        <f t="shared" si="135"/>
        <v>Fail</v>
      </c>
      <c r="AV243" s="38">
        <f>ABS(Survey!$AL243)</f>
        <v>0</v>
      </c>
      <c r="AW243" s="64">
        <f>ABS(Survey!$AM243)+Survey!$AN243-ABS(Survey!$AO243)+ABS(Survey!$AP243)-ABS(Survey!$AQ243)+ABS(Survey!$AR243)-ABS(Survey!$AS243)+Survey!$AT243</f>
        <v>0</v>
      </c>
      <c r="AX243" s="46" t="str">
        <f t="shared" si="136"/>
        <v>No holdings</v>
      </c>
      <c r="AY243" s="37">
        <f t="shared" si="137"/>
        <v>0</v>
      </c>
      <c r="AZ243" s="196" t="str">
        <f t="shared" si="138"/>
        <v>Pass</v>
      </c>
      <c r="BA243" s="54" t="b">
        <f>IF(ABS(Survey!$AT243)=0,TRUE,FALSE)</f>
        <v>1</v>
      </c>
      <c r="BB243" s="53" t="b">
        <f>NOT(ISBLANK(Survey!$AU243))</f>
        <v>0</v>
      </c>
      <c r="BC243" s="37" t="str">
        <f t="shared" si="139"/>
        <v>Fail</v>
      </c>
      <c r="BD243" s="38">
        <f>ABS(Survey!$AL243)</f>
        <v>0</v>
      </c>
      <c r="BE243" s="38" cm="1">
        <f t="array" ref="BE243">SUM(SUMIF(Survey!AW243:BD243,{"&gt;0","&lt;0"})*{1,-1})-SUM(SUMIF(Survey!BF243:BM243,{"&gt;0","&lt;0"})*{1,-1})</f>
        <v>0</v>
      </c>
      <c r="BF243" s="46" t="str">
        <f t="shared" si="140"/>
        <v>No holdings</v>
      </c>
      <c r="BG243" s="37">
        <f t="shared" si="141"/>
        <v>0</v>
      </c>
      <c r="BH243" s="196" t="str">
        <f t="shared" si="142"/>
        <v>Fail</v>
      </c>
      <c r="BI243" s="47">
        <f>ABS(Survey!$AL243)</f>
        <v>0</v>
      </c>
      <c r="BJ243" s="47" cm="1">
        <f t="array" ref="BJ243">SUM(SUMIF(Survey!BO243:CH243,{"&gt;0","&lt;0"})*{1,-1})-SUM(SUMIF(Survey!CJ243:DC243,{"&gt;0","&lt;0"})*{1,-1})</f>
        <v>0</v>
      </c>
      <c r="BK243" s="48" t="str">
        <f t="shared" si="143"/>
        <v>No holdings</v>
      </c>
      <c r="BL243" s="49">
        <f t="shared" si="144"/>
        <v>0</v>
      </c>
      <c r="BM243" s="196" t="str">
        <f t="shared" si="145"/>
        <v>Pass</v>
      </c>
      <c r="BN243" s="54" t="b">
        <f>IF(ABS(Survey!$CH243)=0,TRUE,FALSE)</f>
        <v>1</v>
      </c>
      <c r="BO243" s="53" t="b">
        <f>NOT(ISBLANK(Survey!$CI243))</f>
        <v>0</v>
      </c>
      <c r="BP243" s="196" t="str">
        <f t="shared" si="146"/>
        <v>Pass</v>
      </c>
      <c r="BQ243" s="54" t="b">
        <f>IF(ABS(Survey!$DC243)=0,TRUE,FALSE)</f>
        <v>1</v>
      </c>
      <c r="BR243" s="53" t="b">
        <f>NOT(ISBLANK(Survey!$DD243))</f>
        <v>0</v>
      </c>
      <c r="BS243" s="37" t="str">
        <f t="shared" si="147"/>
        <v>Pass</v>
      </c>
      <c r="BT243" s="38" cm="1">
        <f t="array" ref="BT243">SUM(SUMIF(Survey!CD243,{"&gt;0","&lt;0"})*{1,-1})+SUM(SUMIF(Survey!CY243,{"&gt;0","&lt;0"})*{1,-1})</f>
        <v>0</v>
      </c>
      <c r="BU243" s="38">
        <f>SUM(SUMIF(Survey!DF243:DL243,{"&gt;0","&lt;0"})*{1,-1})+SUM(SUMIF(Survey!DN243:DT243,{"&gt;0","&lt;0"})*{1,-1})</f>
        <v>0</v>
      </c>
      <c r="BV243" s="37">
        <f t="shared" si="148"/>
        <v>0</v>
      </c>
      <c r="BW243" s="37">
        <f t="shared" si="149"/>
        <v>0</v>
      </c>
      <c r="BX243" s="196" t="str">
        <f t="shared" si="150"/>
        <v>Pass</v>
      </c>
      <c r="BY243" s="54" t="b">
        <f>IF(ABS(Survey!$DL243)=0,TRUE,FALSE)</f>
        <v>1</v>
      </c>
      <c r="BZ243" s="53" t="b">
        <f>NOT(ISBLANK(Survey!DM243))</f>
        <v>0</v>
      </c>
      <c r="CA243" s="196" t="str">
        <f t="shared" si="151"/>
        <v>Pass</v>
      </c>
      <c r="CB243" s="54" t="b">
        <f>IF(ABS(Survey!$DT243)=0,TRUE,FALSE)</f>
        <v>1</v>
      </c>
      <c r="CC243" s="53" t="b">
        <f>NOT(ISBLANK(Survey!$DU243))</f>
        <v>0</v>
      </c>
      <c r="CD243" s="196" t="str">
        <f t="shared" si="152"/>
        <v>Fail</v>
      </c>
      <c r="CE243" s="47">
        <f>SUM(SUMIF(Survey!EA243:EC243,{"&gt;0","&lt;0"})*{1,-1})</f>
        <v>0</v>
      </c>
      <c r="CF243" s="50">
        <f t="shared" si="153"/>
        <v>0</v>
      </c>
      <c r="CG243" s="50">
        <f t="shared" si="154"/>
        <v>100</v>
      </c>
      <c r="CH243" s="48" t="b">
        <f>IF(OR(Survey!$M243="ETF",Survey!$M243="ETF, alternative mutual fund",Survey!$M243="Closed-end", Survey!$M243="Split share corp"),TRUE,FALSE)</f>
        <v>0</v>
      </c>
      <c r="CI243" s="196" t="str">
        <f t="shared" si="155"/>
        <v>Fail</v>
      </c>
      <c r="CJ243" s="47">
        <f>SUM(SUMIF(Survey!EE243:EK243,{"&gt;0","&lt;0"})*{1,-1})</f>
        <v>0</v>
      </c>
      <c r="CK243" s="50">
        <f t="shared" si="156"/>
        <v>0</v>
      </c>
      <c r="CL243" s="49">
        <f t="shared" si="157"/>
        <v>100</v>
      </c>
      <c r="CM243" s="196" t="str">
        <f t="shared" si="158"/>
        <v>Fail</v>
      </c>
      <c r="CN243" s="47">
        <f>SUM(SUMIF(Survey!EM243:ES243,{"&gt;0","&lt;0"})*{1,-1})</f>
        <v>0</v>
      </c>
      <c r="CO243" s="50">
        <f t="shared" si="159"/>
        <v>0</v>
      </c>
      <c r="CP243" s="49">
        <f t="shared" si="160"/>
        <v>100</v>
      </c>
    </row>
    <row r="244" spans="1:94">
      <c r="A244" s="1">
        <v>241</v>
      </c>
      <c r="B244" s="37" t="str">
        <f t="shared" si="121"/>
        <v>Pass</v>
      </c>
      <c r="C244" s="37" t="str">
        <f>IF(COUNTBLANK(Survey!B244:ET244)=$C$2, "Pass", "Fail")</f>
        <v>Pass</v>
      </c>
      <c r="D244" s="37" t="str">
        <f t="shared" si="122"/>
        <v>Fail</v>
      </c>
      <c r="F244" s="196" t="str">
        <f t="shared" si="123"/>
        <v>Fail</v>
      </c>
      <c r="G244" s="43">
        <f>COUNTBLANK(Survey!B244:D244)+COUNTBLANK(Survey!G244)+COUNTBLANK(Survey!I244)+COUNTBLANK(Survey!L244:M244)+COUNTBLANK(Survey!P244)+COUNTBLANK(Survey!S244:U244)+COUNTBLANK(Survey!AA244:AC244)+COUNTBLANK(Survey!AF244:AG244)+COUNTBLANK(Survey!AK244)</f>
        <v>17</v>
      </c>
      <c r="H244" s="196" t="str">
        <f t="shared" si="124"/>
        <v>Pass</v>
      </c>
      <c r="I244" s="44">
        <f>LEN(Survey!E244)</f>
        <v>0</v>
      </c>
      <c r="J244" s="196" t="str">
        <f t="shared" si="125"/>
        <v>Pass</v>
      </c>
      <c r="K244" s="43">
        <f>LEN(Survey!F244)</f>
        <v>0</v>
      </c>
      <c r="L244" s="196" t="str">
        <f t="shared" si="126"/>
        <v>Pass</v>
      </c>
      <c r="M244" s="44">
        <f>LEN(Survey!H244)</f>
        <v>0</v>
      </c>
      <c r="N244" s="43" t="str">
        <f>IF(Survey!$L244="Prospectus fund", "Yes", "No")</f>
        <v>No</v>
      </c>
      <c r="O244" s="196" t="str">
        <f t="shared" si="127"/>
        <v>Pass</v>
      </c>
      <c r="P244" s="44">
        <f>MOD((LEN(Survey!J244)+2),11)</f>
        <v>2</v>
      </c>
      <c r="Q244" s="48" t="b">
        <f>IF(OR(Survey!$M244="ETF",Survey!$M244="ETF, alternative mutual fund",Survey!$M244="Closed-end", Survey!$M244="Split share corp", Survey!$I244="Yes"),TRUE,FALSE)</f>
        <v>0</v>
      </c>
      <c r="R244" s="196" t="str">
        <f>IFERROR(IF(AND(OR(U244=V244,V244 = "Either"),NOT(ISBLANK(Survey!K244))),"Pass","Fail"),"Pass")</f>
        <v>Fail</v>
      </c>
      <c r="S244" s="47" cm="1">
        <f t="array" ref="S244">SUM(SUMIF(Survey!BO244:CH244,{"&gt;0","&lt;0"})*{1,-1})</f>
        <v>0</v>
      </c>
      <c r="T244" s="54" cm="1">
        <f t="array" ref="T244">SUM(SUMIF(Survey!BR244,{"&gt;0","&lt;0"})*{1,-1})+SUM(SUMIF(Survey!CB244,{"&gt;0","&lt;0"})*{1,-1})</f>
        <v>0</v>
      </c>
      <c r="U244" s="54">
        <f>Survey!K244</f>
        <v>0</v>
      </c>
      <c r="V244" s="53" t="str">
        <f t="shared" si="128"/>
        <v>Stand-alone</v>
      </c>
      <c r="W244" s="196" t="str">
        <f t="shared" si="129"/>
        <v>Fail</v>
      </c>
      <c r="X244" s="93" cm="1">
        <f t="array" ref="X244">SUM(SUMIF(Survey!BO244:CH244,{"&gt;0","&lt;0"})*{1,-1})+SUM(SUMIF(Survey!CJ244:DC244,{"&gt;0","&lt;0"})*{1,-1})</f>
        <v>0</v>
      </c>
      <c r="Y244" s="93">
        <f>IFERROR(X244/(Survey!$AL244),0)</f>
        <v>0</v>
      </c>
      <c r="Z244" s="198" t="b">
        <f>IF(OR(Survey!$M244="Alternative strategy or hedge",Survey!$M244="Other",Survey!$L244="Prospectus fund"),TRUE,FALSE)</f>
        <v>0</v>
      </c>
      <c r="AA244" s="198" t="b">
        <f>NOT(ISBLANK(Survey!$M244))</f>
        <v>0</v>
      </c>
      <c r="AB244" s="196" t="str">
        <f t="shared" si="130"/>
        <v>Pass</v>
      </c>
      <c r="AC244" s="54" t="b">
        <f>NOT(ISNUMBER(SEARCH("Other",Survey!$P244)))</f>
        <v>1</v>
      </c>
      <c r="AD244" s="53" t="b">
        <f>NOT(ISBLANK(Survey!$Q244))</f>
        <v>0</v>
      </c>
      <c r="AE244" s="239" t="str" cm="1">
        <f t="array" ref="AE244">IF(OR(IF(OR($AG244+$AH244 = 2, $AI244=1), FALSE, TRUE), AND($AF244:$AF244 = 0)),"Pass","Fail")</f>
        <v>Pass</v>
      </c>
      <c r="AF244" s="235">
        <f>COUNTBLANK(Survey!$W244:$Z244)</f>
        <v>4</v>
      </c>
      <c r="AG244" s="235">
        <f>IF(Survey!$I244="Yes",1,0)</f>
        <v>0</v>
      </c>
      <c r="AH244" s="235">
        <f>IF(OR(Survey!$M244="Mutual fund",Survey!$M244="Alternative mutual fund",Survey!$M244="Money market"),1,0)</f>
        <v>0</v>
      </c>
      <c r="AI244" s="240">
        <f>IF(OR(Survey!$M244="ETF",Survey!$M244="ETF, alternative mutual fund"),1,0)</f>
        <v>0</v>
      </c>
      <c r="AJ244" s="196" t="str">
        <f t="shared" si="131"/>
        <v>Pass</v>
      </c>
      <c r="AK244" s="54" t="b">
        <f>NOT(ISNUMBER(SEARCH("Yes",Survey!$AC244)))</f>
        <v>1</v>
      </c>
      <c r="AL244" s="53" t="b">
        <f>IF(COUNTBLANK(Survey!$AD244:$AE244)=0,TRUE, FALSE)</f>
        <v>0</v>
      </c>
      <c r="AM244" s="196" t="str">
        <f t="shared" si="132"/>
        <v>Pass</v>
      </c>
      <c r="AN244" s="54" t="b">
        <f>NOT(ISNUMBER(SEARCH("Yes",Survey!$AF244)))</f>
        <v>1</v>
      </c>
      <c r="AO244" s="53" t="b">
        <f>NOT(ISBLANK(Survey!$AH244))</f>
        <v>0</v>
      </c>
      <c r="AP244" s="196" t="str">
        <f t="shared" si="133"/>
        <v>Pass</v>
      </c>
      <c r="AQ244" s="54" t="b">
        <f>NOT(OR(ISNUMBER(SEARCH("Other",Survey!$AH244)),ISNUMBER(SEARCH("Multiple",Survey!$AH244))))</f>
        <v>1</v>
      </c>
      <c r="AR244" s="53" t="b">
        <f>NOT(ISBLANK(Survey!$AI244))</f>
        <v>0</v>
      </c>
      <c r="AS244" s="196" t="str">
        <f t="shared" si="134"/>
        <v>Fail</v>
      </c>
      <c r="AT244" s="45">
        <f>(Survey!$AL244)</f>
        <v>0</v>
      </c>
      <c r="AU244" s="37" t="str">
        <f t="shared" si="135"/>
        <v>Fail</v>
      </c>
      <c r="AV244" s="38">
        <f>ABS(Survey!$AL244)</f>
        <v>0</v>
      </c>
      <c r="AW244" s="64">
        <f>ABS(Survey!$AM244)+Survey!$AN244-ABS(Survey!$AO244)+ABS(Survey!$AP244)-ABS(Survey!$AQ244)+ABS(Survey!$AR244)-ABS(Survey!$AS244)+Survey!$AT244</f>
        <v>0</v>
      </c>
      <c r="AX244" s="46" t="str">
        <f t="shared" si="136"/>
        <v>No holdings</v>
      </c>
      <c r="AY244" s="37">
        <f t="shared" si="137"/>
        <v>0</v>
      </c>
      <c r="AZ244" s="196" t="str">
        <f t="shared" si="138"/>
        <v>Pass</v>
      </c>
      <c r="BA244" s="54" t="b">
        <f>IF(ABS(Survey!$AT244)=0,TRUE,FALSE)</f>
        <v>1</v>
      </c>
      <c r="BB244" s="53" t="b">
        <f>NOT(ISBLANK(Survey!$AU244))</f>
        <v>0</v>
      </c>
      <c r="BC244" s="37" t="str">
        <f t="shared" si="139"/>
        <v>Fail</v>
      </c>
      <c r="BD244" s="38">
        <f>ABS(Survey!$AL244)</f>
        <v>0</v>
      </c>
      <c r="BE244" s="38" cm="1">
        <f t="array" ref="BE244">SUM(SUMIF(Survey!AW244:BD244,{"&gt;0","&lt;0"})*{1,-1})-SUM(SUMIF(Survey!BF244:BM244,{"&gt;0","&lt;0"})*{1,-1})</f>
        <v>0</v>
      </c>
      <c r="BF244" s="46" t="str">
        <f t="shared" si="140"/>
        <v>No holdings</v>
      </c>
      <c r="BG244" s="37">
        <f t="shared" si="141"/>
        <v>0</v>
      </c>
      <c r="BH244" s="196" t="str">
        <f t="shared" si="142"/>
        <v>Fail</v>
      </c>
      <c r="BI244" s="47">
        <f>ABS(Survey!$AL244)</f>
        <v>0</v>
      </c>
      <c r="BJ244" s="47" cm="1">
        <f t="array" ref="BJ244">SUM(SUMIF(Survey!BO244:CH244,{"&gt;0","&lt;0"})*{1,-1})-SUM(SUMIF(Survey!CJ244:DC244,{"&gt;0","&lt;0"})*{1,-1})</f>
        <v>0</v>
      </c>
      <c r="BK244" s="48" t="str">
        <f t="shared" si="143"/>
        <v>No holdings</v>
      </c>
      <c r="BL244" s="49">
        <f t="shared" si="144"/>
        <v>0</v>
      </c>
      <c r="BM244" s="196" t="str">
        <f t="shared" si="145"/>
        <v>Pass</v>
      </c>
      <c r="BN244" s="54" t="b">
        <f>IF(ABS(Survey!$CH244)=0,TRUE,FALSE)</f>
        <v>1</v>
      </c>
      <c r="BO244" s="53" t="b">
        <f>NOT(ISBLANK(Survey!$CI244))</f>
        <v>0</v>
      </c>
      <c r="BP244" s="196" t="str">
        <f t="shared" si="146"/>
        <v>Pass</v>
      </c>
      <c r="BQ244" s="54" t="b">
        <f>IF(ABS(Survey!$DC244)=0,TRUE,FALSE)</f>
        <v>1</v>
      </c>
      <c r="BR244" s="53" t="b">
        <f>NOT(ISBLANK(Survey!$DD244))</f>
        <v>0</v>
      </c>
      <c r="BS244" s="37" t="str">
        <f t="shared" si="147"/>
        <v>Pass</v>
      </c>
      <c r="BT244" s="38" cm="1">
        <f t="array" ref="BT244">SUM(SUMIF(Survey!CD244,{"&gt;0","&lt;0"})*{1,-1})+SUM(SUMIF(Survey!CY244,{"&gt;0","&lt;0"})*{1,-1})</f>
        <v>0</v>
      </c>
      <c r="BU244" s="38">
        <f>SUM(SUMIF(Survey!DF244:DL244,{"&gt;0","&lt;0"})*{1,-1})+SUM(SUMIF(Survey!DN244:DT244,{"&gt;0","&lt;0"})*{1,-1})</f>
        <v>0</v>
      </c>
      <c r="BV244" s="37">
        <f t="shared" si="148"/>
        <v>0</v>
      </c>
      <c r="BW244" s="37">
        <f t="shared" si="149"/>
        <v>0</v>
      </c>
      <c r="BX244" s="196" t="str">
        <f t="shared" si="150"/>
        <v>Pass</v>
      </c>
      <c r="BY244" s="54" t="b">
        <f>IF(ABS(Survey!$DL244)=0,TRUE,FALSE)</f>
        <v>1</v>
      </c>
      <c r="BZ244" s="53" t="b">
        <f>NOT(ISBLANK(Survey!DM244))</f>
        <v>0</v>
      </c>
      <c r="CA244" s="196" t="str">
        <f t="shared" si="151"/>
        <v>Pass</v>
      </c>
      <c r="CB244" s="54" t="b">
        <f>IF(ABS(Survey!$DT244)=0,TRUE,FALSE)</f>
        <v>1</v>
      </c>
      <c r="CC244" s="53" t="b">
        <f>NOT(ISBLANK(Survey!$DU244))</f>
        <v>0</v>
      </c>
      <c r="CD244" s="196" t="str">
        <f t="shared" si="152"/>
        <v>Fail</v>
      </c>
      <c r="CE244" s="47">
        <f>SUM(SUMIF(Survey!EA244:EC244,{"&gt;0","&lt;0"})*{1,-1})</f>
        <v>0</v>
      </c>
      <c r="CF244" s="50">
        <f t="shared" si="153"/>
        <v>0</v>
      </c>
      <c r="CG244" s="50">
        <f t="shared" si="154"/>
        <v>100</v>
      </c>
      <c r="CH244" s="48" t="b">
        <f>IF(OR(Survey!$M244="ETF",Survey!$M244="ETF, alternative mutual fund",Survey!$M244="Closed-end", Survey!$M244="Split share corp"),TRUE,FALSE)</f>
        <v>0</v>
      </c>
      <c r="CI244" s="196" t="str">
        <f t="shared" si="155"/>
        <v>Fail</v>
      </c>
      <c r="CJ244" s="47">
        <f>SUM(SUMIF(Survey!EE244:EK244,{"&gt;0","&lt;0"})*{1,-1})</f>
        <v>0</v>
      </c>
      <c r="CK244" s="50">
        <f t="shared" si="156"/>
        <v>0</v>
      </c>
      <c r="CL244" s="49">
        <f t="shared" si="157"/>
        <v>100</v>
      </c>
      <c r="CM244" s="196" t="str">
        <f t="shared" si="158"/>
        <v>Fail</v>
      </c>
      <c r="CN244" s="47">
        <f>SUM(SUMIF(Survey!EM244:ES244,{"&gt;0","&lt;0"})*{1,-1})</f>
        <v>0</v>
      </c>
      <c r="CO244" s="50">
        <f t="shared" si="159"/>
        <v>0</v>
      </c>
      <c r="CP244" s="49">
        <f t="shared" si="160"/>
        <v>100</v>
      </c>
    </row>
    <row r="245" spans="1:94">
      <c r="A245" s="1">
        <v>242</v>
      </c>
      <c r="B245" s="37" t="str">
        <f t="shared" si="121"/>
        <v>Pass</v>
      </c>
      <c r="C245" s="37" t="str">
        <f>IF(COUNTBLANK(Survey!B245:ET245)=$C$2, "Pass", "Fail")</f>
        <v>Pass</v>
      </c>
      <c r="D245" s="37" t="str">
        <f t="shared" si="122"/>
        <v>Fail</v>
      </c>
      <c r="F245" s="196" t="str">
        <f t="shared" si="123"/>
        <v>Fail</v>
      </c>
      <c r="G245" s="43">
        <f>COUNTBLANK(Survey!B245:D245)+COUNTBLANK(Survey!G245)+COUNTBLANK(Survey!I245)+COUNTBLANK(Survey!L245:M245)+COUNTBLANK(Survey!P245)+COUNTBLANK(Survey!S245:U245)+COUNTBLANK(Survey!AA245:AC245)+COUNTBLANK(Survey!AF245:AG245)+COUNTBLANK(Survey!AK245)</f>
        <v>17</v>
      </c>
      <c r="H245" s="196" t="str">
        <f t="shared" si="124"/>
        <v>Pass</v>
      </c>
      <c r="I245" s="44">
        <f>LEN(Survey!E245)</f>
        <v>0</v>
      </c>
      <c r="J245" s="196" t="str">
        <f t="shared" si="125"/>
        <v>Pass</v>
      </c>
      <c r="K245" s="43">
        <f>LEN(Survey!F245)</f>
        <v>0</v>
      </c>
      <c r="L245" s="196" t="str">
        <f t="shared" si="126"/>
        <v>Pass</v>
      </c>
      <c r="M245" s="44">
        <f>LEN(Survey!H245)</f>
        <v>0</v>
      </c>
      <c r="N245" s="43" t="str">
        <f>IF(Survey!$L245="Prospectus fund", "Yes", "No")</f>
        <v>No</v>
      </c>
      <c r="O245" s="196" t="str">
        <f t="shared" si="127"/>
        <v>Pass</v>
      </c>
      <c r="P245" s="44">
        <f>MOD((LEN(Survey!J245)+2),11)</f>
        <v>2</v>
      </c>
      <c r="Q245" s="48" t="b">
        <f>IF(OR(Survey!$M245="ETF",Survey!$M245="ETF, alternative mutual fund",Survey!$M245="Closed-end", Survey!$M245="Split share corp", Survey!$I245="Yes"),TRUE,FALSE)</f>
        <v>0</v>
      </c>
      <c r="R245" s="196" t="str">
        <f>IFERROR(IF(AND(OR(U245=V245,V245 = "Either"),NOT(ISBLANK(Survey!K245))),"Pass","Fail"),"Pass")</f>
        <v>Fail</v>
      </c>
      <c r="S245" s="47" cm="1">
        <f t="array" ref="S245">SUM(SUMIF(Survey!BO245:CH245,{"&gt;0","&lt;0"})*{1,-1})</f>
        <v>0</v>
      </c>
      <c r="T245" s="54" cm="1">
        <f t="array" ref="T245">SUM(SUMIF(Survey!BR245,{"&gt;0","&lt;0"})*{1,-1})+SUM(SUMIF(Survey!CB245,{"&gt;0","&lt;0"})*{1,-1})</f>
        <v>0</v>
      </c>
      <c r="U245" s="54">
        <f>Survey!K245</f>
        <v>0</v>
      </c>
      <c r="V245" s="53" t="str">
        <f t="shared" si="128"/>
        <v>Stand-alone</v>
      </c>
      <c r="W245" s="196" t="str">
        <f t="shared" si="129"/>
        <v>Fail</v>
      </c>
      <c r="X245" s="93" cm="1">
        <f t="array" ref="X245">SUM(SUMIF(Survey!BO245:CH245,{"&gt;0","&lt;0"})*{1,-1})+SUM(SUMIF(Survey!CJ245:DC245,{"&gt;0","&lt;0"})*{1,-1})</f>
        <v>0</v>
      </c>
      <c r="Y245" s="93">
        <f>IFERROR(X245/(Survey!$AL245),0)</f>
        <v>0</v>
      </c>
      <c r="Z245" s="198" t="b">
        <f>IF(OR(Survey!$M245="Alternative strategy or hedge",Survey!$M245="Other",Survey!$L245="Prospectus fund"),TRUE,FALSE)</f>
        <v>0</v>
      </c>
      <c r="AA245" s="198" t="b">
        <f>NOT(ISBLANK(Survey!$M245))</f>
        <v>0</v>
      </c>
      <c r="AB245" s="196" t="str">
        <f t="shared" si="130"/>
        <v>Pass</v>
      </c>
      <c r="AC245" s="54" t="b">
        <f>NOT(ISNUMBER(SEARCH("Other",Survey!$P245)))</f>
        <v>1</v>
      </c>
      <c r="AD245" s="53" t="b">
        <f>NOT(ISBLANK(Survey!$Q245))</f>
        <v>0</v>
      </c>
      <c r="AE245" s="239" t="str" cm="1">
        <f t="array" ref="AE245">IF(OR(IF(OR($AG245+$AH245 = 2, $AI245=1), FALSE, TRUE), AND($AF245:$AF245 = 0)),"Pass","Fail")</f>
        <v>Pass</v>
      </c>
      <c r="AF245" s="235">
        <f>COUNTBLANK(Survey!$W245:$Z245)</f>
        <v>4</v>
      </c>
      <c r="AG245" s="235">
        <f>IF(Survey!$I245="Yes",1,0)</f>
        <v>0</v>
      </c>
      <c r="AH245" s="235">
        <f>IF(OR(Survey!$M245="Mutual fund",Survey!$M245="Alternative mutual fund",Survey!$M245="Money market"),1,0)</f>
        <v>0</v>
      </c>
      <c r="AI245" s="240">
        <f>IF(OR(Survey!$M245="ETF",Survey!$M245="ETF, alternative mutual fund"),1,0)</f>
        <v>0</v>
      </c>
      <c r="AJ245" s="196" t="str">
        <f t="shared" si="131"/>
        <v>Pass</v>
      </c>
      <c r="AK245" s="54" t="b">
        <f>NOT(ISNUMBER(SEARCH("Yes",Survey!$AC245)))</f>
        <v>1</v>
      </c>
      <c r="AL245" s="53" t="b">
        <f>IF(COUNTBLANK(Survey!$AD245:$AE245)=0,TRUE, FALSE)</f>
        <v>0</v>
      </c>
      <c r="AM245" s="196" t="str">
        <f t="shared" si="132"/>
        <v>Pass</v>
      </c>
      <c r="AN245" s="54" t="b">
        <f>NOT(ISNUMBER(SEARCH("Yes",Survey!$AF245)))</f>
        <v>1</v>
      </c>
      <c r="AO245" s="53" t="b">
        <f>NOT(ISBLANK(Survey!$AH245))</f>
        <v>0</v>
      </c>
      <c r="AP245" s="196" t="str">
        <f t="shared" si="133"/>
        <v>Pass</v>
      </c>
      <c r="AQ245" s="54" t="b">
        <f>NOT(OR(ISNUMBER(SEARCH("Other",Survey!$AH245)),ISNUMBER(SEARCH("Multiple",Survey!$AH245))))</f>
        <v>1</v>
      </c>
      <c r="AR245" s="53" t="b">
        <f>NOT(ISBLANK(Survey!$AI245))</f>
        <v>0</v>
      </c>
      <c r="AS245" s="196" t="str">
        <f t="shared" si="134"/>
        <v>Fail</v>
      </c>
      <c r="AT245" s="45">
        <f>(Survey!$AL245)</f>
        <v>0</v>
      </c>
      <c r="AU245" s="37" t="str">
        <f t="shared" si="135"/>
        <v>Fail</v>
      </c>
      <c r="AV245" s="38">
        <f>ABS(Survey!$AL245)</f>
        <v>0</v>
      </c>
      <c r="AW245" s="64">
        <f>ABS(Survey!$AM245)+Survey!$AN245-ABS(Survey!$AO245)+ABS(Survey!$AP245)-ABS(Survey!$AQ245)+ABS(Survey!$AR245)-ABS(Survey!$AS245)+Survey!$AT245</f>
        <v>0</v>
      </c>
      <c r="AX245" s="46" t="str">
        <f t="shared" si="136"/>
        <v>No holdings</v>
      </c>
      <c r="AY245" s="37">
        <f t="shared" si="137"/>
        <v>0</v>
      </c>
      <c r="AZ245" s="196" t="str">
        <f t="shared" si="138"/>
        <v>Pass</v>
      </c>
      <c r="BA245" s="54" t="b">
        <f>IF(ABS(Survey!$AT245)=0,TRUE,FALSE)</f>
        <v>1</v>
      </c>
      <c r="BB245" s="53" t="b">
        <f>NOT(ISBLANK(Survey!$AU245))</f>
        <v>0</v>
      </c>
      <c r="BC245" s="37" t="str">
        <f t="shared" si="139"/>
        <v>Fail</v>
      </c>
      <c r="BD245" s="38">
        <f>ABS(Survey!$AL245)</f>
        <v>0</v>
      </c>
      <c r="BE245" s="38" cm="1">
        <f t="array" ref="BE245">SUM(SUMIF(Survey!AW245:BD245,{"&gt;0","&lt;0"})*{1,-1})-SUM(SUMIF(Survey!BF245:BM245,{"&gt;0","&lt;0"})*{1,-1})</f>
        <v>0</v>
      </c>
      <c r="BF245" s="46" t="str">
        <f t="shared" si="140"/>
        <v>No holdings</v>
      </c>
      <c r="BG245" s="37">
        <f t="shared" si="141"/>
        <v>0</v>
      </c>
      <c r="BH245" s="196" t="str">
        <f t="shared" si="142"/>
        <v>Fail</v>
      </c>
      <c r="BI245" s="47">
        <f>ABS(Survey!$AL245)</f>
        <v>0</v>
      </c>
      <c r="BJ245" s="47" cm="1">
        <f t="array" ref="BJ245">SUM(SUMIF(Survey!BO245:CH245,{"&gt;0","&lt;0"})*{1,-1})-SUM(SUMIF(Survey!CJ245:DC245,{"&gt;0","&lt;0"})*{1,-1})</f>
        <v>0</v>
      </c>
      <c r="BK245" s="48" t="str">
        <f t="shared" si="143"/>
        <v>No holdings</v>
      </c>
      <c r="BL245" s="49">
        <f t="shared" si="144"/>
        <v>0</v>
      </c>
      <c r="BM245" s="196" t="str">
        <f t="shared" si="145"/>
        <v>Pass</v>
      </c>
      <c r="BN245" s="54" t="b">
        <f>IF(ABS(Survey!$CH245)=0,TRUE,FALSE)</f>
        <v>1</v>
      </c>
      <c r="BO245" s="53" t="b">
        <f>NOT(ISBLANK(Survey!$CI245))</f>
        <v>0</v>
      </c>
      <c r="BP245" s="196" t="str">
        <f t="shared" si="146"/>
        <v>Pass</v>
      </c>
      <c r="BQ245" s="54" t="b">
        <f>IF(ABS(Survey!$DC245)=0,TRUE,FALSE)</f>
        <v>1</v>
      </c>
      <c r="BR245" s="53" t="b">
        <f>NOT(ISBLANK(Survey!$DD245))</f>
        <v>0</v>
      </c>
      <c r="BS245" s="37" t="str">
        <f t="shared" si="147"/>
        <v>Pass</v>
      </c>
      <c r="BT245" s="38" cm="1">
        <f t="array" ref="BT245">SUM(SUMIF(Survey!CD245,{"&gt;0","&lt;0"})*{1,-1})+SUM(SUMIF(Survey!CY245,{"&gt;0","&lt;0"})*{1,-1})</f>
        <v>0</v>
      </c>
      <c r="BU245" s="38">
        <f>SUM(SUMIF(Survey!DF245:DL245,{"&gt;0","&lt;0"})*{1,-1})+SUM(SUMIF(Survey!DN245:DT245,{"&gt;0","&lt;0"})*{1,-1})</f>
        <v>0</v>
      </c>
      <c r="BV245" s="37">
        <f t="shared" si="148"/>
        <v>0</v>
      </c>
      <c r="BW245" s="37">
        <f t="shared" si="149"/>
        <v>0</v>
      </c>
      <c r="BX245" s="196" t="str">
        <f t="shared" si="150"/>
        <v>Pass</v>
      </c>
      <c r="BY245" s="54" t="b">
        <f>IF(ABS(Survey!$DL245)=0,TRUE,FALSE)</f>
        <v>1</v>
      </c>
      <c r="BZ245" s="53" t="b">
        <f>NOT(ISBLANK(Survey!DM245))</f>
        <v>0</v>
      </c>
      <c r="CA245" s="196" t="str">
        <f t="shared" si="151"/>
        <v>Pass</v>
      </c>
      <c r="CB245" s="54" t="b">
        <f>IF(ABS(Survey!$DT245)=0,TRUE,FALSE)</f>
        <v>1</v>
      </c>
      <c r="CC245" s="53" t="b">
        <f>NOT(ISBLANK(Survey!$DU245))</f>
        <v>0</v>
      </c>
      <c r="CD245" s="196" t="str">
        <f t="shared" si="152"/>
        <v>Fail</v>
      </c>
      <c r="CE245" s="47">
        <f>SUM(SUMIF(Survey!EA245:EC245,{"&gt;0","&lt;0"})*{1,-1})</f>
        <v>0</v>
      </c>
      <c r="CF245" s="50">
        <f t="shared" si="153"/>
        <v>0</v>
      </c>
      <c r="CG245" s="50">
        <f t="shared" si="154"/>
        <v>100</v>
      </c>
      <c r="CH245" s="48" t="b">
        <f>IF(OR(Survey!$M245="ETF",Survey!$M245="ETF, alternative mutual fund",Survey!$M245="Closed-end", Survey!$M245="Split share corp"),TRUE,FALSE)</f>
        <v>0</v>
      </c>
      <c r="CI245" s="196" t="str">
        <f t="shared" si="155"/>
        <v>Fail</v>
      </c>
      <c r="CJ245" s="47">
        <f>SUM(SUMIF(Survey!EE245:EK245,{"&gt;0","&lt;0"})*{1,-1})</f>
        <v>0</v>
      </c>
      <c r="CK245" s="50">
        <f t="shared" si="156"/>
        <v>0</v>
      </c>
      <c r="CL245" s="49">
        <f t="shared" si="157"/>
        <v>100</v>
      </c>
      <c r="CM245" s="196" t="str">
        <f t="shared" si="158"/>
        <v>Fail</v>
      </c>
      <c r="CN245" s="47">
        <f>SUM(SUMIF(Survey!EM245:ES245,{"&gt;0","&lt;0"})*{1,-1})</f>
        <v>0</v>
      </c>
      <c r="CO245" s="50">
        <f t="shared" si="159"/>
        <v>0</v>
      </c>
      <c r="CP245" s="49">
        <f t="shared" si="160"/>
        <v>100</v>
      </c>
    </row>
    <row r="246" spans="1:94">
      <c r="A246" s="1">
        <v>243</v>
      </c>
      <c r="B246" s="37" t="str">
        <f t="shared" si="121"/>
        <v>Pass</v>
      </c>
      <c r="C246" s="37" t="str">
        <f>IF(COUNTBLANK(Survey!B246:ET246)=$C$2, "Pass", "Fail")</f>
        <v>Pass</v>
      </c>
      <c r="D246" s="37" t="str">
        <f t="shared" si="122"/>
        <v>Fail</v>
      </c>
      <c r="F246" s="196" t="str">
        <f t="shared" si="123"/>
        <v>Fail</v>
      </c>
      <c r="G246" s="43">
        <f>COUNTBLANK(Survey!B246:D246)+COUNTBLANK(Survey!G246)+COUNTBLANK(Survey!I246)+COUNTBLANK(Survey!L246:M246)+COUNTBLANK(Survey!P246)+COUNTBLANK(Survey!S246:U246)+COUNTBLANK(Survey!AA246:AC246)+COUNTBLANK(Survey!AF246:AG246)+COUNTBLANK(Survey!AK246)</f>
        <v>17</v>
      </c>
      <c r="H246" s="196" t="str">
        <f t="shared" si="124"/>
        <v>Pass</v>
      </c>
      <c r="I246" s="44">
        <f>LEN(Survey!E246)</f>
        <v>0</v>
      </c>
      <c r="J246" s="196" t="str">
        <f t="shared" si="125"/>
        <v>Pass</v>
      </c>
      <c r="K246" s="43">
        <f>LEN(Survey!F246)</f>
        <v>0</v>
      </c>
      <c r="L246" s="196" t="str">
        <f t="shared" si="126"/>
        <v>Pass</v>
      </c>
      <c r="M246" s="44">
        <f>LEN(Survey!H246)</f>
        <v>0</v>
      </c>
      <c r="N246" s="43" t="str">
        <f>IF(Survey!$L246="Prospectus fund", "Yes", "No")</f>
        <v>No</v>
      </c>
      <c r="O246" s="196" t="str">
        <f t="shared" si="127"/>
        <v>Pass</v>
      </c>
      <c r="P246" s="44">
        <f>MOD((LEN(Survey!J246)+2),11)</f>
        <v>2</v>
      </c>
      <c r="Q246" s="48" t="b">
        <f>IF(OR(Survey!$M246="ETF",Survey!$M246="ETF, alternative mutual fund",Survey!$M246="Closed-end", Survey!$M246="Split share corp", Survey!$I246="Yes"),TRUE,FALSE)</f>
        <v>0</v>
      </c>
      <c r="R246" s="196" t="str">
        <f>IFERROR(IF(AND(OR(U246=V246,V246 = "Either"),NOT(ISBLANK(Survey!K246))),"Pass","Fail"),"Pass")</f>
        <v>Fail</v>
      </c>
      <c r="S246" s="47" cm="1">
        <f t="array" ref="S246">SUM(SUMIF(Survey!BO246:CH246,{"&gt;0","&lt;0"})*{1,-1})</f>
        <v>0</v>
      </c>
      <c r="T246" s="54" cm="1">
        <f t="array" ref="T246">SUM(SUMIF(Survey!BR246,{"&gt;0","&lt;0"})*{1,-1})+SUM(SUMIF(Survey!CB246,{"&gt;0","&lt;0"})*{1,-1})</f>
        <v>0</v>
      </c>
      <c r="U246" s="54">
        <f>Survey!K246</f>
        <v>0</v>
      </c>
      <c r="V246" s="53" t="str">
        <f t="shared" si="128"/>
        <v>Stand-alone</v>
      </c>
      <c r="W246" s="196" t="str">
        <f t="shared" si="129"/>
        <v>Fail</v>
      </c>
      <c r="X246" s="93" cm="1">
        <f t="array" ref="X246">SUM(SUMIF(Survey!BO246:CH246,{"&gt;0","&lt;0"})*{1,-1})+SUM(SUMIF(Survey!CJ246:DC246,{"&gt;0","&lt;0"})*{1,-1})</f>
        <v>0</v>
      </c>
      <c r="Y246" s="93">
        <f>IFERROR(X246/(Survey!$AL246),0)</f>
        <v>0</v>
      </c>
      <c r="Z246" s="198" t="b">
        <f>IF(OR(Survey!$M246="Alternative strategy or hedge",Survey!$M246="Other",Survey!$L246="Prospectus fund"),TRUE,FALSE)</f>
        <v>0</v>
      </c>
      <c r="AA246" s="198" t="b">
        <f>NOT(ISBLANK(Survey!$M246))</f>
        <v>0</v>
      </c>
      <c r="AB246" s="196" t="str">
        <f t="shared" si="130"/>
        <v>Pass</v>
      </c>
      <c r="AC246" s="54" t="b">
        <f>NOT(ISNUMBER(SEARCH("Other",Survey!$P246)))</f>
        <v>1</v>
      </c>
      <c r="AD246" s="53" t="b">
        <f>NOT(ISBLANK(Survey!$Q246))</f>
        <v>0</v>
      </c>
      <c r="AE246" s="239" t="str" cm="1">
        <f t="array" ref="AE246">IF(OR(IF(OR($AG246+$AH246 = 2, $AI246=1), FALSE, TRUE), AND($AF246:$AF246 = 0)),"Pass","Fail")</f>
        <v>Pass</v>
      </c>
      <c r="AF246" s="235">
        <f>COUNTBLANK(Survey!$W246:$Z246)</f>
        <v>4</v>
      </c>
      <c r="AG246" s="235">
        <f>IF(Survey!$I246="Yes",1,0)</f>
        <v>0</v>
      </c>
      <c r="AH246" s="235">
        <f>IF(OR(Survey!$M246="Mutual fund",Survey!$M246="Alternative mutual fund",Survey!$M246="Money market"),1,0)</f>
        <v>0</v>
      </c>
      <c r="AI246" s="240">
        <f>IF(OR(Survey!$M246="ETF",Survey!$M246="ETF, alternative mutual fund"),1,0)</f>
        <v>0</v>
      </c>
      <c r="AJ246" s="196" t="str">
        <f t="shared" si="131"/>
        <v>Pass</v>
      </c>
      <c r="AK246" s="54" t="b">
        <f>NOT(ISNUMBER(SEARCH("Yes",Survey!$AC246)))</f>
        <v>1</v>
      </c>
      <c r="AL246" s="53" t="b">
        <f>IF(COUNTBLANK(Survey!$AD246:$AE246)=0,TRUE, FALSE)</f>
        <v>0</v>
      </c>
      <c r="AM246" s="196" t="str">
        <f t="shared" si="132"/>
        <v>Pass</v>
      </c>
      <c r="AN246" s="54" t="b">
        <f>NOT(ISNUMBER(SEARCH("Yes",Survey!$AF246)))</f>
        <v>1</v>
      </c>
      <c r="AO246" s="53" t="b">
        <f>NOT(ISBLANK(Survey!$AH246))</f>
        <v>0</v>
      </c>
      <c r="AP246" s="196" t="str">
        <f t="shared" si="133"/>
        <v>Pass</v>
      </c>
      <c r="AQ246" s="54" t="b">
        <f>NOT(OR(ISNUMBER(SEARCH("Other",Survey!$AH246)),ISNUMBER(SEARCH("Multiple",Survey!$AH246))))</f>
        <v>1</v>
      </c>
      <c r="AR246" s="53" t="b">
        <f>NOT(ISBLANK(Survey!$AI246))</f>
        <v>0</v>
      </c>
      <c r="AS246" s="196" t="str">
        <f t="shared" si="134"/>
        <v>Fail</v>
      </c>
      <c r="AT246" s="45">
        <f>(Survey!$AL246)</f>
        <v>0</v>
      </c>
      <c r="AU246" s="37" t="str">
        <f t="shared" si="135"/>
        <v>Fail</v>
      </c>
      <c r="AV246" s="38">
        <f>ABS(Survey!$AL246)</f>
        <v>0</v>
      </c>
      <c r="AW246" s="64">
        <f>ABS(Survey!$AM246)+Survey!$AN246-ABS(Survey!$AO246)+ABS(Survey!$AP246)-ABS(Survey!$AQ246)+ABS(Survey!$AR246)-ABS(Survey!$AS246)+Survey!$AT246</f>
        <v>0</v>
      </c>
      <c r="AX246" s="46" t="str">
        <f t="shared" si="136"/>
        <v>No holdings</v>
      </c>
      <c r="AY246" s="37">
        <f t="shared" si="137"/>
        <v>0</v>
      </c>
      <c r="AZ246" s="196" t="str">
        <f t="shared" si="138"/>
        <v>Pass</v>
      </c>
      <c r="BA246" s="54" t="b">
        <f>IF(ABS(Survey!$AT246)=0,TRUE,FALSE)</f>
        <v>1</v>
      </c>
      <c r="BB246" s="53" t="b">
        <f>NOT(ISBLANK(Survey!$AU246))</f>
        <v>0</v>
      </c>
      <c r="BC246" s="37" t="str">
        <f t="shared" si="139"/>
        <v>Fail</v>
      </c>
      <c r="BD246" s="38">
        <f>ABS(Survey!$AL246)</f>
        <v>0</v>
      </c>
      <c r="BE246" s="38" cm="1">
        <f t="array" ref="BE246">SUM(SUMIF(Survey!AW246:BD246,{"&gt;0","&lt;0"})*{1,-1})-SUM(SUMIF(Survey!BF246:BM246,{"&gt;0","&lt;0"})*{1,-1})</f>
        <v>0</v>
      </c>
      <c r="BF246" s="46" t="str">
        <f t="shared" si="140"/>
        <v>No holdings</v>
      </c>
      <c r="BG246" s="37">
        <f t="shared" si="141"/>
        <v>0</v>
      </c>
      <c r="BH246" s="196" t="str">
        <f t="shared" si="142"/>
        <v>Fail</v>
      </c>
      <c r="BI246" s="47">
        <f>ABS(Survey!$AL246)</f>
        <v>0</v>
      </c>
      <c r="BJ246" s="47" cm="1">
        <f t="array" ref="BJ246">SUM(SUMIF(Survey!BO246:CH246,{"&gt;0","&lt;0"})*{1,-1})-SUM(SUMIF(Survey!CJ246:DC246,{"&gt;0","&lt;0"})*{1,-1})</f>
        <v>0</v>
      </c>
      <c r="BK246" s="48" t="str">
        <f t="shared" si="143"/>
        <v>No holdings</v>
      </c>
      <c r="BL246" s="49">
        <f t="shared" si="144"/>
        <v>0</v>
      </c>
      <c r="BM246" s="196" t="str">
        <f t="shared" si="145"/>
        <v>Pass</v>
      </c>
      <c r="BN246" s="54" t="b">
        <f>IF(ABS(Survey!$CH246)=0,TRUE,FALSE)</f>
        <v>1</v>
      </c>
      <c r="BO246" s="53" t="b">
        <f>NOT(ISBLANK(Survey!$CI246))</f>
        <v>0</v>
      </c>
      <c r="BP246" s="196" t="str">
        <f t="shared" si="146"/>
        <v>Pass</v>
      </c>
      <c r="BQ246" s="54" t="b">
        <f>IF(ABS(Survey!$DC246)=0,TRUE,FALSE)</f>
        <v>1</v>
      </c>
      <c r="BR246" s="53" t="b">
        <f>NOT(ISBLANK(Survey!$DD246))</f>
        <v>0</v>
      </c>
      <c r="BS246" s="37" t="str">
        <f t="shared" si="147"/>
        <v>Pass</v>
      </c>
      <c r="BT246" s="38" cm="1">
        <f t="array" ref="BT246">SUM(SUMIF(Survey!CD246,{"&gt;0","&lt;0"})*{1,-1})+SUM(SUMIF(Survey!CY246,{"&gt;0","&lt;0"})*{1,-1})</f>
        <v>0</v>
      </c>
      <c r="BU246" s="38">
        <f>SUM(SUMIF(Survey!DF246:DL246,{"&gt;0","&lt;0"})*{1,-1})+SUM(SUMIF(Survey!DN246:DT246,{"&gt;0","&lt;0"})*{1,-1})</f>
        <v>0</v>
      </c>
      <c r="BV246" s="37">
        <f t="shared" si="148"/>
        <v>0</v>
      </c>
      <c r="BW246" s="37">
        <f t="shared" si="149"/>
        <v>0</v>
      </c>
      <c r="BX246" s="196" t="str">
        <f t="shared" si="150"/>
        <v>Pass</v>
      </c>
      <c r="BY246" s="54" t="b">
        <f>IF(ABS(Survey!$DL246)=0,TRUE,FALSE)</f>
        <v>1</v>
      </c>
      <c r="BZ246" s="53" t="b">
        <f>NOT(ISBLANK(Survey!DM246))</f>
        <v>0</v>
      </c>
      <c r="CA246" s="196" t="str">
        <f t="shared" si="151"/>
        <v>Pass</v>
      </c>
      <c r="CB246" s="54" t="b">
        <f>IF(ABS(Survey!$DT246)=0,TRUE,FALSE)</f>
        <v>1</v>
      </c>
      <c r="CC246" s="53" t="b">
        <f>NOT(ISBLANK(Survey!$DU246))</f>
        <v>0</v>
      </c>
      <c r="CD246" s="196" t="str">
        <f t="shared" si="152"/>
        <v>Fail</v>
      </c>
      <c r="CE246" s="47">
        <f>SUM(SUMIF(Survey!EA246:EC246,{"&gt;0","&lt;0"})*{1,-1})</f>
        <v>0</v>
      </c>
      <c r="CF246" s="50">
        <f t="shared" si="153"/>
        <v>0</v>
      </c>
      <c r="CG246" s="50">
        <f t="shared" si="154"/>
        <v>100</v>
      </c>
      <c r="CH246" s="48" t="b">
        <f>IF(OR(Survey!$M246="ETF",Survey!$M246="ETF, alternative mutual fund",Survey!$M246="Closed-end", Survey!$M246="Split share corp"),TRUE,FALSE)</f>
        <v>0</v>
      </c>
      <c r="CI246" s="196" t="str">
        <f t="shared" si="155"/>
        <v>Fail</v>
      </c>
      <c r="CJ246" s="47">
        <f>SUM(SUMIF(Survey!EE246:EK246,{"&gt;0","&lt;0"})*{1,-1})</f>
        <v>0</v>
      </c>
      <c r="CK246" s="50">
        <f t="shared" si="156"/>
        <v>0</v>
      </c>
      <c r="CL246" s="49">
        <f t="shared" si="157"/>
        <v>100</v>
      </c>
      <c r="CM246" s="196" t="str">
        <f t="shared" si="158"/>
        <v>Fail</v>
      </c>
      <c r="CN246" s="47">
        <f>SUM(SUMIF(Survey!EM246:ES246,{"&gt;0","&lt;0"})*{1,-1})</f>
        <v>0</v>
      </c>
      <c r="CO246" s="50">
        <f t="shared" si="159"/>
        <v>0</v>
      </c>
      <c r="CP246" s="49">
        <f t="shared" si="160"/>
        <v>100</v>
      </c>
    </row>
    <row r="247" spans="1:94">
      <c r="A247" s="1">
        <v>244</v>
      </c>
      <c r="B247" s="37" t="str">
        <f t="shared" si="121"/>
        <v>Pass</v>
      </c>
      <c r="C247" s="37" t="str">
        <f>IF(COUNTBLANK(Survey!B247:ET247)=$C$2, "Pass", "Fail")</f>
        <v>Pass</v>
      </c>
      <c r="D247" s="37" t="str">
        <f t="shared" si="122"/>
        <v>Fail</v>
      </c>
      <c r="F247" s="196" t="str">
        <f t="shared" si="123"/>
        <v>Fail</v>
      </c>
      <c r="G247" s="43">
        <f>COUNTBLANK(Survey!B247:D247)+COUNTBLANK(Survey!G247)+COUNTBLANK(Survey!I247)+COUNTBLANK(Survey!L247:M247)+COUNTBLANK(Survey!P247)+COUNTBLANK(Survey!S247:U247)+COUNTBLANK(Survey!AA247:AC247)+COUNTBLANK(Survey!AF247:AG247)+COUNTBLANK(Survey!AK247)</f>
        <v>17</v>
      </c>
      <c r="H247" s="196" t="str">
        <f t="shared" si="124"/>
        <v>Pass</v>
      </c>
      <c r="I247" s="44">
        <f>LEN(Survey!E247)</f>
        <v>0</v>
      </c>
      <c r="J247" s="196" t="str">
        <f t="shared" si="125"/>
        <v>Pass</v>
      </c>
      <c r="K247" s="43">
        <f>LEN(Survey!F247)</f>
        <v>0</v>
      </c>
      <c r="L247" s="196" t="str">
        <f t="shared" si="126"/>
        <v>Pass</v>
      </c>
      <c r="M247" s="44">
        <f>LEN(Survey!H247)</f>
        <v>0</v>
      </c>
      <c r="N247" s="43" t="str">
        <f>IF(Survey!$L247="Prospectus fund", "Yes", "No")</f>
        <v>No</v>
      </c>
      <c r="O247" s="196" t="str">
        <f t="shared" si="127"/>
        <v>Pass</v>
      </c>
      <c r="P247" s="44">
        <f>MOD((LEN(Survey!J247)+2),11)</f>
        <v>2</v>
      </c>
      <c r="Q247" s="48" t="b">
        <f>IF(OR(Survey!$M247="ETF",Survey!$M247="ETF, alternative mutual fund",Survey!$M247="Closed-end", Survey!$M247="Split share corp", Survey!$I247="Yes"),TRUE,FALSE)</f>
        <v>0</v>
      </c>
      <c r="R247" s="196" t="str">
        <f>IFERROR(IF(AND(OR(U247=V247,V247 = "Either"),NOT(ISBLANK(Survey!K247))),"Pass","Fail"),"Pass")</f>
        <v>Fail</v>
      </c>
      <c r="S247" s="47" cm="1">
        <f t="array" ref="S247">SUM(SUMIF(Survey!BO247:CH247,{"&gt;0","&lt;0"})*{1,-1})</f>
        <v>0</v>
      </c>
      <c r="T247" s="54" cm="1">
        <f t="array" ref="T247">SUM(SUMIF(Survey!BR247,{"&gt;0","&lt;0"})*{1,-1})+SUM(SUMIF(Survey!CB247,{"&gt;0","&lt;0"})*{1,-1})</f>
        <v>0</v>
      </c>
      <c r="U247" s="54">
        <f>Survey!K247</f>
        <v>0</v>
      </c>
      <c r="V247" s="53" t="str">
        <f t="shared" si="128"/>
        <v>Stand-alone</v>
      </c>
      <c r="W247" s="196" t="str">
        <f t="shared" si="129"/>
        <v>Fail</v>
      </c>
      <c r="X247" s="93" cm="1">
        <f t="array" ref="X247">SUM(SUMIF(Survey!BO247:CH247,{"&gt;0","&lt;0"})*{1,-1})+SUM(SUMIF(Survey!CJ247:DC247,{"&gt;0","&lt;0"})*{1,-1})</f>
        <v>0</v>
      </c>
      <c r="Y247" s="93">
        <f>IFERROR(X247/(Survey!$AL247),0)</f>
        <v>0</v>
      </c>
      <c r="Z247" s="198" t="b">
        <f>IF(OR(Survey!$M247="Alternative strategy or hedge",Survey!$M247="Other",Survey!$L247="Prospectus fund"),TRUE,FALSE)</f>
        <v>0</v>
      </c>
      <c r="AA247" s="198" t="b">
        <f>NOT(ISBLANK(Survey!$M247))</f>
        <v>0</v>
      </c>
      <c r="AB247" s="196" t="str">
        <f t="shared" si="130"/>
        <v>Pass</v>
      </c>
      <c r="AC247" s="54" t="b">
        <f>NOT(ISNUMBER(SEARCH("Other",Survey!$P247)))</f>
        <v>1</v>
      </c>
      <c r="AD247" s="53" t="b">
        <f>NOT(ISBLANK(Survey!$Q247))</f>
        <v>0</v>
      </c>
      <c r="AE247" s="239" t="str" cm="1">
        <f t="array" ref="AE247">IF(OR(IF(OR($AG247+$AH247 = 2, $AI247=1), FALSE, TRUE), AND($AF247:$AF247 = 0)),"Pass","Fail")</f>
        <v>Pass</v>
      </c>
      <c r="AF247" s="235">
        <f>COUNTBLANK(Survey!$W247:$Z247)</f>
        <v>4</v>
      </c>
      <c r="AG247" s="235">
        <f>IF(Survey!$I247="Yes",1,0)</f>
        <v>0</v>
      </c>
      <c r="AH247" s="235">
        <f>IF(OR(Survey!$M247="Mutual fund",Survey!$M247="Alternative mutual fund",Survey!$M247="Money market"),1,0)</f>
        <v>0</v>
      </c>
      <c r="AI247" s="240">
        <f>IF(OR(Survey!$M247="ETF",Survey!$M247="ETF, alternative mutual fund"),1,0)</f>
        <v>0</v>
      </c>
      <c r="AJ247" s="196" t="str">
        <f t="shared" si="131"/>
        <v>Pass</v>
      </c>
      <c r="AK247" s="54" t="b">
        <f>NOT(ISNUMBER(SEARCH("Yes",Survey!$AC247)))</f>
        <v>1</v>
      </c>
      <c r="AL247" s="53" t="b">
        <f>IF(COUNTBLANK(Survey!$AD247:$AE247)=0,TRUE, FALSE)</f>
        <v>0</v>
      </c>
      <c r="AM247" s="196" t="str">
        <f t="shared" si="132"/>
        <v>Pass</v>
      </c>
      <c r="AN247" s="54" t="b">
        <f>NOT(ISNUMBER(SEARCH("Yes",Survey!$AF247)))</f>
        <v>1</v>
      </c>
      <c r="AO247" s="53" t="b">
        <f>NOT(ISBLANK(Survey!$AH247))</f>
        <v>0</v>
      </c>
      <c r="AP247" s="196" t="str">
        <f t="shared" si="133"/>
        <v>Pass</v>
      </c>
      <c r="AQ247" s="54" t="b">
        <f>NOT(OR(ISNUMBER(SEARCH("Other",Survey!$AH247)),ISNUMBER(SEARCH("Multiple",Survey!$AH247))))</f>
        <v>1</v>
      </c>
      <c r="AR247" s="53" t="b">
        <f>NOT(ISBLANK(Survey!$AI247))</f>
        <v>0</v>
      </c>
      <c r="AS247" s="196" t="str">
        <f t="shared" si="134"/>
        <v>Fail</v>
      </c>
      <c r="AT247" s="45">
        <f>(Survey!$AL247)</f>
        <v>0</v>
      </c>
      <c r="AU247" s="37" t="str">
        <f t="shared" si="135"/>
        <v>Fail</v>
      </c>
      <c r="AV247" s="38">
        <f>ABS(Survey!$AL247)</f>
        <v>0</v>
      </c>
      <c r="AW247" s="64">
        <f>ABS(Survey!$AM247)+Survey!$AN247-ABS(Survey!$AO247)+ABS(Survey!$AP247)-ABS(Survey!$AQ247)+ABS(Survey!$AR247)-ABS(Survey!$AS247)+Survey!$AT247</f>
        <v>0</v>
      </c>
      <c r="AX247" s="46" t="str">
        <f t="shared" si="136"/>
        <v>No holdings</v>
      </c>
      <c r="AY247" s="37">
        <f t="shared" si="137"/>
        <v>0</v>
      </c>
      <c r="AZ247" s="196" t="str">
        <f t="shared" si="138"/>
        <v>Pass</v>
      </c>
      <c r="BA247" s="54" t="b">
        <f>IF(ABS(Survey!$AT247)=0,TRUE,FALSE)</f>
        <v>1</v>
      </c>
      <c r="BB247" s="53" t="b">
        <f>NOT(ISBLANK(Survey!$AU247))</f>
        <v>0</v>
      </c>
      <c r="BC247" s="37" t="str">
        <f t="shared" si="139"/>
        <v>Fail</v>
      </c>
      <c r="BD247" s="38">
        <f>ABS(Survey!$AL247)</f>
        <v>0</v>
      </c>
      <c r="BE247" s="38" cm="1">
        <f t="array" ref="BE247">SUM(SUMIF(Survey!AW247:BD247,{"&gt;0","&lt;0"})*{1,-1})-SUM(SUMIF(Survey!BF247:BM247,{"&gt;0","&lt;0"})*{1,-1})</f>
        <v>0</v>
      </c>
      <c r="BF247" s="46" t="str">
        <f t="shared" si="140"/>
        <v>No holdings</v>
      </c>
      <c r="BG247" s="37">
        <f t="shared" si="141"/>
        <v>0</v>
      </c>
      <c r="BH247" s="196" t="str">
        <f t="shared" si="142"/>
        <v>Fail</v>
      </c>
      <c r="BI247" s="47">
        <f>ABS(Survey!$AL247)</f>
        <v>0</v>
      </c>
      <c r="BJ247" s="47" cm="1">
        <f t="array" ref="BJ247">SUM(SUMIF(Survey!BO247:CH247,{"&gt;0","&lt;0"})*{1,-1})-SUM(SUMIF(Survey!CJ247:DC247,{"&gt;0","&lt;0"})*{1,-1})</f>
        <v>0</v>
      </c>
      <c r="BK247" s="48" t="str">
        <f t="shared" si="143"/>
        <v>No holdings</v>
      </c>
      <c r="BL247" s="49">
        <f t="shared" si="144"/>
        <v>0</v>
      </c>
      <c r="BM247" s="196" t="str">
        <f t="shared" si="145"/>
        <v>Pass</v>
      </c>
      <c r="BN247" s="54" t="b">
        <f>IF(ABS(Survey!$CH247)=0,TRUE,FALSE)</f>
        <v>1</v>
      </c>
      <c r="BO247" s="53" t="b">
        <f>NOT(ISBLANK(Survey!$CI247))</f>
        <v>0</v>
      </c>
      <c r="BP247" s="196" t="str">
        <f t="shared" si="146"/>
        <v>Pass</v>
      </c>
      <c r="BQ247" s="54" t="b">
        <f>IF(ABS(Survey!$DC247)=0,TRUE,FALSE)</f>
        <v>1</v>
      </c>
      <c r="BR247" s="53" t="b">
        <f>NOT(ISBLANK(Survey!$DD247))</f>
        <v>0</v>
      </c>
      <c r="BS247" s="37" t="str">
        <f t="shared" si="147"/>
        <v>Pass</v>
      </c>
      <c r="BT247" s="38" cm="1">
        <f t="array" ref="BT247">SUM(SUMIF(Survey!CD247,{"&gt;0","&lt;0"})*{1,-1})+SUM(SUMIF(Survey!CY247,{"&gt;0","&lt;0"})*{1,-1})</f>
        <v>0</v>
      </c>
      <c r="BU247" s="38">
        <f>SUM(SUMIF(Survey!DF247:DL247,{"&gt;0","&lt;0"})*{1,-1})+SUM(SUMIF(Survey!DN247:DT247,{"&gt;0","&lt;0"})*{1,-1})</f>
        <v>0</v>
      </c>
      <c r="BV247" s="37">
        <f t="shared" si="148"/>
        <v>0</v>
      </c>
      <c r="BW247" s="37">
        <f t="shared" si="149"/>
        <v>0</v>
      </c>
      <c r="BX247" s="196" t="str">
        <f t="shared" si="150"/>
        <v>Pass</v>
      </c>
      <c r="BY247" s="54" t="b">
        <f>IF(ABS(Survey!$DL247)=0,TRUE,FALSE)</f>
        <v>1</v>
      </c>
      <c r="BZ247" s="53" t="b">
        <f>NOT(ISBLANK(Survey!DM247))</f>
        <v>0</v>
      </c>
      <c r="CA247" s="196" t="str">
        <f t="shared" si="151"/>
        <v>Pass</v>
      </c>
      <c r="CB247" s="54" t="b">
        <f>IF(ABS(Survey!$DT247)=0,TRUE,FALSE)</f>
        <v>1</v>
      </c>
      <c r="CC247" s="53" t="b">
        <f>NOT(ISBLANK(Survey!$DU247))</f>
        <v>0</v>
      </c>
      <c r="CD247" s="196" t="str">
        <f t="shared" si="152"/>
        <v>Fail</v>
      </c>
      <c r="CE247" s="47">
        <f>SUM(SUMIF(Survey!EA247:EC247,{"&gt;0","&lt;0"})*{1,-1})</f>
        <v>0</v>
      </c>
      <c r="CF247" s="50">
        <f t="shared" si="153"/>
        <v>0</v>
      </c>
      <c r="CG247" s="50">
        <f t="shared" si="154"/>
        <v>100</v>
      </c>
      <c r="CH247" s="48" t="b">
        <f>IF(OR(Survey!$M247="ETF",Survey!$M247="ETF, alternative mutual fund",Survey!$M247="Closed-end", Survey!$M247="Split share corp"),TRUE,FALSE)</f>
        <v>0</v>
      </c>
      <c r="CI247" s="196" t="str">
        <f t="shared" si="155"/>
        <v>Fail</v>
      </c>
      <c r="CJ247" s="47">
        <f>SUM(SUMIF(Survey!EE247:EK247,{"&gt;0","&lt;0"})*{1,-1})</f>
        <v>0</v>
      </c>
      <c r="CK247" s="50">
        <f t="shared" si="156"/>
        <v>0</v>
      </c>
      <c r="CL247" s="49">
        <f t="shared" si="157"/>
        <v>100</v>
      </c>
      <c r="CM247" s="196" t="str">
        <f t="shared" si="158"/>
        <v>Fail</v>
      </c>
      <c r="CN247" s="47">
        <f>SUM(SUMIF(Survey!EM247:ES247,{"&gt;0","&lt;0"})*{1,-1})</f>
        <v>0</v>
      </c>
      <c r="CO247" s="50">
        <f t="shared" si="159"/>
        <v>0</v>
      </c>
      <c r="CP247" s="49">
        <f t="shared" si="160"/>
        <v>100</v>
      </c>
    </row>
    <row r="248" spans="1:94">
      <c r="A248" s="1">
        <v>245</v>
      </c>
      <c r="B248" s="37" t="str">
        <f t="shared" si="121"/>
        <v>Pass</v>
      </c>
      <c r="C248" s="37" t="str">
        <f>IF(COUNTBLANK(Survey!B248:ET248)=$C$2, "Pass", "Fail")</f>
        <v>Pass</v>
      </c>
      <c r="D248" s="37" t="str">
        <f t="shared" si="122"/>
        <v>Fail</v>
      </c>
      <c r="F248" s="196" t="str">
        <f t="shared" si="123"/>
        <v>Fail</v>
      </c>
      <c r="G248" s="43">
        <f>COUNTBLANK(Survey!B248:D248)+COUNTBLANK(Survey!G248)+COUNTBLANK(Survey!I248)+COUNTBLANK(Survey!L248:M248)+COUNTBLANK(Survey!P248)+COUNTBLANK(Survey!S248:U248)+COUNTBLANK(Survey!AA248:AC248)+COUNTBLANK(Survey!AF248:AG248)+COUNTBLANK(Survey!AK248)</f>
        <v>17</v>
      </c>
      <c r="H248" s="196" t="str">
        <f t="shared" si="124"/>
        <v>Pass</v>
      </c>
      <c r="I248" s="44">
        <f>LEN(Survey!E248)</f>
        <v>0</v>
      </c>
      <c r="J248" s="196" t="str">
        <f t="shared" si="125"/>
        <v>Pass</v>
      </c>
      <c r="K248" s="43">
        <f>LEN(Survey!F248)</f>
        <v>0</v>
      </c>
      <c r="L248" s="196" t="str">
        <f t="shared" si="126"/>
        <v>Pass</v>
      </c>
      <c r="M248" s="44">
        <f>LEN(Survey!H248)</f>
        <v>0</v>
      </c>
      <c r="N248" s="43" t="str">
        <f>IF(Survey!$L248="Prospectus fund", "Yes", "No")</f>
        <v>No</v>
      </c>
      <c r="O248" s="196" t="str">
        <f t="shared" si="127"/>
        <v>Pass</v>
      </c>
      <c r="P248" s="44">
        <f>MOD((LEN(Survey!J248)+2),11)</f>
        <v>2</v>
      </c>
      <c r="Q248" s="48" t="b">
        <f>IF(OR(Survey!$M248="ETF",Survey!$M248="ETF, alternative mutual fund",Survey!$M248="Closed-end", Survey!$M248="Split share corp", Survey!$I248="Yes"),TRUE,FALSE)</f>
        <v>0</v>
      </c>
      <c r="R248" s="196" t="str">
        <f>IFERROR(IF(AND(OR(U248=V248,V248 = "Either"),NOT(ISBLANK(Survey!K248))),"Pass","Fail"),"Pass")</f>
        <v>Fail</v>
      </c>
      <c r="S248" s="47" cm="1">
        <f t="array" ref="S248">SUM(SUMIF(Survey!BO248:CH248,{"&gt;0","&lt;0"})*{1,-1})</f>
        <v>0</v>
      </c>
      <c r="T248" s="54" cm="1">
        <f t="array" ref="T248">SUM(SUMIF(Survey!BR248,{"&gt;0","&lt;0"})*{1,-1})+SUM(SUMIF(Survey!CB248,{"&gt;0","&lt;0"})*{1,-1})</f>
        <v>0</v>
      </c>
      <c r="U248" s="54">
        <f>Survey!K248</f>
        <v>0</v>
      </c>
      <c r="V248" s="53" t="str">
        <f t="shared" si="128"/>
        <v>Stand-alone</v>
      </c>
      <c r="W248" s="196" t="str">
        <f t="shared" si="129"/>
        <v>Fail</v>
      </c>
      <c r="X248" s="93" cm="1">
        <f t="array" ref="X248">SUM(SUMIF(Survey!BO248:CH248,{"&gt;0","&lt;0"})*{1,-1})+SUM(SUMIF(Survey!CJ248:DC248,{"&gt;0","&lt;0"})*{1,-1})</f>
        <v>0</v>
      </c>
      <c r="Y248" s="93">
        <f>IFERROR(X248/(Survey!$AL248),0)</f>
        <v>0</v>
      </c>
      <c r="Z248" s="198" t="b">
        <f>IF(OR(Survey!$M248="Alternative strategy or hedge",Survey!$M248="Other",Survey!$L248="Prospectus fund"),TRUE,FALSE)</f>
        <v>0</v>
      </c>
      <c r="AA248" s="198" t="b">
        <f>NOT(ISBLANK(Survey!$M248))</f>
        <v>0</v>
      </c>
      <c r="AB248" s="196" t="str">
        <f t="shared" si="130"/>
        <v>Pass</v>
      </c>
      <c r="AC248" s="54" t="b">
        <f>NOT(ISNUMBER(SEARCH("Other",Survey!$P248)))</f>
        <v>1</v>
      </c>
      <c r="AD248" s="53" t="b">
        <f>NOT(ISBLANK(Survey!$Q248))</f>
        <v>0</v>
      </c>
      <c r="AE248" s="239" t="str" cm="1">
        <f t="array" ref="AE248">IF(OR(IF(OR($AG248+$AH248 = 2, $AI248=1), FALSE, TRUE), AND($AF248:$AF248 = 0)),"Pass","Fail")</f>
        <v>Pass</v>
      </c>
      <c r="AF248" s="235">
        <f>COUNTBLANK(Survey!$W248:$Z248)</f>
        <v>4</v>
      </c>
      <c r="AG248" s="235">
        <f>IF(Survey!$I248="Yes",1,0)</f>
        <v>0</v>
      </c>
      <c r="AH248" s="235">
        <f>IF(OR(Survey!$M248="Mutual fund",Survey!$M248="Alternative mutual fund",Survey!$M248="Money market"),1,0)</f>
        <v>0</v>
      </c>
      <c r="AI248" s="240">
        <f>IF(OR(Survey!$M248="ETF",Survey!$M248="ETF, alternative mutual fund"),1,0)</f>
        <v>0</v>
      </c>
      <c r="AJ248" s="196" t="str">
        <f t="shared" si="131"/>
        <v>Pass</v>
      </c>
      <c r="AK248" s="54" t="b">
        <f>NOT(ISNUMBER(SEARCH("Yes",Survey!$AC248)))</f>
        <v>1</v>
      </c>
      <c r="AL248" s="53" t="b">
        <f>IF(COUNTBLANK(Survey!$AD248:$AE248)=0,TRUE, FALSE)</f>
        <v>0</v>
      </c>
      <c r="AM248" s="196" t="str">
        <f t="shared" si="132"/>
        <v>Pass</v>
      </c>
      <c r="AN248" s="54" t="b">
        <f>NOT(ISNUMBER(SEARCH("Yes",Survey!$AF248)))</f>
        <v>1</v>
      </c>
      <c r="AO248" s="53" t="b">
        <f>NOT(ISBLANK(Survey!$AH248))</f>
        <v>0</v>
      </c>
      <c r="AP248" s="196" t="str">
        <f t="shared" si="133"/>
        <v>Pass</v>
      </c>
      <c r="AQ248" s="54" t="b">
        <f>NOT(OR(ISNUMBER(SEARCH("Other",Survey!$AH248)),ISNUMBER(SEARCH("Multiple",Survey!$AH248))))</f>
        <v>1</v>
      </c>
      <c r="AR248" s="53" t="b">
        <f>NOT(ISBLANK(Survey!$AI248))</f>
        <v>0</v>
      </c>
      <c r="AS248" s="196" t="str">
        <f t="shared" si="134"/>
        <v>Fail</v>
      </c>
      <c r="AT248" s="45">
        <f>(Survey!$AL248)</f>
        <v>0</v>
      </c>
      <c r="AU248" s="37" t="str">
        <f t="shared" si="135"/>
        <v>Fail</v>
      </c>
      <c r="AV248" s="38">
        <f>ABS(Survey!$AL248)</f>
        <v>0</v>
      </c>
      <c r="AW248" s="64">
        <f>ABS(Survey!$AM248)+Survey!$AN248-ABS(Survey!$AO248)+ABS(Survey!$AP248)-ABS(Survey!$AQ248)+ABS(Survey!$AR248)-ABS(Survey!$AS248)+Survey!$AT248</f>
        <v>0</v>
      </c>
      <c r="AX248" s="46" t="str">
        <f t="shared" si="136"/>
        <v>No holdings</v>
      </c>
      <c r="AY248" s="37">
        <f t="shared" si="137"/>
        <v>0</v>
      </c>
      <c r="AZ248" s="196" t="str">
        <f t="shared" si="138"/>
        <v>Pass</v>
      </c>
      <c r="BA248" s="54" t="b">
        <f>IF(ABS(Survey!$AT248)=0,TRUE,FALSE)</f>
        <v>1</v>
      </c>
      <c r="BB248" s="53" t="b">
        <f>NOT(ISBLANK(Survey!$AU248))</f>
        <v>0</v>
      </c>
      <c r="BC248" s="37" t="str">
        <f t="shared" si="139"/>
        <v>Fail</v>
      </c>
      <c r="BD248" s="38">
        <f>ABS(Survey!$AL248)</f>
        <v>0</v>
      </c>
      <c r="BE248" s="38" cm="1">
        <f t="array" ref="BE248">SUM(SUMIF(Survey!AW248:BD248,{"&gt;0","&lt;0"})*{1,-1})-SUM(SUMIF(Survey!BF248:BM248,{"&gt;0","&lt;0"})*{1,-1})</f>
        <v>0</v>
      </c>
      <c r="BF248" s="46" t="str">
        <f t="shared" si="140"/>
        <v>No holdings</v>
      </c>
      <c r="BG248" s="37">
        <f t="shared" si="141"/>
        <v>0</v>
      </c>
      <c r="BH248" s="196" t="str">
        <f t="shared" si="142"/>
        <v>Fail</v>
      </c>
      <c r="BI248" s="47">
        <f>ABS(Survey!$AL248)</f>
        <v>0</v>
      </c>
      <c r="BJ248" s="47" cm="1">
        <f t="array" ref="BJ248">SUM(SUMIF(Survey!BO248:CH248,{"&gt;0","&lt;0"})*{1,-1})-SUM(SUMIF(Survey!CJ248:DC248,{"&gt;0","&lt;0"})*{1,-1})</f>
        <v>0</v>
      </c>
      <c r="BK248" s="48" t="str">
        <f t="shared" si="143"/>
        <v>No holdings</v>
      </c>
      <c r="BL248" s="49">
        <f t="shared" si="144"/>
        <v>0</v>
      </c>
      <c r="BM248" s="196" t="str">
        <f t="shared" si="145"/>
        <v>Pass</v>
      </c>
      <c r="BN248" s="54" t="b">
        <f>IF(ABS(Survey!$CH248)=0,TRUE,FALSE)</f>
        <v>1</v>
      </c>
      <c r="BO248" s="53" t="b">
        <f>NOT(ISBLANK(Survey!$CI248))</f>
        <v>0</v>
      </c>
      <c r="BP248" s="196" t="str">
        <f t="shared" si="146"/>
        <v>Pass</v>
      </c>
      <c r="BQ248" s="54" t="b">
        <f>IF(ABS(Survey!$DC248)=0,TRUE,FALSE)</f>
        <v>1</v>
      </c>
      <c r="BR248" s="53" t="b">
        <f>NOT(ISBLANK(Survey!$DD248))</f>
        <v>0</v>
      </c>
      <c r="BS248" s="37" t="str">
        <f t="shared" si="147"/>
        <v>Pass</v>
      </c>
      <c r="BT248" s="38" cm="1">
        <f t="array" ref="BT248">SUM(SUMIF(Survey!CD248,{"&gt;0","&lt;0"})*{1,-1})+SUM(SUMIF(Survey!CY248,{"&gt;0","&lt;0"})*{1,-1})</f>
        <v>0</v>
      </c>
      <c r="BU248" s="38">
        <f>SUM(SUMIF(Survey!DF248:DL248,{"&gt;0","&lt;0"})*{1,-1})+SUM(SUMIF(Survey!DN248:DT248,{"&gt;0","&lt;0"})*{1,-1})</f>
        <v>0</v>
      </c>
      <c r="BV248" s="37">
        <f t="shared" si="148"/>
        <v>0</v>
      </c>
      <c r="BW248" s="37">
        <f t="shared" si="149"/>
        <v>0</v>
      </c>
      <c r="BX248" s="196" t="str">
        <f t="shared" si="150"/>
        <v>Pass</v>
      </c>
      <c r="BY248" s="54" t="b">
        <f>IF(ABS(Survey!$DL248)=0,TRUE,FALSE)</f>
        <v>1</v>
      </c>
      <c r="BZ248" s="53" t="b">
        <f>NOT(ISBLANK(Survey!DM248))</f>
        <v>0</v>
      </c>
      <c r="CA248" s="196" t="str">
        <f t="shared" si="151"/>
        <v>Pass</v>
      </c>
      <c r="CB248" s="54" t="b">
        <f>IF(ABS(Survey!$DT248)=0,TRUE,FALSE)</f>
        <v>1</v>
      </c>
      <c r="CC248" s="53" t="b">
        <f>NOT(ISBLANK(Survey!$DU248))</f>
        <v>0</v>
      </c>
      <c r="CD248" s="196" t="str">
        <f t="shared" si="152"/>
        <v>Fail</v>
      </c>
      <c r="CE248" s="47">
        <f>SUM(SUMIF(Survey!EA248:EC248,{"&gt;0","&lt;0"})*{1,-1})</f>
        <v>0</v>
      </c>
      <c r="CF248" s="50">
        <f t="shared" si="153"/>
        <v>0</v>
      </c>
      <c r="CG248" s="50">
        <f t="shared" si="154"/>
        <v>100</v>
      </c>
      <c r="CH248" s="48" t="b">
        <f>IF(OR(Survey!$M248="ETF",Survey!$M248="ETF, alternative mutual fund",Survey!$M248="Closed-end", Survey!$M248="Split share corp"),TRUE,FALSE)</f>
        <v>0</v>
      </c>
      <c r="CI248" s="196" t="str">
        <f t="shared" si="155"/>
        <v>Fail</v>
      </c>
      <c r="CJ248" s="47">
        <f>SUM(SUMIF(Survey!EE248:EK248,{"&gt;0","&lt;0"})*{1,-1})</f>
        <v>0</v>
      </c>
      <c r="CK248" s="50">
        <f t="shared" si="156"/>
        <v>0</v>
      </c>
      <c r="CL248" s="49">
        <f t="shared" si="157"/>
        <v>100</v>
      </c>
      <c r="CM248" s="196" t="str">
        <f t="shared" si="158"/>
        <v>Fail</v>
      </c>
      <c r="CN248" s="47">
        <f>SUM(SUMIF(Survey!EM248:ES248,{"&gt;0","&lt;0"})*{1,-1})</f>
        <v>0</v>
      </c>
      <c r="CO248" s="50">
        <f t="shared" si="159"/>
        <v>0</v>
      </c>
      <c r="CP248" s="49">
        <f t="shared" si="160"/>
        <v>100</v>
      </c>
    </row>
    <row r="249" spans="1:94">
      <c r="A249" s="1">
        <v>246</v>
      </c>
      <c r="B249" s="37" t="str">
        <f t="shared" si="121"/>
        <v>Pass</v>
      </c>
      <c r="C249" s="37" t="str">
        <f>IF(COUNTBLANK(Survey!B249:ET249)=$C$2, "Pass", "Fail")</f>
        <v>Pass</v>
      </c>
      <c r="D249" s="37" t="str">
        <f t="shared" si="122"/>
        <v>Fail</v>
      </c>
      <c r="F249" s="196" t="str">
        <f t="shared" si="123"/>
        <v>Fail</v>
      </c>
      <c r="G249" s="43">
        <f>COUNTBLANK(Survey!B249:D249)+COUNTBLANK(Survey!G249)+COUNTBLANK(Survey!I249)+COUNTBLANK(Survey!L249:M249)+COUNTBLANK(Survey!P249)+COUNTBLANK(Survey!S249:U249)+COUNTBLANK(Survey!AA249:AC249)+COUNTBLANK(Survey!AF249:AG249)+COUNTBLANK(Survey!AK249)</f>
        <v>17</v>
      </c>
      <c r="H249" s="196" t="str">
        <f t="shared" si="124"/>
        <v>Pass</v>
      </c>
      <c r="I249" s="44">
        <f>LEN(Survey!E249)</f>
        <v>0</v>
      </c>
      <c r="J249" s="196" t="str">
        <f t="shared" si="125"/>
        <v>Pass</v>
      </c>
      <c r="K249" s="43">
        <f>LEN(Survey!F249)</f>
        <v>0</v>
      </c>
      <c r="L249" s="196" t="str">
        <f t="shared" si="126"/>
        <v>Pass</v>
      </c>
      <c r="M249" s="44">
        <f>LEN(Survey!H249)</f>
        <v>0</v>
      </c>
      <c r="N249" s="43" t="str">
        <f>IF(Survey!$L249="Prospectus fund", "Yes", "No")</f>
        <v>No</v>
      </c>
      <c r="O249" s="196" t="str">
        <f t="shared" si="127"/>
        <v>Pass</v>
      </c>
      <c r="P249" s="44">
        <f>MOD((LEN(Survey!J249)+2),11)</f>
        <v>2</v>
      </c>
      <c r="Q249" s="48" t="b">
        <f>IF(OR(Survey!$M249="ETF",Survey!$M249="ETF, alternative mutual fund",Survey!$M249="Closed-end", Survey!$M249="Split share corp", Survey!$I249="Yes"),TRUE,FALSE)</f>
        <v>0</v>
      </c>
      <c r="R249" s="196" t="str">
        <f>IFERROR(IF(AND(OR(U249=V249,V249 = "Either"),NOT(ISBLANK(Survey!K249))),"Pass","Fail"),"Pass")</f>
        <v>Fail</v>
      </c>
      <c r="S249" s="47" cm="1">
        <f t="array" ref="S249">SUM(SUMIF(Survey!BO249:CH249,{"&gt;0","&lt;0"})*{1,-1})</f>
        <v>0</v>
      </c>
      <c r="T249" s="54" cm="1">
        <f t="array" ref="T249">SUM(SUMIF(Survey!BR249,{"&gt;0","&lt;0"})*{1,-1})+SUM(SUMIF(Survey!CB249,{"&gt;0","&lt;0"})*{1,-1})</f>
        <v>0</v>
      </c>
      <c r="U249" s="54">
        <f>Survey!K249</f>
        <v>0</v>
      </c>
      <c r="V249" s="53" t="str">
        <f t="shared" si="128"/>
        <v>Stand-alone</v>
      </c>
      <c r="W249" s="196" t="str">
        <f t="shared" si="129"/>
        <v>Fail</v>
      </c>
      <c r="X249" s="93" cm="1">
        <f t="array" ref="X249">SUM(SUMIF(Survey!BO249:CH249,{"&gt;0","&lt;0"})*{1,-1})+SUM(SUMIF(Survey!CJ249:DC249,{"&gt;0","&lt;0"})*{1,-1})</f>
        <v>0</v>
      </c>
      <c r="Y249" s="93">
        <f>IFERROR(X249/(Survey!$AL249),0)</f>
        <v>0</v>
      </c>
      <c r="Z249" s="198" t="b">
        <f>IF(OR(Survey!$M249="Alternative strategy or hedge",Survey!$M249="Other",Survey!$L249="Prospectus fund"),TRUE,FALSE)</f>
        <v>0</v>
      </c>
      <c r="AA249" s="198" t="b">
        <f>NOT(ISBLANK(Survey!$M249))</f>
        <v>0</v>
      </c>
      <c r="AB249" s="196" t="str">
        <f t="shared" si="130"/>
        <v>Pass</v>
      </c>
      <c r="AC249" s="54" t="b">
        <f>NOT(ISNUMBER(SEARCH("Other",Survey!$P249)))</f>
        <v>1</v>
      </c>
      <c r="AD249" s="53" t="b">
        <f>NOT(ISBLANK(Survey!$Q249))</f>
        <v>0</v>
      </c>
      <c r="AE249" s="239" t="str" cm="1">
        <f t="array" ref="AE249">IF(OR(IF(OR($AG249+$AH249 = 2, $AI249=1), FALSE, TRUE), AND($AF249:$AF249 = 0)),"Pass","Fail")</f>
        <v>Pass</v>
      </c>
      <c r="AF249" s="235">
        <f>COUNTBLANK(Survey!$W249:$Z249)</f>
        <v>4</v>
      </c>
      <c r="AG249" s="235">
        <f>IF(Survey!$I249="Yes",1,0)</f>
        <v>0</v>
      </c>
      <c r="AH249" s="235">
        <f>IF(OR(Survey!$M249="Mutual fund",Survey!$M249="Alternative mutual fund",Survey!$M249="Money market"),1,0)</f>
        <v>0</v>
      </c>
      <c r="AI249" s="240">
        <f>IF(OR(Survey!$M249="ETF",Survey!$M249="ETF, alternative mutual fund"),1,0)</f>
        <v>0</v>
      </c>
      <c r="AJ249" s="196" t="str">
        <f t="shared" si="131"/>
        <v>Pass</v>
      </c>
      <c r="AK249" s="54" t="b">
        <f>NOT(ISNUMBER(SEARCH("Yes",Survey!$AC249)))</f>
        <v>1</v>
      </c>
      <c r="AL249" s="53" t="b">
        <f>IF(COUNTBLANK(Survey!$AD249:$AE249)=0,TRUE, FALSE)</f>
        <v>0</v>
      </c>
      <c r="AM249" s="196" t="str">
        <f t="shared" si="132"/>
        <v>Pass</v>
      </c>
      <c r="AN249" s="54" t="b">
        <f>NOT(ISNUMBER(SEARCH("Yes",Survey!$AF249)))</f>
        <v>1</v>
      </c>
      <c r="AO249" s="53" t="b">
        <f>NOT(ISBLANK(Survey!$AH249))</f>
        <v>0</v>
      </c>
      <c r="AP249" s="196" t="str">
        <f t="shared" si="133"/>
        <v>Pass</v>
      </c>
      <c r="AQ249" s="54" t="b">
        <f>NOT(OR(ISNUMBER(SEARCH("Other",Survey!$AH249)),ISNUMBER(SEARCH("Multiple",Survey!$AH249))))</f>
        <v>1</v>
      </c>
      <c r="AR249" s="53" t="b">
        <f>NOT(ISBLANK(Survey!$AI249))</f>
        <v>0</v>
      </c>
      <c r="AS249" s="196" t="str">
        <f t="shared" si="134"/>
        <v>Fail</v>
      </c>
      <c r="AT249" s="45">
        <f>(Survey!$AL249)</f>
        <v>0</v>
      </c>
      <c r="AU249" s="37" t="str">
        <f t="shared" si="135"/>
        <v>Fail</v>
      </c>
      <c r="AV249" s="38">
        <f>ABS(Survey!$AL249)</f>
        <v>0</v>
      </c>
      <c r="AW249" s="64">
        <f>ABS(Survey!$AM249)+Survey!$AN249-ABS(Survey!$AO249)+ABS(Survey!$AP249)-ABS(Survey!$AQ249)+ABS(Survey!$AR249)-ABS(Survey!$AS249)+Survey!$AT249</f>
        <v>0</v>
      </c>
      <c r="AX249" s="46" t="str">
        <f t="shared" si="136"/>
        <v>No holdings</v>
      </c>
      <c r="AY249" s="37">
        <f t="shared" si="137"/>
        <v>0</v>
      </c>
      <c r="AZ249" s="196" t="str">
        <f t="shared" si="138"/>
        <v>Pass</v>
      </c>
      <c r="BA249" s="54" t="b">
        <f>IF(ABS(Survey!$AT249)=0,TRUE,FALSE)</f>
        <v>1</v>
      </c>
      <c r="BB249" s="53" t="b">
        <f>NOT(ISBLANK(Survey!$AU249))</f>
        <v>0</v>
      </c>
      <c r="BC249" s="37" t="str">
        <f t="shared" si="139"/>
        <v>Fail</v>
      </c>
      <c r="BD249" s="38">
        <f>ABS(Survey!$AL249)</f>
        <v>0</v>
      </c>
      <c r="BE249" s="38" cm="1">
        <f t="array" ref="BE249">SUM(SUMIF(Survey!AW249:BD249,{"&gt;0","&lt;0"})*{1,-1})-SUM(SUMIF(Survey!BF249:BM249,{"&gt;0","&lt;0"})*{1,-1})</f>
        <v>0</v>
      </c>
      <c r="BF249" s="46" t="str">
        <f t="shared" si="140"/>
        <v>No holdings</v>
      </c>
      <c r="BG249" s="37">
        <f t="shared" si="141"/>
        <v>0</v>
      </c>
      <c r="BH249" s="196" t="str">
        <f t="shared" si="142"/>
        <v>Fail</v>
      </c>
      <c r="BI249" s="47">
        <f>ABS(Survey!$AL249)</f>
        <v>0</v>
      </c>
      <c r="BJ249" s="47" cm="1">
        <f t="array" ref="BJ249">SUM(SUMIF(Survey!BO249:CH249,{"&gt;0","&lt;0"})*{1,-1})-SUM(SUMIF(Survey!CJ249:DC249,{"&gt;0","&lt;0"})*{1,-1})</f>
        <v>0</v>
      </c>
      <c r="BK249" s="48" t="str">
        <f t="shared" si="143"/>
        <v>No holdings</v>
      </c>
      <c r="BL249" s="49">
        <f t="shared" si="144"/>
        <v>0</v>
      </c>
      <c r="BM249" s="196" t="str">
        <f t="shared" si="145"/>
        <v>Pass</v>
      </c>
      <c r="BN249" s="54" t="b">
        <f>IF(ABS(Survey!$CH249)=0,TRUE,FALSE)</f>
        <v>1</v>
      </c>
      <c r="BO249" s="53" t="b">
        <f>NOT(ISBLANK(Survey!$CI249))</f>
        <v>0</v>
      </c>
      <c r="BP249" s="196" t="str">
        <f t="shared" si="146"/>
        <v>Pass</v>
      </c>
      <c r="BQ249" s="54" t="b">
        <f>IF(ABS(Survey!$DC249)=0,TRUE,FALSE)</f>
        <v>1</v>
      </c>
      <c r="BR249" s="53" t="b">
        <f>NOT(ISBLANK(Survey!$DD249))</f>
        <v>0</v>
      </c>
      <c r="BS249" s="37" t="str">
        <f t="shared" si="147"/>
        <v>Pass</v>
      </c>
      <c r="BT249" s="38" cm="1">
        <f t="array" ref="BT249">SUM(SUMIF(Survey!CD249,{"&gt;0","&lt;0"})*{1,-1})+SUM(SUMIF(Survey!CY249,{"&gt;0","&lt;0"})*{1,-1})</f>
        <v>0</v>
      </c>
      <c r="BU249" s="38">
        <f>SUM(SUMIF(Survey!DF249:DL249,{"&gt;0","&lt;0"})*{1,-1})+SUM(SUMIF(Survey!DN249:DT249,{"&gt;0","&lt;0"})*{1,-1})</f>
        <v>0</v>
      </c>
      <c r="BV249" s="37">
        <f t="shared" si="148"/>
        <v>0</v>
      </c>
      <c r="BW249" s="37">
        <f t="shared" si="149"/>
        <v>0</v>
      </c>
      <c r="BX249" s="196" t="str">
        <f t="shared" si="150"/>
        <v>Pass</v>
      </c>
      <c r="BY249" s="54" t="b">
        <f>IF(ABS(Survey!$DL249)=0,TRUE,FALSE)</f>
        <v>1</v>
      </c>
      <c r="BZ249" s="53" t="b">
        <f>NOT(ISBLANK(Survey!DM249))</f>
        <v>0</v>
      </c>
      <c r="CA249" s="196" t="str">
        <f t="shared" si="151"/>
        <v>Pass</v>
      </c>
      <c r="CB249" s="54" t="b">
        <f>IF(ABS(Survey!$DT249)=0,TRUE,FALSE)</f>
        <v>1</v>
      </c>
      <c r="CC249" s="53" t="b">
        <f>NOT(ISBLANK(Survey!$DU249))</f>
        <v>0</v>
      </c>
      <c r="CD249" s="196" t="str">
        <f t="shared" si="152"/>
        <v>Fail</v>
      </c>
      <c r="CE249" s="47">
        <f>SUM(SUMIF(Survey!EA249:EC249,{"&gt;0","&lt;0"})*{1,-1})</f>
        <v>0</v>
      </c>
      <c r="CF249" s="50">
        <f t="shared" si="153"/>
        <v>0</v>
      </c>
      <c r="CG249" s="50">
        <f t="shared" si="154"/>
        <v>100</v>
      </c>
      <c r="CH249" s="48" t="b">
        <f>IF(OR(Survey!$M249="ETF",Survey!$M249="ETF, alternative mutual fund",Survey!$M249="Closed-end", Survey!$M249="Split share corp"),TRUE,FALSE)</f>
        <v>0</v>
      </c>
      <c r="CI249" s="196" t="str">
        <f t="shared" si="155"/>
        <v>Fail</v>
      </c>
      <c r="CJ249" s="47">
        <f>SUM(SUMIF(Survey!EE249:EK249,{"&gt;0","&lt;0"})*{1,-1})</f>
        <v>0</v>
      </c>
      <c r="CK249" s="50">
        <f t="shared" si="156"/>
        <v>0</v>
      </c>
      <c r="CL249" s="49">
        <f t="shared" si="157"/>
        <v>100</v>
      </c>
      <c r="CM249" s="196" t="str">
        <f t="shared" si="158"/>
        <v>Fail</v>
      </c>
      <c r="CN249" s="47">
        <f>SUM(SUMIF(Survey!EM249:ES249,{"&gt;0","&lt;0"})*{1,-1})</f>
        <v>0</v>
      </c>
      <c r="CO249" s="50">
        <f t="shared" si="159"/>
        <v>0</v>
      </c>
      <c r="CP249" s="49">
        <f t="shared" si="160"/>
        <v>100</v>
      </c>
    </row>
    <row r="250" spans="1:94">
      <c r="A250" s="1">
        <v>247</v>
      </c>
      <c r="B250" s="37" t="str">
        <f t="shared" si="121"/>
        <v>Pass</v>
      </c>
      <c r="C250" s="37" t="str">
        <f>IF(COUNTBLANK(Survey!B250:ET250)=$C$2, "Pass", "Fail")</f>
        <v>Pass</v>
      </c>
      <c r="D250" s="37" t="str">
        <f t="shared" si="122"/>
        <v>Fail</v>
      </c>
      <c r="F250" s="196" t="str">
        <f t="shared" si="123"/>
        <v>Fail</v>
      </c>
      <c r="G250" s="43">
        <f>COUNTBLANK(Survey!B250:D250)+COUNTBLANK(Survey!G250)+COUNTBLANK(Survey!I250)+COUNTBLANK(Survey!L250:M250)+COUNTBLANK(Survey!P250)+COUNTBLANK(Survey!S250:U250)+COUNTBLANK(Survey!AA250:AC250)+COUNTBLANK(Survey!AF250:AG250)+COUNTBLANK(Survey!AK250)</f>
        <v>17</v>
      </c>
      <c r="H250" s="196" t="str">
        <f t="shared" si="124"/>
        <v>Pass</v>
      </c>
      <c r="I250" s="44">
        <f>LEN(Survey!E250)</f>
        <v>0</v>
      </c>
      <c r="J250" s="196" t="str">
        <f t="shared" si="125"/>
        <v>Pass</v>
      </c>
      <c r="K250" s="43">
        <f>LEN(Survey!F250)</f>
        <v>0</v>
      </c>
      <c r="L250" s="196" t="str">
        <f t="shared" si="126"/>
        <v>Pass</v>
      </c>
      <c r="M250" s="44">
        <f>LEN(Survey!H250)</f>
        <v>0</v>
      </c>
      <c r="N250" s="43" t="str">
        <f>IF(Survey!$L250="Prospectus fund", "Yes", "No")</f>
        <v>No</v>
      </c>
      <c r="O250" s="196" t="str">
        <f t="shared" si="127"/>
        <v>Pass</v>
      </c>
      <c r="P250" s="44">
        <f>MOD((LEN(Survey!J250)+2),11)</f>
        <v>2</v>
      </c>
      <c r="Q250" s="48" t="b">
        <f>IF(OR(Survey!$M250="ETF",Survey!$M250="ETF, alternative mutual fund",Survey!$M250="Closed-end", Survey!$M250="Split share corp", Survey!$I250="Yes"),TRUE,FALSE)</f>
        <v>0</v>
      </c>
      <c r="R250" s="196" t="str">
        <f>IFERROR(IF(AND(OR(U250=V250,V250 = "Either"),NOT(ISBLANK(Survey!K250))),"Pass","Fail"),"Pass")</f>
        <v>Fail</v>
      </c>
      <c r="S250" s="47" cm="1">
        <f t="array" ref="S250">SUM(SUMIF(Survey!BO250:CH250,{"&gt;0","&lt;0"})*{1,-1})</f>
        <v>0</v>
      </c>
      <c r="T250" s="54" cm="1">
        <f t="array" ref="T250">SUM(SUMIF(Survey!BR250,{"&gt;0","&lt;0"})*{1,-1})+SUM(SUMIF(Survey!CB250,{"&gt;0","&lt;0"})*{1,-1})</f>
        <v>0</v>
      </c>
      <c r="U250" s="54">
        <f>Survey!K250</f>
        <v>0</v>
      </c>
      <c r="V250" s="53" t="str">
        <f t="shared" si="128"/>
        <v>Stand-alone</v>
      </c>
      <c r="W250" s="196" t="str">
        <f t="shared" si="129"/>
        <v>Fail</v>
      </c>
      <c r="X250" s="93" cm="1">
        <f t="array" ref="X250">SUM(SUMIF(Survey!BO250:CH250,{"&gt;0","&lt;0"})*{1,-1})+SUM(SUMIF(Survey!CJ250:DC250,{"&gt;0","&lt;0"})*{1,-1})</f>
        <v>0</v>
      </c>
      <c r="Y250" s="93">
        <f>IFERROR(X250/(Survey!$AL250),0)</f>
        <v>0</v>
      </c>
      <c r="Z250" s="198" t="b">
        <f>IF(OR(Survey!$M250="Alternative strategy or hedge",Survey!$M250="Other",Survey!$L250="Prospectus fund"),TRUE,FALSE)</f>
        <v>0</v>
      </c>
      <c r="AA250" s="198" t="b">
        <f>NOT(ISBLANK(Survey!$M250))</f>
        <v>0</v>
      </c>
      <c r="AB250" s="196" t="str">
        <f t="shared" si="130"/>
        <v>Pass</v>
      </c>
      <c r="AC250" s="54" t="b">
        <f>NOT(ISNUMBER(SEARCH("Other",Survey!$P250)))</f>
        <v>1</v>
      </c>
      <c r="AD250" s="53" t="b">
        <f>NOT(ISBLANK(Survey!$Q250))</f>
        <v>0</v>
      </c>
      <c r="AE250" s="239" t="str" cm="1">
        <f t="array" ref="AE250">IF(OR(IF(OR($AG250+$AH250 = 2, $AI250=1), FALSE, TRUE), AND($AF250:$AF250 = 0)),"Pass","Fail")</f>
        <v>Pass</v>
      </c>
      <c r="AF250" s="235">
        <f>COUNTBLANK(Survey!$W250:$Z250)</f>
        <v>4</v>
      </c>
      <c r="AG250" s="235">
        <f>IF(Survey!$I250="Yes",1,0)</f>
        <v>0</v>
      </c>
      <c r="AH250" s="235">
        <f>IF(OR(Survey!$M250="Mutual fund",Survey!$M250="Alternative mutual fund",Survey!$M250="Money market"),1,0)</f>
        <v>0</v>
      </c>
      <c r="AI250" s="240">
        <f>IF(OR(Survey!$M250="ETF",Survey!$M250="ETF, alternative mutual fund"),1,0)</f>
        <v>0</v>
      </c>
      <c r="AJ250" s="196" t="str">
        <f t="shared" si="131"/>
        <v>Pass</v>
      </c>
      <c r="AK250" s="54" t="b">
        <f>NOT(ISNUMBER(SEARCH("Yes",Survey!$AC250)))</f>
        <v>1</v>
      </c>
      <c r="AL250" s="53" t="b">
        <f>IF(COUNTBLANK(Survey!$AD250:$AE250)=0,TRUE, FALSE)</f>
        <v>0</v>
      </c>
      <c r="AM250" s="196" t="str">
        <f t="shared" si="132"/>
        <v>Pass</v>
      </c>
      <c r="AN250" s="54" t="b">
        <f>NOT(ISNUMBER(SEARCH("Yes",Survey!$AF250)))</f>
        <v>1</v>
      </c>
      <c r="AO250" s="53" t="b">
        <f>NOT(ISBLANK(Survey!$AH250))</f>
        <v>0</v>
      </c>
      <c r="AP250" s="196" t="str">
        <f t="shared" si="133"/>
        <v>Pass</v>
      </c>
      <c r="AQ250" s="54" t="b">
        <f>NOT(OR(ISNUMBER(SEARCH("Other",Survey!$AH250)),ISNUMBER(SEARCH("Multiple",Survey!$AH250))))</f>
        <v>1</v>
      </c>
      <c r="AR250" s="53" t="b">
        <f>NOT(ISBLANK(Survey!$AI250))</f>
        <v>0</v>
      </c>
      <c r="AS250" s="196" t="str">
        <f t="shared" si="134"/>
        <v>Fail</v>
      </c>
      <c r="AT250" s="45">
        <f>(Survey!$AL250)</f>
        <v>0</v>
      </c>
      <c r="AU250" s="37" t="str">
        <f t="shared" si="135"/>
        <v>Fail</v>
      </c>
      <c r="AV250" s="38">
        <f>ABS(Survey!$AL250)</f>
        <v>0</v>
      </c>
      <c r="AW250" s="64">
        <f>ABS(Survey!$AM250)+Survey!$AN250-ABS(Survey!$AO250)+ABS(Survey!$AP250)-ABS(Survey!$AQ250)+ABS(Survey!$AR250)-ABS(Survey!$AS250)+Survey!$AT250</f>
        <v>0</v>
      </c>
      <c r="AX250" s="46" t="str">
        <f t="shared" si="136"/>
        <v>No holdings</v>
      </c>
      <c r="AY250" s="37">
        <f t="shared" si="137"/>
        <v>0</v>
      </c>
      <c r="AZ250" s="196" t="str">
        <f t="shared" si="138"/>
        <v>Pass</v>
      </c>
      <c r="BA250" s="54" t="b">
        <f>IF(ABS(Survey!$AT250)=0,TRUE,FALSE)</f>
        <v>1</v>
      </c>
      <c r="BB250" s="53" t="b">
        <f>NOT(ISBLANK(Survey!$AU250))</f>
        <v>0</v>
      </c>
      <c r="BC250" s="37" t="str">
        <f t="shared" si="139"/>
        <v>Fail</v>
      </c>
      <c r="BD250" s="38">
        <f>ABS(Survey!$AL250)</f>
        <v>0</v>
      </c>
      <c r="BE250" s="38" cm="1">
        <f t="array" ref="BE250">SUM(SUMIF(Survey!AW250:BD250,{"&gt;0","&lt;0"})*{1,-1})-SUM(SUMIF(Survey!BF250:BM250,{"&gt;0","&lt;0"})*{1,-1})</f>
        <v>0</v>
      </c>
      <c r="BF250" s="46" t="str">
        <f t="shared" si="140"/>
        <v>No holdings</v>
      </c>
      <c r="BG250" s="37">
        <f t="shared" si="141"/>
        <v>0</v>
      </c>
      <c r="BH250" s="196" t="str">
        <f t="shared" si="142"/>
        <v>Fail</v>
      </c>
      <c r="BI250" s="47">
        <f>ABS(Survey!$AL250)</f>
        <v>0</v>
      </c>
      <c r="BJ250" s="47" cm="1">
        <f t="array" ref="BJ250">SUM(SUMIF(Survey!BO250:CH250,{"&gt;0","&lt;0"})*{1,-1})-SUM(SUMIF(Survey!CJ250:DC250,{"&gt;0","&lt;0"})*{1,-1})</f>
        <v>0</v>
      </c>
      <c r="BK250" s="48" t="str">
        <f t="shared" si="143"/>
        <v>No holdings</v>
      </c>
      <c r="BL250" s="49">
        <f t="shared" si="144"/>
        <v>0</v>
      </c>
      <c r="BM250" s="196" t="str">
        <f t="shared" si="145"/>
        <v>Pass</v>
      </c>
      <c r="BN250" s="54" t="b">
        <f>IF(ABS(Survey!$CH250)=0,TRUE,FALSE)</f>
        <v>1</v>
      </c>
      <c r="BO250" s="53" t="b">
        <f>NOT(ISBLANK(Survey!$CI250))</f>
        <v>0</v>
      </c>
      <c r="BP250" s="196" t="str">
        <f t="shared" si="146"/>
        <v>Pass</v>
      </c>
      <c r="BQ250" s="54" t="b">
        <f>IF(ABS(Survey!$DC250)=0,TRUE,FALSE)</f>
        <v>1</v>
      </c>
      <c r="BR250" s="53" t="b">
        <f>NOT(ISBLANK(Survey!$DD250))</f>
        <v>0</v>
      </c>
      <c r="BS250" s="37" t="str">
        <f t="shared" si="147"/>
        <v>Pass</v>
      </c>
      <c r="BT250" s="38" cm="1">
        <f t="array" ref="BT250">SUM(SUMIF(Survey!CD250,{"&gt;0","&lt;0"})*{1,-1})+SUM(SUMIF(Survey!CY250,{"&gt;0","&lt;0"})*{1,-1})</f>
        <v>0</v>
      </c>
      <c r="BU250" s="38">
        <f>SUM(SUMIF(Survey!DF250:DL250,{"&gt;0","&lt;0"})*{1,-1})+SUM(SUMIF(Survey!DN250:DT250,{"&gt;0","&lt;0"})*{1,-1})</f>
        <v>0</v>
      </c>
      <c r="BV250" s="37">
        <f t="shared" si="148"/>
        <v>0</v>
      </c>
      <c r="BW250" s="37">
        <f t="shared" si="149"/>
        <v>0</v>
      </c>
      <c r="BX250" s="196" t="str">
        <f t="shared" si="150"/>
        <v>Pass</v>
      </c>
      <c r="BY250" s="54" t="b">
        <f>IF(ABS(Survey!$DL250)=0,TRUE,FALSE)</f>
        <v>1</v>
      </c>
      <c r="BZ250" s="53" t="b">
        <f>NOT(ISBLANK(Survey!DM250))</f>
        <v>0</v>
      </c>
      <c r="CA250" s="196" t="str">
        <f t="shared" si="151"/>
        <v>Pass</v>
      </c>
      <c r="CB250" s="54" t="b">
        <f>IF(ABS(Survey!$DT250)=0,TRUE,FALSE)</f>
        <v>1</v>
      </c>
      <c r="CC250" s="53" t="b">
        <f>NOT(ISBLANK(Survey!$DU250))</f>
        <v>0</v>
      </c>
      <c r="CD250" s="196" t="str">
        <f t="shared" si="152"/>
        <v>Fail</v>
      </c>
      <c r="CE250" s="47">
        <f>SUM(SUMIF(Survey!EA250:EC250,{"&gt;0","&lt;0"})*{1,-1})</f>
        <v>0</v>
      </c>
      <c r="CF250" s="50">
        <f t="shared" si="153"/>
        <v>0</v>
      </c>
      <c r="CG250" s="50">
        <f t="shared" si="154"/>
        <v>100</v>
      </c>
      <c r="CH250" s="48" t="b">
        <f>IF(OR(Survey!$M250="ETF",Survey!$M250="ETF, alternative mutual fund",Survey!$M250="Closed-end", Survey!$M250="Split share corp"),TRUE,FALSE)</f>
        <v>0</v>
      </c>
      <c r="CI250" s="196" t="str">
        <f t="shared" si="155"/>
        <v>Fail</v>
      </c>
      <c r="CJ250" s="47">
        <f>SUM(SUMIF(Survey!EE250:EK250,{"&gt;0","&lt;0"})*{1,-1})</f>
        <v>0</v>
      </c>
      <c r="CK250" s="50">
        <f t="shared" si="156"/>
        <v>0</v>
      </c>
      <c r="CL250" s="49">
        <f t="shared" si="157"/>
        <v>100</v>
      </c>
      <c r="CM250" s="196" t="str">
        <f t="shared" si="158"/>
        <v>Fail</v>
      </c>
      <c r="CN250" s="47">
        <f>SUM(SUMIF(Survey!EM250:ES250,{"&gt;0","&lt;0"})*{1,-1})</f>
        <v>0</v>
      </c>
      <c r="CO250" s="50">
        <f t="shared" si="159"/>
        <v>0</v>
      </c>
      <c r="CP250" s="49">
        <f t="shared" si="160"/>
        <v>100</v>
      </c>
    </row>
    <row r="251" spans="1:94">
      <c r="A251" s="1">
        <v>248</v>
      </c>
      <c r="B251" s="37" t="str">
        <f t="shared" si="121"/>
        <v>Pass</v>
      </c>
      <c r="C251" s="37" t="str">
        <f>IF(COUNTBLANK(Survey!B251:ET251)=$C$2, "Pass", "Fail")</f>
        <v>Pass</v>
      </c>
      <c r="D251" s="37" t="str">
        <f t="shared" si="122"/>
        <v>Fail</v>
      </c>
      <c r="F251" s="196" t="str">
        <f t="shared" si="123"/>
        <v>Fail</v>
      </c>
      <c r="G251" s="43">
        <f>COUNTBLANK(Survey!B251:D251)+COUNTBLANK(Survey!G251)+COUNTBLANK(Survey!I251)+COUNTBLANK(Survey!L251:M251)+COUNTBLANK(Survey!P251)+COUNTBLANK(Survey!S251:U251)+COUNTBLANK(Survey!AA251:AC251)+COUNTBLANK(Survey!AF251:AG251)+COUNTBLANK(Survey!AK251)</f>
        <v>17</v>
      </c>
      <c r="H251" s="196" t="str">
        <f t="shared" si="124"/>
        <v>Pass</v>
      </c>
      <c r="I251" s="44">
        <f>LEN(Survey!E251)</f>
        <v>0</v>
      </c>
      <c r="J251" s="196" t="str">
        <f t="shared" si="125"/>
        <v>Pass</v>
      </c>
      <c r="K251" s="43">
        <f>LEN(Survey!F251)</f>
        <v>0</v>
      </c>
      <c r="L251" s="196" t="str">
        <f t="shared" si="126"/>
        <v>Pass</v>
      </c>
      <c r="M251" s="44">
        <f>LEN(Survey!H251)</f>
        <v>0</v>
      </c>
      <c r="N251" s="43" t="str">
        <f>IF(Survey!$L251="Prospectus fund", "Yes", "No")</f>
        <v>No</v>
      </c>
      <c r="O251" s="196" t="str">
        <f t="shared" si="127"/>
        <v>Pass</v>
      </c>
      <c r="P251" s="44">
        <f>MOD((LEN(Survey!J251)+2),11)</f>
        <v>2</v>
      </c>
      <c r="Q251" s="48" t="b">
        <f>IF(OR(Survey!$M251="ETF",Survey!$M251="ETF, alternative mutual fund",Survey!$M251="Closed-end", Survey!$M251="Split share corp", Survey!$I251="Yes"),TRUE,FALSE)</f>
        <v>0</v>
      </c>
      <c r="R251" s="196" t="str">
        <f>IFERROR(IF(AND(OR(U251=V251,V251 = "Either"),NOT(ISBLANK(Survey!K251))),"Pass","Fail"),"Pass")</f>
        <v>Fail</v>
      </c>
      <c r="S251" s="47" cm="1">
        <f t="array" ref="S251">SUM(SUMIF(Survey!BO251:CH251,{"&gt;0","&lt;0"})*{1,-1})</f>
        <v>0</v>
      </c>
      <c r="T251" s="54" cm="1">
        <f t="array" ref="T251">SUM(SUMIF(Survey!BR251,{"&gt;0","&lt;0"})*{1,-1})+SUM(SUMIF(Survey!CB251,{"&gt;0","&lt;0"})*{1,-1})</f>
        <v>0</v>
      </c>
      <c r="U251" s="54">
        <f>Survey!K251</f>
        <v>0</v>
      </c>
      <c r="V251" s="53" t="str">
        <f t="shared" si="128"/>
        <v>Stand-alone</v>
      </c>
      <c r="W251" s="196" t="str">
        <f t="shared" si="129"/>
        <v>Fail</v>
      </c>
      <c r="X251" s="93" cm="1">
        <f t="array" ref="X251">SUM(SUMIF(Survey!BO251:CH251,{"&gt;0","&lt;0"})*{1,-1})+SUM(SUMIF(Survey!CJ251:DC251,{"&gt;0","&lt;0"})*{1,-1})</f>
        <v>0</v>
      </c>
      <c r="Y251" s="93">
        <f>IFERROR(X251/(Survey!$AL251),0)</f>
        <v>0</v>
      </c>
      <c r="Z251" s="198" t="b">
        <f>IF(OR(Survey!$M251="Alternative strategy or hedge",Survey!$M251="Other",Survey!$L251="Prospectus fund"),TRUE,FALSE)</f>
        <v>0</v>
      </c>
      <c r="AA251" s="198" t="b">
        <f>NOT(ISBLANK(Survey!$M251))</f>
        <v>0</v>
      </c>
      <c r="AB251" s="196" t="str">
        <f t="shared" si="130"/>
        <v>Pass</v>
      </c>
      <c r="AC251" s="54" t="b">
        <f>NOT(ISNUMBER(SEARCH("Other",Survey!$P251)))</f>
        <v>1</v>
      </c>
      <c r="AD251" s="53" t="b">
        <f>NOT(ISBLANK(Survey!$Q251))</f>
        <v>0</v>
      </c>
      <c r="AE251" s="239" t="str" cm="1">
        <f t="array" ref="AE251">IF(OR(IF(OR($AG251+$AH251 = 2, $AI251=1), FALSE, TRUE), AND($AF251:$AF251 = 0)),"Pass","Fail")</f>
        <v>Pass</v>
      </c>
      <c r="AF251" s="235">
        <f>COUNTBLANK(Survey!$W251:$Z251)</f>
        <v>4</v>
      </c>
      <c r="AG251" s="235">
        <f>IF(Survey!$I251="Yes",1,0)</f>
        <v>0</v>
      </c>
      <c r="AH251" s="235">
        <f>IF(OR(Survey!$M251="Mutual fund",Survey!$M251="Alternative mutual fund",Survey!$M251="Money market"),1,0)</f>
        <v>0</v>
      </c>
      <c r="AI251" s="240">
        <f>IF(OR(Survey!$M251="ETF",Survey!$M251="ETF, alternative mutual fund"),1,0)</f>
        <v>0</v>
      </c>
      <c r="AJ251" s="196" t="str">
        <f t="shared" si="131"/>
        <v>Pass</v>
      </c>
      <c r="AK251" s="54" t="b">
        <f>NOT(ISNUMBER(SEARCH("Yes",Survey!$AC251)))</f>
        <v>1</v>
      </c>
      <c r="AL251" s="53" t="b">
        <f>IF(COUNTBLANK(Survey!$AD251:$AE251)=0,TRUE, FALSE)</f>
        <v>0</v>
      </c>
      <c r="AM251" s="196" t="str">
        <f t="shared" si="132"/>
        <v>Pass</v>
      </c>
      <c r="AN251" s="54" t="b">
        <f>NOT(ISNUMBER(SEARCH("Yes",Survey!$AF251)))</f>
        <v>1</v>
      </c>
      <c r="AO251" s="53" t="b">
        <f>NOT(ISBLANK(Survey!$AH251))</f>
        <v>0</v>
      </c>
      <c r="AP251" s="196" t="str">
        <f t="shared" si="133"/>
        <v>Pass</v>
      </c>
      <c r="AQ251" s="54" t="b">
        <f>NOT(OR(ISNUMBER(SEARCH("Other",Survey!$AH251)),ISNUMBER(SEARCH("Multiple",Survey!$AH251))))</f>
        <v>1</v>
      </c>
      <c r="AR251" s="53" t="b">
        <f>NOT(ISBLANK(Survey!$AI251))</f>
        <v>0</v>
      </c>
      <c r="AS251" s="196" t="str">
        <f t="shared" si="134"/>
        <v>Fail</v>
      </c>
      <c r="AT251" s="45">
        <f>(Survey!$AL251)</f>
        <v>0</v>
      </c>
      <c r="AU251" s="37" t="str">
        <f t="shared" si="135"/>
        <v>Fail</v>
      </c>
      <c r="AV251" s="38">
        <f>ABS(Survey!$AL251)</f>
        <v>0</v>
      </c>
      <c r="AW251" s="64">
        <f>ABS(Survey!$AM251)+Survey!$AN251-ABS(Survey!$AO251)+ABS(Survey!$AP251)-ABS(Survey!$AQ251)+ABS(Survey!$AR251)-ABS(Survey!$AS251)+Survey!$AT251</f>
        <v>0</v>
      </c>
      <c r="AX251" s="46" t="str">
        <f t="shared" si="136"/>
        <v>No holdings</v>
      </c>
      <c r="AY251" s="37">
        <f t="shared" si="137"/>
        <v>0</v>
      </c>
      <c r="AZ251" s="196" t="str">
        <f t="shared" si="138"/>
        <v>Pass</v>
      </c>
      <c r="BA251" s="54" t="b">
        <f>IF(ABS(Survey!$AT251)=0,TRUE,FALSE)</f>
        <v>1</v>
      </c>
      <c r="BB251" s="53" t="b">
        <f>NOT(ISBLANK(Survey!$AU251))</f>
        <v>0</v>
      </c>
      <c r="BC251" s="37" t="str">
        <f t="shared" si="139"/>
        <v>Fail</v>
      </c>
      <c r="BD251" s="38">
        <f>ABS(Survey!$AL251)</f>
        <v>0</v>
      </c>
      <c r="BE251" s="38" cm="1">
        <f t="array" ref="BE251">SUM(SUMIF(Survey!AW251:BD251,{"&gt;0","&lt;0"})*{1,-1})-SUM(SUMIF(Survey!BF251:BM251,{"&gt;0","&lt;0"})*{1,-1})</f>
        <v>0</v>
      </c>
      <c r="BF251" s="46" t="str">
        <f t="shared" si="140"/>
        <v>No holdings</v>
      </c>
      <c r="BG251" s="37">
        <f t="shared" si="141"/>
        <v>0</v>
      </c>
      <c r="BH251" s="196" t="str">
        <f t="shared" si="142"/>
        <v>Fail</v>
      </c>
      <c r="BI251" s="47">
        <f>ABS(Survey!$AL251)</f>
        <v>0</v>
      </c>
      <c r="BJ251" s="47" cm="1">
        <f t="array" ref="BJ251">SUM(SUMIF(Survey!BO251:CH251,{"&gt;0","&lt;0"})*{1,-1})-SUM(SUMIF(Survey!CJ251:DC251,{"&gt;0","&lt;0"})*{1,-1})</f>
        <v>0</v>
      </c>
      <c r="BK251" s="48" t="str">
        <f t="shared" si="143"/>
        <v>No holdings</v>
      </c>
      <c r="BL251" s="49">
        <f t="shared" si="144"/>
        <v>0</v>
      </c>
      <c r="BM251" s="196" t="str">
        <f t="shared" si="145"/>
        <v>Pass</v>
      </c>
      <c r="BN251" s="54" t="b">
        <f>IF(ABS(Survey!$CH251)=0,TRUE,FALSE)</f>
        <v>1</v>
      </c>
      <c r="BO251" s="53" t="b">
        <f>NOT(ISBLANK(Survey!$CI251))</f>
        <v>0</v>
      </c>
      <c r="BP251" s="196" t="str">
        <f t="shared" si="146"/>
        <v>Pass</v>
      </c>
      <c r="BQ251" s="54" t="b">
        <f>IF(ABS(Survey!$DC251)=0,TRUE,FALSE)</f>
        <v>1</v>
      </c>
      <c r="BR251" s="53" t="b">
        <f>NOT(ISBLANK(Survey!$DD251))</f>
        <v>0</v>
      </c>
      <c r="BS251" s="37" t="str">
        <f t="shared" si="147"/>
        <v>Pass</v>
      </c>
      <c r="BT251" s="38" cm="1">
        <f t="array" ref="BT251">SUM(SUMIF(Survey!CD251,{"&gt;0","&lt;0"})*{1,-1})+SUM(SUMIF(Survey!CY251,{"&gt;0","&lt;0"})*{1,-1})</f>
        <v>0</v>
      </c>
      <c r="BU251" s="38">
        <f>SUM(SUMIF(Survey!DF251:DL251,{"&gt;0","&lt;0"})*{1,-1})+SUM(SUMIF(Survey!DN251:DT251,{"&gt;0","&lt;0"})*{1,-1})</f>
        <v>0</v>
      </c>
      <c r="BV251" s="37">
        <f t="shared" si="148"/>
        <v>0</v>
      </c>
      <c r="BW251" s="37">
        <f t="shared" si="149"/>
        <v>0</v>
      </c>
      <c r="BX251" s="196" t="str">
        <f t="shared" si="150"/>
        <v>Pass</v>
      </c>
      <c r="BY251" s="54" t="b">
        <f>IF(ABS(Survey!$DL251)=0,TRUE,FALSE)</f>
        <v>1</v>
      </c>
      <c r="BZ251" s="53" t="b">
        <f>NOT(ISBLANK(Survey!DM251))</f>
        <v>0</v>
      </c>
      <c r="CA251" s="196" t="str">
        <f t="shared" si="151"/>
        <v>Pass</v>
      </c>
      <c r="CB251" s="54" t="b">
        <f>IF(ABS(Survey!$DT251)=0,TRUE,FALSE)</f>
        <v>1</v>
      </c>
      <c r="CC251" s="53" t="b">
        <f>NOT(ISBLANK(Survey!$DU251))</f>
        <v>0</v>
      </c>
      <c r="CD251" s="196" t="str">
        <f t="shared" si="152"/>
        <v>Fail</v>
      </c>
      <c r="CE251" s="47">
        <f>SUM(SUMIF(Survey!EA251:EC251,{"&gt;0","&lt;0"})*{1,-1})</f>
        <v>0</v>
      </c>
      <c r="CF251" s="50">
        <f t="shared" si="153"/>
        <v>0</v>
      </c>
      <c r="CG251" s="50">
        <f t="shared" si="154"/>
        <v>100</v>
      </c>
      <c r="CH251" s="48" t="b">
        <f>IF(OR(Survey!$M251="ETF",Survey!$M251="ETF, alternative mutual fund",Survey!$M251="Closed-end", Survey!$M251="Split share corp"),TRUE,FALSE)</f>
        <v>0</v>
      </c>
      <c r="CI251" s="196" t="str">
        <f t="shared" si="155"/>
        <v>Fail</v>
      </c>
      <c r="CJ251" s="47">
        <f>SUM(SUMIF(Survey!EE251:EK251,{"&gt;0","&lt;0"})*{1,-1})</f>
        <v>0</v>
      </c>
      <c r="CK251" s="50">
        <f t="shared" si="156"/>
        <v>0</v>
      </c>
      <c r="CL251" s="49">
        <f t="shared" si="157"/>
        <v>100</v>
      </c>
      <c r="CM251" s="196" t="str">
        <f t="shared" si="158"/>
        <v>Fail</v>
      </c>
      <c r="CN251" s="47">
        <f>SUM(SUMIF(Survey!EM251:ES251,{"&gt;0","&lt;0"})*{1,-1})</f>
        <v>0</v>
      </c>
      <c r="CO251" s="50">
        <f t="shared" si="159"/>
        <v>0</v>
      </c>
      <c r="CP251" s="49">
        <f t="shared" si="160"/>
        <v>100</v>
      </c>
    </row>
    <row r="252" spans="1:94">
      <c r="A252" s="1">
        <v>249</v>
      </c>
      <c r="B252" s="37" t="str">
        <f t="shared" si="121"/>
        <v>Pass</v>
      </c>
      <c r="C252" s="37" t="str">
        <f>IF(COUNTBLANK(Survey!B252:ET252)=$C$2, "Pass", "Fail")</f>
        <v>Pass</v>
      </c>
      <c r="D252" s="37" t="str">
        <f t="shared" si="122"/>
        <v>Fail</v>
      </c>
      <c r="F252" s="196" t="str">
        <f t="shared" si="123"/>
        <v>Fail</v>
      </c>
      <c r="G252" s="43">
        <f>COUNTBLANK(Survey!B252:D252)+COUNTBLANK(Survey!G252)+COUNTBLANK(Survey!I252)+COUNTBLANK(Survey!L252:M252)+COUNTBLANK(Survey!P252)+COUNTBLANK(Survey!S252:U252)+COUNTBLANK(Survey!AA252:AC252)+COUNTBLANK(Survey!AF252:AG252)+COUNTBLANK(Survey!AK252)</f>
        <v>17</v>
      </c>
      <c r="H252" s="196" t="str">
        <f t="shared" si="124"/>
        <v>Pass</v>
      </c>
      <c r="I252" s="44">
        <f>LEN(Survey!E252)</f>
        <v>0</v>
      </c>
      <c r="J252" s="196" t="str">
        <f t="shared" si="125"/>
        <v>Pass</v>
      </c>
      <c r="K252" s="43">
        <f>LEN(Survey!F252)</f>
        <v>0</v>
      </c>
      <c r="L252" s="196" t="str">
        <f t="shared" si="126"/>
        <v>Pass</v>
      </c>
      <c r="M252" s="44">
        <f>LEN(Survey!H252)</f>
        <v>0</v>
      </c>
      <c r="N252" s="43" t="str">
        <f>IF(Survey!$L252="Prospectus fund", "Yes", "No")</f>
        <v>No</v>
      </c>
      <c r="O252" s="196" t="str">
        <f t="shared" si="127"/>
        <v>Pass</v>
      </c>
      <c r="P252" s="44">
        <f>MOD((LEN(Survey!J252)+2),11)</f>
        <v>2</v>
      </c>
      <c r="Q252" s="48" t="b">
        <f>IF(OR(Survey!$M252="ETF",Survey!$M252="ETF, alternative mutual fund",Survey!$M252="Closed-end", Survey!$M252="Split share corp", Survey!$I252="Yes"),TRUE,FALSE)</f>
        <v>0</v>
      </c>
      <c r="R252" s="196" t="str">
        <f>IFERROR(IF(AND(OR(U252=V252,V252 = "Either"),NOT(ISBLANK(Survey!K252))),"Pass","Fail"),"Pass")</f>
        <v>Fail</v>
      </c>
      <c r="S252" s="47" cm="1">
        <f t="array" ref="S252">SUM(SUMIF(Survey!BO252:CH252,{"&gt;0","&lt;0"})*{1,-1})</f>
        <v>0</v>
      </c>
      <c r="T252" s="54" cm="1">
        <f t="array" ref="T252">SUM(SUMIF(Survey!BR252,{"&gt;0","&lt;0"})*{1,-1})+SUM(SUMIF(Survey!CB252,{"&gt;0","&lt;0"})*{1,-1})</f>
        <v>0</v>
      </c>
      <c r="U252" s="54">
        <f>Survey!K252</f>
        <v>0</v>
      </c>
      <c r="V252" s="53" t="str">
        <f t="shared" si="128"/>
        <v>Stand-alone</v>
      </c>
      <c r="W252" s="196" t="str">
        <f t="shared" si="129"/>
        <v>Fail</v>
      </c>
      <c r="X252" s="93" cm="1">
        <f t="array" ref="X252">SUM(SUMIF(Survey!BO252:CH252,{"&gt;0","&lt;0"})*{1,-1})+SUM(SUMIF(Survey!CJ252:DC252,{"&gt;0","&lt;0"})*{1,-1})</f>
        <v>0</v>
      </c>
      <c r="Y252" s="93">
        <f>IFERROR(X252/(Survey!$AL252),0)</f>
        <v>0</v>
      </c>
      <c r="Z252" s="198" t="b">
        <f>IF(OR(Survey!$M252="Alternative strategy or hedge",Survey!$M252="Other",Survey!$L252="Prospectus fund"),TRUE,FALSE)</f>
        <v>0</v>
      </c>
      <c r="AA252" s="198" t="b">
        <f>NOT(ISBLANK(Survey!$M252))</f>
        <v>0</v>
      </c>
      <c r="AB252" s="196" t="str">
        <f t="shared" si="130"/>
        <v>Pass</v>
      </c>
      <c r="AC252" s="54" t="b">
        <f>NOT(ISNUMBER(SEARCH("Other",Survey!$P252)))</f>
        <v>1</v>
      </c>
      <c r="AD252" s="53" t="b">
        <f>NOT(ISBLANK(Survey!$Q252))</f>
        <v>0</v>
      </c>
      <c r="AE252" s="239" t="str" cm="1">
        <f t="array" ref="AE252">IF(OR(IF(OR($AG252+$AH252 = 2, $AI252=1), FALSE, TRUE), AND($AF252:$AF252 = 0)),"Pass","Fail")</f>
        <v>Pass</v>
      </c>
      <c r="AF252" s="235">
        <f>COUNTBLANK(Survey!$W252:$Z252)</f>
        <v>4</v>
      </c>
      <c r="AG252" s="235">
        <f>IF(Survey!$I252="Yes",1,0)</f>
        <v>0</v>
      </c>
      <c r="AH252" s="235">
        <f>IF(OR(Survey!$M252="Mutual fund",Survey!$M252="Alternative mutual fund",Survey!$M252="Money market"),1,0)</f>
        <v>0</v>
      </c>
      <c r="AI252" s="240">
        <f>IF(OR(Survey!$M252="ETF",Survey!$M252="ETF, alternative mutual fund"),1,0)</f>
        <v>0</v>
      </c>
      <c r="AJ252" s="196" t="str">
        <f t="shared" si="131"/>
        <v>Pass</v>
      </c>
      <c r="AK252" s="54" t="b">
        <f>NOT(ISNUMBER(SEARCH("Yes",Survey!$AC252)))</f>
        <v>1</v>
      </c>
      <c r="AL252" s="53" t="b">
        <f>IF(COUNTBLANK(Survey!$AD252:$AE252)=0,TRUE, FALSE)</f>
        <v>0</v>
      </c>
      <c r="AM252" s="196" t="str">
        <f t="shared" si="132"/>
        <v>Pass</v>
      </c>
      <c r="AN252" s="54" t="b">
        <f>NOT(ISNUMBER(SEARCH("Yes",Survey!$AF252)))</f>
        <v>1</v>
      </c>
      <c r="AO252" s="53" t="b">
        <f>NOT(ISBLANK(Survey!$AH252))</f>
        <v>0</v>
      </c>
      <c r="AP252" s="196" t="str">
        <f t="shared" si="133"/>
        <v>Pass</v>
      </c>
      <c r="AQ252" s="54" t="b">
        <f>NOT(OR(ISNUMBER(SEARCH("Other",Survey!$AH252)),ISNUMBER(SEARCH("Multiple",Survey!$AH252))))</f>
        <v>1</v>
      </c>
      <c r="AR252" s="53" t="b">
        <f>NOT(ISBLANK(Survey!$AI252))</f>
        <v>0</v>
      </c>
      <c r="AS252" s="196" t="str">
        <f t="shared" si="134"/>
        <v>Fail</v>
      </c>
      <c r="AT252" s="45">
        <f>(Survey!$AL252)</f>
        <v>0</v>
      </c>
      <c r="AU252" s="37" t="str">
        <f t="shared" si="135"/>
        <v>Fail</v>
      </c>
      <c r="AV252" s="38">
        <f>ABS(Survey!$AL252)</f>
        <v>0</v>
      </c>
      <c r="AW252" s="64">
        <f>ABS(Survey!$AM252)+Survey!$AN252-ABS(Survey!$AO252)+ABS(Survey!$AP252)-ABS(Survey!$AQ252)+ABS(Survey!$AR252)-ABS(Survey!$AS252)+Survey!$AT252</f>
        <v>0</v>
      </c>
      <c r="AX252" s="46" t="str">
        <f t="shared" si="136"/>
        <v>No holdings</v>
      </c>
      <c r="AY252" s="37">
        <f t="shared" si="137"/>
        <v>0</v>
      </c>
      <c r="AZ252" s="196" t="str">
        <f t="shared" si="138"/>
        <v>Pass</v>
      </c>
      <c r="BA252" s="54" t="b">
        <f>IF(ABS(Survey!$AT252)=0,TRUE,FALSE)</f>
        <v>1</v>
      </c>
      <c r="BB252" s="53" t="b">
        <f>NOT(ISBLANK(Survey!$AU252))</f>
        <v>0</v>
      </c>
      <c r="BC252" s="37" t="str">
        <f t="shared" si="139"/>
        <v>Fail</v>
      </c>
      <c r="BD252" s="38">
        <f>ABS(Survey!$AL252)</f>
        <v>0</v>
      </c>
      <c r="BE252" s="38" cm="1">
        <f t="array" ref="BE252">SUM(SUMIF(Survey!AW252:BD252,{"&gt;0","&lt;0"})*{1,-1})-SUM(SUMIF(Survey!BF252:BM252,{"&gt;0","&lt;0"})*{1,-1})</f>
        <v>0</v>
      </c>
      <c r="BF252" s="46" t="str">
        <f t="shared" si="140"/>
        <v>No holdings</v>
      </c>
      <c r="BG252" s="37">
        <f t="shared" si="141"/>
        <v>0</v>
      </c>
      <c r="BH252" s="196" t="str">
        <f t="shared" si="142"/>
        <v>Fail</v>
      </c>
      <c r="BI252" s="47">
        <f>ABS(Survey!$AL252)</f>
        <v>0</v>
      </c>
      <c r="BJ252" s="47" cm="1">
        <f t="array" ref="BJ252">SUM(SUMIF(Survey!BO252:CH252,{"&gt;0","&lt;0"})*{1,-1})-SUM(SUMIF(Survey!CJ252:DC252,{"&gt;0","&lt;0"})*{1,-1})</f>
        <v>0</v>
      </c>
      <c r="BK252" s="48" t="str">
        <f t="shared" si="143"/>
        <v>No holdings</v>
      </c>
      <c r="BL252" s="49">
        <f t="shared" si="144"/>
        <v>0</v>
      </c>
      <c r="BM252" s="196" t="str">
        <f t="shared" si="145"/>
        <v>Pass</v>
      </c>
      <c r="BN252" s="54" t="b">
        <f>IF(ABS(Survey!$CH252)=0,TRUE,FALSE)</f>
        <v>1</v>
      </c>
      <c r="BO252" s="53" t="b">
        <f>NOT(ISBLANK(Survey!$CI252))</f>
        <v>0</v>
      </c>
      <c r="BP252" s="196" t="str">
        <f t="shared" si="146"/>
        <v>Pass</v>
      </c>
      <c r="BQ252" s="54" t="b">
        <f>IF(ABS(Survey!$DC252)=0,TRUE,FALSE)</f>
        <v>1</v>
      </c>
      <c r="BR252" s="53" t="b">
        <f>NOT(ISBLANK(Survey!$DD252))</f>
        <v>0</v>
      </c>
      <c r="BS252" s="37" t="str">
        <f t="shared" si="147"/>
        <v>Pass</v>
      </c>
      <c r="BT252" s="38" cm="1">
        <f t="array" ref="BT252">SUM(SUMIF(Survey!CD252,{"&gt;0","&lt;0"})*{1,-1})+SUM(SUMIF(Survey!CY252,{"&gt;0","&lt;0"})*{1,-1})</f>
        <v>0</v>
      </c>
      <c r="BU252" s="38">
        <f>SUM(SUMIF(Survey!DF252:DL252,{"&gt;0","&lt;0"})*{1,-1})+SUM(SUMIF(Survey!DN252:DT252,{"&gt;0","&lt;0"})*{1,-1})</f>
        <v>0</v>
      </c>
      <c r="BV252" s="37">
        <f t="shared" si="148"/>
        <v>0</v>
      </c>
      <c r="BW252" s="37">
        <f t="shared" si="149"/>
        <v>0</v>
      </c>
      <c r="BX252" s="196" t="str">
        <f t="shared" si="150"/>
        <v>Pass</v>
      </c>
      <c r="BY252" s="54" t="b">
        <f>IF(ABS(Survey!$DL252)=0,TRUE,FALSE)</f>
        <v>1</v>
      </c>
      <c r="BZ252" s="53" t="b">
        <f>NOT(ISBLANK(Survey!DM252))</f>
        <v>0</v>
      </c>
      <c r="CA252" s="196" t="str">
        <f t="shared" si="151"/>
        <v>Pass</v>
      </c>
      <c r="CB252" s="54" t="b">
        <f>IF(ABS(Survey!$DT252)=0,TRUE,FALSE)</f>
        <v>1</v>
      </c>
      <c r="CC252" s="53" t="b">
        <f>NOT(ISBLANK(Survey!$DU252))</f>
        <v>0</v>
      </c>
      <c r="CD252" s="196" t="str">
        <f t="shared" si="152"/>
        <v>Fail</v>
      </c>
      <c r="CE252" s="47">
        <f>SUM(SUMIF(Survey!EA252:EC252,{"&gt;0","&lt;0"})*{1,-1})</f>
        <v>0</v>
      </c>
      <c r="CF252" s="50">
        <f t="shared" si="153"/>
        <v>0</v>
      </c>
      <c r="CG252" s="50">
        <f t="shared" si="154"/>
        <v>100</v>
      </c>
      <c r="CH252" s="48" t="b">
        <f>IF(OR(Survey!$M252="ETF",Survey!$M252="ETF, alternative mutual fund",Survey!$M252="Closed-end", Survey!$M252="Split share corp"),TRUE,FALSE)</f>
        <v>0</v>
      </c>
      <c r="CI252" s="196" t="str">
        <f t="shared" si="155"/>
        <v>Fail</v>
      </c>
      <c r="CJ252" s="47">
        <f>SUM(SUMIF(Survey!EE252:EK252,{"&gt;0","&lt;0"})*{1,-1})</f>
        <v>0</v>
      </c>
      <c r="CK252" s="50">
        <f t="shared" si="156"/>
        <v>0</v>
      </c>
      <c r="CL252" s="49">
        <f t="shared" si="157"/>
        <v>100</v>
      </c>
      <c r="CM252" s="196" t="str">
        <f t="shared" si="158"/>
        <v>Fail</v>
      </c>
      <c r="CN252" s="47">
        <f>SUM(SUMIF(Survey!EM252:ES252,{"&gt;0","&lt;0"})*{1,-1})</f>
        <v>0</v>
      </c>
      <c r="CO252" s="50">
        <f t="shared" si="159"/>
        <v>0</v>
      </c>
      <c r="CP252" s="49">
        <f t="shared" si="160"/>
        <v>100</v>
      </c>
    </row>
    <row r="253" spans="1:94">
      <c r="A253" s="1">
        <v>250</v>
      </c>
      <c r="B253" s="37" t="str">
        <f t="shared" si="121"/>
        <v>Pass</v>
      </c>
      <c r="C253" s="37" t="str">
        <f>IF(COUNTBLANK(Survey!B253:ET253)=$C$2, "Pass", "Fail")</f>
        <v>Pass</v>
      </c>
      <c r="D253" s="37" t="str">
        <f t="shared" si="122"/>
        <v>Fail</v>
      </c>
      <c r="F253" s="196" t="str">
        <f t="shared" si="123"/>
        <v>Fail</v>
      </c>
      <c r="G253" s="43">
        <f>COUNTBLANK(Survey!B253:D253)+COUNTBLANK(Survey!G253)+COUNTBLANK(Survey!I253)+COUNTBLANK(Survey!L253:M253)+COUNTBLANK(Survey!P253)+COUNTBLANK(Survey!S253:U253)+COUNTBLANK(Survey!AA253:AC253)+COUNTBLANK(Survey!AF253:AG253)+COUNTBLANK(Survey!AK253)</f>
        <v>17</v>
      </c>
      <c r="H253" s="196" t="str">
        <f t="shared" si="124"/>
        <v>Pass</v>
      </c>
      <c r="I253" s="44">
        <f>LEN(Survey!E253)</f>
        <v>0</v>
      </c>
      <c r="J253" s="196" t="str">
        <f t="shared" si="125"/>
        <v>Pass</v>
      </c>
      <c r="K253" s="43">
        <f>LEN(Survey!F253)</f>
        <v>0</v>
      </c>
      <c r="L253" s="196" t="str">
        <f t="shared" si="126"/>
        <v>Pass</v>
      </c>
      <c r="M253" s="44">
        <f>LEN(Survey!H253)</f>
        <v>0</v>
      </c>
      <c r="N253" s="43" t="str">
        <f>IF(Survey!$L253="Prospectus fund", "Yes", "No")</f>
        <v>No</v>
      </c>
      <c r="O253" s="196" t="str">
        <f t="shared" si="127"/>
        <v>Pass</v>
      </c>
      <c r="P253" s="44">
        <f>MOD((LEN(Survey!J253)+2),11)</f>
        <v>2</v>
      </c>
      <c r="Q253" s="48" t="b">
        <f>IF(OR(Survey!$M253="ETF",Survey!$M253="ETF, alternative mutual fund",Survey!$M253="Closed-end", Survey!$M253="Split share corp", Survey!$I253="Yes"),TRUE,FALSE)</f>
        <v>0</v>
      </c>
      <c r="R253" s="196" t="str">
        <f>IFERROR(IF(AND(OR(U253=V253,V253 = "Either"),NOT(ISBLANK(Survey!K253))),"Pass","Fail"),"Pass")</f>
        <v>Fail</v>
      </c>
      <c r="S253" s="47" cm="1">
        <f t="array" ref="S253">SUM(SUMIF(Survey!BO253:CH253,{"&gt;0","&lt;0"})*{1,-1})</f>
        <v>0</v>
      </c>
      <c r="T253" s="54" cm="1">
        <f t="array" ref="T253">SUM(SUMIF(Survey!BR253,{"&gt;0","&lt;0"})*{1,-1})+SUM(SUMIF(Survey!CB253,{"&gt;0","&lt;0"})*{1,-1})</f>
        <v>0</v>
      </c>
      <c r="U253" s="54">
        <f>Survey!K253</f>
        <v>0</v>
      </c>
      <c r="V253" s="53" t="str">
        <f t="shared" si="128"/>
        <v>Stand-alone</v>
      </c>
      <c r="W253" s="196" t="str">
        <f t="shared" si="129"/>
        <v>Fail</v>
      </c>
      <c r="X253" s="93" cm="1">
        <f t="array" ref="X253">SUM(SUMIF(Survey!BO253:CH253,{"&gt;0","&lt;0"})*{1,-1})+SUM(SUMIF(Survey!CJ253:DC253,{"&gt;0","&lt;0"})*{1,-1})</f>
        <v>0</v>
      </c>
      <c r="Y253" s="93">
        <f>IFERROR(X253/(Survey!$AL253),0)</f>
        <v>0</v>
      </c>
      <c r="Z253" s="198" t="b">
        <f>IF(OR(Survey!$M253="Alternative strategy or hedge",Survey!$M253="Other",Survey!$L253="Prospectus fund"),TRUE,FALSE)</f>
        <v>0</v>
      </c>
      <c r="AA253" s="198" t="b">
        <f>NOT(ISBLANK(Survey!$M253))</f>
        <v>0</v>
      </c>
      <c r="AB253" s="196" t="str">
        <f t="shared" si="130"/>
        <v>Pass</v>
      </c>
      <c r="AC253" s="54" t="b">
        <f>NOT(ISNUMBER(SEARCH("Other",Survey!$P253)))</f>
        <v>1</v>
      </c>
      <c r="AD253" s="53" t="b">
        <f>NOT(ISBLANK(Survey!$Q253))</f>
        <v>0</v>
      </c>
      <c r="AE253" s="239" t="str" cm="1">
        <f t="array" ref="AE253">IF(OR(IF(OR($AG253+$AH253 = 2, $AI253=1), FALSE, TRUE), AND($AF253:$AF253 = 0)),"Pass","Fail")</f>
        <v>Pass</v>
      </c>
      <c r="AF253" s="235">
        <f>COUNTBLANK(Survey!$W253:$Z253)</f>
        <v>4</v>
      </c>
      <c r="AG253" s="235">
        <f>IF(Survey!$I253="Yes",1,0)</f>
        <v>0</v>
      </c>
      <c r="AH253" s="235">
        <f>IF(OR(Survey!$M253="Mutual fund",Survey!$M253="Alternative mutual fund",Survey!$M253="Money market"),1,0)</f>
        <v>0</v>
      </c>
      <c r="AI253" s="240">
        <f>IF(OR(Survey!$M253="ETF",Survey!$M253="ETF, alternative mutual fund"),1,0)</f>
        <v>0</v>
      </c>
      <c r="AJ253" s="196" t="str">
        <f t="shared" si="131"/>
        <v>Pass</v>
      </c>
      <c r="AK253" s="54" t="b">
        <f>NOT(ISNUMBER(SEARCH("Yes",Survey!$AC253)))</f>
        <v>1</v>
      </c>
      <c r="AL253" s="53" t="b">
        <f>IF(COUNTBLANK(Survey!$AD253:$AE253)=0,TRUE, FALSE)</f>
        <v>0</v>
      </c>
      <c r="AM253" s="196" t="str">
        <f t="shared" si="132"/>
        <v>Pass</v>
      </c>
      <c r="AN253" s="54" t="b">
        <f>NOT(ISNUMBER(SEARCH("Yes",Survey!$AF253)))</f>
        <v>1</v>
      </c>
      <c r="AO253" s="53" t="b">
        <f>NOT(ISBLANK(Survey!$AH253))</f>
        <v>0</v>
      </c>
      <c r="AP253" s="196" t="str">
        <f t="shared" si="133"/>
        <v>Pass</v>
      </c>
      <c r="AQ253" s="54" t="b">
        <f>NOT(OR(ISNUMBER(SEARCH("Other",Survey!$AH253)),ISNUMBER(SEARCH("Multiple",Survey!$AH253))))</f>
        <v>1</v>
      </c>
      <c r="AR253" s="53" t="b">
        <f>NOT(ISBLANK(Survey!$AI253))</f>
        <v>0</v>
      </c>
      <c r="AS253" s="196" t="str">
        <f t="shared" si="134"/>
        <v>Fail</v>
      </c>
      <c r="AT253" s="45">
        <f>(Survey!$AL253)</f>
        <v>0</v>
      </c>
      <c r="AU253" s="37" t="str">
        <f t="shared" si="135"/>
        <v>Fail</v>
      </c>
      <c r="AV253" s="38">
        <f>ABS(Survey!$AL253)</f>
        <v>0</v>
      </c>
      <c r="AW253" s="64">
        <f>ABS(Survey!$AM253)+Survey!$AN253-ABS(Survey!$AO253)+ABS(Survey!$AP253)-ABS(Survey!$AQ253)+ABS(Survey!$AR253)-ABS(Survey!$AS253)+Survey!$AT253</f>
        <v>0</v>
      </c>
      <c r="AX253" s="46" t="str">
        <f t="shared" si="136"/>
        <v>No holdings</v>
      </c>
      <c r="AY253" s="37">
        <f t="shared" si="137"/>
        <v>0</v>
      </c>
      <c r="AZ253" s="196" t="str">
        <f t="shared" si="138"/>
        <v>Pass</v>
      </c>
      <c r="BA253" s="54" t="b">
        <f>IF(ABS(Survey!$AT253)=0,TRUE,FALSE)</f>
        <v>1</v>
      </c>
      <c r="BB253" s="53" t="b">
        <f>NOT(ISBLANK(Survey!$AU253))</f>
        <v>0</v>
      </c>
      <c r="BC253" s="37" t="str">
        <f t="shared" si="139"/>
        <v>Fail</v>
      </c>
      <c r="BD253" s="38">
        <f>ABS(Survey!$AL253)</f>
        <v>0</v>
      </c>
      <c r="BE253" s="38" cm="1">
        <f t="array" ref="BE253">SUM(SUMIF(Survey!AW253:BD253,{"&gt;0","&lt;0"})*{1,-1})-SUM(SUMIF(Survey!BF253:BM253,{"&gt;0","&lt;0"})*{1,-1})</f>
        <v>0</v>
      </c>
      <c r="BF253" s="46" t="str">
        <f t="shared" si="140"/>
        <v>No holdings</v>
      </c>
      <c r="BG253" s="37">
        <f t="shared" si="141"/>
        <v>0</v>
      </c>
      <c r="BH253" s="196" t="str">
        <f t="shared" si="142"/>
        <v>Fail</v>
      </c>
      <c r="BI253" s="47">
        <f>ABS(Survey!$AL253)</f>
        <v>0</v>
      </c>
      <c r="BJ253" s="47" cm="1">
        <f t="array" ref="BJ253">SUM(SUMIF(Survey!BO253:CH253,{"&gt;0","&lt;0"})*{1,-1})-SUM(SUMIF(Survey!CJ253:DC253,{"&gt;0","&lt;0"})*{1,-1})</f>
        <v>0</v>
      </c>
      <c r="BK253" s="48" t="str">
        <f t="shared" si="143"/>
        <v>No holdings</v>
      </c>
      <c r="BL253" s="49">
        <f t="shared" si="144"/>
        <v>0</v>
      </c>
      <c r="BM253" s="196" t="str">
        <f t="shared" si="145"/>
        <v>Pass</v>
      </c>
      <c r="BN253" s="54" t="b">
        <f>IF(ABS(Survey!$CH253)=0,TRUE,FALSE)</f>
        <v>1</v>
      </c>
      <c r="BO253" s="53" t="b">
        <f>NOT(ISBLANK(Survey!$CI253))</f>
        <v>0</v>
      </c>
      <c r="BP253" s="196" t="str">
        <f t="shared" si="146"/>
        <v>Pass</v>
      </c>
      <c r="BQ253" s="54" t="b">
        <f>IF(ABS(Survey!$DC253)=0,TRUE,FALSE)</f>
        <v>1</v>
      </c>
      <c r="BR253" s="53" t="b">
        <f>NOT(ISBLANK(Survey!$DD253))</f>
        <v>0</v>
      </c>
      <c r="BS253" s="37" t="str">
        <f t="shared" si="147"/>
        <v>Pass</v>
      </c>
      <c r="BT253" s="38" cm="1">
        <f t="array" ref="BT253">SUM(SUMIF(Survey!CD253,{"&gt;0","&lt;0"})*{1,-1})+SUM(SUMIF(Survey!CY253,{"&gt;0","&lt;0"})*{1,-1})</f>
        <v>0</v>
      </c>
      <c r="BU253" s="38">
        <f>SUM(SUMIF(Survey!DF253:DL253,{"&gt;0","&lt;0"})*{1,-1})+SUM(SUMIF(Survey!DN253:DT253,{"&gt;0","&lt;0"})*{1,-1})</f>
        <v>0</v>
      </c>
      <c r="BV253" s="37">
        <f t="shared" si="148"/>
        <v>0</v>
      </c>
      <c r="BW253" s="37">
        <f t="shared" si="149"/>
        <v>0</v>
      </c>
      <c r="BX253" s="196" t="str">
        <f t="shared" si="150"/>
        <v>Pass</v>
      </c>
      <c r="BY253" s="54" t="b">
        <f>IF(ABS(Survey!$DL253)=0,TRUE,FALSE)</f>
        <v>1</v>
      </c>
      <c r="BZ253" s="53" t="b">
        <f>NOT(ISBLANK(Survey!DM253))</f>
        <v>0</v>
      </c>
      <c r="CA253" s="196" t="str">
        <f t="shared" si="151"/>
        <v>Pass</v>
      </c>
      <c r="CB253" s="54" t="b">
        <f>IF(ABS(Survey!$DT253)=0,TRUE,FALSE)</f>
        <v>1</v>
      </c>
      <c r="CC253" s="53" t="b">
        <f>NOT(ISBLANK(Survey!$DU253))</f>
        <v>0</v>
      </c>
      <c r="CD253" s="196" t="str">
        <f t="shared" si="152"/>
        <v>Fail</v>
      </c>
      <c r="CE253" s="47">
        <f>SUM(SUMIF(Survey!EA253:EC253,{"&gt;0","&lt;0"})*{1,-1})</f>
        <v>0</v>
      </c>
      <c r="CF253" s="50">
        <f t="shared" si="153"/>
        <v>0</v>
      </c>
      <c r="CG253" s="50">
        <f t="shared" si="154"/>
        <v>100</v>
      </c>
      <c r="CH253" s="48" t="b">
        <f>IF(OR(Survey!$M253="ETF",Survey!$M253="ETF, alternative mutual fund",Survey!$M253="Closed-end", Survey!$M253="Split share corp"),TRUE,FALSE)</f>
        <v>0</v>
      </c>
      <c r="CI253" s="196" t="str">
        <f t="shared" si="155"/>
        <v>Fail</v>
      </c>
      <c r="CJ253" s="47">
        <f>SUM(SUMIF(Survey!EE253:EK253,{"&gt;0","&lt;0"})*{1,-1})</f>
        <v>0</v>
      </c>
      <c r="CK253" s="50">
        <f t="shared" si="156"/>
        <v>0</v>
      </c>
      <c r="CL253" s="49">
        <f t="shared" si="157"/>
        <v>100</v>
      </c>
      <c r="CM253" s="196" t="str">
        <f t="shared" si="158"/>
        <v>Fail</v>
      </c>
      <c r="CN253" s="47">
        <f>SUM(SUMIF(Survey!EM253:ES253,{"&gt;0","&lt;0"})*{1,-1})</f>
        <v>0</v>
      </c>
      <c r="CO253" s="50">
        <f t="shared" si="159"/>
        <v>0</v>
      </c>
      <c r="CP253" s="49">
        <f t="shared" si="160"/>
        <v>100</v>
      </c>
    </row>
    <row r="254" spans="1:94">
      <c r="A254" s="1">
        <v>251</v>
      </c>
      <c r="B254" s="37" t="str">
        <f t="shared" si="121"/>
        <v>Pass</v>
      </c>
      <c r="C254" s="37" t="str">
        <f>IF(COUNTBLANK(Survey!B254:ET254)=$C$2, "Pass", "Fail")</f>
        <v>Pass</v>
      </c>
      <c r="D254" s="37" t="str">
        <f t="shared" si="122"/>
        <v>Fail</v>
      </c>
      <c r="F254" s="196" t="str">
        <f t="shared" si="123"/>
        <v>Fail</v>
      </c>
      <c r="G254" s="43">
        <f>COUNTBLANK(Survey!B254:D254)+COUNTBLANK(Survey!G254)+COUNTBLANK(Survey!I254)+COUNTBLANK(Survey!L254:M254)+COUNTBLANK(Survey!P254)+COUNTBLANK(Survey!S254:U254)+COUNTBLANK(Survey!AA254:AC254)+COUNTBLANK(Survey!AF254:AG254)+COUNTBLANK(Survey!AK254)</f>
        <v>17</v>
      </c>
      <c r="H254" s="196" t="str">
        <f t="shared" si="124"/>
        <v>Pass</v>
      </c>
      <c r="I254" s="44">
        <f>LEN(Survey!E254)</f>
        <v>0</v>
      </c>
      <c r="J254" s="196" t="str">
        <f t="shared" si="125"/>
        <v>Pass</v>
      </c>
      <c r="K254" s="43">
        <f>LEN(Survey!F254)</f>
        <v>0</v>
      </c>
      <c r="L254" s="196" t="str">
        <f t="shared" si="126"/>
        <v>Pass</v>
      </c>
      <c r="M254" s="44">
        <f>LEN(Survey!H254)</f>
        <v>0</v>
      </c>
      <c r="N254" s="43" t="str">
        <f>IF(Survey!$L254="Prospectus fund", "Yes", "No")</f>
        <v>No</v>
      </c>
      <c r="O254" s="196" t="str">
        <f t="shared" si="127"/>
        <v>Pass</v>
      </c>
      <c r="P254" s="44">
        <f>MOD((LEN(Survey!J254)+2),11)</f>
        <v>2</v>
      </c>
      <c r="Q254" s="48" t="b">
        <f>IF(OR(Survey!$M254="ETF",Survey!$M254="ETF, alternative mutual fund",Survey!$M254="Closed-end", Survey!$M254="Split share corp", Survey!$I254="Yes"),TRUE,FALSE)</f>
        <v>0</v>
      </c>
      <c r="R254" s="196" t="str">
        <f>IFERROR(IF(AND(OR(U254=V254,V254 = "Either"),NOT(ISBLANK(Survey!K254))),"Pass","Fail"),"Pass")</f>
        <v>Fail</v>
      </c>
      <c r="S254" s="47" cm="1">
        <f t="array" ref="S254">SUM(SUMIF(Survey!BO254:CH254,{"&gt;0","&lt;0"})*{1,-1})</f>
        <v>0</v>
      </c>
      <c r="T254" s="54" cm="1">
        <f t="array" ref="T254">SUM(SUMIF(Survey!BR254,{"&gt;0","&lt;0"})*{1,-1})+SUM(SUMIF(Survey!CB254,{"&gt;0","&lt;0"})*{1,-1})</f>
        <v>0</v>
      </c>
      <c r="U254" s="54">
        <f>Survey!K254</f>
        <v>0</v>
      </c>
      <c r="V254" s="53" t="str">
        <f t="shared" si="128"/>
        <v>Stand-alone</v>
      </c>
      <c r="W254" s="196" t="str">
        <f t="shared" si="129"/>
        <v>Fail</v>
      </c>
      <c r="X254" s="93" cm="1">
        <f t="array" ref="X254">SUM(SUMIF(Survey!BO254:CH254,{"&gt;0","&lt;0"})*{1,-1})+SUM(SUMIF(Survey!CJ254:DC254,{"&gt;0","&lt;0"})*{1,-1})</f>
        <v>0</v>
      </c>
      <c r="Y254" s="93">
        <f>IFERROR(X254/(Survey!$AL254),0)</f>
        <v>0</v>
      </c>
      <c r="Z254" s="198" t="b">
        <f>IF(OR(Survey!$M254="Alternative strategy or hedge",Survey!$M254="Other",Survey!$L254="Prospectus fund"),TRUE,FALSE)</f>
        <v>0</v>
      </c>
      <c r="AA254" s="198" t="b">
        <f>NOT(ISBLANK(Survey!$M254))</f>
        <v>0</v>
      </c>
      <c r="AB254" s="196" t="str">
        <f t="shared" si="130"/>
        <v>Pass</v>
      </c>
      <c r="AC254" s="54" t="b">
        <f>NOT(ISNUMBER(SEARCH("Other",Survey!$P254)))</f>
        <v>1</v>
      </c>
      <c r="AD254" s="53" t="b">
        <f>NOT(ISBLANK(Survey!$Q254))</f>
        <v>0</v>
      </c>
      <c r="AE254" s="239" t="str" cm="1">
        <f t="array" ref="AE254">IF(OR(IF(OR($AG254+$AH254 = 2, $AI254=1), FALSE, TRUE), AND($AF254:$AF254 = 0)),"Pass","Fail")</f>
        <v>Pass</v>
      </c>
      <c r="AF254" s="235">
        <f>COUNTBLANK(Survey!$W254:$Z254)</f>
        <v>4</v>
      </c>
      <c r="AG254" s="235">
        <f>IF(Survey!$I254="Yes",1,0)</f>
        <v>0</v>
      </c>
      <c r="AH254" s="235">
        <f>IF(OR(Survey!$M254="Mutual fund",Survey!$M254="Alternative mutual fund",Survey!$M254="Money market"),1,0)</f>
        <v>0</v>
      </c>
      <c r="AI254" s="240">
        <f>IF(OR(Survey!$M254="ETF",Survey!$M254="ETF, alternative mutual fund"),1,0)</f>
        <v>0</v>
      </c>
      <c r="AJ254" s="196" t="str">
        <f t="shared" si="131"/>
        <v>Pass</v>
      </c>
      <c r="AK254" s="54" t="b">
        <f>NOT(ISNUMBER(SEARCH("Yes",Survey!$AC254)))</f>
        <v>1</v>
      </c>
      <c r="AL254" s="53" t="b">
        <f>IF(COUNTBLANK(Survey!$AD254:$AE254)=0,TRUE, FALSE)</f>
        <v>0</v>
      </c>
      <c r="AM254" s="196" t="str">
        <f t="shared" si="132"/>
        <v>Pass</v>
      </c>
      <c r="AN254" s="54" t="b">
        <f>NOT(ISNUMBER(SEARCH("Yes",Survey!$AF254)))</f>
        <v>1</v>
      </c>
      <c r="AO254" s="53" t="b">
        <f>NOT(ISBLANK(Survey!$AH254))</f>
        <v>0</v>
      </c>
      <c r="AP254" s="196" t="str">
        <f t="shared" si="133"/>
        <v>Pass</v>
      </c>
      <c r="AQ254" s="54" t="b">
        <f>NOT(OR(ISNUMBER(SEARCH("Other",Survey!$AH254)),ISNUMBER(SEARCH("Multiple",Survey!$AH254))))</f>
        <v>1</v>
      </c>
      <c r="AR254" s="53" t="b">
        <f>NOT(ISBLANK(Survey!$AI254))</f>
        <v>0</v>
      </c>
      <c r="AS254" s="196" t="str">
        <f t="shared" si="134"/>
        <v>Fail</v>
      </c>
      <c r="AT254" s="45">
        <f>(Survey!$AL254)</f>
        <v>0</v>
      </c>
      <c r="AU254" s="37" t="str">
        <f t="shared" si="135"/>
        <v>Fail</v>
      </c>
      <c r="AV254" s="38">
        <f>ABS(Survey!$AL254)</f>
        <v>0</v>
      </c>
      <c r="AW254" s="64">
        <f>ABS(Survey!$AM254)+Survey!$AN254-ABS(Survey!$AO254)+ABS(Survey!$AP254)-ABS(Survey!$AQ254)+ABS(Survey!$AR254)-ABS(Survey!$AS254)+Survey!$AT254</f>
        <v>0</v>
      </c>
      <c r="AX254" s="46" t="str">
        <f t="shared" si="136"/>
        <v>No holdings</v>
      </c>
      <c r="AY254" s="37">
        <f t="shared" si="137"/>
        <v>0</v>
      </c>
      <c r="AZ254" s="196" t="str">
        <f t="shared" si="138"/>
        <v>Pass</v>
      </c>
      <c r="BA254" s="54" t="b">
        <f>IF(ABS(Survey!$AT254)=0,TRUE,FALSE)</f>
        <v>1</v>
      </c>
      <c r="BB254" s="53" t="b">
        <f>NOT(ISBLANK(Survey!$AU254))</f>
        <v>0</v>
      </c>
      <c r="BC254" s="37" t="str">
        <f t="shared" si="139"/>
        <v>Fail</v>
      </c>
      <c r="BD254" s="38">
        <f>ABS(Survey!$AL254)</f>
        <v>0</v>
      </c>
      <c r="BE254" s="38" cm="1">
        <f t="array" ref="BE254">SUM(SUMIF(Survey!AW254:BD254,{"&gt;0","&lt;0"})*{1,-1})-SUM(SUMIF(Survey!BF254:BM254,{"&gt;0","&lt;0"})*{1,-1})</f>
        <v>0</v>
      </c>
      <c r="BF254" s="46" t="str">
        <f t="shared" si="140"/>
        <v>No holdings</v>
      </c>
      <c r="BG254" s="37">
        <f t="shared" si="141"/>
        <v>0</v>
      </c>
      <c r="BH254" s="196" t="str">
        <f t="shared" si="142"/>
        <v>Fail</v>
      </c>
      <c r="BI254" s="47">
        <f>ABS(Survey!$AL254)</f>
        <v>0</v>
      </c>
      <c r="BJ254" s="47" cm="1">
        <f t="array" ref="BJ254">SUM(SUMIF(Survey!BO254:CH254,{"&gt;0","&lt;0"})*{1,-1})-SUM(SUMIF(Survey!CJ254:DC254,{"&gt;0","&lt;0"})*{1,-1})</f>
        <v>0</v>
      </c>
      <c r="BK254" s="48" t="str">
        <f t="shared" si="143"/>
        <v>No holdings</v>
      </c>
      <c r="BL254" s="49">
        <f t="shared" si="144"/>
        <v>0</v>
      </c>
      <c r="BM254" s="196" t="str">
        <f t="shared" si="145"/>
        <v>Pass</v>
      </c>
      <c r="BN254" s="54" t="b">
        <f>IF(ABS(Survey!$CH254)=0,TRUE,FALSE)</f>
        <v>1</v>
      </c>
      <c r="BO254" s="53" t="b">
        <f>NOT(ISBLANK(Survey!$CI254))</f>
        <v>0</v>
      </c>
      <c r="BP254" s="196" t="str">
        <f t="shared" si="146"/>
        <v>Pass</v>
      </c>
      <c r="BQ254" s="54" t="b">
        <f>IF(ABS(Survey!$DC254)=0,TRUE,FALSE)</f>
        <v>1</v>
      </c>
      <c r="BR254" s="53" t="b">
        <f>NOT(ISBLANK(Survey!$DD254))</f>
        <v>0</v>
      </c>
      <c r="BS254" s="37" t="str">
        <f t="shared" si="147"/>
        <v>Pass</v>
      </c>
      <c r="BT254" s="38" cm="1">
        <f t="array" ref="BT254">SUM(SUMIF(Survey!CD254,{"&gt;0","&lt;0"})*{1,-1})+SUM(SUMIF(Survey!CY254,{"&gt;0","&lt;0"})*{1,-1})</f>
        <v>0</v>
      </c>
      <c r="BU254" s="38">
        <f>SUM(SUMIF(Survey!DF254:DL254,{"&gt;0","&lt;0"})*{1,-1})+SUM(SUMIF(Survey!DN254:DT254,{"&gt;0","&lt;0"})*{1,-1})</f>
        <v>0</v>
      </c>
      <c r="BV254" s="37">
        <f t="shared" si="148"/>
        <v>0</v>
      </c>
      <c r="BW254" s="37">
        <f t="shared" si="149"/>
        <v>0</v>
      </c>
      <c r="BX254" s="196" t="str">
        <f t="shared" si="150"/>
        <v>Pass</v>
      </c>
      <c r="BY254" s="54" t="b">
        <f>IF(ABS(Survey!$DL254)=0,TRUE,FALSE)</f>
        <v>1</v>
      </c>
      <c r="BZ254" s="53" t="b">
        <f>NOT(ISBLANK(Survey!DM254))</f>
        <v>0</v>
      </c>
      <c r="CA254" s="196" t="str">
        <f t="shared" si="151"/>
        <v>Pass</v>
      </c>
      <c r="CB254" s="54" t="b">
        <f>IF(ABS(Survey!$DT254)=0,TRUE,FALSE)</f>
        <v>1</v>
      </c>
      <c r="CC254" s="53" t="b">
        <f>NOT(ISBLANK(Survey!$DU254))</f>
        <v>0</v>
      </c>
      <c r="CD254" s="196" t="str">
        <f t="shared" si="152"/>
        <v>Fail</v>
      </c>
      <c r="CE254" s="47">
        <f>SUM(SUMIF(Survey!EA254:EC254,{"&gt;0","&lt;0"})*{1,-1})</f>
        <v>0</v>
      </c>
      <c r="CF254" s="50">
        <f t="shared" si="153"/>
        <v>0</v>
      </c>
      <c r="CG254" s="50">
        <f t="shared" si="154"/>
        <v>100</v>
      </c>
      <c r="CH254" s="48" t="b">
        <f>IF(OR(Survey!$M254="ETF",Survey!$M254="ETF, alternative mutual fund",Survey!$M254="Closed-end", Survey!$M254="Split share corp"),TRUE,FALSE)</f>
        <v>0</v>
      </c>
      <c r="CI254" s="196" t="str">
        <f t="shared" si="155"/>
        <v>Fail</v>
      </c>
      <c r="CJ254" s="47">
        <f>SUM(SUMIF(Survey!EE254:EK254,{"&gt;0","&lt;0"})*{1,-1})</f>
        <v>0</v>
      </c>
      <c r="CK254" s="50">
        <f t="shared" si="156"/>
        <v>0</v>
      </c>
      <c r="CL254" s="49">
        <f t="shared" si="157"/>
        <v>100</v>
      </c>
      <c r="CM254" s="196" t="str">
        <f t="shared" si="158"/>
        <v>Fail</v>
      </c>
      <c r="CN254" s="47">
        <f>SUM(SUMIF(Survey!EM254:ES254,{"&gt;0","&lt;0"})*{1,-1})</f>
        <v>0</v>
      </c>
      <c r="CO254" s="50">
        <f t="shared" si="159"/>
        <v>0</v>
      </c>
      <c r="CP254" s="49">
        <f t="shared" si="160"/>
        <v>100</v>
      </c>
    </row>
    <row r="255" spans="1:94">
      <c r="A255" s="1">
        <v>252</v>
      </c>
      <c r="B255" s="37" t="str">
        <f t="shared" si="121"/>
        <v>Pass</v>
      </c>
      <c r="C255" s="37" t="str">
        <f>IF(COUNTBLANK(Survey!B255:ET255)=$C$2, "Pass", "Fail")</f>
        <v>Pass</v>
      </c>
      <c r="D255" s="37" t="str">
        <f t="shared" si="122"/>
        <v>Fail</v>
      </c>
      <c r="F255" s="196" t="str">
        <f t="shared" si="123"/>
        <v>Fail</v>
      </c>
      <c r="G255" s="43">
        <f>COUNTBLANK(Survey!B255:D255)+COUNTBLANK(Survey!G255)+COUNTBLANK(Survey!I255)+COUNTBLANK(Survey!L255:M255)+COUNTBLANK(Survey!P255)+COUNTBLANK(Survey!S255:U255)+COUNTBLANK(Survey!AA255:AC255)+COUNTBLANK(Survey!AF255:AG255)+COUNTBLANK(Survey!AK255)</f>
        <v>17</v>
      </c>
      <c r="H255" s="196" t="str">
        <f t="shared" si="124"/>
        <v>Pass</v>
      </c>
      <c r="I255" s="44">
        <f>LEN(Survey!E255)</f>
        <v>0</v>
      </c>
      <c r="J255" s="196" t="str">
        <f t="shared" si="125"/>
        <v>Pass</v>
      </c>
      <c r="K255" s="43">
        <f>LEN(Survey!F255)</f>
        <v>0</v>
      </c>
      <c r="L255" s="196" t="str">
        <f t="shared" si="126"/>
        <v>Pass</v>
      </c>
      <c r="M255" s="44">
        <f>LEN(Survey!H255)</f>
        <v>0</v>
      </c>
      <c r="N255" s="43" t="str">
        <f>IF(Survey!$L255="Prospectus fund", "Yes", "No")</f>
        <v>No</v>
      </c>
      <c r="O255" s="196" t="str">
        <f t="shared" si="127"/>
        <v>Pass</v>
      </c>
      <c r="P255" s="44">
        <f>MOD((LEN(Survey!J255)+2),11)</f>
        <v>2</v>
      </c>
      <c r="Q255" s="48" t="b">
        <f>IF(OR(Survey!$M255="ETF",Survey!$M255="ETF, alternative mutual fund",Survey!$M255="Closed-end", Survey!$M255="Split share corp", Survey!$I255="Yes"),TRUE,FALSE)</f>
        <v>0</v>
      </c>
      <c r="R255" s="196" t="str">
        <f>IFERROR(IF(AND(OR(U255=V255,V255 = "Either"),NOT(ISBLANK(Survey!K255))),"Pass","Fail"),"Pass")</f>
        <v>Fail</v>
      </c>
      <c r="S255" s="47" cm="1">
        <f t="array" ref="S255">SUM(SUMIF(Survey!BO255:CH255,{"&gt;0","&lt;0"})*{1,-1})</f>
        <v>0</v>
      </c>
      <c r="T255" s="54" cm="1">
        <f t="array" ref="T255">SUM(SUMIF(Survey!BR255,{"&gt;0","&lt;0"})*{1,-1})+SUM(SUMIF(Survey!CB255,{"&gt;0","&lt;0"})*{1,-1})</f>
        <v>0</v>
      </c>
      <c r="U255" s="54">
        <f>Survey!K255</f>
        <v>0</v>
      </c>
      <c r="V255" s="53" t="str">
        <f t="shared" si="128"/>
        <v>Stand-alone</v>
      </c>
      <c r="W255" s="196" t="str">
        <f t="shared" si="129"/>
        <v>Fail</v>
      </c>
      <c r="X255" s="93" cm="1">
        <f t="array" ref="X255">SUM(SUMIF(Survey!BO255:CH255,{"&gt;0","&lt;0"})*{1,-1})+SUM(SUMIF(Survey!CJ255:DC255,{"&gt;0","&lt;0"})*{1,-1})</f>
        <v>0</v>
      </c>
      <c r="Y255" s="93">
        <f>IFERROR(X255/(Survey!$AL255),0)</f>
        <v>0</v>
      </c>
      <c r="Z255" s="198" t="b">
        <f>IF(OR(Survey!$M255="Alternative strategy or hedge",Survey!$M255="Other",Survey!$L255="Prospectus fund"),TRUE,FALSE)</f>
        <v>0</v>
      </c>
      <c r="AA255" s="198" t="b">
        <f>NOT(ISBLANK(Survey!$M255))</f>
        <v>0</v>
      </c>
      <c r="AB255" s="196" t="str">
        <f t="shared" si="130"/>
        <v>Pass</v>
      </c>
      <c r="AC255" s="54" t="b">
        <f>NOT(ISNUMBER(SEARCH("Other",Survey!$P255)))</f>
        <v>1</v>
      </c>
      <c r="AD255" s="53" t="b">
        <f>NOT(ISBLANK(Survey!$Q255))</f>
        <v>0</v>
      </c>
      <c r="AE255" s="239" t="str" cm="1">
        <f t="array" ref="AE255">IF(OR(IF(OR($AG255+$AH255 = 2, $AI255=1), FALSE, TRUE), AND($AF255:$AF255 = 0)),"Pass","Fail")</f>
        <v>Pass</v>
      </c>
      <c r="AF255" s="235">
        <f>COUNTBLANK(Survey!$W255:$Z255)</f>
        <v>4</v>
      </c>
      <c r="AG255" s="235">
        <f>IF(Survey!$I255="Yes",1,0)</f>
        <v>0</v>
      </c>
      <c r="AH255" s="235">
        <f>IF(OR(Survey!$M255="Mutual fund",Survey!$M255="Alternative mutual fund",Survey!$M255="Money market"),1,0)</f>
        <v>0</v>
      </c>
      <c r="AI255" s="240">
        <f>IF(OR(Survey!$M255="ETF",Survey!$M255="ETF, alternative mutual fund"),1,0)</f>
        <v>0</v>
      </c>
      <c r="AJ255" s="196" t="str">
        <f t="shared" si="131"/>
        <v>Pass</v>
      </c>
      <c r="AK255" s="54" t="b">
        <f>NOT(ISNUMBER(SEARCH("Yes",Survey!$AC255)))</f>
        <v>1</v>
      </c>
      <c r="AL255" s="53" t="b">
        <f>IF(COUNTBLANK(Survey!$AD255:$AE255)=0,TRUE, FALSE)</f>
        <v>0</v>
      </c>
      <c r="AM255" s="196" t="str">
        <f t="shared" si="132"/>
        <v>Pass</v>
      </c>
      <c r="AN255" s="54" t="b">
        <f>NOT(ISNUMBER(SEARCH("Yes",Survey!$AF255)))</f>
        <v>1</v>
      </c>
      <c r="AO255" s="53" t="b">
        <f>NOT(ISBLANK(Survey!$AH255))</f>
        <v>0</v>
      </c>
      <c r="AP255" s="196" t="str">
        <f t="shared" si="133"/>
        <v>Pass</v>
      </c>
      <c r="AQ255" s="54" t="b">
        <f>NOT(OR(ISNUMBER(SEARCH("Other",Survey!$AH255)),ISNUMBER(SEARCH("Multiple",Survey!$AH255))))</f>
        <v>1</v>
      </c>
      <c r="AR255" s="53" t="b">
        <f>NOT(ISBLANK(Survey!$AI255))</f>
        <v>0</v>
      </c>
      <c r="AS255" s="196" t="str">
        <f t="shared" si="134"/>
        <v>Fail</v>
      </c>
      <c r="AT255" s="45">
        <f>(Survey!$AL255)</f>
        <v>0</v>
      </c>
      <c r="AU255" s="37" t="str">
        <f t="shared" si="135"/>
        <v>Fail</v>
      </c>
      <c r="AV255" s="38">
        <f>ABS(Survey!$AL255)</f>
        <v>0</v>
      </c>
      <c r="AW255" s="64">
        <f>ABS(Survey!$AM255)+Survey!$AN255-ABS(Survey!$AO255)+ABS(Survey!$AP255)-ABS(Survey!$AQ255)+ABS(Survey!$AR255)-ABS(Survey!$AS255)+Survey!$AT255</f>
        <v>0</v>
      </c>
      <c r="AX255" s="46" t="str">
        <f t="shared" si="136"/>
        <v>No holdings</v>
      </c>
      <c r="AY255" s="37">
        <f t="shared" si="137"/>
        <v>0</v>
      </c>
      <c r="AZ255" s="196" t="str">
        <f t="shared" si="138"/>
        <v>Pass</v>
      </c>
      <c r="BA255" s="54" t="b">
        <f>IF(ABS(Survey!$AT255)=0,TRUE,FALSE)</f>
        <v>1</v>
      </c>
      <c r="BB255" s="53" t="b">
        <f>NOT(ISBLANK(Survey!$AU255))</f>
        <v>0</v>
      </c>
      <c r="BC255" s="37" t="str">
        <f t="shared" si="139"/>
        <v>Fail</v>
      </c>
      <c r="BD255" s="38">
        <f>ABS(Survey!$AL255)</f>
        <v>0</v>
      </c>
      <c r="BE255" s="38" cm="1">
        <f t="array" ref="BE255">SUM(SUMIF(Survey!AW255:BD255,{"&gt;0","&lt;0"})*{1,-1})-SUM(SUMIF(Survey!BF255:BM255,{"&gt;0","&lt;0"})*{1,-1})</f>
        <v>0</v>
      </c>
      <c r="BF255" s="46" t="str">
        <f t="shared" si="140"/>
        <v>No holdings</v>
      </c>
      <c r="BG255" s="37">
        <f t="shared" si="141"/>
        <v>0</v>
      </c>
      <c r="BH255" s="196" t="str">
        <f t="shared" si="142"/>
        <v>Fail</v>
      </c>
      <c r="BI255" s="47">
        <f>ABS(Survey!$AL255)</f>
        <v>0</v>
      </c>
      <c r="BJ255" s="47" cm="1">
        <f t="array" ref="BJ255">SUM(SUMIF(Survey!BO255:CH255,{"&gt;0","&lt;0"})*{1,-1})-SUM(SUMIF(Survey!CJ255:DC255,{"&gt;0","&lt;0"})*{1,-1})</f>
        <v>0</v>
      </c>
      <c r="BK255" s="48" t="str">
        <f t="shared" si="143"/>
        <v>No holdings</v>
      </c>
      <c r="BL255" s="49">
        <f t="shared" si="144"/>
        <v>0</v>
      </c>
      <c r="BM255" s="196" t="str">
        <f t="shared" si="145"/>
        <v>Pass</v>
      </c>
      <c r="BN255" s="54" t="b">
        <f>IF(ABS(Survey!$CH255)=0,TRUE,FALSE)</f>
        <v>1</v>
      </c>
      <c r="BO255" s="53" t="b">
        <f>NOT(ISBLANK(Survey!$CI255))</f>
        <v>0</v>
      </c>
      <c r="BP255" s="196" t="str">
        <f t="shared" si="146"/>
        <v>Pass</v>
      </c>
      <c r="BQ255" s="54" t="b">
        <f>IF(ABS(Survey!$DC255)=0,TRUE,FALSE)</f>
        <v>1</v>
      </c>
      <c r="BR255" s="53" t="b">
        <f>NOT(ISBLANK(Survey!$DD255))</f>
        <v>0</v>
      </c>
      <c r="BS255" s="37" t="str">
        <f t="shared" si="147"/>
        <v>Pass</v>
      </c>
      <c r="BT255" s="38" cm="1">
        <f t="array" ref="BT255">SUM(SUMIF(Survey!CD255,{"&gt;0","&lt;0"})*{1,-1})+SUM(SUMIF(Survey!CY255,{"&gt;0","&lt;0"})*{1,-1})</f>
        <v>0</v>
      </c>
      <c r="BU255" s="38">
        <f>SUM(SUMIF(Survey!DF255:DL255,{"&gt;0","&lt;0"})*{1,-1})+SUM(SUMIF(Survey!DN255:DT255,{"&gt;0","&lt;0"})*{1,-1})</f>
        <v>0</v>
      </c>
      <c r="BV255" s="37">
        <f t="shared" si="148"/>
        <v>0</v>
      </c>
      <c r="BW255" s="37">
        <f t="shared" si="149"/>
        <v>0</v>
      </c>
      <c r="BX255" s="196" t="str">
        <f t="shared" si="150"/>
        <v>Pass</v>
      </c>
      <c r="BY255" s="54" t="b">
        <f>IF(ABS(Survey!$DL255)=0,TRUE,FALSE)</f>
        <v>1</v>
      </c>
      <c r="BZ255" s="53" t="b">
        <f>NOT(ISBLANK(Survey!DM255))</f>
        <v>0</v>
      </c>
      <c r="CA255" s="196" t="str">
        <f t="shared" si="151"/>
        <v>Pass</v>
      </c>
      <c r="CB255" s="54" t="b">
        <f>IF(ABS(Survey!$DT255)=0,TRUE,FALSE)</f>
        <v>1</v>
      </c>
      <c r="CC255" s="53" t="b">
        <f>NOT(ISBLANK(Survey!$DU255))</f>
        <v>0</v>
      </c>
      <c r="CD255" s="196" t="str">
        <f t="shared" si="152"/>
        <v>Fail</v>
      </c>
      <c r="CE255" s="47">
        <f>SUM(SUMIF(Survey!EA255:EC255,{"&gt;0","&lt;0"})*{1,-1})</f>
        <v>0</v>
      </c>
      <c r="CF255" s="50">
        <f t="shared" si="153"/>
        <v>0</v>
      </c>
      <c r="CG255" s="50">
        <f t="shared" si="154"/>
        <v>100</v>
      </c>
      <c r="CH255" s="48" t="b">
        <f>IF(OR(Survey!$M255="ETF",Survey!$M255="ETF, alternative mutual fund",Survey!$M255="Closed-end", Survey!$M255="Split share corp"),TRUE,FALSE)</f>
        <v>0</v>
      </c>
      <c r="CI255" s="196" t="str">
        <f t="shared" si="155"/>
        <v>Fail</v>
      </c>
      <c r="CJ255" s="47">
        <f>SUM(SUMIF(Survey!EE255:EK255,{"&gt;0","&lt;0"})*{1,-1})</f>
        <v>0</v>
      </c>
      <c r="CK255" s="50">
        <f t="shared" si="156"/>
        <v>0</v>
      </c>
      <c r="CL255" s="49">
        <f t="shared" si="157"/>
        <v>100</v>
      </c>
      <c r="CM255" s="196" t="str">
        <f t="shared" si="158"/>
        <v>Fail</v>
      </c>
      <c r="CN255" s="47">
        <f>SUM(SUMIF(Survey!EM255:ES255,{"&gt;0","&lt;0"})*{1,-1})</f>
        <v>0</v>
      </c>
      <c r="CO255" s="50">
        <f t="shared" si="159"/>
        <v>0</v>
      </c>
      <c r="CP255" s="49">
        <f t="shared" si="160"/>
        <v>100</v>
      </c>
    </row>
    <row r="256" spans="1:94">
      <c r="A256" s="1">
        <v>253</v>
      </c>
      <c r="B256" s="37" t="str">
        <f t="shared" si="121"/>
        <v>Pass</v>
      </c>
      <c r="C256" s="37" t="str">
        <f>IF(COUNTBLANK(Survey!B256:ET256)=$C$2, "Pass", "Fail")</f>
        <v>Pass</v>
      </c>
      <c r="D256" s="37" t="str">
        <f t="shared" si="122"/>
        <v>Fail</v>
      </c>
      <c r="F256" s="196" t="str">
        <f t="shared" si="123"/>
        <v>Fail</v>
      </c>
      <c r="G256" s="43">
        <f>COUNTBLANK(Survey!B256:D256)+COUNTBLANK(Survey!G256)+COUNTBLANK(Survey!I256)+COUNTBLANK(Survey!L256:M256)+COUNTBLANK(Survey!P256)+COUNTBLANK(Survey!S256:U256)+COUNTBLANK(Survey!AA256:AC256)+COUNTBLANK(Survey!AF256:AG256)+COUNTBLANK(Survey!AK256)</f>
        <v>17</v>
      </c>
      <c r="H256" s="196" t="str">
        <f t="shared" si="124"/>
        <v>Pass</v>
      </c>
      <c r="I256" s="44">
        <f>LEN(Survey!E256)</f>
        <v>0</v>
      </c>
      <c r="J256" s="196" t="str">
        <f t="shared" si="125"/>
        <v>Pass</v>
      </c>
      <c r="K256" s="43">
        <f>LEN(Survey!F256)</f>
        <v>0</v>
      </c>
      <c r="L256" s="196" t="str">
        <f t="shared" si="126"/>
        <v>Pass</v>
      </c>
      <c r="M256" s="44">
        <f>LEN(Survey!H256)</f>
        <v>0</v>
      </c>
      <c r="N256" s="43" t="str">
        <f>IF(Survey!$L256="Prospectus fund", "Yes", "No")</f>
        <v>No</v>
      </c>
      <c r="O256" s="196" t="str">
        <f t="shared" si="127"/>
        <v>Pass</v>
      </c>
      <c r="P256" s="44">
        <f>MOD((LEN(Survey!J256)+2),11)</f>
        <v>2</v>
      </c>
      <c r="Q256" s="48" t="b">
        <f>IF(OR(Survey!$M256="ETF",Survey!$M256="ETF, alternative mutual fund",Survey!$M256="Closed-end", Survey!$M256="Split share corp", Survey!$I256="Yes"),TRUE,FALSE)</f>
        <v>0</v>
      </c>
      <c r="R256" s="196" t="str">
        <f>IFERROR(IF(AND(OR(U256=V256,V256 = "Either"),NOT(ISBLANK(Survey!K256))),"Pass","Fail"),"Pass")</f>
        <v>Fail</v>
      </c>
      <c r="S256" s="47" cm="1">
        <f t="array" ref="S256">SUM(SUMIF(Survey!BO256:CH256,{"&gt;0","&lt;0"})*{1,-1})</f>
        <v>0</v>
      </c>
      <c r="T256" s="54" cm="1">
        <f t="array" ref="T256">SUM(SUMIF(Survey!BR256,{"&gt;0","&lt;0"})*{1,-1})+SUM(SUMIF(Survey!CB256,{"&gt;0","&lt;0"})*{1,-1})</f>
        <v>0</v>
      </c>
      <c r="U256" s="54">
        <f>Survey!K256</f>
        <v>0</v>
      </c>
      <c r="V256" s="53" t="str">
        <f t="shared" si="128"/>
        <v>Stand-alone</v>
      </c>
      <c r="W256" s="196" t="str">
        <f t="shared" si="129"/>
        <v>Fail</v>
      </c>
      <c r="X256" s="93" cm="1">
        <f t="array" ref="X256">SUM(SUMIF(Survey!BO256:CH256,{"&gt;0","&lt;0"})*{1,-1})+SUM(SUMIF(Survey!CJ256:DC256,{"&gt;0","&lt;0"})*{1,-1})</f>
        <v>0</v>
      </c>
      <c r="Y256" s="93">
        <f>IFERROR(X256/(Survey!$AL256),0)</f>
        <v>0</v>
      </c>
      <c r="Z256" s="198" t="b">
        <f>IF(OR(Survey!$M256="Alternative strategy or hedge",Survey!$M256="Other",Survey!$L256="Prospectus fund"),TRUE,FALSE)</f>
        <v>0</v>
      </c>
      <c r="AA256" s="198" t="b">
        <f>NOT(ISBLANK(Survey!$M256))</f>
        <v>0</v>
      </c>
      <c r="AB256" s="196" t="str">
        <f t="shared" si="130"/>
        <v>Pass</v>
      </c>
      <c r="AC256" s="54" t="b">
        <f>NOT(ISNUMBER(SEARCH("Other",Survey!$P256)))</f>
        <v>1</v>
      </c>
      <c r="AD256" s="53" t="b">
        <f>NOT(ISBLANK(Survey!$Q256))</f>
        <v>0</v>
      </c>
      <c r="AE256" s="239" t="str" cm="1">
        <f t="array" ref="AE256">IF(OR(IF(OR($AG256+$AH256 = 2, $AI256=1), FALSE, TRUE), AND($AF256:$AF256 = 0)),"Pass","Fail")</f>
        <v>Pass</v>
      </c>
      <c r="AF256" s="235">
        <f>COUNTBLANK(Survey!$W256:$Z256)</f>
        <v>4</v>
      </c>
      <c r="AG256" s="235">
        <f>IF(Survey!$I256="Yes",1,0)</f>
        <v>0</v>
      </c>
      <c r="AH256" s="235">
        <f>IF(OR(Survey!$M256="Mutual fund",Survey!$M256="Alternative mutual fund",Survey!$M256="Money market"),1,0)</f>
        <v>0</v>
      </c>
      <c r="AI256" s="240">
        <f>IF(OR(Survey!$M256="ETF",Survey!$M256="ETF, alternative mutual fund"),1,0)</f>
        <v>0</v>
      </c>
      <c r="AJ256" s="196" t="str">
        <f t="shared" si="131"/>
        <v>Pass</v>
      </c>
      <c r="AK256" s="54" t="b">
        <f>NOT(ISNUMBER(SEARCH("Yes",Survey!$AC256)))</f>
        <v>1</v>
      </c>
      <c r="AL256" s="53" t="b">
        <f>IF(COUNTBLANK(Survey!$AD256:$AE256)=0,TRUE, FALSE)</f>
        <v>0</v>
      </c>
      <c r="AM256" s="196" t="str">
        <f t="shared" si="132"/>
        <v>Pass</v>
      </c>
      <c r="AN256" s="54" t="b">
        <f>NOT(ISNUMBER(SEARCH("Yes",Survey!$AF256)))</f>
        <v>1</v>
      </c>
      <c r="AO256" s="53" t="b">
        <f>NOT(ISBLANK(Survey!$AH256))</f>
        <v>0</v>
      </c>
      <c r="AP256" s="196" t="str">
        <f t="shared" si="133"/>
        <v>Pass</v>
      </c>
      <c r="AQ256" s="54" t="b">
        <f>NOT(OR(ISNUMBER(SEARCH("Other",Survey!$AH256)),ISNUMBER(SEARCH("Multiple",Survey!$AH256))))</f>
        <v>1</v>
      </c>
      <c r="AR256" s="53" t="b">
        <f>NOT(ISBLANK(Survey!$AI256))</f>
        <v>0</v>
      </c>
      <c r="AS256" s="196" t="str">
        <f t="shared" si="134"/>
        <v>Fail</v>
      </c>
      <c r="AT256" s="45">
        <f>(Survey!$AL256)</f>
        <v>0</v>
      </c>
      <c r="AU256" s="37" t="str">
        <f t="shared" si="135"/>
        <v>Fail</v>
      </c>
      <c r="AV256" s="38">
        <f>ABS(Survey!$AL256)</f>
        <v>0</v>
      </c>
      <c r="AW256" s="64">
        <f>ABS(Survey!$AM256)+Survey!$AN256-ABS(Survey!$AO256)+ABS(Survey!$AP256)-ABS(Survey!$AQ256)+ABS(Survey!$AR256)-ABS(Survey!$AS256)+Survey!$AT256</f>
        <v>0</v>
      </c>
      <c r="AX256" s="46" t="str">
        <f t="shared" si="136"/>
        <v>No holdings</v>
      </c>
      <c r="AY256" s="37">
        <f t="shared" si="137"/>
        <v>0</v>
      </c>
      <c r="AZ256" s="196" t="str">
        <f t="shared" si="138"/>
        <v>Pass</v>
      </c>
      <c r="BA256" s="54" t="b">
        <f>IF(ABS(Survey!$AT256)=0,TRUE,FALSE)</f>
        <v>1</v>
      </c>
      <c r="BB256" s="53" t="b">
        <f>NOT(ISBLANK(Survey!$AU256))</f>
        <v>0</v>
      </c>
      <c r="BC256" s="37" t="str">
        <f t="shared" si="139"/>
        <v>Fail</v>
      </c>
      <c r="BD256" s="38">
        <f>ABS(Survey!$AL256)</f>
        <v>0</v>
      </c>
      <c r="BE256" s="38" cm="1">
        <f t="array" ref="BE256">SUM(SUMIF(Survey!AW256:BD256,{"&gt;0","&lt;0"})*{1,-1})-SUM(SUMIF(Survey!BF256:BM256,{"&gt;0","&lt;0"})*{1,-1})</f>
        <v>0</v>
      </c>
      <c r="BF256" s="46" t="str">
        <f t="shared" si="140"/>
        <v>No holdings</v>
      </c>
      <c r="BG256" s="37">
        <f t="shared" si="141"/>
        <v>0</v>
      </c>
      <c r="BH256" s="196" t="str">
        <f t="shared" si="142"/>
        <v>Fail</v>
      </c>
      <c r="BI256" s="47">
        <f>ABS(Survey!$AL256)</f>
        <v>0</v>
      </c>
      <c r="BJ256" s="47" cm="1">
        <f t="array" ref="BJ256">SUM(SUMIF(Survey!BO256:CH256,{"&gt;0","&lt;0"})*{1,-1})-SUM(SUMIF(Survey!CJ256:DC256,{"&gt;0","&lt;0"})*{1,-1})</f>
        <v>0</v>
      </c>
      <c r="BK256" s="48" t="str">
        <f t="shared" si="143"/>
        <v>No holdings</v>
      </c>
      <c r="BL256" s="49">
        <f t="shared" si="144"/>
        <v>0</v>
      </c>
      <c r="BM256" s="196" t="str">
        <f t="shared" si="145"/>
        <v>Pass</v>
      </c>
      <c r="BN256" s="54" t="b">
        <f>IF(ABS(Survey!$CH256)=0,TRUE,FALSE)</f>
        <v>1</v>
      </c>
      <c r="BO256" s="53" t="b">
        <f>NOT(ISBLANK(Survey!$CI256))</f>
        <v>0</v>
      </c>
      <c r="BP256" s="196" t="str">
        <f t="shared" si="146"/>
        <v>Pass</v>
      </c>
      <c r="BQ256" s="54" t="b">
        <f>IF(ABS(Survey!$DC256)=0,TRUE,FALSE)</f>
        <v>1</v>
      </c>
      <c r="BR256" s="53" t="b">
        <f>NOT(ISBLANK(Survey!$DD256))</f>
        <v>0</v>
      </c>
      <c r="BS256" s="37" t="str">
        <f t="shared" si="147"/>
        <v>Pass</v>
      </c>
      <c r="BT256" s="38" cm="1">
        <f t="array" ref="BT256">SUM(SUMIF(Survey!CD256,{"&gt;0","&lt;0"})*{1,-1})+SUM(SUMIF(Survey!CY256,{"&gt;0","&lt;0"})*{1,-1})</f>
        <v>0</v>
      </c>
      <c r="BU256" s="38">
        <f>SUM(SUMIF(Survey!DF256:DL256,{"&gt;0","&lt;0"})*{1,-1})+SUM(SUMIF(Survey!DN256:DT256,{"&gt;0","&lt;0"})*{1,-1})</f>
        <v>0</v>
      </c>
      <c r="BV256" s="37">
        <f t="shared" si="148"/>
        <v>0</v>
      </c>
      <c r="BW256" s="37">
        <f t="shared" si="149"/>
        <v>0</v>
      </c>
      <c r="BX256" s="196" t="str">
        <f t="shared" si="150"/>
        <v>Pass</v>
      </c>
      <c r="BY256" s="54" t="b">
        <f>IF(ABS(Survey!$DL256)=0,TRUE,FALSE)</f>
        <v>1</v>
      </c>
      <c r="BZ256" s="53" t="b">
        <f>NOT(ISBLANK(Survey!DM256))</f>
        <v>0</v>
      </c>
      <c r="CA256" s="196" t="str">
        <f t="shared" si="151"/>
        <v>Pass</v>
      </c>
      <c r="CB256" s="54" t="b">
        <f>IF(ABS(Survey!$DT256)=0,TRUE,FALSE)</f>
        <v>1</v>
      </c>
      <c r="CC256" s="53" t="b">
        <f>NOT(ISBLANK(Survey!$DU256))</f>
        <v>0</v>
      </c>
      <c r="CD256" s="196" t="str">
        <f t="shared" si="152"/>
        <v>Fail</v>
      </c>
      <c r="CE256" s="47">
        <f>SUM(SUMIF(Survey!EA256:EC256,{"&gt;0","&lt;0"})*{1,-1})</f>
        <v>0</v>
      </c>
      <c r="CF256" s="50">
        <f t="shared" si="153"/>
        <v>0</v>
      </c>
      <c r="CG256" s="50">
        <f t="shared" si="154"/>
        <v>100</v>
      </c>
      <c r="CH256" s="48" t="b">
        <f>IF(OR(Survey!$M256="ETF",Survey!$M256="ETF, alternative mutual fund",Survey!$M256="Closed-end", Survey!$M256="Split share corp"),TRUE,FALSE)</f>
        <v>0</v>
      </c>
      <c r="CI256" s="196" t="str">
        <f t="shared" si="155"/>
        <v>Fail</v>
      </c>
      <c r="CJ256" s="47">
        <f>SUM(SUMIF(Survey!EE256:EK256,{"&gt;0","&lt;0"})*{1,-1})</f>
        <v>0</v>
      </c>
      <c r="CK256" s="50">
        <f t="shared" si="156"/>
        <v>0</v>
      </c>
      <c r="CL256" s="49">
        <f t="shared" si="157"/>
        <v>100</v>
      </c>
      <c r="CM256" s="196" t="str">
        <f t="shared" si="158"/>
        <v>Fail</v>
      </c>
      <c r="CN256" s="47">
        <f>SUM(SUMIF(Survey!EM256:ES256,{"&gt;0","&lt;0"})*{1,-1})</f>
        <v>0</v>
      </c>
      <c r="CO256" s="50">
        <f t="shared" si="159"/>
        <v>0</v>
      </c>
      <c r="CP256" s="49">
        <f t="shared" si="160"/>
        <v>100</v>
      </c>
    </row>
    <row r="257" spans="1:94">
      <c r="A257" s="1">
        <v>254</v>
      </c>
      <c r="B257" s="37" t="str">
        <f t="shared" si="121"/>
        <v>Pass</v>
      </c>
      <c r="C257" s="37" t="str">
        <f>IF(COUNTBLANK(Survey!B257:ET257)=$C$2, "Pass", "Fail")</f>
        <v>Pass</v>
      </c>
      <c r="D257" s="37" t="str">
        <f t="shared" si="122"/>
        <v>Fail</v>
      </c>
      <c r="F257" s="196" t="str">
        <f t="shared" si="123"/>
        <v>Fail</v>
      </c>
      <c r="G257" s="43">
        <f>COUNTBLANK(Survey!B257:D257)+COUNTBLANK(Survey!G257)+COUNTBLANK(Survey!I257)+COUNTBLANK(Survey!L257:M257)+COUNTBLANK(Survey!P257)+COUNTBLANK(Survey!S257:U257)+COUNTBLANK(Survey!AA257:AC257)+COUNTBLANK(Survey!AF257:AG257)+COUNTBLANK(Survey!AK257)</f>
        <v>17</v>
      </c>
      <c r="H257" s="196" t="str">
        <f t="shared" si="124"/>
        <v>Pass</v>
      </c>
      <c r="I257" s="44">
        <f>LEN(Survey!E257)</f>
        <v>0</v>
      </c>
      <c r="J257" s="196" t="str">
        <f t="shared" si="125"/>
        <v>Pass</v>
      </c>
      <c r="K257" s="43">
        <f>LEN(Survey!F257)</f>
        <v>0</v>
      </c>
      <c r="L257" s="196" t="str">
        <f t="shared" si="126"/>
        <v>Pass</v>
      </c>
      <c r="M257" s="44">
        <f>LEN(Survey!H257)</f>
        <v>0</v>
      </c>
      <c r="N257" s="43" t="str">
        <f>IF(Survey!$L257="Prospectus fund", "Yes", "No")</f>
        <v>No</v>
      </c>
      <c r="O257" s="196" t="str">
        <f t="shared" si="127"/>
        <v>Pass</v>
      </c>
      <c r="P257" s="44">
        <f>MOD((LEN(Survey!J257)+2),11)</f>
        <v>2</v>
      </c>
      <c r="Q257" s="48" t="b">
        <f>IF(OR(Survey!$M257="ETF",Survey!$M257="ETF, alternative mutual fund",Survey!$M257="Closed-end", Survey!$M257="Split share corp", Survey!$I257="Yes"),TRUE,FALSE)</f>
        <v>0</v>
      </c>
      <c r="R257" s="196" t="str">
        <f>IFERROR(IF(AND(OR(U257=V257,V257 = "Either"),NOT(ISBLANK(Survey!K257))),"Pass","Fail"),"Pass")</f>
        <v>Fail</v>
      </c>
      <c r="S257" s="47" cm="1">
        <f t="array" ref="S257">SUM(SUMIF(Survey!BO257:CH257,{"&gt;0","&lt;0"})*{1,-1})</f>
        <v>0</v>
      </c>
      <c r="T257" s="54" cm="1">
        <f t="array" ref="T257">SUM(SUMIF(Survey!BR257,{"&gt;0","&lt;0"})*{1,-1})+SUM(SUMIF(Survey!CB257,{"&gt;0","&lt;0"})*{1,-1})</f>
        <v>0</v>
      </c>
      <c r="U257" s="54">
        <f>Survey!K257</f>
        <v>0</v>
      </c>
      <c r="V257" s="53" t="str">
        <f t="shared" si="128"/>
        <v>Stand-alone</v>
      </c>
      <c r="W257" s="196" t="str">
        <f t="shared" si="129"/>
        <v>Fail</v>
      </c>
      <c r="X257" s="93" cm="1">
        <f t="array" ref="X257">SUM(SUMIF(Survey!BO257:CH257,{"&gt;0","&lt;0"})*{1,-1})+SUM(SUMIF(Survey!CJ257:DC257,{"&gt;0","&lt;0"})*{1,-1})</f>
        <v>0</v>
      </c>
      <c r="Y257" s="93">
        <f>IFERROR(X257/(Survey!$AL257),0)</f>
        <v>0</v>
      </c>
      <c r="Z257" s="198" t="b">
        <f>IF(OR(Survey!$M257="Alternative strategy or hedge",Survey!$M257="Other",Survey!$L257="Prospectus fund"),TRUE,FALSE)</f>
        <v>0</v>
      </c>
      <c r="AA257" s="198" t="b">
        <f>NOT(ISBLANK(Survey!$M257))</f>
        <v>0</v>
      </c>
      <c r="AB257" s="196" t="str">
        <f t="shared" si="130"/>
        <v>Pass</v>
      </c>
      <c r="AC257" s="54" t="b">
        <f>NOT(ISNUMBER(SEARCH("Other",Survey!$P257)))</f>
        <v>1</v>
      </c>
      <c r="AD257" s="53" t="b">
        <f>NOT(ISBLANK(Survey!$Q257))</f>
        <v>0</v>
      </c>
      <c r="AE257" s="239" t="str" cm="1">
        <f t="array" ref="AE257">IF(OR(IF(OR($AG257+$AH257 = 2, $AI257=1), FALSE, TRUE), AND($AF257:$AF257 = 0)),"Pass","Fail")</f>
        <v>Pass</v>
      </c>
      <c r="AF257" s="235">
        <f>COUNTBLANK(Survey!$W257:$Z257)</f>
        <v>4</v>
      </c>
      <c r="AG257" s="235">
        <f>IF(Survey!$I257="Yes",1,0)</f>
        <v>0</v>
      </c>
      <c r="AH257" s="235">
        <f>IF(OR(Survey!$M257="Mutual fund",Survey!$M257="Alternative mutual fund",Survey!$M257="Money market"),1,0)</f>
        <v>0</v>
      </c>
      <c r="AI257" s="240">
        <f>IF(OR(Survey!$M257="ETF",Survey!$M257="ETF, alternative mutual fund"),1,0)</f>
        <v>0</v>
      </c>
      <c r="AJ257" s="196" t="str">
        <f t="shared" si="131"/>
        <v>Pass</v>
      </c>
      <c r="AK257" s="54" t="b">
        <f>NOT(ISNUMBER(SEARCH("Yes",Survey!$AC257)))</f>
        <v>1</v>
      </c>
      <c r="AL257" s="53" t="b">
        <f>IF(COUNTBLANK(Survey!$AD257:$AE257)=0,TRUE, FALSE)</f>
        <v>0</v>
      </c>
      <c r="AM257" s="196" t="str">
        <f t="shared" si="132"/>
        <v>Pass</v>
      </c>
      <c r="AN257" s="54" t="b">
        <f>NOT(ISNUMBER(SEARCH("Yes",Survey!$AF257)))</f>
        <v>1</v>
      </c>
      <c r="AO257" s="53" t="b">
        <f>NOT(ISBLANK(Survey!$AH257))</f>
        <v>0</v>
      </c>
      <c r="AP257" s="196" t="str">
        <f t="shared" si="133"/>
        <v>Pass</v>
      </c>
      <c r="AQ257" s="54" t="b">
        <f>NOT(OR(ISNUMBER(SEARCH("Other",Survey!$AH257)),ISNUMBER(SEARCH("Multiple",Survey!$AH257))))</f>
        <v>1</v>
      </c>
      <c r="AR257" s="53" t="b">
        <f>NOT(ISBLANK(Survey!$AI257))</f>
        <v>0</v>
      </c>
      <c r="AS257" s="196" t="str">
        <f t="shared" si="134"/>
        <v>Fail</v>
      </c>
      <c r="AT257" s="45">
        <f>(Survey!$AL257)</f>
        <v>0</v>
      </c>
      <c r="AU257" s="37" t="str">
        <f t="shared" si="135"/>
        <v>Fail</v>
      </c>
      <c r="AV257" s="38">
        <f>ABS(Survey!$AL257)</f>
        <v>0</v>
      </c>
      <c r="AW257" s="64">
        <f>ABS(Survey!$AM257)+Survey!$AN257-ABS(Survey!$AO257)+ABS(Survey!$AP257)-ABS(Survey!$AQ257)+ABS(Survey!$AR257)-ABS(Survey!$AS257)+Survey!$AT257</f>
        <v>0</v>
      </c>
      <c r="AX257" s="46" t="str">
        <f t="shared" si="136"/>
        <v>No holdings</v>
      </c>
      <c r="AY257" s="37">
        <f t="shared" si="137"/>
        <v>0</v>
      </c>
      <c r="AZ257" s="196" t="str">
        <f t="shared" si="138"/>
        <v>Pass</v>
      </c>
      <c r="BA257" s="54" t="b">
        <f>IF(ABS(Survey!$AT257)=0,TRUE,FALSE)</f>
        <v>1</v>
      </c>
      <c r="BB257" s="53" t="b">
        <f>NOT(ISBLANK(Survey!$AU257))</f>
        <v>0</v>
      </c>
      <c r="BC257" s="37" t="str">
        <f t="shared" si="139"/>
        <v>Fail</v>
      </c>
      <c r="BD257" s="38">
        <f>ABS(Survey!$AL257)</f>
        <v>0</v>
      </c>
      <c r="BE257" s="38" cm="1">
        <f t="array" ref="BE257">SUM(SUMIF(Survey!AW257:BD257,{"&gt;0","&lt;0"})*{1,-1})-SUM(SUMIF(Survey!BF257:BM257,{"&gt;0","&lt;0"})*{1,-1})</f>
        <v>0</v>
      </c>
      <c r="BF257" s="46" t="str">
        <f t="shared" si="140"/>
        <v>No holdings</v>
      </c>
      <c r="BG257" s="37">
        <f t="shared" si="141"/>
        <v>0</v>
      </c>
      <c r="BH257" s="196" t="str">
        <f t="shared" si="142"/>
        <v>Fail</v>
      </c>
      <c r="BI257" s="47">
        <f>ABS(Survey!$AL257)</f>
        <v>0</v>
      </c>
      <c r="BJ257" s="47" cm="1">
        <f t="array" ref="BJ257">SUM(SUMIF(Survey!BO257:CH257,{"&gt;0","&lt;0"})*{1,-1})-SUM(SUMIF(Survey!CJ257:DC257,{"&gt;0","&lt;0"})*{1,-1})</f>
        <v>0</v>
      </c>
      <c r="BK257" s="48" t="str">
        <f t="shared" si="143"/>
        <v>No holdings</v>
      </c>
      <c r="BL257" s="49">
        <f t="shared" si="144"/>
        <v>0</v>
      </c>
      <c r="BM257" s="196" t="str">
        <f t="shared" si="145"/>
        <v>Pass</v>
      </c>
      <c r="BN257" s="54" t="b">
        <f>IF(ABS(Survey!$CH257)=0,TRUE,FALSE)</f>
        <v>1</v>
      </c>
      <c r="BO257" s="53" t="b">
        <f>NOT(ISBLANK(Survey!$CI257))</f>
        <v>0</v>
      </c>
      <c r="BP257" s="196" t="str">
        <f t="shared" si="146"/>
        <v>Pass</v>
      </c>
      <c r="BQ257" s="54" t="b">
        <f>IF(ABS(Survey!$DC257)=0,TRUE,FALSE)</f>
        <v>1</v>
      </c>
      <c r="BR257" s="53" t="b">
        <f>NOT(ISBLANK(Survey!$DD257))</f>
        <v>0</v>
      </c>
      <c r="BS257" s="37" t="str">
        <f t="shared" si="147"/>
        <v>Pass</v>
      </c>
      <c r="BT257" s="38" cm="1">
        <f t="array" ref="BT257">SUM(SUMIF(Survey!CD257,{"&gt;0","&lt;0"})*{1,-1})+SUM(SUMIF(Survey!CY257,{"&gt;0","&lt;0"})*{1,-1})</f>
        <v>0</v>
      </c>
      <c r="BU257" s="38">
        <f>SUM(SUMIF(Survey!DF257:DL257,{"&gt;0","&lt;0"})*{1,-1})+SUM(SUMIF(Survey!DN257:DT257,{"&gt;0","&lt;0"})*{1,-1})</f>
        <v>0</v>
      </c>
      <c r="BV257" s="37">
        <f t="shared" si="148"/>
        <v>0</v>
      </c>
      <c r="BW257" s="37">
        <f t="shared" si="149"/>
        <v>0</v>
      </c>
      <c r="BX257" s="196" t="str">
        <f t="shared" si="150"/>
        <v>Pass</v>
      </c>
      <c r="BY257" s="54" t="b">
        <f>IF(ABS(Survey!$DL257)=0,TRUE,FALSE)</f>
        <v>1</v>
      </c>
      <c r="BZ257" s="53" t="b">
        <f>NOT(ISBLANK(Survey!DM257))</f>
        <v>0</v>
      </c>
      <c r="CA257" s="196" t="str">
        <f t="shared" si="151"/>
        <v>Pass</v>
      </c>
      <c r="CB257" s="54" t="b">
        <f>IF(ABS(Survey!$DT257)=0,TRUE,FALSE)</f>
        <v>1</v>
      </c>
      <c r="CC257" s="53" t="b">
        <f>NOT(ISBLANK(Survey!$DU257))</f>
        <v>0</v>
      </c>
      <c r="CD257" s="196" t="str">
        <f t="shared" si="152"/>
        <v>Fail</v>
      </c>
      <c r="CE257" s="47">
        <f>SUM(SUMIF(Survey!EA257:EC257,{"&gt;0","&lt;0"})*{1,-1})</f>
        <v>0</v>
      </c>
      <c r="CF257" s="50">
        <f t="shared" si="153"/>
        <v>0</v>
      </c>
      <c r="CG257" s="50">
        <f t="shared" si="154"/>
        <v>100</v>
      </c>
      <c r="CH257" s="48" t="b">
        <f>IF(OR(Survey!$M257="ETF",Survey!$M257="ETF, alternative mutual fund",Survey!$M257="Closed-end", Survey!$M257="Split share corp"),TRUE,FALSE)</f>
        <v>0</v>
      </c>
      <c r="CI257" s="196" t="str">
        <f t="shared" si="155"/>
        <v>Fail</v>
      </c>
      <c r="CJ257" s="47">
        <f>SUM(SUMIF(Survey!EE257:EK257,{"&gt;0","&lt;0"})*{1,-1})</f>
        <v>0</v>
      </c>
      <c r="CK257" s="50">
        <f t="shared" si="156"/>
        <v>0</v>
      </c>
      <c r="CL257" s="49">
        <f t="shared" si="157"/>
        <v>100</v>
      </c>
      <c r="CM257" s="196" t="str">
        <f t="shared" si="158"/>
        <v>Fail</v>
      </c>
      <c r="CN257" s="47">
        <f>SUM(SUMIF(Survey!EM257:ES257,{"&gt;0","&lt;0"})*{1,-1})</f>
        <v>0</v>
      </c>
      <c r="CO257" s="50">
        <f t="shared" si="159"/>
        <v>0</v>
      </c>
      <c r="CP257" s="49">
        <f t="shared" si="160"/>
        <v>100</v>
      </c>
    </row>
    <row r="258" spans="1:94">
      <c r="A258" s="1">
        <v>255</v>
      </c>
      <c r="B258" s="37" t="str">
        <f t="shared" si="121"/>
        <v>Pass</v>
      </c>
      <c r="C258" s="37" t="str">
        <f>IF(COUNTBLANK(Survey!B258:ET258)=$C$2, "Pass", "Fail")</f>
        <v>Pass</v>
      </c>
      <c r="D258" s="37" t="str">
        <f t="shared" si="122"/>
        <v>Fail</v>
      </c>
      <c r="F258" s="196" t="str">
        <f t="shared" si="123"/>
        <v>Fail</v>
      </c>
      <c r="G258" s="43">
        <f>COUNTBLANK(Survey!B258:D258)+COUNTBLANK(Survey!G258)+COUNTBLANK(Survey!I258)+COUNTBLANK(Survey!L258:M258)+COUNTBLANK(Survey!P258)+COUNTBLANK(Survey!S258:U258)+COUNTBLANK(Survey!AA258:AC258)+COUNTBLANK(Survey!AF258:AG258)+COUNTBLANK(Survey!AK258)</f>
        <v>17</v>
      </c>
      <c r="H258" s="196" t="str">
        <f t="shared" si="124"/>
        <v>Pass</v>
      </c>
      <c r="I258" s="44">
        <f>LEN(Survey!E258)</f>
        <v>0</v>
      </c>
      <c r="J258" s="196" t="str">
        <f t="shared" si="125"/>
        <v>Pass</v>
      </c>
      <c r="K258" s="43">
        <f>LEN(Survey!F258)</f>
        <v>0</v>
      </c>
      <c r="L258" s="196" t="str">
        <f t="shared" si="126"/>
        <v>Pass</v>
      </c>
      <c r="M258" s="44">
        <f>LEN(Survey!H258)</f>
        <v>0</v>
      </c>
      <c r="N258" s="43" t="str">
        <f>IF(Survey!$L258="Prospectus fund", "Yes", "No")</f>
        <v>No</v>
      </c>
      <c r="O258" s="196" t="str">
        <f t="shared" si="127"/>
        <v>Pass</v>
      </c>
      <c r="P258" s="44">
        <f>MOD((LEN(Survey!J258)+2),11)</f>
        <v>2</v>
      </c>
      <c r="Q258" s="48" t="b">
        <f>IF(OR(Survey!$M258="ETF",Survey!$M258="ETF, alternative mutual fund",Survey!$M258="Closed-end", Survey!$M258="Split share corp", Survey!$I258="Yes"),TRUE,FALSE)</f>
        <v>0</v>
      </c>
      <c r="R258" s="196" t="str">
        <f>IFERROR(IF(AND(OR(U258=V258,V258 = "Either"),NOT(ISBLANK(Survey!K258))),"Pass","Fail"),"Pass")</f>
        <v>Fail</v>
      </c>
      <c r="S258" s="47" cm="1">
        <f t="array" ref="S258">SUM(SUMIF(Survey!BO258:CH258,{"&gt;0","&lt;0"})*{1,-1})</f>
        <v>0</v>
      </c>
      <c r="T258" s="54" cm="1">
        <f t="array" ref="T258">SUM(SUMIF(Survey!BR258,{"&gt;0","&lt;0"})*{1,-1})+SUM(SUMIF(Survey!CB258,{"&gt;0","&lt;0"})*{1,-1})</f>
        <v>0</v>
      </c>
      <c r="U258" s="54">
        <f>Survey!K258</f>
        <v>0</v>
      </c>
      <c r="V258" s="53" t="str">
        <f t="shared" si="128"/>
        <v>Stand-alone</v>
      </c>
      <c r="W258" s="196" t="str">
        <f t="shared" si="129"/>
        <v>Fail</v>
      </c>
      <c r="X258" s="93" cm="1">
        <f t="array" ref="X258">SUM(SUMIF(Survey!BO258:CH258,{"&gt;0","&lt;0"})*{1,-1})+SUM(SUMIF(Survey!CJ258:DC258,{"&gt;0","&lt;0"})*{1,-1})</f>
        <v>0</v>
      </c>
      <c r="Y258" s="93">
        <f>IFERROR(X258/(Survey!$AL258),0)</f>
        <v>0</v>
      </c>
      <c r="Z258" s="198" t="b">
        <f>IF(OR(Survey!$M258="Alternative strategy or hedge",Survey!$M258="Other",Survey!$L258="Prospectus fund"),TRUE,FALSE)</f>
        <v>0</v>
      </c>
      <c r="AA258" s="198" t="b">
        <f>NOT(ISBLANK(Survey!$M258))</f>
        <v>0</v>
      </c>
      <c r="AB258" s="196" t="str">
        <f t="shared" si="130"/>
        <v>Pass</v>
      </c>
      <c r="AC258" s="54" t="b">
        <f>NOT(ISNUMBER(SEARCH("Other",Survey!$P258)))</f>
        <v>1</v>
      </c>
      <c r="AD258" s="53" t="b">
        <f>NOT(ISBLANK(Survey!$Q258))</f>
        <v>0</v>
      </c>
      <c r="AE258" s="239" t="str" cm="1">
        <f t="array" ref="AE258">IF(OR(IF(OR($AG258+$AH258 = 2, $AI258=1), FALSE, TRUE), AND($AF258:$AF258 = 0)),"Pass","Fail")</f>
        <v>Pass</v>
      </c>
      <c r="AF258" s="235">
        <f>COUNTBLANK(Survey!$W258:$Z258)</f>
        <v>4</v>
      </c>
      <c r="AG258" s="235">
        <f>IF(Survey!$I258="Yes",1,0)</f>
        <v>0</v>
      </c>
      <c r="AH258" s="235">
        <f>IF(OR(Survey!$M258="Mutual fund",Survey!$M258="Alternative mutual fund",Survey!$M258="Money market"),1,0)</f>
        <v>0</v>
      </c>
      <c r="AI258" s="240">
        <f>IF(OR(Survey!$M258="ETF",Survey!$M258="ETF, alternative mutual fund"),1,0)</f>
        <v>0</v>
      </c>
      <c r="AJ258" s="196" t="str">
        <f t="shared" si="131"/>
        <v>Pass</v>
      </c>
      <c r="AK258" s="54" t="b">
        <f>NOT(ISNUMBER(SEARCH("Yes",Survey!$AC258)))</f>
        <v>1</v>
      </c>
      <c r="AL258" s="53" t="b">
        <f>IF(COUNTBLANK(Survey!$AD258:$AE258)=0,TRUE, FALSE)</f>
        <v>0</v>
      </c>
      <c r="AM258" s="196" t="str">
        <f t="shared" si="132"/>
        <v>Pass</v>
      </c>
      <c r="AN258" s="54" t="b">
        <f>NOT(ISNUMBER(SEARCH("Yes",Survey!$AF258)))</f>
        <v>1</v>
      </c>
      <c r="AO258" s="53" t="b">
        <f>NOT(ISBLANK(Survey!$AH258))</f>
        <v>0</v>
      </c>
      <c r="AP258" s="196" t="str">
        <f t="shared" si="133"/>
        <v>Pass</v>
      </c>
      <c r="AQ258" s="54" t="b">
        <f>NOT(OR(ISNUMBER(SEARCH("Other",Survey!$AH258)),ISNUMBER(SEARCH("Multiple",Survey!$AH258))))</f>
        <v>1</v>
      </c>
      <c r="AR258" s="53" t="b">
        <f>NOT(ISBLANK(Survey!$AI258))</f>
        <v>0</v>
      </c>
      <c r="AS258" s="196" t="str">
        <f t="shared" si="134"/>
        <v>Fail</v>
      </c>
      <c r="AT258" s="45">
        <f>(Survey!$AL258)</f>
        <v>0</v>
      </c>
      <c r="AU258" s="37" t="str">
        <f t="shared" si="135"/>
        <v>Fail</v>
      </c>
      <c r="AV258" s="38">
        <f>ABS(Survey!$AL258)</f>
        <v>0</v>
      </c>
      <c r="AW258" s="64">
        <f>ABS(Survey!$AM258)+Survey!$AN258-ABS(Survey!$AO258)+ABS(Survey!$AP258)-ABS(Survey!$AQ258)+ABS(Survey!$AR258)-ABS(Survey!$AS258)+Survey!$AT258</f>
        <v>0</v>
      </c>
      <c r="AX258" s="46" t="str">
        <f t="shared" si="136"/>
        <v>No holdings</v>
      </c>
      <c r="AY258" s="37">
        <f t="shared" si="137"/>
        <v>0</v>
      </c>
      <c r="AZ258" s="196" t="str">
        <f t="shared" si="138"/>
        <v>Pass</v>
      </c>
      <c r="BA258" s="54" t="b">
        <f>IF(ABS(Survey!$AT258)=0,TRUE,FALSE)</f>
        <v>1</v>
      </c>
      <c r="BB258" s="53" t="b">
        <f>NOT(ISBLANK(Survey!$AU258))</f>
        <v>0</v>
      </c>
      <c r="BC258" s="37" t="str">
        <f t="shared" si="139"/>
        <v>Fail</v>
      </c>
      <c r="BD258" s="38">
        <f>ABS(Survey!$AL258)</f>
        <v>0</v>
      </c>
      <c r="BE258" s="38" cm="1">
        <f t="array" ref="BE258">SUM(SUMIF(Survey!AW258:BD258,{"&gt;0","&lt;0"})*{1,-1})-SUM(SUMIF(Survey!BF258:BM258,{"&gt;0","&lt;0"})*{1,-1})</f>
        <v>0</v>
      </c>
      <c r="BF258" s="46" t="str">
        <f t="shared" si="140"/>
        <v>No holdings</v>
      </c>
      <c r="BG258" s="37">
        <f t="shared" si="141"/>
        <v>0</v>
      </c>
      <c r="BH258" s="196" t="str">
        <f t="shared" si="142"/>
        <v>Fail</v>
      </c>
      <c r="BI258" s="47">
        <f>ABS(Survey!$AL258)</f>
        <v>0</v>
      </c>
      <c r="BJ258" s="47" cm="1">
        <f t="array" ref="BJ258">SUM(SUMIF(Survey!BO258:CH258,{"&gt;0","&lt;0"})*{1,-1})-SUM(SUMIF(Survey!CJ258:DC258,{"&gt;0","&lt;0"})*{1,-1})</f>
        <v>0</v>
      </c>
      <c r="BK258" s="48" t="str">
        <f t="shared" si="143"/>
        <v>No holdings</v>
      </c>
      <c r="BL258" s="49">
        <f t="shared" si="144"/>
        <v>0</v>
      </c>
      <c r="BM258" s="196" t="str">
        <f t="shared" si="145"/>
        <v>Pass</v>
      </c>
      <c r="BN258" s="54" t="b">
        <f>IF(ABS(Survey!$CH258)=0,TRUE,FALSE)</f>
        <v>1</v>
      </c>
      <c r="BO258" s="53" t="b">
        <f>NOT(ISBLANK(Survey!$CI258))</f>
        <v>0</v>
      </c>
      <c r="BP258" s="196" t="str">
        <f t="shared" si="146"/>
        <v>Pass</v>
      </c>
      <c r="BQ258" s="54" t="b">
        <f>IF(ABS(Survey!$DC258)=0,TRUE,FALSE)</f>
        <v>1</v>
      </c>
      <c r="BR258" s="53" t="b">
        <f>NOT(ISBLANK(Survey!$DD258))</f>
        <v>0</v>
      </c>
      <c r="BS258" s="37" t="str">
        <f t="shared" si="147"/>
        <v>Pass</v>
      </c>
      <c r="BT258" s="38" cm="1">
        <f t="array" ref="BT258">SUM(SUMIF(Survey!CD258,{"&gt;0","&lt;0"})*{1,-1})+SUM(SUMIF(Survey!CY258,{"&gt;0","&lt;0"})*{1,-1})</f>
        <v>0</v>
      </c>
      <c r="BU258" s="38">
        <f>SUM(SUMIF(Survey!DF258:DL258,{"&gt;0","&lt;0"})*{1,-1})+SUM(SUMIF(Survey!DN258:DT258,{"&gt;0","&lt;0"})*{1,-1})</f>
        <v>0</v>
      </c>
      <c r="BV258" s="37">
        <f t="shared" si="148"/>
        <v>0</v>
      </c>
      <c r="BW258" s="37">
        <f t="shared" si="149"/>
        <v>0</v>
      </c>
      <c r="BX258" s="196" t="str">
        <f t="shared" si="150"/>
        <v>Pass</v>
      </c>
      <c r="BY258" s="54" t="b">
        <f>IF(ABS(Survey!$DL258)=0,TRUE,FALSE)</f>
        <v>1</v>
      </c>
      <c r="BZ258" s="53" t="b">
        <f>NOT(ISBLANK(Survey!DM258))</f>
        <v>0</v>
      </c>
      <c r="CA258" s="196" t="str">
        <f t="shared" si="151"/>
        <v>Pass</v>
      </c>
      <c r="CB258" s="54" t="b">
        <f>IF(ABS(Survey!$DT258)=0,TRUE,FALSE)</f>
        <v>1</v>
      </c>
      <c r="CC258" s="53" t="b">
        <f>NOT(ISBLANK(Survey!$DU258))</f>
        <v>0</v>
      </c>
      <c r="CD258" s="196" t="str">
        <f t="shared" si="152"/>
        <v>Fail</v>
      </c>
      <c r="CE258" s="47">
        <f>SUM(SUMIF(Survey!EA258:EC258,{"&gt;0","&lt;0"})*{1,-1})</f>
        <v>0</v>
      </c>
      <c r="CF258" s="50">
        <f t="shared" si="153"/>
        <v>0</v>
      </c>
      <c r="CG258" s="50">
        <f t="shared" si="154"/>
        <v>100</v>
      </c>
      <c r="CH258" s="48" t="b">
        <f>IF(OR(Survey!$M258="ETF",Survey!$M258="ETF, alternative mutual fund",Survey!$M258="Closed-end", Survey!$M258="Split share corp"),TRUE,FALSE)</f>
        <v>0</v>
      </c>
      <c r="CI258" s="196" t="str">
        <f t="shared" si="155"/>
        <v>Fail</v>
      </c>
      <c r="CJ258" s="47">
        <f>SUM(SUMIF(Survey!EE258:EK258,{"&gt;0","&lt;0"})*{1,-1})</f>
        <v>0</v>
      </c>
      <c r="CK258" s="50">
        <f t="shared" si="156"/>
        <v>0</v>
      </c>
      <c r="CL258" s="49">
        <f t="shared" si="157"/>
        <v>100</v>
      </c>
      <c r="CM258" s="196" t="str">
        <f t="shared" si="158"/>
        <v>Fail</v>
      </c>
      <c r="CN258" s="47">
        <f>SUM(SUMIF(Survey!EM258:ES258,{"&gt;0","&lt;0"})*{1,-1})</f>
        <v>0</v>
      </c>
      <c r="CO258" s="50">
        <f t="shared" si="159"/>
        <v>0</v>
      </c>
      <c r="CP258" s="49">
        <f t="shared" si="160"/>
        <v>100</v>
      </c>
    </row>
    <row r="259" spans="1:94">
      <c r="A259" s="1">
        <v>256</v>
      </c>
      <c r="B259" s="37" t="str">
        <f t="shared" si="121"/>
        <v>Pass</v>
      </c>
      <c r="C259" s="37" t="str">
        <f>IF(COUNTBLANK(Survey!B259:ET259)=$C$2, "Pass", "Fail")</f>
        <v>Pass</v>
      </c>
      <c r="D259" s="37" t="str">
        <f t="shared" si="122"/>
        <v>Fail</v>
      </c>
      <c r="F259" s="196" t="str">
        <f t="shared" si="123"/>
        <v>Fail</v>
      </c>
      <c r="G259" s="43">
        <f>COUNTBLANK(Survey!B259:D259)+COUNTBLANK(Survey!G259)+COUNTBLANK(Survey!I259)+COUNTBLANK(Survey!L259:M259)+COUNTBLANK(Survey!P259)+COUNTBLANK(Survey!S259:U259)+COUNTBLANK(Survey!AA259:AC259)+COUNTBLANK(Survey!AF259:AG259)+COUNTBLANK(Survey!AK259)</f>
        <v>17</v>
      </c>
      <c r="H259" s="196" t="str">
        <f t="shared" si="124"/>
        <v>Pass</v>
      </c>
      <c r="I259" s="44">
        <f>LEN(Survey!E259)</f>
        <v>0</v>
      </c>
      <c r="J259" s="196" t="str">
        <f t="shared" si="125"/>
        <v>Pass</v>
      </c>
      <c r="K259" s="43">
        <f>LEN(Survey!F259)</f>
        <v>0</v>
      </c>
      <c r="L259" s="196" t="str">
        <f t="shared" si="126"/>
        <v>Pass</v>
      </c>
      <c r="M259" s="44">
        <f>LEN(Survey!H259)</f>
        <v>0</v>
      </c>
      <c r="N259" s="43" t="str">
        <f>IF(Survey!$L259="Prospectus fund", "Yes", "No")</f>
        <v>No</v>
      </c>
      <c r="O259" s="196" t="str">
        <f t="shared" si="127"/>
        <v>Pass</v>
      </c>
      <c r="P259" s="44">
        <f>MOD((LEN(Survey!J259)+2),11)</f>
        <v>2</v>
      </c>
      <c r="Q259" s="48" t="b">
        <f>IF(OR(Survey!$M259="ETF",Survey!$M259="ETF, alternative mutual fund",Survey!$M259="Closed-end", Survey!$M259="Split share corp", Survey!$I259="Yes"),TRUE,FALSE)</f>
        <v>0</v>
      </c>
      <c r="R259" s="196" t="str">
        <f>IFERROR(IF(AND(OR(U259=V259,V259 = "Either"),NOT(ISBLANK(Survey!K259))),"Pass","Fail"),"Pass")</f>
        <v>Fail</v>
      </c>
      <c r="S259" s="47" cm="1">
        <f t="array" ref="S259">SUM(SUMIF(Survey!BO259:CH259,{"&gt;0","&lt;0"})*{1,-1})</f>
        <v>0</v>
      </c>
      <c r="T259" s="54" cm="1">
        <f t="array" ref="T259">SUM(SUMIF(Survey!BR259,{"&gt;0","&lt;0"})*{1,-1})+SUM(SUMIF(Survey!CB259,{"&gt;0","&lt;0"})*{1,-1})</f>
        <v>0</v>
      </c>
      <c r="U259" s="54">
        <f>Survey!K259</f>
        <v>0</v>
      </c>
      <c r="V259" s="53" t="str">
        <f t="shared" si="128"/>
        <v>Stand-alone</v>
      </c>
      <c r="W259" s="196" t="str">
        <f t="shared" si="129"/>
        <v>Fail</v>
      </c>
      <c r="X259" s="93" cm="1">
        <f t="array" ref="X259">SUM(SUMIF(Survey!BO259:CH259,{"&gt;0","&lt;0"})*{1,-1})+SUM(SUMIF(Survey!CJ259:DC259,{"&gt;0","&lt;0"})*{1,-1})</f>
        <v>0</v>
      </c>
      <c r="Y259" s="93">
        <f>IFERROR(X259/(Survey!$AL259),0)</f>
        <v>0</v>
      </c>
      <c r="Z259" s="198" t="b">
        <f>IF(OR(Survey!$M259="Alternative strategy or hedge",Survey!$M259="Other",Survey!$L259="Prospectus fund"),TRUE,FALSE)</f>
        <v>0</v>
      </c>
      <c r="AA259" s="198" t="b">
        <f>NOT(ISBLANK(Survey!$M259))</f>
        <v>0</v>
      </c>
      <c r="AB259" s="196" t="str">
        <f t="shared" si="130"/>
        <v>Pass</v>
      </c>
      <c r="AC259" s="54" t="b">
        <f>NOT(ISNUMBER(SEARCH("Other",Survey!$P259)))</f>
        <v>1</v>
      </c>
      <c r="AD259" s="53" t="b">
        <f>NOT(ISBLANK(Survey!$Q259))</f>
        <v>0</v>
      </c>
      <c r="AE259" s="239" t="str" cm="1">
        <f t="array" ref="AE259">IF(OR(IF(OR($AG259+$AH259 = 2, $AI259=1), FALSE, TRUE), AND($AF259:$AF259 = 0)),"Pass","Fail")</f>
        <v>Pass</v>
      </c>
      <c r="AF259" s="235">
        <f>COUNTBLANK(Survey!$W259:$Z259)</f>
        <v>4</v>
      </c>
      <c r="AG259" s="235">
        <f>IF(Survey!$I259="Yes",1,0)</f>
        <v>0</v>
      </c>
      <c r="AH259" s="235">
        <f>IF(OR(Survey!$M259="Mutual fund",Survey!$M259="Alternative mutual fund",Survey!$M259="Money market"),1,0)</f>
        <v>0</v>
      </c>
      <c r="AI259" s="240">
        <f>IF(OR(Survey!$M259="ETF",Survey!$M259="ETF, alternative mutual fund"),1,0)</f>
        <v>0</v>
      </c>
      <c r="AJ259" s="196" t="str">
        <f t="shared" si="131"/>
        <v>Pass</v>
      </c>
      <c r="AK259" s="54" t="b">
        <f>NOT(ISNUMBER(SEARCH("Yes",Survey!$AC259)))</f>
        <v>1</v>
      </c>
      <c r="AL259" s="53" t="b">
        <f>IF(COUNTBLANK(Survey!$AD259:$AE259)=0,TRUE, FALSE)</f>
        <v>0</v>
      </c>
      <c r="AM259" s="196" t="str">
        <f t="shared" si="132"/>
        <v>Pass</v>
      </c>
      <c r="AN259" s="54" t="b">
        <f>NOT(ISNUMBER(SEARCH("Yes",Survey!$AF259)))</f>
        <v>1</v>
      </c>
      <c r="AO259" s="53" t="b">
        <f>NOT(ISBLANK(Survey!$AH259))</f>
        <v>0</v>
      </c>
      <c r="AP259" s="196" t="str">
        <f t="shared" si="133"/>
        <v>Pass</v>
      </c>
      <c r="AQ259" s="54" t="b">
        <f>NOT(OR(ISNUMBER(SEARCH("Other",Survey!$AH259)),ISNUMBER(SEARCH("Multiple",Survey!$AH259))))</f>
        <v>1</v>
      </c>
      <c r="AR259" s="53" t="b">
        <f>NOT(ISBLANK(Survey!$AI259))</f>
        <v>0</v>
      </c>
      <c r="AS259" s="196" t="str">
        <f t="shared" si="134"/>
        <v>Fail</v>
      </c>
      <c r="AT259" s="45">
        <f>(Survey!$AL259)</f>
        <v>0</v>
      </c>
      <c r="AU259" s="37" t="str">
        <f t="shared" si="135"/>
        <v>Fail</v>
      </c>
      <c r="AV259" s="38">
        <f>ABS(Survey!$AL259)</f>
        <v>0</v>
      </c>
      <c r="AW259" s="64">
        <f>ABS(Survey!$AM259)+Survey!$AN259-ABS(Survey!$AO259)+ABS(Survey!$AP259)-ABS(Survey!$AQ259)+ABS(Survey!$AR259)-ABS(Survey!$AS259)+Survey!$AT259</f>
        <v>0</v>
      </c>
      <c r="AX259" s="46" t="str">
        <f t="shared" si="136"/>
        <v>No holdings</v>
      </c>
      <c r="AY259" s="37">
        <f t="shared" si="137"/>
        <v>0</v>
      </c>
      <c r="AZ259" s="196" t="str">
        <f t="shared" si="138"/>
        <v>Pass</v>
      </c>
      <c r="BA259" s="54" t="b">
        <f>IF(ABS(Survey!$AT259)=0,TRUE,FALSE)</f>
        <v>1</v>
      </c>
      <c r="BB259" s="53" t="b">
        <f>NOT(ISBLANK(Survey!$AU259))</f>
        <v>0</v>
      </c>
      <c r="BC259" s="37" t="str">
        <f t="shared" si="139"/>
        <v>Fail</v>
      </c>
      <c r="BD259" s="38">
        <f>ABS(Survey!$AL259)</f>
        <v>0</v>
      </c>
      <c r="BE259" s="38" cm="1">
        <f t="array" ref="BE259">SUM(SUMIF(Survey!AW259:BD259,{"&gt;0","&lt;0"})*{1,-1})-SUM(SUMIF(Survey!BF259:BM259,{"&gt;0","&lt;0"})*{1,-1})</f>
        <v>0</v>
      </c>
      <c r="BF259" s="46" t="str">
        <f t="shared" si="140"/>
        <v>No holdings</v>
      </c>
      <c r="BG259" s="37">
        <f t="shared" si="141"/>
        <v>0</v>
      </c>
      <c r="BH259" s="196" t="str">
        <f t="shared" si="142"/>
        <v>Fail</v>
      </c>
      <c r="BI259" s="47">
        <f>ABS(Survey!$AL259)</f>
        <v>0</v>
      </c>
      <c r="BJ259" s="47" cm="1">
        <f t="array" ref="BJ259">SUM(SUMIF(Survey!BO259:CH259,{"&gt;0","&lt;0"})*{1,-1})-SUM(SUMIF(Survey!CJ259:DC259,{"&gt;0","&lt;0"})*{1,-1})</f>
        <v>0</v>
      </c>
      <c r="BK259" s="48" t="str">
        <f t="shared" si="143"/>
        <v>No holdings</v>
      </c>
      <c r="BL259" s="49">
        <f t="shared" si="144"/>
        <v>0</v>
      </c>
      <c r="BM259" s="196" t="str">
        <f t="shared" si="145"/>
        <v>Pass</v>
      </c>
      <c r="BN259" s="54" t="b">
        <f>IF(ABS(Survey!$CH259)=0,TRUE,FALSE)</f>
        <v>1</v>
      </c>
      <c r="BO259" s="53" t="b">
        <f>NOT(ISBLANK(Survey!$CI259))</f>
        <v>0</v>
      </c>
      <c r="BP259" s="196" t="str">
        <f t="shared" si="146"/>
        <v>Pass</v>
      </c>
      <c r="BQ259" s="54" t="b">
        <f>IF(ABS(Survey!$DC259)=0,TRUE,FALSE)</f>
        <v>1</v>
      </c>
      <c r="BR259" s="53" t="b">
        <f>NOT(ISBLANK(Survey!$DD259))</f>
        <v>0</v>
      </c>
      <c r="BS259" s="37" t="str">
        <f t="shared" si="147"/>
        <v>Pass</v>
      </c>
      <c r="BT259" s="38" cm="1">
        <f t="array" ref="BT259">SUM(SUMIF(Survey!CD259,{"&gt;0","&lt;0"})*{1,-1})+SUM(SUMIF(Survey!CY259,{"&gt;0","&lt;0"})*{1,-1})</f>
        <v>0</v>
      </c>
      <c r="BU259" s="38">
        <f>SUM(SUMIF(Survey!DF259:DL259,{"&gt;0","&lt;0"})*{1,-1})+SUM(SUMIF(Survey!DN259:DT259,{"&gt;0","&lt;0"})*{1,-1})</f>
        <v>0</v>
      </c>
      <c r="BV259" s="37">
        <f t="shared" si="148"/>
        <v>0</v>
      </c>
      <c r="BW259" s="37">
        <f t="shared" si="149"/>
        <v>0</v>
      </c>
      <c r="BX259" s="196" t="str">
        <f t="shared" si="150"/>
        <v>Pass</v>
      </c>
      <c r="BY259" s="54" t="b">
        <f>IF(ABS(Survey!$DL259)=0,TRUE,FALSE)</f>
        <v>1</v>
      </c>
      <c r="BZ259" s="53" t="b">
        <f>NOT(ISBLANK(Survey!DM259))</f>
        <v>0</v>
      </c>
      <c r="CA259" s="196" t="str">
        <f t="shared" si="151"/>
        <v>Pass</v>
      </c>
      <c r="CB259" s="54" t="b">
        <f>IF(ABS(Survey!$DT259)=0,TRUE,FALSE)</f>
        <v>1</v>
      </c>
      <c r="CC259" s="53" t="b">
        <f>NOT(ISBLANK(Survey!$DU259))</f>
        <v>0</v>
      </c>
      <c r="CD259" s="196" t="str">
        <f t="shared" si="152"/>
        <v>Fail</v>
      </c>
      <c r="CE259" s="47">
        <f>SUM(SUMIF(Survey!EA259:EC259,{"&gt;0","&lt;0"})*{1,-1})</f>
        <v>0</v>
      </c>
      <c r="CF259" s="50">
        <f t="shared" si="153"/>
        <v>0</v>
      </c>
      <c r="CG259" s="50">
        <f t="shared" si="154"/>
        <v>100</v>
      </c>
      <c r="CH259" s="48" t="b">
        <f>IF(OR(Survey!$M259="ETF",Survey!$M259="ETF, alternative mutual fund",Survey!$M259="Closed-end", Survey!$M259="Split share corp"),TRUE,FALSE)</f>
        <v>0</v>
      </c>
      <c r="CI259" s="196" t="str">
        <f t="shared" si="155"/>
        <v>Fail</v>
      </c>
      <c r="CJ259" s="47">
        <f>SUM(SUMIF(Survey!EE259:EK259,{"&gt;0","&lt;0"})*{1,-1})</f>
        <v>0</v>
      </c>
      <c r="CK259" s="50">
        <f t="shared" si="156"/>
        <v>0</v>
      </c>
      <c r="CL259" s="49">
        <f t="shared" si="157"/>
        <v>100</v>
      </c>
      <c r="CM259" s="196" t="str">
        <f t="shared" si="158"/>
        <v>Fail</v>
      </c>
      <c r="CN259" s="47">
        <f>SUM(SUMIF(Survey!EM259:ES259,{"&gt;0","&lt;0"})*{1,-1})</f>
        <v>0</v>
      </c>
      <c r="CO259" s="50">
        <f t="shared" si="159"/>
        <v>0</v>
      </c>
      <c r="CP259" s="49">
        <f t="shared" si="160"/>
        <v>100</v>
      </c>
    </row>
    <row r="260" spans="1:94">
      <c r="A260" s="1">
        <v>257</v>
      </c>
      <c r="B260" s="37" t="str">
        <f t="shared" si="121"/>
        <v>Pass</v>
      </c>
      <c r="C260" s="37" t="str">
        <f>IF(COUNTBLANK(Survey!B260:ET260)=$C$2, "Pass", "Fail")</f>
        <v>Pass</v>
      </c>
      <c r="D260" s="37" t="str">
        <f t="shared" si="122"/>
        <v>Fail</v>
      </c>
      <c r="F260" s="196" t="str">
        <f t="shared" si="123"/>
        <v>Fail</v>
      </c>
      <c r="G260" s="43">
        <f>COUNTBLANK(Survey!B260:D260)+COUNTBLANK(Survey!G260)+COUNTBLANK(Survey!I260)+COUNTBLANK(Survey!L260:M260)+COUNTBLANK(Survey!P260)+COUNTBLANK(Survey!S260:U260)+COUNTBLANK(Survey!AA260:AC260)+COUNTBLANK(Survey!AF260:AG260)+COUNTBLANK(Survey!AK260)</f>
        <v>17</v>
      </c>
      <c r="H260" s="196" t="str">
        <f t="shared" si="124"/>
        <v>Pass</v>
      </c>
      <c r="I260" s="44">
        <f>LEN(Survey!E260)</f>
        <v>0</v>
      </c>
      <c r="J260" s="196" t="str">
        <f t="shared" si="125"/>
        <v>Pass</v>
      </c>
      <c r="K260" s="43">
        <f>LEN(Survey!F260)</f>
        <v>0</v>
      </c>
      <c r="L260" s="196" t="str">
        <f t="shared" si="126"/>
        <v>Pass</v>
      </c>
      <c r="M260" s="44">
        <f>LEN(Survey!H260)</f>
        <v>0</v>
      </c>
      <c r="N260" s="43" t="str">
        <f>IF(Survey!$L260="Prospectus fund", "Yes", "No")</f>
        <v>No</v>
      </c>
      <c r="O260" s="196" t="str">
        <f t="shared" si="127"/>
        <v>Pass</v>
      </c>
      <c r="P260" s="44">
        <f>MOD((LEN(Survey!J260)+2),11)</f>
        <v>2</v>
      </c>
      <c r="Q260" s="48" t="b">
        <f>IF(OR(Survey!$M260="ETF",Survey!$M260="ETF, alternative mutual fund",Survey!$M260="Closed-end", Survey!$M260="Split share corp", Survey!$I260="Yes"),TRUE,FALSE)</f>
        <v>0</v>
      </c>
      <c r="R260" s="196" t="str">
        <f>IFERROR(IF(AND(OR(U260=V260,V260 = "Either"),NOT(ISBLANK(Survey!K260))),"Pass","Fail"),"Pass")</f>
        <v>Fail</v>
      </c>
      <c r="S260" s="47" cm="1">
        <f t="array" ref="S260">SUM(SUMIF(Survey!BO260:CH260,{"&gt;0","&lt;0"})*{1,-1})</f>
        <v>0</v>
      </c>
      <c r="T260" s="54" cm="1">
        <f t="array" ref="T260">SUM(SUMIF(Survey!BR260,{"&gt;0","&lt;0"})*{1,-1})+SUM(SUMIF(Survey!CB260,{"&gt;0","&lt;0"})*{1,-1})</f>
        <v>0</v>
      </c>
      <c r="U260" s="54">
        <f>Survey!K260</f>
        <v>0</v>
      </c>
      <c r="V260" s="53" t="str">
        <f t="shared" si="128"/>
        <v>Stand-alone</v>
      </c>
      <c r="W260" s="196" t="str">
        <f t="shared" si="129"/>
        <v>Fail</v>
      </c>
      <c r="X260" s="93" cm="1">
        <f t="array" ref="X260">SUM(SUMIF(Survey!BO260:CH260,{"&gt;0","&lt;0"})*{1,-1})+SUM(SUMIF(Survey!CJ260:DC260,{"&gt;0","&lt;0"})*{1,-1})</f>
        <v>0</v>
      </c>
      <c r="Y260" s="93">
        <f>IFERROR(X260/(Survey!$AL260),0)</f>
        <v>0</v>
      </c>
      <c r="Z260" s="198" t="b">
        <f>IF(OR(Survey!$M260="Alternative strategy or hedge",Survey!$M260="Other",Survey!$L260="Prospectus fund"),TRUE,FALSE)</f>
        <v>0</v>
      </c>
      <c r="AA260" s="198" t="b">
        <f>NOT(ISBLANK(Survey!$M260))</f>
        <v>0</v>
      </c>
      <c r="AB260" s="196" t="str">
        <f t="shared" si="130"/>
        <v>Pass</v>
      </c>
      <c r="AC260" s="54" t="b">
        <f>NOT(ISNUMBER(SEARCH("Other",Survey!$P260)))</f>
        <v>1</v>
      </c>
      <c r="AD260" s="53" t="b">
        <f>NOT(ISBLANK(Survey!$Q260))</f>
        <v>0</v>
      </c>
      <c r="AE260" s="239" t="str" cm="1">
        <f t="array" ref="AE260">IF(OR(IF(OR($AG260+$AH260 = 2, $AI260=1), FALSE, TRUE), AND($AF260:$AF260 = 0)),"Pass","Fail")</f>
        <v>Pass</v>
      </c>
      <c r="AF260" s="235">
        <f>COUNTBLANK(Survey!$W260:$Z260)</f>
        <v>4</v>
      </c>
      <c r="AG260" s="235">
        <f>IF(Survey!$I260="Yes",1,0)</f>
        <v>0</v>
      </c>
      <c r="AH260" s="235">
        <f>IF(OR(Survey!$M260="Mutual fund",Survey!$M260="Alternative mutual fund",Survey!$M260="Money market"),1,0)</f>
        <v>0</v>
      </c>
      <c r="AI260" s="240">
        <f>IF(OR(Survey!$M260="ETF",Survey!$M260="ETF, alternative mutual fund"),1,0)</f>
        <v>0</v>
      </c>
      <c r="AJ260" s="196" t="str">
        <f t="shared" si="131"/>
        <v>Pass</v>
      </c>
      <c r="AK260" s="54" t="b">
        <f>NOT(ISNUMBER(SEARCH("Yes",Survey!$AC260)))</f>
        <v>1</v>
      </c>
      <c r="AL260" s="53" t="b">
        <f>IF(COUNTBLANK(Survey!$AD260:$AE260)=0,TRUE, FALSE)</f>
        <v>0</v>
      </c>
      <c r="AM260" s="196" t="str">
        <f t="shared" si="132"/>
        <v>Pass</v>
      </c>
      <c r="AN260" s="54" t="b">
        <f>NOT(ISNUMBER(SEARCH("Yes",Survey!$AF260)))</f>
        <v>1</v>
      </c>
      <c r="AO260" s="53" t="b">
        <f>NOT(ISBLANK(Survey!$AH260))</f>
        <v>0</v>
      </c>
      <c r="AP260" s="196" t="str">
        <f t="shared" si="133"/>
        <v>Pass</v>
      </c>
      <c r="AQ260" s="54" t="b">
        <f>NOT(OR(ISNUMBER(SEARCH("Other",Survey!$AH260)),ISNUMBER(SEARCH("Multiple",Survey!$AH260))))</f>
        <v>1</v>
      </c>
      <c r="AR260" s="53" t="b">
        <f>NOT(ISBLANK(Survey!$AI260))</f>
        <v>0</v>
      </c>
      <c r="AS260" s="196" t="str">
        <f t="shared" si="134"/>
        <v>Fail</v>
      </c>
      <c r="AT260" s="45">
        <f>(Survey!$AL260)</f>
        <v>0</v>
      </c>
      <c r="AU260" s="37" t="str">
        <f t="shared" si="135"/>
        <v>Fail</v>
      </c>
      <c r="AV260" s="38">
        <f>ABS(Survey!$AL260)</f>
        <v>0</v>
      </c>
      <c r="AW260" s="64">
        <f>ABS(Survey!$AM260)+Survey!$AN260-ABS(Survey!$AO260)+ABS(Survey!$AP260)-ABS(Survey!$AQ260)+ABS(Survey!$AR260)-ABS(Survey!$AS260)+Survey!$AT260</f>
        <v>0</v>
      </c>
      <c r="AX260" s="46" t="str">
        <f t="shared" si="136"/>
        <v>No holdings</v>
      </c>
      <c r="AY260" s="37">
        <f t="shared" si="137"/>
        <v>0</v>
      </c>
      <c r="AZ260" s="196" t="str">
        <f t="shared" si="138"/>
        <v>Pass</v>
      </c>
      <c r="BA260" s="54" t="b">
        <f>IF(ABS(Survey!$AT260)=0,TRUE,FALSE)</f>
        <v>1</v>
      </c>
      <c r="BB260" s="53" t="b">
        <f>NOT(ISBLANK(Survey!$AU260))</f>
        <v>0</v>
      </c>
      <c r="BC260" s="37" t="str">
        <f t="shared" si="139"/>
        <v>Fail</v>
      </c>
      <c r="BD260" s="38">
        <f>ABS(Survey!$AL260)</f>
        <v>0</v>
      </c>
      <c r="BE260" s="38" cm="1">
        <f t="array" ref="BE260">SUM(SUMIF(Survey!AW260:BD260,{"&gt;0","&lt;0"})*{1,-1})-SUM(SUMIF(Survey!BF260:BM260,{"&gt;0","&lt;0"})*{1,-1})</f>
        <v>0</v>
      </c>
      <c r="BF260" s="46" t="str">
        <f t="shared" si="140"/>
        <v>No holdings</v>
      </c>
      <c r="BG260" s="37">
        <f t="shared" si="141"/>
        <v>0</v>
      </c>
      <c r="BH260" s="196" t="str">
        <f t="shared" si="142"/>
        <v>Fail</v>
      </c>
      <c r="BI260" s="47">
        <f>ABS(Survey!$AL260)</f>
        <v>0</v>
      </c>
      <c r="BJ260" s="47" cm="1">
        <f t="array" ref="BJ260">SUM(SUMIF(Survey!BO260:CH260,{"&gt;0","&lt;0"})*{1,-1})-SUM(SUMIF(Survey!CJ260:DC260,{"&gt;0","&lt;0"})*{1,-1})</f>
        <v>0</v>
      </c>
      <c r="BK260" s="48" t="str">
        <f t="shared" si="143"/>
        <v>No holdings</v>
      </c>
      <c r="BL260" s="49">
        <f t="shared" si="144"/>
        <v>0</v>
      </c>
      <c r="BM260" s="196" t="str">
        <f t="shared" si="145"/>
        <v>Pass</v>
      </c>
      <c r="BN260" s="54" t="b">
        <f>IF(ABS(Survey!$CH260)=0,TRUE,FALSE)</f>
        <v>1</v>
      </c>
      <c r="BO260" s="53" t="b">
        <f>NOT(ISBLANK(Survey!$CI260))</f>
        <v>0</v>
      </c>
      <c r="BP260" s="196" t="str">
        <f t="shared" si="146"/>
        <v>Pass</v>
      </c>
      <c r="BQ260" s="54" t="b">
        <f>IF(ABS(Survey!$DC260)=0,TRUE,FALSE)</f>
        <v>1</v>
      </c>
      <c r="BR260" s="53" t="b">
        <f>NOT(ISBLANK(Survey!$DD260))</f>
        <v>0</v>
      </c>
      <c r="BS260" s="37" t="str">
        <f t="shared" si="147"/>
        <v>Pass</v>
      </c>
      <c r="BT260" s="38" cm="1">
        <f t="array" ref="BT260">SUM(SUMIF(Survey!CD260,{"&gt;0","&lt;0"})*{1,-1})+SUM(SUMIF(Survey!CY260,{"&gt;0","&lt;0"})*{1,-1})</f>
        <v>0</v>
      </c>
      <c r="BU260" s="38">
        <f>SUM(SUMIF(Survey!DF260:DL260,{"&gt;0","&lt;0"})*{1,-1})+SUM(SUMIF(Survey!DN260:DT260,{"&gt;0","&lt;0"})*{1,-1})</f>
        <v>0</v>
      </c>
      <c r="BV260" s="37">
        <f t="shared" si="148"/>
        <v>0</v>
      </c>
      <c r="BW260" s="37">
        <f t="shared" si="149"/>
        <v>0</v>
      </c>
      <c r="BX260" s="196" t="str">
        <f t="shared" si="150"/>
        <v>Pass</v>
      </c>
      <c r="BY260" s="54" t="b">
        <f>IF(ABS(Survey!$DL260)=0,TRUE,FALSE)</f>
        <v>1</v>
      </c>
      <c r="BZ260" s="53" t="b">
        <f>NOT(ISBLANK(Survey!DM260))</f>
        <v>0</v>
      </c>
      <c r="CA260" s="196" t="str">
        <f t="shared" si="151"/>
        <v>Pass</v>
      </c>
      <c r="CB260" s="54" t="b">
        <f>IF(ABS(Survey!$DT260)=0,TRUE,FALSE)</f>
        <v>1</v>
      </c>
      <c r="CC260" s="53" t="b">
        <f>NOT(ISBLANK(Survey!$DU260))</f>
        <v>0</v>
      </c>
      <c r="CD260" s="196" t="str">
        <f t="shared" si="152"/>
        <v>Fail</v>
      </c>
      <c r="CE260" s="47">
        <f>SUM(SUMIF(Survey!EA260:EC260,{"&gt;0","&lt;0"})*{1,-1})</f>
        <v>0</v>
      </c>
      <c r="CF260" s="50">
        <f t="shared" si="153"/>
        <v>0</v>
      </c>
      <c r="CG260" s="50">
        <f t="shared" si="154"/>
        <v>100</v>
      </c>
      <c r="CH260" s="48" t="b">
        <f>IF(OR(Survey!$M260="ETF",Survey!$M260="ETF, alternative mutual fund",Survey!$M260="Closed-end", Survey!$M260="Split share corp"),TRUE,FALSE)</f>
        <v>0</v>
      </c>
      <c r="CI260" s="196" t="str">
        <f t="shared" si="155"/>
        <v>Fail</v>
      </c>
      <c r="CJ260" s="47">
        <f>SUM(SUMIF(Survey!EE260:EK260,{"&gt;0","&lt;0"})*{1,-1})</f>
        <v>0</v>
      </c>
      <c r="CK260" s="50">
        <f t="shared" si="156"/>
        <v>0</v>
      </c>
      <c r="CL260" s="49">
        <f t="shared" si="157"/>
        <v>100</v>
      </c>
      <c r="CM260" s="196" t="str">
        <f t="shared" si="158"/>
        <v>Fail</v>
      </c>
      <c r="CN260" s="47">
        <f>SUM(SUMIF(Survey!EM260:ES260,{"&gt;0","&lt;0"})*{1,-1})</f>
        <v>0</v>
      </c>
      <c r="CO260" s="50">
        <f t="shared" si="159"/>
        <v>0</v>
      </c>
      <c r="CP260" s="49">
        <f t="shared" si="160"/>
        <v>100</v>
      </c>
    </row>
    <row r="261" spans="1:94">
      <c r="A261" s="1">
        <v>258</v>
      </c>
      <c r="B261" s="37" t="str">
        <f t="shared" ref="B261:B324" si="161">IF(OR($C261="Pass",$D261="Pass"),"Pass","Fail")</f>
        <v>Pass</v>
      </c>
      <c r="C261" s="37" t="str">
        <f>IF(COUNTBLANK(Survey!B261:ET261)=$C$2, "Pass", "Fail")</f>
        <v>Pass</v>
      </c>
      <c r="D261" s="37" t="str">
        <f t="shared" ref="D261:D324" si="162">IF(COUNTIF(F261:CP261,"Fail"),"Fail","Pass")</f>
        <v>Fail</v>
      </c>
      <c r="F261" s="196" t="str">
        <f t="shared" ref="F261:F324" si="163">IF(G261=0,"Pass","Fail")</f>
        <v>Fail</v>
      </c>
      <c r="G261" s="43">
        <f>COUNTBLANK(Survey!B261:D261)+COUNTBLANK(Survey!G261)+COUNTBLANK(Survey!I261)+COUNTBLANK(Survey!L261:M261)+COUNTBLANK(Survey!P261)+COUNTBLANK(Survey!S261:U261)+COUNTBLANK(Survey!AA261:AC261)+COUNTBLANK(Survey!AF261:AG261)+COUNTBLANK(Survey!AK261)</f>
        <v>17</v>
      </c>
      <c r="H261" s="196" t="str">
        <f t="shared" ref="H261:H324" si="164">IF(OR(I261=20, I261=0),"Pass","Fail")</f>
        <v>Pass</v>
      </c>
      <c r="I261" s="44">
        <f>LEN(Survey!E261)</f>
        <v>0</v>
      </c>
      <c r="J261" s="196" t="str">
        <f t="shared" ref="J261:J324" si="165">IF(OR(K261=20, K261=0),"Pass","Fail")</f>
        <v>Pass</v>
      </c>
      <c r="K261" s="43">
        <f>LEN(Survey!F261)</f>
        <v>0</v>
      </c>
      <c r="L261" s="196" t="str">
        <f t="shared" ref="L261:L324" si="166">IF(OR(M261=8, N261="No"),"Pass","Fail")</f>
        <v>Pass</v>
      </c>
      <c r="M261" s="44">
        <f>LEN(Survey!H261)</f>
        <v>0</v>
      </c>
      <c r="N261" s="43" t="str">
        <f>IF(Survey!$L261="Prospectus fund", "Yes", "No")</f>
        <v>No</v>
      </c>
      <c r="O261" s="196" t="str">
        <f t="shared" ref="O261:O324" si="167">IFERROR(IF(OR(P261=0, Q261=FALSE),"Pass","Fail"),"Pass")</f>
        <v>Pass</v>
      </c>
      <c r="P261" s="44">
        <f>MOD((LEN(Survey!J261)+2),11)</f>
        <v>2</v>
      </c>
      <c r="Q261" s="48" t="b">
        <f>IF(OR(Survey!$M261="ETF",Survey!$M261="ETF, alternative mutual fund",Survey!$M261="Closed-end", Survey!$M261="Split share corp", Survey!$I261="Yes"),TRUE,FALSE)</f>
        <v>0</v>
      </c>
      <c r="R261" s="196" t="str">
        <f>IFERROR(IF(AND(OR(U261=V261,V261 = "Either"),NOT(ISBLANK(Survey!K261))),"Pass","Fail"),"Pass")</f>
        <v>Fail</v>
      </c>
      <c r="S261" s="47" cm="1">
        <f t="array" ref="S261">SUM(SUMIF(Survey!BO261:CH261,{"&gt;0","&lt;0"})*{1,-1})</f>
        <v>0</v>
      </c>
      <c r="T261" s="54" cm="1">
        <f t="array" ref="T261">SUM(SUMIF(Survey!BR261,{"&gt;0","&lt;0"})*{1,-1})+SUM(SUMIF(Survey!CB261,{"&gt;0","&lt;0"})*{1,-1})</f>
        <v>0</v>
      </c>
      <c r="U261" s="54">
        <f>Survey!K261</f>
        <v>0</v>
      </c>
      <c r="V261" s="53" t="str">
        <f t="shared" ref="V261:V324" si="168">IF(T261=0,"Stand-alone",IF(T261/S261 &gt; 0.65, "Fund of funds", IF(T261/S261 &lt; 0.35,"Stand-alone","Either")))</f>
        <v>Stand-alone</v>
      </c>
      <c r="W261" s="196" t="str">
        <f t="shared" ref="W261:W324" si="169">IF(AND(AA261=TRUE,OR(Y261&lt;=2, Z261=TRUE)),"Pass","Fail")</f>
        <v>Fail</v>
      </c>
      <c r="X261" s="93" cm="1">
        <f t="array" ref="X261">SUM(SUMIF(Survey!BO261:CH261,{"&gt;0","&lt;0"})*{1,-1})+SUM(SUMIF(Survey!CJ261:DC261,{"&gt;0","&lt;0"})*{1,-1})</f>
        <v>0</v>
      </c>
      <c r="Y261" s="93">
        <f>IFERROR(X261/(Survey!$AL261),0)</f>
        <v>0</v>
      </c>
      <c r="Z261" s="198" t="b">
        <f>IF(OR(Survey!$M261="Alternative strategy or hedge",Survey!$M261="Other",Survey!$L261="Prospectus fund"),TRUE,FALSE)</f>
        <v>0</v>
      </c>
      <c r="AA261" s="198" t="b">
        <f>NOT(ISBLANK(Survey!$M261))</f>
        <v>0</v>
      </c>
      <c r="AB261" s="196" t="str">
        <f t="shared" ref="AB261:AB324" si="170">IF(OR(AC261=TRUE, AD261=TRUE),"Pass","Fail")</f>
        <v>Pass</v>
      </c>
      <c r="AC261" s="54" t="b">
        <f>NOT(ISNUMBER(SEARCH("Other",Survey!$P261)))</f>
        <v>1</v>
      </c>
      <c r="AD261" s="53" t="b">
        <f>NOT(ISBLANK(Survey!$Q261))</f>
        <v>0</v>
      </c>
      <c r="AE261" s="239" t="str" cm="1">
        <f t="array" ref="AE261">IF(OR(IF(OR($AG261+$AH261 = 2, $AI261=1), FALSE, TRUE), AND($AF261:$AF261 = 0)),"Pass","Fail")</f>
        <v>Pass</v>
      </c>
      <c r="AF261" s="235">
        <f>COUNTBLANK(Survey!$W261:$Z261)</f>
        <v>4</v>
      </c>
      <c r="AG261" s="235">
        <f>IF(Survey!$I261="Yes",1,0)</f>
        <v>0</v>
      </c>
      <c r="AH261" s="235">
        <f>IF(OR(Survey!$M261="Mutual fund",Survey!$M261="Alternative mutual fund",Survey!$M261="Money market"),1,0)</f>
        <v>0</v>
      </c>
      <c r="AI261" s="240">
        <f>IF(OR(Survey!$M261="ETF",Survey!$M261="ETF, alternative mutual fund"),1,0)</f>
        <v>0</v>
      </c>
      <c r="AJ261" s="196" t="str">
        <f t="shared" ref="AJ261:AJ324" si="171">IF(OR(AK261=TRUE, AL261=TRUE),"Pass","Fail")</f>
        <v>Pass</v>
      </c>
      <c r="AK261" s="54" t="b">
        <f>NOT(ISNUMBER(SEARCH("Yes",Survey!$AC261)))</f>
        <v>1</v>
      </c>
      <c r="AL261" s="53" t="b">
        <f>IF(COUNTBLANK(Survey!$AD261:$AE261)=0,TRUE, FALSE)</f>
        <v>0</v>
      </c>
      <c r="AM261" s="196" t="str">
        <f t="shared" ref="AM261:AM324" si="172">IF(OR(AN261=TRUE, AO261=TRUE),"Pass","Fail")</f>
        <v>Pass</v>
      </c>
      <c r="AN261" s="54" t="b">
        <f>NOT(ISNUMBER(SEARCH("Yes",Survey!$AF261)))</f>
        <v>1</v>
      </c>
      <c r="AO261" s="53" t="b">
        <f>NOT(ISBLANK(Survey!$AH261))</f>
        <v>0</v>
      </c>
      <c r="AP261" s="196" t="str">
        <f t="shared" ref="AP261:AP324" si="173">IF(OR(AQ261=TRUE, AR261=TRUE),"Pass","Fail")</f>
        <v>Pass</v>
      </c>
      <c r="AQ261" s="54" t="b">
        <f>NOT(OR(ISNUMBER(SEARCH("Other",Survey!$AH261)),ISNUMBER(SEARCH("Multiple",Survey!$AH261))))</f>
        <v>1</v>
      </c>
      <c r="AR261" s="53" t="b">
        <f>NOT(ISBLANK(Survey!$AI261))</f>
        <v>0</v>
      </c>
      <c r="AS261" s="196" t="str">
        <f t="shared" ref="AS261:AS324" si="174">IF(AT261&gt;=5000000, "Pass", "Fail")</f>
        <v>Fail</v>
      </c>
      <c r="AT261" s="45">
        <f>(Survey!$AL261)</f>
        <v>0</v>
      </c>
      <c r="AU261" s="37" t="str">
        <f t="shared" ref="AU261:AU324" si="175">IF(AND(AX261&gt;=0.99,AX261&lt;=1.01),"Pass","Fail")</f>
        <v>Fail</v>
      </c>
      <c r="AV261" s="38">
        <f>ABS(Survey!$AL261)</f>
        <v>0</v>
      </c>
      <c r="AW261" s="64">
        <f>ABS(Survey!$AM261)+Survey!$AN261-ABS(Survey!$AO261)+ABS(Survey!$AP261)-ABS(Survey!$AQ261)+ABS(Survey!$AR261)-ABS(Survey!$AS261)+Survey!$AT261</f>
        <v>0</v>
      </c>
      <c r="AX261" s="46" t="str">
        <f t="shared" ref="AX261:AX324" si="176">IF(AW261=0,"No holdings",AV261/AW261)</f>
        <v>No holdings</v>
      </c>
      <c r="AY261" s="37">
        <f t="shared" ref="AY261:AY324" si="177">AV261-AW261</f>
        <v>0</v>
      </c>
      <c r="AZ261" s="196" t="str">
        <f t="shared" ref="AZ261:AZ324" si="178">IF(OR(BA261=TRUE, BB261=TRUE),"Pass","Fail")</f>
        <v>Pass</v>
      </c>
      <c r="BA261" s="54" t="b">
        <f>IF(ABS(Survey!$AT261)=0,TRUE,FALSE)</f>
        <v>1</v>
      </c>
      <c r="BB261" s="53" t="b">
        <f>NOT(ISBLANK(Survey!$AU261))</f>
        <v>0</v>
      </c>
      <c r="BC261" s="37" t="str">
        <f t="shared" ref="BC261:BC324" si="179">IF(AND(BF261&gt;=0.99,BF261&lt;=1.01),"Pass","Fail")</f>
        <v>Fail</v>
      </c>
      <c r="BD261" s="38">
        <f>ABS(Survey!$AL261)</f>
        <v>0</v>
      </c>
      <c r="BE261" s="38" cm="1">
        <f t="array" ref="BE261">SUM(SUMIF(Survey!AW261:BD261,{"&gt;0","&lt;0"})*{1,-1})-SUM(SUMIF(Survey!BF261:BM261,{"&gt;0","&lt;0"})*{1,-1})</f>
        <v>0</v>
      </c>
      <c r="BF261" s="46" t="str">
        <f t="shared" ref="BF261:BF324" si="180">IF(BE261=0,"No holdings",BD261/BE261)</f>
        <v>No holdings</v>
      </c>
      <c r="BG261" s="37">
        <f t="shared" ref="BG261:BG324" si="181">BD261-BE261</f>
        <v>0</v>
      </c>
      <c r="BH261" s="196" t="str">
        <f t="shared" ref="BH261:BH324" si="182">IF(AND(BK261&gt;=0.99,BK261&lt;=1.01),"Pass","Fail")</f>
        <v>Fail</v>
      </c>
      <c r="BI261" s="47">
        <f>ABS(Survey!$AL261)</f>
        <v>0</v>
      </c>
      <c r="BJ261" s="47" cm="1">
        <f t="array" ref="BJ261">SUM(SUMIF(Survey!BO261:CH261,{"&gt;0","&lt;0"})*{1,-1})-SUM(SUMIF(Survey!CJ261:DC261,{"&gt;0","&lt;0"})*{1,-1})</f>
        <v>0</v>
      </c>
      <c r="BK261" s="48" t="str">
        <f t="shared" ref="BK261:BK324" si="183">IF(BJ261=0,"No holdings",BI261/BJ261)</f>
        <v>No holdings</v>
      </c>
      <c r="BL261" s="49">
        <f t="shared" ref="BL261:BL324" si="184">BI261-BJ261</f>
        <v>0</v>
      </c>
      <c r="BM261" s="196" t="str">
        <f t="shared" ref="BM261:BM324" si="185">IF(OR(BN261=TRUE, BO261=TRUE),"Pass","Fail")</f>
        <v>Pass</v>
      </c>
      <c r="BN261" s="54" t="b">
        <f>IF(ABS(Survey!$CH261)=0,TRUE,FALSE)</f>
        <v>1</v>
      </c>
      <c r="BO261" s="53" t="b">
        <f>NOT(ISBLANK(Survey!$CI261))</f>
        <v>0</v>
      </c>
      <c r="BP261" s="196" t="str">
        <f t="shared" ref="BP261:BP324" si="186">IF(OR(BQ261=TRUE, BR261=TRUE),"Pass","Fail")</f>
        <v>Pass</v>
      </c>
      <c r="BQ261" s="54" t="b">
        <f>IF(ABS(Survey!$DC261)=0,TRUE,FALSE)</f>
        <v>1</v>
      </c>
      <c r="BR261" s="53" t="b">
        <f>NOT(ISBLANK(Survey!$DD261))</f>
        <v>0</v>
      </c>
      <c r="BS261" s="37" t="str">
        <f t="shared" ref="BS261:BS324" si="187">IF(BV261&lt;1,"Pass","Fail")</f>
        <v>Pass</v>
      </c>
      <c r="BT261" s="38" cm="1">
        <f t="array" ref="BT261">SUM(SUMIF(Survey!CD261,{"&gt;0","&lt;0"})*{1,-1})+SUM(SUMIF(Survey!CY261,{"&gt;0","&lt;0"})*{1,-1})</f>
        <v>0</v>
      </c>
      <c r="BU261" s="38">
        <f>SUM(SUMIF(Survey!DF261:DL261,{"&gt;0","&lt;0"})*{1,-1})+SUM(SUMIF(Survey!DN261:DT261,{"&gt;0","&lt;0"})*{1,-1})</f>
        <v>0</v>
      </c>
      <c r="BV261" s="37">
        <f t="shared" ref="BV261:BV324" si="188">IFERROR(IF(AND(BU261=0,BT261&gt;0),"No Gross Notional",BT261/BU261),0)</f>
        <v>0</v>
      </c>
      <c r="BW261" s="37">
        <f t="shared" ref="BW261:BW324" si="189">IF(BT261-BU261 &lt; 0, 0, BT261-BU261)</f>
        <v>0</v>
      </c>
      <c r="BX261" s="196" t="str">
        <f t="shared" ref="BX261:BX324" si="190">IF(OR(BY261=TRUE, BZ261=TRUE),"Pass","Fail")</f>
        <v>Pass</v>
      </c>
      <c r="BY261" s="54" t="b">
        <f>IF(ABS(Survey!$DL261)=0,TRUE,FALSE)</f>
        <v>1</v>
      </c>
      <c r="BZ261" s="53" t="b">
        <f>NOT(ISBLANK(Survey!DM261))</f>
        <v>0</v>
      </c>
      <c r="CA261" s="196" t="str">
        <f t="shared" ref="CA261:CA324" si="191">IF(OR(CB261=TRUE, CC261=TRUE),"Pass","Fail")</f>
        <v>Pass</v>
      </c>
      <c r="CB261" s="54" t="b">
        <f>IF(ABS(Survey!$DT261)=0,TRUE,FALSE)</f>
        <v>1</v>
      </c>
      <c r="CC261" s="53" t="b">
        <f>NOT(ISBLANK(Survey!$DU261))</f>
        <v>0</v>
      </c>
      <c r="CD261" s="196" t="str">
        <f t="shared" ref="CD261:CD324" si="192">IF(CH261=TRUE,"Pass",IF(OR(AND(CE261&gt;=0.99,CE261&lt;=1.01),AND(CE261&gt;=99,CE261&lt;=101)),"Pass","Fail"))</f>
        <v>Fail</v>
      </c>
      <c r="CE261" s="47">
        <f>SUM(SUMIF(Survey!EA261:EC261,{"&gt;0","&lt;0"})*{1,-1})</f>
        <v>0</v>
      </c>
      <c r="CF261" s="50">
        <f t="shared" ref="CF261:CF324" si="193">IF(CE261=0,0,100/CE261)</f>
        <v>0</v>
      </c>
      <c r="CG261" s="50">
        <f t="shared" ref="CG261:CG324" si="194">100-CE261</f>
        <v>100</v>
      </c>
      <c r="CH261" s="48" t="b">
        <f>IF(OR(Survey!$M261="ETF",Survey!$M261="ETF, alternative mutual fund",Survey!$M261="Closed-end", Survey!$M261="Split share corp"),TRUE,FALSE)</f>
        <v>0</v>
      </c>
      <c r="CI261" s="196" t="str">
        <f t="shared" ref="CI261:CI324" si="195">IF(OR(AND(CJ261&gt;=0.99,CJ261&lt;=1.01),AND(CJ261&gt;=99,CJ261&lt;=101)),"Pass","Fail")</f>
        <v>Fail</v>
      </c>
      <c r="CJ261" s="47">
        <f>SUM(SUMIF(Survey!EE261:EK261,{"&gt;0","&lt;0"})*{1,-1})</f>
        <v>0</v>
      </c>
      <c r="CK261" s="50">
        <f t="shared" ref="CK261:CK324" si="196">IF(CJ261=0,0,100/CJ261)</f>
        <v>0</v>
      </c>
      <c r="CL261" s="49">
        <f t="shared" ref="CL261:CL324" si="197">100-CJ261</f>
        <v>100</v>
      </c>
      <c r="CM261" s="196" t="str">
        <f t="shared" ref="CM261:CM324" si="198">IF(OR(AND(CN261&gt;=0.99,CN261&lt;=1.01),AND(CN261&gt;=99,CN261&lt;=101)),"Pass","Fail")</f>
        <v>Fail</v>
      </c>
      <c r="CN261" s="47">
        <f>SUM(SUMIF(Survey!EM261:ES261,{"&gt;0","&lt;0"})*{1,-1})</f>
        <v>0</v>
      </c>
      <c r="CO261" s="50">
        <f t="shared" ref="CO261:CO324" si="199">IF(CN261=0,0,100/CN261)</f>
        <v>0</v>
      </c>
      <c r="CP261" s="49">
        <f t="shared" ref="CP261:CP324" si="200">100-CN261</f>
        <v>100</v>
      </c>
    </row>
    <row r="262" spans="1:94">
      <c r="A262" s="1">
        <v>259</v>
      </c>
      <c r="B262" s="37" t="str">
        <f t="shared" si="161"/>
        <v>Pass</v>
      </c>
      <c r="C262" s="37" t="str">
        <f>IF(COUNTBLANK(Survey!B262:ET262)=$C$2, "Pass", "Fail")</f>
        <v>Pass</v>
      </c>
      <c r="D262" s="37" t="str">
        <f t="shared" si="162"/>
        <v>Fail</v>
      </c>
      <c r="F262" s="196" t="str">
        <f t="shared" si="163"/>
        <v>Fail</v>
      </c>
      <c r="G262" s="43">
        <f>COUNTBLANK(Survey!B262:D262)+COUNTBLANK(Survey!G262)+COUNTBLANK(Survey!I262)+COUNTBLANK(Survey!L262:M262)+COUNTBLANK(Survey!P262)+COUNTBLANK(Survey!S262:U262)+COUNTBLANK(Survey!AA262:AC262)+COUNTBLANK(Survey!AF262:AG262)+COUNTBLANK(Survey!AK262)</f>
        <v>17</v>
      </c>
      <c r="H262" s="196" t="str">
        <f t="shared" si="164"/>
        <v>Pass</v>
      </c>
      <c r="I262" s="44">
        <f>LEN(Survey!E262)</f>
        <v>0</v>
      </c>
      <c r="J262" s="196" t="str">
        <f t="shared" si="165"/>
        <v>Pass</v>
      </c>
      <c r="K262" s="43">
        <f>LEN(Survey!F262)</f>
        <v>0</v>
      </c>
      <c r="L262" s="196" t="str">
        <f t="shared" si="166"/>
        <v>Pass</v>
      </c>
      <c r="M262" s="44">
        <f>LEN(Survey!H262)</f>
        <v>0</v>
      </c>
      <c r="N262" s="43" t="str">
        <f>IF(Survey!$L262="Prospectus fund", "Yes", "No")</f>
        <v>No</v>
      </c>
      <c r="O262" s="196" t="str">
        <f t="shared" si="167"/>
        <v>Pass</v>
      </c>
      <c r="P262" s="44">
        <f>MOD((LEN(Survey!J262)+2),11)</f>
        <v>2</v>
      </c>
      <c r="Q262" s="48" t="b">
        <f>IF(OR(Survey!$M262="ETF",Survey!$M262="ETF, alternative mutual fund",Survey!$M262="Closed-end", Survey!$M262="Split share corp", Survey!$I262="Yes"),TRUE,FALSE)</f>
        <v>0</v>
      </c>
      <c r="R262" s="196" t="str">
        <f>IFERROR(IF(AND(OR(U262=V262,V262 = "Either"),NOT(ISBLANK(Survey!K262))),"Pass","Fail"),"Pass")</f>
        <v>Fail</v>
      </c>
      <c r="S262" s="47" cm="1">
        <f t="array" ref="S262">SUM(SUMIF(Survey!BO262:CH262,{"&gt;0","&lt;0"})*{1,-1})</f>
        <v>0</v>
      </c>
      <c r="T262" s="54" cm="1">
        <f t="array" ref="T262">SUM(SUMIF(Survey!BR262,{"&gt;0","&lt;0"})*{1,-1})+SUM(SUMIF(Survey!CB262,{"&gt;0","&lt;0"})*{1,-1})</f>
        <v>0</v>
      </c>
      <c r="U262" s="54">
        <f>Survey!K262</f>
        <v>0</v>
      </c>
      <c r="V262" s="53" t="str">
        <f t="shared" si="168"/>
        <v>Stand-alone</v>
      </c>
      <c r="W262" s="196" t="str">
        <f t="shared" si="169"/>
        <v>Fail</v>
      </c>
      <c r="X262" s="93" cm="1">
        <f t="array" ref="X262">SUM(SUMIF(Survey!BO262:CH262,{"&gt;0","&lt;0"})*{1,-1})+SUM(SUMIF(Survey!CJ262:DC262,{"&gt;0","&lt;0"})*{1,-1})</f>
        <v>0</v>
      </c>
      <c r="Y262" s="93">
        <f>IFERROR(X262/(Survey!$AL262),0)</f>
        <v>0</v>
      </c>
      <c r="Z262" s="198" t="b">
        <f>IF(OR(Survey!$M262="Alternative strategy or hedge",Survey!$M262="Other",Survey!$L262="Prospectus fund"),TRUE,FALSE)</f>
        <v>0</v>
      </c>
      <c r="AA262" s="198" t="b">
        <f>NOT(ISBLANK(Survey!$M262))</f>
        <v>0</v>
      </c>
      <c r="AB262" s="196" t="str">
        <f t="shared" si="170"/>
        <v>Pass</v>
      </c>
      <c r="AC262" s="54" t="b">
        <f>NOT(ISNUMBER(SEARCH("Other",Survey!$P262)))</f>
        <v>1</v>
      </c>
      <c r="AD262" s="53" t="b">
        <f>NOT(ISBLANK(Survey!$Q262))</f>
        <v>0</v>
      </c>
      <c r="AE262" s="239" t="str" cm="1">
        <f t="array" ref="AE262">IF(OR(IF(OR($AG262+$AH262 = 2, $AI262=1), FALSE, TRUE), AND($AF262:$AF262 = 0)),"Pass","Fail")</f>
        <v>Pass</v>
      </c>
      <c r="AF262" s="235">
        <f>COUNTBLANK(Survey!$W262:$Z262)</f>
        <v>4</v>
      </c>
      <c r="AG262" s="235">
        <f>IF(Survey!$I262="Yes",1,0)</f>
        <v>0</v>
      </c>
      <c r="AH262" s="235">
        <f>IF(OR(Survey!$M262="Mutual fund",Survey!$M262="Alternative mutual fund",Survey!$M262="Money market"),1,0)</f>
        <v>0</v>
      </c>
      <c r="AI262" s="240">
        <f>IF(OR(Survey!$M262="ETF",Survey!$M262="ETF, alternative mutual fund"),1,0)</f>
        <v>0</v>
      </c>
      <c r="AJ262" s="196" t="str">
        <f t="shared" si="171"/>
        <v>Pass</v>
      </c>
      <c r="AK262" s="54" t="b">
        <f>NOT(ISNUMBER(SEARCH("Yes",Survey!$AC262)))</f>
        <v>1</v>
      </c>
      <c r="AL262" s="53" t="b">
        <f>IF(COUNTBLANK(Survey!$AD262:$AE262)=0,TRUE, FALSE)</f>
        <v>0</v>
      </c>
      <c r="AM262" s="196" t="str">
        <f t="shared" si="172"/>
        <v>Pass</v>
      </c>
      <c r="AN262" s="54" t="b">
        <f>NOT(ISNUMBER(SEARCH("Yes",Survey!$AF262)))</f>
        <v>1</v>
      </c>
      <c r="AO262" s="53" t="b">
        <f>NOT(ISBLANK(Survey!$AH262))</f>
        <v>0</v>
      </c>
      <c r="AP262" s="196" t="str">
        <f t="shared" si="173"/>
        <v>Pass</v>
      </c>
      <c r="AQ262" s="54" t="b">
        <f>NOT(OR(ISNUMBER(SEARCH("Other",Survey!$AH262)),ISNUMBER(SEARCH("Multiple",Survey!$AH262))))</f>
        <v>1</v>
      </c>
      <c r="AR262" s="53" t="b">
        <f>NOT(ISBLANK(Survey!$AI262))</f>
        <v>0</v>
      </c>
      <c r="AS262" s="196" t="str">
        <f t="shared" si="174"/>
        <v>Fail</v>
      </c>
      <c r="AT262" s="45">
        <f>(Survey!$AL262)</f>
        <v>0</v>
      </c>
      <c r="AU262" s="37" t="str">
        <f t="shared" si="175"/>
        <v>Fail</v>
      </c>
      <c r="AV262" s="38">
        <f>ABS(Survey!$AL262)</f>
        <v>0</v>
      </c>
      <c r="AW262" s="64">
        <f>ABS(Survey!$AM262)+Survey!$AN262-ABS(Survey!$AO262)+ABS(Survey!$AP262)-ABS(Survey!$AQ262)+ABS(Survey!$AR262)-ABS(Survey!$AS262)+Survey!$AT262</f>
        <v>0</v>
      </c>
      <c r="AX262" s="46" t="str">
        <f t="shared" si="176"/>
        <v>No holdings</v>
      </c>
      <c r="AY262" s="37">
        <f t="shared" si="177"/>
        <v>0</v>
      </c>
      <c r="AZ262" s="196" t="str">
        <f t="shared" si="178"/>
        <v>Pass</v>
      </c>
      <c r="BA262" s="54" t="b">
        <f>IF(ABS(Survey!$AT262)=0,TRUE,FALSE)</f>
        <v>1</v>
      </c>
      <c r="BB262" s="53" t="b">
        <f>NOT(ISBLANK(Survey!$AU262))</f>
        <v>0</v>
      </c>
      <c r="BC262" s="37" t="str">
        <f t="shared" si="179"/>
        <v>Fail</v>
      </c>
      <c r="BD262" s="38">
        <f>ABS(Survey!$AL262)</f>
        <v>0</v>
      </c>
      <c r="BE262" s="38" cm="1">
        <f t="array" ref="BE262">SUM(SUMIF(Survey!AW262:BD262,{"&gt;0","&lt;0"})*{1,-1})-SUM(SUMIF(Survey!BF262:BM262,{"&gt;0","&lt;0"})*{1,-1})</f>
        <v>0</v>
      </c>
      <c r="BF262" s="46" t="str">
        <f t="shared" si="180"/>
        <v>No holdings</v>
      </c>
      <c r="BG262" s="37">
        <f t="shared" si="181"/>
        <v>0</v>
      </c>
      <c r="BH262" s="196" t="str">
        <f t="shared" si="182"/>
        <v>Fail</v>
      </c>
      <c r="BI262" s="47">
        <f>ABS(Survey!$AL262)</f>
        <v>0</v>
      </c>
      <c r="BJ262" s="47" cm="1">
        <f t="array" ref="BJ262">SUM(SUMIF(Survey!BO262:CH262,{"&gt;0","&lt;0"})*{1,-1})-SUM(SUMIF(Survey!CJ262:DC262,{"&gt;0","&lt;0"})*{1,-1})</f>
        <v>0</v>
      </c>
      <c r="BK262" s="48" t="str">
        <f t="shared" si="183"/>
        <v>No holdings</v>
      </c>
      <c r="BL262" s="49">
        <f t="shared" si="184"/>
        <v>0</v>
      </c>
      <c r="BM262" s="196" t="str">
        <f t="shared" si="185"/>
        <v>Pass</v>
      </c>
      <c r="BN262" s="54" t="b">
        <f>IF(ABS(Survey!$CH262)=0,TRUE,FALSE)</f>
        <v>1</v>
      </c>
      <c r="BO262" s="53" t="b">
        <f>NOT(ISBLANK(Survey!$CI262))</f>
        <v>0</v>
      </c>
      <c r="BP262" s="196" t="str">
        <f t="shared" si="186"/>
        <v>Pass</v>
      </c>
      <c r="BQ262" s="54" t="b">
        <f>IF(ABS(Survey!$DC262)=0,TRUE,FALSE)</f>
        <v>1</v>
      </c>
      <c r="BR262" s="53" t="b">
        <f>NOT(ISBLANK(Survey!$DD262))</f>
        <v>0</v>
      </c>
      <c r="BS262" s="37" t="str">
        <f t="shared" si="187"/>
        <v>Pass</v>
      </c>
      <c r="BT262" s="38" cm="1">
        <f t="array" ref="BT262">SUM(SUMIF(Survey!CD262,{"&gt;0","&lt;0"})*{1,-1})+SUM(SUMIF(Survey!CY262,{"&gt;0","&lt;0"})*{1,-1})</f>
        <v>0</v>
      </c>
      <c r="BU262" s="38">
        <f>SUM(SUMIF(Survey!DF262:DL262,{"&gt;0","&lt;0"})*{1,-1})+SUM(SUMIF(Survey!DN262:DT262,{"&gt;0","&lt;0"})*{1,-1})</f>
        <v>0</v>
      </c>
      <c r="BV262" s="37">
        <f t="shared" si="188"/>
        <v>0</v>
      </c>
      <c r="BW262" s="37">
        <f t="shared" si="189"/>
        <v>0</v>
      </c>
      <c r="BX262" s="196" t="str">
        <f t="shared" si="190"/>
        <v>Pass</v>
      </c>
      <c r="BY262" s="54" t="b">
        <f>IF(ABS(Survey!$DL262)=0,TRUE,FALSE)</f>
        <v>1</v>
      </c>
      <c r="BZ262" s="53" t="b">
        <f>NOT(ISBLANK(Survey!DM262))</f>
        <v>0</v>
      </c>
      <c r="CA262" s="196" t="str">
        <f t="shared" si="191"/>
        <v>Pass</v>
      </c>
      <c r="CB262" s="54" t="b">
        <f>IF(ABS(Survey!$DT262)=0,TRUE,FALSE)</f>
        <v>1</v>
      </c>
      <c r="CC262" s="53" t="b">
        <f>NOT(ISBLANK(Survey!$DU262))</f>
        <v>0</v>
      </c>
      <c r="CD262" s="196" t="str">
        <f t="shared" si="192"/>
        <v>Fail</v>
      </c>
      <c r="CE262" s="47">
        <f>SUM(SUMIF(Survey!EA262:EC262,{"&gt;0","&lt;0"})*{1,-1})</f>
        <v>0</v>
      </c>
      <c r="CF262" s="50">
        <f t="shared" si="193"/>
        <v>0</v>
      </c>
      <c r="CG262" s="50">
        <f t="shared" si="194"/>
        <v>100</v>
      </c>
      <c r="CH262" s="48" t="b">
        <f>IF(OR(Survey!$M262="ETF",Survey!$M262="ETF, alternative mutual fund",Survey!$M262="Closed-end", Survey!$M262="Split share corp"),TRUE,FALSE)</f>
        <v>0</v>
      </c>
      <c r="CI262" s="196" t="str">
        <f t="shared" si="195"/>
        <v>Fail</v>
      </c>
      <c r="CJ262" s="47">
        <f>SUM(SUMIF(Survey!EE262:EK262,{"&gt;0","&lt;0"})*{1,-1})</f>
        <v>0</v>
      </c>
      <c r="CK262" s="50">
        <f t="shared" si="196"/>
        <v>0</v>
      </c>
      <c r="CL262" s="49">
        <f t="shared" si="197"/>
        <v>100</v>
      </c>
      <c r="CM262" s="196" t="str">
        <f t="shared" si="198"/>
        <v>Fail</v>
      </c>
      <c r="CN262" s="47">
        <f>SUM(SUMIF(Survey!EM262:ES262,{"&gt;0","&lt;0"})*{1,-1})</f>
        <v>0</v>
      </c>
      <c r="CO262" s="50">
        <f t="shared" si="199"/>
        <v>0</v>
      </c>
      <c r="CP262" s="49">
        <f t="shared" si="200"/>
        <v>100</v>
      </c>
    </row>
    <row r="263" spans="1:94">
      <c r="A263" s="1">
        <v>260</v>
      </c>
      <c r="B263" s="37" t="str">
        <f t="shared" si="161"/>
        <v>Pass</v>
      </c>
      <c r="C263" s="37" t="str">
        <f>IF(COUNTBLANK(Survey!B263:ET263)=$C$2, "Pass", "Fail")</f>
        <v>Pass</v>
      </c>
      <c r="D263" s="37" t="str">
        <f t="shared" si="162"/>
        <v>Fail</v>
      </c>
      <c r="F263" s="196" t="str">
        <f t="shared" si="163"/>
        <v>Fail</v>
      </c>
      <c r="G263" s="43">
        <f>COUNTBLANK(Survey!B263:D263)+COUNTBLANK(Survey!G263)+COUNTBLANK(Survey!I263)+COUNTBLANK(Survey!L263:M263)+COUNTBLANK(Survey!P263)+COUNTBLANK(Survey!S263:U263)+COUNTBLANK(Survey!AA263:AC263)+COUNTBLANK(Survey!AF263:AG263)+COUNTBLANK(Survey!AK263)</f>
        <v>17</v>
      </c>
      <c r="H263" s="196" t="str">
        <f t="shared" si="164"/>
        <v>Pass</v>
      </c>
      <c r="I263" s="44">
        <f>LEN(Survey!E263)</f>
        <v>0</v>
      </c>
      <c r="J263" s="196" t="str">
        <f t="shared" si="165"/>
        <v>Pass</v>
      </c>
      <c r="K263" s="43">
        <f>LEN(Survey!F263)</f>
        <v>0</v>
      </c>
      <c r="L263" s="196" t="str">
        <f t="shared" si="166"/>
        <v>Pass</v>
      </c>
      <c r="M263" s="44">
        <f>LEN(Survey!H263)</f>
        <v>0</v>
      </c>
      <c r="N263" s="43" t="str">
        <f>IF(Survey!$L263="Prospectus fund", "Yes", "No")</f>
        <v>No</v>
      </c>
      <c r="O263" s="196" t="str">
        <f t="shared" si="167"/>
        <v>Pass</v>
      </c>
      <c r="P263" s="44">
        <f>MOD((LEN(Survey!J263)+2),11)</f>
        <v>2</v>
      </c>
      <c r="Q263" s="48" t="b">
        <f>IF(OR(Survey!$M263="ETF",Survey!$M263="ETF, alternative mutual fund",Survey!$M263="Closed-end", Survey!$M263="Split share corp", Survey!$I263="Yes"),TRUE,FALSE)</f>
        <v>0</v>
      </c>
      <c r="R263" s="196" t="str">
        <f>IFERROR(IF(AND(OR(U263=V263,V263 = "Either"),NOT(ISBLANK(Survey!K263))),"Pass","Fail"),"Pass")</f>
        <v>Fail</v>
      </c>
      <c r="S263" s="47" cm="1">
        <f t="array" ref="S263">SUM(SUMIF(Survey!BO263:CH263,{"&gt;0","&lt;0"})*{1,-1})</f>
        <v>0</v>
      </c>
      <c r="T263" s="54" cm="1">
        <f t="array" ref="T263">SUM(SUMIF(Survey!BR263,{"&gt;0","&lt;0"})*{1,-1})+SUM(SUMIF(Survey!CB263,{"&gt;0","&lt;0"})*{1,-1})</f>
        <v>0</v>
      </c>
      <c r="U263" s="54">
        <f>Survey!K263</f>
        <v>0</v>
      </c>
      <c r="V263" s="53" t="str">
        <f t="shared" si="168"/>
        <v>Stand-alone</v>
      </c>
      <c r="W263" s="196" t="str">
        <f t="shared" si="169"/>
        <v>Fail</v>
      </c>
      <c r="X263" s="93" cm="1">
        <f t="array" ref="X263">SUM(SUMIF(Survey!BO263:CH263,{"&gt;0","&lt;0"})*{1,-1})+SUM(SUMIF(Survey!CJ263:DC263,{"&gt;0","&lt;0"})*{1,-1})</f>
        <v>0</v>
      </c>
      <c r="Y263" s="93">
        <f>IFERROR(X263/(Survey!$AL263),0)</f>
        <v>0</v>
      </c>
      <c r="Z263" s="198" t="b">
        <f>IF(OR(Survey!$M263="Alternative strategy or hedge",Survey!$M263="Other",Survey!$L263="Prospectus fund"),TRUE,FALSE)</f>
        <v>0</v>
      </c>
      <c r="AA263" s="198" t="b">
        <f>NOT(ISBLANK(Survey!$M263))</f>
        <v>0</v>
      </c>
      <c r="AB263" s="196" t="str">
        <f t="shared" si="170"/>
        <v>Pass</v>
      </c>
      <c r="AC263" s="54" t="b">
        <f>NOT(ISNUMBER(SEARCH("Other",Survey!$P263)))</f>
        <v>1</v>
      </c>
      <c r="AD263" s="53" t="b">
        <f>NOT(ISBLANK(Survey!$Q263))</f>
        <v>0</v>
      </c>
      <c r="AE263" s="239" t="str" cm="1">
        <f t="array" ref="AE263">IF(OR(IF(OR($AG263+$AH263 = 2, $AI263=1), FALSE, TRUE), AND($AF263:$AF263 = 0)),"Pass","Fail")</f>
        <v>Pass</v>
      </c>
      <c r="AF263" s="235">
        <f>COUNTBLANK(Survey!$W263:$Z263)</f>
        <v>4</v>
      </c>
      <c r="AG263" s="235">
        <f>IF(Survey!$I263="Yes",1,0)</f>
        <v>0</v>
      </c>
      <c r="AH263" s="235">
        <f>IF(OR(Survey!$M263="Mutual fund",Survey!$M263="Alternative mutual fund",Survey!$M263="Money market"),1,0)</f>
        <v>0</v>
      </c>
      <c r="AI263" s="240">
        <f>IF(OR(Survey!$M263="ETF",Survey!$M263="ETF, alternative mutual fund"),1,0)</f>
        <v>0</v>
      </c>
      <c r="AJ263" s="196" t="str">
        <f t="shared" si="171"/>
        <v>Pass</v>
      </c>
      <c r="AK263" s="54" t="b">
        <f>NOT(ISNUMBER(SEARCH("Yes",Survey!$AC263)))</f>
        <v>1</v>
      </c>
      <c r="AL263" s="53" t="b">
        <f>IF(COUNTBLANK(Survey!$AD263:$AE263)=0,TRUE, FALSE)</f>
        <v>0</v>
      </c>
      <c r="AM263" s="196" t="str">
        <f t="shared" si="172"/>
        <v>Pass</v>
      </c>
      <c r="AN263" s="54" t="b">
        <f>NOT(ISNUMBER(SEARCH("Yes",Survey!$AF263)))</f>
        <v>1</v>
      </c>
      <c r="AO263" s="53" t="b">
        <f>NOT(ISBLANK(Survey!$AH263))</f>
        <v>0</v>
      </c>
      <c r="AP263" s="196" t="str">
        <f t="shared" si="173"/>
        <v>Pass</v>
      </c>
      <c r="AQ263" s="54" t="b">
        <f>NOT(OR(ISNUMBER(SEARCH("Other",Survey!$AH263)),ISNUMBER(SEARCH("Multiple",Survey!$AH263))))</f>
        <v>1</v>
      </c>
      <c r="AR263" s="53" t="b">
        <f>NOT(ISBLANK(Survey!$AI263))</f>
        <v>0</v>
      </c>
      <c r="AS263" s="196" t="str">
        <f t="shared" si="174"/>
        <v>Fail</v>
      </c>
      <c r="AT263" s="45">
        <f>(Survey!$AL263)</f>
        <v>0</v>
      </c>
      <c r="AU263" s="37" t="str">
        <f t="shared" si="175"/>
        <v>Fail</v>
      </c>
      <c r="AV263" s="38">
        <f>ABS(Survey!$AL263)</f>
        <v>0</v>
      </c>
      <c r="AW263" s="64">
        <f>ABS(Survey!$AM263)+Survey!$AN263-ABS(Survey!$AO263)+ABS(Survey!$AP263)-ABS(Survey!$AQ263)+ABS(Survey!$AR263)-ABS(Survey!$AS263)+Survey!$AT263</f>
        <v>0</v>
      </c>
      <c r="AX263" s="46" t="str">
        <f t="shared" si="176"/>
        <v>No holdings</v>
      </c>
      <c r="AY263" s="37">
        <f t="shared" si="177"/>
        <v>0</v>
      </c>
      <c r="AZ263" s="196" t="str">
        <f t="shared" si="178"/>
        <v>Pass</v>
      </c>
      <c r="BA263" s="54" t="b">
        <f>IF(ABS(Survey!$AT263)=0,TRUE,FALSE)</f>
        <v>1</v>
      </c>
      <c r="BB263" s="53" t="b">
        <f>NOT(ISBLANK(Survey!$AU263))</f>
        <v>0</v>
      </c>
      <c r="BC263" s="37" t="str">
        <f t="shared" si="179"/>
        <v>Fail</v>
      </c>
      <c r="BD263" s="38">
        <f>ABS(Survey!$AL263)</f>
        <v>0</v>
      </c>
      <c r="BE263" s="38" cm="1">
        <f t="array" ref="BE263">SUM(SUMIF(Survey!AW263:BD263,{"&gt;0","&lt;0"})*{1,-1})-SUM(SUMIF(Survey!BF263:BM263,{"&gt;0","&lt;0"})*{1,-1})</f>
        <v>0</v>
      </c>
      <c r="BF263" s="46" t="str">
        <f t="shared" si="180"/>
        <v>No holdings</v>
      </c>
      <c r="BG263" s="37">
        <f t="shared" si="181"/>
        <v>0</v>
      </c>
      <c r="BH263" s="196" t="str">
        <f t="shared" si="182"/>
        <v>Fail</v>
      </c>
      <c r="BI263" s="47">
        <f>ABS(Survey!$AL263)</f>
        <v>0</v>
      </c>
      <c r="BJ263" s="47" cm="1">
        <f t="array" ref="BJ263">SUM(SUMIF(Survey!BO263:CH263,{"&gt;0","&lt;0"})*{1,-1})-SUM(SUMIF(Survey!CJ263:DC263,{"&gt;0","&lt;0"})*{1,-1})</f>
        <v>0</v>
      </c>
      <c r="BK263" s="48" t="str">
        <f t="shared" si="183"/>
        <v>No holdings</v>
      </c>
      <c r="BL263" s="49">
        <f t="shared" si="184"/>
        <v>0</v>
      </c>
      <c r="BM263" s="196" t="str">
        <f t="shared" si="185"/>
        <v>Pass</v>
      </c>
      <c r="BN263" s="54" t="b">
        <f>IF(ABS(Survey!$CH263)=0,TRUE,FALSE)</f>
        <v>1</v>
      </c>
      <c r="BO263" s="53" t="b">
        <f>NOT(ISBLANK(Survey!$CI263))</f>
        <v>0</v>
      </c>
      <c r="BP263" s="196" t="str">
        <f t="shared" si="186"/>
        <v>Pass</v>
      </c>
      <c r="BQ263" s="54" t="b">
        <f>IF(ABS(Survey!$DC263)=0,TRUE,FALSE)</f>
        <v>1</v>
      </c>
      <c r="BR263" s="53" t="b">
        <f>NOT(ISBLANK(Survey!$DD263))</f>
        <v>0</v>
      </c>
      <c r="BS263" s="37" t="str">
        <f t="shared" si="187"/>
        <v>Pass</v>
      </c>
      <c r="BT263" s="38" cm="1">
        <f t="array" ref="BT263">SUM(SUMIF(Survey!CD263,{"&gt;0","&lt;0"})*{1,-1})+SUM(SUMIF(Survey!CY263,{"&gt;0","&lt;0"})*{1,-1})</f>
        <v>0</v>
      </c>
      <c r="BU263" s="38">
        <f>SUM(SUMIF(Survey!DF263:DL263,{"&gt;0","&lt;0"})*{1,-1})+SUM(SUMIF(Survey!DN263:DT263,{"&gt;0","&lt;0"})*{1,-1})</f>
        <v>0</v>
      </c>
      <c r="BV263" s="37">
        <f t="shared" si="188"/>
        <v>0</v>
      </c>
      <c r="BW263" s="37">
        <f t="shared" si="189"/>
        <v>0</v>
      </c>
      <c r="BX263" s="196" t="str">
        <f t="shared" si="190"/>
        <v>Pass</v>
      </c>
      <c r="BY263" s="54" t="b">
        <f>IF(ABS(Survey!$DL263)=0,TRUE,FALSE)</f>
        <v>1</v>
      </c>
      <c r="BZ263" s="53" t="b">
        <f>NOT(ISBLANK(Survey!DM263))</f>
        <v>0</v>
      </c>
      <c r="CA263" s="196" t="str">
        <f t="shared" si="191"/>
        <v>Pass</v>
      </c>
      <c r="CB263" s="54" t="b">
        <f>IF(ABS(Survey!$DT263)=0,TRUE,FALSE)</f>
        <v>1</v>
      </c>
      <c r="CC263" s="53" t="b">
        <f>NOT(ISBLANK(Survey!$DU263))</f>
        <v>0</v>
      </c>
      <c r="CD263" s="196" t="str">
        <f t="shared" si="192"/>
        <v>Fail</v>
      </c>
      <c r="CE263" s="47">
        <f>SUM(SUMIF(Survey!EA263:EC263,{"&gt;0","&lt;0"})*{1,-1})</f>
        <v>0</v>
      </c>
      <c r="CF263" s="50">
        <f t="shared" si="193"/>
        <v>0</v>
      </c>
      <c r="CG263" s="50">
        <f t="shared" si="194"/>
        <v>100</v>
      </c>
      <c r="CH263" s="48" t="b">
        <f>IF(OR(Survey!$M263="ETF",Survey!$M263="ETF, alternative mutual fund",Survey!$M263="Closed-end", Survey!$M263="Split share corp"),TRUE,FALSE)</f>
        <v>0</v>
      </c>
      <c r="CI263" s="196" t="str">
        <f t="shared" si="195"/>
        <v>Fail</v>
      </c>
      <c r="CJ263" s="47">
        <f>SUM(SUMIF(Survey!EE263:EK263,{"&gt;0","&lt;0"})*{1,-1})</f>
        <v>0</v>
      </c>
      <c r="CK263" s="50">
        <f t="shared" si="196"/>
        <v>0</v>
      </c>
      <c r="CL263" s="49">
        <f t="shared" si="197"/>
        <v>100</v>
      </c>
      <c r="CM263" s="196" t="str">
        <f t="shared" si="198"/>
        <v>Fail</v>
      </c>
      <c r="CN263" s="47">
        <f>SUM(SUMIF(Survey!EM263:ES263,{"&gt;0","&lt;0"})*{1,-1})</f>
        <v>0</v>
      </c>
      <c r="CO263" s="50">
        <f t="shared" si="199"/>
        <v>0</v>
      </c>
      <c r="CP263" s="49">
        <f t="shared" si="200"/>
        <v>100</v>
      </c>
    </row>
    <row r="264" spans="1:94">
      <c r="A264" s="1">
        <v>261</v>
      </c>
      <c r="B264" s="37" t="str">
        <f t="shared" si="161"/>
        <v>Pass</v>
      </c>
      <c r="C264" s="37" t="str">
        <f>IF(COUNTBLANK(Survey!B264:ET264)=$C$2, "Pass", "Fail")</f>
        <v>Pass</v>
      </c>
      <c r="D264" s="37" t="str">
        <f t="shared" si="162"/>
        <v>Fail</v>
      </c>
      <c r="F264" s="196" t="str">
        <f t="shared" si="163"/>
        <v>Fail</v>
      </c>
      <c r="G264" s="43">
        <f>COUNTBLANK(Survey!B264:D264)+COUNTBLANK(Survey!G264)+COUNTBLANK(Survey!I264)+COUNTBLANK(Survey!L264:M264)+COUNTBLANK(Survey!P264)+COUNTBLANK(Survey!S264:U264)+COUNTBLANK(Survey!AA264:AC264)+COUNTBLANK(Survey!AF264:AG264)+COUNTBLANK(Survey!AK264)</f>
        <v>17</v>
      </c>
      <c r="H264" s="196" t="str">
        <f t="shared" si="164"/>
        <v>Pass</v>
      </c>
      <c r="I264" s="44">
        <f>LEN(Survey!E264)</f>
        <v>0</v>
      </c>
      <c r="J264" s="196" t="str">
        <f t="shared" si="165"/>
        <v>Pass</v>
      </c>
      <c r="K264" s="43">
        <f>LEN(Survey!F264)</f>
        <v>0</v>
      </c>
      <c r="L264" s="196" t="str">
        <f t="shared" si="166"/>
        <v>Pass</v>
      </c>
      <c r="M264" s="44">
        <f>LEN(Survey!H264)</f>
        <v>0</v>
      </c>
      <c r="N264" s="43" t="str">
        <f>IF(Survey!$L264="Prospectus fund", "Yes", "No")</f>
        <v>No</v>
      </c>
      <c r="O264" s="196" t="str">
        <f t="shared" si="167"/>
        <v>Pass</v>
      </c>
      <c r="P264" s="44">
        <f>MOD((LEN(Survey!J264)+2),11)</f>
        <v>2</v>
      </c>
      <c r="Q264" s="48" t="b">
        <f>IF(OR(Survey!$M264="ETF",Survey!$M264="ETF, alternative mutual fund",Survey!$M264="Closed-end", Survey!$M264="Split share corp", Survey!$I264="Yes"),TRUE,FALSE)</f>
        <v>0</v>
      </c>
      <c r="R264" s="196" t="str">
        <f>IFERROR(IF(AND(OR(U264=V264,V264 = "Either"),NOT(ISBLANK(Survey!K264))),"Pass","Fail"),"Pass")</f>
        <v>Fail</v>
      </c>
      <c r="S264" s="47" cm="1">
        <f t="array" ref="S264">SUM(SUMIF(Survey!BO264:CH264,{"&gt;0","&lt;0"})*{1,-1})</f>
        <v>0</v>
      </c>
      <c r="T264" s="54" cm="1">
        <f t="array" ref="T264">SUM(SUMIF(Survey!BR264,{"&gt;0","&lt;0"})*{1,-1})+SUM(SUMIF(Survey!CB264,{"&gt;0","&lt;0"})*{1,-1})</f>
        <v>0</v>
      </c>
      <c r="U264" s="54">
        <f>Survey!K264</f>
        <v>0</v>
      </c>
      <c r="V264" s="53" t="str">
        <f t="shared" si="168"/>
        <v>Stand-alone</v>
      </c>
      <c r="W264" s="196" t="str">
        <f t="shared" si="169"/>
        <v>Fail</v>
      </c>
      <c r="X264" s="93" cm="1">
        <f t="array" ref="X264">SUM(SUMIF(Survey!BO264:CH264,{"&gt;0","&lt;0"})*{1,-1})+SUM(SUMIF(Survey!CJ264:DC264,{"&gt;0","&lt;0"})*{1,-1})</f>
        <v>0</v>
      </c>
      <c r="Y264" s="93">
        <f>IFERROR(X264/(Survey!$AL264),0)</f>
        <v>0</v>
      </c>
      <c r="Z264" s="198" t="b">
        <f>IF(OR(Survey!$M264="Alternative strategy or hedge",Survey!$M264="Other",Survey!$L264="Prospectus fund"),TRUE,FALSE)</f>
        <v>0</v>
      </c>
      <c r="AA264" s="198" t="b">
        <f>NOT(ISBLANK(Survey!$M264))</f>
        <v>0</v>
      </c>
      <c r="AB264" s="196" t="str">
        <f t="shared" si="170"/>
        <v>Pass</v>
      </c>
      <c r="AC264" s="54" t="b">
        <f>NOT(ISNUMBER(SEARCH("Other",Survey!$P264)))</f>
        <v>1</v>
      </c>
      <c r="AD264" s="53" t="b">
        <f>NOT(ISBLANK(Survey!$Q264))</f>
        <v>0</v>
      </c>
      <c r="AE264" s="239" t="str" cm="1">
        <f t="array" ref="AE264">IF(OR(IF(OR($AG264+$AH264 = 2, $AI264=1), FALSE, TRUE), AND($AF264:$AF264 = 0)),"Pass","Fail")</f>
        <v>Pass</v>
      </c>
      <c r="AF264" s="235">
        <f>COUNTBLANK(Survey!$W264:$Z264)</f>
        <v>4</v>
      </c>
      <c r="AG264" s="235">
        <f>IF(Survey!$I264="Yes",1,0)</f>
        <v>0</v>
      </c>
      <c r="AH264" s="235">
        <f>IF(OR(Survey!$M264="Mutual fund",Survey!$M264="Alternative mutual fund",Survey!$M264="Money market"),1,0)</f>
        <v>0</v>
      </c>
      <c r="AI264" s="240">
        <f>IF(OR(Survey!$M264="ETF",Survey!$M264="ETF, alternative mutual fund"),1,0)</f>
        <v>0</v>
      </c>
      <c r="AJ264" s="196" t="str">
        <f t="shared" si="171"/>
        <v>Pass</v>
      </c>
      <c r="AK264" s="54" t="b">
        <f>NOT(ISNUMBER(SEARCH("Yes",Survey!$AC264)))</f>
        <v>1</v>
      </c>
      <c r="AL264" s="53" t="b">
        <f>IF(COUNTBLANK(Survey!$AD264:$AE264)=0,TRUE, FALSE)</f>
        <v>0</v>
      </c>
      <c r="AM264" s="196" t="str">
        <f t="shared" si="172"/>
        <v>Pass</v>
      </c>
      <c r="AN264" s="54" t="b">
        <f>NOT(ISNUMBER(SEARCH("Yes",Survey!$AF264)))</f>
        <v>1</v>
      </c>
      <c r="AO264" s="53" t="b">
        <f>NOT(ISBLANK(Survey!$AH264))</f>
        <v>0</v>
      </c>
      <c r="AP264" s="196" t="str">
        <f t="shared" si="173"/>
        <v>Pass</v>
      </c>
      <c r="AQ264" s="54" t="b">
        <f>NOT(OR(ISNUMBER(SEARCH("Other",Survey!$AH264)),ISNUMBER(SEARCH("Multiple",Survey!$AH264))))</f>
        <v>1</v>
      </c>
      <c r="AR264" s="53" t="b">
        <f>NOT(ISBLANK(Survey!$AI264))</f>
        <v>0</v>
      </c>
      <c r="AS264" s="196" t="str">
        <f t="shared" si="174"/>
        <v>Fail</v>
      </c>
      <c r="AT264" s="45">
        <f>(Survey!$AL264)</f>
        <v>0</v>
      </c>
      <c r="AU264" s="37" t="str">
        <f t="shared" si="175"/>
        <v>Fail</v>
      </c>
      <c r="AV264" s="38">
        <f>ABS(Survey!$AL264)</f>
        <v>0</v>
      </c>
      <c r="AW264" s="64">
        <f>ABS(Survey!$AM264)+Survey!$AN264-ABS(Survey!$AO264)+ABS(Survey!$AP264)-ABS(Survey!$AQ264)+ABS(Survey!$AR264)-ABS(Survey!$AS264)+Survey!$AT264</f>
        <v>0</v>
      </c>
      <c r="AX264" s="46" t="str">
        <f t="shared" si="176"/>
        <v>No holdings</v>
      </c>
      <c r="AY264" s="37">
        <f t="shared" si="177"/>
        <v>0</v>
      </c>
      <c r="AZ264" s="196" t="str">
        <f t="shared" si="178"/>
        <v>Pass</v>
      </c>
      <c r="BA264" s="54" t="b">
        <f>IF(ABS(Survey!$AT264)=0,TRUE,FALSE)</f>
        <v>1</v>
      </c>
      <c r="BB264" s="53" t="b">
        <f>NOT(ISBLANK(Survey!$AU264))</f>
        <v>0</v>
      </c>
      <c r="BC264" s="37" t="str">
        <f t="shared" si="179"/>
        <v>Fail</v>
      </c>
      <c r="BD264" s="38">
        <f>ABS(Survey!$AL264)</f>
        <v>0</v>
      </c>
      <c r="BE264" s="38" cm="1">
        <f t="array" ref="BE264">SUM(SUMIF(Survey!AW264:BD264,{"&gt;0","&lt;0"})*{1,-1})-SUM(SUMIF(Survey!BF264:BM264,{"&gt;0","&lt;0"})*{1,-1})</f>
        <v>0</v>
      </c>
      <c r="BF264" s="46" t="str">
        <f t="shared" si="180"/>
        <v>No holdings</v>
      </c>
      <c r="BG264" s="37">
        <f t="shared" si="181"/>
        <v>0</v>
      </c>
      <c r="BH264" s="196" t="str">
        <f t="shared" si="182"/>
        <v>Fail</v>
      </c>
      <c r="BI264" s="47">
        <f>ABS(Survey!$AL264)</f>
        <v>0</v>
      </c>
      <c r="BJ264" s="47" cm="1">
        <f t="array" ref="BJ264">SUM(SUMIF(Survey!BO264:CH264,{"&gt;0","&lt;0"})*{1,-1})-SUM(SUMIF(Survey!CJ264:DC264,{"&gt;0","&lt;0"})*{1,-1})</f>
        <v>0</v>
      </c>
      <c r="BK264" s="48" t="str">
        <f t="shared" si="183"/>
        <v>No holdings</v>
      </c>
      <c r="BL264" s="49">
        <f t="shared" si="184"/>
        <v>0</v>
      </c>
      <c r="BM264" s="196" t="str">
        <f t="shared" si="185"/>
        <v>Pass</v>
      </c>
      <c r="BN264" s="54" t="b">
        <f>IF(ABS(Survey!$CH264)=0,TRUE,FALSE)</f>
        <v>1</v>
      </c>
      <c r="BO264" s="53" t="b">
        <f>NOT(ISBLANK(Survey!$CI264))</f>
        <v>0</v>
      </c>
      <c r="BP264" s="196" t="str">
        <f t="shared" si="186"/>
        <v>Pass</v>
      </c>
      <c r="BQ264" s="54" t="b">
        <f>IF(ABS(Survey!$DC264)=0,TRUE,FALSE)</f>
        <v>1</v>
      </c>
      <c r="BR264" s="53" t="b">
        <f>NOT(ISBLANK(Survey!$DD264))</f>
        <v>0</v>
      </c>
      <c r="BS264" s="37" t="str">
        <f t="shared" si="187"/>
        <v>Pass</v>
      </c>
      <c r="BT264" s="38" cm="1">
        <f t="array" ref="BT264">SUM(SUMIF(Survey!CD264,{"&gt;0","&lt;0"})*{1,-1})+SUM(SUMIF(Survey!CY264,{"&gt;0","&lt;0"})*{1,-1})</f>
        <v>0</v>
      </c>
      <c r="BU264" s="38">
        <f>SUM(SUMIF(Survey!DF264:DL264,{"&gt;0","&lt;0"})*{1,-1})+SUM(SUMIF(Survey!DN264:DT264,{"&gt;0","&lt;0"})*{1,-1})</f>
        <v>0</v>
      </c>
      <c r="BV264" s="37">
        <f t="shared" si="188"/>
        <v>0</v>
      </c>
      <c r="BW264" s="37">
        <f t="shared" si="189"/>
        <v>0</v>
      </c>
      <c r="BX264" s="196" t="str">
        <f t="shared" si="190"/>
        <v>Pass</v>
      </c>
      <c r="BY264" s="54" t="b">
        <f>IF(ABS(Survey!$DL264)=0,TRUE,FALSE)</f>
        <v>1</v>
      </c>
      <c r="BZ264" s="53" t="b">
        <f>NOT(ISBLANK(Survey!DM264))</f>
        <v>0</v>
      </c>
      <c r="CA264" s="196" t="str">
        <f t="shared" si="191"/>
        <v>Pass</v>
      </c>
      <c r="CB264" s="54" t="b">
        <f>IF(ABS(Survey!$DT264)=0,TRUE,FALSE)</f>
        <v>1</v>
      </c>
      <c r="CC264" s="53" t="b">
        <f>NOT(ISBLANK(Survey!$DU264))</f>
        <v>0</v>
      </c>
      <c r="CD264" s="196" t="str">
        <f t="shared" si="192"/>
        <v>Fail</v>
      </c>
      <c r="CE264" s="47">
        <f>SUM(SUMIF(Survey!EA264:EC264,{"&gt;0","&lt;0"})*{1,-1})</f>
        <v>0</v>
      </c>
      <c r="CF264" s="50">
        <f t="shared" si="193"/>
        <v>0</v>
      </c>
      <c r="CG264" s="50">
        <f t="shared" si="194"/>
        <v>100</v>
      </c>
      <c r="CH264" s="48" t="b">
        <f>IF(OR(Survey!$M264="ETF",Survey!$M264="ETF, alternative mutual fund",Survey!$M264="Closed-end", Survey!$M264="Split share corp"),TRUE,FALSE)</f>
        <v>0</v>
      </c>
      <c r="CI264" s="196" t="str">
        <f t="shared" si="195"/>
        <v>Fail</v>
      </c>
      <c r="CJ264" s="47">
        <f>SUM(SUMIF(Survey!EE264:EK264,{"&gt;0","&lt;0"})*{1,-1})</f>
        <v>0</v>
      </c>
      <c r="CK264" s="50">
        <f t="shared" si="196"/>
        <v>0</v>
      </c>
      <c r="CL264" s="49">
        <f t="shared" si="197"/>
        <v>100</v>
      </c>
      <c r="CM264" s="196" t="str">
        <f t="shared" si="198"/>
        <v>Fail</v>
      </c>
      <c r="CN264" s="47">
        <f>SUM(SUMIF(Survey!EM264:ES264,{"&gt;0","&lt;0"})*{1,-1})</f>
        <v>0</v>
      </c>
      <c r="CO264" s="50">
        <f t="shared" si="199"/>
        <v>0</v>
      </c>
      <c r="CP264" s="49">
        <f t="shared" si="200"/>
        <v>100</v>
      </c>
    </row>
    <row r="265" spans="1:94">
      <c r="A265" s="1">
        <v>262</v>
      </c>
      <c r="B265" s="37" t="str">
        <f t="shared" si="161"/>
        <v>Pass</v>
      </c>
      <c r="C265" s="37" t="str">
        <f>IF(COUNTBLANK(Survey!B265:ET265)=$C$2, "Pass", "Fail")</f>
        <v>Pass</v>
      </c>
      <c r="D265" s="37" t="str">
        <f t="shared" si="162"/>
        <v>Fail</v>
      </c>
      <c r="F265" s="196" t="str">
        <f t="shared" si="163"/>
        <v>Fail</v>
      </c>
      <c r="G265" s="43">
        <f>COUNTBLANK(Survey!B265:D265)+COUNTBLANK(Survey!G265)+COUNTBLANK(Survey!I265)+COUNTBLANK(Survey!L265:M265)+COUNTBLANK(Survey!P265)+COUNTBLANK(Survey!S265:U265)+COUNTBLANK(Survey!AA265:AC265)+COUNTBLANK(Survey!AF265:AG265)+COUNTBLANK(Survey!AK265)</f>
        <v>17</v>
      </c>
      <c r="H265" s="196" t="str">
        <f t="shared" si="164"/>
        <v>Pass</v>
      </c>
      <c r="I265" s="44">
        <f>LEN(Survey!E265)</f>
        <v>0</v>
      </c>
      <c r="J265" s="196" t="str">
        <f t="shared" si="165"/>
        <v>Pass</v>
      </c>
      <c r="K265" s="43">
        <f>LEN(Survey!F265)</f>
        <v>0</v>
      </c>
      <c r="L265" s="196" t="str">
        <f t="shared" si="166"/>
        <v>Pass</v>
      </c>
      <c r="M265" s="44">
        <f>LEN(Survey!H265)</f>
        <v>0</v>
      </c>
      <c r="N265" s="43" t="str">
        <f>IF(Survey!$L265="Prospectus fund", "Yes", "No")</f>
        <v>No</v>
      </c>
      <c r="O265" s="196" t="str">
        <f t="shared" si="167"/>
        <v>Pass</v>
      </c>
      <c r="P265" s="44">
        <f>MOD((LEN(Survey!J265)+2),11)</f>
        <v>2</v>
      </c>
      <c r="Q265" s="48" t="b">
        <f>IF(OR(Survey!$M265="ETF",Survey!$M265="ETF, alternative mutual fund",Survey!$M265="Closed-end", Survey!$M265="Split share corp", Survey!$I265="Yes"),TRUE,FALSE)</f>
        <v>0</v>
      </c>
      <c r="R265" s="196" t="str">
        <f>IFERROR(IF(AND(OR(U265=V265,V265 = "Either"),NOT(ISBLANK(Survey!K265))),"Pass","Fail"),"Pass")</f>
        <v>Fail</v>
      </c>
      <c r="S265" s="47" cm="1">
        <f t="array" ref="S265">SUM(SUMIF(Survey!BO265:CH265,{"&gt;0","&lt;0"})*{1,-1})</f>
        <v>0</v>
      </c>
      <c r="T265" s="54" cm="1">
        <f t="array" ref="T265">SUM(SUMIF(Survey!BR265,{"&gt;0","&lt;0"})*{1,-1})+SUM(SUMIF(Survey!CB265,{"&gt;0","&lt;0"})*{1,-1})</f>
        <v>0</v>
      </c>
      <c r="U265" s="54">
        <f>Survey!K265</f>
        <v>0</v>
      </c>
      <c r="V265" s="53" t="str">
        <f t="shared" si="168"/>
        <v>Stand-alone</v>
      </c>
      <c r="W265" s="196" t="str">
        <f t="shared" si="169"/>
        <v>Fail</v>
      </c>
      <c r="X265" s="93" cm="1">
        <f t="array" ref="X265">SUM(SUMIF(Survey!BO265:CH265,{"&gt;0","&lt;0"})*{1,-1})+SUM(SUMIF(Survey!CJ265:DC265,{"&gt;0","&lt;0"})*{1,-1})</f>
        <v>0</v>
      </c>
      <c r="Y265" s="93">
        <f>IFERROR(X265/(Survey!$AL265),0)</f>
        <v>0</v>
      </c>
      <c r="Z265" s="198" t="b">
        <f>IF(OR(Survey!$M265="Alternative strategy or hedge",Survey!$M265="Other",Survey!$L265="Prospectus fund"),TRUE,FALSE)</f>
        <v>0</v>
      </c>
      <c r="AA265" s="198" t="b">
        <f>NOT(ISBLANK(Survey!$M265))</f>
        <v>0</v>
      </c>
      <c r="AB265" s="196" t="str">
        <f t="shared" si="170"/>
        <v>Pass</v>
      </c>
      <c r="AC265" s="54" t="b">
        <f>NOT(ISNUMBER(SEARCH("Other",Survey!$P265)))</f>
        <v>1</v>
      </c>
      <c r="AD265" s="53" t="b">
        <f>NOT(ISBLANK(Survey!$Q265))</f>
        <v>0</v>
      </c>
      <c r="AE265" s="239" t="str" cm="1">
        <f t="array" ref="AE265">IF(OR(IF(OR($AG265+$AH265 = 2, $AI265=1), FALSE, TRUE), AND($AF265:$AF265 = 0)),"Pass","Fail")</f>
        <v>Pass</v>
      </c>
      <c r="AF265" s="235">
        <f>COUNTBLANK(Survey!$W265:$Z265)</f>
        <v>4</v>
      </c>
      <c r="AG265" s="235">
        <f>IF(Survey!$I265="Yes",1,0)</f>
        <v>0</v>
      </c>
      <c r="AH265" s="235">
        <f>IF(OR(Survey!$M265="Mutual fund",Survey!$M265="Alternative mutual fund",Survey!$M265="Money market"),1,0)</f>
        <v>0</v>
      </c>
      <c r="AI265" s="240">
        <f>IF(OR(Survey!$M265="ETF",Survey!$M265="ETF, alternative mutual fund"),1,0)</f>
        <v>0</v>
      </c>
      <c r="AJ265" s="196" t="str">
        <f t="shared" si="171"/>
        <v>Pass</v>
      </c>
      <c r="AK265" s="54" t="b">
        <f>NOT(ISNUMBER(SEARCH("Yes",Survey!$AC265)))</f>
        <v>1</v>
      </c>
      <c r="AL265" s="53" t="b">
        <f>IF(COUNTBLANK(Survey!$AD265:$AE265)=0,TRUE, FALSE)</f>
        <v>0</v>
      </c>
      <c r="AM265" s="196" t="str">
        <f t="shared" si="172"/>
        <v>Pass</v>
      </c>
      <c r="AN265" s="54" t="b">
        <f>NOT(ISNUMBER(SEARCH("Yes",Survey!$AF265)))</f>
        <v>1</v>
      </c>
      <c r="AO265" s="53" t="b">
        <f>NOT(ISBLANK(Survey!$AH265))</f>
        <v>0</v>
      </c>
      <c r="AP265" s="196" t="str">
        <f t="shared" si="173"/>
        <v>Pass</v>
      </c>
      <c r="AQ265" s="54" t="b">
        <f>NOT(OR(ISNUMBER(SEARCH("Other",Survey!$AH265)),ISNUMBER(SEARCH("Multiple",Survey!$AH265))))</f>
        <v>1</v>
      </c>
      <c r="AR265" s="53" t="b">
        <f>NOT(ISBLANK(Survey!$AI265))</f>
        <v>0</v>
      </c>
      <c r="AS265" s="196" t="str">
        <f t="shared" si="174"/>
        <v>Fail</v>
      </c>
      <c r="AT265" s="45">
        <f>(Survey!$AL265)</f>
        <v>0</v>
      </c>
      <c r="AU265" s="37" t="str">
        <f t="shared" si="175"/>
        <v>Fail</v>
      </c>
      <c r="AV265" s="38">
        <f>ABS(Survey!$AL265)</f>
        <v>0</v>
      </c>
      <c r="AW265" s="64">
        <f>ABS(Survey!$AM265)+Survey!$AN265-ABS(Survey!$AO265)+ABS(Survey!$AP265)-ABS(Survey!$AQ265)+ABS(Survey!$AR265)-ABS(Survey!$AS265)+Survey!$AT265</f>
        <v>0</v>
      </c>
      <c r="AX265" s="46" t="str">
        <f t="shared" si="176"/>
        <v>No holdings</v>
      </c>
      <c r="AY265" s="37">
        <f t="shared" si="177"/>
        <v>0</v>
      </c>
      <c r="AZ265" s="196" t="str">
        <f t="shared" si="178"/>
        <v>Pass</v>
      </c>
      <c r="BA265" s="54" t="b">
        <f>IF(ABS(Survey!$AT265)=0,TRUE,FALSE)</f>
        <v>1</v>
      </c>
      <c r="BB265" s="53" t="b">
        <f>NOT(ISBLANK(Survey!$AU265))</f>
        <v>0</v>
      </c>
      <c r="BC265" s="37" t="str">
        <f t="shared" si="179"/>
        <v>Fail</v>
      </c>
      <c r="BD265" s="38">
        <f>ABS(Survey!$AL265)</f>
        <v>0</v>
      </c>
      <c r="BE265" s="38" cm="1">
        <f t="array" ref="BE265">SUM(SUMIF(Survey!AW265:BD265,{"&gt;0","&lt;0"})*{1,-1})-SUM(SUMIF(Survey!BF265:BM265,{"&gt;0","&lt;0"})*{1,-1})</f>
        <v>0</v>
      </c>
      <c r="BF265" s="46" t="str">
        <f t="shared" si="180"/>
        <v>No holdings</v>
      </c>
      <c r="BG265" s="37">
        <f t="shared" si="181"/>
        <v>0</v>
      </c>
      <c r="BH265" s="196" t="str">
        <f t="shared" si="182"/>
        <v>Fail</v>
      </c>
      <c r="BI265" s="47">
        <f>ABS(Survey!$AL265)</f>
        <v>0</v>
      </c>
      <c r="BJ265" s="47" cm="1">
        <f t="array" ref="BJ265">SUM(SUMIF(Survey!BO265:CH265,{"&gt;0","&lt;0"})*{1,-1})-SUM(SUMIF(Survey!CJ265:DC265,{"&gt;0","&lt;0"})*{1,-1})</f>
        <v>0</v>
      </c>
      <c r="BK265" s="48" t="str">
        <f t="shared" si="183"/>
        <v>No holdings</v>
      </c>
      <c r="BL265" s="49">
        <f t="shared" si="184"/>
        <v>0</v>
      </c>
      <c r="BM265" s="196" t="str">
        <f t="shared" si="185"/>
        <v>Pass</v>
      </c>
      <c r="BN265" s="54" t="b">
        <f>IF(ABS(Survey!$CH265)=0,TRUE,FALSE)</f>
        <v>1</v>
      </c>
      <c r="BO265" s="53" t="b">
        <f>NOT(ISBLANK(Survey!$CI265))</f>
        <v>0</v>
      </c>
      <c r="BP265" s="196" t="str">
        <f t="shared" si="186"/>
        <v>Pass</v>
      </c>
      <c r="BQ265" s="54" t="b">
        <f>IF(ABS(Survey!$DC265)=0,TRUE,FALSE)</f>
        <v>1</v>
      </c>
      <c r="BR265" s="53" t="b">
        <f>NOT(ISBLANK(Survey!$DD265))</f>
        <v>0</v>
      </c>
      <c r="BS265" s="37" t="str">
        <f t="shared" si="187"/>
        <v>Pass</v>
      </c>
      <c r="BT265" s="38" cm="1">
        <f t="array" ref="BT265">SUM(SUMIF(Survey!CD265,{"&gt;0","&lt;0"})*{1,-1})+SUM(SUMIF(Survey!CY265,{"&gt;0","&lt;0"})*{1,-1})</f>
        <v>0</v>
      </c>
      <c r="BU265" s="38">
        <f>SUM(SUMIF(Survey!DF265:DL265,{"&gt;0","&lt;0"})*{1,-1})+SUM(SUMIF(Survey!DN265:DT265,{"&gt;0","&lt;0"})*{1,-1})</f>
        <v>0</v>
      </c>
      <c r="BV265" s="37">
        <f t="shared" si="188"/>
        <v>0</v>
      </c>
      <c r="BW265" s="37">
        <f t="shared" si="189"/>
        <v>0</v>
      </c>
      <c r="BX265" s="196" t="str">
        <f t="shared" si="190"/>
        <v>Pass</v>
      </c>
      <c r="BY265" s="54" t="b">
        <f>IF(ABS(Survey!$DL265)=0,TRUE,FALSE)</f>
        <v>1</v>
      </c>
      <c r="BZ265" s="53" t="b">
        <f>NOT(ISBLANK(Survey!DM265))</f>
        <v>0</v>
      </c>
      <c r="CA265" s="196" t="str">
        <f t="shared" si="191"/>
        <v>Pass</v>
      </c>
      <c r="CB265" s="54" t="b">
        <f>IF(ABS(Survey!$DT265)=0,TRUE,FALSE)</f>
        <v>1</v>
      </c>
      <c r="CC265" s="53" t="b">
        <f>NOT(ISBLANK(Survey!$DU265))</f>
        <v>0</v>
      </c>
      <c r="CD265" s="196" t="str">
        <f t="shared" si="192"/>
        <v>Fail</v>
      </c>
      <c r="CE265" s="47">
        <f>SUM(SUMIF(Survey!EA265:EC265,{"&gt;0","&lt;0"})*{1,-1})</f>
        <v>0</v>
      </c>
      <c r="CF265" s="50">
        <f t="shared" si="193"/>
        <v>0</v>
      </c>
      <c r="CG265" s="50">
        <f t="shared" si="194"/>
        <v>100</v>
      </c>
      <c r="CH265" s="48" t="b">
        <f>IF(OR(Survey!$M265="ETF",Survey!$M265="ETF, alternative mutual fund",Survey!$M265="Closed-end", Survey!$M265="Split share corp"),TRUE,FALSE)</f>
        <v>0</v>
      </c>
      <c r="CI265" s="196" t="str">
        <f t="shared" si="195"/>
        <v>Fail</v>
      </c>
      <c r="CJ265" s="47">
        <f>SUM(SUMIF(Survey!EE265:EK265,{"&gt;0","&lt;0"})*{1,-1})</f>
        <v>0</v>
      </c>
      <c r="CK265" s="50">
        <f t="shared" si="196"/>
        <v>0</v>
      </c>
      <c r="CL265" s="49">
        <f t="shared" si="197"/>
        <v>100</v>
      </c>
      <c r="CM265" s="196" t="str">
        <f t="shared" si="198"/>
        <v>Fail</v>
      </c>
      <c r="CN265" s="47">
        <f>SUM(SUMIF(Survey!EM265:ES265,{"&gt;0","&lt;0"})*{1,-1})</f>
        <v>0</v>
      </c>
      <c r="CO265" s="50">
        <f t="shared" si="199"/>
        <v>0</v>
      </c>
      <c r="CP265" s="49">
        <f t="shared" si="200"/>
        <v>100</v>
      </c>
    </row>
    <row r="266" spans="1:94">
      <c r="A266" s="1">
        <v>263</v>
      </c>
      <c r="B266" s="37" t="str">
        <f t="shared" si="161"/>
        <v>Pass</v>
      </c>
      <c r="C266" s="37" t="str">
        <f>IF(COUNTBLANK(Survey!B266:ET266)=$C$2, "Pass", "Fail")</f>
        <v>Pass</v>
      </c>
      <c r="D266" s="37" t="str">
        <f t="shared" si="162"/>
        <v>Fail</v>
      </c>
      <c r="F266" s="196" t="str">
        <f t="shared" si="163"/>
        <v>Fail</v>
      </c>
      <c r="G266" s="43">
        <f>COUNTBLANK(Survey!B266:D266)+COUNTBLANK(Survey!G266)+COUNTBLANK(Survey!I266)+COUNTBLANK(Survey!L266:M266)+COUNTBLANK(Survey!P266)+COUNTBLANK(Survey!S266:U266)+COUNTBLANK(Survey!AA266:AC266)+COUNTBLANK(Survey!AF266:AG266)+COUNTBLANK(Survey!AK266)</f>
        <v>17</v>
      </c>
      <c r="H266" s="196" t="str">
        <f t="shared" si="164"/>
        <v>Pass</v>
      </c>
      <c r="I266" s="44">
        <f>LEN(Survey!E266)</f>
        <v>0</v>
      </c>
      <c r="J266" s="196" t="str">
        <f t="shared" si="165"/>
        <v>Pass</v>
      </c>
      <c r="K266" s="43">
        <f>LEN(Survey!F266)</f>
        <v>0</v>
      </c>
      <c r="L266" s="196" t="str">
        <f t="shared" si="166"/>
        <v>Pass</v>
      </c>
      <c r="M266" s="44">
        <f>LEN(Survey!H266)</f>
        <v>0</v>
      </c>
      <c r="N266" s="43" t="str">
        <f>IF(Survey!$L266="Prospectus fund", "Yes", "No")</f>
        <v>No</v>
      </c>
      <c r="O266" s="196" t="str">
        <f t="shared" si="167"/>
        <v>Pass</v>
      </c>
      <c r="P266" s="44">
        <f>MOD((LEN(Survey!J266)+2),11)</f>
        <v>2</v>
      </c>
      <c r="Q266" s="48" t="b">
        <f>IF(OR(Survey!$M266="ETF",Survey!$M266="ETF, alternative mutual fund",Survey!$M266="Closed-end", Survey!$M266="Split share corp", Survey!$I266="Yes"),TRUE,FALSE)</f>
        <v>0</v>
      </c>
      <c r="R266" s="196" t="str">
        <f>IFERROR(IF(AND(OR(U266=V266,V266 = "Either"),NOT(ISBLANK(Survey!K266))),"Pass","Fail"),"Pass")</f>
        <v>Fail</v>
      </c>
      <c r="S266" s="47" cm="1">
        <f t="array" ref="S266">SUM(SUMIF(Survey!BO266:CH266,{"&gt;0","&lt;0"})*{1,-1})</f>
        <v>0</v>
      </c>
      <c r="T266" s="54" cm="1">
        <f t="array" ref="T266">SUM(SUMIF(Survey!BR266,{"&gt;0","&lt;0"})*{1,-1})+SUM(SUMIF(Survey!CB266,{"&gt;0","&lt;0"})*{1,-1})</f>
        <v>0</v>
      </c>
      <c r="U266" s="54">
        <f>Survey!K266</f>
        <v>0</v>
      </c>
      <c r="V266" s="53" t="str">
        <f t="shared" si="168"/>
        <v>Stand-alone</v>
      </c>
      <c r="W266" s="196" t="str">
        <f t="shared" si="169"/>
        <v>Fail</v>
      </c>
      <c r="X266" s="93" cm="1">
        <f t="array" ref="X266">SUM(SUMIF(Survey!BO266:CH266,{"&gt;0","&lt;0"})*{1,-1})+SUM(SUMIF(Survey!CJ266:DC266,{"&gt;0","&lt;0"})*{1,-1})</f>
        <v>0</v>
      </c>
      <c r="Y266" s="93">
        <f>IFERROR(X266/(Survey!$AL266),0)</f>
        <v>0</v>
      </c>
      <c r="Z266" s="198" t="b">
        <f>IF(OR(Survey!$M266="Alternative strategy or hedge",Survey!$M266="Other",Survey!$L266="Prospectus fund"),TRUE,FALSE)</f>
        <v>0</v>
      </c>
      <c r="AA266" s="198" t="b">
        <f>NOT(ISBLANK(Survey!$M266))</f>
        <v>0</v>
      </c>
      <c r="AB266" s="196" t="str">
        <f t="shared" si="170"/>
        <v>Pass</v>
      </c>
      <c r="AC266" s="54" t="b">
        <f>NOT(ISNUMBER(SEARCH("Other",Survey!$P266)))</f>
        <v>1</v>
      </c>
      <c r="AD266" s="53" t="b">
        <f>NOT(ISBLANK(Survey!$Q266))</f>
        <v>0</v>
      </c>
      <c r="AE266" s="239" t="str" cm="1">
        <f t="array" ref="AE266">IF(OR(IF(OR($AG266+$AH266 = 2, $AI266=1), FALSE, TRUE), AND($AF266:$AF266 = 0)),"Pass","Fail")</f>
        <v>Pass</v>
      </c>
      <c r="AF266" s="235">
        <f>COUNTBLANK(Survey!$W266:$Z266)</f>
        <v>4</v>
      </c>
      <c r="AG266" s="235">
        <f>IF(Survey!$I266="Yes",1,0)</f>
        <v>0</v>
      </c>
      <c r="AH266" s="235">
        <f>IF(OR(Survey!$M266="Mutual fund",Survey!$M266="Alternative mutual fund",Survey!$M266="Money market"),1,0)</f>
        <v>0</v>
      </c>
      <c r="AI266" s="240">
        <f>IF(OR(Survey!$M266="ETF",Survey!$M266="ETF, alternative mutual fund"),1,0)</f>
        <v>0</v>
      </c>
      <c r="AJ266" s="196" t="str">
        <f t="shared" si="171"/>
        <v>Pass</v>
      </c>
      <c r="AK266" s="54" t="b">
        <f>NOT(ISNUMBER(SEARCH("Yes",Survey!$AC266)))</f>
        <v>1</v>
      </c>
      <c r="AL266" s="53" t="b">
        <f>IF(COUNTBLANK(Survey!$AD266:$AE266)=0,TRUE, FALSE)</f>
        <v>0</v>
      </c>
      <c r="AM266" s="196" t="str">
        <f t="shared" si="172"/>
        <v>Pass</v>
      </c>
      <c r="AN266" s="54" t="b">
        <f>NOT(ISNUMBER(SEARCH("Yes",Survey!$AF266)))</f>
        <v>1</v>
      </c>
      <c r="AO266" s="53" t="b">
        <f>NOT(ISBLANK(Survey!$AH266))</f>
        <v>0</v>
      </c>
      <c r="AP266" s="196" t="str">
        <f t="shared" si="173"/>
        <v>Pass</v>
      </c>
      <c r="AQ266" s="54" t="b">
        <f>NOT(OR(ISNUMBER(SEARCH("Other",Survey!$AH266)),ISNUMBER(SEARCH("Multiple",Survey!$AH266))))</f>
        <v>1</v>
      </c>
      <c r="AR266" s="53" t="b">
        <f>NOT(ISBLANK(Survey!$AI266))</f>
        <v>0</v>
      </c>
      <c r="AS266" s="196" t="str">
        <f t="shared" si="174"/>
        <v>Fail</v>
      </c>
      <c r="AT266" s="45">
        <f>(Survey!$AL266)</f>
        <v>0</v>
      </c>
      <c r="AU266" s="37" t="str">
        <f t="shared" si="175"/>
        <v>Fail</v>
      </c>
      <c r="AV266" s="38">
        <f>ABS(Survey!$AL266)</f>
        <v>0</v>
      </c>
      <c r="AW266" s="64">
        <f>ABS(Survey!$AM266)+Survey!$AN266-ABS(Survey!$AO266)+ABS(Survey!$AP266)-ABS(Survey!$AQ266)+ABS(Survey!$AR266)-ABS(Survey!$AS266)+Survey!$AT266</f>
        <v>0</v>
      </c>
      <c r="AX266" s="46" t="str">
        <f t="shared" si="176"/>
        <v>No holdings</v>
      </c>
      <c r="AY266" s="37">
        <f t="shared" si="177"/>
        <v>0</v>
      </c>
      <c r="AZ266" s="196" t="str">
        <f t="shared" si="178"/>
        <v>Pass</v>
      </c>
      <c r="BA266" s="54" t="b">
        <f>IF(ABS(Survey!$AT266)=0,TRUE,FALSE)</f>
        <v>1</v>
      </c>
      <c r="BB266" s="53" t="b">
        <f>NOT(ISBLANK(Survey!$AU266))</f>
        <v>0</v>
      </c>
      <c r="BC266" s="37" t="str">
        <f t="shared" si="179"/>
        <v>Fail</v>
      </c>
      <c r="BD266" s="38">
        <f>ABS(Survey!$AL266)</f>
        <v>0</v>
      </c>
      <c r="BE266" s="38" cm="1">
        <f t="array" ref="BE266">SUM(SUMIF(Survey!AW266:BD266,{"&gt;0","&lt;0"})*{1,-1})-SUM(SUMIF(Survey!BF266:BM266,{"&gt;0","&lt;0"})*{1,-1})</f>
        <v>0</v>
      </c>
      <c r="BF266" s="46" t="str">
        <f t="shared" si="180"/>
        <v>No holdings</v>
      </c>
      <c r="BG266" s="37">
        <f t="shared" si="181"/>
        <v>0</v>
      </c>
      <c r="BH266" s="196" t="str">
        <f t="shared" si="182"/>
        <v>Fail</v>
      </c>
      <c r="BI266" s="47">
        <f>ABS(Survey!$AL266)</f>
        <v>0</v>
      </c>
      <c r="BJ266" s="47" cm="1">
        <f t="array" ref="BJ266">SUM(SUMIF(Survey!BO266:CH266,{"&gt;0","&lt;0"})*{1,-1})-SUM(SUMIF(Survey!CJ266:DC266,{"&gt;0","&lt;0"})*{1,-1})</f>
        <v>0</v>
      </c>
      <c r="BK266" s="48" t="str">
        <f t="shared" si="183"/>
        <v>No holdings</v>
      </c>
      <c r="BL266" s="49">
        <f t="shared" si="184"/>
        <v>0</v>
      </c>
      <c r="BM266" s="196" t="str">
        <f t="shared" si="185"/>
        <v>Pass</v>
      </c>
      <c r="BN266" s="54" t="b">
        <f>IF(ABS(Survey!$CH266)=0,TRUE,FALSE)</f>
        <v>1</v>
      </c>
      <c r="BO266" s="53" t="b">
        <f>NOT(ISBLANK(Survey!$CI266))</f>
        <v>0</v>
      </c>
      <c r="BP266" s="196" t="str">
        <f t="shared" si="186"/>
        <v>Pass</v>
      </c>
      <c r="BQ266" s="54" t="b">
        <f>IF(ABS(Survey!$DC266)=0,TRUE,FALSE)</f>
        <v>1</v>
      </c>
      <c r="BR266" s="53" t="b">
        <f>NOT(ISBLANK(Survey!$DD266))</f>
        <v>0</v>
      </c>
      <c r="BS266" s="37" t="str">
        <f t="shared" si="187"/>
        <v>Pass</v>
      </c>
      <c r="BT266" s="38" cm="1">
        <f t="array" ref="BT266">SUM(SUMIF(Survey!CD266,{"&gt;0","&lt;0"})*{1,-1})+SUM(SUMIF(Survey!CY266,{"&gt;0","&lt;0"})*{1,-1})</f>
        <v>0</v>
      </c>
      <c r="BU266" s="38">
        <f>SUM(SUMIF(Survey!DF266:DL266,{"&gt;0","&lt;0"})*{1,-1})+SUM(SUMIF(Survey!DN266:DT266,{"&gt;0","&lt;0"})*{1,-1})</f>
        <v>0</v>
      </c>
      <c r="BV266" s="37">
        <f t="shared" si="188"/>
        <v>0</v>
      </c>
      <c r="BW266" s="37">
        <f t="shared" si="189"/>
        <v>0</v>
      </c>
      <c r="BX266" s="196" t="str">
        <f t="shared" si="190"/>
        <v>Pass</v>
      </c>
      <c r="BY266" s="54" t="b">
        <f>IF(ABS(Survey!$DL266)=0,TRUE,FALSE)</f>
        <v>1</v>
      </c>
      <c r="BZ266" s="53" t="b">
        <f>NOT(ISBLANK(Survey!DM266))</f>
        <v>0</v>
      </c>
      <c r="CA266" s="196" t="str">
        <f t="shared" si="191"/>
        <v>Pass</v>
      </c>
      <c r="CB266" s="54" t="b">
        <f>IF(ABS(Survey!$DT266)=0,TRUE,FALSE)</f>
        <v>1</v>
      </c>
      <c r="CC266" s="53" t="b">
        <f>NOT(ISBLANK(Survey!$DU266))</f>
        <v>0</v>
      </c>
      <c r="CD266" s="196" t="str">
        <f t="shared" si="192"/>
        <v>Fail</v>
      </c>
      <c r="CE266" s="47">
        <f>SUM(SUMIF(Survey!EA266:EC266,{"&gt;0","&lt;0"})*{1,-1})</f>
        <v>0</v>
      </c>
      <c r="CF266" s="50">
        <f t="shared" si="193"/>
        <v>0</v>
      </c>
      <c r="CG266" s="50">
        <f t="shared" si="194"/>
        <v>100</v>
      </c>
      <c r="CH266" s="48" t="b">
        <f>IF(OR(Survey!$M266="ETF",Survey!$M266="ETF, alternative mutual fund",Survey!$M266="Closed-end", Survey!$M266="Split share corp"),TRUE,FALSE)</f>
        <v>0</v>
      </c>
      <c r="CI266" s="196" t="str">
        <f t="shared" si="195"/>
        <v>Fail</v>
      </c>
      <c r="CJ266" s="47">
        <f>SUM(SUMIF(Survey!EE266:EK266,{"&gt;0","&lt;0"})*{1,-1})</f>
        <v>0</v>
      </c>
      <c r="CK266" s="50">
        <f t="shared" si="196"/>
        <v>0</v>
      </c>
      <c r="CL266" s="49">
        <f t="shared" si="197"/>
        <v>100</v>
      </c>
      <c r="CM266" s="196" t="str">
        <f t="shared" si="198"/>
        <v>Fail</v>
      </c>
      <c r="CN266" s="47">
        <f>SUM(SUMIF(Survey!EM266:ES266,{"&gt;0","&lt;0"})*{1,-1})</f>
        <v>0</v>
      </c>
      <c r="CO266" s="50">
        <f t="shared" si="199"/>
        <v>0</v>
      </c>
      <c r="CP266" s="49">
        <f t="shared" si="200"/>
        <v>100</v>
      </c>
    </row>
    <row r="267" spans="1:94">
      <c r="A267" s="1">
        <v>264</v>
      </c>
      <c r="B267" s="37" t="str">
        <f t="shared" si="161"/>
        <v>Pass</v>
      </c>
      <c r="C267" s="37" t="str">
        <f>IF(COUNTBLANK(Survey!B267:ET267)=$C$2, "Pass", "Fail")</f>
        <v>Pass</v>
      </c>
      <c r="D267" s="37" t="str">
        <f t="shared" si="162"/>
        <v>Fail</v>
      </c>
      <c r="F267" s="196" t="str">
        <f t="shared" si="163"/>
        <v>Fail</v>
      </c>
      <c r="G267" s="43">
        <f>COUNTBLANK(Survey!B267:D267)+COUNTBLANK(Survey!G267)+COUNTBLANK(Survey!I267)+COUNTBLANK(Survey!L267:M267)+COUNTBLANK(Survey!P267)+COUNTBLANK(Survey!S267:U267)+COUNTBLANK(Survey!AA267:AC267)+COUNTBLANK(Survey!AF267:AG267)+COUNTBLANK(Survey!AK267)</f>
        <v>17</v>
      </c>
      <c r="H267" s="196" t="str">
        <f t="shared" si="164"/>
        <v>Pass</v>
      </c>
      <c r="I267" s="44">
        <f>LEN(Survey!E267)</f>
        <v>0</v>
      </c>
      <c r="J267" s="196" t="str">
        <f t="shared" si="165"/>
        <v>Pass</v>
      </c>
      <c r="K267" s="43">
        <f>LEN(Survey!F267)</f>
        <v>0</v>
      </c>
      <c r="L267" s="196" t="str">
        <f t="shared" si="166"/>
        <v>Pass</v>
      </c>
      <c r="M267" s="44">
        <f>LEN(Survey!H267)</f>
        <v>0</v>
      </c>
      <c r="N267" s="43" t="str">
        <f>IF(Survey!$L267="Prospectus fund", "Yes", "No")</f>
        <v>No</v>
      </c>
      <c r="O267" s="196" t="str">
        <f t="shared" si="167"/>
        <v>Pass</v>
      </c>
      <c r="P267" s="44">
        <f>MOD((LEN(Survey!J267)+2),11)</f>
        <v>2</v>
      </c>
      <c r="Q267" s="48" t="b">
        <f>IF(OR(Survey!$M267="ETF",Survey!$M267="ETF, alternative mutual fund",Survey!$M267="Closed-end", Survey!$M267="Split share corp", Survey!$I267="Yes"),TRUE,FALSE)</f>
        <v>0</v>
      </c>
      <c r="R267" s="196" t="str">
        <f>IFERROR(IF(AND(OR(U267=V267,V267 = "Either"),NOT(ISBLANK(Survey!K267))),"Pass","Fail"),"Pass")</f>
        <v>Fail</v>
      </c>
      <c r="S267" s="47" cm="1">
        <f t="array" ref="S267">SUM(SUMIF(Survey!BO267:CH267,{"&gt;0","&lt;0"})*{1,-1})</f>
        <v>0</v>
      </c>
      <c r="T267" s="54" cm="1">
        <f t="array" ref="T267">SUM(SUMIF(Survey!BR267,{"&gt;0","&lt;0"})*{1,-1})+SUM(SUMIF(Survey!CB267,{"&gt;0","&lt;0"})*{1,-1})</f>
        <v>0</v>
      </c>
      <c r="U267" s="54">
        <f>Survey!K267</f>
        <v>0</v>
      </c>
      <c r="V267" s="53" t="str">
        <f t="shared" si="168"/>
        <v>Stand-alone</v>
      </c>
      <c r="W267" s="196" t="str">
        <f t="shared" si="169"/>
        <v>Fail</v>
      </c>
      <c r="X267" s="93" cm="1">
        <f t="array" ref="X267">SUM(SUMIF(Survey!BO267:CH267,{"&gt;0","&lt;0"})*{1,-1})+SUM(SUMIF(Survey!CJ267:DC267,{"&gt;0","&lt;0"})*{1,-1})</f>
        <v>0</v>
      </c>
      <c r="Y267" s="93">
        <f>IFERROR(X267/(Survey!$AL267),0)</f>
        <v>0</v>
      </c>
      <c r="Z267" s="198" t="b">
        <f>IF(OR(Survey!$M267="Alternative strategy or hedge",Survey!$M267="Other",Survey!$L267="Prospectus fund"),TRUE,FALSE)</f>
        <v>0</v>
      </c>
      <c r="AA267" s="198" t="b">
        <f>NOT(ISBLANK(Survey!$M267))</f>
        <v>0</v>
      </c>
      <c r="AB267" s="196" t="str">
        <f t="shared" si="170"/>
        <v>Pass</v>
      </c>
      <c r="AC267" s="54" t="b">
        <f>NOT(ISNUMBER(SEARCH("Other",Survey!$P267)))</f>
        <v>1</v>
      </c>
      <c r="AD267" s="53" t="b">
        <f>NOT(ISBLANK(Survey!$Q267))</f>
        <v>0</v>
      </c>
      <c r="AE267" s="239" t="str" cm="1">
        <f t="array" ref="AE267">IF(OR(IF(OR($AG267+$AH267 = 2, $AI267=1), FALSE, TRUE), AND($AF267:$AF267 = 0)),"Pass","Fail")</f>
        <v>Pass</v>
      </c>
      <c r="AF267" s="235">
        <f>COUNTBLANK(Survey!$W267:$Z267)</f>
        <v>4</v>
      </c>
      <c r="AG267" s="235">
        <f>IF(Survey!$I267="Yes",1,0)</f>
        <v>0</v>
      </c>
      <c r="AH267" s="235">
        <f>IF(OR(Survey!$M267="Mutual fund",Survey!$M267="Alternative mutual fund",Survey!$M267="Money market"),1,0)</f>
        <v>0</v>
      </c>
      <c r="AI267" s="240">
        <f>IF(OR(Survey!$M267="ETF",Survey!$M267="ETF, alternative mutual fund"),1,0)</f>
        <v>0</v>
      </c>
      <c r="AJ267" s="196" t="str">
        <f t="shared" si="171"/>
        <v>Pass</v>
      </c>
      <c r="AK267" s="54" t="b">
        <f>NOT(ISNUMBER(SEARCH("Yes",Survey!$AC267)))</f>
        <v>1</v>
      </c>
      <c r="AL267" s="53" t="b">
        <f>IF(COUNTBLANK(Survey!$AD267:$AE267)=0,TRUE, FALSE)</f>
        <v>0</v>
      </c>
      <c r="AM267" s="196" t="str">
        <f t="shared" si="172"/>
        <v>Pass</v>
      </c>
      <c r="AN267" s="54" t="b">
        <f>NOT(ISNUMBER(SEARCH("Yes",Survey!$AF267)))</f>
        <v>1</v>
      </c>
      <c r="AO267" s="53" t="b">
        <f>NOT(ISBLANK(Survey!$AH267))</f>
        <v>0</v>
      </c>
      <c r="AP267" s="196" t="str">
        <f t="shared" si="173"/>
        <v>Pass</v>
      </c>
      <c r="AQ267" s="54" t="b">
        <f>NOT(OR(ISNUMBER(SEARCH("Other",Survey!$AH267)),ISNUMBER(SEARCH("Multiple",Survey!$AH267))))</f>
        <v>1</v>
      </c>
      <c r="AR267" s="53" t="b">
        <f>NOT(ISBLANK(Survey!$AI267))</f>
        <v>0</v>
      </c>
      <c r="AS267" s="196" t="str">
        <f t="shared" si="174"/>
        <v>Fail</v>
      </c>
      <c r="AT267" s="45">
        <f>(Survey!$AL267)</f>
        <v>0</v>
      </c>
      <c r="AU267" s="37" t="str">
        <f t="shared" si="175"/>
        <v>Fail</v>
      </c>
      <c r="AV267" s="38">
        <f>ABS(Survey!$AL267)</f>
        <v>0</v>
      </c>
      <c r="AW267" s="64">
        <f>ABS(Survey!$AM267)+Survey!$AN267-ABS(Survey!$AO267)+ABS(Survey!$AP267)-ABS(Survey!$AQ267)+ABS(Survey!$AR267)-ABS(Survey!$AS267)+Survey!$AT267</f>
        <v>0</v>
      </c>
      <c r="AX267" s="46" t="str">
        <f t="shared" si="176"/>
        <v>No holdings</v>
      </c>
      <c r="AY267" s="37">
        <f t="shared" si="177"/>
        <v>0</v>
      </c>
      <c r="AZ267" s="196" t="str">
        <f t="shared" si="178"/>
        <v>Pass</v>
      </c>
      <c r="BA267" s="54" t="b">
        <f>IF(ABS(Survey!$AT267)=0,TRUE,FALSE)</f>
        <v>1</v>
      </c>
      <c r="BB267" s="53" t="b">
        <f>NOT(ISBLANK(Survey!$AU267))</f>
        <v>0</v>
      </c>
      <c r="BC267" s="37" t="str">
        <f t="shared" si="179"/>
        <v>Fail</v>
      </c>
      <c r="BD267" s="38">
        <f>ABS(Survey!$AL267)</f>
        <v>0</v>
      </c>
      <c r="BE267" s="38" cm="1">
        <f t="array" ref="BE267">SUM(SUMIF(Survey!AW267:BD267,{"&gt;0","&lt;0"})*{1,-1})-SUM(SUMIF(Survey!BF267:BM267,{"&gt;0","&lt;0"})*{1,-1})</f>
        <v>0</v>
      </c>
      <c r="BF267" s="46" t="str">
        <f t="shared" si="180"/>
        <v>No holdings</v>
      </c>
      <c r="BG267" s="37">
        <f t="shared" si="181"/>
        <v>0</v>
      </c>
      <c r="BH267" s="196" t="str">
        <f t="shared" si="182"/>
        <v>Fail</v>
      </c>
      <c r="BI267" s="47">
        <f>ABS(Survey!$AL267)</f>
        <v>0</v>
      </c>
      <c r="BJ267" s="47" cm="1">
        <f t="array" ref="BJ267">SUM(SUMIF(Survey!BO267:CH267,{"&gt;0","&lt;0"})*{1,-1})-SUM(SUMIF(Survey!CJ267:DC267,{"&gt;0","&lt;0"})*{1,-1})</f>
        <v>0</v>
      </c>
      <c r="BK267" s="48" t="str">
        <f t="shared" si="183"/>
        <v>No holdings</v>
      </c>
      <c r="BL267" s="49">
        <f t="shared" si="184"/>
        <v>0</v>
      </c>
      <c r="BM267" s="196" t="str">
        <f t="shared" si="185"/>
        <v>Pass</v>
      </c>
      <c r="BN267" s="54" t="b">
        <f>IF(ABS(Survey!$CH267)=0,TRUE,FALSE)</f>
        <v>1</v>
      </c>
      <c r="BO267" s="53" t="b">
        <f>NOT(ISBLANK(Survey!$CI267))</f>
        <v>0</v>
      </c>
      <c r="BP267" s="196" t="str">
        <f t="shared" si="186"/>
        <v>Pass</v>
      </c>
      <c r="BQ267" s="54" t="b">
        <f>IF(ABS(Survey!$DC267)=0,TRUE,FALSE)</f>
        <v>1</v>
      </c>
      <c r="BR267" s="53" t="b">
        <f>NOT(ISBLANK(Survey!$DD267))</f>
        <v>0</v>
      </c>
      <c r="BS267" s="37" t="str">
        <f t="shared" si="187"/>
        <v>Pass</v>
      </c>
      <c r="BT267" s="38" cm="1">
        <f t="array" ref="BT267">SUM(SUMIF(Survey!CD267,{"&gt;0","&lt;0"})*{1,-1})+SUM(SUMIF(Survey!CY267,{"&gt;0","&lt;0"})*{1,-1})</f>
        <v>0</v>
      </c>
      <c r="BU267" s="38">
        <f>SUM(SUMIF(Survey!DF267:DL267,{"&gt;0","&lt;0"})*{1,-1})+SUM(SUMIF(Survey!DN267:DT267,{"&gt;0","&lt;0"})*{1,-1})</f>
        <v>0</v>
      </c>
      <c r="BV267" s="37">
        <f t="shared" si="188"/>
        <v>0</v>
      </c>
      <c r="BW267" s="37">
        <f t="shared" si="189"/>
        <v>0</v>
      </c>
      <c r="BX267" s="196" t="str">
        <f t="shared" si="190"/>
        <v>Pass</v>
      </c>
      <c r="BY267" s="54" t="b">
        <f>IF(ABS(Survey!$DL267)=0,TRUE,FALSE)</f>
        <v>1</v>
      </c>
      <c r="BZ267" s="53" t="b">
        <f>NOT(ISBLANK(Survey!DM267))</f>
        <v>0</v>
      </c>
      <c r="CA267" s="196" t="str">
        <f t="shared" si="191"/>
        <v>Pass</v>
      </c>
      <c r="CB267" s="54" t="b">
        <f>IF(ABS(Survey!$DT267)=0,TRUE,FALSE)</f>
        <v>1</v>
      </c>
      <c r="CC267" s="53" t="b">
        <f>NOT(ISBLANK(Survey!$DU267))</f>
        <v>0</v>
      </c>
      <c r="CD267" s="196" t="str">
        <f t="shared" si="192"/>
        <v>Fail</v>
      </c>
      <c r="CE267" s="47">
        <f>SUM(SUMIF(Survey!EA267:EC267,{"&gt;0","&lt;0"})*{1,-1})</f>
        <v>0</v>
      </c>
      <c r="CF267" s="50">
        <f t="shared" si="193"/>
        <v>0</v>
      </c>
      <c r="CG267" s="50">
        <f t="shared" si="194"/>
        <v>100</v>
      </c>
      <c r="CH267" s="48" t="b">
        <f>IF(OR(Survey!$M267="ETF",Survey!$M267="ETF, alternative mutual fund",Survey!$M267="Closed-end", Survey!$M267="Split share corp"),TRUE,FALSE)</f>
        <v>0</v>
      </c>
      <c r="CI267" s="196" t="str">
        <f t="shared" si="195"/>
        <v>Fail</v>
      </c>
      <c r="CJ267" s="47">
        <f>SUM(SUMIF(Survey!EE267:EK267,{"&gt;0","&lt;0"})*{1,-1})</f>
        <v>0</v>
      </c>
      <c r="CK267" s="50">
        <f t="shared" si="196"/>
        <v>0</v>
      </c>
      <c r="CL267" s="49">
        <f t="shared" si="197"/>
        <v>100</v>
      </c>
      <c r="CM267" s="196" t="str">
        <f t="shared" si="198"/>
        <v>Fail</v>
      </c>
      <c r="CN267" s="47">
        <f>SUM(SUMIF(Survey!EM267:ES267,{"&gt;0","&lt;0"})*{1,-1})</f>
        <v>0</v>
      </c>
      <c r="CO267" s="50">
        <f t="shared" si="199"/>
        <v>0</v>
      </c>
      <c r="CP267" s="49">
        <f t="shared" si="200"/>
        <v>100</v>
      </c>
    </row>
    <row r="268" spans="1:94">
      <c r="A268" s="1">
        <v>265</v>
      </c>
      <c r="B268" s="37" t="str">
        <f t="shared" si="161"/>
        <v>Pass</v>
      </c>
      <c r="C268" s="37" t="str">
        <f>IF(COUNTBLANK(Survey!B268:ET268)=$C$2, "Pass", "Fail")</f>
        <v>Pass</v>
      </c>
      <c r="D268" s="37" t="str">
        <f t="shared" si="162"/>
        <v>Fail</v>
      </c>
      <c r="F268" s="196" t="str">
        <f t="shared" si="163"/>
        <v>Fail</v>
      </c>
      <c r="G268" s="43">
        <f>COUNTBLANK(Survey!B268:D268)+COUNTBLANK(Survey!G268)+COUNTBLANK(Survey!I268)+COUNTBLANK(Survey!L268:M268)+COUNTBLANK(Survey!P268)+COUNTBLANK(Survey!S268:U268)+COUNTBLANK(Survey!AA268:AC268)+COUNTBLANK(Survey!AF268:AG268)+COUNTBLANK(Survey!AK268)</f>
        <v>17</v>
      </c>
      <c r="H268" s="196" t="str">
        <f t="shared" si="164"/>
        <v>Pass</v>
      </c>
      <c r="I268" s="44">
        <f>LEN(Survey!E268)</f>
        <v>0</v>
      </c>
      <c r="J268" s="196" t="str">
        <f t="shared" si="165"/>
        <v>Pass</v>
      </c>
      <c r="K268" s="43">
        <f>LEN(Survey!F268)</f>
        <v>0</v>
      </c>
      <c r="L268" s="196" t="str">
        <f t="shared" si="166"/>
        <v>Pass</v>
      </c>
      <c r="M268" s="44">
        <f>LEN(Survey!H268)</f>
        <v>0</v>
      </c>
      <c r="N268" s="43" t="str">
        <f>IF(Survey!$L268="Prospectus fund", "Yes", "No")</f>
        <v>No</v>
      </c>
      <c r="O268" s="196" t="str">
        <f t="shared" si="167"/>
        <v>Pass</v>
      </c>
      <c r="P268" s="44">
        <f>MOD((LEN(Survey!J268)+2),11)</f>
        <v>2</v>
      </c>
      <c r="Q268" s="48" t="b">
        <f>IF(OR(Survey!$M268="ETF",Survey!$M268="ETF, alternative mutual fund",Survey!$M268="Closed-end", Survey!$M268="Split share corp", Survey!$I268="Yes"),TRUE,FALSE)</f>
        <v>0</v>
      </c>
      <c r="R268" s="196" t="str">
        <f>IFERROR(IF(AND(OR(U268=V268,V268 = "Either"),NOT(ISBLANK(Survey!K268))),"Pass","Fail"),"Pass")</f>
        <v>Fail</v>
      </c>
      <c r="S268" s="47" cm="1">
        <f t="array" ref="S268">SUM(SUMIF(Survey!BO268:CH268,{"&gt;0","&lt;0"})*{1,-1})</f>
        <v>0</v>
      </c>
      <c r="T268" s="54" cm="1">
        <f t="array" ref="T268">SUM(SUMIF(Survey!BR268,{"&gt;0","&lt;0"})*{1,-1})+SUM(SUMIF(Survey!CB268,{"&gt;0","&lt;0"})*{1,-1})</f>
        <v>0</v>
      </c>
      <c r="U268" s="54">
        <f>Survey!K268</f>
        <v>0</v>
      </c>
      <c r="V268" s="53" t="str">
        <f t="shared" si="168"/>
        <v>Stand-alone</v>
      </c>
      <c r="W268" s="196" t="str">
        <f t="shared" si="169"/>
        <v>Fail</v>
      </c>
      <c r="X268" s="93" cm="1">
        <f t="array" ref="X268">SUM(SUMIF(Survey!BO268:CH268,{"&gt;0","&lt;0"})*{1,-1})+SUM(SUMIF(Survey!CJ268:DC268,{"&gt;0","&lt;0"})*{1,-1})</f>
        <v>0</v>
      </c>
      <c r="Y268" s="93">
        <f>IFERROR(X268/(Survey!$AL268),0)</f>
        <v>0</v>
      </c>
      <c r="Z268" s="198" t="b">
        <f>IF(OR(Survey!$M268="Alternative strategy or hedge",Survey!$M268="Other",Survey!$L268="Prospectus fund"),TRUE,FALSE)</f>
        <v>0</v>
      </c>
      <c r="AA268" s="198" t="b">
        <f>NOT(ISBLANK(Survey!$M268))</f>
        <v>0</v>
      </c>
      <c r="AB268" s="196" t="str">
        <f t="shared" si="170"/>
        <v>Pass</v>
      </c>
      <c r="AC268" s="54" t="b">
        <f>NOT(ISNUMBER(SEARCH("Other",Survey!$P268)))</f>
        <v>1</v>
      </c>
      <c r="AD268" s="53" t="b">
        <f>NOT(ISBLANK(Survey!$Q268))</f>
        <v>0</v>
      </c>
      <c r="AE268" s="239" t="str" cm="1">
        <f t="array" ref="AE268">IF(OR(IF(OR($AG268+$AH268 = 2, $AI268=1), FALSE, TRUE), AND($AF268:$AF268 = 0)),"Pass","Fail")</f>
        <v>Pass</v>
      </c>
      <c r="AF268" s="235">
        <f>COUNTBLANK(Survey!$W268:$Z268)</f>
        <v>4</v>
      </c>
      <c r="AG268" s="235">
        <f>IF(Survey!$I268="Yes",1,0)</f>
        <v>0</v>
      </c>
      <c r="AH268" s="235">
        <f>IF(OR(Survey!$M268="Mutual fund",Survey!$M268="Alternative mutual fund",Survey!$M268="Money market"),1,0)</f>
        <v>0</v>
      </c>
      <c r="AI268" s="240">
        <f>IF(OR(Survey!$M268="ETF",Survey!$M268="ETF, alternative mutual fund"),1,0)</f>
        <v>0</v>
      </c>
      <c r="AJ268" s="196" t="str">
        <f t="shared" si="171"/>
        <v>Pass</v>
      </c>
      <c r="AK268" s="54" t="b">
        <f>NOT(ISNUMBER(SEARCH("Yes",Survey!$AC268)))</f>
        <v>1</v>
      </c>
      <c r="AL268" s="53" t="b">
        <f>IF(COUNTBLANK(Survey!$AD268:$AE268)=0,TRUE, FALSE)</f>
        <v>0</v>
      </c>
      <c r="AM268" s="196" t="str">
        <f t="shared" si="172"/>
        <v>Pass</v>
      </c>
      <c r="AN268" s="54" t="b">
        <f>NOT(ISNUMBER(SEARCH("Yes",Survey!$AF268)))</f>
        <v>1</v>
      </c>
      <c r="AO268" s="53" t="b">
        <f>NOT(ISBLANK(Survey!$AH268))</f>
        <v>0</v>
      </c>
      <c r="AP268" s="196" t="str">
        <f t="shared" si="173"/>
        <v>Pass</v>
      </c>
      <c r="AQ268" s="54" t="b">
        <f>NOT(OR(ISNUMBER(SEARCH("Other",Survey!$AH268)),ISNUMBER(SEARCH("Multiple",Survey!$AH268))))</f>
        <v>1</v>
      </c>
      <c r="AR268" s="53" t="b">
        <f>NOT(ISBLANK(Survey!$AI268))</f>
        <v>0</v>
      </c>
      <c r="AS268" s="196" t="str">
        <f t="shared" si="174"/>
        <v>Fail</v>
      </c>
      <c r="AT268" s="45">
        <f>(Survey!$AL268)</f>
        <v>0</v>
      </c>
      <c r="AU268" s="37" t="str">
        <f t="shared" si="175"/>
        <v>Fail</v>
      </c>
      <c r="AV268" s="38">
        <f>ABS(Survey!$AL268)</f>
        <v>0</v>
      </c>
      <c r="AW268" s="64">
        <f>ABS(Survey!$AM268)+Survey!$AN268-ABS(Survey!$AO268)+ABS(Survey!$AP268)-ABS(Survey!$AQ268)+ABS(Survey!$AR268)-ABS(Survey!$AS268)+Survey!$AT268</f>
        <v>0</v>
      </c>
      <c r="AX268" s="46" t="str">
        <f t="shared" si="176"/>
        <v>No holdings</v>
      </c>
      <c r="AY268" s="37">
        <f t="shared" si="177"/>
        <v>0</v>
      </c>
      <c r="AZ268" s="196" t="str">
        <f t="shared" si="178"/>
        <v>Pass</v>
      </c>
      <c r="BA268" s="54" t="b">
        <f>IF(ABS(Survey!$AT268)=0,TRUE,FALSE)</f>
        <v>1</v>
      </c>
      <c r="BB268" s="53" t="b">
        <f>NOT(ISBLANK(Survey!$AU268))</f>
        <v>0</v>
      </c>
      <c r="BC268" s="37" t="str">
        <f t="shared" si="179"/>
        <v>Fail</v>
      </c>
      <c r="BD268" s="38">
        <f>ABS(Survey!$AL268)</f>
        <v>0</v>
      </c>
      <c r="BE268" s="38" cm="1">
        <f t="array" ref="BE268">SUM(SUMIF(Survey!AW268:BD268,{"&gt;0","&lt;0"})*{1,-1})-SUM(SUMIF(Survey!BF268:BM268,{"&gt;0","&lt;0"})*{1,-1})</f>
        <v>0</v>
      </c>
      <c r="BF268" s="46" t="str">
        <f t="shared" si="180"/>
        <v>No holdings</v>
      </c>
      <c r="BG268" s="37">
        <f t="shared" si="181"/>
        <v>0</v>
      </c>
      <c r="BH268" s="196" t="str">
        <f t="shared" si="182"/>
        <v>Fail</v>
      </c>
      <c r="BI268" s="47">
        <f>ABS(Survey!$AL268)</f>
        <v>0</v>
      </c>
      <c r="BJ268" s="47" cm="1">
        <f t="array" ref="BJ268">SUM(SUMIF(Survey!BO268:CH268,{"&gt;0","&lt;0"})*{1,-1})-SUM(SUMIF(Survey!CJ268:DC268,{"&gt;0","&lt;0"})*{1,-1})</f>
        <v>0</v>
      </c>
      <c r="BK268" s="48" t="str">
        <f t="shared" si="183"/>
        <v>No holdings</v>
      </c>
      <c r="BL268" s="49">
        <f t="shared" si="184"/>
        <v>0</v>
      </c>
      <c r="BM268" s="196" t="str">
        <f t="shared" si="185"/>
        <v>Pass</v>
      </c>
      <c r="BN268" s="54" t="b">
        <f>IF(ABS(Survey!$CH268)=0,TRUE,FALSE)</f>
        <v>1</v>
      </c>
      <c r="BO268" s="53" t="b">
        <f>NOT(ISBLANK(Survey!$CI268))</f>
        <v>0</v>
      </c>
      <c r="BP268" s="196" t="str">
        <f t="shared" si="186"/>
        <v>Pass</v>
      </c>
      <c r="BQ268" s="54" t="b">
        <f>IF(ABS(Survey!$DC268)=0,TRUE,FALSE)</f>
        <v>1</v>
      </c>
      <c r="BR268" s="53" t="b">
        <f>NOT(ISBLANK(Survey!$DD268))</f>
        <v>0</v>
      </c>
      <c r="BS268" s="37" t="str">
        <f t="shared" si="187"/>
        <v>Pass</v>
      </c>
      <c r="BT268" s="38" cm="1">
        <f t="array" ref="BT268">SUM(SUMIF(Survey!CD268,{"&gt;0","&lt;0"})*{1,-1})+SUM(SUMIF(Survey!CY268,{"&gt;0","&lt;0"})*{1,-1})</f>
        <v>0</v>
      </c>
      <c r="BU268" s="38">
        <f>SUM(SUMIF(Survey!DF268:DL268,{"&gt;0","&lt;0"})*{1,-1})+SUM(SUMIF(Survey!DN268:DT268,{"&gt;0","&lt;0"})*{1,-1})</f>
        <v>0</v>
      </c>
      <c r="BV268" s="37">
        <f t="shared" si="188"/>
        <v>0</v>
      </c>
      <c r="BW268" s="37">
        <f t="shared" si="189"/>
        <v>0</v>
      </c>
      <c r="BX268" s="196" t="str">
        <f t="shared" si="190"/>
        <v>Pass</v>
      </c>
      <c r="BY268" s="54" t="b">
        <f>IF(ABS(Survey!$DL268)=0,TRUE,FALSE)</f>
        <v>1</v>
      </c>
      <c r="BZ268" s="53" t="b">
        <f>NOT(ISBLANK(Survey!DM268))</f>
        <v>0</v>
      </c>
      <c r="CA268" s="196" t="str">
        <f t="shared" si="191"/>
        <v>Pass</v>
      </c>
      <c r="CB268" s="54" t="b">
        <f>IF(ABS(Survey!$DT268)=0,TRUE,FALSE)</f>
        <v>1</v>
      </c>
      <c r="CC268" s="53" t="b">
        <f>NOT(ISBLANK(Survey!$DU268))</f>
        <v>0</v>
      </c>
      <c r="CD268" s="196" t="str">
        <f t="shared" si="192"/>
        <v>Fail</v>
      </c>
      <c r="CE268" s="47">
        <f>SUM(SUMIF(Survey!EA268:EC268,{"&gt;0","&lt;0"})*{1,-1})</f>
        <v>0</v>
      </c>
      <c r="CF268" s="50">
        <f t="shared" si="193"/>
        <v>0</v>
      </c>
      <c r="CG268" s="50">
        <f t="shared" si="194"/>
        <v>100</v>
      </c>
      <c r="CH268" s="48" t="b">
        <f>IF(OR(Survey!$M268="ETF",Survey!$M268="ETF, alternative mutual fund",Survey!$M268="Closed-end", Survey!$M268="Split share corp"),TRUE,FALSE)</f>
        <v>0</v>
      </c>
      <c r="CI268" s="196" t="str">
        <f t="shared" si="195"/>
        <v>Fail</v>
      </c>
      <c r="CJ268" s="47">
        <f>SUM(SUMIF(Survey!EE268:EK268,{"&gt;0","&lt;0"})*{1,-1})</f>
        <v>0</v>
      </c>
      <c r="CK268" s="50">
        <f t="shared" si="196"/>
        <v>0</v>
      </c>
      <c r="CL268" s="49">
        <f t="shared" si="197"/>
        <v>100</v>
      </c>
      <c r="CM268" s="196" t="str">
        <f t="shared" si="198"/>
        <v>Fail</v>
      </c>
      <c r="CN268" s="47">
        <f>SUM(SUMIF(Survey!EM268:ES268,{"&gt;0","&lt;0"})*{1,-1})</f>
        <v>0</v>
      </c>
      <c r="CO268" s="50">
        <f t="shared" si="199"/>
        <v>0</v>
      </c>
      <c r="CP268" s="49">
        <f t="shared" si="200"/>
        <v>100</v>
      </c>
    </row>
    <row r="269" spans="1:94">
      <c r="A269" s="1">
        <v>266</v>
      </c>
      <c r="B269" s="37" t="str">
        <f t="shared" si="161"/>
        <v>Pass</v>
      </c>
      <c r="C269" s="37" t="str">
        <f>IF(COUNTBLANK(Survey!B269:ET269)=$C$2, "Pass", "Fail")</f>
        <v>Pass</v>
      </c>
      <c r="D269" s="37" t="str">
        <f t="shared" si="162"/>
        <v>Fail</v>
      </c>
      <c r="F269" s="196" t="str">
        <f t="shared" si="163"/>
        <v>Fail</v>
      </c>
      <c r="G269" s="43">
        <f>COUNTBLANK(Survey!B269:D269)+COUNTBLANK(Survey!G269)+COUNTBLANK(Survey!I269)+COUNTBLANK(Survey!L269:M269)+COUNTBLANK(Survey!P269)+COUNTBLANK(Survey!S269:U269)+COUNTBLANK(Survey!AA269:AC269)+COUNTBLANK(Survey!AF269:AG269)+COUNTBLANK(Survey!AK269)</f>
        <v>17</v>
      </c>
      <c r="H269" s="196" t="str">
        <f t="shared" si="164"/>
        <v>Pass</v>
      </c>
      <c r="I269" s="44">
        <f>LEN(Survey!E269)</f>
        <v>0</v>
      </c>
      <c r="J269" s="196" t="str">
        <f t="shared" si="165"/>
        <v>Pass</v>
      </c>
      <c r="K269" s="43">
        <f>LEN(Survey!F269)</f>
        <v>0</v>
      </c>
      <c r="L269" s="196" t="str">
        <f t="shared" si="166"/>
        <v>Pass</v>
      </c>
      <c r="M269" s="44">
        <f>LEN(Survey!H269)</f>
        <v>0</v>
      </c>
      <c r="N269" s="43" t="str">
        <f>IF(Survey!$L269="Prospectus fund", "Yes", "No")</f>
        <v>No</v>
      </c>
      <c r="O269" s="196" t="str">
        <f t="shared" si="167"/>
        <v>Pass</v>
      </c>
      <c r="P269" s="44">
        <f>MOD((LEN(Survey!J269)+2),11)</f>
        <v>2</v>
      </c>
      <c r="Q269" s="48" t="b">
        <f>IF(OR(Survey!$M269="ETF",Survey!$M269="ETF, alternative mutual fund",Survey!$M269="Closed-end", Survey!$M269="Split share corp", Survey!$I269="Yes"),TRUE,FALSE)</f>
        <v>0</v>
      </c>
      <c r="R269" s="196" t="str">
        <f>IFERROR(IF(AND(OR(U269=V269,V269 = "Either"),NOT(ISBLANK(Survey!K269))),"Pass","Fail"),"Pass")</f>
        <v>Fail</v>
      </c>
      <c r="S269" s="47" cm="1">
        <f t="array" ref="S269">SUM(SUMIF(Survey!BO269:CH269,{"&gt;0","&lt;0"})*{1,-1})</f>
        <v>0</v>
      </c>
      <c r="T269" s="54" cm="1">
        <f t="array" ref="T269">SUM(SUMIF(Survey!BR269,{"&gt;0","&lt;0"})*{1,-1})+SUM(SUMIF(Survey!CB269,{"&gt;0","&lt;0"})*{1,-1})</f>
        <v>0</v>
      </c>
      <c r="U269" s="54">
        <f>Survey!K269</f>
        <v>0</v>
      </c>
      <c r="V269" s="53" t="str">
        <f t="shared" si="168"/>
        <v>Stand-alone</v>
      </c>
      <c r="W269" s="196" t="str">
        <f t="shared" si="169"/>
        <v>Fail</v>
      </c>
      <c r="X269" s="93" cm="1">
        <f t="array" ref="X269">SUM(SUMIF(Survey!BO269:CH269,{"&gt;0","&lt;0"})*{1,-1})+SUM(SUMIF(Survey!CJ269:DC269,{"&gt;0","&lt;0"})*{1,-1})</f>
        <v>0</v>
      </c>
      <c r="Y269" s="93">
        <f>IFERROR(X269/(Survey!$AL269),0)</f>
        <v>0</v>
      </c>
      <c r="Z269" s="198" t="b">
        <f>IF(OR(Survey!$M269="Alternative strategy or hedge",Survey!$M269="Other",Survey!$L269="Prospectus fund"),TRUE,FALSE)</f>
        <v>0</v>
      </c>
      <c r="AA269" s="198" t="b">
        <f>NOT(ISBLANK(Survey!$M269))</f>
        <v>0</v>
      </c>
      <c r="AB269" s="196" t="str">
        <f t="shared" si="170"/>
        <v>Pass</v>
      </c>
      <c r="AC269" s="54" t="b">
        <f>NOT(ISNUMBER(SEARCH("Other",Survey!$P269)))</f>
        <v>1</v>
      </c>
      <c r="AD269" s="53" t="b">
        <f>NOT(ISBLANK(Survey!$Q269))</f>
        <v>0</v>
      </c>
      <c r="AE269" s="239" t="str" cm="1">
        <f t="array" ref="AE269">IF(OR(IF(OR($AG269+$AH269 = 2, $AI269=1), FALSE, TRUE), AND($AF269:$AF269 = 0)),"Pass","Fail")</f>
        <v>Pass</v>
      </c>
      <c r="AF269" s="235">
        <f>COUNTBLANK(Survey!$W269:$Z269)</f>
        <v>4</v>
      </c>
      <c r="AG269" s="235">
        <f>IF(Survey!$I269="Yes",1,0)</f>
        <v>0</v>
      </c>
      <c r="AH269" s="235">
        <f>IF(OR(Survey!$M269="Mutual fund",Survey!$M269="Alternative mutual fund",Survey!$M269="Money market"),1,0)</f>
        <v>0</v>
      </c>
      <c r="AI269" s="240">
        <f>IF(OR(Survey!$M269="ETF",Survey!$M269="ETF, alternative mutual fund"),1,0)</f>
        <v>0</v>
      </c>
      <c r="AJ269" s="196" t="str">
        <f t="shared" si="171"/>
        <v>Pass</v>
      </c>
      <c r="AK269" s="54" t="b">
        <f>NOT(ISNUMBER(SEARCH("Yes",Survey!$AC269)))</f>
        <v>1</v>
      </c>
      <c r="AL269" s="53" t="b">
        <f>IF(COUNTBLANK(Survey!$AD269:$AE269)=0,TRUE, FALSE)</f>
        <v>0</v>
      </c>
      <c r="AM269" s="196" t="str">
        <f t="shared" si="172"/>
        <v>Pass</v>
      </c>
      <c r="AN269" s="54" t="b">
        <f>NOT(ISNUMBER(SEARCH("Yes",Survey!$AF269)))</f>
        <v>1</v>
      </c>
      <c r="AO269" s="53" t="b">
        <f>NOT(ISBLANK(Survey!$AH269))</f>
        <v>0</v>
      </c>
      <c r="AP269" s="196" t="str">
        <f t="shared" si="173"/>
        <v>Pass</v>
      </c>
      <c r="AQ269" s="54" t="b">
        <f>NOT(OR(ISNUMBER(SEARCH("Other",Survey!$AH269)),ISNUMBER(SEARCH("Multiple",Survey!$AH269))))</f>
        <v>1</v>
      </c>
      <c r="AR269" s="53" t="b">
        <f>NOT(ISBLANK(Survey!$AI269))</f>
        <v>0</v>
      </c>
      <c r="AS269" s="196" t="str">
        <f t="shared" si="174"/>
        <v>Fail</v>
      </c>
      <c r="AT269" s="45">
        <f>(Survey!$AL269)</f>
        <v>0</v>
      </c>
      <c r="AU269" s="37" t="str">
        <f t="shared" si="175"/>
        <v>Fail</v>
      </c>
      <c r="AV269" s="38">
        <f>ABS(Survey!$AL269)</f>
        <v>0</v>
      </c>
      <c r="AW269" s="64">
        <f>ABS(Survey!$AM269)+Survey!$AN269-ABS(Survey!$AO269)+ABS(Survey!$AP269)-ABS(Survey!$AQ269)+ABS(Survey!$AR269)-ABS(Survey!$AS269)+Survey!$AT269</f>
        <v>0</v>
      </c>
      <c r="AX269" s="46" t="str">
        <f t="shared" si="176"/>
        <v>No holdings</v>
      </c>
      <c r="AY269" s="37">
        <f t="shared" si="177"/>
        <v>0</v>
      </c>
      <c r="AZ269" s="196" t="str">
        <f t="shared" si="178"/>
        <v>Pass</v>
      </c>
      <c r="BA269" s="54" t="b">
        <f>IF(ABS(Survey!$AT269)=0,TRUE,FALSE)</f>
        <v>1</v>
      </c>
      <c r="BB269" s="53" t="b">
        <f>NOT(ISBLANK(Survey!$AU269))</f>
        <v>0</v>
      </c>
      <c r="BC269" s="37" t="str">
        <f t="shared" si="179"/>
        <v>Fail</v>
      </c>
      <c r="BD269" s="38">
        <f>ABS(Survey!$AL269)</f>
        <v>0</v>
      </c>
      <c r="BE269" s="38" cm="1">
        <f t="array" ref="BE269">SUM(SUMIF(Survey!AW269:BD269,{"&gt;0","&lt;0"})*{1,-1})-SUM(SUMIF(Survey!BF269:BM269,{"&gt;0","&lt;0"})*{1,-1})</f>
        <v>0</v>
      </c>
      <c r="BF269" s="46" t="str">
        <f t="shared" si="180"/>
        <v>No holdings</v>
      </c>
      <c r="BG269" s="37">
        <f t="shared" si="181"/>
        <v>0</v>
      </c>
      <c r="BH269" s="196" t="str">
        <f t="shared" si="182"/>
        <v>Fail</v>
      </c>
      <c r="BI269" s="47">
        <f>ABS(Survey!$AL269)</f>
        <v>0</v>
      </c>
      <c r="BJ269" s="47" cm="1">
        <f t="array" ref="BJ269">SUM(SUMIF(Survey!BO269:CH269,{"&gt;0","&lt;0"})*{1,-1})-SUM(SUMIF(Survey!CJ269:DC269,{"&gt;0","&lt;0"})*{1,-1})</f>
        <v>0</v>
      </c>
      <c r="BK269" s="48" t="str">
        <f t="shared" si="183"/>
        <v>No holdings</v>
      </c>
      <c r="BL269" s="49">
        <f t="shared" si="184"/>
        <v>0</v>
      </c>
      <c r="BM269" s="196" t="str">
        <f t="shared" si="185"/>
        <v>Pass</v>
      </c>
      <c r="BN269" s="54" t="b">
        <f>IF(ABS(Survey!$CH269)=0,TRUE,FALSE)</f>
        <v>1</v>
      </c>
      <c r="BO269" s="53" t="b">
        <f>NOT(ISBLANK(Survey!$CI269))</f>
        <v>0</v>
      </c>
      <c r="BP269" s="196" t="str">
        <f t="shared" si="186"/>
        <v>Pass</v>
      </c>
      <c r="BQ269" s="54" t="b">
        <f>IF(ABS(Survey!$DC269)=0,TRUE,FALSE)</f>
        <v>1</v>
      </c>
      <c r="BR269" s="53" t="b">
        <f>NOT(ISBLANK(Survey!$DD269))</f>
        <v>0</v>
      </c>
      <c r="BS269" s="37" t="str">
        <f t="shared" si="187"/>
        <v>Pass</v>
      </c>
      <c r="BT269" s="38" cm="1">
        <f t="array" ref="BT269">SUM(SUMIF(Survey!CD269,{"&gt;0","&lt;0"})*{1,-1})+SUM(SUMIF(Survey!CY269,{"&gt;0","&lt;0"})*{1,-1})</f>
        <v>0</v>
      </c>
      <c r="BU269" s="38">
        <f>SUM(SUMIF(Survey!DF269:DL269,{"&gt;0","&lt;0"})*{1,-1})+SUM(SUMIF(Survey!DN269:DT269,{"&gt;0","&lt;0"})*{1,-1})</f>
        <v>0</v>
      </c>
      <c r="BV269" s="37">
        <f t="shared" si="188"/>
        <v>0</v>
      </c>
      <c r="BW269" s="37">
        <f t="shared" si="189"/>
        <v>0</v>
      </c>
      <c r="BX269" s="196" t="str">
        <f t="shared" si="190"/>
        <v>Pass</v>
      </c>
      <c r="BY269" s="54" t="b">
        <f>IF(ABS(Survey!$DL269)=0,TRUE,FALSE)</f>
        <v>1</v>
      </c>
      <c r="BZ269" s="53" t="b">
        <f>NOT(ISBLANK(Survey!DM269))</f>
        <v>0</v>
      </c>
      <c r="CA269" s="196" t="str">
        <f t="shared" si="191"/>
        <v>Pass</v>
      </c>
      <c r="CB269" s="54" t="b">
        <f>IF(ABS(Survey!$DT269)=0,TRUE,FALSE)</f>
        <v>1</v>
      </c>
      <c r="CC269" s="53" t="b">
        <f>NOT(ISBLANK(Survey!$DU269))</f>
        <v>0</v>
      </c>
      <c r="CD269" s="196" t="str">
        <f t="shared" si="192"/>
        <v>Fail</v>
      </c>
      <c r="CE269" s="47">
        <f>SUM(SUMIF(Survey!EA269:EC269,{"&gt;0","&lt;0"})*{1,-1})</f>
        <v>0</v>
      </c>
      <c r="CF269" s="50">
        <f t="shared" si="193"/>
        <v>0</v>
      </c>
      <c r="CG269" s="50">
        <f t="shared" si="194"/>
        <v>100</v>
      </c>
      <c r="CH269" s="48" t="b">
        <f>IF(OR(Survey!$M269="ETF",Survey!$M269="ETF, alternative mutual fund",Survey!$M269="Closed-end", Survey!$M269="Split share corp"),TRUE,FALSE)</f>
        <v>0</v>
      </c>
      <c r="CI269" s="196" t="str">
        <f t="shared" si="195"/>
        <v>Fail</v>
      </c>
      <c r="CJ269" s="47">
        <f>SUM(SUMIF(Survey!EE269:EK269,{"&gt;0","&lt;0"})*{1,-1})</f>
        <v>0</v>
      </c>
      <c r="CK269" s="50">
        <f t="shared" si="196"/>
        <v>0</v>
      </c>
      <c r="CL269" s="49">
        <f t="shared" si="197"/>
        <v>100</v>
      </c>
      <c r="CM269" s="196" t="str">
        <f t="shared" si="198"/>
        <v>Fail</v>
      </c>
      <c r="CN269" s="47">
        <f>SUM(SUMIF(Survey!EM269:ES269,{"&gt;0","&lt;0"})*{1,-1})</f>
        <v>0</v>
      </c>
      <c r="CO269" s="50">
        <f t="shared" si="199"/>
        <v>0</v>
      </c>
      <c r="CP269" s="49">
        <f t="shared" si="200"/>
        <v>100</v>
      </c>
    </row>
    <row r="270" spans="1:94">
      <c r="A270" s="1">
        <v>267</v>
      </c>
      <c r="B270" s="37" t="str">
        <f t="shared" si="161"/>
        <v>Pass</v>
      </c>
      <c r="C270" s="37" t="str">
        <f>IF(COUNTBLANK(Survey!B270:ET270)=$C$2, "Pass", "Fail")</f>
        <v>Pass</v>
      </c>
      <c r="D270" s="37" t="str">
        <f t="shared" si="162"/>
        <v>Fail</v>
      </c>
      <c r="F270" s="196" t="str">
        <f t="shared" si="163"/>
        <v>Fail</v>
      </c>
      <c r="G270" s="43">
        <f>COUNTBLANK(Survey!B270:D270)+COUNTBLANK(Survey!G270)+COUNTBLANK(Survey!I270)+COUNTBLANK(Survey!L270:M270)+COUNTBLANK(Survey!P270)+COUNTBLANK(Survey!S270:U270)+COUNTBLANK(Survey!AA270:AC270)+COUNTBLANK(Survey!AF270:AG270)+COUNTBLANK(Survey!AK270)</f>
        <v>17</v>
      </c>
      <c r="H270" s="196" t="str">
        <f t="shared" si="164"/>
        <v>Pass</v>
      </c>
      <c r="I270" s="44">
        <f>LEN(Survey!E270)</f>
        <v>0</v>
      </c>
      <c r="J270" s="196" t="str">
        <f t="shared" si="165"/>
        <v>Pass</v>
      </c>
      <c r="K270" s="43">
        <f>LEN(Survey!F270)</f>
        <v>0</v>
      </c>
      <c r="L270" s="196" t="str">
        <f t="shared" si="166"/>
        <v>Pass</v>
      </c>
      <c r="M270" s="44">
        <f>LEN(Survey!H270)</f>
        <v>0</v>
      </c>
      <c r="N270" s="43" t="str">
        <f>IF(Survey!$L270="Prospectus fund", "Yes", "No")</f>
        <v>No</v>
      </c>
      <c r="O270" s="196" t="str">
        <f t="shared" si="167"/>
        <v>Pass</v>
      </c>
      <c r="P270" s="44">
        <f>MOD((LEN(Survey!J270)+2),11)</f>
        <v>2</v>
      </c>
      <c r="Q270" s="48" t="b">
        <f>IF(OR(Survey!$M270="ETF",Survey!$M270="ETF, alternative mutual fund",Survey!$M270="Closed-end", Survey!$M270="Split share corp", Survey!$I270="Yes"),TRUE,FALSE)</f>
        <v>0</v>
      </c>
      <c r="R270" s="196" t="str">
        <f>IFERROR(IF(AND(OR(U270=V270,V270 = "Either"),NOT(ISBLANK(Survey!K270))),"Pass","Fail"),"Pass")</f>
        <v>Fail</v>
      </c>
      <c r="S270" s="47" cm="1">
        <f t="array" ref="S270">SUM(SUMIF(Survey!BO270:CH270,{"&gt;0","&lt;0"})*{1,-1})</f>
        <v>0</v>
      </c>
      <c r="T270" s="54" cm="1">
        <f t="array" ref="T270">SUM(SUMIF(Survey!BR270,{"&gt;0","&lt;0"})*{1,-1})+SUM(SUMIF(Survey!CB270,{"&gt;0","&lt;0"})*{1,-1})</f>
        <v>0</v>
      </c>
      <c r="U270" s="54">
        <f>Survey!K270</f>
        <v>0</v>
      </c>
      <c r="V270" s="53" t="str">
        <f t="shared" si="168"/>
        <v>Stand-alone</v>
      </c>
      <c r="W270" s="196" t="str">
        <f t="shared" si="169"/>
        <v>Fail</v>
      </c>
      <c r="X270" s="93" cm="1">
        <f t="array" ref="X270">SUM(SUMIF(Survey!BO270:CH270,{"&gt;0","&lt;0"})*{1,-1})+SUM(SUMIF(Survey!CJ270:DC270,{"&gt;0","&lt;0"})*{1,-1})</f>
        <v>0</v>
      </c>
      <c r="Y270" s="93">
        <f>IFERROR(X270/(Survey!$AL270),0)</f>
        <v>0</v>
      </c>
      <c r="Z270" s="198" t="b">
        <f>IF(OR(Survey!$M270="Alternative strategy or hedge",Survey!$M270="Other",Survey!$L270="Prospectus fund"),TRUE,FALSE)</f>
        <v>0</v>
      </c>
      <c r="AA270" s="198" t="b">
        <f>NOT(ISBLANK(Survey!$M270))</f>
        <v>0</v>
      </c>
      <c r="AB270" s="196" t="str">
        <f t="shared" si="170"/>
        <v>Pass</v>
      </c>
      <c r="AC270" s="54" t="b">
        <f>NOT(ISNUMBER(SEARCH("Other",Survey!$P270)))</f>
        <v>1</v>
      </c>
      <c r="AD270" s="53" t="b">
        <f>NOT(ISBLANK(Survey!$Q270))</f>
        <v>0</v>
      </c>
      <c r="AE270" s="239" t="str" cm="1">
        <f t="array" ref="AE270">IF(OR(IF(OR($AG270+$AH270 = 2, $AI270=1), FALSE, TRUE), AND($AF270:$AF270 = 0)),"Pass","Fail")</f>
        <v>Pass</v>
      </c>
      <c r="AF270" s="235">
        <f>COUNTBLANK(Survey!$W270:$Z270)</f>
        <v>4</v>
      </c>
      <c r="AG270" s="235">
        <f>IF(Survey!$I270="Yes",1,0)</f>
        <v>0</v>
      </c>
      <c r="AH270" s="235">
        <f>IF(OR(Survey!$M270="Mutual fund",Survey!$M270="Alternative mutual fund",Survey!$M270="Money market"),1,0)</f>
        <v>0</v>
      </c>
      <c r="AI270" s="240">
        <f>IF(OR(Survey!$M270="ETF",Survey!$M270="ETF, alternative mutual fund"),1,0)</f>
        <v>0</v>
      </c>
      <c r="AJ270" s="196" t="str">
        <f t="shared" si="171"/>
        <v>Pass</v>
      </c>
      <c r="AK270" s="54" t="b">
        <f>NOT(ISNUMBER(SEARCH("Yes",Survey!$AC270)))</f>
        <v>1</v>
      </c>
      <c r="AL270" s="53" t="b">
        <f>IF(COUNTBLANK(Survey!$AD270:$AE270)=0,TRUE, FALSE)</f>
        <v>0</v>
      </c>
      <c r="AM270" s="196" t="str">
        <f t="shared" si="172"/>
        <v>Pass</v>
      </c>
      <c r="AN270" s="54" t="b">
        <f>NOT(ISNUMBER(SEARCH("Yes",Survey!$AF270)))</f>
        <v>1</v>
      </c>
      <c r="AO270" s="53" t="b">
        <f>NOT(ISBLANK(Survey!$AH270))</f>
        <v>0</v>
      </c>
      <c r="AP270" s="196" t="str">
        <f t="shared" si="173"/>
        <v>Pass</v>
      </c>
      <c r="AQ270" s="54" t="b">
        <f>NOT(OR(ISNUMBER(SEARCH("Other",Survey!$AH270)),ISNUMBER(SEARCH("Multiple",Survey!$AH270))))</f>
        <v>1</v>
      </c>
      <c r="AR270" s="53" t="b">
        <f>NOT(ISBLANK(Survey!$AI270))</f>
        <v>0</v>
      </c>
      <c r="AS270" s="196" t="str">
        <f t="shared" si="174"/>
        <v>Fail</v>
      </c>
      <c r="AT270" s="45">
        <f>(Survey!$AL270)</f>
        <v>0</v>
      </c>
      <c r="AU270" s="37" t="str">
        <f t="shared" si="175"/>
        <v>Fail</v>
      </c>
      <c r="AV270" s="38">
        <f>ABS(Survey!$AL270)</f>
        <v>0</v>
      </c>
      <c r="AW270" s="64">
        <f>ABS(Survey!$AM270)+Survey!$AN270-ABS(Survey!$AO270)+ABS(Survey!$AP270)-ABS(Survey!$AQ270)+ABS(Survey!$AR270)-ABS(Survey!$AS270)+Survey!$AT270</f>
        <v>0</v>
      </c>
      <c r="AX270" s="46" t="str">
        <f t="shared" si="176"/>
        <v>No holdings</v>
      </c>
      <c r="AY270" s="37">
        <f t="shared" si="177"/>
        <v>0</v>
      </c>
      <c r="AZ270" s="196" t="str">
        <f t="shared" si="178"/>
        <v>Pass</v>
      </c>
      <c r="BA270" s="54" t="b">
        <f>IF(ABS(Survey!$AT270)=0,TRUE,FALSE)</f>
        <v>1</v>
      </c>
      <c r="BB270" s="53" t="b">
        <f>NOT(ISBLANK(Survey!$AU270))</f>
        <v>0</v>
      </c>
      <c r="BC270" s="37" t="str">
        <f t="shared" si="179"/>
        <v>Fail</v>
      </c>
      <c r="BD270" s="38">
        <f>ABS(Survey!$AL270)</f>
        <v>0</v>
      </c>
      <c r="BE270" s="38" cm="1">
        <f t="array" ref="BE270">SUM(SUMIF(Survey!AW270:BD270,{"&gt;0","&lt;0"})*{1,-1})-SUM(SUMIF(Survey!BF270:BM270,{"&gt;0","&lt;0"})*{1,-1})</f>
        <v>0</v>
      </c>
      <c r="BF270" s="46" t="str">
        <f t="shared" si="180"/>
        <v>No holdings</v>
      </c>
      <c r="BG270" s="37">
        <f t="shared" si="181"/>
        <v>0</v>
      </c>
      <c r="BH270" s="196" t="str">
        <f t="shared" si="182"/>
        <v>Fail</v>
      </c>
      <c r="BI270" s="47">
        <f>ABS(Survey!$AL270)</f>
        <v>0</v>
      </c>
      <c r="BJ270" s="47" cm="1">
        <f t="array" ref="BJ270">SUM(SUMIF(Survey!BO270:CH270,{"&gt;0","&lt;0"})*{1,-1})-SUM(SUMIF(Survey!CJ270:DC270,{"&gt;0","&lt;0"})*{1,-1})</f>
        <v>0</v>
      </c>
      <c r="BK270" s="48" t="str">
        <f t="shared" si="183"/>
        <v>No holdings</v>
      </c>
      <c r="BL270" s="49">
        <f t="shared" si="184"/>
        <v>0</v>
      </c>
      <c r="BM270" s="196" t="str">
        <f t="shared" si="185"/>
        <v>Pass</v>
      </c>
      <c r="BN270" s="54" t="b">
        <f>IF(ABS(Survey!$CH270)=0,TRUE,FALSE)</f>
        <v>1</v>
      </c>
      <c r="BO270" s="53" t="b">
        <f>NOT(ISBLANK(Survey!$CI270))</f>
        <v>0</v>
      </c>
      <c r="BP270" s="196" t="str">
        <f t="shared" si="186"/>
        <v>Pass</v>
      </c>
      <c r="BQ270" s="54" t="b">
        <f>IF(ABS(Survey!$DC270)=0,TRUE,FALSE)</f>
        <v>1</v>
      </c>
      <c r="BR270" s="53" t="b">
        <f>NOT(ISBLANK(Survey!$DD270))</f>
        <v>0</v>
      </c>
      <c r="BS270" s="37" t="str">
        <f t="shared" si="187"/>
        <v>Pass</v>
      </c>
      <c r="BT270" s="38" cm="1">
        <f t="array" ref="BT270">SUM(SUMIF(Survey!CD270,{"&gt;0","&lt;0"})*{1,-1})+SUM(SUMIF(Survey!CY270,{"&gt;0","&lt;0"})*{1,-1})</f>
        <v>0</v>
      </c>
      <c r="BU270" s="38">
        <f>SUM(SUMIF(Survey!DF270:DL270,{"&gt;0","&lt;0"})*{1,-1})+SUM(SUMIF(Survey!DN270:DT270,{"&gt;0","&lt;0"})*{1,-1})</f>
        <v>0</v>
      </c>
      <c r="BV270" s="37">
        <f t="shared" si="188"/>
        <v>0</v>
      </c>
      <c r="BW270" s="37">
        <f t="shared" si="189"/>
        <v>0</v>
      </c>
      <c r="BX270" s="196" t="str">
        <f t="shared" si="190"/>
        <v>Pass</v>
      </c>
      <c r="BY270" s="54" t="b">
        <f>IF(ABS(Survey!$DL270)=0,TRUE,FALSE)</f>
        <v>1</v>
      </c>
      <c r="BZ270" s="53" t="b">
        <f>NOT(ISBLANK(Survey!DM270))</f>
        <v>0</v>
      </c>
      <c r="CA270" s="196" t="str">
        <f t="shared" si="191"/>
        <v>Pass</v>
      </c>
      <c r="CB270" s="54" t="b">
        <f>IF(ABS(Survey!$DT270)=0,TRUE,FALSE)</f>
        <v>1</v>
      </c>
      <c r="CC270" s="53" t="b">
        <f>NOT(ISBLANK(Survey!$DU270))</f>
        <v>0</v>
      </c>
      <c r="CD270" s="196" t="str">
        <f t="shared" si="192"/>
        <v>Fail</v>
      </c>
      <c r="CE270" s="47">
        <f>SUM(SUMIF(Survey!EA270:EC270,{"&gt;0","&lt;0"})*{1,-1})</f>
        <v>0</v>
      </c>
      <c r="CF270" s="50">
        <f t="shared" si="193"/>
        <v>0</v>
      </c>
      <c r="CG270" s="50">
        <f t="shared" si="194"/>
        <v>100</v>
      </c>
      <c r="CH270" s="48" t="b">
        <f>IF(OR(Survey!$M270="ETF",Survey!$M270="ETF, alternative mutual fund",Survey!$M270="Closed-end", Survey!$M270="Split share corp"),TRUE,FALSE)</f>
        <v>0</v>
      </c>
      <c r="CI270" s="196" t="str">
        <f t="shared" si="195"/>
        <v>Fail</v>
      </c>
      <c r="CJ270" s="47">
        <f>SUM(SUMIF(Survey!EE270:EK270,{"&gt;0","&lt;0"})*{1,-1})</f>
        <v>0</v>
      </c>
      <c r="CK270" s="50">
        <f t="shared" si="196"/>
        <v>0</v>
      </c>
      <c r="CL270" s="49">
        <f t="shared" si="197"/>
        <v>100</v>
      </c>
      <c r="CM270" s="196" t="str">
        <f t="shared" si="198"/>
        <v>Fail</v>
      </c>
      <c r="CN270" s="47">
        <f>SUM(SUMIF(Survey!EM270:ES270,{"&gt;0","&lt;0"})*{1,-1})</f>
        <v>0</v>
      </c>
      <c r="CO270" s="50">
        <f t="shared" si="199"/>
        <v>0</v>
      </c>
      <c r="CP270" s="49">
        <f t="shared" si="200"/>
        <v>100</v>
      </c>
    </row>
    <row r="271" spans="1:94">
      <c r="A271" s="1">
        <v>268</v>
      </c>
      <c r="B271" s="37" t="str">
        <f t="shared" si="161"/>
        <v>Pass</v>
      </c>
      <c r="C271" s="37" t="str">
        <f>IF(COUNTBLANK(Survey!B271:ET271)=$C$2, "Pass", "Fail")</f>
        <v>Pass</v>
      </c>
      <c r="D271" s="37" t="str">
        <f t="shared" si="162"/>
        <v>Fail</v>
      </c>
      <c r="F271" s="196" t="str">
        <f t="shared" si="163"/>
        <v>Fail</v>
      </c>
      <c r="G271" s="43">
        <f>COUNTBLANK(Survey!B271:D271)+COUNTBLANK(Survey!G271)+COUNTBLANK(Survey!I271)+COUNTBLANK(Survey!L271:M271)+COUNTBLANK(Survey!P271)+COUNTBLANK(Survey!S271:U271)+COUNTBLANK(Survey!AA271:AC271)+COUNTBLANK(Survey!AF271:AG271)+COUNTBLANK(Survey!AK271)</f>
        <v>17</v>
      </c>
      <c r="H271" s="196" t="str">
        <f t="shared" si="164"/>
        <v>Pass</v>
      </c>
      <c r="I271" s="44">
        <f>LEN(Survey!E271)</f>
        <v>0</v>
      </c>
      <c r="J271" s="196" t="str">
        <f t="shared" si="165"/>
        <v>Pass</v>
      </c>
      <c r="K271" s="43">
        <f>LEN(Survey!F271)</f>
        <v>0</v>
      </c>
      <c r="L271" s="196" t="str">
        <f t="shared" si="166"/>
        <v>Pass</v>
      </c>
      <c r="M271" s="44">
        <f>LEN(Survey!H271)</f>
        <v>0</v>
      </c>
      <c r="N271" s="43" t="str">
        <f>IF(Survey!$L271="Prospectus fund", "Yes", "No")</f>
        <v>No</v>
      </c>
      <c r="O271" s="196" t="str">
        <f t="shared" si="167"/>
        <v>Pass</v>
      </c>
      <c r="P271" s="44">
        <f>MOD((LEN(Survey!J271)+2),11)</f>
        <v>2</v>
      </c>
      <c r="Q271" s="48" t="b">
        <f>IF(OR(Survey!$M271="ETF",Survey!$M271="ETF, alternative mutual fund",Survey!$M271="Closed-end", Survey!$M271="Split share corp", Survey!$I271="Yes"),TRUE,FALSE)</f>
        <v>0</v>
      </c>
      <c r="R271" s="196" t="str">
        <f>IFERROR(IF(AND(OR(U271=V271,V271 = "Either"),NOT(ISBLANK(Survey!K271))),"Pass","Fail"),"Pass")</f>
        <v>Fail</v>
      </c>
      <c r="S271" s="47" cm="1">
        <f t="array" ref="S271">SUM(SUMIF(Survey!BO271:CH271,{"&gt;0","&lt;0"})*{1,-1})</f>
        <v>0</v>
      </c>
      <c r="T271" s="54" cm="1">
        <f t="array" ref="T271">SUM(SUMIF(Survey!BR271,{"&gt;0","&lt;0"})*{1,-1})+SUM(SUMIF(Survey!CB271,{"&gt;0","&lt;0"})*{1,-1})</f>
        <v>0</v>
      </c>
      <c r="U271" s="54">
        <f>Survey!K271</f>
        <v>0</v>
      </c>
      <c r="V271" s="53" t="str">
        <f t="shared" si="168"/>
        <v>Stand-alone</v>
      </c>
      <c r="W271" s="196" t="str">
        <f t="shared" si="169"/>
        <v>Fail</v>
      </c>
      <c r="X271" s="93" cm="1">
        <f t="array" ref="X271">SUM(SUMIF(Survey!BO271:CH271,{"&gt;0","&lt;0"})*{1,-1})+SUM(SUMIF(Survey!CJ271:DC271,{"&gt;0","&lt;0"})*{1,-1})</f>
        <v>0</v>
      </c>
      <c r="Y271" s="93">
        <f>IFERROR(X271/(Survey!$AL271),0)</f>
        <v>0</v>
      </c>
      <c r="Z271" s="198" t="b">
        <f>IF(OR(Survey!$M271="Alternative strategy or hedge",Survey!$M271="Other",Survey!$L271="Prospectus fund"),TRUE,FALSE)</f>
        <v>0</v>
      </c>
      <c r="AA271" s="198" t="b">
        <f>NOT(ISBLANK(Survey!$M271))</f>
        <v>0</v>
      </c>
      <c r="AB271" s="196" t="str">
        <f t="shared" si="170"/>
        <v>Pass</v>
      </c>
      <c r="AC271" s="54" t="b">
        <f>NOT(ISNUMBER(SEARCH("Other",Survey!$P271)))</f>
        <v>1</v>
      </c>
      <c r="AD271" s="53" t="b">
        <f>NOT(ISBLANK(Survey!$Q271))</f>
        <v>0</v>
      </c>
      <c r="AE271" s="239" t="str" cm="1">
        <f t="array" ref="AE271">IF(OR(IF(OR($AG271+$AH271 = 2, $AI271=1), FALSE, TRUE), AND($AF271:$AF271 = 0)),"Pass","Fail")</f>
        <v>Pass</v>
      </c>
      <c r="AF271" s="235">
        <f>COUNTBLANK(Survey!$W271:$Z271)</f>
        <v>4</v>
      </c>
      <c r="AG271" s="235">
        <f>IF(Survey!$I271="Yes",1,0)</f>
        <v>0</v>
      </c>
      <c r="AH271" s="235">
        <f>IF(OR(Survey!$M271="Mutual fund",Survey!$M271="Alternative mutual fund",Survey!$M271="Money market"),1,0)</f>
        <v>0</v>
      </c>
      <c r="AI271" s="240">
        <f>IF(OR(Survey!$M271="ETF",Survey!$M271="ETF, alternative mutual fund"),1,0)</f>
        <v>0</v>
      </c>
      <c r="AJ271" s="196" t="str">
        <f t="shared" si="171"/>
        <v>Pass</v>
      </c>
      <c r="AK271" s="54" t="b">
        <f>NOT(ISNUMBER(SEARCH("Yes",Survey!$AC271)))</f>
        <v>1</v>
      </c>
      <c r="AL271" s="53" t="b">
        <f>IF(COUNTBLANK(Survey!$AD271:$AE271)=0,TRUE, FALSE)</f>
        <v>0</v>
      </c>
      <c r="AM271" s="196" t="str">
        <f t="shared" si="172"/>
        <v>Pass</v>
      </c>
      <c r="AN271" s="54" t="b">
        <f>NOT(ISNUMBER(SEARCH("Yes",Survey!$AF271)))</f>
        <v>1</v>
      </c>
      <c r="AO271" s="53" t="b">
        <f>NOT(ISBLANK(Survey!$AH271))</f>
        <v>0</v>
      </c>
      <c r="AP271" s="196" t="str">
        <f t="shared" si="173"/>
        <v>Pass</v>
      </c>
      <c r="AQ271" s="54" t="b">
        <f>NOT(OR(ISNUMBER(SEARCH("Other",Survey!$AH271)),ISNUMBER(SEARCH("Multiple",Survey!$AH271))))</f>
        <v>1</v>
      </c>
      <c r="AR271" s="53" t="b">
        <f>NOT(ISBLANK(Survey!$AI271))</f>
        <v>0</v>
      </c>
      <c r="AS271" s="196" t="str">
        <f t="shared" si="174"/>
        <v>Fail</v>
      </c>
      <c r="AT271" s="45">
        <f>(Survey!$AL271)</f>
        <v>0</v>
      </c>
      <c r="AU271" s="37" t="str">
        <f t="shared" si="175"/>
        <v>Fail</v>
      </c>
      <c r="AV271" s="38">
        <f>ABS(Survey!$AL271)</f>
        <v>0</v>
      </c>
      <c r="AW271" s="64">
        <f>ABS(Survey!$AM271)+Survey!$AN271-ABS(Survey!$AO271)+ABS(Survey!$AP271)-ABS(Survey!$AQ271)+ABS(Survey!$AR271)-ABS(Survey!$AS271)+Survey!$AT271</f>
        <v>0</v>
      </c>
      <c r="AX271" s="46" t="str">
        <f t="shared" si="176"/>
        <v>No holdings</v>
      </c>
      <c r="AY271" s="37">
        <f t="shared" si="177"/>
        <v>0</v>
      </c>
      <c r="AZ271" s="196" t="str">
        <f t="shared" si="178"/>
        <v>Pass</v>
      </c>
      <c r="BA271" s="54" t="b">
        <f>IF(ABS(Survey!$AT271)=0,TRUE,FALSE)</f>
        <v>1</v>
      </c>
      <c r="BB271" s="53" t="b">
        <f>NOT(ISBLANK(Survey!$AU271))</f>
        <v>0</v>
      </c>
      <c r="BC271" s="37" t="str">
        <f t="shared" si="179"/>
        <v>Fail</v>
      </c>
      <c r="BD271" s="38">
        <f>ABS(Survey!$AL271)</f>
        <v>0</v>
      </c>
      <c r="BE271" s="38" cm="1">
        <f t="array" ref="BE271">SUM(SUMIF(Survey!AW271:BD271,{"&gt;0","&lt;0"})*{1,-1})-SUM(SUMIF(Survey!BF271:BM271,{"&gt;0","&lt;0"})*{1,-1})</f>
        <v>0</v>
      </c>
      <c r="BF271" s="46" t="str">
        <f t="shared" si="180"/>
        <v>No holdings</v>
      </c>
      <c r="BG271" s="37">
        <f t="shared" si="181"/>
        <v>0</v>
      </c>
      <c r="BH271" s="196" t="str">
        <f t="shared" si="182"/>
        <v>Fail</v>
      </c>
      <c r="BI271" s="47">
        <f>ABS(Survey!$AL271)</f>
        <v>0</v>
      </c>
      <c r="BJ271" s="47" cm="1">
        <f t="array" ref="BJ271">SUM(SUMIF(Survey!BO271:CH271,{"&gt;0","&lt;0"})*{1,-1})-SUM(SUMIF(Survey!CJ271:DC271,{"&gt;0","&lt;0"})*{1,-1})</f>
        <v>0</v>
      </c>
      <c r="BK271" s="48" t="str">
        <f t="shared" si="183"/>
        <v>No holdings</v>
      </c>
      <c r="BL271" s="49">
        <f t="shared" si="184"/>
        <v>0</v>
      </c>
      <c r="BM271" s="196" t="str">
        <f t="shared" si="185"/>
        <v>Pass</v>
      </c>
      <c r="BN271" s="54" t="b">
        <f>IF(ABS(Survey!$CH271)=0,TRUE,FALSE)</f>
        <v>1</v>
      </c>
      <c r="BO271" s="53" t="b">
        <f>NOT(ISBLANK(Survey!$CI271))</f>
        <v>0</v>
      </c>
      <c r="BP271" s="196" t="str">
        <f t="shared" si="186"/>
        <v>Pass</v>
      </c>
      <c r="BQ271" s="54" t="b">
        <f>IF(ABS(Survey!$DC271)=0,TRUE,FALSE)</f>
        <v>1</v>
      </c>
      <c r="BR271" s="53" t="b">
        <f>NOT(ISBLANK(Survey!$DD271))</f>
        <v>0</v>
      </c>
      <c r="BS271" s="37" t="str">
        <f t="shared" si="187"/>
        <v>Pass</v>
      </c>
      <c r="BT271" s="38" cm="1">
        <f t="array" ref="BT271">SUM(SUMIF(Survey!CD271,{"&gt;0","&lt;0"})*{1,-1})+SUM(SUMIF(Survey!CY271,{"&gt;0","&lt;0"})*{1,-1})</f>
        <v>0</v>
      </c>
      <c r="BU271" s="38">
        <f>SUM(SUMIF(Survey!DF271:DL271,{"&gt;0","&lt;0"})*{1,-1})+SUM(SUMIF(Survey!DN271:DT271,{"&gt;0","&lt;0"})*{1,-1})</f>
        <v>0</v>
      </c>
      <c r="BV271" s="37">
        <f t="shared" si="188"/>
        <v>0</v>
      </c>
      <c r="BW271" s="37">
        <f t="shared" si="189"/>
        <v>0</v>
      </c>
      <c r="BX271" s="196" t="str">
        <f t="shared" si="190"/>
        <v>Pass</v>
      </c>
      <c r="BY271" s="54" t="b">
        <f>IF(ABS(Survey!$DL271)=0,TRUE,FALSE)</f>
        <v>1</v>
      </c>
      <c r="BZ271" s="53" t="b">
        <f>NOT(ISBLANK(Survey!DM271))</f>
        <v>0</v>
      </c>
      <c r="CA271" s="196" t="str">
        <f t="shared" si="191"/>
        <v>Pass</v>
      </c>
      <c r="CB271" s="54" t="b">
        <f>IF(ABS(Survey!$DT271)=0,TRUE,FALSE)</f>
        <v>1</v>
      </c>
      <c r="CC271" s="53" t="b">
        <f>NOT(ISBLANK(Survey!$DU271))</f>
        <v>0</v>
      </c>
      <c r="CD271" s="196" t="str">
        <f t="shared" si="192"/>
        <v>Fail</v>
      </c>
      <c r="CE271" s="47">
        <f>SUM(SUMIF(Survey!EA271:EC271,{"&gt;0","&lt;0"})*{1,-1})</f>
        <v>0</v>
      </c>
      <c r="CF271" s="50">
        <f t="shared" si="193"/>
        <v>0</v>
      </c>
      <c r="CG271" s="50">
        <f t="shared" si="194"/>
        <v>100</v>
      </c>
      <c r="CH271" s="48" t="b">
        <f>IF(OR(Survey!$M271="ETF",Survey!$M271="ETF, alternative mutual fund",Survey!$M271="Closed-end", Survey!$M271="Split share corp"),TRUE,FALSE)</f>
        <v>0</v>
      </c>
      <c r="CI271" s="196" t="str">
        <f t="shared" si="195"/>
        <v>Fail</v>
      </c>
      <c r="CJ271" s="47">
        <f>SUM(SUMIF(Survey!EE271:EK271,{"&gt;0","&lt;0"})*{1,-1})</f>
        <v>0</v>
      </c>
      <c r="CK271" s="50">
        <f t="shared" si="196"/>
        <v>0</v>
      </c>
      <c r="CL271" s="49">
        <f t="shared" si="197"/>
        <v>100</v>
      </c>
      <c r="CM271" s="196" t="str">
        <f t="shared" si="198"/>
        <v>Fail</v>
      </c>
      <c r="CN271" s="47">
        <f>SUM(SUMIF(Survey!EM271:ES271,{"&gt;0","&lt;0"})*{1,-1})</f>
        <v>0</v>
      </c>
      <c r="CO271" s="50">
        <f t="shared" si="199"/>
        <v>0</v>
      </c>
      <c r="CP271" s="49">
        <f t="shared" si="200"/>
        <v>100</v>
      </c>
    </row>
    <row r="272" spans="1:94">
      <c r="A272" s="1">
        <v>269</v>
      </c>
      <c r="B272" s="37" t="str">
        <f t="shared" si="161"/>
        <v>Pass</v>
      </c>
      <c r="C272" s="37" t="str">
        <f>IF(COUNTBLANK(Survey!B272:ET272)=$C$2, "Pass", "Fail")</f>
        <v>Pass</v>
      </c>
      <c r="D272" s="37" t="str">
        <f t="shared" si="162"/>
        <v>Fail</v>
      </c>
      <c r="F272" s="196" t="str">
        <f t="shared" si="163"/>
        <v>Fail</v>
      </c>
      <c r="G272" s="43">
        <f>COUNTBLANK(Survey!B272:D272)+COUNTBLANK(Survey!G272)+COUNTBLANK(Survey!I272)+COUNTBLANK(Survey!L272:M272)+COUNTBLANK(Survey!P272)+COUNTBLANK(Survey!S272:U272)+COUNTBLANK(Survey!AA272:AC272)+COUNTBLANK(Survey!AF272:AG272)+COUNTBLANK(Survey!AK272)</f>
        <v>17</v>
      </c>
      <c r="H272" s="196" t="str">
        <f t="shared" si="164"/>
        <v>Pass</v>
      </c>
      <c r="I272" s="44">
        <f>LEN(Survey!E272)</f>
        <v>0</v>
      </c>
      <c r="J272" s="196" t="str">
        <f t="shared" si="165"/>
        <v>Pass</v>
      </c>
      <c r="K272" s="43">
        <f>LEN(Survey!F272)</f>
        <v>0</v>
      </c>
      <c r="L272" s="196" t="str">
        <f t="shared" si="166"/>
        <v>Pass</v>
      </c>
      <c r="M272" s="44">
        <f>LEN(Survey!H272)</f>
        <v>0</v>
      </c>
      <c r="N272" s="43" t="str">
        <f>IF(Survey!$L272="Prospectus fund", "Yes", "No")</f>
        <v>No</v>
      </c>
      <c r="O272" s="196" t="str">
        <f t="shared" si="167"/>
        <v>Pass</v>
      </c>
      <c r="P272" s="44">
        <f>MOD((LEN(Survey!J272)+2),11)</f>
        <v>2</v>
      </c>
      <c r="Q272" s="48" t="b">
        <f>IF(OR(Survey!$M272="ETF",Survey!$M272="ETF, alternative mutual fund",Survey!$M272="Closed-end", Survey!$M272="Split share corp", Survey!$I272="Yes"),TRUE,FALSE)</f>
        <v>0</v>
      </c>
      <c r="R272" s="196" t="str">
        <f>IFERROR(IF(AND(OR(U272=V272,V272 = "Either"),NOT(ISBLANK(Survey!K272))),"Pass","Fail"),"Pass")</f>
        <v>Fail</v>
      </c>
      <c r="S272" s="47" cm="1">
        <f t="array" ref="S272">SUM(SUMIF(Survey!BO272:CH272,{"&gt;0","&lt;0"})*{1,-1})</f>
        <v>0</v>
      </c>
      <c r="T272" s="54" cm="1">
        <f t="array" ref="T272">SUM(SUMIF(Survey!BR272,{"&gt;0","&lt;0"})*{1,-1})+SUM(SUMIF(Survey!CB272,{"&gt;0","&lt;0"})*{1,-1})</f>
        <v>0</v>
      </c>
      <c r="U272" s="54">
        <f>Survey!K272</f>
        <v>0</v>
      </c>
      <c r="V272" s="53" t="str">
        <f t="shared" si="168"/>
        <v>Stand-alone</v>
      </c>
      <c r="W272" s="196" t="str">
        <f t="shared" si="169"/>
        <v>Fail</v>
      </c>
      <c r="X272" s="93" cm="1">
        <f t="array" ref="X272">SUM(SUMIF(Survey!BO272:CH272,{"&gt;0","&lt;0"})*{1,-1})+SUM(SUMIF(Survey!CJ272:DC272,{"&gt;0","&lt;0"})*{1,-1})</f>
        <v>0</v>
      </c>
      <c r="Y272" s="93">
        <f>IFERROR(X272/(Survey!$AL272),0)</f>
        <v>0</v>
      </c>
      <c r="Z272" s="198" t="b">
        <f>IF(OR(Survey!$M272="Alternative strategy or hedge",Survey!$M272="Other",Survey!$L272="Prospectus fund"),TRUE,FALSE)</f>
        <v>0</v>
      </c>
      <c r="AA272" s="198" t="b">
        <f>NOT(ISBLANK(Survey!$M272))</f>
        <v>0</v>
      </c>
      <c r="AB272" s="196" t="str">
        <f t="shared" si="170"/>
        <v>Pass</v>
      </c>
      <c r="AC272" s="54" t="b">
        <f>NOT(ISNUMBER(SEARCH("Other",Survey!$P272)))</f>
        <v>1</v>
      </c>
      <c r="AD272" s="53" t="b">
        <f>NOT(ISBLANK(Survey!$Q272))</f>
        <v>0</v>
      </c>
      <c r="AE272" s="239" t="str" cm="1">
        <f t="array" ref="AE272">IF(OR(IF(OR($AG272+$AH272 = 2, $AI272=1), FALSE, TRUE), AND($AF272:$AF272 = 0)),"Pass","Fail")</f>
        <v>Pass</v>
      </c>
      <c r="AF272" s="235">
        <f>COUNTBLANK(Survey!$W272:$Z272)</f>
        <v>4</v>
      </c>
      <c r="AG272" s="235">
        <f>IF(Survey!$I272="Yes",1,0)</f>
        <v>0</v>
      </c>
      <c r="AH272" s="235">
        <f>IF(OR(Survey!$M272="Mutual fund",Survey!$M272="Alternative mutual fund",Survey!$M272="Money market"),1,0)</f>
        <v>0</v>
      </c>
      <c r="AI272" s="240">
        <f>IF(OR(Survey!$M272="ETF",Survey!$M272="ETF, alternative mutual fund"),1,0)</f>
        <v>0</v>
      </c>
      <c r="AJ272" s="196" t="str">
        <f t="shared" si="171"/>
        <v>Pass</v>
      </c>
      <c r="AK272" s="54" t="b">
        <f>NOT(ISNUMBER(SEARCH("Yes",Survey!$AC272)))</f>
        <v>1</v>
      </c>
      <c r="AL272" s="53" t="b">
        <f>IF(COUNTBLANK(Survey!$AD272:$AE272)=0,TRUE, FALSE)</f>
        <v>0</v>
      </c>
      <c r="AM272" s="196" t="str">
        <f t="shared" si="172"/>
        <v>Pass</v>
      </c>
      <c r="AN272" s="54" t="b">
        <f>NOT(ISNUMBER(SEARCH("Yes",Survey!$AF272)))</f>
        <v>1</v>
      </c>
      <c r="AO272" s="53" t="b">
        <f>NOT(ISBLANK(Survey!$AH272))</f>
        <v>0</v>
      </c>
      <c r="AP272" s="196" t="str">
        <f t="shared" si="173"/>
        <v>Pass</v>
      </c>
      <c r="AQ272" s="54" t="b">
        <f>NOT(OR(ISNUMBER(SEARCH("Other",Survey!$AH272)),ISNUMBER(SEARCH("Multiple",Survey!$AH272))))</f>
        <v>1</v>
      </c>
      <c r="AR272" s="53" t="b">
        <f>NOT(ISBLANK(Survey!$AI272))</f>
        <v>0</v>
      </c>
      <c r="AS272" s="196" t="str">
        <f t="shared" si="174"/>
        <v>Fail</v>
      </c>
      <c r="AT272" s="45">
        <f>(Survey!$AL272)</f>
        <v>0</v>
      </c>
      <c r="AU272" s="37" t="str">
        <f t="shared" si="175"/>
        <v>Fail</v>
      </c>
      <c r="AV272" s="38">
        <f>ABS(Survey!$AL272)</f>
        <v>0</v>
      </c>
      <c r="AW272" s="64">
        <f>ABS(Survey!$AM272)+Survey!$AN272-ABS(Survey!$AO272)+ABS(Survey!$AP272)-ABS(Survey!$AQ272)+ABS(Survey!$AR272)-ABS(Survey!$AS272)+Survey!$AT272</f>
        <v>0</v>
      </c>
      <c r="AX272" s="46" t="str">
        <f t="shared" si="176"/>
        <v>No holdings</v>
      </c>
      <c r="AY272" s="37">
        <f t="shared" si="177"/>
        <v>0</v>
      </c>
      <c r="AZ272" s="196" t="str">
        <f t="shared" si="178"/>
        <v>Pass</v>
      </c>
      <c r="BA272" s="54" t="b">
        <f>IF(ABS(Survey!$AT272)=0,TRUE,FALSE)</f>
        <v>1</v>
      </c>
      <c r="BB272" s="53" t="b">
        <f>NOT(ISBLANK(Survey!$AU272))</f>
        <v>0</v>
      </c>
      <c r="BC272" s="37" t="str">
        <f t="shared" si="179"/>
        <v>Fail</v>
      </c>
      <c r="BD272" s="38">
        <f>ABS(Survey!$AL272)</f>
        <v>0</v>
      </c>
      <c r="BE272" s="38" cm="1">
        <f t="array" ref="BE272">SUM(SUMIF(Survey!AW272:BD272,{"&gt;0","&lt;0"})*{1,-1})-SUM(SUMIF(Survey!BF272:BM272,{"&gt;0","&lt;0"})*{1,-1})</f>
        <v>0</v>
      </c>
      <c r="BF272" s="46" t="str">
        <f t="shared" si="180"/>
        <v>No holdings</v>
      </c>
      <c r="BG272" s="37">
        <f t="shared" si="181"/>
        <v>0</v>
      </c>
      <c r="BH272" s="196" t="str">
        <f t="shared" si="182"/>
        <v>Fail</v>
      </c>
      <c r="BI272" s="47">
        <f>ABS(Survey!$AL272)</f>
        <v>0</v>
      </c>
      <c r="BJ272" s="47" cm="1">
        <f t="array" ref="BJ272">SUM(SUMIF(Survey!BO272:CH272,{"&gt;0","&lt;0"})*{1,-1})-SUM(SUMIF(Survey!CJ272:DC272,{"&gt;0","&lt;0"})*{1,-1})</f>
        <v>0</v>
      </c>
      <c r="BK272" s="48" t="str">
        <f t="shared" si="183"/>
        <v>No holdings</v>
      </c>
      <c r="BL272" s="49">
        <f t="shared" si="184"/>
        <v>0</v>
      </c>
      <c r="BM272" s="196" t="str">
        <f t="shared" si="185"/>
        <v>Pass</v>
      </c>
      <c r="BN272" s="54" t="b">
        <f>IF(ABS(Survey!$CH272)=0,TRUE,FALSE)</f>
        <v>1</v>
      </c>
      <c r="BO272" s="53" t="b">
        <f>NOT(ISBLANK(Survey!$CI272))</f>
        <v>0</v>
      </c>
      <c r="BP272" s="196" t="str">
        <f t="shared" si="186"/>
        <v>Pass</v>
      </c>
      <c r="BQ272" s="54" t="b">
        <f>IF(ABS(Survey!$DC272)=0,TRUE,FALSE)</f>
        <v>1</v>
      </c>
      <c r="BR272" s="53" t="b">
        <f>NOT(ISBLANK(Survey!$DD272))</f>
        <v>0</v>
      </c>
      <c r="BS272" s="37" t="str">
        <f t="shared" si="187"/>
        <v>Pass</v>
      </c>
      <c r="BT272" s="38" cm="1">
        <f t="array" ref="BT272">SUM(SUMIF(Survey!CD272,{"&gt;0","&lt;0"})*{1,-1})+SUM(SUMIF(Survey!CY272,{"&gt;0","&lt;0"})*{1,-1})</f>
        <v>0</v>
      </c>
      <c r="BU272" s="38">
        <f>SUM(SUMIF(Survey!DF272:DL272,{"&gt;0","&lt;0"})*{1,-1})+SUM(SUMIF(Survey!DN272:DT272,{"&gt;0","&lt;0"})*{1,-1})</f>
        <v>0</v>
      </c>
      <c r="BV272" s="37">
        <f t="shared" si="188"/>
        <v>0</v>
      </c>
      <c r="BW272" s="37">
        <f t="shared" si="189"/>
        <v>0</v>
      </c>
      <c r="BX272" s="196" t="str">
        <f t="shared" si="190"/>
        <v>Pass</v>
      </c>
      <c r="BY272" s="54" t="b">
        <f>IF(ABS(Survey!$DL272)=0,TRUE,FALSE)</f>
        <v>1</v>
      </c>
      <c r="BZ272" s="53" t="b">
        <f>NOT(ISBLANK(Survey!DM272))</f>
        <v>0</v>
      </c>
      <c r="CA272" s="196" t="str">
        <f t="shared" si="191"/>
        <v>Pass</v>
      </c>
      <c r="CB272" s="54" t="b">
        <f>IF(ABS(Survey!$DT272)=0,TRUE,FALSE)</f>
        <v>1</v>
      </c>
      <c r="CC272" s="53" t="b">
        <f>NOT(ISBLANK(Survey!$DU272))</f>
        <v>0</v>
      </c>
      <c r="CD272" s="196" t="str">
        <f t="shared" si="192"/>
        <v>Fail</v>
      </c>
      <c r="CE272" s="47">
        <f>SUM(SUMIF(Survey!EA272:EC272,{"&gt;0","&lt;0"})*{1,-1})</f>
        <v>0</v>
      </c>
      <c r="CF272" s="50">
        <f t="shared" si="193"/>
        <v>0</v>
      </c>
      <c r="CG272" s="50">
        <f t="shared" si="194"/>
        <v>100</v>
      </c>
      <c r="CH272" s="48" t="b">
        <f>IF(OR(Survey!$M272="ETF",Survey!$M272="ETF, alternative mutual fund",Survey!$M272="Closed-end", Survey!$M272="Split share corp"),TRUE,FALSE)</f>
        <v>0</v>
      </c>
      <c r="CI272" s="196" t="str">
        <f t="shared" si="195"/>
        <v>Fail</v>
      </c>
      <c r="CJ272" s="47">
        <f>SUM(SUMIF(Survey!EE272:EK272,{"&gt;0","&lt;0"})*{1,-1})</f>
        <v>0</v>
      </c>
      <c r="CK272" s="50">
        <f t="shared" si="196"/>
        <v>0</v>
      </c>
      <c r="CL272" s="49">
        <f t="shared" si="197"/>
        <v>100</v>
      </c>
      <c r="CM272" s="196" t="str">
        <f t="shared" si="198"/>
        <v>Fail</v>
      </c>
      <c r="CN272" s="47">
        <f>SUM(SUMIF(Survey!EM272:ES272,{"&gt;0","&lt;0"})*{1,-1})</f>
        <v>0</v>
      </c>
      <c r="CO272" s="50">
        <f t="shared" si="199"/>
        <v>0</v>
      </c>
      <c r="CP272" s="49">
        <f t="shared" si="200"/>
        <v>100</v>
      </c>
    </row>
    <row r="273" spans="1:94">
      <c r="A273" s="1">
        <v>270</v>
      </c>
      <c r="B273" s="37" t="str">
        <f t="shared" si="161"/>
        <v>Pass</v>
      </c>
      <c r="C273" s="37" t="str">
        <f>IF(COUNTBLANK(Survey!B273:ET273)=$C$2, "Pass", "Fail")</f>
        <v>Pass</v>
      </c>
      <c r="D273" s="37" t="str">
        <f t="shared" si="162"/>
        <v>Fail</v>
      </c>
      <c r="F273" s="196" t="str">
        <f t="shared" si="163"/>
        <v>Fail</v>
      </c>
      <c r="G273" s="43">
        <f>COUNTBLANK(Survey!B273:D273)+COUNTBLANK(Survey!G273)+COUNTBLANK(Survey!I273)+COUNTBLANK(Survey!L273:M273)+COUNTBLANK(Survey!P273)+COUNTBLANK(Survey!S273:U273)+COUNTBLANK(Survey!AA273:AC273)+COUNTBLANK(Survey!AF273:AG273)+COUNTBLANK(Survey!AK273)</f>
        <v>17</v>
      </c>
      <c r="H273" s="196" t="str">
        <f t="shared" si="164"/>
        <v>Pass</v>
      </c>
      <c r="I273" s="44">
        <f>LEN(Survey!E273)</f>
        <v>0</v>
      </c>
      <c r="J273" s="196" t="str">
        <f t="shared" si="165"/>
        <v>Pass</v>
      </c>
      <c r="K273" s="43">
        <f>LEN(Survey!F273)</f>
        <v>0</v>
      </c>
      <c r="L273" s="196" t="str">
        <f t="shared" si="166"/>
        <v>Pass</v>
      </c>
      <c r="M273" s="44">
        <f>LEN(Survey!H273)</f>
        <v>0</v>
      </c>
      <c r="N273" s="43" t="str">
        <f>IF(Survey!$L273="Prospectus fund", "Yes", "No")</f>
        <v>No</v>
      </c>
      <c r="O273" s="196" t="str">
        <f t="shared" si="167"/>
        <v>Pass</v>
      </c>
      <c r="P273" s="44">
        <f>MOD((LEN(Survey!J273)+2),11)</f>
        <v>2</v>
      </c>
      <c r="Q273" s="48" t="b">
        <f>IF(OR(Survey!$M273="ETF",Survey!$M273="ETF, alternative mutual fund",Survey!$M273="Closed-end", Survey!$M273="Split share corp", Survey!$I273="Yes"),TRUE,FALSE)</f>
        <v>0</v>
      </c>
      <c r="R273" s="196" t="str">
        <f>IFERROR(IF(AND(OR(U273=V273,V273 = "Either"),NOT(ISBLANK(Survey!K273))),"Pass","Fail"),"Pass")</f>
        <v>Fail</v>
      </c>
      <c r="S273" s="47" cm="1">
        <f t="array" ref="S273">SUM(SUMIF(Survey!BO273:CH273,{"&gt;0","&lt;0"})*{1,-1})</f>
        <v>0</v>
      </c>
      <c r="T273" s="54" cm="1">
        <f t="array" ref="T273">SUM(SUMIF(Survey!BR273,{"&gt;0","&lt;0"})*{1,-1})+SUM(SUMIF(Survey!CB273,{"&gt;0","&lt;0"})*{1,-1})</f>
        <v>0</v>
      </c>
      <c r="U273" s="54">
        <f>Survey!K273</f>
        <v>0</v>
      </c>
      <c r="V273" s="53" t="str">
        <f t="shared" si="168"/>
        <v>Stand-alone</v>
      </c>
      <c r="W273" s="196" t="str">
        <f t="shared" si="169"/>
        <v>Fail</v>
      </c>
      <c r="X273" s="93" cm="1">
        <f t="array" ref="X273">SUM(SUMIF(Survey!BO273:CH273,{"&gt;0","&lt;0"})*{1,-1})+SUM(SUMIF(Survey!CJ273:DC273,{"&gt;0","&lt;0"})*{1,-1})</f>
        <v>0</v>
      </c>
      <c r="Y273" s="93">
        <f>IFERROR(X273/(Survey!$AL273),0)</f>
        <v>0</v>
      </c>
      <c r="Z273" s="198" t="b">
        <f>IF(OR(Survey!$M273="Alternative strategy or hedge",Survey!$M273="Other",Survey!$L273="Prospectus fund"),TRUE,FALSE)</f>
        <v>0</v>
      </c>
      <c r="AA273" s="198" t="b">
        <f>NOT(ISBLANK(Survey!$M273))</f>
        <v>0</v>
      </c>
      <c r="AB273" s="196" t="str">
        <f t="shared" si="170"/>
        <v>Pass</v>
      </c>
      <c r="AC273" s="54" t="b">
        <f>NOT(ISNUMBER(SEARCH("Other",Survey!$P273)))</f>
        <v>1</v>
      </c>
      <c r="AD273" s="53" t="b">
        <f>NOT(ISBLANK(Survey!$Q273))</f>
        <v>0</v>
      </c>
      <c r="AE273" s="239" t="str" cm="1">
        <f t="array" ref="AE273">IF(OR(IF(OR($AG273+$AH273 = 2, $AI273=1), FALSE, TRUE), AND($AF273:$AF273 = 0)),"Pass","Fail")</f>
        <v>Pass</v>
      </c>
      <c r="AF273" s="235">
        <f>COUNTBLANK(Survey!$W273:$Z273)</f>
        <v>4</v>
      </c>
      <c r="AG273" s="235">
        <f>IF(Survey!$I273="Yes",1,0)</f>
        <v>0</v>
      </c>
      <c r="AH273" s="235">
        <f>IF(OR(Survey!$M273="Mutual fund",Survey!$M273="Alternative mutual fund",Survey!$M273="Money market"),1,0)</f>
        <v>0</v>
      </c>
      <c r="AI273" s="240">
        <f>IF(OR(Survey!$M273="ETF",Survey!$M273="ETF, alternative mutual fund"),1,0)</f>
        <v>0</v>
      </c>
      <c r="AJ273" s="196" t="str">
        <f t="shared" si="171"/>
        <v>Pass</v>
      </c>
      <c r="AK273" s="54" t="b">
        <f>NOT(ISNUMBER(SEARCH("Yes",Survey!$AC273)))</f>
        <v>1</v>
      </c>
      <c r="AL273" s="53" t="b">
        <f>IF(COUNTBLANK(Survey!$AD273:$AE273)=0,TRUE, FALSE)</f>
        <v>0</v>
      </c>
      <c r="AM273" s="196" t="str">
        <f t="shared" si="172"/>
        <v>Pass</v>
      </c>
      <c r="AN273" s="54" t="b">
        <f>NOT(ISNUMBER(SEARCH("Yes",Survey!$AF273)))</f>
        <v>1</v>
      </c>
      <c r="AO273" s="53" t="b">
        <f>NOT(ISBLANK(Survey!$AH273))</f>
        <v>0</v>
      </c>
      <c r="AP273" s="196" t="str">
        <f t="shared" si="173"/>
        <v>Pass</v>
      </c>
      <c r="AQ273" s="54" t="b">
        <f>NOT(OR(ISNUMBER(SEARCH("Other",Survey!$AH273)),ISNUMBER(SEARCH("Multiple",Survey!$AH273))))</f>
        <v>1</v>
      </c>
      <c r="AR273" s="53" t="b">
        <f>NOT(ISBLANK(Survey!$AI273))</f>
        <v>0</v>
      </c>
      <c r="AS273" s="196" t="str">
        <f t="shared" si="174"/>
        <v>Fail</v>
      </c>
      <c r="AT273" s="45">
        <f>(Survey!$AL273)</f>
        <v>0</v>
      </c>
      <c r="AU273" s="37" t="str">
        <f t="shared" si="175"/>
        <v>Fail</v>
      </c>
      <c r="AV273" s="38">
        <f>ABS(Survey!$AL273)</f>
        <v>0</v>
      </c>
      <c r="AW273" s="64">
        <f>ABS(Survey!$AM273)+Survey!$AN273-ABS(Survey!$AO273)+ABS(Survey!$AP273)-ABS(Survey!$AQ273)+ABS(Survey!$AR273)-ABS(Survey!$AS273)+Survey!$AT273</f>
        <v>0</v>
      </c>
      <c r="AX273" s="46" t="str">
        <f t="shared" si="176"/>
        <v>No holdings</v>
      </c>
      <c r="AY273" s="37">
        <f t="shared" si="177"/>
        <v>0</v>
      </c>
      <c r="AZ273" s="196" t="str">
        <f t="shared" si="178"/>
        <v>Pass</v>
      </c>
      <c r="BA273" s="54" t="b">
        <f>IF(ABS(Survey!$AT273)=0,TRUE,FALSE)</f>
        <v>1</v>
      </c>
      <c r="BB273" s="53" t="b">
        <f>NOT(ISBLANK(Survey!$AU273))</f>
        <v>0</v>
      </c>
      <c r="BC273" s="37" t="str">
        <f t="shared" si="179"/>
        <v>Fail</v>
      </c>
      <c r="BD273" s="38">
        <f>ABS(Survey!$AL273)</f>
        <v>0</v>
      </c>
      <c r="BE273" s="38" cm="1">
        <f t="array" ref="BE273">SUM(SUMIF(Survey!AW273:BD273,{"&gt;0","&lt;0"})*{1,-1})-SUM(SUMIF(Survey!BF273:BM273,{"&gt;0","&lt;0"})*{1,-1})</f>
        <v>0</v>
      </c>
      <c r="BF273" s="46" t="str">
        <f t="shared" si="180"/>
        <v>No holdings</v>
      </c>
      <c r="BG273" s="37">
        <f t="shared" si="181"/>
        <v>0</v>
      </c>
      <c r="BH273" s="196" t="str">
        <f t="shared" si="182"/>
        <v>Fail</v>
      </c>
      <c r="BI273" s="47">
        <f>ABS(Survey!$AL273)</f>
        <v>0</v>
      </c>
      <c r="BJ273" s="47" cm="1">
        <f t="array" ref="BJ273">SUM(SUMIF(Survey!BO273:CH273,{"&gt;0","&lt;0"})*{1,-1})-SUM(SUMIF(Survey!CJ273:DC273,{"&gt;0","&lt;0"})*{1,-1})</f>
        <v>0</v>
      </c>
      <c r="BK273" s="48" t="str">
        <f t="shared" si="183"/>
        <v>No holdings</v>
      </c>
      <c r="BL273" s="49">
        <f t="shared" si="184"/>
        <v>0</v>
      </c>
      <c r="BM273" s="196" t="str">
        <f t="shared" si="185"/>
        <v>Pass</v>
      </c>
      <c r="BN273" s="54" t="b">
        <f>IF(ABS(Survey!$CH273)=0,TRUE,FALSE)</f>
        <v>1</v>
      </c>
      <c r="BO273" s="53" t="b">
        <f>NOT(ISBLANK(Survey!$CI273))</f>
        <v>0</v>
      </c>
      <c r="BP273" s="196" t="str">
        <f t="shared" si="186"/>
        <v>Pass</v>
      </c>
      <c r="BQ273" s="54" t="b">
        <f>IF(ABS(Survey!$DC273)=0,TRUE,FALSE)</f>
        <v>1</v>
      </c>
      <c r="BR273" s="53" t="b">
        <f>NOT(ISBLANK(Survey!$DD273))</f>
        <v>0</v>
      </c>
      <c r="BS273" s="37" t="str">
        <f t="shared" si="187"/>
        <v>Pass</v>
      </c>
      <c r="BT273" s="38" cm="1">
        <f t="array" ref="BT273">SUM(SUMIF(Survey!CD273,{"&gt;0","&lt;0"})*{1,-1})+SUM(SUMIF(Survey!CY273,{"&gt;0","&lt;0"})*{1,-1})</f>
        <v>0</v>
      </c>
      <c r="BU273" s="38">
        <f>SUM(SUMIF(Survey!DF273:DL273,{"&gt;0","&lt;0"})*{1,-1})+SUM(SUMIF(Survey!DN273:DT273,{"&gt;0","&lt;0"})*{1,-1})</f>
        <v>0</v>
      </c>
      <c r="BV273" s="37">
        <f t="shared" si="188"/>
        <v>0</v>
      </c>
      <c r="BW273" s="37">
        <f t="shared" si="189"/>
        <v>0</v>
      </c>
      <c r="BX273" s="196" t="str">
        <f t="shared" si="190"/>
        <v>Pass</v>
      </c>
      <c r="BY273" s="54" t="b">
        <f>IF(ABS(Survey!$DL273)=0,TRUE,FALSE)</f>
        <v>1</v>
      </c>
      <c r="BZ273" s="53" t="b">
        <f>NOT(ISBLANK(Survey!DM273))</f>
        <v>0</v>
      </c>
      <c r="CA273" s="196" t="str">
        <f t="shared" si="191"/>
        <v>Pass</v>
      </c>
      <c r="CB273" s="54" t="b">
        <f>IF(ABS(Survey!$DT273)=0,TRUE,FALSE)</f>
        <v>1</v>
      </c>
      <c r="CC273" s="53" t="b">
        <f>NOT(ISBLANK(Survey!$DU273))</f>
        <v>0</v>
      </c>
      <c r="CD273" s="196" t="str">
        <f t="shared" si="192"/>
        <v>Fail</v>
      </c>
      <c r="CE273" s="47">
        <f>SUM(SUMIF(Survey!EA273:EC273,{"&gt;0","&lt;0"})*{1,-1})</f>
        <v>0</v>
      </c>
      <c r="CF273" s="50">
        <f t="shared" si="193"/>
        <v>0</v>
      </c>
      <c r="CG273" s="50">
        <f t="shared" si="194"/>
        <v>100</v>
      </c>
      <c r="CH273" s="48" t="b">
        <f>IF(OR(Survey!$M273="ETF",Survey!$M273="ETF, alternative mutual fund",Survey!$M273="Closed-end", Survey!$M273="Split share corp"),TRUE,FALSE)</f>
        <v>0</v>
      </c>
      <c r="CI273" s="196" t="str">
        <f t="shared" si="195"/>
        <v>Fail</v>
      </c>
      <c r="CJ273" s="47">
        <f>SUM(SUMIF(Survey!EE273:EK273,{"&gt;0","&lt;0"})*{1,-1})</f>
        <v>0</v>
      </c>
      <c r="CK273" s="50">
        <f t="shared" si="196"/>
        <v>0</v>
      </c>
      <c r="CL273" s="49">
        <f t="shared" si="197"/>
        <v>100</v>
      </c>
      <c r="CM273" s="196" t="str">
        <f t="shared" si="198"/>
        <v>Fail</v>
      </c>
      <c r="CN273" s="47">
        <f>SUM(SUMIF(Survey!EM273:ES273,{"&gt;0","&lt;0"})*{1,-1})</f>
        <v>0</v>
      </c>
      <c r="CO273" s="50">
        <f t="shared" si="199"/>
        <v>0</v>
      </c>
      <c r="CP273" s="49">
        <f t="shared" si="200"/>
        <v>100</v>
      </c>
    </row>
    <row r="274" spans="1:94">
      <c r="A274" s="1">
        <v>271</v>
      </c>
      <c r="B274" s="37" t="str">
        <f t="shared" si="161"/>
        <v>Pass</v>
      </c>
      <c r="C274" s="37" t="str">
        <f>IF(COUNTBLANK(Survey!B274:ET274)=$C$2, "Pass", "Fail")</f>
        <v>Pass</v>
      </c>
      <c r="D274" s="37" t="str">
        <f t="shared" si="162"/>
        <v>Fail</v>
      </c>
      <c r="F274" s="196" t="str">
        <f t="shared" si="163"/>
        <v>Fail</v>
      </c>
      <c r="G274" s="43">
        <f>COUNTBLANK(Survey!B274:D274)+COUNTBLANK(Survey!G274)+COUNTBLANK(Survey!I274)+COUNTBLANK(Survey!L274:M274)+COUNTBLANK(Survey!P274)+COUNTBLANK(Survey!S274:U274)+COUNTBLANK(Survey!AA274:AC274)+COUNTBLANK(Survey!AF274:AG274)+COUNTBLANK(Survey!AK274)</f>
        <v>17</v>
      </c>
      <c r="H274" s="196" t="str">
        <f t="shared" si="164"/>
        <v>Pass</v>
      </c>
      <c r="I274" s="44">
        <f>LEN(Survey!E274)</f>
        <v>0</v>
      </c>
      <c r="J274" s="196" t="str">
        <f t="shared" si="165"/>
        <v>Pass</v>
      </c>
      <c r="K274" s="43">
        <f>LEN(Survey!F274)</f>
        <v>0</v>
      </c>
      <c r="L274" s="196" t="str">
        <f t="shared" si="166"/>
        <v>Pass</v>
      </c>
      <c r="M274" s="44">
        <f>LEN(Survey!H274)</f>
        <v>0</v>
      </c>
      <c r="N274" s="43" t="str">
        <f>IF(Survey!$L274="Prospectus fund", "Yes", "No")</f>
        <v>No</v>
      </c>
      <c r="O274" s="196" t="str">
        <f t="shared" si="167"/>
        <v>Pass</v>
      </c>
      <c r="P274" s="44">
        <f>MOD((LEN(Survey!J274)+2),11)</f>
        <v>2</v>
      </c>
      <c r="Q274" s="48" t="b">
        <f>IF(OR(Survey!$M274="ETF",Survey!$M274="ETF, alternative mutual fund",Survey!$M274="Closed-end", Survey!$M274="Split share corp", Survey!$I274="Yes"),TRUE,FALSE)</f>
        <v>0</v>
      </c>
      <c r="R274" s="196" t="str">
        <f>IFERROR(IF(AND(OR(U274=V274,V274 = "Either"),NOT(ISBLANK(Survey!K274))),"Pass","Fail"),"Pass")</f>
        <v>Fail</v>
      </c>
      <c r="S274" s="47" cm="1">
        <f t="array" ref="S274">SUM(SUMIF(Survey!BO274:CH274,{"&gt;0","&lt;0"})*{1,-1})</f>
        <v>0</v>
      </c>
      <c r="T274" s="54" cm="1">
        <f t="array" ref="T274">SUM(SUMIF(Survey!BR274,{"&gt;0","&lt;0"})*{1,-1})+SUM(SUMIF(Survey!CB274,{"&gt;0","&lt;0"})*{1,-1})</f>
        <v>0</v>
      </c>
      <c r="U274" s="54">
        <f>Survey!K274</f>
        <v>0</v>
      </c>
      <c r="V274" s="53" t="str">
        <f t="shared" si="168"/>
        <v>Stand-alone</v>
      </c>
      <c r="W274" s="196" t="str">
        <f t="shared" si="169"/>
        <v>Fail</v>
      </c>
      <c r="X274" s="93" cm="1">
        <f t="array" ref="X274">SUM(SUMIF(Survey!BO274:CH274,{"&gt;0","&lt;0"})*{1,-1})+SUM(SUMIF(Survey!CJ274:DC274,{"&gt;0","&lt;0"})*{1,-1})</f>
        <v>0</v>
      </c>
      <c r="Y274" s="93">
        <f>IFERROR(X274/(Survey!$AL274),0)</f>
        <v>0</v>
      </c>
      <c r="Z274" s="198" t="b">
        <f>IF(OR(Survey!$M274="Alternative strategy or hedge",Survey!$M274="Other",Survey!$L274="Prospectus fund"),TRUE,FALSE)</f>
        <v>0</v>
      </c>
      <c r="AA274" s="198" t="b">
        <f>NOT(ISBLANK(Survey!$M274))</f>
        <v>0</v>
      </c>
      <c r="AB274" s="196" t="str">
        <f t="shared" si="170"/>
        <v>Pass</v>
      </c>
      <c r="AC274" s="54" t="b">
        <f>NOT(ISNUMBER(SEARCH("Other",Survey!$P274)))</f>
        <v>1</v>
      </c>
      <c r="AD274" s="53" t="b">
        <f>NOT(ISBLANK(Survey!$Q274))</f>
        <v>0</v>
      </c>
      <c r="AE274" s="239" t="str" cm="1">
        <f t="array" ref="AE274">IF(OR(IF(OR($AG274+$AH274 = 2, $AI274=1), FALSE, TRUE), AND($AF274:$AF274 = 0)),"Pass","Fail")</f>
        <v>Pass</v>
      </c>
      <c r="AF274" s="235">
        <f>COUNTBLANK(Survey!$W274:$Z274)</f>
        <v>4</v>
      </c>
      <c r="AG274" s="235">
        <f>IF(Survey!$I274="Yes",1,0)</f>
        <v>0</v>
      </c>
      <c r="AH274" s="235">
        <f>IF(OR(Survey!$M274="Mutual fund",Survey!$M274="Alternative mutual fund",Survey!$M274="Money market"),1,0)</f>
        <v>0</v>
      </c>
      <c r="AI274" s="240">
        <f>IF(OR(Survey!$M274="ETF",Survey!$M274="ETF, alternative mutual fund"),1,0)</f>
        <v>0</v>
      </c>
      <c r="AJ274" s="196" t="str">
        <f t="shared" si="171"/>
        <v>Pass</v>
      </c>
      <c r="AK274" s="54" t="b">
        <f>NOT(ISNUMBER(SEARCH("Yes",Survey!$AC274)))</f>
        <v>1</v>
      </c>
      <c r="AL274" s="53" t="b">
        <f>IF(COUNTBLANK(Survey!$AD274:$AE274)=0,TRUE, FALSE)</f>
        <v>0</v>
      </c>
      <c r="AM274" s="196" t="str">
        <f t="shared" si="172"/>
        <v>Pass</v>
      </c>
      <c r="AN274" s="54" t="b">
        <f>NOT(ISNUMBER(SEARCH("Yes",Survey!$AF274)))</f>
        <v>1</v>
      </c>
      <c r="AO274" s="53" t="b">
        <f>NOT(ISBLANK(Survey!$AH274))</f>
        <v>0</v>
      </c>
      <c r="AP274" s="196" t="str">
        <f t="shared" si="173"/>
        <v>Pass</v>
      </c>
      <c r="AQ274" s="54" t="b">
        <f>NOT(OR(ISNUMBER(SEARCH("Other",Survey!$AH274)),ISNUMBER(SEARCH("Multiple",Survey!$AH274))))</f>
        <v>1</v>
      </c>
      <c r="AR274" s="53" t="b">
        <f>NOT(ISBLANK(Survey!$AI274))</f>
        <v>0</v>
      </c>
      <c r="AS274" s="196" t="str">
        <f t="shared" si="174"/>
        <v>Fail</v>
      </c>
      <c r="AT274" s="45">
        <f>(Survey!$AL274)</f>
        <v>0</v>
      </c>
      <c r="AU274" s="37" t="str">
        <f t="shared" si="175"/>
        <v>Fail</v>
      </c>
      <c r="AV274" s="38">
        <f>ABS(Survey!$AL274)</f>
        <v>0</v>
      </c>
      <c r="AW274" s="64">
        <f>ABS(Survey!$AM274)+Survey!$AN274-ABS(Survey!$AO274)+ABS(Survey!$AP274)-ABS(Survey!$AQ274)+ABS(Survey!$AR274)-ABS(Survey!$AS274)+Survey!$AT274</f>
        <v>0</v>
      </c>
      <c r="AX274" s="46" t="str">
        <f t="shared" si="176"/>
        <v>No holdings</v>
      </c>
      <c r="AY274" s="37">
        <f t="shared" si="177"/>
        <v>0</v>
      </c>
      <c r="AZ274" s="196" t="str">
        <f t="shared" si="178"/>
        <v>Pass</v>
      </c>
      <c r="BA274" s="54" t="b">
        <f>IF(ABS(Survey!$AT274)=0,TRUE,FALSE)</f>
        <v>1</v>
      </c>
      <c r="BB274" s="53" t="b">
        <f>NOT(ISBLANK(Survey!$AU274))</f>
        <v>0</v>
      </c>
      <c r="BC274" s="37" t="str">
        <f t="shared" si="179"/>
        <v>Fail</v>
      </c>
      <c r="BD274" s="38">
        <f>ABS(Survey!$AL274)</f>
        <v>0</v>
      </c>
      <c r="BE274" s="38" cm="1">
        <f t="array" ref="BE274">SUM(SUMIF(Survey!AW274:BD274,{"&gt;0","&lt;0"})*{1,-1})-SUM(SUMIF(Survey!BF274:BM274,{"&gt;0","&lt;0"})*{1,-1})</f>
        <v>0</v>
      </c>
      <c r="BF274" s="46" t="str">
        <f t="shared" si="180"/>
        <v>No holdings</v>
      </c>
      <c r="BG274" s="37">
        <f t="shared" si="181"/>
        <v>0</v>
      </c>
      <c r="BH274" s="196" t="str">
        <f t="shared" si="182"/>
        <v>Fail</v>
      </c>
      <c r="BI274" s="47">
        <f>ABS(Survey!$AL274)</f>
        <v>0</v>
      </c>
      <c r="BJ274" s="47" cm="1">
        <f t="array" ref="BJ274">SUM(SUMIF(Survey!BO274:CH274,{"&gt;0","&lt;0"})*{1,-1})-SUM(SUMIF(Survey!CJ274:DC274,{"&gt;0","&lt;0"})*{1,-1})</f>
        <v>0</v>
      </c>
      <c r="BK274" s="48" t="str">
        <f t="shared" si="183"/>
        <v>No holdings</v>
      </c>
      <c r="BL274" s="49">
        <f t="shared" si="184"/>
        <v>0</v>
      </c>
      <c r="BM274" s="196" t="str">
        <f t="shared" si="185"/>
        <v>Pass</v>
      </c>
      <c r="BN274" s="54" t="b">
        <f>IF(ABS(Survey!$CH274)=0,TRUE,FALSE)</f>
        <v>1</v>
      </c>
      <c r="BO274" s="53" t="b">
        <f>NOT(ISBLANK(Survey!$CI274))</f>
        <v>0</v>
      </c>
      <c r="BP274" s="196" t="str">
        <f t="shared" si="186"/>
        <v>Pass</v>
      </c>
      <c r="BQ274" s="54" t="b">
        <f>IF(ABS(Survey!$DC274)=0,TRUE,FALSE)</f>
        <v>1</v>
      </c>
      <c r="BR274" s="53" t="b">
        <f>NOT(ISBLANK(Survey!$DD274))</f>
        <v>0</v>
      </c>
      <c r="BS274" s="37" t="str">
        <f t="shared" si="187"/>
        <v>Pass</v>
      </c>
      <c r="BT274" s="38" cm="1">
        <f t="array" ref="BT274">SUM(SUMIF(Survey!CD274,{"&gt;0","&lt;0"})*{1,-1})+SUM(SUMIF(Survey!CY274,{"&gt;0","&lt;0"})*{1,-1})</f>
        <v>0</v>
      </c>
      <c r="BU274" s="38">
        <f>SUM(SUMIF(Survey!DF274:DL274,{"&gt;0","&lt;0"})*{1,-1})+SUM(SUMIF(Survey!DN274:DT274,{"&gt;0","&lt;0"})*{1,-1})</f>
        <v>0</v>
      </c>
      <c r="BV274" s="37">
        <f t="shared" si="188"/>
        <v>0</v>
      </c>
      <c r="BW274" s="37">
        <f t="shared" si="189"/>
        <v>0</v>
      </c>
      <c r="BX274" s="196" t="str">
        <f t="shared" si="190"/>
        <v>Pass</v>
      </c>
      <c r="BY274" s="54" t="b">
        <f>IF(ABS(Survey!$DL274)=0,TRUE,FALSE)</f>
        <v>1</v>
      </c>
      <c r="BZ274" s="53" t="b">
        <f>NOT(ISBLANK(Survey!DM274))</f>
        <v>0</v>
      </c>
      <c r="CA274" s="196" t="str">
        <f t="shared" si="191"/>
        <v>Pass</v>
      </c>
      <c r="CB274" s="54" t="b">
        <f>IF(ABS(Survey!$DT274)=0,TRUE,FALSE)</f>
        <v>1</v>
      </c>
      <c r="CC274" s="53" t="b">
        <f>NOT(ISBLANK(Survey!$DU274))</f>
        <v>0</v>
      </c>
      <c r="CD274" s="196" t="str">
        <f t="shared" si="192"/>
        <v>Fail</v>
      </c>
      <c r="CE274" s="47">
        <f>SUM(SUMIF(Survey!EA274:EC274,{"&gt;0","&lt;0"})*{1,-1})</f>
        <v>0</v>
      </c>
      <c r="CF274" s="50">
        <f t="shared" si="193"/>
        <v>0</v>
      </c>
      <c r="CG274" s="50">
        <f t="shared" si="194"/>
        <v>100</v>
      </c>
      <c r="CH274" s="48" t="b">
        <f>IF(OR(Survey!$M274="ETF",Survey!$M274="ETF, alternative mutual fund",Survey!$M274="Closed-end", Survey!$M274="Split share corp"),TRUE,FALSE)</f>
        <v>0</v>
      </c>
      <c r="CI274" s="196" t="str">
        <f t="shared" si="195"/>
        <v>Fail</v>
      </c>
      <c r="CJ274" s="47">
        <f>SUM(SUMIF(Survey!EE274:EK274,{"&gt;0","&lt;0"})*{1,-1})</f>
        <v>0</v>
      </c>
      <c r="CK274" s="50">
        <f t="shared" si="196"/>
        <v>0</v>
      </c>
      <c r="CL274" s="49">
        <f t="shared" si="197"/>
        <v>100</v>
      </c>
      <c r="CM274" s="196" t="str">
        <f t="shared" si="198"/>
        <v>Fail</v>
      </c>
      <c r="CN274" s="47">
        <f>SUM(SUMIF(Survey!EM274:ES274,{"&gt;0","&lt;0"})*{1,-1})</f>
        <v>0</v>
      </c>
      <c r="CO274" s="50">
        <f t="shared" si="199"/>
        <v>0</v>
      </c>
      <c r="CP274" s="49">
        <f t="shared" si="200"/>
        <v>100</v>
      </c>
    </row>
    <row r="275" spans="1:94">
      <c r="A275" s="1">
        <v>272</v>
      </c>
      <c r="B275" s="37" t="str">
        <f t="shared" si="161"/>
        <v>Pass</v>
      </c>
      <c r="C275" s="37" t="str">
        <f>IF(COUNTBLANK(Survey!B275:ET275)=$C$2, "Pass", "Fail")</f>
        <v>Pass</v>
      </c>
      <c r="D275" s="37" t="str">
        <f t="shared" si="162"/>
        <v>Fail</v>
      </c>
      <c r="F275" s="196" t="str">
        <f t="shared" si="163"/>
        <v>Fail</v>
      </c>
      <c r="G275" s="43">
        <f>COUNTBLANK(Survey!B275:D275)+COUNTBLANK(Survey!G275)+COUNTBLANK(Survey!I275)+COUNTBLANK(Survey!L275:M275)+COUNTBLANK(Survey!P275)+COUNTBLANK(Survey!S275:U275)+COUNTBLANK(Survey!AA275:AC275)+COUNTBLANK(Survey!AF275:AG275)+COUNTBLANK(Survey!AK275)</f>
        <v>17</v>
      </c>
      <c r="H275" s="196" t="str">
        <f t="shared" si="164"/>
        <v>Pass</v>
      </c>
      <c r="I275" s="44">
        <f>LEN(Survey!E275)</f>
        <v>0</v>
      </c>
      <c r="J275" s="196" t="str">
        <f t="shared" si="165"/>
        <v>Pass</v>
      </c>
      <c r="K275" s="43">
        <f>LEN(Survey!F275)</f>
        <v>0</v>
      </c>
      <c r="L275" s="196" t="str">
        <f t="shared" si="166"/>
        <v>Pass</v>
      </c>
      <c r="M275" s="44">
        <f>LEN(Survey!H275)</f>
        <v>0</v>
      </c>
      <c r="N275" s="43" t="str">
        <f>IF(Survey!$L275="Prospectus fund", "Yes", "No")</f>
        <v>No</v>
      </c>
      <c r="O275" s="196" t="str">
        <f t="shared" si="167"/>
        <v>Pass</v>
      </c>
      <c r="P275" s="44">
        <f>MOD((LEN(Survey!J275)+2),11)</f>
        <v>2</v>
      </c>
      <c r="Q275" s="48" t="b">
        <f>IF(OR(Survey!$M275="ETF",Survey!$M275="ETF, alternative mutual fund",Survey!$M275="Closed-end", Survey!$M275="Split share corp", Survey!$I275="Yes"),TRUE,FALSE)</f>
        <v>0</v>
      </c>
      <c r="R275" s="196" t="str">
        <f>IFERROR(IF(AND(OR(U275=V275,V275 = "Either"),NOT(ISBLANK(Survey!K275))),"Pass","Fail"),"Pass")</f>
        <v>Fail</v>
      </c>
      <c r="S275" s="47" cm="1">
        <f t="array" ref="S275">SUM(SUMIF(Survey!BO275:CH275,{"&gt;0","&lt;0"})*{1,-1})</f>
        <v>0</v>
      </c>
      <c r="T275" s="54" cm="1">
        <f t="array" ref="T275">SUM(SUMIF(Survey!BR275,{"&gt;0","&lt;0"})*{1,-1})+SUM(SUMIF(Survey!CB275,{"&gt;0","&lt;0"})*{1,-1})</f>
        <v>0</v>
      </c>
      <c r="U275" s="54">
        <f>Survey!K275</f>
        <v>0</v>
      </c>
      <c r="V275" s="53" t="str">
        <f t="shared" si="168"/>
        <v>Stand-alone</v>
      </c>
      <c r="W275" s="196" t="str">
        <f t="shared" si="169"/>
        <v>Fail</v>
      </c>
      <c r="X275" s="93" cm="1">
        <f t="array" ref="X275">SUM(SUMIF(Survey!BO275:CH275,{"&gt;0","&lt;0"})*{1,-1})+SUM(SUMIF(Survey!CJ275:DC275,{"&gt;0","&lt;0"})*{1,-1})</f>
        <v>0</v>
      </c>
      <c r="Y275" s="93">
        <f>IFERROR(X275/(Survey!$AL275),0)</f>
        <v>0</v>
      </c>
      <c r="Z275" s="198" t="b">
        <f>IF(OR(Survey!$M275="Alternative strategy or hedge",Survey!$M275="Other",Survey!$L275="Prospectus fund"),TRUE,FALSE)</f>
        <v>0</v>
      </c>
      <c r="AA275" s="198" t="b">
        <f>NOT(ISBLANK(Survey!$M275))</f>
        <v>0</v>
      </c>
      <c r="AB275" s="196" t="str">
        <f t="shared" si="170"/>
        <v>Pass</v>
      </c>
      <c r="AC275" s="54" t="b">
        <f>NOT(ISNUMBER(SEARCH("Other",Survey!$P275)))</f>
        <v>1</v>
      </c>
      <c r="AD275" s="53" t="b">
        <f>NOT(ISBLANK(Survey!$Q275))</f>
        <v>0</v>
      </c>
      <c r="AE275" s="239" t="str" cm="1">
        <f t="array" ref="AE275">IF(OR(IF(OR($AG275+$AH275 = 2, $AI275=1), FALSE, TRUE), AND($AF275:$AF275 = 0)),"Pass","Fail")</f>
        <v>Pass</v>
      </c>
      <c r="AF275" s="235">
        <f>COUNTBLANK(Survey!$W275:$Z275)</f>
        <v>4</v>
      </c>
      <c r="AG275" s="235">
        <f>IF(Survey!$I275="Yes",1,0)</f>
        <v>0</v>
      </c>
      <c r="AH275" s="235">
        <f>IF(OR(Survey!$M275="Mutual fund",Survey!$M275="Alternative mutual fund",Survey!$M275="Money market"),1,0)</f>
        <v>0</v>
      </c>
      <c r="AI275" s="240">
        <f>IF(OR(Survey!$M275="ETF",Survey!$M275="ETF, alternative mutual fund"),1,0)</f>
        <v>0</v>
      </c>
      <c r="AJ275" s="196" t="str">
        <f t="shared" si="171"/>
        <v>Pass</v>
      </c>
      <c r="AK275" s="54" t="b">
        <f>NOT(ISNUMBER(SEARCH("Yes",Survey!$AC275)))</f>
        <v>1</v>
      </c>
      <c r="AL275" s="53" t="b">
        <f>IF(COUNTBLANK(Survey!$AD275:$AE275)=0,TRUE, FALSE)</f>
        <v>0</v>
      </c>
      <c r="AM275" s="196" t="str">
        <f t="shared" si="172"/>
        <v>Pass</v>
      </c>
      <c r="AN275" s="54" t="b">
        <f>NOT(ISNUMBER(SEARCH("Yes",Survey!$AF275)))</f>
        <v>1</v>
      </c>
      <c r="AO275" s="53" t="b">
        <f>NOT(ISBLANK(Survey!$AH275))</f>
        <v>0</v>
      </c>
      <c r="AP275" s="196" t="str">
        <f t="shared" si="173"/>
        <v>Pass</v>
      </c>
      <c r="AQ275" s="54" t="b">
        <f>NOT(OR(ISNUMBER(SEARCH("Other",Survey!$AH275)),ISNUMBER(SEARCH("Multiple",Survey!$AH275))))</f>
        <v>1</v>
      </c>
      <c r="AR275" s="53" t="b">
        <f>NOT(ISBLANK(Survey!$AI275))</f>
        <v>0</v>
      </c>
      <c r="AS275" s="196" t="str">
        <f t="shared" si="174"/>
        <v>Fail</v>
      </c>
      <c r="AT275" s="45">
        <f>(Survey!$AL275)</f>
        <v>0</v>
      </c>
      <c r="AU275" s="37" t="str">
        <f t="shared" si="175"/>
        <v>Fail</v>
      </c>
      <c r="AV275" s="38">
        <f>ABS(Survey!$AL275)</f>
        <v>0</v>
      </c>
      <c r="AW275" s="64">
        <f>ABS(Survey!$AM275)+Survey!$AN275-ABS(Survey!$AO275)+ABS(Survey!$AP275)-ABS(Survey!$AQ275)+ABS(Survey!$AR275)-ABS(Survey!$AS275)+Survey!$AT275</f>
        <v>0</v>
      </c>
      <c r="AX275" s="46" t="str">
        <f t="shared" si="176"/>
        <v>No holdings</v>
      </c>
      <c r="AY275" s="37">
        <f t="shared" si="177"/>
        <v>0</v>
      </c>
      <c r="AZ275" s="196" t="str">
        <f t="shared" si="178"/>
        <v>Pass</v>
      </c>
      <c r="BA275" s="54" t="b">
        <f>IF(ABS(Survey!$AT275)=0,TRUE,FALSE)</f>
        <v>1</v>
      </c>
      <c r="BB275" s="53" t="b">
        <f>NOT(ISBLANK(Survey!$AU275))</f>
        <v>0</v>
      </c>
      <c r="BC275" s="37" t="str">
        <f t="shared" si="179"/>
        <v>Fail</v>
      </c>
      <c r="BD275" s="38">
        <f>ABS(Survey!$AL275)</f>
        <v>0</v>
      </c>
      <c r="BE275" s="38" cm="1">
        <f t="array" ref="BE275">SUM(SUMIF(Survey!AW275:BD275,{"&gt;0","&lt;0"})*{1,-1})-SUM(SUMIF(Survey!BF275:BM275,{"&gt;0","&lt;0"})*{1,-1})</f>
        <v>0</v>
      </c>
      <c r="BF275" s="46" t="str">
        <f t="shared" si="180"/>
        <v>No holdings</v>
      </c>
      <c r="BG275" s="37">
        <f t="shared" si="181"/>
        <v>0</v>
      </c>
      <c r="BH275" s="196" t="str">
        <f t="shared" si="182"/>
        <v>Fail</v>
      </c>
      <c r="BI275" s="47">
        <f>ABS(Survey!$AL275)</f>
        <v>0</v>
      </c>
      <c r="BJ275" s="47" cm="1">
        <f t="array" ref="BJ275">SUM(SUMIF(Survey!BO275:CH275,{"&gt;0","&lt;0"})*{1,-1})-SUM(SUMIF(Survey!CJ275:DC275,{"&gt;0","&lt;0"})*{1,-1})</f>
        <v>0</v>
      </c>
      <c r="BK275" s="48" t="str">
        <f t="shared" si="183"/>
        <v>No holdings</v>
      </c>
      <c r="BL275" s="49">
        <f t="shared" si="184"/>
        <v>0</v>
      </c>
      <c r="BM275" s="196" t="str">
        <f t="shared" si="185"/>
        <v>Pass</v>
      </c>
      <c r="BN275" s="54" t="b">
        <f>IF(ABS(Survey!$CH275)=0,TRUE,FALSE)</f>
        <v>1</v>
      </c>
      <c r="BO275" s="53" t="b">
        <f>NOT(ISBLANK(Survey!$CI275))</f>
        <v>0</v>
      </c>
      <c r="BP275" s="196" t="str">
        <f t="shared" si="186"/>
        <v>Pass</v>
      </c>
      <c r="BQ275" s="54" t="b">
        <f>IF(ABS(Survey!$DC275)=0,TRUE,FALSE)</f>
        <v>1</v>
      </c>
      <c r="BR275" s="53" t="b">
        <f>NOT(ISBLANK(Survey!$DD275))</f>
        <v>0</v>
      </c>
      <c r="BS275" s="37" t="str">
        <f t="shared" si="187"/>
        <v>Pass</v>
      </c>
      <c r="BT275" s="38" cm="1">
        <f t="array" ref="BT275">SUM(SUMIF(Survey!CD275,{"&gt;0","&lt;0"})*{1,-1})+SUM(SUMIF(Survey!CY275,{"&gt;0","&lt;0"})*{1,-1})</f>
        <v>0</v>
      </c>
      <c r="BU275" s="38">
        <f>SUM(SUMIF(Survey!DF275:DL275,{"&gt;0","&lt;0"})*{1,-1})+SUM(SUMIF(Survey!DN275:DT275,{"&gt;0","&lt;0"})*{1,-1})</f>
        <v>0</v>
      </c>
      <c r="BV275" s="37">
        <f t="shared" si="188"/>
        <v>0</v>
      </c>
      <c r="BW275" s="37">
        <f t="shared" si="189"/>
        <v>0</v>
      </c>
      <c r="BX275" s="196" t="str">
        <f t="shared" si="190"/>
        <v>Pass</v>
      </c>
      <c r="BY275" s="54" t="b">
        <f>IF(ABS(Survey!$DL275)=0,TRUE,FALSE)</f>
        <v>1</v>
      </c>
      <c r="BZ275" s="53" t="b">
        <f>NOT(ISBLANK(Survey!DM275))</f>
        <v>0</v>
      </c>
      <c r="CA275" s="196" t="str">
        <f t="shared" si="191"/>
        <v>Pass</v>
      </c>
      <c r="CB275" s="54" t="b">
        <f>IF(ABS(Survey!$DT275)=0,TRUE,FALSE)</f>
        <v>1</v>
      </c>
      <c r="CC275" s="53" t="b">
        <f>NOT(ISBLANK(Survey!$DU275))</f>
        <v>0</v>
      </c>
      <c r="CD275" s="196" t="str">
        <f t="shared" si="192"/>
        <v>Fail</v>
      </c>
      <c r="CE275" s="47">
        <f>SUM(SUMIF(Survey!EA275:EC275,{"&gt;0","&lt;0"})*{1,-1})</f>
        <v>0</v>
      </c>
      <c r="CF275" s="50">
        <f t="shared" si="193"/>
        <v>0</v>
      </c>
      <c r="CG275" s="50">
        <f t="shared" si="194"/>
        <v>100</v>
      </c>
      <c r="CH275" s="48" t="b">
        <f>IF(OR(Survey!$M275="ETF",Survey!$M275="ETF, alternative mutual fund",Survey!$M275="Closed-end", Survey!$M275="Split share corp"),TRUE,FALSE)</f>
        <v>0</v>
      </c>
      <c r="CI275" s="196" t="str">
        <f t="shared" si="195"/>
        <v>Fail</v>
      </c>
      <c r="CJ275" s="47">
        <f>SUM(SUMIF(Survey!EE275:EK275,{"&gt;0","&lt;0"})*{1,-1})</f>
        <v>0</v>
      </c>
      <c r="CK275" s="50">
        <f t="shared" si="196"/>
        <v>0</v>
      </c>
      <c r="CL275" s="49">
        <f t="shared" si="197"/>
        <v>100</v>
      </c>
      <c r="CM275" s="196" t="str">
        <f t="shared" si="198"/>
        <v>Fail</v>
      </c>
      <c r="CN275" s="47">
        <f>SUM(SUMIF(Survey!EM275:ES275,{"&gt;0","&lt;0"})*{1,-1})</f>
        <v>0</v>
      </c>
      <c r="CO275" s="50">
        <f t="shared" si="199"/>
        <v>0</v>
      </c>
      <c r="CP275" s="49">
        <f t="shared" si="200"/>
        <v>100</v>
      </c>
    </row>
    <row r="276" spans="1:94">
      <c r="A276" s="1">
        <v>273</v>
      </c>
      <c r="B276" s="37" t="str">
        <f t="shared" si="161"/>
        <v>Pass</v>
      </c>
      <c r="C276" s="37" t="str">
        <f>IF(COUNTBLANK(Survey!B276:ET276)=$C$2, "Pass", "Fail")</f>
        <v>Pass</v>
      </c>
      <c r="D276" s="37" t="str">
        <f t="shared" si="162"/>
        <v>Fail</v>
      </c>
      <c r="F276" s="196" t="str">
        <f t="shared" si="163"/>
        <v>Fail</v>
      </c>
      <c r="G276" s="43">
        <f>COUNTBLANK(Survey!B276:D276)+COUNTBLANK(Survey!G276)+COUNTBLANK(Survey!I276)+COUNTBLANK(Survey!L276:M276)+COUNTBLANK(Survey!P276)+COUNTBLANK(Survey!S276:U276)+COUNTBLANK(Survey!AA276:AC276)+COUNTBLANK(Survey!AF276:AG276)+COUNTBLANK(Survey!AK276)</f>
        <v>17</v>
      </c>
      <c r="H276" s="196" t="str">
        <f t="shared" si="164"/>
        <v>Pass</v>
      </c>
      <c r="I276" s="44">
        <f>LEN(Survey!E276)</f>
        <v>0</v>
      </c>
      <c r="J276" s="196" t="str">
        <f t="shared" si="165"/>
        <v>Pass</v>
      </c>
      <c r="K276" s="43">
        <f>LEN(Survey!F276)</f>
        <v>0</v>
      </c>
      <c r="L276" s="196" t="str">
        <f t="shared" si="166"/>
        <v>Pass</v>
      </c>
      <c r="M276" s="44">
        <f>LEN(Survey!H276)</f>
        <v>0</v>
      </c>
      <c r="N276" s="43" t="str">
        <f>IF(Survey!$L276="Prospectus fund", "Yes", "No")</f>
        <v>No</v>
      </c>
      <c r="O276" s="196" t="str">
        <f t="shared" si="167"/>
        <v>Pass</v>
      </c>
      <c r="P276" s="44">
        <f>MOD((LEN(Survey!J276)+2),11)</f>
        <v>2</v>
      </c>
      <c r="Q276" s="48" t="b">
        <f>IF(OR(Survey!$M276="ETF",Survey!$M276="ETF, alternative mutual fund",Survey!$M276="Closed-end", Survey!$M276="Split share corp", Survey!$I276="Yes"),TRUE,FALSE)</f>
        <v>0</v>
      </c>
      <c r="R276" s="196" t="str">
        <f>IFERROR(IF(AND(OR(U276=V276,V276 = "Either"),NOT(ISBLANK(Survey!K276))),"Pass","Fail"),"Pass")</f>
        <v>Fail</v>
      </c>
      <c r="S276" s="47" cm="1">
        <f t="array" ref="S276">SUM(SUMIF(Survey!BO276:CH276,{"&gt;0","&lt;0"})*{1,-1})</f>
        <v>0</v>
      </c>
      <c r="T276" s="54" cm="1">
        <f t="array" ref="T276">SUM(SUMIF(Survey!BR276,{"&gt;0","&lt;0"})*{1,-1})+SUM(SUMIF(Survey!CB276,{"&gt;0","&lt;0"})*{1,-1})</f>
        <v>0</v>
      </c>
      <c r="U276" s="54">
        <f>Survey!K276</f>
        <v>0</v>
      </c>
      <c r="V276" s="53" t="str">
        <f t="shared" si="168"/>
        <v>Stand-alone</v>
      </c>
      <c r="W276" s="196" t="str">
        <f t="shared" si="169"/>
        <v>Fail</v>
      </c>
      <c r="X276" s="93" cm="1">
        <f t="array" ref="X276">SUM(SUMIF(Survey!BO276:CH276,{"&gt;0","&lt;0"})*{1,-1})+SUM(SUMIF(Survey!CJ276:DC276,{"&gt;0","&lt;0"})*{1,-1})</f>
        <v>0</v>
      </c>
      <c r="Y276" s="93">
        <f>IFERROR(X276/(Survey!$AL276),0)</f>
        <v>0</v>
      </c>
      <c r="Z276" s="198" t="b">
        <f>IF(OR(Survey!$M276="Alternative strategy or hedge",Survey!$M276="Other",Survey!$L276="Prospectus fund"),TRUE,FALSE)</f>
        <v>0</v>
      </c>
      <c r="AA276" s="198" t="b">
        <f>NOT(ISBLANK(Survey!$M276))</f>
        <v>0</v>
      </c>
      <c r="AB276" s="196" t="str">
        <f t="shared" si="170"/>
        <v>Pass</v>
      </c>
      <c r="AC276" s="54" t="b">
        <f>NOT(ISNUMBER(SEARCH("Other",Survey!$P276)))</f>
        <v>1</v>
      </c>
      <c r="AD276" s="53" t="b">
        <f>NOT(ISBLANK(Survey!$Q276))</f>
        <v>0</v>
      </c>
      <c r="AE276" s="239" t="str" cm="1">
        <f t="array" ref="AE276">IF(OR(IF(OR($AG276+$AH276 = 2, $AI276=1), FALSE, TRUE), AND($AF276:$AF276 = 0)),"Pass","Fail")</f>
        <v>Pass</v>
      </c>
      <c r="AF276" s="235">
        <f>COUNTBLANK(Survey!$W276:$Z276)</f>
        <v>4</v>
      </c>
      <c r="AG276" s="235">
        <f>IF(Survey!$I276="Yes",1,0)</f>
        <v>0</v>
      </c>
      <c r="AH276" s="235">
        <f>IF(OR(Survey!$M276="Mutual fund",Survey!$M276="Alternative mutual fund",Survey!$M276="Money market"),1,0)</f>
        <v>0</v>
      </c>
      <c r="AI276" s="240">
        <f>IF(OR(Survey!$M276="ETF",Survey!$M276="ETF, alternative mutual fund"),1,0)</f>
        <v>0</v>
      </c>
      <c r="AJ276" s="196" t="str">
        <f t="shared" si="171"/>
        <v>Pass</v>
      </c>
      <c r="AK276" s="54" t="b">
        <f>NOT(ISNUMBER(SEARCH("Yes",Survey!$AC276)))</f>
        <v>1</v>
      </c>
      <c r="AL276" s="53" t="b">
        <f>IF(COUNTBLANK(Survey!$AD276:$AE276)=0,TRUE, FALSE)</f>
        <v>0</v>
      </c>
      <c r="AM276" s="196" t="str">
        <f t="shared" si="172"/>
        <v>Pass</v>
      </c>
      <c r="AN276" s="54" t="b">
        <f>NOT(ISNUMBER(SEARCH("Yes",Survey!$AF276)))</f>
        <v>1</v>
      </c>
      <c r="AO276" s="53" t="b">
        <f>NOT(ISBLANK(Survey!$AH276))</f>
        <v>0</v>
      </c>
      <c r="AP276" s="196" t="str">
        <f t="shared" si="173"/>
        <v>Pass</v>
      </c>
      <c r="AQ276" s="54" t="b">
        <f>NOT(OR(ISNUMBER(SEARCH("Other",Survey!$AH276)),ISNUMBER(SEARCH("Multiple",Survey!$AH276))))</f>
        <v>1</v>
      </c>
      <c r="AR276" s="53" t="b">
        <f>NOT(ISBLANK(Survey!$AI276))</f>
        <v>0</v>
      </c>
      <c r="AS276" s="196" t="str">
        <f t="shared" si="174"/>
        <v>Fail</v>
      </c>
      <c r="AT276" s="45">
        <f>(Survey!$AL276)</f>
        <v>0</v>
      </c>
      <c r="AU276" s="37" t="str">
        <f t="shared" si="175"/>
        <v>Fail</v>
      </c>
      <c r="AV276" s="38">
        <f>ABS(Survey!$AL276)</f>
        <v>0</v>
      </c>
      <c r="AW276" s="64">
        <f>ABS(Survey!$AM276)+Survey!$AN276-ABS(Survey!$AO276)+ABS(Survey!$AP276)-ABS(Survey!$AQ276)+ABS(Survey!$AR276)-ABS(Survey!$AS276)+Survey!$AT276</f>
        <v>0</v>
      </c>
      <c r="AX276" s="46" t="str">
        <f t="shared" si="176"/>
        <v>No holdings</v>
      </c>
      <c r="AY276" s="37">
        <f t="shared" si="177"/>
        <v>0</v>
      </c>
      <c r="AZ276" s="196" t="str">
        <f t="shared" si="178"/>
        <v>Pass</v>
      </c>
      <c r="BA276" s="54" t="b">
        <f>IF(ABS(Survey!$AT276)=0,TRUE,FALSE)</f>
        <v>1</v>
      </c>
      <c r="BB276" s="53" t="b">
        <f>NOT(ISBLANK(Survey!$AU276))</f>
        <v>0</v>
      </c>
      <c r="BC276" s="37" t="str">
        <f t="shared" si="179"/>
        <v>Fail</v>
      </c>
      <c r="BD276" s="38">
        <f>ABS(Survey!$AL276)</f>
        <v>0</v>
      </c>
      <c r="BE276" s="38" cm="1">
        <f t="array" ref="BE276">SUM(SUMIF(Survey!AW276:BD276,{"&gt;0","&lt;0"})*{1,-1})-SUM(SUMIF(Survey!BF276:BM276,{"&gt;0","&lt;0"})*{1,-1})</f>
        <v>0</v>
      </c>
      <c r="BF276" s="46" t="str">
        <f t="shared" si="180"/>
        <v>No holdings</v>
      </c>
      <c r="BG276" s="37">
        <f t="shared" si="181"/>
        <v>0</v>
      </c>
      <c r="BH276" s="196" t="str">
        <f t="shared" si="182"/>
        <v>Fail</v>
      </c>
      <c r="BI276" s="47">
        <f>ABS(Survey!$AL276)</f>
        <v>0</v>
      </c>
      <c r="BJ276" s="47" cm="1">
        <f t="array" ref="BJ276">SUM(SUMIF(Survey!BO276:CH276,{"&gt;0","&lt;0"})*{1,-1})-SUM(SUMIF(Survey!CJ276:DC276,{"&gt;0","&lt;0"})*{1,-1})</f>
        <v>0</v>
      </c>
      <c r="BK276" s="48" t="str">
        <f t="shared" si="183"/>
        <v>No holdings</v>
      </c>
      <c r="BL276" s="49">
        <f t="shared" si="184"/>
        <v>0</v>
      </c>
      <c r="BM276" s="196" t="str">
        <f t="shared" si="185"/>
        <v>Pass</v>
      </c>
      <c r="BN276" s="54" t="b">
        <f>IF(ABS(Survey!$CH276)=0,TRUE,FALSE)</f>
        <v>1</v>
      </c>
      <c r="BO276" s="53" t="b">
        <f>NOT(ISBLANK(Survey!$CI276))</f>
        <v>0</v>
      </c>
      <c r="BP276" s="196" t="str">
        <f t="shared" si="186"/>
        <v>Pass</v>
      </c>
      <c r="BQ276" s="54" t="b">
        <f>IF(ABS(Survey!$DC276)=0,TRUE,FALSE)</f>
        <v>1</v>
      </c>
      <c r="BR276" s="53" t="b">
        <f>NOT(ISBLANK(Survey!$DD276))</f>
        <v>0</v>
      </c>
      <c r="BS276" s="37" t="str">
        <f t="shared" si="187"/>
        <v>Pass</v>
      </c>
      <c r="BT276" s="38" cm="1">
        <f t="array" ref="BT276">SUM(SUMIF(Survey!CD276,{"&gt;0","&lt;0"})*{1,-1})+SUM(SUMIF(Survey!CY276,{"&gt;0","&lt;0"})*{1,-1})</f>
        <v>0</v>
      </c>
      <c r="BU276" s="38">
        <f>SUM(SUMIF(Survey!DF276:DL276,{"&gt;0","&lt;0"})*{1,-1})+SUM(SUMIF(Survey!DN276:DT276,{"&gt;0","&lt;0"})*{1,-1})</f>
        <v>0</v>
      </c>
      <c r="BV276" s="37">
        <f t="shared" si="188"/>
        <v>0</v>
      </c>
      <c r="BW276" s="37">
        <f t="shared" si="189"/>
        <v>0</v>
      </c>
      <c r="BX276" s="196" t="str">
        <f t="shared" si="190"/>
        <v>Pass</v>
      </c>
      <c r="BY276" s="54" t="b">
        <f>IF(ABS(Survey!$DL276)=0,TRUE,FALSE)</f>
        <v>1</v>
      </c>
      <c r="BZ276" s="53" t="b">
        <f>NOT(ISBLANK(Survey!DM276))</f>
        <v>0</v>
      </c>
      <c r="CA276" s="196" t="str">
        <f t="shared" si="191"/>
        <v>Pass</v>
      </c>
      <c r="CB276" s="54" t="b">
        <f>IF(ABS(Survey!$DT276)=0,TRUE,FALSE)</f>
        <v>1</v>
      </c>
      <c r="CC276" s="53" t="b">
        <f>NOT(ISBLANK(Survey!$DU276))</f>
        <v>0</v>
      </c>
      <c r="CD276" s="196" t="str">
        <f t="shared" si="192"/>
        <v>Fail</v>
      </c>
      <c r="CE276" s="47">
        <f>SUM(SUMIF(Survey!EA276:EC276,{"&gt;0","&lt;0"})*{1,-1})</f>
        <v>0</v>
      </c>
      <c r="CF276" s="50">
        <f t="shared" si="193"/>
        <v>0</v>
      </c>
      <c r="CG276" s="50">
        <f t="shared" si="194"/>
        <v>100</v>
      </c>
      <c r="CH276" s="48" t="b">
        <f>IF(OR(Survey!$M276="ETF",Survey!$M276="ETF, alternative mutual fund",Survey!$M276="Closed-end", Survey!$M276="Split share corp"),TRUE,FALSE)</f>
        <v>0</v>
      </c>
      <c r="CI276" s="196" t="str">
        <f t="shared" si="195"/>
        <v>Fail</v>
      </c>
      <c r="CJ276" s="47">
        <f>SUM(SUMIF(Survey!EE276:EK276,{"&gt;0","&lt;0"})*{1,-1})</f>
        <v>0</v>
      </c>
      <c r="CK276" s="50">
        <f t="shared" si="196"/>
        <v>0</v>
      </c>
      <c r="CL276" s="49">
        <f t="shared" si="197"/>
        <v>100</v>
      </c>
      <c r="CM276" s="196" t="str">
        <f t="shared" si="198"/>
        <v>Fail</v>
      </c>
      <c r="CN276" s="47">
        <f>SUM(SUMIF(Survey!EM276:ES276,{"&gt;0","&lt;0"})*{1,-1})</f>
        <v>0</v>
      </c>
      <c r="CO276" s="50">
        <f t="shared" si="199"/>
        <v>0</v>
      </c>
      <c r="CP276" s="49">
        <f t="shared" si="200"/>
        <v>100</v>
      </c>
    </row>
    <row r="277" spans="1:94">
      <c r="A277" s="1">
        <v>274</v>
      </c>
      <c r="B277" s="37" t="str">
        <f t="shared" si="161"/>
        <v>Pass</v>
      </c>
      <c r="C277" s="37" t="str">
        <f>IF(COUNTBLANK(Survey!B277:ET277)=$C$2, "Pass", "Fail")</f>
        <v>Pass</v>
      </c>
      <c r="D277" s="37" t="str">
        <f t="shared" si="162"/>
        <v>Fail</v>
      </c>
      <c r="F277" s="196" t="str">
        <f t="shared" si="163"/>
        <v>Fail</v>
      </c>
      <c r="G277" s="43">
        <f>COUNTBLANK(Survey!B277:D277)+COUNTBLANK(Survey!G277)+COUNTBLANK(Survey!I277)+COUNTBLANK(Survey!L277:M277)+COUNTBLANK(Survey!P277)+COUNTBLANK(Survey!S277:U277)+COUNTBLANK(Survey!AA277:AC277)+COUNTBLANK(Survey!AF277:AG277)+COUNTBLANK(Survey!AK277)</f>
        <v>17</v>
      </c>
      <c r="H277" s="196" t="str">
        <f t="shared" si="164"/>
        <v>Pass</v>
      </c>
      <c r="I277" s="44">
        <f>LEN(Survey!E277)</f>
        <v>0</v>
      </c>
      <c r="J277" s="196" t="str">
        <f t="shared" si="165"/>
        <v>Pass</v>
      </c>
      <c r="K277" s="43">
        <f>LEN(Survey!F277)</f>
        <v>0</v>
      </c>
      <c r="L277" s="196" t="str">
        <f t="shared" si="166"/>
        <v>Pass</v>
      </c>
      <c r="M277" s="44">
        <f>LEN(Survey!H277)</f>
        <v>0</v>
      </c>
      <c r="N277" s="43" t="str">
        <f>IF(Survey!$L277="Prospectus fund", "Yes", "No")</f>
        <v>No</v>
      </c>
      <c r="O277" s="196" t="str">
        <f t="shared" si="167"/>
        <v>Pass</v>
      </c>
      <c r="P277" s="44">
        <f>MOD((LEN(Survey!J277)+2),11)</f>
        <v>2</v>
      </c>
      <c r="Q277" s="48" t="b">
        <f>IF(OR(Survey!$M277="ETF",Survey!$M277="ETF, alternative mutual fund",Survey!$M277="Closed-end", Survey!$M277="Split share corp", Survey!$I277="Yes"),TRUE,FALSE)</f>
        <v>0</v>
      </c>
      <c r="R277" s="196" t="str">
        <f>IFERROR(IF(AND(OR(U277=V277,V277 = "Either"),NOT(ISBLANK(Survey!K277))),"Pass","Fail"),"Pass")</f>
        <v>Fail</v>
      </c>
      <c r="S277" s="47" cm="1">
        <f t="array" ref="S277">SUM(SUMIF(Survey!BO277:CH277,{"&gt;0","&lt;0"})*{1,-1})</f>
        <v>0</v>
      </c>
      <c r="T277" s="54" cm="1">
        <f t="array" ref="T277">SUM(SUMIF(Survey!BR277,{"&gt;0","&lt;0"})*{1,-1})+SUM(SUMIF(Survey!CB277,{"&gt;0","&lt;0"})*{1,-1})</f>
        <v>0</v>
      </c>
      <c r="U277" s="54">
        <f>Survey!K277</f>
        <v>0</v>
      </c>
      <c r="V277" s="53" t="str">
        <f t="shared" si="168"/>
        <v>Stand-alone</v>
      </c>
      <c r="W277" s="196" t="str">
        <f t="shared" si="169"/>
        <v>Fail</v>
      </c>
      <c r="X277" s="93" cm="1">
        <f t="array" ref="X277">SUM(SUMIF(Survey!BO277:CH277,{"&gt;0","&lt;0"})*{1,-1})+SUM(SUMIF(Survey!CJ277:DC277,{"&gt;0","&lt;0"})*{1,-1})</f>
        <v>0</v>
      </c>
      <c r="Y277" s="93">
        <f>IFERROR(X277/(Survey!$AL277),0)</f>
        <v>0</v>
      </c>
      <c r="Z277" s="198" t="b">
        <f>IF(OR(Survey!$M277="Alternative strategy or hedge",Survey!$M277="Other",Survey!$L277="Prospectus fund"),TRUE,FALSE)</f>
        <v>0</v>
      </c>
      <c r="AA277" s="198" t="b">
        <f>NOT(ISBLANK(Survey!$M277))</f>
        <v>0</v>
      </c>
      <c r="AB277" s="196" t="str">
        <f t="shared" si="170"/>
        <v>Pass</v>
      </c>
      <c r="AC277" s="54" t="b">
        <f>NOT(ISNUMBER(SEARCH("Other",Survey!$P277)))</f>
        <v>1</v>
      </c>
      <c r="AD277" s="53" t="b">
        <f>NOT(ISBLANK(Survey!$Q277))</f>
        <v>0</v>
      </c>
      <c r="AE277" s="239" t="str" cm="1">
        <f t="array" ref="AE277">IF(OR(IF(OR($AG277+$AH277 = 2, $AI277=1), FALSE, TRUE), AND($AF277:$AF277 = 0)),"Pass","Fail")</f>
        <v>Pass</v>
      </c>
      <c r="AF277" s="235">
        <f>COUNTBLANK(Survey!$W277:$Z277)</f>
        <v>4</v>
      </c>
      <c r="AG277" s="235">
        <f>IF(Survey!$I277="Yes",1,0)</f>
        <v>0</v>
      </c>
      <c r="AH277" s="235">
        <f>IF(OR(Survey!$M277="Mutual fund",Survey!$M277="Alternative mutual fund",Survey!$M277="Money market"),1,0)</f>
        <v>0</v>
      </c>
      <c r="AI277" s="240">
        <f>IF(OR(Survey!$M277="ETF",Survey!$M277="ETF, alternative mutual fund"),1,0)</f>
        <v>0</v>
      </c>
      <c r="AJ277" s="196" t="str">
        <f t="shared" si="171"/>
        <v>Pass</v>
      </c>
      <c r="AK277" s="54" t="b">
        <f>NOT(ISNUMBER(SEARCH("Yes",Survey!$AC277)))</f>
        <v>1</v>
      </c>
      <c r="AL277" s="53" t="b">
        <f>IF(COUNTBLANK(Survey!$AD277:$AE277)=0,TRUE, FALSE)</f>
        <v>0</v>
      </c>
      <c r="AM277" s="196" t="str">
        <f t="shared" si="172"/>
        <v>Pass</v>
      </c>
      <c r="AN277" s="54" t="b">
        <f>NOT(ISNUMBER(SEARCH("Yes",Survey!$AF277)))</f>
        <v>1</v>
      </c>
      <c r="AO277" s="53" t="b">
        <f>NOT(ISBLANK(Survey!$AH277))</f>
        <v>0</v>
      </c>
      <c r="AP277" s="196" t="str">
        <f t="shared" si="173"/>
        <v>Pass</v>
      </c>
      <c r="AQ277" s="54" t="b">
        <f>NOT(OR(ISNUMBER(SEARCH("Other",Survey!$AH277)),ISNUMBER(SEARCH("Multiple",Survey!$AH277))))</f>
        <v>1</v>
      </c>
      <c r="AR277" s="53" t="b">
        <f>NOT(ISBLANK(Survey!$AI277))</f>
        <v>0</v>
      </c>
      <c r="AS277" s="196" t="str">
        <f t="shared" si="174"/>
        <v>Fail</v>
      </c>
      <c r="AT277" s="45">
        <f>(Survey!$AL277)</f>
        <v>0</v>
      </c>
      <c r="AU277" s="37" t="str">
        <f t="shared" si="175"/>
        <v>Fail</v>
      </c>
      <c r="AV277" s="38">
        <f>ABS(Survey!$AL277)</f>
        <v>0</v>
      </c>
      <c r="AW277" s="64">
        <f>ABS(Survey!$AM277)+Survey!$AN277-ABS(Survey!$AO277)+ABS(Survey!$AP277)-ABS(Survey!$AQ277)+ABS(Survey!$AR277)-ABS(Survey!$AS277)+Survey!$AT277</f>
        <v>0</v>
      </c>
      <c r="AX277" s="46" t="str">
        <f t="shared" si="176"/>
        <v>No holdings</v>
      </c>
      <c r="AY277" s="37">
        <f t="shared" si="177"/>
        <v>0</v>
      </c>
      <c r="AZ277" s="196" t="str">
        <f t="shared" si="178"/>
        <v>Pass</v>
      </c>
      <c r="BA277" s="54" t="b">
        <f>IF(ABS(Survey!$AT277)=0,TRUE,FALSE)</f>
        <v>1</v>
      </c>
      <c r="BB277" s="53" t="b">
        <f>NOT(ISBLANK(Survey!$AU277))</f>
        <v>0</v>
      </c>
      <c r="BC277" s="37" t="str">
        <f t="shared" si="179"/>
        <v>Fail</v>
      </c>
      <c r="BD277" s="38">
        <f>ABS(Survey!$AL277)</f>
        <v>0</v>
      </c>
      <c r="BE277" s="38" cm="1">
        <f t="array" ref="BE277">SUM(SUMIF(Survey!AW277:BD277,{"&gt;0","&lt;0"})*{1,-1})-SUM(SUMIF(Survey!BF277:BM277,{"&gt;0","&lt;0"})*{1,-1})</f>
        <v>0</v>
      </c>
      <c r="BF277" s="46" t="str">
        <f t="shared" si="180"/>
        <v>No holdings</v>
      </c>
      <c r="BG277" s="37">
        <f t="shared" si="181"/>
        <v>0</v>
      </c>
      <c r="BH277" s="196" t="str">
        <f t="shared" si="182"/>
        <v>Fail</v>
      </c>
      <c r="BI277" s="47">
        <f>ABS(Survey!$AL277)</f>
        <v>0</v>
      </c>
      <c r="BJ277" s="47" cm="1">
        <f t="array" ref="BJ277">SUM(SUMIF(Survey!BO277:CH277,{"&gt;0","&lt;0"})*{1,-1})-SUM(SUMIF(Survey!CJ277:DC277,{"&gt;0","&lt;0"})*{1,-1})</f>
        <v>0</v>
      </c>
      <c r="BK277" s="48" t="str">
        <f t="shared" si="183"/>
        <v>No holdings</v>
      </c>
      <c r="BL277" s="49">
        <f t="shared" si="184"/>
        <v>0</v>
      </c>
      <c r="BM277" s="196" t="str">
        <f t="shared" si="185"/>
        <v>Pass</v>
      </c>
      <c r="BN277" s="54" t="b">
        <f>IF(ABS(Survey!$CH277)=0,TRUE,FALSE)</f>
        <v>1</v>
      </c>
      <c r="BO277" s="53" t="b">
        <f>NOT(ISBLANK(Survey!$CI277))</f>
        <v>0</v>
      </c>
      <c r="BP277" s="196" t="str">
        <f t="shared" si="186"/>
        <v>Pass</v>
      </c>
      <c r="BQ277" s="54" t="b">
        <f>IF(ABS(Survey!$DC277)=0,TRUE,FALSE)</f>
        <v>1</v>
      </c>
      <c r="BR277" s="53" t="b">
        <f>NOT(ISBLANK(Survey!$DD277))</f>
        <v>0</v>
      </c>
      <c r="BS277" s="37" t="str">
        <f t="shared" si="187"/>
        <v>Pass</v>
      </c>
      <c r="BT277" s="38" cm="1">
        <f t="array" ref="BT277">SUM(SUMIF(Survey!CD277,{"&gt;0","&lt;0"})*{1,-1})+SUM(SUMIF(Survey!CY277,{"&gt;0","&lt;0"})*{1,-1})</f>
        <v>0</v>
      </c>
      <c r="BU277" s="38">
        <f>SUM(SUMIF(Survey!DF277:DL277,{"&gt;0","&lt;0"})*{1,-1})+SUM(SUMIF(Survey!DN277:DT277,{"&gt;0","&lt;0"})*{1,-1})</f>
        <v>0</v>
      </c>
      <c r="BV277" s="37">
        <f t="shared" si="188"/>
        <v>0</v>
      </c>
      <c r="BW277" s="37">
        <f t="shared" si="189"/>
        <v>0</v>
      </c>
      <c r="BX277" s="196" t="str">
        <f t="shared" si="190"/>
        <v>Pass</v>
      </c>
      <c r="BY277" s="54" t="b">
        <f>IF(ABS(Survey!$DL277)=0,TRUE,FALSE)</f>
        <v>1</v>
      </c>
      <c r="BZ277" s="53" t="b">
        <f>NOT(ISBLANK(Survey!DM277))</f>
        <v>0</v>
      </c>
      <c r="CA277" s="196" t="str">
        <f t="shared" si="191"/>
        <v>Pass</v>
      </c>
      <c r="CB277" s="54" t="b">
        <f>IF(ABS(Survey!$DT277)=0,TRUE,FALSE)</f>
        <v>1</v>
      </c>
      <c r="CC277" s="53" t="b">
        <f>NOT(ISBLANK(Survey!$DU277))</f>
        <v>0</v>
      </c>
      <c r="CD277" s="196" t="str">
        <f t="shared" si="192"/>
        <v>Fail</v>
      </c>
      <c r="CE277" s="47">
        <f>SUM(SUMIF(Survey!EA277:EC277,{"&gt;0","&lt;0"})*{1,-1})</f>
        <v>0</v>
      </c>
      <c r="CF277" s="50">
        <f t="shared" si="193"/>
        <v>0</v>
      </c>
      <c r="CG277" s="50">
        <f t="shared" si="194"/>
        <v>100</v>
      </c>
      <c r="CH277" s="48" t="b">
        <f>IF(OR(Survey!$M277="ETF",Survey!$M277="ETF, alternative mutual fund",Survey!$M277="Closed-end", Survey!$M277="Split share corp"),TRUE,FALSE)</f>
        <v>0</v>
      </c>
      <c r="CI277" s="196" t="str">
        <f t="shared" si="195"/>
        <v>Fail</v>
      </c>
      <c r="CJ277" s="47">
        <f>SUM(SUMIF(Survey!EE277:EK277,{"&gt;0","&lt;0"})*{1,-1})</f>
        <v>0</v>
      </c>
      <c r="CK277" s="50">
        <f t="shared" si="196"/>
        <v>0</v>
      </c>
      <c r="CL277" s="49">
        <f t="shared" si="197"/>
        <v>100</v>
      </c>
      <c r="CM277" s="196" t="str">
        <f t="shared" si="198"/>
        <v>Fail</v>
      </c>
      <c r="CN277" s="47">
        <f>SUM(SUMIF(Survey!EM277:ES277,{"&gt;0","&lt;0"})*{1,-1})</f>
        <v>0</v>
      </c>
      <c r="CO277" s="50">
        <f t="shared" si="199"/>
        <v>0</v>
      </c>
      <c r="CP277" s="49">
        <f t="shared" si="200"/>
        <v>100</v>
      </c>
    </row>
    <row r="278" spans="1:94">
      <c r="A278" s="1">
        <v>275</v>
      </c>
      <c r="B278" s="37" t="str">
        <f t="shared" si="161"/>
        <v>Pass</v>
      </c>
      <c r="C278" s="37" t="str">
        <f>IF(COUNTBLANK(Survey!B278:ET278)=$C$2, "Pass", "Fail")</f>
        <v>Pass</v>
      </c>
      <c r="D278" s="37" t="str">
        <f t="shared" si="162"/>
        <v>Fail</v>
      </c>
      <c r="F278" s="196" t="str">
        <f t="shared" si="163"/>
        <v>Fail</v>
      </c>
      <c r="G278" s="43">
        <f>COUNTBLANK(Survey!B278:D278)+COUNTBLANK(Survey!G278)+COUNTBLANK(Survey!I278)+COUNTBLANK(Survey!L278:M278)+COUNTBLANK(Survey!P278)+COUNTBLANK(Survey!S278:U278)+COUNTBLANK(Survey!AA278:AC278)+COUNTBLANK(Survey!AF278:AG278)+COUNTBLANK(Survey!AK278)</f>
        <v>17</v>
      </c>
      <c r="H278" s="196" t="str">
        <f t="shared" si="164"/>
        <v>Pass</v>
      </c>
      <c r="I278" s="44">
        <f>LEN(Survey!E278)</f>
        <v>0</v>
      </c>
      <c r="J278" s="196" t="str">
        <f t="shared" si="165"/>
        <v>Pass</v>
      </c>
      <c r="K278" s="43">
        <f>LEN(Survey!F278)</f>
        <v>0</v>
      </c>
      <c r="L278" s="196" t="str">
        <f t="shared" si="166"/>
        <v>Pass</v>
      </c>
      <c r="M278" s="44">
        <f>LEN(Survey!H278)</f>
        <v>0</v>
      </c>
      <c r="N278" s="43" t="str">
        <f>IF(Survey!$L278="Prospectus fund", "Yes", "No")</f>
        <v>No</v>
      </c>
      <c r="O278" s="196" t="str">
        <f t="shared" si="167"/>
        <v>Pass</v>
      </c>
      <c r="P278" s="44">
        <f>MOD((LEN(Survey!J278)+2),11)</f>
        <v>2</v>
      </c>
      <c r="Q278" s="48" t="b">
        <f>IF(OR(Survey!$M278="ETF",Survey!$M278="ETF, alternative mutual fund",Survey!$M278="Closed-end", Survey!$M278="Split share corp", Survey!$I278="Yes"),TRUE,FALSE)</f>
        <v>0</v>
      </c>
      <c r="R278" s="196" t="str">
        <f>IFERROR(IF(AND(OR(U278=V278,V278 = "Either"),NOT(ISBLANK(Survey!K278))),"Pass","Fail"),"Pass")</f>
        <v>Fail</v>
      </c>
      <c r="S278" s="47" cm="1">
        <f t="array" ref="S278">SUM(SUMIF(Survey!BO278:CH278,{"&gt;0","&lt;0"})*{1,-1})</f>
        <v>0</v>
      </c>
      <c r="T278" s="54" cm="1">
        <f t="array" ref="T278">SUM(SUMIF(Survey!BR278,{"&gt;0","&lt;0"})*{1,-1})+SUM(SUMIF(Survey!CB278,{"&gt;0","&lt;0"})*{1,-1})</f>
        <v>0</v>
      </c>
      <c r="U278" s="54">
        <f>Survey!K278</f>
        <v>0</v>
      </c>
      <c r="V278" s="53" t="str">
        <f t="shared" si="168"/>
        <v>Stand-alone</v>
      </c>
      <c r="W278" s="196" t="str">
        <f t="shared" si="169"/>
        <v>Fail</v>
      </c>
      <c r="X278" s="93" cm="1">
        <f t="array" ref="X278">SUM(SUMIF(Survey!BO278:CH278,{"&gt;0","&lt;0"})*{1,-1})+SUM(SUMIF(Survey!CJ278:DC278,{"&gt;0","&lt;0"})*{1,-1})</f>
        <v>0</v>
      </c>
      <c r="Y278" s="93">
        <f>IFERROR(X278/(Survey!$AL278),0)</f>
        <v>0</v>
      </c>
      <c r="Z278" s="198" t="b">
        <f>IF(OR(Survey!$M278="Alternative strategy or hedge",Survey!$M278="Other",Survey!$L278="Prospectus fund"),TRUE,FALSE)</f>
        <v>0</v>
      </c>
      <c r="AA278" s="198" t="b">
        <f>NOT(ISBLANK(Survey!$M278))</f>
        <v>0</v>
      </c>
      <c r="AB278" s="196" t="str">
        <f t="shared" si="170"/>
        <v>Pass</v>
      </c>
      <c r="AC278" s="54" t="b">
        <f>NOT(ISNUMBER(SEARCH("Other",Survey!$P278)))</f>
        <v>1</v>
      </c>
      <c r="AD278" s="53" t="b">
        <f>NOT(ISBLANK(Survey!$Q278))</f>
        <v>0</v>
      </c>
      <c r="AE278" s="239" t="str" cm="1">
        <f t="array" ref="AE278">IF(OR(IF(OR($AG278+$AH278 = 2, $AI278=1), FALSE, TRUE), AND($AF278:$AF278 = 0)),"Pass","Fail")</f>
        <v>Pass</v>
      </c>
      <c r="AF278" s="235">
        <f>COUNTBLANK(Survey!$W278:$Z278)</f>
        <v>4</v>
      </c>
      <c r="AG278" s="235">
        <f>IF(Survey!$I278="Yes",1,0)</f>
        <v>0</v>
      </c>
      <c r="AH278" s="235">
        <f>IF(OR(Survey!$M278="Mutual fund",Survey!$M278="Alternative mutual fund",Survey!$M278="Money market"),1,0)</f>
        <v>0</v>
      </c>
      <c r="AI278" s="240">
        <f>IF(OR(Survey!$M278="ETF",Survey!$M278="ETF, alternative mutual fund"),1,0)</f>
        <v>0</v>
      </c>
      <c r="AJ278" s="196" t="str">
        <f t="shared" si="171"/>
        <v>Pass</v>
      </c>
      <c r="AK278" s="54" t="b">
        <f>NOT(ISNUMBER(SEARCH("Yes",Survey!$AC278)))</f>
        <v>1</v>
      </c>
      <c r="AL278" s="53" t="b">
        <f>IF(COUNTBLANK(Survey!$AD278:$AE278)=0,TRUE, FALSE)</f>
        <v>0</v>
      </c>
      <c r="AM278" s="196" t="str">
        <f t="shared" si="172"/>
        <v>Pass</v>
      </c>
      <c r="AN278" s="54" t="b">
        <f>NOT(ISNUMBER(SEARCH("Yes",Survey!$AF278)))</f>
        <v>1</v>
      </c>
      <c r="AO278" s="53" t="b">
        <f>NOT(ISBLANK(Survey!$AH278))</f>
        <v>0</v>
      </c>
      <c r="AP278" s="196" t="str">
        <f t="shared" si="173"/>
        <v>Pass</v>
      </c>
      <c r="AQ278" s="54" t="b">
        <f>NOT(OR(ISNUMBER(SEARCH("Other",Survey!$AH278)),ISNUMBER(SEARCH("Multiple",Survey!$AH278))))</f>
        <v>1</v>
      </c>
      <c r="AR278" s="53" t="b">
        <f>NOT(ISBLANK(Survey!$AI278))</f>
        <v>0</v>
      </c>
      <c r="AS278" s="196" t="str">
        <f t="shared" si="174"/>
        <v>Fail</v>
      </c>
      <c r="AT278" s="45">
        <f>(Survey!$AL278)</f>
        <v>0</v>
      </c>
      <c r="AU278" s="37" t="str">
        <f t="shared" si="175"/>
        <v>Fail</v>
      </c>
      <c r="AV278" s="38">
        <f>ABS(Survey!$AL278)</f>
        <v>0</v>
      </c>
      <c r="AW278" s="64">
        <f>ABS(Survey!$AM278)+Survey!$AN278-ABS(Survey!$AO278)+ABS(Survey!$AP278)-ABS(Survey!$AQ278)+ABS(Survey!$AR278)-ABS(Survey!$AS278)+Survey!$AT278</f>
        <v>0</v>
      </c>
      <c r="AX278" s="46" t="str">
        <f t="shared" si="176"/>
        <v>No holdings</v>
      </c>
      <c r="AY278" s="37">
        <f t="shared" si="177"/>
        <v>0</v>
      </c>
      <c r="AZ278" s="196" t="str">
        <f t="shared" si="178"/>
        <v>Pass</v>
      </c>
      <c r="BA278" s="54" t="b">
        <f>IF(ABS(Survey!$AT278)=0,TRUE,FALSE)</f>
        <v>1</v>
      </c>
      <c r="BB278" s="53" t="b">
        <f>NOT(ISBLANK(Survey!$AU278))</f>
        <v>0</v>
      </c>
      <c r="BC278" s="37" t="str">
        <f t="shared" si="179"/>
        <v>Fail</v>
      </c>
      <c r="BD278" s="38">
        <f>ABS(Survey!$AL278)</f>
        <v>0</v>
      </c>
      <c r="BE278" s="38" cm="1">
        <f t="array" ref="BE278">SUM(SUMIF(Survey!AW278:BD278,{"&gt;0","&lt;0"})*{1,-1})-SUM(SUMIF(Survey!BF278:BM278,{"&gt;0","&lt;0"})*{1,-1})</f>
        <v>0</v>
      </c>
      <c r="BF278" s="46" t="str">
        <f t="shared" si="180"/>
        <v>No holdings</v>
      </c>
      <c r="BG278" s="37">
        <f t="shared" si="181"/>
        <v>0</v>
      </c>
      <c r="BH278" s="196" t="str">
        <f t="shared" si="182"/>
        <v>Fail</v>
      </c>
      <c r="BI278" s="47">
        <f>ABS(Survey!$AL278)</f>
        <v>0</v>
      </c>
      <c r="BJ278" s="47" cm="1">
        <f t="array" ref="BJ278">SUM(SUMIF(Survey!BO278:CH278,{"&gt;0","&lt;0"})*{1,-1})-SUM(SUMIF(Survey!CJ278:DC278,{"&gt;0","&lt;0"})*{1,-1})</f>
        <v>0</v>
      </c>
      <c r="BK278" s="48" t="str">
        <f t="shared" si="183"/>
        <v>No holdings</v>
      </c>
      <c r="BL278" s="49">
        <f t="shared" si="184"/>
        <v>0</v>
      </c>
      <c r="BM278" s="196" t="str">
        <f t="shared" si="185"/>
        <v>Pass</v>
      </c>
      <c r="BN278" s="54" t="b">
        <f>IF(ABS(Survey!$CH278)=0,TRUE,FALSE)</f>
        <v>1</v>
      </c>
      <c r="BO278" s="53" t="b">
        <f>NOT(ISBLANK(Survey!$CI278))</f>
        <v>0</v>
      </c>
      <c r="BP278" s="196" t="str">
        <f t="shared" si="186"/>
        <v>Pass</v>
      </c>
      <c r="BQ278" s="54" t="b">
        <f>IF(ABS(Survey!$DC278)=0,TRUE,FALSE)</f>
        <v>1</v>
      </c>
      <c r="BR278" s="53" t="b">
        <f>NOT(ISBLANK(Survey!$DD278))</f>
        <v>0</v>
      </c>
      <c r="BS278" s="37" t="str">
        <f t="shared" si="187"/>
        <v>Pass</v>
      </c>
      <c r="BT278" s="38" cm="1">
        <f t="array" ref="BT278">SUM(SUMIF(Survey!CD278,{"&gt;0","&lt;0"})*{1,-1})+SUM(SUMIF(Survey!CY278,{"&gt;0","&lt;0"})*{1,-1})</f>
        <v>0</v>
      </c>
      <c r="BU278" s="38">
        <f>SUM(SUMIF(Survey!DF278:DL278,{"&gt;0","&lt;0"})*{1,-1})+SUM(SUMIF(Survey!DN278:DT278,{"&gt;0","&lt;0"})*{1,-1})</f>
        <v>0</v>
      </c>
      <c r="BV278" s="37">
        <f t="shared" si="188"/>
        <v>0</v>
      </c>
      <c r="BW278" s="37">
        <f t="shared" si="189"/>
        <v>0</v>
      </c>
      <c r="BX278" s="196" t="str">
        <f t="shared" si="190"/>
        <v>Pass</v>
      </c>
      <c r="BY278" s="54" t="b">
        <f>IF(ABS(Survey!$DL278)=0,TRUE,FALSE)</f>
        <v>1</v>
      </c>
      <c r="BZ278" s="53" t="b">
        <f>NOT(ISBLANK(Survey!DM278))</f>
        <v>0</v>
      </c>
      <c r="CA278" s="196" t="str">
        <f t="shared" si="191"/>
        <v>Pass</v>
      </c>
      <c r="CB278" s="54" t="b">
        <f>IF(ABS(Survey!$DT278)=0,TRUE,FALSE)</f>
        <v>1</v>
      </c>
      <c r="CC278" s="53" t="b">
        <f>NOT(ISBLANK(Survey!$DU278))</f>
        <v>0</v>
      </c>
      <c r="CD278" s="196" t="str">
        <f t="shared" si="192"/>
        <v>Fail</v>
      </c>
      <c r="CE278" s="47">
        <f>SUM(SUMIF(Survey!EA278:EC278,{"&gt;0","&lt;0"})*{1,-1})</f>
        <v>0</v>
      </c>
      <c r="CF278" s="50">
        <f t="shared" si="193"/>
        <v>0</v>
      </c>
      <c r="CG278" s="50">
        <f t="shared" si="194"/>
        <v>100</v>
      </c>
      <c r="CH278" s="48" t="b">
        <f>IF(OR(Survey!$M278="ETF",Survey!$M278="ETF, alternative mutual fund",Survey!$M278="Closed-end", Survey!$M278="Split share corp"),TRUE,FALSE)</f>
        <v>0</v>
      </c>
      <c r="CI278" s="196" t="str">
        <f t="shared" si="195"/>
        <v>Fail</v>
      </c>
      <c r="CJ278" s="47">
        <f>SUM(SUMIF(Survey!EE278:EK278,{"&gt;0","&lt;0"})*{1,-1})</f>
        <v>0</v>
      </c>
      <c r="CK278" s="50">
        <f t="shared" si="196"/>
        <v>0</v>
      </c>
      <c r="CL278" s="49">
        <f t="shared" si="197"/>
        <v>100</v>
      </c>
      <c r="CM278" s="196" t="str">
        <f t="shared" si="198"/>
        <v>Fail</v>
      </c>
      <c r="CN278" s="47">
        <f>SUM(SUMIF(Survey!EM278:ES278,{"&gt;0","&lt;0"})*{1,-1})</f>
        <v>0</v>
      </c>
      <c r="CO278" s="50">
        <f t="shared" si="199"/>
        <v>0</v>
      </c>
      <c r="CP278" s="49">
        <f t="shared" si="200"/>
        <v>100</v>
      </c>
    </row>
    <row r="279" spans="1:94">
      <c r="A279" s="1">
        <v>276</v>
      </c>
      <c r="B279" s="37" t="str">
        <f t="shared" si="161"/>
        <v>Pass</v>
      </c>
      <c r="C279" s="37" t="str">
        <f>IF(COUNTBLANK(Survey!B279:ET279)=$C$2, "Pass", "Fail")</f>
        <v>Pass</v>
      </c>
      <c r="D279" s="37" t="str">
        <f t="shared" si="162"/>
        <v>Fail</v>
      </c>
      <c r="F279" s="196" t="str">
        <f t="shared" si="163"/>
        <v>Fail</v>
      </c>
      <c r="G279" s="43">
        <f>COUNTBLANK(Survey!B279:D279)+COUNTBLANK(Survey!G279)+COUNTBLANK(Survey!I279)+COUNTBLANK(Survey!L279:M279)+COUNTBLANK(Survey!P279)+COUNTBLANK(Survey!S279:U279)+COUNTBLANK(Survey!AA279:AC279)+COUNTBLANK(Survey!AF279:AG279)+COUNTBLANK(Survey!AK279)</f>
        <v>17</v>
      </c>
      <c r="H279" s="196" t="str">
        <f t="shared" si="164"/>
        <v>Pass</v>
      </c>
      <c r="I279" s="44">
        <f>LEN(Survey!E279)</f>
        <v>0</v>
      </c>
      <c r="J279" s="196" t="str">
        <f t="shared" si="165"/>
        <v>Pass</v>
      </c>
      <c r="K279" s="43">
        <f>LEN(Survey!F279)</f>
        <v>0</v>
      </c>
      <c r="L279" s="196" t="str">
        <f t="shared" si="166"/>
        <v>Pass</v>
      </c>
      <c r="M279" s="44">
        <f>LEN(Survey!H279)</f>
        <v>0</v>
      </c>
      <c r="N279" s="43" t="str">
        <f>IF(Survey!$L279="Prospectus fund", "Yes", "No")</f>
        <v>No</v>
      </c>
      <c r="O279" s="196" t="str">
        <f t="shared" si="167"/>
        <v>Pass</v>
      </c>
      <c r="P279" s="44">
        <f>MOD((LEN(Survey!J279)+2),11)</f>
        <v>2</v>
      </c>
      <c r="Q279" s="48" t="b">
        <f>IF(OR(Survey!$M279="ETF",Survey!$M279="ETF, alternative mutual fund",Survey!$M279="Closed-end", Survey!$M279="Split share corp", Survey!$I279="Yes"),TRUE,FALSE)</f>
        <v>0</v>
      </c>
      <c r="R279" s="196" t="str">
        <f>IFERROR(IF(AND(OR(U279=V279,V279 = "Either"),NOT(ISBLANK(Survey!K279))),"Pass","Fail"),"Pass")</f>
        <v>Fail</v>
      </c>
      <c r="S279" s="47" cm="1">
        <f t="array" ref="S279">SUM(SUMIF(Survey!BO279:CH279,{"&gt;0","&lt;0"})*{1,-1})</f>
        <v>0</v>
      </c>
      <c r="T279" s="54" cm="1">
        <f t="array" ref="T279">SUM(SUMIF(Survey!BR279,{"&gt;0","&lt;0"})*{1,-1})+SUM(SUMIF(Survey!CB279,{"&gt;0","&lt;0"})*{1,-1})</f>
        <v>0</v>
      </c>
      <c r="U279" s="54">
        <f>Survey!K279</f>
        <v>0</v>
      </c>
      <c r="V279" s="53" t="str">
        <f t="shared" si="168"/>
        <v>Stand-alone</v>
      </c>
      <c r="W279" s="196" t="str">
        <f t="shared" si="169"/>
        <v>Fail</v>
      </c>
      <c r="X279" s="93" cm="1">
        <f t="array" ref="X279">SUM(SUMIF(Survey!BO279:CH279,{"&gt;0","&lt;0"})*{1,-1})+SUM(SUMIF(Survey!CJ279:DC279,{"&gt;0","&lt;0"})*{1,-1})</f>
        <v>0</v>
      </c>
      <c r="Y279" s="93">
        <f>IFERROR(X279/(Survey!$AL279),0)</f>
        <v>0</v>
      </c>
      <c r="Z279" s="198" t="b">
        <f>IF(OR(Survey!$M279="Alternative strategy or hedge",Survey!$M279="Other",Survey!$L279="Prospectus fund"),TRUE,FALSE)</f>
        <v>0</v>
      </c>
      <c r="AA279" s="198" t="b">
        <f>NOT(ISBLANK(Survey!$M279))</f>
        <v>0</v>
      </c>
      <c r="AB279" s="196" t="str">
        <f t="shared" si="170"/>
        <v>Pass</v>
      </c>
      <c r="AC279" s="54" t="b">
        <f>NOT(ISNUMBER(SEARCH("Other",Survey!$P279)))</f>
        <v>1</v>
      </c>
      <c r="AD279" s="53" t="b">
        <f>NOT(ISBLANK(Survey!$Q279))</f>
        <v>0</v>
      </c>
      <c r="AE279" s="239" t="str" cm="1">
        <f t="array" ref="AE279">IF(OR(IF(OR($AG279+$AH279 = 2, $AI279=1), FALSE, TRUE), AND($AF279:$AF279 = 0)),"Pass","Fail")</f>
        <v>Pass</v>
      </c>
      <c r="AF279" s="235">
        <f>COUNTBLANK(Survey!$W279:$Z279)</f>
        <v>4</v>
      </c>
      <c r="AG279" s="235">
        <f>IF(Survey!$I279="Yes",1,0)</f>
        <v>0</v>
      </c>
      <c r="AH279" s="235">
        <f>IF(OR(Survey!$M279="Mutual fund",Survey!$M279="Alternative mutual fund",Survey!$M279="Money market"),1,0)</f>
        <v>0</v>
      </c>
      <c r="AI279" s="240">
        <f>IF(OR(Survey!$M279="ETF",Survey!$M279="ETF, alternative mutual fund"),1,0)</f>
        <v>0</v>
      </c>
      <c r="AJ279" s="196" t="str">
        <f t="shared" si="171"/>
        <v>Pass</v>
      </c>
      <c r="AK279" s="54" t="b">
        <f>NOT(ISNUMBER(SEARCH("Yes",Survey!$AC279)))</f>
        <v>1</v>
      </c>
      <c r="AL279" s="53" t="b">
        <f>IF(COUNTBLANK(Survey!$AD279:$AE279)=0,TRUE, FALSE)</f>
        <v>0</v>
      </c>
      <c r="AM279" s="196" t="str">
        <f t="shared" si="172"/>
        <v>Pass</v>
      </c>
      <c r="AN279" s="54" t="b">
        <f>NOT(ISNUMBER(SEARCH("Yes",Survey!$AF279)))</f>
        <v>1</v>
      </c>
      <c r="AO279" s="53" t="b">
        <f>NOT(ISBLANK(Survey!$AH279))</f>
        <v>0</v>
      </c>
      <c r="AP279" s="196" t="str">
        <f t="shared" si="173"/>
        <v>Pass</v>
      </c>
      <c r="AQ279" s="54" t="b">
        <f>NOT(OR(ISNUMBER(SEARCH("Other",Survey!$AH279)),ISNUMBER(SEARCH("Multiple",Survey!$AH279))))</f>
        <v>1</v>
      </c>
      <c r="AR279" s="53" t="b">
        <f>NOT(ISBLANK(Survey!$AI279))</f>
        <v>0</v>
      </c>
      <c r="AS279" s="196" t="str">
        <f t="shared" si="174"/>
        <v>Fail</v>
      </c>
      <c r="AT279" s="45">
        <f>(Survey!$AL279)</f>
        <v>0</v>
      </c>
      <c r="AU279" s="37" t="str">
        <f t="shared" si="175"/>
        <v>Fail</v>
      </c>
      <c r="AV279" s="38">
        <f>ABS(Survey!$AL279)</f>
        <v>0</v>
      </c>
      <c r="AW279" s="64">
        <f>ABS(Survey!$AM279)+Survey!$AN279-ABS(Survey!$AO279)+ABS(Survey!$AP279)-ABS(Survey!$AQ279)+ABS(Survey!$AR279)-ABS(Survey!$AS279)+Survey!$AT279</f>
        <v>0</v>
      </c>
      <c r="AX279" s="46" t="str">
        <f t="shared" si="176"/>
        <v>No holdings</v>
      </c>
      <c r="AY279" s="37">
        <f t="shared" si="177"/>
        <v>0</v>
      </c>
      <c r="AZ279" s="196" t="str">
        <f t="shared" si="178"/>
        <v>Pass</v>
      </c>
      <c r="BA279" s="54" t="b">
        <f>IF(ABS(Survey!$AT279)=0,TRUE,FALSE)</f>
        <v>1</v>
      </c>
      <c r="BB279" s="53" t="b">
        <f>NOT(ISBLANK(Survey!$AU279))</f>
        <v>0</v>
      </c>
      <c r="BC279" s="37" t="str">
        <f t="shared" si="179"/>
        <v>Fail</v>
      </c>
      <c r="BD279" s="38">
        <f>ABS(Survey!$AL279)</f>
        <v>0</v>
      </c>
      <c r="BE279" s="38" cm="1">
        <f t="array" ref="BE279">SUM(SUMIF(Survey!AW279:BD279,{"&gt;0","&lt;0"})*{1,-1})-SUM(SUMIF(Survey!BF279:BM279,{"&gt;0","&lt;0"})*{1,-1})</f>
        <v>0</v>
      </c>
      <c r="BF279" s="46" t="str">
        <f t="shared" si="180"/>
        <v>No holdings</v>
      </c>
      <c r="BG279" s="37">
        <f t="shared" si="181"/>
        <v>0</v>
      </c>
      <c r="BH279" s="196" t="str">
        <f t="shared" si="182"/>
        <v>Fail</v>
      </c>
      <c r="BI279" s="47">
        <f>ABS(Survey!$AL279)</f>
        <v>0</v>
      </c>
      <c r="BJ279" s="47" cm="1">
        <f t="array" ref="BJ279">SUM(SUMIF(Survey!BO279:CH279,{"&gt;0","&lt;0"})*{1,-1})-SUM(SUMIF(Survey!CJ279:DC279,{"&gt;0","&lt;0"})*{1,-1})</f>
        <v>0</v>
      </c>
      <c r="BK279" s="48" t="str">
        <f t="shared" si="183"/>
        <v>No holdings</v>
      </c>
      <c r="BL279" s="49">
        <f t="shared" si="184"/>
        <v>0</v>
      </c>
      <c r="BM279" s="196" t="str">
        <f t="shared" si="185"/>
        <v>Pass</v>
      </c>
      <c r="BN279" s="54" t="b">
        <f>IF(ABS(Survey!$CH279)=0,TRUE,FALSE)</f>
        <v>1</v>
      </c>
      <c r="BO279" s="53" t="b">
        <f>NOT(ISBLANK(Survey!$CI279))</f>
        <v>0</v>
      </c>
      <c r="BP279" s="196" t="str">
        <f t="shared" si="186"/>
        <v>Pass</v>
      </c>
      <c r="BQ279" s="54" t="b">
        <f>IF(ABS(Survey!$DC279)=0,TRUE,FALSE)</f>
        <v>1</v>
      </c>
      <c r="BR279" s="53" t="b">
        <f>NOT(ISBLANK(Survey!$DD279))</f>
        <v>0</v>
      </c>
      <c r="BS279" s="37" t="str">
        <f t="shared" si="187"/>
        <v>Pass</v>
      </c>
      <c r="BT279" s="38" cm="1">
        <f t="array" ref="BT279">SUM(SUMIF(Survey!CD279,{"&gt;0","&lt;0"})*{1,-1})+SUM(SUMIF(Survey!CY279,{"&gt;0","&lt;0"})*{1,-1})</f>
        <v>0</v>
      </c>
      <c r="BU279" s="38">
        <f>SUM(SUMIF(Survey!DF279:DL279,{"&gt;0","&lt;0"})*{1,-1})+SUM(SUMIF(Survey!DN279:DT279,{"&gt;0","&lt;0"})*{1,-1})</f>
        <v>0</v>
      </c>
      <c r="BV279" s="37">
        <f t="shared" si="188"/>
        <v>0</v>
      </c>
      <c r="BW279" s="37">
        <f t="shared" si="189"/>
        <v>0</v>
      </c>
      <c r="BX279" s="196" t="str">
        <f t="shared" si="190"/>
        <v>Pass</v>
      </c>
      <c r="BY279" s="54" t="b">
        <f>IF(ABS(Survey!$DL279)=0,TRUE,FALSE)</f>
        <v>1</v>
      </c>
      <c r="BZ279" s="53" t="b">
        <f>NOT(ISBLANK(Survey!DM279))</f>
        <v>0</v>
      </c>
      <c r="CA279" s="196" t="str">
        <f t="shared" si="191"/>
        <v>Pass</v>
      </c>
      <c r="CB279" s="54" t="b">
        <f>IF(ABS(Survey!$DT279)=0,TRUE,FALSE)</f>
        <v>1</v>
      </c>
      <c r="CC279" s="53" t="b">
        <f>NOT(ISBLANK(Survey!$DU279))</f>
        <v>0</v>
      </c>
      <c r="CD279" s="196" t="str">
        <f t="shared" si="192"/>
        <v>Fail</v>
      </c>
      <c r="CE279" s="47">
        <f>SUM(SUMIF(Survey!EA279:EC279,{"&gt;0","&lt;0"})*{1,-1})</f>
        <v>0</v>
      </c>
      <c r="CF279" s="50">
        <f t="shared" si="193"/>
        <v>0</v>
      </c>
      <c r="CG279" s="50">
        <f t="shared" si="194"/>
        <v>100</v>
      </c>
      <c r="CH279" s="48" t="b">
        <f>IF(OR(Survey!$M279="ETF",Survey!$M279="ETF, alternative mutual fund",Survey!$M279="Closed-end", Survey!$M279="Split share corp"),TRUE,FALSE)</f>
        <v>0</v>
      </c>
      <c r="CI279" s="196" t="str">
        <f t="shared" si="195"/>
        <v>Fail</v>
      </c>
      <c r="CJ279" s="47">
        <f>SUM(SUMIF(Survey!EE279:EK279,{"&gt;0","&lt;0"})*{1,-1})</f>
        <v>0</v>
      </c>
      <c r="CK279" s="50">
        <f t="shared" si="196"/>
        <v>0</v>
      </c>
      <c r="CL279" s="49">
        <f t="shared" si="197"/>
        <v>100</v>
      </c>
      <c r="CM279" s="196" t="str">
        <f t="shared" si="198"/>
        <v>Fail</v>
      </c>
      <c r="CN279" s="47">
        <f>SUM(SUMIF(Survey!EM279:ES279,{"&gt;0","&lt;0"})*{1,-1})</f>
        <v>0</v>
      </c>
      <c r="CO279" s="50">
        <f t="shared" si="199"/>
        <v>0</v>
      </c>
      <c r="CP279" s="49">
        <f t="shared" si="200"/>
        <v>100</v>
      </c>
    </row>
    <row r="280" spans="1:94">
      <c r="A280" s="1">
        <v>277</v>
      </c>
      <c r="B280" s="37" t="str">
        <f t="shared" si="161"/>
        <v>Pass</v>
      </c>
      <c r="C280" s="37" t="str">
        <f>IF(COUNTBLANK(Survey!B280:ET280)=$C$2, "Pass", "Fail")</f>
        <v>Pass</v>
      </c>
      <c r="D280" s="37" t="str">
        <f t="shared" si="162"/>
        <v>Fail</v>
      </c>
      <c r="F280" s="196" t="str">
        <f t="shared" si="163"/>
        <v>Fail</v>
      </c>
      <c r="G280" s="43">
        <f>COUNTBLANK(Survey!B280:D280)+COUNTBLANK(Survey!G280)+COUNTBLANK(Survey!I280)+COUNTBLANK(Survey!L280:M280)+COUNTBLANK(Survey!P280)+COUNTBLANK(Survey!S280:U280)+COUNTBLANK(Survey!AA280:AC280)+COUNTBLANK(Survey!AF280:AG280)+COUNTBLANK(Survey!AK280)</f>
        <v>17</v>
      </c>
      <c r="H280" s="196" t="str">
        <f t="shared" si="164"/>
        <v>Pass</v>
      </c>
      <c r="I280" s="44">
        <f>LEN(Survey!E280)</f>
        <v>0</v>
      </c>
      <c r="J280" s="196" t="str">
        <f t="shared" si="165"/>
        <v>Pass</v>
      </c>
      <c r="K280" s="43">
        <f>LEN(Survey!F280)</f>
        <v>0</v>
      </c>
      <c r="L280" s="196" t="str">
        <f t="shared" si="166"/>
        <v>Pass</v>
      </c>
      <c r="M280" s="44">
        <f>LEN(Survey!H280)</f>
        <v>0</v>
      </c>
      <c r="N280" s="43" t="str">
        <f>IF(Survey!$L280="Prospectus fund", "Yes", "No")</f>
        <v>No</v>
      </c>
      <c r="O280" s="196" t="str">
        <f t="shared" si="167"/>
        <v>Pass</v>
      </c>
      <c r="P280" s="44">
        <f>MOD((LEN(Survey!J280)+2),11)</f>
        <v>2</v>
      </c>
      <c r="Q280" s="48" t="b">
        <f>IF(OR(Survey!$M280="ETF",Survey!$M280="ETF, alternative mutual fund",Survey!$M280="Closed-end", Survey!$M280="Split share corp", Survey!$I280="Yes"),TRUE,FALSE)</f>
        <v>0</v>
      </c>
      <c r="R280" s="196" t="str">
        <f>IFERROR(IF(AND(OR(U280=V280,V280 = "Either"),NOT(ISBLANK(Survey!K280))),"Pass","Fail"),"Pass")</f>
        <v>Fail</v>
      </c>
      <c r="S280" s="47" cm="1">
        <f t="array" ref="S280">SUM(SUMIF(Survey!BO280:CH280,{"&gt;0","&lt;0"})*{1,-1})</f>
        <v>0</v>
      </c>
      <c r="T280" s="54" cm="1">
        <f t="array" ref="T280">SUM(SUMIF(Survey!BR280,{"&gt;0","&lt;0"})*{1,-1})+SUM(SUMIF(Survey!CB280,{"&gt;0","&lt;0"})*{1,-1})</f>
        <v>0</v>
      </c>
      <c r="U280" s="54">
        <f>Survey!K280</f>
        <v>0</v>
      </c>
      <c r="V280" s="53" t="str">
        <f t="shared" si="168"/>
        <v>Stand-alone</v>
      </c>
      <c r="W280" s="196" t="str">
        <f t="shared" si="169"/>
        <v>Fail</v>
      </c>
      <c r="X280" s="93" cm="1">
        <f t="array" ref="X280">SUM(SUMIF(Survey!BO280:CH280,{"&gt;0","&lt;0"})*{1,-1})+SUM(SUMIF(Survey!CJ280:DC280,{"&gt;0","&lt;0"})*{1,-1})</f>
        <v>0</v>
      </c>
      <c r="Y280" s="93">
        <f>IFERROR(X280/(Survey!$AL280),0)</f>
        <v>0</v>
      </c>
      <c r="Z280" s="198" t="b">
        <f>IF(OR(Survey!$M280="Alternative strategy or hedge",Survey!$M280="Other",Survey!$L280="Prospectus fund"),TRUE,FALSE)</f>
        <v>0</v>
      </c>
      <c r="AA280" s="198" t="b">
        <f>NOT(ISBLANK(Survey!$M280))</f>
        <v>0</v>
      </c>
      <c r="AB280" s="196" t="str">
        <f t="shared" si="170"/>
        <v>Pass</v>
      </c>
      <c r="AC280" s="54" t="b">
        <f>NOT(ISNUMBER(SEARCH("Other",Survey!$P280)))</f>
        <v>1</v>
      </c>
      <c r="AD280" s="53" t="b">
        <f>NOT(ISBLANK(Survey!$Q280))</f>
        <v>0</v>
      </c>
      <c r="AE280" s="239" t="str" cm="1">
        <f t="array" ref="AE280">IF(OR(IF(OR($AG280+$AH280 = 2, $AI280=1), FALSE, TRUE), AND($AF280:$AF280 = 0)),"Pass","Fail")</f>
        <v>Pass</v>
      </c>
      <c r="AF280" s="235">
        <f>COUNTBLANK(Survey!$W280:$Z280)</f>
        <v>4</v>
      </c>
      <c r="AG280" s="235">
        <f>IF(Survey!$I280="Yes",1,0)</f>
        <v>0</v>
      </c>
      <c r="AH280" s="235">
        <f>IF(OR(Survey!$M280="Mutual fund",Survey!$M280="Alternative mutual fund",Survey!$M280="Money market"),1,0)</f>
        <v>0</v>
      </c>
      <c r="AI280" s="240">
        <f>IF(OR(Survey!$M280="ETF",Survey!$M280="ETF, alternative mutual fund"),1,0)</f>
        <v>0</v>
      </c>
      <c r="AJ280" s="196" t="str">
        <f t="shared" si="171"/>
        <v>Pass</v>
      </c>
      <c r="AK280" s="54" t="b">
        <f>NOT(ISNUMBER(SEARCH("Yes",Survey!$AC280)))</f>
        <v>1</v>
      </c>
      <c r="AL280" s="53" t="b">
        <f>IF(COUNTBLANK(Survey!$AD280:$AE280)=0,TRUE, FALSE)</f>
        <v>0</v>
      </c>
      <c r="AM280" s="196" t="str">
        <f t="shared" si="172"/>
        <v>Pass</v>
      </c>
      <c r="AN280" s="54" t="b">
        <f>NOT(ISNUMBER(SEARCH("Yes",Survey!$AF280)))</f>
        <v>1</v>
      </c>
      <c r="AO280" s="53" t="b">
        <f>NOT(ISBLANK(Survey!$AH280))</f>
        <v>0</v>
      </c>
      <c r="AP280" s="196" t="str">
        <f t="shared" si="173"/>
        <v>Pass</v>
      </c>
      <c r="AQ280" s="54" t="b">
        <f>NOT(OR(ISNUMBER(SEARCH("Other",Survey!$AH280)),ISNUMBER(SEARCH("Multiple",Survey!$AH280))))</f>
        <v>1</v>
      </c>
      <c r="AR280" s="53" t="b">
        <f>NOT(ISBLANK(Survey!$AI280))</f>
        <v>0</v>
      </c>
      <c r="AS280" s="196" t="str">
        <f t="shared" si="174"/>
        <v>Fail</v>
      </c>
      <c r="AT280" s="45">
        <f>(Survey!$AL280)</f>
        <v>0</v>
      </c>
      <c r="AU280" s="37" t="str">
        <f t="shared" si="175"/>
        <v>Fail</v>
      </c>
      <c r="AV280" s="38">
        <f>ABS(Survey!$AL280)</f>
        <v>0</v>
      </c>
      <c r="AW280" s="64">
        <f>ABS(Survey!$AM280)+Survey!$AN280-ABS(Survey!$AO280)+ABS(Survey!$AP280)-ABS(Survey!$AQ280)+ABS(Survey!$AR280)-ABS(Survey!$AS280)+Survey!$AT280</f>
        <v>0</v>
      </c>
      <c r="AX280" s="46" t="str">
        <f t="shared" si="176"/>
        <v>No holdings</v>
      </c>
      <c r="AY280" s="37">
        <f t="shared" si="177"/>
        <v>0</v>
      </c>
      <c r="AZ280" s="196" t="str">
        <f t="shared" si="178"/>
        <v>Pass</v>
      </c>
      <c r="BA280" s="54" t="b">
        <f>IF(ABS(Survey!$AT280)=0,TRUE,FALSE)</f>
        <v>1</v>
      </c>
      <c r="BB280" s="53" t="b">
        <f>NOT(ISBLANK(Survey!$AU280))</f>
        <v>0</v>
      </c>
      <c r="BC280" s="37" t="str">
        <f t="shared" si="179"/>
        <v>Fail</v>
      </c>
      <c r="BD280" s="38">
        <f>ABS(Survey!$AL280)</f>
        <v>0</v>
      </c>
      <c r="BE280" s="38" cm="1">
        <f t="array" ref="BE280">SUM(SUMIF(Survey!AW280:BD280,{"&gt;0","&lt;0"})*{1,-1})-SUM(SUMIF(Survey!BF280:BM280,{"&gt;0","&lt;0"})*{1,-1})</f>
        <v>0</v>
      </c>
      <c r="BF280" s="46" t="str">
        <f t="shared" si="180"/>
        <v>No holdings</v>
      </c>
      <c r="BG280" s="37">
        <f t="shared" si="181"/>
        <v>0</v>
      </c>
      <c r="BH280" s="196" t="str">
        <f t="shared" si="182"/>
        <v>Fail</v>
      </c>
      <c r="BI280" s="47">
        <f>ABS(Survey!$AL280)</f>
        <v>0</v>
      </c>
      <c r="BJ280" s="47" cm="1">
        <f t="array" ref="BJ280">SUM(SUMIF(Survey!BO280:CH280,{"&gt;0","&lt;0"})*{1,-1})-SUM(SUMIF(Survey!CJ280:DC280,{"&gt;0","&lt;0"})*{1,-1})</f>
        <v>0</v>
      </c>
      <c r="BK280" s="48" t="str">
        <f t="shared" si="183"/>
        <v>No holdings</v>
      </c>
      <c r="BL280" s="49">
        <f t="shared" si="184"/>
        <v>0</v>
      </c>
      <c r="BM280" s="196" t="str">
        <f t="shared" si="185"/>
        <v>Pass</v>
      </c>
      <c r="BN280" s="54" t="b">
        <f>IF(ABS(Survey!$CH280)=0,TRUE,FALSE)</f>
        <v>1</v>
      </c>
      <c r="BO280" s="53" t="b">
        <f>NOT(ISBLANK(Survey!$CI280))</f>
        <v>0</v>
      </c>
      <c r="BP280" s="196" t="str">
        <f t="shared" si="186"/>
        <v>Pass</v>
      </c>
      <c r="BQ280" s="54" t="b">
        <f>IF(ABS(Survey!$DC280)=0,TRUE,FALSE)</f>
        <v>1</v>
      </c>
      <c r="BR280" s="53" t="b">
        <f>NOT(ISBLANK(Survey!$DD280))</f>
        <v>0</v>
      </c>
      <c r="BS280" s="37" t="str">
        <f t="shared" si="187"/>
        <v>Pass</v>
      </c>
      <c r="BT280" s="38" cm="1">
        <f t="array" ref="BT280">SUM(SUMIF(Survey!CD280,{"&gt;0","&lt;0"})*{1,-1})+SUM(SUMIF(Survey!CY280,{"&gt;0","&lt;0"})*{1,-1})</f>
        <v>0</v>
      </c>
      <c r="BU280" s="38">
        <f>SUM(SUMIF(Survey!DF280:DL280,{"&gt;0","&lt;0"})*{1,-1})+SUM(SUMIF(Survey!DN280:DT280,{"&gt;0","&lt;0"})*{1,-1})</f>
        <v>0</v>
      </c>
      <c r="BV280" s="37">
        <f t="shared" si="188"/>
        <v>0</v>
      </c>
      <c r="BW280" s="37">
        <f t="shared" si="189"/>
        <v>0</v>
      </c>
      <c r="BX280" s="196" t="str">
        <f t="shared" si="190"/>
        <v>Pass</v>
      </c>
      <c r="BY280" s="54" t="b">
        <f>IF(ABS(Survey!$DL280)=0,TRUE,FALSE)</f>
        <v>1</v>
      </c>
      <c r="BZ280" s="53" t="b">
        <f>NOT(ISBLANK(Survey!DM280))</f>
        <v>0</v>
      </c>
      <c r="CA280" s="196" t="str">
        <f t="shared" si="191"/>
        <v>Pass</v>
      </c>
      <c r="CB280" s="54" t="b">
        <f>IF(ABS(Survey!$DT280)=0,TRUE,FALSE)</f>
        <v>1</v>
      </c>
      <c r="CC280" s="53" t="b">
        <f>NOT(ISBLANK(Survey!$DU280))</f>
        <v>0</v>
      </c>
      <c r="CD280" s="196" t="str">
        <f t="shared" si="192"/>
        <v>Fail</v>
      </c>
      <c r="CE280" s="47">
        <f>SUM(SUMIF(Survey!EA280:EC280,{"&gt;0","&lt;0"})*{1,-1})</f>
        <v>0</v>
      </c>
      <c r="CF280" s="50">
        <f t="shared" si="193"/>
        <v>0</v>
      </c>
      <c r="CG280" s="50">
        <f t="shared" si="194"/>
        <v>100</v>
      </c>
      <c r="CH280" s="48" t="b">
        <f>IF(OR(Survey!$M280="ETF",Survey!$M280="ETF, alternative mutual fund",Survey!$M280="Closed-end", Survey!$M280="Split share corp"),TRUE,FALSE)</f>
        <v>0</v>
      </c>
      <c r="CI280" s="196" t="str">
        <f t="shared" si="195"/>
        <v>Fail</v>
      </c>
      <c r="CJ280" s="47">
        <f>SUM(SUMIF(Survey!EE280:EK280,{"&gt;0","&lt;0"})*{1,-1})</f>
        <v>0</v>
      </c>
      <c r="CK280" s="50">
        <f t="shared" si="196"/>
        <v>0</v>
      </c>
      <c r="CL280" s="49">
        <f t="shared" si="197"/>
        <v>100</v>
      </c>
      <c r="CM280" s="196" t="str">
        <f t="shared" si="198"/>
        <v>Fail</v>
      </c>
      <c r="CN280" s="47">
        <f>SUM(SUMIF(Survey!EM280:ES280,{"&gt;0","&lt;0"})*{1,-1})</f>
        <v>0</v>
      </c>
      <c r="CO280" s="50">
        <f t="shared" si="199"/>
        <v>0</v>
      </c>
      <c r="CP280" s="49">
        <f t="shared" si="200"/>
        <v>100</v>
      </c>
    </row>
    <row r="281" spans="1:94">
      <c r="A281" s="1">
        <v>278</v>
      </c>
      <c r="B281" s="37" t="str">
        <f t="shared" si="161"/>
        <v>Pass</v>
      </c>
      <c r="C281" s="37" t="str">
        <f>IF(COUNTBLANK(Survey!B281:ET281)=$C$2, "Pass", "Fail")</f>
        <v>Pass</v>
      </c>
      <c r="D281" s="37" t="str">
        <f t="shared" si="162"/>
        <v>Fail</v>
      </c>
      <c r="F281" s="196" t="str">
        <f t="shared" si="163"/>
        <v>Fail</v>
      </c>
      <c r="G281" s="43">
        <f>COUNTBLANK(Survey!B281:D281)+COUNTBLANK(Survey!G281)+COUNTBLANK(Survey!I281)+COUNTBLANK(Survey!L281:M281)+COUNTBLANK(Survey!P281)+COUNTBLANK(Survey!S281:U281)+COUNTBLANK(Survey!AA281:AC281)+COUNTBLANK(Survey!AF281:AG281)+COUNTBLANK(Survey!AK281)</f>
        <v>17</v>
      </c>
      <c r="H281" s="196" t="str">
        <f t="shared" si="164"/>
        <v>Pass</v>
      </c>
      <c r="I281" s="44">
        <f>LEN(Survey!E281)</f>
        <v>0</v>
      </c>
      <c r="J281" s="196" t="str">
        <f t="shared" si="165"/>
        <v>Pass</v>
      </c>
      <c r="K281" s="43">
        <f>LEN(Survey!F281)</f>
        <v>0</v>
      </c>
      <c r="L281" s="196" t="str">
        <f t="shared" si="166"/>
        <v>Pass</v>
      </c>
      <c r="M281" s="44">
        <f>LEN(Survey!H281)</f>
        <v>0</v>
      </c>
      <c r="N281" s="43" t="str">
        <f>IF(Survey!$L281="Prospectus fund", "Yes", "No")</f>
        <v>No</v>
      </c>
      <c r="O281" s="196" t="str">
        <f t="shared" si="167"/>
        <v>Pass</v>
      </c>
      <c r="P281" s="44">
        <f>MOD((LEN(Survey!J281)+2),11)</f>
        <v>2</v>
      </c>
      <c r="Q281" s="48" t="b">
        <f>IF(OR(Survey!$M281="ETF",Survey!$M281="ETF, alternative mutual fund",Survey!$M281="Closed-end", Survey!$M281="Split share corp", Survey!$I281="Yes"),TRUE,FALSE)</f>
        <v>0</v>
      </c>
      <c r="R281" s="196" t="str">
        <f>IFERROR(IF(AND(OR(U281=V281,V281 = "Either"),NOT(ISBLANK(Survey!K281))),"Pass","Fail"),"Pass")</f>
        <v>Fail</v>
      </c>
      <c r="S281" s="47" cm="1">
        <f t="array" ref="S281">SUM(SUMIF(Survey!BO281:CH281,{"&gt;0","&lt;0"})*{1,-1})</f>
        <v>0</v>
      </c>
      <c r="T281" s="54" cm="1">
        <f t="array" ref="T281">SUM(SUMIF(Survey!BR281,{"&gt;0","&lt;0"})*{1,-1})+SUM(SUMIF(Survey!CB281,{"&gt;0","&lt;0"})*{1,-1})</f>
        <v>0</v>
      </c>
      <c r="U281" s="54">
        <f>Survey!K281</f>
        <v>0</v>
      </c>
      <c r="V281" s="53" t="str">
        <f t="shared" si="168"/>
        <v>Stand-alone</v>
      </c>
      <c r="W281" s="196" t="str">
        <f t="shared" si="169"/>
        <v>Fail</v>
      </c>
      <c r="X281" s="93" cm="1">
        <f t="array" ref="X281">SUM(SUMIF(Survey!BO281:CH281,{"&gt;0","&lt;0"})*{1,-1})+SUM(SUMIF(Survey!CJ281:DC281,{"&gt;0","&lt;0"})*{1,-1})</f>
        <v>0</v>
      </c>
      <c r="Y281" s="93">
        <f>IFERROR(X281/(Survey!$AL281),0)</f>
        <v>0</v>
      </c>
      <c r="Z281" s="198" t="b">
        <f>IF(OR(Survey!$M281="Alternative strategy or hedge",Survey!$M281="Other",Survey!$L281="Prospectus fund"),TRUE,FALSE)</f>
        <v>0</v>
      </c>
      <c r="AA281" s="198" t="b">
        <f>NOT(ISBLANK(Survey!$M281))</f>
        <v>0</v>
      </c>
      <c r="AB281" s="196" t="str">
        <f t="shared" si="170"/>
        <v>Pass</v>
      </c>
      <c r="AC281" s="54" t="b">
        <f>NOT(ISNUMBER(SEARCH("Other",Survey!$P281)))</f>
        <v>1</v>
      </c>
      <c r="AD281" s="53" t="b">
        <f>NOT(ISBLANK(Survey!$Q281))</f>
        <v>0</v>
      </c>
      <c r="AE281" s="239" t="str" cm="1">
        <f t="array" ref="AE281">IF(OR(IF(OR($AG281+$AH281 = 2, $AI281=1), FALSE, TRUE), AND($AF281:$AF281 = 0)),"Pass","Fail")</f>
        <v>Pass</v>
      </c>
      <c r="AF281" s="235">
        <f>COUNTBLANK(Survey!$W281:$Z281)</f>
        <v>4</v>
      </c>
      <c r="AG281" s="235">
        <f>IF(Survey!$I281="Yes",1,0)</f>
        <v>0</v>
      </c>
      <c r="AH281" s="235">
        <f>IF(OR(Survey!$M281="Mutual fund",Survey!$M281="Alternative mutual fund",Survey!$M281="Money market"),1,0)</f>
        <v>0</v>
      </c>
      <c r="AI281" s="240">
        <f>IF(OR(Survey!$M281="ETF",Survey!$M281="ETF, alternative mutual fund"),1,0)</f>
        <v>0</v>
      </c>
      <c r="AJ281" s="196" t="str">
        <f t="shared" si="171"/>
        <v>Pass</v>
      </c>
      <c r="AK281" s="54" t="b">
        <f>NOT(ISNUMBER(SEARCH("Yes",Survey!$AC281)))</f>
        <v>1</v>
      </c>
      <c r="AL281" s="53" t="b">
        <f>IF(COUNTBLANK(Survey!$AD281:$AE281)=0,TRUE, FALSE)</f>
        <v>0</v>
      </c>
      <c r="AM281" s="196" t="str">
        <f t="shared" si="172"/>
        <v>Pass</v>
      </c>
      <c r="AN281" s="54" t="b">
        <f>NOT(ISNUMBER(SEARCH("Yes",Survey!$AF281)))</f>
        <v>1</v>
      </c>
      <c r="AO281" s="53" t="b">
        <f>NOT(ISBLANK(Survey!$AH281))</f>
        <v>0</v>
      </c>
      <c r="AP281" s="196" t="str">
        <f t="shared" si="173"/>
        <v>Pass</v>
      </c>
      <c r="AQ281" s="54" t="b">
        <f>NOT(OR(ISNUMBER(SEARCH("Other",Survey!$AH281)),ISNUMBER(SEARCH("Multiple",Survey!$AH281))))</f>
        <v>1</v>
      </c>
      <c r="AR281" s="53" t="b">
        <f>NOT(ISBLANK(Survey!$AI281))</f>
        <v>0</v>
      </c>
      <c r="AS281" s="196" t="str">
        <f t="shared" si="174"/>
        <v>Fail</v>
      </c>
      <c r="AT281" s="45">
        <f>(Survey!$AL281)</f>
        <v>0</v>
      </c>
      <c r="AU281" s="37" t="str">
        <f t="shared" si="175"/>
        <v>Fail</v>
      </c>
      <c r="AV281" s="38">
        <f>ABS(Survey!$AL281)</f>
        <v>0</v>
      </c>
      <c r="AW281" s="64">
        <f>ABS(Survey!$AM281)+Survey!$AN281-ABS(Survey!$AO281)+ABS(Survey!$AP281)-ABS(Survey!$AQ281)+ABS(Survey!$AR281)-ABS(Survey!$AS281)+Survey!$AT281</f>
        <v>0</v>
      </c>
      <c r="AX281" s="46" t="str">
        <f t="shared" si="176"/>
        <v>No holdings</v>
      </c>
      <c r="AY281" s="37">
        <f t="shared" si="177"/>
        <v>0</v>
      </c>
      <c r="AZ281" s="196" t="str">
        <f t="shared" si="178"/>
        <v>Pass</v>
      </c>
      <c r="BA281" s="54" t="b">
        <f>IF(ABS(Survey!$AT281)=0,TRUE,FALSE)</f>
        <v>1</v>
      </c>
      <c r="BB281" s="53" t="b">
        <f>NOT(ISBLANK(Survey!$AU281))</f>
        <v>0</v>
      </c>
      <c r="BC281" s="37" t="str">
        <f t="shared" si="179"/>
        <v>Fail</v>
      </c>
      <c r="BD281" s="38">
        <f>ABS(Survey!$AL281)</f>
        <v>0</v>
      </c>
      <c r="BE281" s="38" cm="1">
        <f t="array" ref="BE281">SUM(SUMIF(Survey!AW281:BD281,{"&gt;0","&lt;0"})*{1,-1})-SUM(SUMIF(Survey!BF281:BM281,{"&gt;0","&lt;0"})*{1,-1})</f>
        <v>0</v>
      </c>
      <c r="BF281" s="46" t="str">
        <f t="shared" si="180"/>
        <v>No holdings</v>
      </c>
      <c r="BG281" s="37">
        <f t="shared" si="181"/>
        <v>0</v>
      </c>
      <c r="BH281" s="196" t="str">
        <f t="shared" si="182"/>
        <v>Fail</v>
      </c>
      <c r="BI281" s="47">
        <f>ABS(Survey!$AL281)</f>
        <v>0</v>
      </c>
      <c r="BJ281" s="47" cm="1">
        <f t="array" ref="BJ281">SUM(SUMIF(Survey!BO281:CH281,{"&gt;0","&lt;0"})*{1,-1})-SUM(SUMIF(Survey!CJ281:DC281,{"&gt;0","&lt;0"})*{1,-1})</f>
        <v>0</v>
      </c>
      <c r="BK281" s="48" t="str">
        <f t="shared" si="183"/>
        <v>No holdings</v>
      </c>
      <c r="BL281" s="49">
        <f t="shared" si="184"/>
        <v>0</v>
      </c>
      <c r="BM281" s="196" t="str">
        <f t="shared" si="185"/>
        <v>Pass</v>
      </c>
      <c r="BN281" s="54" t="b">
        <f>IF(ABS(Survey!$CH281)=0,TRUE,FALSE)</f>
        <v>1</v>
      </c>
      <c r="BO281" s="53" t="b">
        <f>NOT(ISBLANK(Survey!$CI281))</f>
        <v>0</v>
      </c>
      <c r="BP281" s="196" t="str">
        <f t="shared" si="186"/>
        <v>Pass</v>
      </c>
      <c r="BQ281" s="54" t="b">
        <f>IF(ABS(Survey!$DC281)=0,TRUE,FALSE)</f>
        <v>1</v>
      </c>
      <c r="BR281" s="53" t="b">
        <f>NOT(ISBLANK(Survey!$DD281))</f>
        <v>0</v>
      </c>
      <c r="BS281" s="37" t="str">
        <f t="shared" si="187"/>
        <v>Pass</v>
      </c>
      <c r="BT281" s="38" cm="1">
        <f t="array" ref="BT281">SUM(SUMIF(Survey!CD281,{"&gt;0","&lt;0"})*{1,-1})+SUM(SUMIF(Survey!CY281,{"&gt;0","&lt;0"})*{1,-1})</f>
        <v>0</v>
      </c>
      <c r="BU281" s="38">
        <f>SUM(SUMIF(Survey!DF281:DL281,{"&gt;0","&lt;0"})*{1,-1})+SUM(SUMIF(Survey!DN281:DT281,{"&gt;0","&lt;0"})*{1,-1})</f>
        <v>0</v>
      </c>
      <c r="BV281" s="37">
        <f t="shared" si="188"/>
        <v>0</v>
      </c>
      <c r="BW281" s="37">
        <f t="shared" si="189"/>
        <v>0</v>
      </c>
      <c r="BX281" s="196" t="str">
        <f t="shared" si="190"/>
        <v>Pass</v>
      </c>
      <c r="BY281" s="54" t="b">
        <f>IF(ABS(Survey!$DL281)=0,TRUE,FALSE)</f>
        <v>1</v>
      </c>
      <c r="BZ281" s="53" t="b">
        <f>NOT(ISBLANK(Survey!DM281))</f>
        <v>0</v>
      </c>
      <c r="CA281" s="196" t="str">
        <f t="shared" si="191"/>
        <v>Pass</v>
      </c>
      <c r="CB281" s="54" t="b">
        <f>IF(ABS(Survey!$DT281)=0,TRUE,FALSE)</f>
        <v>1</v>
      </c>
      <c r="CC281" s="53" t="b">
        <f>NOT(ISBLANK(Survey!$DU281))</f>
        <v>0</v>
      </c>
      <c r="CD281" s="196" t="str">
        <f t="shared" si="192"/>
        <v>Fail</v>
      </c>
      <c r="CE281" s="47">
        <f>SUM(SUMIF(Survey!EA281:EC281,{"&gt;0","&lt;0"})*{1,-1})</f>
        <v>0</v>
      </c>
      <c r="CF281" s="50">
        <f t="shared" si="193"/>
        <v>0</v>
      </c>
      <c r="CG281" s="50">
        <f t="shared" si="194"/>
        <v>100</v>
      </c>
      <c r="CH281" s="48" t="b">
        <f>IF(OR(Survey!$M281="ETF",Survey!$M281="ETF, alternative mutual fund",Survey!$M281="Closed-end", Survey!$M281="Split share corp"),TRUE,FALSE)</f>
        <v>0</v>
      </c>
      <c r="CI281" s="196" t="str">
        <f t="shared" si="195"/>
        <v>Fail</v>
      </c>
      <c r="CJ281" s="47">
        <f>SUM(SUMIF(Survey!EE281:EK281,{"&gt;0","&lt;0"})*{1,-1})</f>
        <v>0</v>
      </c>
      <c r="CK281" s="50">
        <f t="shared" si="196"/>
        <v>0</v>
      </c>
      <c r="CL281" s="49">
        <f t="shared" si="197"/>
        <v>100</v>
      </c>
      <c r="CM281" s="196" t="str">
        <f t="shared" si="198"/>
        <v>Fail</v>
      </c>
      <c r="CN281" s="47">
        <f>SUM(SUMIF(Survey!EM281:ES281,{"&gt;0","&lt;0"})*{1,-1})</f>
        <v>0</v>
      </c>
      <c r="CO281" s="50">
        <f t="shared" si="199"/>
        <v>0</v>
      </c>
      <c r="CP281" s="49">
        <f t="shared" si="200"/>
        <v>100</v>
      </c>
    </row>
    <row r="282" spans="1:94">
      <c r="A282" s="1">
        <v>279</v>
      </c>
      <c r="B282" s="37" t="str">
        <f t="shared" si="161"/>
        <v>Pass</v>
      </c>
      <c r="C282" s="37" t="str">
        <f>IF(COUNTBLANK(Survey!B282:ET282)=$C$2, "Pass", "Fail")</f>
        <v>Pass</v>
      </c>
      <c r="D282" s="37" t="str">
        <f t="shared" si="162"/>
        <v>Fail</v>
      </c>
      <c r="F282" s="196" t="str">
        <f t="shared" si="163"/>
        <v>Fail</v>
      </c>
      <c r="G282" s="43">
        <f>COUNTBLANK(Survey!B282:D282)+COUNTBLANK(Survey!G282)+COUNTBLANK(Survey!I282)+COUNTBLANK(Survey!L282:M282)+COUNTBLANK(Survey!P282)+COUNTBLANK(Survey!S282:U282)+COUNTBLANK(Survey!AA282:AC282)+COUNTBLANK(Survey!AF282:AG282)+COUNTBLANK(Survey!AK282)</f>
        <v>17</v>
      </c>
      <c r="H282" s="196" t="str">
        <f t="shared" si="164"/>
        <v>Pass</v>
      </c>
      <c r="I282" s="44">
        <f>LEN(Survey!E282)</f>
        <v>0</v>
      </c>
      <c r="J282" s="196" t="str">
        <f t="shared" si="165"/>
        <v>Pass</v>
      </c>
      <c r="K282" s="43">
        <f>LEN(Survey!F282)</f>
        <v>0</v>
      </c>
      <c r="L282" s="196" t="str">
        <f t="shared" si="166"/>
        <v>Pass</v>
      </c>
      <c r="M282" s="44">
        <f>LEN(Survey!H282)</f>
        <v>0</v>
      </c>
      <c r="N282" s="43" t="str">
        <f>IF(Survey!$L282="Prospectus fund", "Yes", "No")</f>
        <v>No</v>
      </c>
      <c r="O282" s="196" t="str">
        <f t="shared" si="167"/>
        <v>Pass</v>
      </c>
      <c r="P282" s="44">
        <f>MOD((LEN(Survey!J282)+2),11)</f>
        <v>2</v>
      </c>
      <c r="Q282" s="48" t="b">
        <f>IF(OR(Survey!$M282="ETF",Survey!$M282="ETF, alternative mutual fund",Survey!$M282="Closed-end", Survey!$M282="Split share corp", Survey!$I282="Yes"),TRUE,FALSE)</f>
        <v>0</v>
      </c>
      <c r="R282" s="196" t="str">
        <f>IFERROR(IF(AND(OR(U282=V282,V282 = "Either"),NOT(ISBLANK(Survey!K282))),"Pass","Fail"),"Pass")</f>
        <v>Fail</v>
      </c>
      <c r="S282" s="47" cm="1">
        <f t="array" ref="S282">SUM(SUMIF(Survey!BO282:CH282,{"&gt;0","&lt;0"})*{1,-1})</f>
        <v>0</v>
      </c>
      <c r="T282" s="54" cm="1">
        <f t="array" ref="T282">SUM(SUMIF(Survey!BR282,{"&gt;0","&lt;0"})*{1,-1})+SUM(SUMIF(Survey!CB282,{"&gt;0","&lt;0"})*{1,-1})</f>
        <v>0</v>
      </c>
      <c r="U282" s="54">
        <f>Survey!K282</f>
        <v>0</v>
      </c>
      <c r="V282" s="53" t="str">
        <f t="shared" si="168"/>
        <v>Stand-alone</v>
      </c>
      <c r="W282" s="196" t="str">
        <f t="shared" si="169"/>
        <v>Fail</v>
      </c>
      <c r="X282" s="93" cm="1">
        <f t="array" ref="X282">SUM(SUMIF(Survey!BO282:CH282,{"&gt;0","&lt;0"})*{1,-1})+SUM(SUMIF(Survey!CJ282:DC282,{"&gt;0","&lt;0"})*{1,-1})</f>
        <v>0</v>
      </c>
      <c r="Y282" s="93">
        <f>IFERROR(X282/(Survey!$AL282),0)</f>
        <v>0</v>
      </c>
      <c r="Z282" s="198" t="b">
        <f>IF(OR(Survey!$M282="Alternative strategy or hedge",Survey!$M282="Other",Survey!$L282="Prospectus fund"),TRUE,FALSE)</f>
        <v>0</v>
      </c>
      <c r="AA282" s="198" t="b">
        <f>NOT(ISBLANK(Survey!$M282))</f>
        <v>0</v>
      </c>
      <c r="AB282" s="196" t="str">
        <f t="shared" si="170"/>
        <v>Pass</v>
      </c>
      <c r="AC282" s="54" t="b">
        <f>NOT(ISNUMBER(SEARCH("Other",Survey!$P282)))</f>
        <v>1</v>
      </c>
      <c r="AD282" s="53" t="b">
        <f>NOT(ISBLANK(Survey!$Q282))</f>
        <v>0</v>
      </c>
      <c r="AE282" s="239" t="str" cm="1">
        <f t="array" ref="AE282">IF(OR(IF(OR($AG282+$AH282 = 2, $AI282=1), FALSE, TRUE), AND($AF282:$AF282 = 0)),"Pass","Fail")</f>
        <v>Pass</v>
      </c>
      <c r="AF282" s="235">
        <f>COUNTBLANK(Survey!$W282:$Z282)</f>
        <v>4</v>
      </c>
      <c r="AG282" s="235">
        <f>IF(Survey!$I282="Yes",1,0)</f>
        <v>0</v>
      </c>
      <c r="AH282" s="235">
        <f>IF(OR(Survey!$M282="Mutual fund",Survey!$M282="Alternative mutual fund",Survey!$M282="Money market"),1,0)</f>
        <v>0</v>
      </c>
      <c r="AI282" s="240">
        <f>IF(OR(Survey!$M282="ETF",Survey!$M282="ETF, alternative mutual fund"),1,0)</f>
        <v>0</v>
      </c>
      <c r="AJ282" s="196" t="str">
        <f t="shared" si="171"/>
        <v>Pass</v>
      </c>
      <c r="AK282" s="54" t="b">
        <f>NOT(ISNUMBER(SEARCH("Yes",Survey!$AC282)))</f>
        <v>1</v>
      </c>
      <c r="AL282" s="53" t="b">
        <f>IF(COUNTBLANK(Survey!$AD282:$AE282)=0,TRUE, FALSE)</f>
        <v>0</v>
      </c>
      <c r="AM282" s="196" t="str">
        <f t="shared" si="172"/>
        <v>Pass</v>
      </c>
      <c r="AN282" s="54" t="b">
        <f>NOT(ISNUMBER(SEARCH("Yes",Survey!$AF282)))</f>
        <v>1</v>
      </c>
      <c r="AO282" s="53" t="b">
        <f>NOT(ISBLANK(Survey!$AH282))</f>
        <v>0</v>
      </c>
      <c r="AP282" s="196" t="str">
        <f t="shared" si="173"/>
        <v>Pass</v>
      </c>
      <c r="AQ282" s="54" t="b">
        <f>NOT(OR(ISNUMBER(SEARCH("Other",Survey!$AH282)),ISNUMBER(SEARCH("Multiple",Survey!$AH282))))</f>
        <v>1</v>
      </c>
      <c r="AR282" s="53" t="b">
        <f>NOT(ISBLANK(Survey!$AI282))</f>
        <v>0</v>
      </c>
      <c r="AS282" s="196" t="str">
        <f t="shared" si="174"/>
        <v>Fail</v>
      </c>
      <c r="AT282" s="45">
        <f>(Survey!$AL282)</f>
        <v>0</v>
      </c>
      <c r="AU282" s="37" t="str">
        <f t="shared" si="175"/>
        <v>Fail</v>
      </c>
      <c r="AV282" s="38">
        <f>ABS(Survey!$AL282)</f>
        <v>0</v>
      </c>
      <c r="AW282" s="64">
        <f>ABS(Survey!$AM282)+Survey!$AN282-ABS(Survey!$AO282)+ABS(Survey!$AP282)-ABS(Survey!$AQ282)+ABS(Survey!$AR282)-ABS(Survey!$AS282)+Survey!$AT282</f>
        <v>0</v>
      </c>
      <c r="AX282" s="46" t="str">
        <f t="shared" si="176"/>
        <v>No holdings</v>
      </c>
      <c r="AY282" s="37">
        <f t="shared" si="177"/>
        <v>0</v>
      </c>
      <c r="AZ282" s="196" t="str">
        <f t="shared" si="178"/>
        <v>Pass</v>
      </c>
      <c r="BA282" s="54" t="b">
        <f>IF(ABS(Survey!$AT282)=0,TRUE,FALSE)</f>
        <v>1</v>
      </c>
      <c r="BB282" s="53" t="b">
        <f>NOT(ISBLANK(Survey!$AU282))</f>
        <v>0</v>
      </c>
      <c r="BC282" s="37" t="str">
        <f t="shared" si="179"/>
        <v>Fail</v>
      </c>
      <c r="BD282" s="38">
        <f>ABS(Survey!$AL282)</f>
        <v>0</v>
      </c>
      <c r="BE282" s="38" cm="1">
        <f t="array" ref="BE282">SUM(SUMIF(Survey!AW282:BD282,{"&gt;0","&lt;0"})*{1,-1})-SUM(SUMIF(Survey!BF282:BM282,{"&gt;0","&lt;0"})*{1,-1})</f>
        <v>0</v>
      </c>
      <c r="BF282" s="46" t="str">
        <f t="shared" si="180"/>
        <v>No holdings</v>
      </c>
      <c r="BG282" s="37">
        <f t="shared" si="181"/>
        <v>0</v>
      </c>
      <c r="BH282" s="196" t="str">
        <f t="shared" si="182"/>
        <v>Fail</v>
      </c>
      <c r="BI282" s="47">
        <f>ABS(Survey!$AL282)</f>
        <v>0</v>
      </c>
      <c r="BJ282" s="47" cm="1">
        <f t="array" ref="BJ282">SUM(SUMIF(Survey!BO282:CH282,{"&gt;0","&lt;0"})*{1,-1})-SUM(SUMIF(Survey!CJ282:DC282,{"&gt;0","&lt;0"})*{1,-1})</f>
        <v>0</v>
      </c>
      <c r="BK282" s="48" t="str">
        <f t="shared" si="183"/>
        <v>No holdings</v>
      </c>
      <c r="BL282" s="49">
        <f t="shared" si="184"/>
        <v>0</v>
      </c>
      <c r="BM282" s="196" t="str">
        <f t="shared" si="185"/>
        <v>Pass</v>
      </c>
      <c r="BN282" s="54" t="b">
        <f>IF(ABS(Survey!$CH282)=0,TRUE,FALSE)</f>
        <v>1</v>
      </c>
      <c r="BO282" s="53" t="b">
        <f>NOT(ISBLANK(Survey!$CI282))</f>
        <v>0</v>
      </c>
      <c r="BP282" s="196" t="str">
        <f t="shared" si="186"/>
        <v>Pass</v>
      </c>
      <c r="BQ282" s="54" t="b">
        <f>IF(ABS(Survey!$DC282)=0,TRUE,FALSE)</f>
        <v>1</v>
      </c>
      <c r="BR282" s="53" t="b">
        <f>NOT(ISBLANK(Survey!$DD282))</f>
        <v>0</v>
      </c>
      <c r="BS282" s="37" t="str">
        <f t="shared" si="187"/>
        <v>Pass</v>
      </c>
      <c r="BT282" s="38" cm="1">
        <f t="array" ref="BT282">SUM(SUMIF(Survey!CD282,{"&gt;0","&lt;0"})*{1,-1})+SUM(SUMIF(Survey!CY282,{"&gt;0","&lt;0"})*{1,-1})</f>
        <v>0</v>
      </c>
      <c r="BU282" s="38">
        <f>SUM(SUMIF(Survey!DF282:DL282,{"&gt;0","&lt;0"})*{1,-1})+SUM(SUMIF(Survey!DN282:DT282,{"&gt;0","&lt;0"})*{1,-1})</f>
        <v>0</v>
      </c>
      <c r="BV282" s="37">
        <f t="shared" si="188"/>
        <v>0</v>
      </c>
      <c r="BW282" s="37">
        <f t="shared" si="189"/>
        <v>0</v>
      </c>
      <c r="BX282" s="196" t="str">
        <f t="shared" si="190"/>
        <v>Pass</v>
      </c>
      <c r="BY282" s="54" t="b">
        <f>IF(ABS(Survey!$DL282)=0,TRUE,FALSE)</f>
        <v>1</v>
      </c>
      <c r="BZ282" s="53" t="b">
        <f>NOT(ISBLANK(Survey!DM282))</f>
        <v>0</v>
      </c>
      <c r="CA282" s="196" t="str">
        <f t="shared" si="191"/>
        <v>Pass</v>
      </c>
      <c r="CB282" s="54" t="b">
        <f>IF(ABS(Survey!$DT282)=0,TRUE,FALSE)</f>
        <v>1</v>
      </c>
      <c r="CC282" s="53" t="b">
        <f>NOT(ISBLANK(Survey!$DU282))</f>
        <v>0</v>
      </c>
      <c r="CD282" s="196" t="str">
        <f t="shared" si="192"/>
        <v>Fail</v>
      </c>
      <c r="CE282" s="47">
        <f>SUM(SUMIF(Survey!EA282:EC282,{"&gt;0","&lt;0"})*{1,-1})</f>
        <v>0</v>
      </c>
      <c r="CF282" s="50">
        <f t="shared" si="193"/>
        <v>0</v>
      </c>
      <c r="CG282" s="50">
        <f t="shared" si="194"/>
        <v>100</v>
      </c>
      <c r="CH282" s="48" t="b">
        <f>IF(OR(Survey!$M282="ETF",Survey!$M282="ETF, alternative mutual fund",Survey!$M282="Closed-end", Survey!$M282="Split share corp"),TRUE,FALSE)</f>
        <v>0</v>
      </c>
      <c r="CI282" s="196" t="str">
        <f t="shared" si="195"/>
        <v>Fail</v>
      </c>
      <c r="CJ282" s="47">
        <f>SUM(SUMIF(Survey!EE282:EK282,{"&gt;0","&lt;0"})*{1,-1})</f>
        <v>0</v>
      </c>
      <c r="CK282" s="50">
        <f t="shared" si="196"/>
        <v>0</v>
      </c>
      <c r="CL282" s="49">
        <f t="shared" si="197"/>
        <v>100</v>
      </c>
      <c r="CM282" s="196" t="str">
        <f t="shared" si="198"/>
        <v>Fail</v>
      </c>
      <c r="CN282" s="47">
        <f>SUM(SUMIF(Survey!EM282:ES282,{"&gt;0","&lt;0"})*{1,-1})</f>
        <v>0</v>
      </c>
      <c r="CO282" s="50">
        <f t="shared" si="199"/>
        <v>0</v>
      </c>
      <c r="CP282" s="49">
        <f t="shared" si="200"/>
        <v>100</v>
      </c>
    </row>
    <row r="283" spans="1:94">
      <c r="A283" s="1">
        <v>280</v>
      </c>
      <c r="B283" s="37" t="str">
        <f t="shared" si="161"/>
        <v>Pass</v>
      </c>
      <c r="C283" s="37" t="str">
        <f>IF(COUNTBLANK(Survey!B283:ET283)=$C$2, "Pass", "Fail")</f>
        <v>Pass</v>
      </c>
      <c r="D283" s="37" t="str">
        <f t="shared" si="162"/>
        <v>Fail</v>
      </c>
      <c r="F283" s="196" t="str">
        <f t="shared" si="163"/>
        <v>Fail</v>
      </c>
      <c r="G283" s="43">
        <f>COUNTBLANK(Survey!B283:D283)+COUNTBLANK(Survey!G283)+COUNTBLANK(Survey!I283)+COUNTBLANK(Survey!L283:M283)+COUNTBLANK(Survey!P283)+COUNTBLANK(Survey!S283:U283)+COUNTBLANK(Survey!AA283:AC283)+COUNTBLANK(Survey!AF283:AG283)+COUNTBLANK(Survey!AK283)</f>
        <v>17</v>
      </c>
      <c r="H283" s="196" t="str">
        <f t="shared" si="164"/>
        <v>Pass</v>
      </c>
      <c r="I283" s="44">
        <f>LEN(Survey!E283)</f>
        <v>0</v>
      </c>
      <c r="J283" s="196" t="str">
        <f t="shared" si="165"/>
        <v>Pass</v>
      </c>
      <c r="K283" s="43">
        <f>LEN(Survey!F283)</f>
        <v>0</v>
      </c>
      <c r="L283" s="196" t="str">
        <f t="shared" si="166"/>
        <v>Pass</v>
      </c>
      <c r="M283" s="44">
        <f>LEN(Survey!H283)</f>
        <v>0</v>
      </c>
      <c r="N283" s="43" t="str">
        <f>IF(Survey!$L283="Prospectus fund", "Yes", "No")</f>
        <v>No</v>
      </c>
      <c r="O283" s="196" t="str">
        <f t="shared" si="167"/>
        <v>Pass</v>
      </c>
      <c r="P283" s="44">
        <f>MOD((LEN(Survey!J283)+2),11)</f>
        <v>2</v>
      </c>
      <c r="Q283" s="48" t="b">
        <f>IF(OR(Survey!$M283="ETF",Survey!$M283="ETF, alternative mutual fund",Survey!$M283="Closed-end", Survey!$M283="Split share corp", Survey!$I283="Yes"),TRUE,FALSE)</f>
        <v>0</v>
      </c>
      <c r="R283" s="196" t="str">
        <f>IFERROR(IF(AND(OR(U283=V283,V283 = "Either"),NOT(ISBLANK(Survey!K283))),"Pass","Fail"),"Pass")</f>
        <v>Fail</v>
      </c>
      <c r="S283" s="47" cm="1">
        <f t="array" ref="S283">SUM(SUMIF(Survey!BO283:CH283,{"&gt;0","&lt;0"})*{1,-1})</f>
        <v>0</v>
      </c>
      <c r="T283" s="54" cm="1">
        <f t="array" ref="T283">SUM(SUMIF(Survey!BR283,{"&gt;0","&lt;0"})*{1,-1})+SUM(SUMIF(Survey!CB283,{"&gt;0","&lt;0"})*{1,-1})</f>
        <v>0</v>
      </c>
      <c r="U283" s="54">
        <f>Survey!K283</f>
        <v>0</v>
      </c>
      <c r="V283" s="53" t="str">
        <f t="shared" si="168"/>
        <v>Stand-alone</v>
      </c>
      <c r="W283" s="196" t="str">
        <f t="shared" si="169"/>
        <v>Fail</v>
      </c>
      <c r="X283" s="93" cm="1">
        <f t="array" ref="X283">SUM(SUMIF(Survey!BO283:CH283,{"&gt;0","&lt;0"})*{1,-1})+SUM(SUMIF(Survey!CJ283:DC283,{"&gt;0","&lt;0"})*{1,-1})</f>
        <v>0</v>
      </c>
      <c r="Y283" s="93">
        <f>IFERROR(X283/(Survey!$AL283),0)</f>
        <v>0</v>
      </c>
      <c r="Z283" s="198" t="b">
        <f>IF(OR(Survey!$M283="Alternative strategy or hedge",Survey!$M283="Other",Survey!$L283="Prospectus fund"),TRUE,FALSE)</f>
        <v>0</v>
      </c>
      <c r="AA283" s="198" t="b">
        <f>NOT(ISBLANK(Survey!$M283))</f>
        <v>0</v>
      </c>
      <c r="AB283" s="196" t="str">
        <f t="shared" si="170"/>
        <v>Pass</v>
      </c>
      <c r="AC283" s="54" t="b">
        <f>NOT(ISNUMBER(SEARCH("Other",Survey!$P283)))</f>
        <v>1</v>
      </c>
      <c r="AD283" s="53" t="b">
        <f>NOT(ISBLANK(Survey!$Q283))</f>
        <v>0</v>
      </c>
      <c r="AE283" s="239" t="str" cm="1">
        <f t="array" ref="AE283">IF(OR(IF(OR($AG283+$AH283 = 2, $AI283=1), FALSE, TRUE), AND($AF283:$AF283 = 0)),"Pass","Fail")</f>
        <v>Pass</v>
      </c>
      <c r="AF283" s="235">
        <f>COUNTBLANK(Survey!$W283:$Z283)</f>
        <v>4</v>
      </c>
      <c r="AG283" s="235">
        <f>IF(Survey!$I283="Yes",1,0)</f>
        <v>0</v>
      </c>
      <c r="AH283" s="235">
        <f>IF(OR(Survey!$M283="Mutual fund",Survey!$M283="Alternative mutual fund",Survey!$M283="Money market"),1,0)</f>
        <v>0</v>
      </c>
      <c r="AI283" s="240">
        <f>IF(OR(Survey!$M283="ETF",Survey!$M283="ETF, alternative mutual fund"),1,0)</f>
        <v>0</v>
      </c>
      <c r="AJ283" s="196" t="str">
        <f t="shared" si="171"/>
        <v>Pass</v>
      </c>
      <c r="AK283" s="54" t="b">
        <f>NOT(ISNUMBER(SEARCH("Yes",Survey!$AC283)))</f>
        <v>1</v>
      </c>
      <c r="AL283" s="53" t="b">
        <f>IF(COUNTBLANK(Survey!$AD283:$AE283)=0,TRUE, FALSE)</f>
        <v>0</v>
      </c>
      <c r="AM283" s="196" t="str">
        <f t="shared" si="172"/>
        <v>Pass</v>
      </c>
      <c r="AN283" s="54" t="b">
        <f>NOT(ISNUMBER(SEARCH("Yes",Survey!$AF283)))</f>
        <v>1</v>
      </c>
      <c r="AO283" s="53" t="b">
        <f>NOT(ISBLANK(Survey!$AH283))</f>
        <v>0</v>
      </c>
      <c r="AP283" s="196" t="str">
        <f t="shared" si="173"/>
        <v>Pass</v>
      </c>
      <c r="AQ283" s="54" t="b">
        <f>NOT(OR(ISNUMBER(SEARCH("Other",Survey!$AH283)),ISNUMBER(SEARCH("Multiple",Survey!$AH283))))</f>
        <v>1</v>
      </c>
      <c r="AR283" s="53" t="b">
        <f>NOT(ISBLANK(Survey!$AI283))</f>
        <v>0</v>
      </c>
      <c r="AS283" s="196" t="str">
        <f t="shared" si="174"/>
        <v>Fail</v>
      </c>
      <c r="AT283" s="45">
        <f>(Survey!$AL283)</f>
        <v>0</v>
      </c>
      <c r="AU283" s="37" t="str">
        <f t="shared" si="175"/>
        <v>Fail</v>
      </c>
      <c r="AV283" s="38">
        <f>ABS(Survey!$AL283)</f>
        <v>0</v>
      </c>
      <c r="AW283" s="64">
        <f>ABS(Survey!$AM283)+Survey!$AN283-ABS(Survey!$AO283)+ABS(Survey!$AP283)-ABS(Survey!$AQ283)+ABS(Survey!$AR283)-ABS(Survey!$AS283)+Survey!$AT283</f>
        <v>0</v>
      </c>
      <c r="AX283" s="46" t="str">
        <f t="shared" si="176"/>
        <v>No holdings</v>
      </c>
      <c r="AY283" s="37">
        <f t="shared" si="177"/>
        <v>0</v>
      </c>
      <c r="AZ283" s="196" t="str">
        <f t="shared" si="178"/>
        <v>Pass</v>
      </c>
      <c r="BA283" s="54" t="b">
        <f>IF(ABS(Survey!$AT283)=0,TRUE,FALSE)</f>
        <v>1</v>
      </c>
      <c r="BB283" s="53" t="b">
        <f>NOT(ISBLANK(Survey!$AU283))</f>
        <v>0</v>
      </c>
      <c r="BC283" s="37" t="str">
        <f t="shared" si="179"/>
        <v>Fail</v>
      </c>
      <c r="BD283" s="38">
        <f>ABS(Survey!$AL283)</f>
        <v>0</v>
      </c>
      <c r="BE283" s="38" cm="1">
        <f t="array" ref="BE283">SUM(SUMIF(Survey!AW283:BD283,{"&gt;0","&lt;0"})*{1,-1})-SUM(SUMIF(Survey!BF283:BM283,{"&gt;0","&lt;0"})*{1,-1})</f>
        <v>0</v>
      </c>
      <c r="BF283" s="46" t="str">
        <f t="shared" si="180"/>
        <v>No holdings</v>
      </c>
      <c r="BG283" s="37">
        <f t="shared" si="181"/>
        <v>0</v>
      </c>
      <c r="BH283" s="196" t="str">
        <f t="shared" si="182"/>
        <v>Fail</v>
      </c>
      <c r="BI283" s="47">
        <f>ABS(Survey!$AL283)</f>
        <v>0</v>
      </c>
      <c r="BJ283" s="47" cm="1">
        <f t="array" ref="BJ283">SUM(SUMIF(Survey!BO283:CH283,{"&gt;0","&lt;0"})*{1,-1})-SUM(SUMIF(Survey!CJ283:DC283,{"&gt;0","&lt;0"})*{1,-1})</f>
        <v>0</v>
      </c>
      <c r="BK283" s="48" t="str">
        <f t="shared" si="183"/>
        <v>No holdings</v>
      </c>
      <c r="BL283" s="49">
        <f t="shared" si="184"/>
        <v>0</v>
      </c>
      <c r="BM283" s="196" t="str">
        <f t="shared" si="185"/>
        <v>Pass</v>
      </c>
      <c r="BN283" s="54" t="b">
        <f>IF(ABS(Survey!$CH283)=0,TRUE,FALSE)</f>
        <v>1</v>
      </c>
      <c r="BO283" s="53" t="b">
        <f>NOT(ISBLANK(Survey!$CI283))</f>
        <v>0</v>
      </c>
      <c r="BP283" s="196" t="str">
        <f t="shared" si="186"/>
        <v>Pass</v>
      </c>
      <c r="BQ283" s="54" t="b">
        <f>IF(ABS(Survey!$DC283)=0,TRUE,FALSE)</f>
        <v>1</v>
      </c>
      <c r="BR283" s="53" t="b">
        <f>NOT(ISBLANK(Survey!$DD283))</f>
        <v>0</v>
      </c>
      <c r="BS283" s="37" t="str">
        <f t="shared" si="187"/>
        <v>Pass</v>
      </c>
      <c r="BT283" s="38" cm="1">
        <f t="array" ref="BT283">SUM(SUMIF(Survey!CD283,{"&gt;0","&lt;0"})*{1,-1})+SUM(SUMIF(Survey!CY283,{"&gt;0","&lt;0"})*{1,-1})</f>
        <v>0</v>
      </c>
      <c r="BU283" s="38">
        <f>SUM(SUMIF(Survey!DF283:DL283,{"&gt;0","&lt;0"})*{1,-1})+SUM(SUMIF(Survey!DN283:DT283,{"&gt;0","&lt;0"})*{1,-1})</f>
        <v>0</v>
      </c>
      <c r="BV283" s="37">
        <f t="shared" si="188"/>
        <v>0</v>
      </c>
      <c r="BW283" s="37">
        <f t="shared" si="189"/>
        <v>0</v>
      </c>
      <c r="BX283" s="196" t="str">
        <f t="shared" si="190"/>
        <v>Pass</v>
      </c>
      <c r="BY283" s="54" t="b">
        <f>IF(ABS(Survey!$DL283)=0,TRUE,FALSE)</f>
        <v>1</v>
      </c>
      <c r="BZ283" s="53" t="b">
        <f>NOT(ISBLANK(Survey!DM283))</f>
        <v>0</v>
      </c>
      <c r="CA283" s="196" t="str">
        <f t="shared" si="191"/>
        <v>Pass</v>
      </c>
      <c r="CB283" s="54" t="b">
        <f>IF(ABS(Survey!$DT283)=0,TRUE,FALSE)</f>
        <v>1</v>
      </c>
      <c r="CC283" s="53" t="b">
        <f>NOT(ISBLANK(Survey!$DU283))</f>
        <v>0</v>
      </c>
      <c r="CD283" s="196" t="str">
        <f t="shared" si="192"/>
        <v>Fail</v>
      </c>
      <c r="CE283" s="47">
        <f>SUM(SUMIF(Survey!EA283:EC283,{"&gt;0","&lt;0"})*{1,-1})</f>
        <v>0</v>
      </c>
      <c r="CF283" s="50">
        <f t="shared" si="193"/>
        <v>0</v>
      </c>
      <c r="CG283" s="50">
        <f t="shared" si="194"/>
        <v>100</v>
      </c>
      <c r="CH283" s="48" t="b">
        <f>IF(OR(Survey!$M283="ETF",Survey!$M283="ETF, alternative mutual fund",Survey!$M283="Closed-end", Survey!$M283="Split share corp"),TRUE,FALSE)</f>
        <v>0</v>
      </c>
      <c r="CI283" s="196" t="str">
        <f t="shared" si="195"/>
        <v>Fail</v>
      </c>
      <c r="CJ283" s="47">
        <f>SUM(SUMIF(Survey!EE283:EK283,{"&gt;0","&lt;0"})*{1,-1})</f>
        <v>0</v>
      </c>
      <c r="CK283" s="50">
        <f t="shared" si="196"/>
        <v>0</v>
      </c>
      <c r="CL283" s="49">
        <f t="shared" si="197"/>
        <v>100</v>
      </c>
      <c r="CM283" s="196" t="str">
        <f t="shared" si="198"/>
        <v>Fail</v>
      </c>
      <c r="CN283" s="47">
        <f>SUM(SUMIF(Survey!EM283:ES283,{"&gt;0","&lt;0"})*{1,-1})</f>
        <v>0</v>
      </c>
      <c r="CO283" s="50">
        <f t="shared" si="199"/>
        <v>0</v>
      </c>
      <c r="CP283" s="49">
        <f t="shared" si="200"/>
        <v>100</v>
      </c>
    </row>
    <row r="284" spans="1:94">
      <c r="A284" s="1">
        <v>281</v>
      </c>
      <c r="B284" s="37" t="str">
        <f t="shared" si="161"/>
        <v>Pass</v>
      </c>
      <c r="C284" s="37" t="str">
        <f>IF(COUNTBLANK(Survey!B284:ET284)=$C$2, "Pass", "Fail")</f>
        <v>Pass</v>
      </c>
      <c r="D284" s="37" t="str">
        <f t="shared" si="162"/>
        <v>Fail</v>
      </c>
      <c r="F284" s="196" t="str">
        <f t="shared" si="163"/>
        <v>Fail</v>
      </c>
      <c r="G284" s="43">
        <f>COUNTBLANK(Survey!B284:D284)+COUNTBLANK(Survey!G284)+COUNTBLANK(Survey!I284)+COUNTBLANK(Survey!L284:M284)+COUNTBLANK(Survey!P284)+COUNTBLANK(Survey!S284:U284)+COUNTBLANK(Survey!AA284:AC284)+COUNTBLANK(Survey!AF284:AG284)+COUNTBLANK(Survey!AK284)</f>
        <v>17</v>
      </c>
      <c r="H284" s="196" t="str">
        <f t="shared" si="164"/>
        <v>Pass</v>
      </c>
      <c r="I284" s="44">
        <f>LEN(Survey!E284)</f>
        <v>0</v>
      </c>
      <c r="J284" s="196" t="str">
        <f t="shared" si="165"/>
        <v>Pass</v>
      </c>
      <c r="K284" s="43">
        <f>LEN(Survey!F284)</f>
        <v>0</v>
      </c>
      <c r="L284" s="196" t="str">
        <f t="shared" si="166"/>
        <v>Pass</v>
      </c>
      <c r="M284" s="44">
        <f>LEN(Survey!H284)</f>
        <v>0</v>
      </c>
      <c r="N284" s="43" t="str">
        <f>IF(Survey!$L284="Prospectus fund", "Yes", "No")</f>
        <v>No</v>
      </c>
      <c r="O284" s="196" t="str">
        <f t="shared" si="167"/>
        <v>Pass</v>
      </c>
      <c r="P284" s="44">
        <f>MOD((LEN(Survey!J284)+2),11)</f>
        <v>2</v>
      </c>
      <c r="Q284" s="48" t="b">
        <f>IF(OR(Survey!$M284="ETF",Survey!$M284="ETF, alternative mutual fund",Survey!$M284="Closed-end", Survey!$M284="Split share corp", Survey!$I284="Yes"),TRUE,FALSE)</f>
        <v>0</v>
      </c>
      <c r="R284" s="196" t="str">
        <f>IFERROR(IF(AND(OR(U284=V284,V284 = "Either"),NOT(ISBLANK(Survey!K284))),"Pass","Fail"),"Pass")</f>
        <v>Fail</v>
      </c>
      <c r="S284" s="47" cm="1">
        <f t="array" ref="S284">SUM(SUMIF(Survey!BO284:CH284,{"&gt;0","&lt;0"})*{1,-1})</f>
        <v>0</v>
      </c>
      <c r="T284" s="54" cm="1">
        <f t="array" ref="T284">SUM(SUMIF(Survey!BR284,{"&gt;0","&lt;0"})*{1,-1})+SUM(SUMIF(Survey!CB284,{"&gt;0","&lt;0"})*{1,-1})</f>
        <v>0</v>
      </c>
      <c r="U284" s="54">
        <f>Survey!K284</f>
        <v>0</v>
      </c>
      <c r="V284" s="53" t="str">
        <f t="shared" si="168"/>
        <v>Stand-alone</v>
      </c>
      <c r="W284" s="196" t="str">
        <f t="shared" si="169"/>
        <v>Fail</v>
      </c>
      <c r="X284" s="93" cm="1">
        <f t="array" ref="X284">SUM(SUMIF(Survey!BO284:CH284,{"&gt;0","&lt;0"})*{1,-1})+SUM(SUMIF(Survey!CJ284:DC284,{"&gt;0","&lt;0"})*{1,-1})</f>
        <v>0</v>
      </c>
      <c r="Y284" s="93">
        <f>IFERROR(X284/(Survey!$AL284),0)</f>
        <v>0</v>
      </c>
      <c r="Z284" s="198" t="b">
        <f>IF(OR(Survey!$M284="Alternative strategy or hedge",Survey!$M284="Other",Survey!$L284="Prospectus fund"),TRUE,FALSE)</f>
        <v>0</v>
      </c>
      <c r="AA284" s="198" t="b">
        <f>NOT(ISBLANK(Survey!$M284))</f>
        <v>0</v>
      </c>
      <c r="AB284" s="196" t="str">
        <f t="shared" si="170"/>
        <v>Pass</v>
      </c>
      <c r="AC284" s="54" t="b">
        <f>NOT(ISNUMBER(SEARCH("Other",Survey!$P284)))</f>
        <v>1</v>
      </c>
      <c r="AD284" s="53" t="b">
        <f>NOT(ISBLANK(Survey!$Q284))</f>
        <v>0</v>
      </c>
      <c r="AE284" s="239" t="str" cm="1">
        <f t="array" ref="AE284">IF(OR(IF(OR($AG284+$AH284 = 2, $AI284=1), FALSE, TRUE), AND($AF284:$AF284 = 0)),"Pass","Fail")</f>
        <v>Pass</v>
      </c>
      <c r="AF284" s="235">
        <f>COUNTBLANK(Survey!$W284:$Z284)</f>
        <v>4</v>
      </c>
      <c r="AG284" s="235">
        <f>IF(Survey!$I284="Yes",1,0)</f>
        <v>0</v>
      </c>
      <c r="AH284" s="235">
        <f>IF(OR(Survey!$M284="Mutual fund",Survey!$M284="Alternative mutual fund",Survey!$M284="Money market"),1,0)</f>
        <v>0</v>
      </c>
      <c r="AI284" s="240">
        <f>IF(OR(Survey!$M284="ETF",Survey!$M284="ETF, alternative mutual fund"),1,0)</f>
        <v>0</v>
      </c>
      <c r="AJ284" s="196" t="str">
        <f t="shared" si="171"/>
        <v>Pass</v>
      </c>
      <c r="AK284" s="54" t="b">
        <f>NOT(ISNUMBER(SEARCH("Yes",Survey!$AC284)))</f>
        <v>1</v>
      </c>
      <c r="AL284" s="53" t="b">
        <f>IF(COUNTBLANK(Survey!$AD284:$AE284)=0,TRUE, FALSE)</f>
        <v>0</v>
      </c>
      <c r="AM284" s="196" t="str">
        <f t="shared" si="172"/>
        <v>Pass</v>
      </c>
      <c r="AN284" s="54" t="b">
        <f>NOT(ISNUMBER(SEARCH("Yes",Survey!$AF284)))</f>
        <v>1</v>
      </c>
      <c r="AO284" s="53" t="b">
        <f>NOT(ISBLANK(Survey!$AH284))</f>
        <v>0</v>
      </c>
      <c r="AP284" s="196" t="str">
        <f t="shared" si="173"/>
        <v>Pass</v>
      </c>
      <c r="AQ284" s="54" t="b">
        <f>NOT(OR(ISNUMBER(SEARCH("Other",Survey!$AH284)),ISNUMBER(SEARCH("Multiple",Survey!$AH284))))</f>
        <v>1</v>
      </c>
      <c r="AR284" s="53" t="b">
        <f>NOT(ISBLANK(Survey!$AI284))</f>
        <v>0</v>
      </c>
      <c r="AS284" s="196" t="str">
        <f t="shared" si="174"/>
        <v>Fail</v>
      </c>
      <c r="AT284" s="45">
        <f>(Survey!$AL284)</f>
        <v>0</v>
      </c>
      <c r="AU284" s="37" t="str">
        <f t="shared" si="175"/>
        <v>Fail</v>
      </c>
      <c r="AV284" s="38">
        <f>ABS(Survey!$AL284)</f>
        <v>0</v>
      </c>
      <c r="AW284" s="64">
        <f>ABS(Survey!$AM284)+Survey!$AN284-ABS(Survey!$AO284)+ABS(Survey!$AP284)-ABS(Survey!$AQ284)+ABS(Survey!$AR284)-ABS(Survey!$AS284)+Survey!$AT284</f>
        <v>0</v>
      </c>
      <c r="AX284" s="46" t="str">
        <f t="shared" si="176"/>
        <v>No holdings</v>
      </c>
      <c r="AY284" s="37">
        <f t="shared" si="177"/>
        <v>0</v>
      </c>
      <c r="AZ284" s="196" t="str">
        <f t="shared" si="178"/>
        <v>Pass</v>
      </c>
      <c r="BA284" s="54" t="b">
        <f>IF(ABS(Survey!$AT284)=0,TRUE,FALSE)</f>
        <v>1</v>
      </c>
      <c r="BB284" s="53" t="b">
        <f>NOT(ISBLANK(Survey!$AU284))</f>
        <v>0</v>
      </c>
      <c r="BC284" s="37" t="str">
        <f t="shared" si="179"/>
        <v>Fail</v>
      </c>
      <c r="BD284" s="38">
        <f>ABS(Survey!$AL284)</f>
        <v>0</v>
      </c>
      <c r="BE284" s="38" cm="1">
        <f t="array" ref="BE284">SUM(SUMIF(Survey!AW284:BD284,{"&gt;0","&lt;0"})*{1,-1})-SUM(SUMIF(Survey!BF284:BM284,{"&gt;0","&lt;0"})*{1,-1})</f>
        <v>0</v>
      </c>
      <c r="BF284" s="46" t="str">
        <f t="shared" si="180"/>
        <v>No holdings</v>
      </c>
      <c r="BG284" s="37">
        <f t="shared" si="181"/>
        <v>0</v>
      </c>
      <c r="BH284" s="196" t="str">
        <f t="shared" si="182"/>
        <v>Fail</v>
      </c>
      <c r="BI284" s="47">
        <f>ABS(Survey!$AL284)</f>
        <v>0</v>
      </c>
      <c r="BJ284" s="47" cm="1">
        <f t="array" ref="BJ284">SUM(SUMIF(Survey!BO284:CH284,{"&gt;0","&lt;0"})*{1,-1})-SUM(SUMIF(Survey!CJ284:DC284,{"&gt;0","&lt;0"})*{1,-1})</f>
        <v>0</v>
      </c>
      <c r="BK284" s="48" t="str">
        <f t="shared" si="183"/>
        <v>No holdings</v>
      </c>
      <c r="BL284" s="49">
        <f t="shared" si="184"/>
        <v>0</v>
      </c>
      <c r="BM284" s="196" t="str">
        <f t="shared" si="185"/>
        <v>Pass</v>
      </c>
      <c r="BN284" s="54" t="b">
        <f>IF(ABS(Survey!$CH284)=0,TRUE,FALSE)</f>
        <v>1</v>
      </c>
      <c r="BO284" s="53" t="b">
        <f>NOT(ISBLANK(Survey!$CI284))</f>
        <v>0</v>
      </c>
      <c r="BP284" s="196" t="str">
        <f t="shared" si="186"/>
        <v>Pass</v>
      </c>
      <c r="BQ284" s="54" t="b">
        <f>IF(ABS(Survey!$DC284)=0,TRUE,FALSE)</f>
        <v>1</v>
      </c>
      <c r="BR284" s="53" t="b">
        <f>NOT(ISBLANK(Survey!$DD284))</f>
        <v>0</v>
      </c>
      <c r="BS284" s="37" t="str">
        <f t="shared" si="187"/>
        <v>Pass</v>
      </c>
      <c r="BT284" s="38" cm="1">
        <f t="array" ref="BT284">SUM(SUMIF(Survey!CD284,{"&gt;0","&lt;0"})*{1,-1})+SUM(SUMIF(Survey!CY284,{"&gt;0","&lt;0"})*{1,-1})</f>
        <v>0</v>
      </c>
      <c r="BU284" s="38">
        <f>SUM(SUMIF(Survey!DF284:DL284,{"&gt;0","&lt;0"})*{1,-1})+SUM(SUMIF(Survey!DN284:DT284,{"&gt;0","&lt;0"})*{1,-1})</f>
        <v>0</v>
      </c>
      <c r="BV284" s="37">
        <f t="shared" si="188"/>
        <v>0</v>
      </c>
      <c r="BW284" s="37">
        <f t="shared" si="189"/>
        <v>0</v>
      </c>
      <c r="BX284" s="196" t="str">
        <f t="shared" si="190"/>
        <v>Pass</v>
      </c>
      <c r="BY284" s="54" t="b">
        <f>IF(ABS(Survey!$DL284)=0,TRUE,FALSE)</f>
        <v>1</v>
      </c>
      <c r="BZ284" s="53" t="b">
        <f>NOT(ISBLANK(Survey!DM284))</f>
        <v>0</v>
      </c>
      <c r="CA284" s="196" t="str">
        <f t="shared" si="191"/>
        <v>Pass</v>
      </c>
      <c r="CB284" s="54" t="b">
        <f>IF(ABS(Survey!$DT284)=0,TRUE,FALSE)</f>
        <v>1</v>
      </c>
      <c r="CC284" s="53" t="b">
        <f>NOT(ISBLANK(Survey!$DU284))</f>
        <v>0</v>
      </c>
      <c r="CD284" s="196" t="str">
        <f t="shared" si="192"/>
        <v>Fail</v>
      </c>
      <c r="CE284" s="47">
        <f>SUM(SUMIF(Survey!EA284:EC284,{"&gt;0","&lt;0"})*{1,-1})</f>
        <v>0</v>
      </c>
      <c r="CF284" s="50">
        <f t="shared" si="193"/>
        <v>0</v>
      </c>
      <c r="CG284" s="50">
        <f t="shared" si="194"/>
        <v>100</v>
      </c>
      <c r="CH284" s="48" t="b">
        <f>IF(OR(Survey!$M284="ETF",Survey!$M284="ETF, alternative mutual fund",Survey!$M284="Closed-end", Survey!$M284="Split share corp"),TRUE,FALSE)</f>
        <v>0</v>
      </c>
      <c r="CI284" s="196" t="str">
        <f t="shared" si="195"/>
        <v>Fail</v>
      </c>
      <c r="CJ284" s="47">
        <f>SUM(SUMIF(Survey!EE284:EK284,{"&gt;0","&lt;0"})*{1,-1})</f>
        <v>0</v>
      </c>
      <c r="CK284" s="50">
        <f t="shared" si="196"/>
        <v>0</v>
      </c>
      <c r="CL284" s="49">
        <f t="shared" si="197"/>
        <v>100</v>
      </c>
      <c r="CM284" s="196" t="str">
        <f t="shared" si="198"/>
        <v>Fail</v>
      </c>
      <c r="CN284" s="47">
        <f>SUM(SUMIF(Survey!EM284:ES284,{"&gt;0","&lt;0"})*{1,-1})</f>
        <v>0</v>
      </c>
      <c r="CO284" s="50">
        <f t="shared" si="199"/>
        <v>0</v>
      </c>
      <c r="CP284" s="49">
        <f t="shared" si="200"/>
        <v>100</v>
      </c>
    </row>
    <row r="285" spans="1:94">
      <c r="A285" s="1">
        <v>282</v>
      </c>
      <c r="B285" s="37" t="str">
        <f t="shared" si="161"/>
        <v>Pass</v>
      </c>
      <c r="C285" s="37" t="str">
        <f>IF(COUNTBLANK(Survey!B285:ET285)=$C$2, "Pass", "Fail")</f>
        <v>Pass</v>
      </c>
      <c r="D285" s="37" t="str">
        <f t="shared" si="162"/>
        <v>Fail</v>
      </c>
      <c r="F285" s="196" t="str">
        <f t="shared" si="163"/>
        <v>Fail</v>
      </c>
      <c r="G285" s="43">
        <f>COUNTBLANK(Survey!B285:D285)+COUNTBLANK(Survey!G285)+COUNTBLANK(Survey!I285)+COUNTBLANK(Survey!L285:M285)+COUNTBLANK(Survey!P285)+COUNTBLANK(Survey!S285:U285)+COUNTBLANK(Survey!AA285:AC285)+COUNTBLANK(Survey!AF285:AG285)+COUNTBLANK(Survey!AK285)</f>
        <v>17</v>
      </c>
      <c r="H285" s="196" t="str">
        <f t="shared" si="164"/>
        <v>Pass</v>
      </c>
      <c r="I285" s="44">
        <f>LEN(Survey!E285)</f>
        <v>0</v>
      </c>
      <c r="J285" s="196" t="str">
        <f t="shared" si="165"/>
        <v>Pass</v>
      </c>
      <c r="K285" s="43">
        <f>LEN(Survey!F285)</f>
        <v>0</v>
      </c>
      <c r="L285" s="196" t="str">
        <f t="shared" si="166"/>
        <v>Pass</v>
      </c>
      <c r="M285" s="44">
        <f>LEN(Survey!H285)</f>
        <v>0</v>
      </c>
      <c r="N285" s="43" t="str">
        <f>IF(Survey!$L285="Prospectus fund", "Yes", "No")</f>
        <v>No</v>
      </c>
      <c r="O285" s="196" t="str">
        <f t="shared" si="167"/>
        <v>Pass</v>
      </c>
      <c r="P285" s="44">
        <f>MOD((LEN(Survey!J285)+2),11)</f>
        <v>2</v>
      </c>
      <c r="Q285" s="48" t="b">
        <f>IF(OR(Survey!$M285="ETF",Survey!$M285="ETF, alternative mutual fund",Survey!$M285="Closed-end", Survey!$M285="Split share corp", Survey!$I285="Yes"),TRUE,FALSE)</f>
        <v>0</v>
      </c>
      <c r="R285" s="196" t="str">
        <f>IFERROR(IF(AND(OR(U285=V285,V285 = "Either"),NOT(ISBLANK(Survey!K285))),"Pass","Fail"),"Pass")</f>
        <v>Fail</v>
      </c>
      <c r="S285" s="47" cm="1">
        <f t="array" ref="S285">SUM(SUMIF(Survey!BO285:CH285,{"&gt;0","&lt;0"})*{1,-1})</f>
        <v>0</v>
      </c>
      <c r="T285" s="54" cm="1">
        <f t="array" ref="T285">SUM(SUMIF(Survey!BR285,{"&gt;0","&lt;0"})*{1,-1})+SUM(SUMIF(Survey!CB285,{"&gt;0","&lt;0"})*{1,-1})</f>
        <v>0</v>
      </c>
      <c r="U285" s="54">
        <f>Survey!K285</f>
        <v>0</v>
      </c>
      <c r="V285" s="53" t="str">
        <f t="shared" si="168"/>
        <v>Stand-alone</v>
      </c>
      <c r="W285" s="196" t="str">
        <f t="shared" si="169"/>
        <v>Fail</v>
      </c>
      <c r="X285" s="93" cm="1">
        <f t="array" ref="X285">SUM(SUMIF(Survey!BO285:CH285,{"&gt;0","&lt;0"})*{1,-1})+SUM(SUMIF(Survey!CJ285:DC285,{"&gt;0","&lt;0"})*{1,-1})</f>
        <v>0</v>
      </c>
      <c r="Y285" s="93">
        <f>IFERROR(X285/(Survey!$AL285),0)</f>
        <v>0</v>
      </c>
      <c r="Z285" s="198" t="b">
        <f>IF(OR(Survey!$M285="Alternative strategy or hedge",Survey!$M285="Other",Survey!$L285="Prospectus fund"),TRUE,FALSE)</f>
        <v>0</v>
      </c>
      <c r="AA285" s="198" t="b">
        <f>NOT(ISBLANK(Survey!$M285))</f>
        <v>0</v>
      </c>
      <c r="AB285" s="196" t="str">
        <f t="shared" si="170"/>
        <v>Pass</v>
      </c>
      <c r="AC285" s="54" t="b">
        <f>NOT(ISNUMBER(SEARCH("Other",Survey!$P285)))</f>
        <v>1</v>
      </c>
      <c r="AD285" s="53" t="b">
        <f>NOT(ISBLANK(Survey!$Q285))</f>
        <v>0</v>
      </c>
      <c r="AE285" s="239" t="str" cm="1">
        <f t="array" ref="AE285">IF(OR(IF(OR($AG285+$AH285 = 2, $AI285=1), FALSE, TRUE), AND($AF285:$AF285 = 0)),"Pass","Fail")</f>
        <v>Pass</v>
      </c>
      <c r="AF285" s="235">
        <f>COUNTBLANK(Survey!$W285:$Z285)</f>
        <v>4</v>
      </c>
      <c r="AG285" s="235">
        <f>IF(Survey!$I285="Yes",1,0)</f>
        <v>0</v>
      </c>
      <c r="AH285" s="235">
        <f>IF(OR(Survey!$M285="Mutual fund",Survey!$M285="Alternative mutual fund",Survey!$M285="Money market"),1,0)</f>
        <v>0</v>
      </c>
      <c r="AI285" s="240">
        <f>IF(OR(Survey!$M285="ETF",Survey!$M285="ETF, alternative mutual fund"),1,0)</f>
        <v>0</v>
      </c>
      <c r="AJ285" s="196" t="str">
        <f t="shared" si="171"/>
        <v>Pass</v>
      </c>
      <c r="AK285" s="54" t="b">
        <f>NOT(ISNUMBER(SEARCH("Yes",Survey!$AC285)))</f>
        <v>1</v>
      </c>
      <c r="AL285" s="53" t="b">
        <f>IF(COUNTBLANK(Survey!$AD285:$AE285)=0,TRUE, FALSE)</f>
        <v>0</v>
      </c>
      <c r="AM285" s="196" t="str">
        <f t="shared" si="172"/>
        <v>Pass</v>
      </c>
      <c r="AN285" s="54" t="b">
        <f>NOT(ISNUMBER(SEARCH("Yes",Survey!$AF285)))</f>
        <v>1</v>
      </c>
      <c r="AO285" s="53" t="b">
        <f>NOT(ISBLANK(Survey!$AH285))</f>
        <v>0</v>
      </c>
      <c r="AP285" s="196" t="str">
        <f t="shared" si="173"/>
        <v>Pass</v>
      </c>
      <c r="AQ285" s="54" t="b">
        <f>NOT(OR(ISNUMBER(SEARCH("Other",Survey!$AH285)),ISNUMBER(SEARCH("Multiple",Survey!$AH285))))</f>
        <v>1</v>
      </c>
      <c r="AR285" s="53" t="b">
        <f>NOT(ISBLANK(Survey!$AI285))</f>
        <v>0</v>
      </c>
      <c r="AS285" s="196" t="str">
        <f t="shared" si="174"/>
        <v>Fail</v>
      </c>
      <c r="AT285" s="45">
        <f>(Survey!$AL285)</f>
        <v>0</v>
      </c>
      <c r="AU285" s="37" t="str">
        <f t="shared" si="175"/>
        <v>Fail</v>
      </c>
      <c r="AV285" s="38">
        <f>ABS(Survey!$AL285)</f>
        <v>0</v>
      </c>
      <c r="AW285" s="64">
        <f>ABS(Survey!$AM285)+Survey!$AN285-ABS(Survey!$AO285)+ABS(Survey!$AP285)-ABS(Survey!$AQ285)+ABS(Survey!$AR285)-ABS(Survey!$AS285)+Survey!$AT285</f>
        <v>0</v>
      </c>
      <c r="AX285" s="46" t="str">
        <f t="shared" si="176"/>
        <v>No holdings</v>
      </c>
      <c r="AY285" s="37">
        <f t="shared" si="177"/>
        <v>0</v>
      </c>
      <c r="AZ285" s="196" t="str">
        <f t="shared" si="178"/>
        <v>Pass</v>
      </c>
      <c r="BA285" s="54" t="b">
        <f>IF(ABS(Survey!$AT285)=0,TRUE,FALSE)</f>
        <v>1</v>
      </c>
      <c r="BB285" s="53" t="b">
        <f>NOT(ISBLANK(Survey!$AU285))</f>
        <v>0</v>
      </c>
      <c r="BC285" s="37" t="str">
        <f t="shared" si="179"/>
        <v>Fail</v>
      </c>
      <c r="BD285" s="38">
        <f>ABS(Survey!$AL285)</f>
        <v>0</v>
      </c>
      <c r="BE285" s="38" cm="1">
        <f t="array" ref="BE285">SUM(SUMIF(Survey!AW285:BD285,{"&gt;0","&lt;0"})*{1,-1})-SUM(SUMIF(Survey!BF285:BM285,{"&gt;0","&lt;0"})*{1,-1})</f>
        <v>0</v>
      </c>
      <c r="BF285" s="46" t="str">
        <f t="shared" si="180"/>
        <v>No holdings</v>
      </c>
      <c r="BG285" s="37">
        <f t="shared" si="181"/>
        <v>0</v>
      </c>
      <c r="BH285" s="196" t="str">
        <f t="shared" si="182"/>
        <v>Fail</v>
      </c>
      <c r="BI285" s="47">
        <f>ABS(Survey!$AL285)</f>
        <v>0</v>
      </c>
      <c r="BJ285" s="47" cm="1">
        <f t="array" ref="BJ285">SUM(SUMIF(Survey!BO285:CH285,{"&gt;0","&lt;0"})*{1,-1})-SUM(SUMIF(Survey!CJ285:DC285,{"&gt;0","&lt;0"})*{1,-1})</f>
        <v>0</v>
      </c>
      <c r="BK285" s="48" t="str">
        <f t="shared" si="183"/>
        <v>No holdings</v>
      </c>
      <c r="BL285" s="49">
        <f t="shared" si="184"/>
        <v>0</v>
      </c>
      <c r="BM285" s="196" t="str">
        <f t="shared" si="185"/>
        <v>Pass</v>
      </c>
      <c r="BN285" s="54" t="b">
        <f>IF(ABS(Survey!$CH285)=0,TRUE,FALSE)</f>
        <v>1</v>
      </c>
      <c r="BO285" s="53" t="b">
        <f>NOT(ISBLANK(Survey!$CI285))</f>
        <v>0</v>
      </c>
      <c r="BP285" s="196" t="str">
        <f t="shared" si="186"/>
        <v>Pass</v>
      </c>
      <c r="BQ285" s="54" t="b">
        <f>IF(ABS(Survey!$DC285)=0,TRUE,FALSE)</f>
        <v>1</v>
      </c>
      <c r="BR285" s="53" t="b">
        <f>NOT(ISBLANK(Survey!$DD285))</f>
        <v>0</v>
      </c>
      <c r="BS285" s="37" t="str">
        <f t="shared" si="187"/>
        <v>Pass</v>
      </c>
      <c r="BT285" s="38" cm="1">
        <f t="array" ref="BT285">SUM(SUMIF(Survey!CD285,{"&gt;0","&lt;0"})*{1,-1})+SUM(SUMIF(Survey!CY285,{"&gt;0","&lt;0"})*{1,-1})</f>
        <v>0</v>
      </c>
      <c r="BU285" s="38">
        <f>SUM(SUMIF(Survey!DF285:DL285,{"&gt;0","&lt;0"})*{1,-1})+SUM(SUMIF(Survey!DN285:DT285,{"&gt;0","&lt;0"})*{1,-1})</f>
        <v>0</v>
      </c>
      <c r="BV285" s="37">
        <f t="shared" si="188"/>
        <v>0</v>
      </c>
      <c r="BW285" s="37">
        <f t="shared" si="189"/>
        <v>0</v>
      </c>
      <c r="BX285" s="196" t="str">
        <f t="shared" si="190"/>
        <v>Pass</v>
      </c>
      <c r="BY285" s="54" t="b">
        <f>IF(ABS(Survey!$DL285)=0,TRUE,FALSE)</f>
        <v>1</v>
      </c>
      <c r="BZ285" s="53" t="b">
        <f>NOT(ISBLANK(Survey!DM285))</f>
        <v>0</v>
      </c>
      <c r="CA285" s="196" t="str">
        <f t="shared" si="191"/>
        <v>Pass</v>
      </c>
      <c r="CB285" s="54" t="b">
        <f>IF(ABS(Survey!$DT285)=0,TRUE,FALSE)</f>
        <v>1</v>
      </c>
      <c r="CC285" s="53" t="b">
        <f>NOT(ISBLANK(Survey!$DU285))</f>
        <v>0</v>
      </c>
      <c r="CD285" s="196" t="str">
        <f t="shared" si="192"/>
        <v>Fail</v>
      </c>
      <c r="CE285" s="47">
        <f>SUM(SUMIF(Survey!EA285:EC285,{"&gt;0","&lt;0"})*{1,-1})</f>
        <v>0</v>
      </c>
      <c r="CF285" s="50">
        <f t="shared" si="193"/>
        <v>0</v>
      </c>
      <c r="CG285" s="50">
        <f t="shared" si="194"/>
        <v>100</v>
      </c>
      <c r="CH285" s="48" t="b">
        <f>IF(OR(Survey!$M285="ETF",Survey!$M285="ETF, alternative mutual fund",Survey!$M285="Closed-end", Survey!$M285="Split share corp"),TRUE,FALSE)</f>
        <v>0</v>
      </c>
      <c r="CI285" s="196" t="str">
        <f t="shared" si="195"/>
        <v>Fail</v>
      </c>
      <c r="CJ285" s="47">
        <f>SUM(SUMIF(Survey!EE285:EK285,{"&gt;0","&lt;0"})*{1,-1})</f>
        <v>0</v>
      </c>
      <c r="CK285" s="50">
        <f t="shared" si="196"/>
        <v>0</v>
      </c>
      <c r="CL285" s="49">
        <f t="shared" si="197"/>
        <v>100</v>
      </c>
      <c r="CM285" s="196" t="str">
        <f t="shared" si="198"/>
        <v>Fail</v>
      </c>
      <c r="CN285" s="47">
        <f>SUM(SUMIF(Survey!EM285:ES285,{"&gt;0","&lt;0"})*{1,-1})</f>
        <v>0</v>
      </c>
      <c r="CO285" s="50">
        <f t="shared" si="199"/>
        <v>0</v>
      </c>
      <c r="CP285" s="49">
        <f t="shared" si="200"/>
        <v>100</v>
      </c>
    </row>
    <row r="286" spans="1:94">
      <c r="A286" s="1">
        <v>283</v>
      </c>
      <c r="B286" s="37" t="str">
        <f t="shared" si="161"/>
        <v>Pass</v>
      </c>
      <c r="C286" s="37" t="str">
        <f>IF(COUNTBLANK(Survey!B286:ET286)=$C$2, "Pass", "Fail")</f>
        <v>Pass</v>
      </c>
      <c r="D286" s="37" t="str">
        <f t="shared" si="162"/>
        <v>Fail</v>
      </c>
      <c r="F286" s="196" t="str">
        <f t="shared" si="163"/>
        <v>Fail</v>
      </c>
      <c r="G286" s="43">
        <f>COUNTBLANK(Survey!B286:D286)+COUNTBLANK(Survey!G286)+COUNTBLANK(Survey!I286)+COUNTBLANK(Survey!L286:M286)+COUNTBLANK(Survey!P286)+COUNTBLANK(Survey!S286:U286)+COUNTBLANK(Survey!AA286:AC286)+COUNTBLANK(Survey!AF286:AG286)+COUNTBLANK(Survey!AK286)</f>
        <v>17</v>
      </c>
      <c r="H286" s="196" t="str">
        <f t="shared" si="164"/>
        <v>Pass</v>
      </c>
      <c r="I286" s="44">
        <f>LEN(Survey!E286)</f>
        <v>0</v>
      </c>
      <c r="J286" s="196" t="str">
        <f t="shared" si="165"/>
        <v>Pass</v>
      </c>
      <c r="K286" s="43">
        <f>LEN(Survey!F286)</f>
        <v>0</v>
      </c>
      <c r="L286" s="196" t="str">
        <f t="shared" si="166"/>
        <v>Pass</v>
      </c>
      <c r="M286" s="44">
        <f>LEN(Survey!H286)</f>
        <v>0</v>
      </c>
      <c r="N286" s="43" t="str">
        <f>IF(Survey!$L286="Prospectus fund", "Yes", "No")</f>
        <v>No</v>
      </c>
      <c r="O286" s="196" t="str">
        <f t="shared" si="167"/>
        <v>Pass</v>
      </c>
      <c r="P286" s="44">
        <f>MOD((LEN(Survey!J286)+2),11)</f>
        <v>2</v>
      </c>
      <c r="Q286" s="48" t="b">
        <f>IF(OR(Survey!$M286="ETF",Survey!$M286="ETF, alternative mutual fund",Survey!$M286="Closed-end", Survey!$M286="Split share corp", Survey!$I286="Yes"),TRUE,FALSE)</f>
        <v>0</v>
      </c>
      <c r="R286" s="196" t="str">
        <f>IFERROR(IF(AND(OR(U286=V286,V286 = "Either"),NOT(ISBLANK(Survey!K286))),"Pass","Fail"),"Pass")</f>
        <v>Fail</v>
      </c>
      <c r="S286" s="47" cm="1">
        <f t="array" ref="S286">SUM(SUMIF(Survey!BO286:CH286,{"&gt;0","&lt;0"})*{1,-1})</f>
        <v>0</v>
      </c>
      <c r="T286" s="54" cm="1">
        <f t="array" ref="T286">SUM(SUMIF(Survey!BR286,{"&gt;0","&lt;0"})*{1,-1})+SUM(SUMIF(Survey!CB286,{"&gt;0","&lt;0"})*{1,-1})</f>
        <v>0</v>
      </c>
      <c r="U286" s="54">
        <f>Survey!K286</f>
        <v>0</v>
      </c>
      <c r="V286" s="53" t="str">
        <f t="shared" si="168"/>
        <v>Stand-alone</v>
      </c>
      <c r="W286" s="196" t="str">
        <f t="shared" si="169"/>
        <v>Fail</v>
      </c>
      <c r="X286" s="93" cm="1">
        <f t="array" ref="X286">SUM(SUMIF(Survey!BO286:CH286,{"&gt;0","&lt;0"})*{1,-1})+SUM(SUMIF(Survey!CJ286:DC286,{"&gt;0","&lt;0"})*{1,-1})</f>
        <v>0</v>
      </c>
      <c r="Y286" s="93">
        <f>IFERROR(X286/(Survey!$AL286),0)</f>
        <v>0</v>
      </c>
      <c r="Z286" s="198" t="b">
        <f>IF(OR(Survey!$M286="Alternative strategy or hedge",Survey!$M286="Other",Survey!$L286="Prospectus fund"),TRUE,FALSE)</f>
        <v>0</v>
      </c>
      <c r="AA286" s="198" t="b">
        <f>NOT(ISBLANK(Survey!$M286))</f>
        <v>0</v>
      </c>
      <c r="AB286" s="196" t="str">
        <f t="shared" si="170"/>
        <v>Pass</v>
      </c>
      <c r="AC286" s="54" t="b">
        <f>NOT(ISNUMBER(SEARCH("Other",Survey!$P286)))</f>
        <v>1</v>
      </c>
      <c r="AD286" s="53" t="b">
        <f>NOT(ISBLANK(Survey!$Q286))</f>
        <v>0</v>
      </c>
      <c r="AE286" s="239" t="str" cm="1">
        <f t="array" ref="AE286">IF(OR(IF(OR($AG286+$AH286 = 2, $AI286=1), FALSE, TRUE), AND($AF286:$AF286 = 0)),"Pass","Fail")</f>
        <v>Pass</v>
      </c>
      <c r="AF286" s="235">
        <f>COUNTBLANK(Survey!$W286:$Z286)</f>
        <v>4</v>
      </c>
      <c r="AG286" s="235">
        <f>IF(Survey!$I286="Yes",1,0)</f>
        <v>0</v>
      </c>
      <c r="AH286" s="235">
        <f>IF(OR(Survey!$M286="Mutual fund",Survey!$M286="Alternative mutual fund",Survey!$M286="Money market"),1,0)</f>
        <v>0</v>
      </c>
      <c r="AI286" s="240">
        <f>IF(OR(Survey!$M286="ETF",Survey!$M286="ETF, alternative mutual fund"),1,0)</f>
        <v>0</v>
      </c>
      <c r="AJ286" s="196" t="str">
        <f t="shared" si="171"/>
        <v>Pass</v>
      </c>
      <c r="AK286" s="54" t="b">
        <f>NOT(ISNUMBER(SEARCH("Yes",Survey!$AC286)))</f>
        <v>1</v>
      </c>
      <c r="AL286" s="53" t="b">
        <f>IF(COUNTBLANK(Survey!$AD286:$AE286)=0,TRUE, FALSE)</f>
        <v>0</v>
      </c>
      <c r="AM286" s="196" t="str">
        <f t="shared" si="172"/>
        <v>Pass</v>
      </c>
      <c r="AN286" s="54" t="b">
        <f>NOT(ISNUMBER(SEARCH("Yes",Survey!$AF286)))</f>
        <v>1</v>
      </c>
      <c r="AO286" s="53" t="b">
        <f>NOT(ISBLANK(Survey!$AH286))</f>
        <v>0</v>
      </c>
      <c r="AP286" s="196" t="str">
        <f t="shared" si="173"/>
        <v>Pass</v>
      </c>
      <c r="AQ286" s="54" t="b">
        <f>NOT(OR(ISNUMBER(SEARCH("Other",Survey!$AH286)),ISNUMBER(SEARCH("Multiple",Survey!$AH286))))</f>
        <v>1</v>
      </c>
      <c r="AR286" s="53" t="b">
        <f>NOT(ISBLANK(Survey!$AI286))</f>
        <v>0</v>
      </c>
      <c r="AS286" s="196" t="str">
        <f t="shared" si="174"/>
        <v>Fail</v>
      </c>
      <c r="AT286" s="45">
        <f>(Survey!$AL286)</f>
        <v>0</v>
      </c>
      <c r="AU286" s="37" t="str">
        <f t="shared" si="175"/>
        <v>Fail</v>
      </c>
      <c r="AV286" s="38">
        <f>ABS(Survey!$AL286)</f>
        <v>0</v>
      </c>
      <c r="AW286" s="64">
        <f>ABS(Survey!$AM286)+Survey!$AN286-ABS(Survey!$AO286)+ABS(Survey!$AP286)-ABS(Survey!$AQ286)+ABS(Survey!$AR286)-ABS(Survey!$AS286)+Survey!$AT286</f>
        <v>0</v>
      </c>
      <c r="AX286" s="46" t="str">
        <f t="shared" si="176"/>
        <v>No holdings</v>
      </c>
      <c r="AY286" s="37">
        <f t="shared" si="177"/>
        <v>0</v>
      </c>
      <c r="AZ286" s="196" t="str">
        <f t="shared" si="178"/>
        <v>Pass</v>
      </c>
      <c r="BA286" s="54" t="b">
        <f>IF(ABS(Survey!$AT286)=0,TRUE,FALSE)</f>
        <v>1</v>
      </c>
      <c r="BB286" s="53" t="b">
        <f>NOT(ISBLANK(Survey!$AU286))</f>
        <v>0</v>
      </c>
      <c r="BC286" s="37" t="str">
        <f t="shared" si="179"/>
        <v>Fail</v>
      </c>
      <c r="BD286" s="38">
        <f>ABS(Survey!$AL286)</f>
        <v>0</v>
      </c>
      <c r="BE286" s="38" cm="1">
        <f t="array" ref="BE286">SUM(SUMIF(Survey!AW286:BD286,{"&gt;0","&lt;0"})*{1,-1})-SUM(SUMIF(Survey!BF286:BM286,{"&gt;0","&lt;0"})*{1,-1})</f>
        <v>0</v>
      </c>
      <c r="BF286" s="46" t="str">
        <f t="shared" si="180"/>
        <v>No holdings</v>
      </c>
      <c r="BG286" s="37">
        <f t="shared" si="181"/>
        <v>0</v>
      </c>
      <c r="BH286" s="196" t="str">
        <f t="shared" si="182"/>
        <v>Fail</v>
      </c>
      <c r="BI286" s="47">
        <f>ABS(Survey!$AL286)</f>
        <v>0</v>
      </c>
      <c r="BJ286" s="47" cm="1">
        <f t="array" ref="BJ286">SUM(SUMIF(Survey!BO286:CH286,{"&gt;0","&lt;0"})*{1,-1})-SUM(SUMIF(Survey!CJ286:DC286,{"&gt;0","&lt;0"})*{1,-1})</f>
        <v>0</v>
      </c>
      <c r="BK286" s="48" t="str">
        <f t="shared" si="183"/>
        <v>No holdings</v>
      </c>
      <c r="BL286" s="49">
        <f t="shared" si="184"/>
        <v>0</v>
      </c>
      <c r="BM286" s="196" t="str">
        <f t="shared" si="185"/>
        <v>Pass</v>
      </c>
      <c r="BN286" s="54" t="b">
        <f>IF(ABS(Survey!$CH286)=0,TRUE,FALSE)</f>
        <v>1</v>
      </c>
      <c r="BO286" s="53" t="b">
        <f>NOT(ISBLANK(Survey!$CI286))</f>
        <v>0</v>
      </c>
      <c r="BP286" s="196" t="str">
        <f t="shared" si="186"/>
        <v>Pass</v>
      </c>
      <c r="BQ286" s="54" t="b">
        <f>IF(ABS(Survey!$DC286)=0,TRUE,FALSE)</f>
        <v>1</v>
      </c>
      <c r="BR286" s="53" t="b">
        <f>NOT(ISBLANK(Survey!$DD286))</f>
        <v>0</v>
      </c>
      <c r="BS286" s="37" t="str">
        <f t="shared" si="187"/>
        <v>Pass</v>
      </c>
      <c r="BT286" s="38" cm="1">
        <f t="array" ref="BT286">SUM(SUMIF(Survey!CD286,{"&gt;0","&lt;0"})*{1,-1})+SUM(SUMIF(Survey!CY286,{"&gt;0","&lt;0"})*{1,-1})</f>
        <v>0</v>
      </c>
      <c r="BU286" s="38">
        <f>SUM(SUMIF(Survey!DF286:DL286,{"&gt;0","&lt;0"})*{1,-1})+SUM(SUMIF(Survey!DN286:DT286,{"&gt;0","&lt;0"})*{1,-1})</f>
        <v>0</v>
      </c>
      <c r="BV286" s="37">
        <f t="shared" si="188"/>
        <v>0</v>
      </c>
      <c r="BW286" s="37">
        <f t="shared" si="189"/>
        <v>0</v>
      </c>
      <c r="BX286" s="196" t="str">
        <f t="shared" si="190"/>
        <v>Pass</v>
      </c>
      <c r="BY286" s="54" t="b">
        <f>IF(ABS(Survey!$DL286)=0,TRUE,FALSE)</f>
        <v>1</v>
      </c>
      <c r="BZ286" s="53" t="b">
        <f>NOT(ISBLANK(Survey!DM286))</f>
        <v>0</v>
      </c>
      <c r="CA286" s="196" t="str">
        <f t="shared" si="191"/>
        <v>Pass</v>
      </c>
      <c r="CB286" s="54" t="b">
        <f>IF(ABS(Survey!$DT286)=0,TRUE,FALSE)</f>
        <v>1</v>
      </c>
      <c r="CC286" s="53" t="b">
        <f>NOT(ISBLANK(Survey!$DU286))</f>
        <v>0</v>
      </c>
      <c r="CD286" s="196" t="str">
        <f t="shared" si="192"/>
        <v>Fail</v>
      </c>
      <c r="CE286" s="47">
        <f>SUM(SUMIF(Survey!EA286:EC286,{"&gt;0","&lt;0"})*{1,-1})</f>
        <v>0</v>
      </c>
      <c r="CF286" s="50">
        <f t="shared" si="193"/>
        <v>0</v>
      </c>
      <c r="CG286" s="50">
        <f t="shared" si="194"/>
        <v>100</v>
      </c>
      <c r="CH286" s="48" t="b">
        <f>IF(OR(Survey!$M286="ETF",Survey!$M286="ETF, alternative mutual fund",Survey!$M286="Closed-end", Survey!$M286="Split share corp"),TRUE,FALSE)</f>
        <v>0</v>
      </c>
      <c r="CI286" s="196" t="str">
        <f t="shared" si="195"/>
        <v>Fail</v>
      </c>
      <c r="CJ286" s="47">
        <f>SUM(SUMIF(Survey!EE286:EK286,{"&gt;0","&lt;0"})*{1,-1})</f>
        <v>0</v>
      </c>
      <c r="CK286" s="50">
        <f t="shared" si="196"/>
        <v>0</v>
      </c>
      <c r="CL286" s="49">
        <f t="shared" si="197"/>
        <v>100</v>
      </c>
      <c r="CM286" s="196" t="str">
        <f t="shared" si="198"/>
        <v>Fail</v>
      </c>
      <c r="CN286" s="47">
        <f>SUM(SUMIF(Survey!EM286:ES286,{"&gt;0","&lt;0"})*{1,-1})</f>
        <v>0</v>
      </c>
      <c r="CO286" s="50">
        <f t="shared" si="199"/>
        <v>0</v>
      </c>
      <c r="CP286" s="49">
        <f t="shared" si="200"/>
        <v>100</v>
      </c>
    </row>
    <row r="287" spans="1:94">
      <c r="A287" s="1">
        <v>284</v>
      </c>
      <c r="B287" s="37" t="str">
        <f t="shared" si="161"/>
        <v>Pass</v>
      </c>
      <c r="C287" s="37" t="str">
        <f>IF(COUNTBLANK(Survey!B287:ET287)=$C$2, "Pass", "Fail")</f>
        <v>Pass</v>
      </c>
      <c r="D287" s="37" t="str">
        <f t="shared" si="162"/>
        <v>Fail</v>
      </c>
      <c r="F287" s="196" t="str">
        <f t="shared" si="163"/>
        <v>Fail</v>
      </c>
      <c r="G287" s="43">
        <f>COUNTBLANK(Survey!B287:D287)+COUNTBLANK(Survey!G287)+COUNTBLANK(Survey!I287)+COUNTBLANK(Survey!L287:M287)+COUNTBLANK(Survey!P287)+COUNTBLANK(Survey!S287:U287)+COUNTBLANK(Survey!AA287:AC287)+COUNTBLANK(Survey!AF287:AG287)+COUNTBLANK(Survey!AK287)</f>
        <v>17</v>
      </c>
      <c r="H287" s="196" t="str">
        <f t="shared" si="164"/>
        <v>Pass</v>
      </c>
      <c r="I287" s="44">
        <f>LEN(Survey!E287)</f>
        <v>0</v>
      </c>
      <c r="J287" s="196" t="str">
        <f t="shared" si="165"/>
        <v>Pass</v>
      </c>
      <c r="K287" s="43">
        <f>LEN(Survey!F287)</f>
        <v>0</v>
      </c>
      <c r="L287" s="196" t="str">
        <f t="shared" si="166"/>
        <v>Pass</v>
      </c>
      <c r="M287" s="44">
        <f>LEN(Survey!H287)</f>
        <v>0</v>
      </c>
      <c r="N287" s="43" t="str">
        <f>IF(Survey!$L287="Prospectus fund", "Yes", "No")</f>
        <v>No</v>
      </c>
      <c r="O287" s="196" t="str">
        <f t="shared" si="167"/>
        <v>Pass</v>
      </c>
      <c r="P287" s="44">
        <f>MOD((LEN(Survey!J287)+2),11)</f>
        <v>2</v>
      </c>
      <c r="Q287" s="48" t="b">
        <f>IF(OR(Survey!$M287="ETF",Survey!$M287="ETF, alternative mutual fund",Survey!$M287="Closed-end", Survey!$M287="Split share corp", Survey!$I287="Yes"),TRUE,FALSE)</f>
        <v>0</v>
      </c>
      <c r="R287" s="196" t="str">
        <f>IFERROR(IF(AND(OR(U287=V287,V287 = "Either"),NOT(ISBLANK(Survey!K287))),"Pass","Fail"),"Pass")</f>
        <v>Fail</v>
      </c>
      <c r="S287" s="47" cm="1">
        <f t="array" ref="S287">SUM(SUMIF(Survey!BO287:CH287,{"&gt;0","&lt;0"})*{1,-1})</f>
        <v>0</v>
      </c>
      <c r="T287" s="54" cm="1">
        <f t="array" ref="T287">SUM(SUMIF(Survey!BR287,{"&gt;0","&lt;0"})*{1,-1})+SUM(SUMIF(Survey!CB287,{"&gt;0","&lt;0"})*{1,-1})</f>
        <v>0</v>
      </c>
      <c r="U287" s="54">
        <f>Survey!K287</f>
        <v>0</v>
      </c>
      <c r="V287" s="53" t="str">
        <f t="shared" si="168"/>
        <v>Stand-alone</v>
      </c>
      <c r="W287" s="196" t="str">
        <f t="shared" si="169"/>
        <v>Fail</v>
      </c>
      <c r="X287" s="93" cm="1">
        <f t="array" ref="X287">SUM(SUMIF(Survey!BO287:CH287,{"&gt;0","&lt;0"})*{1,-1})+SUM(SUMIF(Survey!CJ287:DC287,{"&gt;0","&lt;0"})*{1,-1})</f>
        <v>0</v>
      </c>
      <c r="Y287" s="93">
        <f>IFERROR(X287/(Survey!$AL287),0)</f>
        <v>0</v>
      </c>
      <c r="Z287" s="198" t="b">
        <f>IF(OR(Survey!$M287="Alternative strategy or hedge",Survey!$M287="Other",Survey!$L287="Prospectus fund"),TRUE,FALSE)</f>
        <v>0</v>
      </c>
      <c r="AA287" s="198" t="b">
        <f>NOT(ISBLANK(Survey!$M287))</f>
        <v>0</v>
      </c>
      <c r="AB287" s="196" t="str">
        <f t="shared" si="170"/>
        <v>Pass</v>
      </c>
      <c r="AC287" s="54" t="b">
        <f>NOT(ISNUMBER(SEARCH("Other",Survey!$P287)))</f>
        <v>1</v>
      </c>
      <c r="AD287" s="53" t="b">
        <f>NOT(ISBLANK(Survey!$Q287))</f>
        <v>0</v>
      </c>
      <c r="AE287" s="239" t="str" cm="1">
        <f t="array" ref="AE287">IF(OR(IF(OR($AG287+$AH287 = 2, $AI287=1), FALSE, TRUE), AND($AF287:$AF287 = 0)),"Pass","Fail")</f>
        <v>Pass</v>
      </c>
      <c r="AF287" s="235">
        <f>COUNTBLANK(Survey!$W287:$Z287)</f>
        <v>4</v>
      </c>
      <c r="AG287" s="235">
        <f>IF(Survey!$I287="Yes",1,0)</f>
        <v>0</v>
      </c>
      <c r="AH287" s="235">
        <f>IF(OR(Survey!$M287="Mutual fund",Survey!$M287="Alternative mutual fund",Survey!$M287="Money market"),1,0)</f>
        <v>0</v>
      </c>
      <c r="AI287" s="240">
        <f>IF(OR(Survey!$M287="ETF",Survey!$M287="ETF, alternative mutual fund"),1,0)</f>
        <v>0</v>
      </c>
      <c r="AJ287" s="196" t="str">
        <f t="shared" si="171"/>
        <v>Pass</v>
      </c>
      <c r="AK287" s="54" t="b">
        <f>NOT(ISNUMBER(SEARCH("Yes",Survey!$AC287)))</f>
        <v>1</v>
      </c>
      <c r="AL287" s="53" t="b">
        <f>IF(COUNTBLANK(Survey!$AD287:$AE287)=0,TRUE, FALSE)</f>
        <v>0</v>
      </c>
      <c r="AM287" s="196" t="str">
        <f t="shared" si="172"/>
        <v>Pass</v>
      </c>
      <c r="AN287" s="54" t="b">
        <f>NOT(ISNUMBER(SEARCH("Yes",Survey!$AF287)))</f>
        <v>1</v>
      </c>
      <c r="AO287" s="53" t="b">
        <f>NOT(ISBLANK(Survey!$AH287))</f>
        <v>0</v>
      </c>
      <c r="AP287" s="196" t="str">
        <f t="shared" si="173"/>
        <v>Pass</v>
      </c>
      <c r="AQ287" s="54" t="b">
        <f>NOT(OR(ISNUMBER(SEARCH("Other",Survey!$AH287)),ISNUMBER(SEARCH("Multiple",Survey!$AH287))))</f>
        <v>1</v>
      </c>
      <c r="AR287" s="53" t="b">
        <f>NOT(ISBLANK(Survey!$AI287))</f>
        <v>0</v>
      </c>
      <c r="AS287" s="196" t="str">
        <f t="shared" si="174"/>
        <v>Fail</v>
      </c>
      <c r="AT287" s="45">
        <f>(Survey!$AL287)</f>
        <v>0</v>
      </c>
      <c r="AU287" s="37" t="str">
        <f t="shared" si="175"/>
        <v>Fail</v>
      </c>
      <c r="AV287" s="38">
        <f>ABS(Survey!$AL287)</f>
        <v>0</v>
      </c>
      <c r="AW287" s="64">
        <f>ABS(Survey!$AM287)+Survey!$AN287-ABS(Survey!$AO287)+ABS(Survey!$AP287)-ABS(Survey!$AQ287)+ABS(Survey!$AR287)-ABS(Survey!$AS287)+Survey!$AT287</f>
        <v>0</v>
      </c>
      <c r="AX287" s="46" t="str">
        <f t="shared" si="176"/>
        <v>No holdings</v>
      </c>
      <c r="AY287" s="37">
        <f t="shared" si="177"/>
        <v>0</v>
      </c>
      <c r="AZ287" s="196" t="str">
        <f t="shared" si="178"/>
        <v>Pass</v>
      </c>
      <c r="BA287" s="54" t="b">
        <f>IF(ABS(Survey!$AT287)=0,TRUE,FALSE)</f>
        <v>1</v>
      </c>
      <c r="BB287" s="53" t="b">
        <f>NOT(ISBLANK(Survey!$AU287))</f>
        <v>0</v>
      </c>
      <c r="BC287" s="37" t="str">
        <f t="shared" si="179"/>
        <v>Fail</v>
      </c>
      <c r="BD287" s="38">
        <f>ABS(Survey!$AL287)</f>
        <v>0</v>
      </c>
      <c r="BE287" s="38" cm="1">
        <f t="array" ref="BE287">SUM(SUMIF(Survey!AW287:BD287,{"&gt;0","&lt;0"})*{1,-1})-SUM(SUMIF(Survey!BF287:BM287,{"&gt;0","&lt;0"})*{1,-1})</f>
        <v>0</v>
      </c>
      <c r="BF287" s="46" t="str">
        <f t="shared" si="180"/>
        <v>No holdings</v>
      </c>
      <c r="BG287" s="37">
        <f t="shared" si="181"/>
        <v>0</v>
      </c>
      <c r="BH287" s="196" t="str">
        <f t="shared" si="182"/>
        <v>Fail</v>
      </c>
      <c r="BI287" s="47">
        <f>ABS(Survey!$AL287)</f>
        <v>0</v>
      </c>
      <c r="BJ287" s="47" cm="1">
        <f t="array" ref="BJ287">SUM(SUMIF(Survey!BO287:CH287,{"&gt;0","&lt;0"})*{1,-1})-SUM(SUMIF(Survey!CJ287:DC287,{"&gt;0","&lt;0"})*{1,-1})</f>
        <v>0</v>
      </c>
      <c r="BK287" s="48" t="str">
        <f t="shared" si="183"/>
        <v>No holdings</v>
      </c>
      <c r="BL287" s="49">
        <f t="shared" si="184"/>
        <v>0</v>
      </c>
      <c r="BM287" s="196" t="str">
        <f t="shared" si="185"/>
        <v>Pass</v>
      </c>
      <c r="BN287" s="54" t="b">
        <f>IF(ABS(Survey!$CH287)=0,TRUE,FALSE)</f>
        <v>1</v>
      </c>
      <c r="BO287" s="53" t="b">
        <f>NOT(ISBLANK(Survey!$CI287))</f>
        <v>0</v>
      </c>
      <c r="BP287" s="196" t="str">
        <f t="shared" si="186"/>
        <v>Pass</v>
      </c>
      <c r="BQ287" s="54" t="b">
        <f>IF(ABS(Survey!$DC287)=0,TRUE,FALSE)</f>
        <v>1</v>
      </c>
      <c r="BR287" s="53" t="b">
        <f>NOT(ISBLANK(Survey!$DD287))</f>
        <v>0</v>
      </c>
      <c r="BS287" s="37" t="str">
        <f t="shared" si="187"/>
        <v>Pass</v>
      </c>
      <c r="BT287" s="38" cm="1">
        <f t="array" ref="BT287">SUM(SUMIF(Survey!CD287,{"&gt;0","&lt;0"})*{1,-1})+SUM(SUMIF(Survey!CY287,{"&gt;0","&lt;0"})*{1,-1})</f>
        <v>0</v>
      </c>
      <c r="BU287" s="38">
        <f>SUM(SUMIF(Survey!DF287:DL287,{"&gt;0","&lt;0"})*{1,-1})+SUM(SUMIF(Survey!DN287:DT287,{"&gt;0","&lt;0"})*{1,-1})</f>
        <v>0</v>
      </c>
      <c r="BV287" s="37">
        <f t="shared" si="188"/>
        <v>0</v>
      </c>
      <c r="BW287" s="37">
        <f t="shared" si="189"/>
        <v>0</v>
      </c>
      <c r="BX287" s="196" t="str">
        <f t="shared" si="190"/>
        <v>Pass</v>
      </c>
      <c r="BY287" s="54" t="b">
        <f>IF(ABS(Survey!$DL287)=0,TRUE,FALSE)</f>
        <v>1</v>
      </c>
      <c r="BZ287" s="53" t="b">
        <f>NOT(ISBLANK(Survey!DM287))</f>
        <v>0</v>
      </c>
      <c r="CA287" s="196" t="str">
        <f t="shared" si="191"/>
        <v>Pass</v>
      </c>
      <c r="CB287" s="54" t="b">
        <f>IF(ABS(Survey!$DT287)=0,TRUE,FALSE)</f>
        <v>1</v>
      </c>
      <c r="CC287" s="53" t="b">
        <f>NOT(ISBLANK(Survey!$DU287))</f>
        <v>0</v>
      </c>
      <c r="CD287" s="196" t="str">
        <f t="shared" si="192"/>
        <v>Fail</v>
      </c>
      <c r="CE287" s="47">
        <f>SUM(SUMIF(Survey!EA287:EC287,{"&gt;0","&lt;0"})*{1,-1})</f>
        <v>0</v>
      </c>
      <c r="CF287" s="50">
        <f t="shared" si="193"/>
        <v>0</v>
      </c>
      <c r="CG287" s="50">
        <f t="shared" si="194"/>
        <v>100</v>
      </c>
      <c r="CH287" s="48" t="b">
        <f>IF(OR(Survey!$M287="ETF",Survey!$M287="ETF, alternative mutual fund",Survey!$M287="Closed-end", Survey!$M287="Split share corp"),TRUE,FALSE)</f>
        <v>0</v>
      </c>
      <c r="CI287" s="196" t="str">
        <f t="shared" si="195"/>
        <v>Fail</v>
      </c>
      <c r="CJ287" s="47">
        <f>SUM(SUMIF(Survey!EE287:EK287,{"&gt;0","&lt;0"})*{1,-1})</f>
        <v>0</v>
      </c>
      <c r="CK287" s="50">
        <f t="shared" si="196"/>
        <v>0</v>
      </c>
      <c r="CL287" s="49">
        <f t="shared" si="197"/>
        <v>100</v>
      </c>
      <c r="CM287" s="196" t="str">
        <f t="shared" si="198"/>
        <v>Fail</v>
      </c>
      <c r="CN287" s="47">
        <f>SUM(SUMIF(Survey!EM287:ES287,{"&gt;0","&lt;0"})*{1,-1})</f>
        <v>0</v>
      </c>
      <c r="CO287" s="50">
        <f t="shared" si="199"/>
        <v>0</v>
      </c>
      <c r="CP287" s="49">
        <f t="shared" si="200"/>
        <v>100</v>
      </c>
    </row>
    <row r="288" spans="1:94">
      <c r="A288" s="1">
        <v>285</v>
      </c>
      <c r="B288" s="37" t="str">
        <f t="shared" si="161"/>
        <v>Pass</v>
      </c>
      <c r="C288" s="37" t="str">
        <f>IF(COUNTBLANK(Survey!B288:ET288)=$C$2, "Pass", "Fail")</f>
        <v>Pass</v>
      </c>
      <c r="D288" s="37" t="str">
        <f t="shared" si="162"/>
        <v>Fail</v>
      </c>
      <c r="F288" s="196" t="str">
        <f t="shared" si="163"/>
        <v>Fail</v>
      </c>
      <c r="G288" s="43">
        <f>COUNTBLANK(Survey!B288:D288)+COUNTBLANK(Survey!G288)+COUNTBLANK(Survey!I288)+COUNTBLANK(Survey!L288:M288)+COUNTBLANK(Survey!P288)+COUNTBLANK(Survey!S288:U288)+COUNTBLANK(Survey!AA288:AC288)+COUNTBLANK(Survey!AF288:AG288)+COUNTBLANK(Survey!AK288)</f>
        <v>17</v>
      </c>
      <c r="H288" s="196" t="str">
        <f t="shared" si="164"/>
        <v>Pass</v>
      </c>
      <c r="I288" s="44">
        <f>LEN(Survey!E288)</f>
        <v>0</v>
      </c>
      <c r="J288" s="196" t="str">
        <f t="shared" si="165"/>
        <v>Pass</v>
      </c>
      <c r="K288" s="43">
        <f>LEN(Survey!F288)</f>
        <v>0</v>
      </c>
      <c r="L288" s="196" t="str">
        <f t="shared" si="166"/>
        <v>Pass</v>
      </c>
      <c r="M288" s="44">
        <f>LEN(Survey!H288)</f>
        <v>0</v>
      </c>
      <c r="N288" s="43" t="str">
        <f>IF(Survey!$L288="Prospectus fund", "Yes", "No")</f>
        <v>No</v>
      </c>
      <c r="O288" s="196" t="str">
        <f t="shared" si="167"/>
        <v>Pass</v>
      </c>
      <c r="P288" s="44">
        <f>MOD((LEN(Survey!J288)+2),11)</f>
        <v>2</v>
      </c>
      <c r="Q288" s="48" t="b">
        <f>IF(OR(Survey!$M288="ETF",Survey!$M288="ETF, alternative mutual fund",Survey!$M288="Closed-end", Survey!$M288="Split share corp", Survey!$I288="Yes"),TRUE,FALSE)</f>
        <v>0</v>
      </c>
      <c r="R288" s="196" t="str">
        <f>IFERROR(IF(AND(OR(U288=V288,V288 = "Either"),NOT(ISBLANK(Survey!K288))),"Pass","Fail"),"Pass")</f>
        <v>Fail</v>
      </c>
      <c r="S288" s="47" cm="1">
        <f t="array" ref="S288">SUM(SUMIF(Survey!BO288:CH288,{"&gt;0","&lt;0"})*{1,-1})</f>
        <v>0</v>
      </c>
      <c r="T288" s="54" cm="1">
        <f t="array" ref="T288">SUM(SUMIF(Survey!BR288,{"&gt;0","&lt;0"})*{1,-1})+SUM(SUMIF(Survey!CB288,{"&gt;0","&lt;0"})*{1,-1})</f>
        <v>0</v>
      </c>
      <c r="U288" s="54">
        <f>Survey!K288</f>
        <v>0</v>
      </c>
      <c r="V288" s="53" t="str">
        <f t="shared" si="168"/>
        <v>Stand-alone</v>
      </c>
      <c r="W288" s="196" t="str">
        <f t="shared" si="169"/>
        <v>Fail</v>
      </c>
      <c r="X288" s="93" cm="1">
        <f t="array" ref="X288">SUM(SUMIF(Survey!BO288:CH288,{"&gt;0","&lt;0"})*{1,-1})+SUM(SUMIF(Survey!CJ288:DC288,{"&gt;0","&lt;0"})*{1,-1})</f>
        <v>0</v>
      </c>
      <c r="Y288" s="93">
        <f>IFERROR(X288/(Survey!$AL288),0)</f>
        <v>0</v>
      </c>
      <c r="Z288" s="198" t="b">
        <f>IF(OR(Survey!$M288="Alternative strategy or hedge",Survey!$M288="Other",Survey!$L288="Prospectus fund"),TRUE,FALSE)</f>
        <v>0</v>
      </c>
      <c r="AA288" s="198" t="b">
        <f>NOT(ISBLANK(Survey!$M288))</f>
        <v>0</v>
      </c>
      <c r="AB288" s="196" t="str">
        <f t="shared" si="170"/>
        <v>Pass</v>
      </c>
      <c r="AC288" s="54" t="b">
        <f>NOT(ISNUMBER(SEARCH("Other",Survey!$P288)))</f>
        <v>1</v>
      </c>
      <c r="AD288" s="53" t="b">
        <f>NOT(ISBLANK(Survey!$Q288))</f>
        <v>0</v>
      </c>
      <c r="AE288" s="239" t="str" cm="1">
        <f t="array" ref="AE288">IF(OR(IF(OR($AG288+$AH288 = 2, $AI288=1), FALSE, TRUE), AND($AF288:$AF288 = 0)),"Pass","Fail")</f>
        <v>Pass</v>
      </c>
      <c r="AF288" s="235">
        <f>COUNTBLANK(Survey!$W288:$Z288)</f>
        <v>4</v>
      </c>
      <c r="AG288" s="235">
        <f>IF(Survey!$I288="Yes",1,0)</f>
        <v>0</v>
      </c>
      <c r="AH288" s="235">
        <f>IF(OR(Survey!$M288="Mutual fund",Survey!$M288="Alternative mutual fund",Survey!$M288="Money market"),1,0)</f>
        <v>0</v>
      </c>
      <c r="AI288" s="240">
        <f>IF(OR(Survey!$M288="ETF",Survey!$M288="ETF, alternative mutual fund"),1,0)</f>
        <v>0</v>
      </c>
      <c r="AJ288" s="196" t="str">
        <f t="shared" si="171"/>
        <v>Pass</v>
      </c>
      <c r="AK288" s="54" t="b">
        <f>NOT(ISNUMBER(SEARCH("Yes",Survey!$AC288)))</f>
        <v>1</v>
      </c>
      <c r="AL288" s="53" t="b">
        <f>IF(COUNTBLANK(Survey!$AD288:$AE288)=0,TRUE, FALSE)</f>
        <v>0</v>
      </c>
      <c r="AM288" s="196" t="str">
        <f t="shared" si="172"/>
        <v>Pass</v>
      </c>
      <c r="AN288" s="54" t="b">
        <f>NOT(ISNUMBER(SEARCH("Yes",Survey!$AF288)))</f>
        <v>1</v>
      </c>
      <c r="AO288" s="53" t="b">
        <f>NOT(ISBLANK(Survey!$AH288))</f>
        <v>0</v>
      </c>
      <c r="AP288" s="196" t="str">
        <f t="shared" si="173"/>
        <v>Pass</v>
      </c>
      <c r="AQ288" s="54" t="b">
        <f>NOT(OR(ISNUMBER(SEARCH("Other",Survey!$AH288)),ISNUMBER(SEARCH("Multiple",Survey!$AH288))))</f>
        <v>1</v>
      </c>
      <c r="AR288" s="53" t="b">
        <f>NOT(ISBLANK(Survey!$AI288))</f>
        <v>0</v>
      </c>
      <c r="AS288" s="196" t="str">
        <f t="shared" si="174"/>
        <v>Fail</v>
      </c>
      <c r="AT288" s="45">
        <f>(Survey!$AL288)</f>
        <v>0</v>
      </c>
      <c r="AU288" s="37" t="str">
        <f t="shared" si="175"/>
        <v>Fail</v>
      </c>
      <c r="AV288" s="38">
        <f>ABS(Survey!$AL288)</f>
        <v>0</v>
      </c>
      <c r="AW288" s="64">
        <f>ABS(Survey!$AM288)+Survey!$AN288-ABS(Survey!$AO288)+ABS(Survey!$AP288)-ABS(Survey!$AQ288)+ABS(Survey!$AR288)-ABS(Survey!$AS288)+Survey!$AT288</f>
        <v>0</v>
      </c>
      <c r="AX288" s="46" t="str">
        <f t="shared" si="176"/>
        <v>No holdings</v>
      </c>
      <c r="AY288" s="37">
        <f t="shared" si="177"/>
        <v>0</v>
      </c>
      <c r="AZ288" s="196" t="str">
        <f t="shared" si="178"/>
        <v>Pass</v>
      </c>
      <c r="BA288" s="54" t="b">
        <f>IF(ABS(Survey!$AT288)=0,TRUE,FALSE)</f>
        <v>1</v>
      </c>
      <c r="BB288" s="53" t="b">
        <f>NOT(ISBLANK(Survey!$AU288))</f>
        <v>0</v>
      </c>
      <c r="BC288" s="37" t="str">
        <f t="shared" si="179"/>
        <v>Fail</v>
      </c>
      <c r="BD288" s="38">
        <f>ABS(Survey!$AL288)</f>
        <v>0</v>
      </c>
      <c r="BE288" s="38" cm="1">
        <f t="array" ref="BE288">SUM(SUMIF(Survey!AW288:BD288,{"&gt;0","&lt;0"})*{1,-1})-SUM(SUMIF(Survey!BF288:BM288,{"&gt;0","&lt;0"})*{1,-1})</f>
        <v>0</v>
      </c>
      <c r="BF288" s="46" t="str">
        <f t="shared" si="180"/>
        <v>No holdings</v>
      </c>
      <c r="BG288" s="37">
        <f t="shared" si="181"/>
        <v>0</v>
      </c>
      <c r="BH288" s="196" t="str">
        <f t="shared" si="182"/>
        <v>Fail</v>
      </c>
      <c r="BI288" s="47">
        <f>ABS(Survey!$AL288)</f>
        <v>0</v>
      </c>
      <c r="BJ288" s="47" cm="1">
        <f t="array" ref="BJ288">SUM(SUMIF(Survey!BO288:CH288,{"&gt;0","&lt;0"})*{1,-1})-SUM(SUMIF(Survey!CJ288:DC288,{"&gt;0","&lt;0"})*{1,-1})</f>
        <v>0</v>
      </c>
      <c r="BK288" s="48" t="str">
        <f t="shared" si="183"/>
        <v>No holdings</v>
      </c>
      <c r="BL288" s="49">
        <f t="shared" si="184"/>
        <v>0</v>
      </c>
      <c r="BM288" s="196" t="str">
        <f t="shared" si="185"/>
        <v>Pass</v>
      </c>
      <c r="BN288" s="54" t="b">
        <f>IF(ABS(Survey!$CH288)=0,TRUE,FALSE)</f>
        <v>1</v>
      </c>
      <c r="BO288" s="53" t="b">
        <f>NOT(ISBLANK(Survey!$CI288))</f>
        <v>0</v>
      </c>
      <c r="BP288" s="196" t="str">
        <f t="shared" si="186"/>
        <v>Pass</v>
      </c>
      <c r="BQ288" s="54" t="b">
        <f>IF(ABS(Survey!$DC288)=0,TRUE,FALSE)</f>
        <v>1</v>
      </c>
      <c r="BR288" s="53" t="b">
        <f>NOT(ISBLANK(Survey!$DD288))</f>
        <v>0</v>
      </c>
      <c r="BS288" s="37" t="str">
        <f t="shared" si="187"/>
        <v>Pass</v>
      </c>
      <c r="BT288" s="38" cm="1">
        <f t="array" ref="BT288">SUM(SUMIF(Survey!CD288,{"&gt;0","&lt;0"})*{1,-1})+SUM(SUMIF(Survey!CY288,{"&gt;0","&lt;0"})*{1,-1})</f>
        <v>0</v>
      </c>
      <c r="BU288" s="38">
        <f>SUM(SUMIF(Survey!DF288:DL288,{"&gt;0","&lt;0"})*{1,-1})+SUM(SUMIF(Survey!DN288:DT288,{"&gt;0","&lt;0"})*{1,-1})</f>
        <v>0</v>
      </c>
      <c r="BV288" s="37">
        <f t="shared" si="188"/>
        <v>0</v>
      </c>
      <c r="BW288" s="37">
        <f t="shared" si="189"/>
        <v>0</v>
      </c>
      <c r="BX288" s="196" t="str">
        <f t="shared" si="190"/>
        <v>Pass</v>
      </c>
      <c r="BY288" s="54" t="b">
        <f>IF(ABS(Survey!$DL288)=0,TRUE,FALSE)</f>
        <v>1</v>
      </c>
      <c r="BZ288" s="53" t="b">
        <f>NOT(ISBLANK(Survey!DM288))</f>
        <v>0</v>
      </c>
      <c r="CA288" s="196" t="str">
        <f t="shared" si="191"/>
        <v>Pass</v>
      </c>
      <c r="CB288" s="54" t="b">
        <f>IF(ABS(Survey!$DT288)=0,TRUE,FALSE)</f>
        <v>1</v>
      </c>
      <c r="CC288" s="53" t="b">
        <f>NOT(ISBLANK(Survey!$DU288))</f>
        <v>0</v>
      </c>
      <c r="CD288" s="196" t="str">
        <f t="shared" si="192"/>
        <v>Fail</v>
      </c>
      <c r="CE288" s="47">
        <f>SUM(SUMIF(Survey!EA288:EC288,{"&gt;0","&lt;0"})*{1,-1})</f>
        <v>0</v>
      </c>
      <c r="CF288" s="50">
        <f t="shared" si="193"/>
        <v>0</v>
      </c>
      <c r="CG288" s="50">
        <f t="shared" si="194"/>
        <v>100</v>
      </c>
      <c r="CH288" s="48" t="b">
        <f>IF(OR(Survey!$M288="ETF",Survey!$M288="ETF, alternative mutual fund",Survey!$M288="Closed-end", Survey!$M288="Split share corp"),TRUE,FALSE)</f>
        <v>0</v>
      </c>
      <c r="CI288" s="196" t="str">
        <f t="shared" si="195"/>
        <v>Fail</v>
      </c>
      <c r="CJ288" s="47">
        <f>SUM(SUMIF(Survey!EE288:EK288,{"&gt;0","&lt;0"})*{1,-1})</f>
        <v>0</v>
      </c>
      <c r="CK288" s="50">
        <f t="shared" si="196"/>
        <v>0</v>
      </c>
      <c r="CL288" s="49">
        <f t="shared" si="197"/>
        <v>100</v>
      </c>
      <c r="CM288" s="196" t="str">
        <f t="shared" si="198"/>
        <v>Fail</v>
      </c>
      <c r="CN288" s="47">
        <f>SUM(SUMIF(Survey!EM288:ES288,{"&gt;0","&lt;0"})*{1,-1})</f>
        <v>0</v>
      </c>
      <c r="CO288" s="50">
        <f t="shared" si="199"/>
        <v>0</v>
      </c>
      <c r="CP288" s="49">
        <f t="shared" si="200"/>
        <v>100</v>
      </c>
    </row>
    <row r="289" spans="1:94">
      <c r="A289" s="1">
        <v>286</v>
      </c>
      <c r="B289" s="37" t="str">
        <f t="shared" si="161"/>
        <v>Pass</v>
      </c>
      <c r="C289" s="37" t="str">
        <f>IF(COUNTBLANK(Survey!B289:ET289)=$C$2, "Pass", "Fail")</f>
        <v>Pass</v>
      </c>
      <c r="D289" s="37" t="str">
        <f t="shared" si="162"/>
        <v>Fail</v>
      </c>
      <c r="F289" s="196" t="str">
        <f t="shared" si="163"/>
        <v>Fail</v>
      </c>
      <c r="G289" s="43">
        <f>COUNTBLANK(Survey!B289:D289)+COUNTBLANK(Survey!G289)+COUNTBLANK(Survey!I289)+COUNTBLANK(Survey!L289:M289)+COUNTBLANK(Survey!P289)+COUNTBLANK(Survey!S289:U289)+COUNTBLANK(Survey!AA289:AC289)+COUNTBLANK(Survey!AF289:AG289)+COUNTBLANK(Survey!AK289)</f>
        <v>17</v>
      </c>
      <c r="H289" s="196" t="str">
        <f t="shared" si="164"/>
        <v>Pass</v>
      </c>
      <c r="I289" s="44">
        <f>LEN(Survey!E289)</f>
        <v>0</v>
      </c>
      <c r="J289" s="196" t="str">
        <f t="shared" si="165"/>
        <v>Pass</v>
      </c>
      <c r="K289" s="43">
        <f>LEN(Survey!F289)</f>
        <v>0</v>
      </c>
      <c r="L289" s="196" t="str">
        <f t="shared" si="166"/>
        <v>Pass</v>
      </c>
      <c r="M289" s="44">
        <f>LEN(Survey!H289)</f>
        <v>0</v>
      </c>
      <c r="N289" s="43" t="str">
        <f>IF(Survey!$L289="Prospectus fund", "Yes", "No")</f>
        <v>No</v>
      </c>
      <c r="O289" s="196" t="str">
        <f t="shared" si="167"/>
        <v>Pass</v>
      </c>
      <c r="P289" s="44">
        <f>MOD((LEN(Survey!J289)+2),11)</f>
        <v>2</v>
      </c>
      <c r="Q289" s="48" t="b">
        <f>IF(OR(Survey!$M289="ETF",Survey!$M289="ETF, alternative mutual fund",Survey!$M289="Closed-end", Survey!$M289="Split share corp", Survey!$I289="Yes"),TRUE,FALSE)</f>
        <v>0</v>
      </c>
      <c r="R289" s="196" t="str">
        <f>IFERROR(IF(AND(OR(U289=V289,V289 = "Either"),NOT(ISBLANK(Survey!K289))),"Pass","Fail"),"Pass")</f>
        <v>Fail</v>
      </c>
      <c r="S289" s="47" cm="1">
        <f t="array" ref="S289">SUM(SUMIF(Survey!BO289:CH289,{"&gt;0","&lt;0"})*{1,-1})</f>
        <v>0</v>
      </c>
      <c r="T289" s="54" cm="1">
        <f t="array" ref="T289">SUM(SUMIF(Survey!BR289,{"&gt;0","&lt;0"})*{1,-1})+SUM(SUMIF(Survey!CB289,{"&gt;0","&lt;0"})*{1,-1})</f>
        <v>0</v>
      </c>
      <c r="U289" s="54">
        <f>Survey!K289</f>
        <v>0</v>
      </c>
      <c r="V289" s="53" t="str">
        <f t="shared" si="168"/>
        <v>Stand-alone</v>
      </c>
      <c r="W289" s="196" t="str">
        <f t="shared" si="169"/>
        <v>Fail</v>
      </c>
      <c r="X289" s="93" cm="1">
        <f t="array" ref="X289">SUM(SUMIF(Survey!BO289:CH289,{"&gt;0","&lt;0"})*{1,-1})+SUM(SUMIF(Survey!CJ289:DC289,{"&gt;0","&lt;0"})*{1,-1})</f>
        <v>0</v>
      </c>
      <c r="Y289" s="93">
        <f>IFERROR(X289/(Survey!$AL289),0)</f>
        <v>0</v>
      </c>
      <c r="Z289" s="198" t="b">
        <f>IF(OR(Survey!$M289="Alternative strategy or hedge",Survey!$M289="Other",Survey!$L289="Prospectus fund"),TRUE,FALSE)</f>
        <v>0</v>
      </c>
      <c r="AA289" s="198" t="b">
        <f>NOT(ISBLANK(Survey!$M289))</f>
        <v>0</v>
      </c>
      <c r="AB289" s="196" t="str">
        <f t="shared" si="170"/>
        <v>Pass</v>
      </c>
      <c r="AC289" s="54" t="b">
        <f>NOT(ISNUMBER(SEARCH("Other",Survey!$P289)))</f>
        <v>1</v>
      </c>
      <c r="AD289" s="53" t="b">
        <f>NOT(ISBLANK(Survey!$Q289))</f>
        <v>0</v>
      </c>
      <c r="AE289" s="239" t="str" cm="1">
        <f t="array" ref="AE289">IF(OR(IF(OR($AG289+$AH289 = 2, $AI289=1), FALSE, TRUE), AND($AF289:$AF289 = 0)),"Pass","Fail")</f>
        <v>Pass</v>
      </c>
      <c r="AF289" s="235">
        <f>COUNTBLANK(Survey!$W289:$Z289)</f>
        <v>4</v>
      </c>
      <c r="AG289" s="235">
        <f>IF(Survey!$I289="Yes",1,0)</f>
        <v>0</v>
      </c>
      <c r="AH289" s="235">
        <f>IF(OR(Survey!$M289="Mutual fund",Survey!$M289="Alternative mutual fund",Survey!$M289="Money market"),1,0)</f>
        <v>0</v>
      </c>
      <c r="AI289" s="240">
        <f>IF(OR(Survey!$M289="ETF",Survey!$M289="ETF, alternative mutual fund"),1,0)</f>
        <v>0</v>
      </c>
      <c r="AJ289" s="196" t="str">
        <f t="shared" si="171"/>
        <v>Pass</v>
      </c>
      <c r="AK289" s="54" t="b">
        <f>NOT(ISNUMBER(SEARCH("Yes",Survey!$AC289)))</f>
        <v>1</v>
      </c>
      <c r="AL289" s="53" t="b">
        <f>IF(COUNTBLANK(Survey!$AD289:$AE289)=0,TRUE, FALSE)</f>
        <v>0</v>
      </c>
      <c r="AM289" s="196" t="str">
        <f t="shared" si="172"/>
        <v>Pass</v>
      </c>
      <c r="AN289" s="54" t="b">
        <f>NOT(ISNUMBER(SEARCH("Yes",Survey!$AF289)))</f>
        <v>1</v>
      </c>
      <c r="AO289" s="53" t="b">
        <f>NOT(ISBLANK(Survey!$AH289))</f>
        <v>0</v>
      </c>
      <c r="AP289" s="196" t="str">
        <f t="shared" si="173"/>
        <v>Pass</v>
      </c>
      <c r="AQ289" s="54" t="b">
        <f>NOT(OR(ISNUMBER(SEARCH("Other",Survey!$AH289)),ISNUMBER(SEARCH("Multiple",Survey!$AH289))))</f>
        <v>1</v>
      </c>
      <c r="AR289" s="53" t="b">
        <f>NOT(ISBLANK(Survey!$AI289))</f>
        <v>0</v>
      </c>
      <c r="AS289" s="196" t="str">
        <f t="shared" si="174"/>
        <v>Fail</v>
      </c>
      <c r="AT289" s="45">
        <f>(Survey!$AL289)</f>
        <v>0</v>
      </c>
      <c r="AU289" s="37" t="str">
        <f t="shared" si="175"/>
        <v>Fail</v>
      </c>
      <c r="AV289" s="38">
        <f>ABS(Survey!$AL289)</f>
        <v>0</v>
      </c>
      <c r="AW289" s="64">
        <f>ABS(Survey!$AM289)+Survey!$AN289-ABS(Survey!$AO289)+ABS(Survey!$AP289)-ABS(Survey!$AQ289)+ABS(Survey!$AR289)-ABS(Survey!$AS289)+Survey!$AT289</f>
        <v>0</v>
      </c>
      <c r="AX289" s="46" t="str">
        <f t="shared" si="176"/>
        <v>No holdings</v>
      </c>
      <c r="AY289" s="37">
        <f t="shared" si="177"/>
        <v>0</v>
      </c>
      <c r="AZ289" s="196" t="str">
        <f t="shared" si="178"/>
        <v>Pass</v>
      </c>
      <c r="BA289" s="54" t="b">
        <f>IF(ABS(Survey!$AT289)=0,TRUE,FALSE)</f>
        <v>1</v>
      </c>
      <c r="BB289" s="53" t="b">
        <f>NOT(ISBLANK(Survey!$AU289))</f>
        <v>0</v>
      </c>
      <c r="BC289" s="37" t="str">
        <f t="shared" si="179"/>
        <v>Fail</v>
      </c>
      <c r="BD289" s="38">
        <f>ABS(Survey!$AL289)</f>
        <v>0</v>
      </c>
      <c r="BE289" s="38" cm="1">
        <f t="array" ref="BE289">SUM(SUMIF(Survey!AW289:BD289,{"&gt;0","&lt;0"})*{1,-1})-SUM(SUMIF(Survey!BF289:BM289,{"&gt;0","&lt;0"})*{1,-1})</f>
        <v>0</v>
      </c>
      <c r="BF289" s="46" t="str">
        <f t="shared" si="180"/>
        <v>No holdings</v>
      </c>
      <c r="BG289" s="37">
        <f t="shared" si="181"/>
        <v>0</v>
      </c>
      <c r="BH289" s="196" t="str">
        <f t="shared" si="182"/>
        <v>Fail</v>
      </c>
      <c r="BI289" s="47">
        <f>ABS(Survey!$AL289)</f>
        <v>0</v>
      </c>
      <c r="BJ289" s="47" cm="1">
        <f t="array" ref="BJ289">SUM(SUMIF(Survey!BO289:CH289,{"&gt;0","&lt;0"})*{1,-1})-SUM(SUMIF(Survey!CJ289:DC289,{"&gt;0","&lt;0"})*{1,-1})</f>
        <v>0</v>
      </c>
      <c r="BK289" s="48" t="str">
        <f t="shared" si="183"/>
        <v>No holdings</v>
      </c>
      <c r="BL289" s="49">
        <f t="shared" si="184"/>
        <v>0</v>
      </c>
      <c r="BM289" s="196" t="str">
        <f t="shared" si="185"/>
        <v>Pass</v>
      </c>
      <c r="BN289" s="54" t="b">
        <f>IF(ABS(Survey!$CH289)=0,TRUE,FALSE)</f>
        <v>1</v>
      </c>
      <c r="BO289" s="53" t="b">
        <f>NOT(ISBLANK(Survey!$CI289))</f>
        <v>0</v>
      </c>
      <c r="BP289" s="196" t="str">
        <f t="shared" si="186"/>
        <v>Pass</v>
      </c>
      <c r="BQ289" s="54" t="b">
        <f>IF(ABS(Survey!$DC289)=0,TRUE,FALSE)</f>
        <v>1</v>
      </c>
      <c r="BR289" s="53" t="b">
        <f>NOT(ISBLANK(Survey!$DD289))</f>
        <v>0</v>
      </c>
      <c r="BS289" s="37" t="str">
        <f t="shared" si="187"/>
        <v>Pass</v>
      </c>
      <c r="BT289" s="38" cm="1">
        <f t="array" ref="BT289">SUM(SUMIF(Survey!CD289,{"&gt;0","&lt;0"})*{1,-1})+SUM(SUMIF(Survey!CY289,{"&gt;0","&lt;0"})*{1,-1})</f>
        <v>0</v>
      </c>
      <c r="BU289" s="38">
        <f>SUM(SUMIF(Survey!DF289:DL289,{"&gt;0","&lt;0"})*{1,-1})+SUM(SUMIF(Survey!DN289:DT289,{"&gt;0","&lt;0"})*{1,-1})</f>
        <v>0</v>
      </c>
      <c r="BV289" s="37">
        <f t="shared" si="188"/>
        <v>0</v>
      </c>
      <c r="BW289" s="37">
        <f t="shared" si="189"/>
        <v>0</v>
      </c>
      <c r="BX289" s="196" t="str">
        <f t="shared" si="190"/>
        <v>Pass</v>
      </c>
      <c r="BY289" s="54" t="b">
        <f>IF(ABS(Survey!$DL289)=0,TRUE,FALSE)</f>
        <v>1</v>
      </c>
      <c r="BZ289" s="53" t="b">
        <f>NOT(ISBLANK(Survey!DM289))</f>
        <v>0</v>
      </c>
      <c r="CA289" s="196" t="str">
        <f t="shared" si="191"/>
        <v>Pass</v>
      </c>
      <c r="CB289" s="54" t="b">
        <f>IF(ABS(Survey!$DT289)=0,TRUE,FALSE)</f>
        <v>1</v>
      </c>
      <c r="CC289" s="53" t="b">
        <f>NOT(ISBLANK(Survey!$DU289))</f>
        <v>0</v>
      </c>
      <c r="CD289" s="196" t="str">
        <f t="shared" si="192"/>
        <v>Fail</v>
      </c>
      <c r="CE289" s="47">
        <f>SUM(SUMIF(Survey!EA289:EC289,{"&gt;0","&lt;0"})*{1,-1})</f>
        <v>0</v>
      </c>
      <c r="CF289" s="50">
        <f t="shared" si="193"/>
        <v>0</v>
      </c>
      <c r="CG289" s="50">
        <f t="shared" si="194"/>
        <v>100</v>
      </c>
      <c r="CH289" s="48" t="b">
        <f>IF(OR(Survey!$M289="ETF",Survey!$M289="ETF, alternative mutual fund",Survey!$M289="Closed-end", Survey!$M289="Split share corp"),TRUE,FALSE)</f>
        <v>0</v>
      </c>
      <c r="CI289" s="196" t="str">
        <f t="shared" si="195"/>
        <v>Fail</v>
      </c>
      <c r="CJ289" s="47">
        <f>SUM(SUMIF(Survey!EE289:EK289,{"&gt;0","&lt;0"})*{1,-1})</f>
        <v>0</v>
      </c>
      <c r="CK289" s="50">
        <f t="shared" si="196"/>
        <v>0</v>
      </c>
      <c r="CL289" s="49">
        <f t="shared" si="197"/>
        <v>100</v>
      </c>
      <c r="CM289" s="196" t="str">
        <f t="shared" si="198"/>
        <v>Fail</v>
      </c>
      <c r="CN289" s="47">
        <f>SUM(SUMIF(Survey!EM289:ES289,{"&gt;0","&lt;0"})*{1,-1})</f>
        <v>0</v>
      </c>
      <c r="CO289" s="50">
        <f t="shared" si="199"/>
        <v>0</v>
      </c>
      <c r="CP289" s="49">
        <f t="shared" si="200"/>
        <v>100</v>
      </c>
    </row>
    <row r="290" spans="1:94">
      <c r="A290" s="1">
        <v>287</v>
      </c>
      <c r="B290" s="37" t="str">
        <f t="shared" si="161"/>
        <v>Pass</v>
      </c>
      <c r="C290" s="37" t="str">
        <f>IF(COUNTBLANK(Survey!B290:ET290)=$C$2, "Pass", "Fail")</f>
        <v>Pass</v>
      </c>
      <c r="D290" s="37" t="str">
        <f t="shared" si="162"/>
        <v>Fail</v>
      </c>
      <c r="F290" s="196" t="str">
        <f t="shared" si="163"/>
        <v>Fail</v>
      </c>
      <c r="G290" s="43">
        <f>COUNTBLANK(Survey!B290:D290)+COUNTBLANK(Survey!G290)+COUNTBLANK(Survey!I290)+COUNTBLANK(Survey!L290:M290)+COUNTBLANK(Survey!P290)+COUNTBLANK(Survey!S290:U290)+COUNTBLANK(Survey!AA290:AC290)+COUNTBLANK(Survey!AF290:AG290)+COUNTBLANK(Survey!AK290)</f>
        <v>17</v>
      </c>
      <c r="H290" s="196" t="str">
        <f t="shared" si="164"/>
        <v>Pass</v>
      </c>
      <c r="I290" s="44">
        <f>LEN(Survey!E290)</f>
        <v>0</v>
      </c>
      <c r="J290" s="196" t="str">
        <f t="shared" si="165"/>
        <v>Pass</v>
      </c>
      <c r="K290" s="43">
        <f>LEN(Survey!F290)</f>
        <v>0</v>
      </c>
      <c r="L290" s="196" t="str">
        <f t="shared" si="166"/>
        <v>Pass</v>
      </c>
      <c r="M290" s="44">
        <f>LEN(Survey!H290)</f>
        <v>0</v>
      </c>
      <c r="N290" s="43" t="str">
        <f>IF(Survey!$L290="Prospectus fund", "Yes", "No")</f>
        <v>No</v>
      </c>
      <c r="O290" s="196" t="str">
        <f t="shared" si="167"/>
        <v>Pass</v>
      </c>
      <c r="P290" s="44">
        <f>MOD((LEN(Survey!J290)+2),11)</f>
        <v>2</v>
      </c>
      <c r="Q290" s="48" t="b">
        <f>IF(OR(Survey!$M290="ETF",Survey!$M290="ETF, alternative mutual fund",Survey!$M290="Closed-end", Survey!$M290="Split share corp", Survey!$I290="Yes"),TRUE,FALSE)</f>
        <v>0</v>
      </c>
      <c r="R290" s="196" t="str">
        <f>IFERROR(IF(AND(OR(U290=V290,V290 = "Either"),NOT(ISBLANK(Survey!K290))),"Pass","Fail"),"Pass")</f>
        <v>Fail</v>
      </c>
      <c r="S290" s="47" cm="1">
        <f t="array" ref="S290">SUM(SUMIF(Survey!BO290:CH290,{"&gt;0","&lt;0"})*{1,-1})</f>
        <v>0</v>
      </c>
      <c r="T290" s="54" cm="1">
        <f t="array" ref="T290">SUM(SUMIF(Survey!BR290,{"&gt;0","&lt;0"})*{1,-1})+SUM(SUMIF(Survey!CB290,{"&gt;0","&lt;0"})*{1,-1})</f>
        <v>0</v>
      </c>
      <c r="U290" s="54">
        <f>Survey!K290</f>
        <v>0</v>
      </c>
      <c r="V290" s="53" t="str">
        <f t="shared" si="168"/>
        <v>Stand-alone</v>
      </c>
      <c r="W290" s="196" t="str">
        <f t="shared" si="169"/>
        <v>Fail</v>
      </c>
      <c r="X290" s="93" cm="1">
        <f t="array" ref="X290">SUM(SUMIF(Survey!BO290:CH290,{"&gt;0","&lt;0"})*{1,-1})+SUM(SUMIF(Survey!CJ290:DC290,{"&gt;0","&lt;0"})*{1,-1})</f>
        <v>0</v>
      </c>
      <c r="Y290" s="93">
        <f>IFERROR(X290/(Survey!$AL290),0)</f>
        <v>0</v>
      </c>
      <c r="Z290" s="198" t="b">
        <f>IF(OR(Survey!$M290="Alternative strategy or hedge",Survey!$M290="Other",Survey!$L290="Prospectus fund"),TRUE,FALSE)</f>
        <v>0</v>
      </c>
      <c r="AA290" s="198" t="b">
        <f>NOT(ISBLANK(Survey!$M290))</f>
        <v>0</v>
      </c>
      <c r="AB290" s="196" t="str">
        <f t="shared" si="170"/>
        <v>Pass</v>
      </c>
      <c r="AC290" s="54" t="b">
        <f>NOT(ISNUMBER(SEARCH("Other",Survey!$P290)))</f>
        <v>1</v>
      </c>
      <c r="AD290" s="53" t="b">
        <f>NOT(ISBLANK(Survey!$Q290))</f>
        <v>0</v>
      </c>
      <c r="AE290" s="239" t="str" cm="1">
        <f t="array" ref="AE290">IF(OR(IF(OR($AG290+$AH290 = 2, $AI290=1), FALSE, TRUE), AND($AF290:$AF290 = 0)),"Pass","Fail")</f>
        <v>Pass</v>
      </c>
      <c r="AF290" s="235">
        <f>COUNTBLANK(Survey!$W290:$Z290)</f>
        <v>4</v>
      </c>
      <c r="AG290" s="235">
        <f>IF(Survey!$I290="Yes",1,0)</f>
        <v>0</v>
      </c>
      <c r="AH290" s="235">
        <f>IF(OR(Survey!$M290="Mutual fund",Survey!$M290="Alternative mutual fund",Survey!$M290="Money market"),1,0)</f>
        <v>0</v>
      </c>
      <c r="AI290" s="240">
        <f>IF(OR(Survey!$M290="ETF",Survey!$M290="ETF, alternative mutual fund"),1,0)</f>
        <v>0</v>
      </c>
      <c r="AJ290" s="196" t="str">
        <f t="shared" si="171"/>
        <v>Pass</v>
      </c>
      <c r="AK290" s="54" t="b">
        <f>NOT(ISNUMBER(SEARCH("Yes",Survey!$AC290)))</f>
        <v>1</v>
      </c>
      <c r="AL290" s="53" t="b">
        <f>IF(COUNTBLANK(Survey!$AD290:$AE290)=0,TRUE, FALSE)</f>
        <v>0</v>
      </c>
      <c r="AM290" s="196" t="str">
        <f t="shared" si="172"/>
        <v>Pass</v>
      </c>
      <c r="AN290" s="54" t="b">
        <f>NOT(ISNUMBER(SEARCH("Yes",Survey!$AF290)))</f>
        <v>1</v>
      </c>
      <c r="AO290" s="53" t="b">
        <f>NOT(ISBLANK(Survey!$AH290))</f>
        <v>0</v>
      </c>
      <c r="AP290" s="196" t="str">
        <f t="shared" si="173"/>
        <v>Pass</v>
      </c>
      <c r="AQ290" s="54" t="b">
        <f>NOT(OR(ISNUMBER(SEARCH("Other",Survey!$AH290)),ISNUMBER(SEARCH("Multiple",Survey!$AH290))))</f>
        <v>1</v>
      </c>
      <c r="AR290" s="53" t="b">
        <f>NOT(ISBLANK(Survey!$AI290))</f>
        <v>0</v>
      </c>
      <c r="AS290" s="196" t="str">
        <f t="shared" si="174"/>
        <v>Fail</v>
      </c>
      <c r="AT290" s="45">
        <f>(Survey!$AL290)</f>
        <v>0</v>
      </c>
      <c r="AU290" s="37" t="str">
        <f t="shared" si="175"/>
        <v>Fail</v>
      </c>
      <c r="AV290" s="38">
        <f>ABS(Survey!$AL290)</f>
        <v>0</v>
      </c>
      <c r="AW290" s="64">
        <f>ABS(Survey!$AM290)+Survey!$AN290-ABS(Survey!$AO290)+ABS(Survey!$AP290)-ABS(Survey!$AQ290)+ABS(Survey!$AR290)-ABS(Survey!$AS290)+Survey!$AT290</f>
        <v>0</v>
      </c>
      <c r="AX290" s="46" t="str">
        <f t="shared" si="176"/>
        <v>No holdings</v>
      </c>
      <c r="AY290" s="37">
        <f t="shared" si="177"/>
        <v>0</v>
      </c>
      <c r="AZ290" s="196" t="str">
        <f t="shared" si="178"/>
        <v>Pass</v>
      </c>
      <c r="BA290" s="54" t="b">
        <f>IF(ABS(Survey!$AT290)=0,TRUE,FALSE)</f>
        <v>1</v>
      </c>
      <c r="BB290" s="53" t="b">
        <f>NOT(ISBLANK(Survey!$AU290))</f>
        <v>0</v>
      </c>
      <c r="BC290" s="37" t="str">
        <f t="shared" si="179"/>
        <v>Fail</v>
      </c>
      <c r="BD290" s="38">
        <f>ABS(Survey!$AL290)</f>
        <v>0</v>
      </c>
      <c r="BE290" s="38" cm="1">
        <f t="array" ref="BE290">SUM(SUMIF(Survey!AW290:BD290,{"&gt;0","&lt;0"})*{1,-1})-SUM(SUMIF(Survey!BF290:BM290,{"&gt;0","&lt;0"})*{1,-1})</f>
        <v>0</v>
      </c>
      <c r="BF290" s="46" t="str">
        <f t="shared" si="180"/>
        <v>No holdings</v>
      </c>
      <c r="BG290" s="37">
        <f t="shared" si="181"/>
        <v>0</v>
      </c>
      <c r="BH290" s="196" t="str">
        <f t="shared" si="182"/>
        <v>Fail</v>
      </c>
      <c r="BI290" s="47">
        <f>ABS(Survey!$AL290)</f>
        <v>0</v>
      </c>
      <c r="BJ290" s="47" cm="1">
        <f t="array" ref="BJ290">SUM(SUMIF(Survey!BO290:CH290,{"&gt;0","&lt;0"})*{1,-1})-SUM(SUMIF(Survey!CJ290:DC290,{"&gt;0","&lt;0"})*{1,-1})</f>
        <v>0</v>
      </c>
      <c r="BK290" s="48" t="str">
        <f t="shared" si="183"/>
        <v>No holdings</v>
      </c>
      <c r="BL290" s="49">
        <f t="shared" si="184"/>
        <v>0</v>
      </c>
      <c r="BM290" s="196" t="str">
        <f t="shared" si="185"/>
        <v>Pass</v>
      </c>
      <c r="BN290" s="54" t="b">
        <f>IF(ABS(Survey!$CH290)=0,TRUE,FALSE)</f>
        <v>1</v>
      </c>
      <c r="BO290" s="53" t="b">
        <f>NOT(ISBLANK(Survey!$CI290))</f>
        <v>0</v>
      </c>
      <c r="BP290" s="196" t="str">
        <f t="shared" si="186"/>
        <v>Pass</v>
      </c>
      <c r="BQ290" s="54" t="b">
        <f>IF(ABS(Survey!$DC290)=0,TRUE,FALSE)</f>
        <v>1</v>
      </c>
      <c r="BR290" s="53" t="b">
        <f>NOT(ISBLANK(Survey!$DD290))</f>
        <v>0</v>
      </c>
      <c r="BS290" s="37" t="str">
        <f t="shared" si="187"/>
        <v>Pass</v>
      </c>
      <c r="BT290" s="38" cm="1">
        <f t="array" ref="BT290">SUM(SUMIF(Survey!CD290,{"&gt;0","&lt;0"})*{1,-1})+SUM(SUMIF(Survey!CY290,{"&gt;0","&lt;0"})*{1,-1})</f>
        <v>0</v>
      </c>
      <c r="BU290" s="38">
        <f>SUM(SUMIF(Survey!DF290:DL290,{"&gt;0","&lt;0"})*{1,-1})+SUM(SUMIF(Survey!DN290:DT290,{"&gt;0","&lt;0"})*{1,-1})</f>
        <v>0</v>
      </c>
      <c r="BV290" s="37">
        <f t="shared" si="188"/>
        <v>0</v>
      </c>
      <c r="BW290" s="37">
        <f t="shared" si="189"/>
        <v>0</v>
      </c>
      <c r="BX290" s="196" t="str">
        <f t="shared" si="190"/>
        <v>Pass</v>
      </c>
      <c r="BY290" s="54" t="b">
        <f>IF(ABS(Survey!$DL290)=0,TRUE,FALSE)</f>
        <v>1</v>
      </c>
      <c r="BZ290" s="53" t="b">
        <f>NOT(ISBLANK(Survey!DM290))</f>
        <v>0</v>
      </c>
      <c r="CA290" s="196" t="str">
        <f t="shared" si="191"/>
        <v>Pass</v>
      </c>
      <c r="CB290" s="54" t="b">
        <f>IF(ABS(Survey!$DT290)=0,TRUE,FALSE)</f>
        <v>1</v>
      </c>
      <c r="CC290" s="53" t="b">
        <f>NOT(ISBLANK(Survey!$DU290))</f>
        <v>0</v>
      </c>
      <c r="CD290" s="196" t="str">
        <f t="shared" si="192"/>
        <v>Fail</v>
      </c>
      <c r="CE290" s="47">
        <f>SUM(SUMIF(Survey!EA290:EC290,{"&gt;0","&lt;0"})*{1,-1})</f>
        <v>0</v>
      </c>
      <c r="CF290" s="50">
        <f t="shared" si="193"/>
        <v>0</v>
      </c>
      <c r="CG290" s="50">
        <f t="shared" si="194"/>
        <v>100</v>
      </c>
      <c r="CH290" s="48" t="b">
        <f>IF(OR(Survey!$M290="ETF",Survey!$M290="ETF, alternative mutual fund",Survey!$M290="Closed-end", Survey!$M290="Split share corp"),TRUE,FALSE)</f>
        <v>0</v>
      </c>
      <c r="CI290" s="196" t="str">
        <f t="shared" si="195"/>
        <v>Fail</v>
      </c>
      <c r="CJ290" s="47">
        <f>SUM(SUMIF(Survey!EE290:EK290,{"&gt;0","&lt;0"})*{1,-1})</f>
        <v>0</v>
      </c>
      <c r="CK290" s="50">
        <f t="shared" si="196"/>
        <v>0</v>
      </c>
      <c r="CL290" s="49">
        <f t="shared" si="197"/>
        <v>100</v>
      </c>
      <c r="CM290" s="196" t="str">
        <f t="shared" si="198"/>
        <v>Fail</v>
      </c>
      <c r="CN290" s="47">
        <f>SUM(SUMIF(Survey!EM290:ES290,{"&gt;0","&lt;0"})*{1,-1})</f>
        <v>0</v>
      </c>
      <c r="CO290" s="50">
        <f t="shared" si="199"/>
        <v>0</v>
      </c>
      <c r="CP290" s="49">
        <f t="shared" si="200"/>
        <v>100</v>
      </c>
    </row>
    <row r="291" spans="1:94">
      <c r="A291" s="1">
        <v>288</v>
      </c>
      <c r="B291" s="37" t="str">
        <f t="shared" si="161"/>
        <v>Pass</v>
      </c>
      <c r="C291" s="37" t="str">
        <f>IF(COUNTBLANK(Survey!B291:ET291)=$C$2, "Pass", "Fail")</f>
        <v>Pass</v>
      </c>
      <c r="D291" s="37" t="str">
        <f t="shared" si="162"/>
        <v>Fail</v>
      </c>
      <c r="F291" s="196" t="str">
        <f t="shared" si="163"/>
        <v>Fail</v>
      </c>
      <c r="G291" s="43">
        <f>COUNTBLANK(Survey!B291:D291)+COUNTBLANK(Survey!G291)+COUNTBLANK(Survey!I291)+COUNTBLANK(Survey!L291:M291)+COUNTBLANK(Survey!P291)+COUNTBLANK(Survey!S291:U291)+COUNTBLANK(Survey!AA291:AC291)+COUNTBLANK(Survey!AF291:AG291)+COUNTBLANK(Survey!AK291)</f>
        <v>17</v>
      </c>
      <c r="H291" s="196" t="str">
        <f t="shared" si="164"/>
        <v>Pass</v>
      </c>
      <c r="I291" s="44">
        <f>LEN(Survey!E291)</f>
        <v>0</v>
      </c>
      <c r="J291" s="196" t="str">
        <f t="shared" si="165"/>
        <v>Pass</v>
      </c>
      <c r="K291" s="43">
        <f>LEN(Survey!F291)</f>
        <v>0</v>
      </c>
      <c r="L291" s="196" t="str">
        <f t="shared" si="166"/>
        <v>Pass</v>
      </c>
      <c r="M291" s="44">
        <f>LEN(Survey!H291)</f>
        <v>0</v>
      </c>
      <c r="N291" s="43" t="str">
        <f>IF(Survey!$L291="Prospectus fund", "Yes", "No")</f>
        <v>No</v>
      </c>
      <c r="O291" s="196" t="str">
        <f t="shared" si="167"/>
        <v>Pass</v>
      </c>
      <c r="P291" s="44">
        <f>MOD((LEN(Survey!J291)+2),11)</f>
        <v>2</v>
      </c>
      <c r="Q291" s="48" t="b">
        <f>IF(OR(Survey!$M291="ETF",Survey!$M291="ETF, alternative mutual fund",Survey!$M291="Closed-end", Survey!$M291="Split share corp", Survey!$I291="Yes"),TRUE,FALSE)</f>
        <v>0</v>
      </c>
      <c r="R291" s="196" t="str">
        <f>IFERROR(IF(AND(OR(U291=V291,V291 = "Either"),NOT(ISBLANK(Survey!K291))),"Pass","Fail"),"Pass")</f>
        <v>Fail</v>
      </c>
      <c r="S291" s="47" cm="1">
        <f t="array" ref="S291">SUM(SUMIF(Survey!BO291:CH291,{"&gt;0","&lt;0"})*{1,-1})</f>
        <v>0</v>
      </c>
      <c r="T291" s="54" cm="1">
        <f t="array" ref="T291">SUM(SUMIF(Survey!BR291,{"&gt;0","&lt;0"})*{1,-1})+SUM(SUMIF(Survey!CB291,{"&gt;0","&lt;0"})*{1,-1})</f>
        <v>0</v>
      </c>
      <c r="U291" s="54">
        <f>Survey!K291</f>
        <v>0</v>
      </c>
      <c r="V291" s="53" t="str">
        <f t="shared" si="168"/>
        <v>Stand-alone</v>
      </c>
      <c r="W291" s="196" t="str">
        <f t="shared" si="169"/>
        <v>Fail</v>
      </c>
      <c r="X291" s="93" cm="1">
        <f t="array" ref="X291">SUM(SUMIF(Survey!BO291:CH291,{"&gt;0","&lt;0"})*{1,-1})+SUM(SUMIF(Survey!CJ291:DC291,{"&gt;0","&lt;0"})*{1,-1})</f>
        <v>0</v>
      </c>
      <c r="Y291" s="93">
        <f>IFERROR(X291/(Survey!$AL291),0)</f>
        <v>0</v>
      </c>
      <c r="Z291" s="198" t="b">
        <f>IF(OR(Survey!$M291="Alternative strategy or hedge",Survey!$M291="Other",Survey!$L291="Prospectus fund"),TRUE,FALSE)</f>
        <v>0</v>
      </c>
      <c r="AA291" s="198" t="b">
        <f>NOT(ISBLANK(Survey!$M291))</f>
        <v>0</v>
      </c>
      <c r="AB291" s="196" t="str">
        <f t="shared" si="170"/>
        <v>Pass</v>
      </c>
      <c r="AC291" s="54" t="b">
        <f>NOT(ISNUMBER(SEARCH("Other",Survey!$P291)))</f>
        <v>1</v>
      </c>
      <c r="AD291" s="53" t="b">
        <f>NOT(ISBLANK(Survey!$Q291))</f>
        <v>0</v>
      </c>
      <c r="AE291" s="239" t="str" cm="1">
        <f t="array" ref="AE291">IF(OR(IF(OR($AG291+$AH291 = 2, $AI291=1), FALSE, TRUE), AND($AF291:$AF291 = 0)),"Pass","Fail")</f>
        <v>Pass</v>
      </c>
      <c r="AF291" s="235">
        <f>COUNTBLANK(Survey!$W291:$Z291)</f>
        <v>4</v>
      </c>
      <c r="AG291" s="235">
        <f>IF(Survey!$I291="Yes",1,0)</f>
        <v>0</v>
      </c>
      <c r="AH291" s="235">
        <f>IF(OR(Survey!$M291="Mutual fund",Survey!$M291="Alternative mutual fund",Survey!$M291="Money market"),1,0)</f>
        <v>0</v>
      </c>
      <c r="AI291" s="240">
        <f>IF(OR(Survey!$M291="ETF",Survey!$M291="ETF, alternative mutual fund"),1,0)</f>
        <v>0</v>
      </c>
      <c r="AJ291" s="196" t="str">
        <f t="shared" si="171"/>
        <v>Pass</v>
      </c>
      <c r="AK291" s="54" t="b">
        <f>NOT(ISNUMBER(SEARCH("Yes",Survey!$AC291)))</f>
        <v>1</v>
      </c>
      <c r="AL291" s="53" t="b">
        <f>IF(COUNTBLANK(Survey!$AD291:$AE291)=0,TRUE, FALSE)</f>
        <v>0</v>
      </c>
      <c r="AM291" s="196" t="str">
        <f t="shared" si="172"/>
        <v>Pass</v>
      </c>
      <c r="AN291" s="54" t="b">
        <f>NOT(ISNUMBER(SEARCH("Yes",Survey!$AF291)))</f>
        <v>1</v>
      </c>
      <c r="AO291" s="53" t="b">
        <f>NOT(ISBLANK(Survey!$AH291))</f>
        <v>0</v>
      </c>
      <c r="AP291" s="196" t="str">
        <f t="shared" si="173"/>
        <v>Pass</v>
      </c>
      <c r="AQ291" s="54" t="b">
        <f>NOT(OR(ISNUMBER(SEARCH("Other",Survey!$AH291)),ISNUMBER(SEARCH("Multiple",Survey!$AH291))))</f>
        <v>1</v>
      </c>
      <c r="AR291" s="53" t="b">
        <f>NOT(ISBLANK(Survey!$AI291))</f>
        <v>0</v>
      </c>
      <c r="AS291" s="196" t="str">
        <f t="shared" si="174"/>
        <v>Fail</v>
      </c>
      <c r="AT291" s="45">
        <f>(Survey!$AL291)</f>
        <v>0</v>
      </c>
      <c r="AU291" s="37" t="str">
        <f t="shared" si="175"/>
        <v>Fail</v>
      </c>
      <c r="AV291" s="38">
        <f>ABS(Survey!$AL291)</f>
        <v>0</v>
      </c>
      <c r="AW291" s="64">
        <f>ABS(Survey!$AM291)+Survey!$AN291-ABS(Survey!$AO291)+ABS(Survey!$AP291)-ABS(Survey!$AQ291)+ABS(Survey!$AR291)-ABS(Survey!$AS291)+Survey!$AT291</f>
        <v>0</v>
      </c>
      <c r="AX291" s="46" t="str">
        <f t="shared" si="176"/>
        <v>No holdings</v>
      </c>
      <c r="AY291" s="37">
        <f t="shared" si="177"/>
        <v>0</v>
      </c>
      <c r="AZ291" s="196" t="str">
        <f t="shared" si="178"/>
        <v>Pass</v>
      </c>
      <c r="BA291" s="54" t="b">
        <f>IF(ABS(Survey!$AT291)=0,TRUE,FALSE)</f>
        <v>1</v>
      </c>
      <c r="BB291" s="53" t="b">
        <f>NOT(ISBLANK(Survey!$AU291))</f>
        <v>0</v>
      </c>
      <c r="BC291" s="37" t="str">
        <f t="shared" si="179"/>
        <v>Fail</v>
      </c>
      <c r="BD291" s="38">
        <f>ABS(Survey!$AL291)</f>
        <v>0</v>
      </c>
      <c r="BE291" s="38" cm="1">
        <f t="array" ref="BE291">SUM(SUMIF(Survey!AW291:BD291,{"&gt;0","&lt;0"})*{1,-1})-SUM(SUMIF(Survey!BF291:BM291,{"&gt;0","&lt;0"})*{1,-1})</f>
        <v>0</v>
      </c>
      <c r="BF291" s="46" t="str">
        <f t="shared" si="180"/>
        <v>No holdings</v>
      </c>
      <c r="BG291" s="37">
        <f t="shared" si="181"/>
        <v>0</v>
      </c>
      <c r="BH291" s="196" t="str">
        <f t="shared" si="182"/>
        <v>Fail</v>
      </c>
      <c r="BI291" s="47">
        <f>ABS(Survey!$AL291)</f>
        <v>0</v>
      </c>
      <c r="BJ291" s="47" cm="1">
        <f t="array" ref="BJ291">SUM(SUMIF(Survey!BO291:CH291,{"&gt;0","&lt;0"})*{1,-1})-SUM(SUMIF(Survey!CJ291:DC291,{"&gt;0","&lt;0"})*{1,-1})</f>
        <v>0</v>
      </c>
      <c r="BK291" s="48" t="str">
        <f t="shared" si="183"/>
        <v>No holdings</v>
      </c>
      <c r="BL291" s="49">
        <f t="shared" si="184"/>
        <v>0</v>
      </c>
      <c r="BM291" s="196" t="str">
        <f t="shared" si="185"/>
        <v>Pass</v>
      </c>
      <c r="BN291" s="54" t="b">
        <f>IF(ABS(Survey!$CH291)=0,TRUE,FALSE)</f>
        <v>1</v>
      </c>
      <c r="BO291" s="53" t="b">
        <f>NOT(ISBLANK(Survey!$CI291))</f>
        <v>0</v>
      </c>
      <c r="BP291" s="196" t="str">
        <f t="shared" si="186"/>
        <v>Pass</v>
      </c>
      <c r="BQ291" s="54" t="b">
        <f>IF(ABS(Survey!$DC291)=0,TRUE,FALSE)</f>
        <v>1</v>
      </c>
      <c r="BR291" s="53" t="b">
        <f>NOT(ISBLANK(Survey!$DD291))</f>
        <v>0</v>
      </c>
      <c r="BS291" s="37" t="str">
        <f t="shared" si="187"/>
        <v>Pass</v>
      </c>
      <c r="BT291" s="38" cm="1">
        <f t="array" ref="BT291">SUM(SUMIF(Survey!CD291,{"&gt;0","&lt;0"})*{1,-1})+SUM(SUMIF(Survey!CY291,{"&gt;0","&lt;0"})*{1,-1})</f>
        <v>0</v>
      </c>
      <c r="BU291" s="38">
        <f>SUM(SUMIF(Survey!DF291:DL291,{"&gt;0","&lt;0"})*{1,-1})+SUM(SUMIF(Survey!DN291:DT291,{"&gt;0","&lt;0"})*{1,-1})</f>
        <v>0</v>
      </c>
      <c r="BV291" s="37">
        <f t="shared" si="188"/>
        <v>0</v>
      </c>
      <c r="BW291" s="37">
        <f t="shared" si="189"/>
        <v>0</v>
      </c>
      <c r="BX291" s="196" t="str">
        <f t="shared" si="190"/>
        <v>Pass</v>
      </c>
      <c r="BY291" s="54" t="b">
        <f>IF(ABS(Survey!$DL291)=0,TRUE,FALSE)</f>
        <v>1</v>
      </c>
      <c r="BZ291" s="53" t="b">
        <f>NOT(ISBLANK(Survey!DM291))</f>
        <v>0</v>
      </c>
      <c r="CA291" s="196" t="str">
        <f t="shared" si="191"/>
        <v>Pass</v>
      </c>
      <c r="CB291" s="54" t="b">
        <f>IF(ABS(Survey!$DT291)=0,TRUE,FALSE)</f>
        <v>1</v>
      </c>
      <c r="CC291" s="53" t="b">
        <f>NOT(ISBLANK(Survey!$DU291))</f>
        <v>0</v>
      </c>
      <c r="CD291" s="196" t="str">
        <f t="shared" si="192"/>
        <v>Fail</v>
      </c>
      <c r="CE291" s="47">
        <f>SUM(SUMIF(Survey!EA291:EC291,{"&gt;0","&lt;0"})*{1,-1})</f>
        <v>0</v>
      </c>
      <c r="CF291" s="50">
        <f t="shared" si="193"/>
        <v>0</v>
      </c>
      <c r="CG291" s="50">
        <f t="shared" si="194"/>
        <v>100</v>
      </c>
      <c r="CH291" s="48" t="b">
        <f>IF(OR(Survey!$M291="ETF",Survey!$M291="ETF, alternative mutual fund",Survey!$M291="Closed-end", Survey!$M291="Split share corp"),TRUE,FALSE)</f>
        <v>0</v>
      </c>
      <c r="CI291" s="196" t="str">
        <f t="shared" si="195"/>
        <v>Fail</v>
      </c>
      <c r="CJ291" s="47">
        <f>SUM(SUMIF(Survey!EE291:EK291,{"&gt;0","&lt;0"})*{1,-1})</f>
        <v>0</v>
      </c>
      <c r="CK291" s="50">
        <f t="shared" si="196"/>
        <v>0</v>
      </c>
      <c r="CL291" s="49">
        <f t="shared" si="197"/>
        <v>100</v>
      </c>
      <c r="CM291" s="196" t="str">
        <f t="shared" si="198"/>
        <v>Fail</v>
      </c>
      <c r="CN291" s="47">
        <f>SUM(SUMIF(Survey!EM291:ES291,{"&gt;0","&lt;0"})*{1,-1})</f>
        <v>0</v>
      </c>
      <c r="CO291" s="50">
        <f t="shared" si="199"/>
        <v>0</v>
      </c>
      <c r="CP291" s="49">
        <f t="shared" si="200"/>
        <v>100</v>
      </c>
    </row>
    <row r="292" spans="1:94">
      <c r="A292" s="1">
        <v>289</v>
      </c>
      <c r="B292" s="37" t="str">
        <f t="shared" si="161"/>
        <v>Pass</v>
      </c>
      <c r="C292" s="37" t="str">
        <f>IF(COUNTBLANK(Survey!B292:ET292)=$C$2, "Pass", "Fail")</f>
        <v>Pass</v>
      </c>
      <c r="D292" s="37" t="str">
        <f t="shared" si="162"/>
        <v>Fail</v>
      </c>
      <c r="F292" s="196" t="str">
        <f t="shared" si="163"/>
        <v>Fail</v>
      </c>
      <c r="G292" s="43">
        <f>COUNTBLANK(Survey!B292:D292)+COUNTBLANK(Survey!G292)+COUNTBLANK(Survey!I292)+COUNTBLANK(Survey!L292:M292)+COUNTBLANK(Survey!P292)+COUNTBLANK(Survey!S292:U292)+COUNTBLANK(Survey!AA292:AC292)+COUNTBLANK(Survey!AF292:AG292)+COUNTBLANK(Survey!AK292)</f>
        <v>17</v>
      </c>
      <c r="H292" s="196" t="str">
        <f t="shared" si="164"/>
        <v>Pass</v>
      </c>
      <c r="I292" s="44">
        <f>LEN(Survey!E292)</f>
        <v>0</v>
      </c>
      <c r="J292" s="196" t="str">
        <f t="shared" si="165"/>
        <v>Pass</v>
      </c>
      <c r="K292" s="43">
        <f>LEN(Survey!F292)</f>
        <v>0</v>
      </c>
      <c r="L292" s="196" t="str">
        <f t="shared" si="166"/>
        <v>Pass</v>
      </c>
      <c r="M292" s="44">
        <f>LEN(Survey!H292)</f>
        <v>0</v>
      </c>
      <c r="N292" s="43" t="str">
        <f>IF(Survey!$L292="Prospectus fund", "Yes", "No")</f>
        <v>No</v>
      </c>
      <c r="O292" s="196" t="str">
        <f t="shared" si="167"/>
        <v>Pass</v>
      </c>
      <c r="P292" s="44">
        <f>MOD((LEN(Survey!J292)+2),11)</f>
        <v>2</v>
      </c>
      <c r="Q292" s="48" t="b">
        <f>IF(OR(Survey!$M292="ETF",Survey!$M292="ETF, alternative mutual fund",Survey!$M292="Closed-end", Survey!$M292="Split share corp", Survey!$I292="Yes"),TRUE,FALSE)</f>
        <v>0</v>
      </c>
      <c r="R292" s="196" t="str">
        <f>IFERROR(IF(AND(OR(U292=V292,V292 = "Either"),NOT(ISBLANK(Survey!K292))),"Pass","Fail"),"Pass")</f>
        <v>Fail</v>
      </c>
      <c r="S292" s="47" cm="1">
        <f t="array" ref="S292">SUM(SUMIF(Survey!BO292:CH292,{"&gt;0","&lt;0"})*{1,-1})</f>
        <v>0</v>
      </c>
      <c r="T292" s="54" cm="1">
        <f t="array" ref="T292">SUM(SUMIF(Survey!BR292,{"&gt;0","&lt;0"})*{1,-1})+SUM(SUMIF(Survey!CB292,{"&gt;0","&lt;0"})*{1,-1})</f>
        <v>0</v>
      </c>
      <c r="U292" s="54">
        <f>Survey!K292</f>
        <v>0</v>
      </c>
      <c r="V292" s="53" t="str">
        <f t="shared" si="168"/>
        <v>Stand-alone</v>
      </c>
      <c r="W292" s="196" t="str">
        <f t="shared" si="169"/>
        <v>Fail</v>
      </c>
      <c r="X292" s="93" cm="1">
        <f t="array" ref="X292">SUM(SUMIF(Survey!BO292:CH292,{"&gt;0","&lt;0"})*{1,-1})+SUM(SUMIF(Survey!CJ292:DC292,{"&gt;0","&lt;0"})*{1,-1})</f>
        <v>0</v>
      </c>
      <c r="Y292" s="93">
        <f>IFERROR(X292/(Survey!$AL292),0)</f>
        <v>0</v>
      </c>
      <c r="Z292" s="198" t="b">
        <f>IF(OR(Survey!$M292="Alternative strategy or hedge",Survey!$M292="Other",Survey!$L292="Prospectus fund"),TRUE,FALSE)</f>
        <v>0</v>
      </c>
      <c r="AA292" s="198" t="b">
        <f>NOT(ISBLANK(Survey!$M292))</f>
        <v>0</v>
      </c>
      <c r="AB292" s="196" t="str">
        <f t="shared" si="170"/>
        <v>Pass</v>
      </c>
      <c r="AC292" s="54" t="b">
        <f>NOT(ISNUMBER(SEARCH("Other",Survey!$P292)))</f>
        <v>1</v>
      </c>
      <c r="AD292" s="53" t="b">
        <f>NOT(ISBLANK(Survey!$Q292))</f>
        <v>0</v>
      </c>
      <c r="AE292" s="239" t="str" cm="1">
        <f t="array" ref="AE292">IF(OR(IF(OR($AG292+$AH292 = 2, $AI292=1), FALSE, TRUE), AND($AF292:$AF292 = 0)),"Pass","Fail")</f>
        <v>Pass</v>
      </c>
      <c r="AF292" s="235">
        <f>COUNTBLANK(Survey!$W292:$Z292)</f>
        <v>4</v>
      </c>
      <c r="AG292" s="235">
        <f>IF(Survey!$I292="Yes",1,0)</f>
        <v>0</v>
      </c>
      <c r="AH292" s="235">
        <f>IF(OR(Survey!$M292="Mutual fund",Survey!$M292="Alternative mutual fund",Survey!$M292="Money market"),1,0)</f>
        <v>0</v>
      </c>
      <c r="AI292" s="240">
        <f>IF(OR(Survey!$M292="ETF",Survey!$M292="ETF, alternative mutual fund"),1,0)</f>
        <v>0</v>
      </c>
      <c r="AJ292" s="196" t="str">
        <f t="shared" si="171"/>
        <v>Pass</v>
      </c>
      <c r="AK292" s="54" t="b">
        <f>NOT(ISNUMBER(SEARCH("Yes",Survey!$AC292)))</f>
        <v>1</v>
      </c>
      <c r="AL292" s="53" t="b">
        <f>IF(COUNTBLANK(Survey!$AD292:$AE292)=0,TRUE, FALSE)</f>
        <v>0</v>
      </c>
      <c r="AM292" s="196" t="str">
        <f t="shared" si="172"/>
        <v>Pass</v>
      </c>
      <c r="AN292" s="54" t="b">
        <f>NOT(ISNUMBER(SEARCH("Yes",Survey!$AF292)))</f>
        <v>1</v>
      </c>
      <c r="AO292" s="53" t="b">
        <f>NOT(ISBLANK(Survey!$AH292))</f>
        <v>0</v>
      </c>
      <c r="AP292" s="196" t="str">
        <f t="shared" si="173"/>
        <v>Pass</v>
      </c>
      <c r="AQ292" s="54" t="b">
        <f>NOT(OR(ISNUMBER(SEARCH("Other",Survey!$AH292)),ISNUMBER(SEARCH("Multiple",Survey!$AH292))))</f>
        <v>1</v>
      </c>
      <c r="AR292" s="53" t="b">
        <f>NOT(ISBLANK(Survey!$AI292))</f>
        <v>0</v>
      </c>
      <c r="AS292" s="196" t="str">
        <f t="shared" si="174"/>
        <v>Fail</v>
      </c>
      <c r="AT292" s="45">
        <f>(Survey!$AL292)</f>
        <v>0</v>
      </c>
      <c r="AU292" s="37" t="str">
        <f t="shared" si="175"/>
        <v>Fail</v>
      </c>
      <c r="AV292" s="38">
        <f>ABS(Survey!$AL292)</f>
        <v>0</v>
      </c>
      <c r="AW292" s="64">
        <f>ABS(Survey!$AM292)+Survey!$AN292-ABS(Survey!$AO292)+ABS(Survey!$AP292)-ABS(Survey!$AQ292)+ABS(Survey!$AR292)-ABS(Survey!$AS292)+Survey!$AT292</f>
        <v>0</v>
      </c>
      <c r="AX292" s="46" t="str">
        <f t="shared" si="176"/>
        <v>No holdings</v>
      </c>
      <c r="AY292" s="37">
        <f t="shared" si="177"/>
        <v>0</v>
      </c>
      <c r="AZ292" s="196" t="str">
        <f t="shared" si="178"/>
        <v>Pass</v>
      </c>
      <c r="BA292" s="54" t="b">
        <f>IF(ABS(Survey!$AT292)=0,TRUE,FALSE)</f>
        <v>1</v>
      </c>
      <c r="BB292" s="53" t="b">
        <f>NOT(ISBLANK(Survey!$AU292))</f>
        <v>0</v>
      </c>
      <c r="BC292" s="37" t="str">
        <f t="shared" si="179"/>
        <v>Fail</v>
      </c>
      <c r="BD292" s="38">
        <f>ABS(Survey!$AL292)</f>
        <v>0</v>
      </c>
      <c r="BE292" s="38" cm="1">
        <f t="array" ref="BE292">SUM(SUMIF(Survey!AW292:BD292,{"&gt;0","&lt;0"})*{1,-1})-SUM(SUMIF(Survey!BF292:BM292,{"&gt;0","&lt;0"})*{1,-1})</f>
        <v>0</v>
      </c>
      <c r="BF292" s="46" t="str">
        <f t="shared" si="180"/>
        <v>No holdings</v>
      </c>
      <c r="BG292" s="37">
        <f t="shared" si="181"/>
        <v>0</v>
      </c>
      <c r="BH292" s="196" t="str">
        <f t="shared" si="182"/>
        <v>Fail</v>
      </c>
      <c r="BI292" s="47">
        <f>ABS(Survey!$AL292)</f>
        <v>0</v>
      </c>
      <c r="BJ292" s="47" cm="1">
        <f t="array" ref="BJ292">SUM(SUMIF(Survey!BO292:CH292,{"&gt;0","&lt;0"})*{1,-1})-SUM(SUMIF(Survey!CJ292:DC292,{"&gt;0","&lt;0"})*{1,-1})</f>
        <v>0</v>
      </c>
      <c r="BK292" s="48" t="str">
        <f t="shared" si="183"/>
        <v>No holdings</v>
      </c>
      <c r="BL292" s="49">
        <f t="shared" si="184"/>
        <v>0</v>
      </c>
      <c r="BM292" s="196" t="str">
        <f t="shared" si="185"/>
        <v>Pass</v>
      </c>
      <c r="BN292" s="54" t="b">
        <f>IF(ABS(Survey!$CH292)=0,TRUE,FALSE)</f>
        <v>1</v>
      </c>
      <c r="BO292" s="53" t="b">
        <f>NOT(ISBLANK(Survey!$CI292))</f>
        <v>0</v>
      </c>
      <c r="BP292" s="196" t="str">
        <f t="shared" si="186"/>
        <v>Pass</v>
      </c>
      <c r="BQ292" s="54" t="b">
        <f>IF(ABS(Survey!$DC292)=0,TRUE,FALSE)</f>
        <v>1</v>
      </c>
      <c r="BR292" s="53" t="b">
        <f>NOT(ISBLANK(Survey!$DD292))</f>
        <v>0</v>
      </c>
      <c r="BS292" s="37" t="str">
        <f t="shared" si="187"/>
        <v>Pass</v>
      </c>
      <c r="BT292" s="38" cm="1">
        <f t="array" ref="BT292">SUM(SUMIF(Survey!CD292,{"&gt;0","&lt;0"})*{1,-1})+SUM(SUMIF(Survey!CY292,{"&gt;0","&lt;0"})*{1,-1})</f>
        <v>0</v>
      </c>
      <c r="BU292" s="38">
        <f>SUM(SUMIF(Survey!DF292:DL292,{"&gt;0","&lt;0"})*{1,-1})+SUM(SUMIF(Survey!DN292:DT292,{"&gt;0","&lt;0"})*{1,-1})</f>
        <v>0</v>
      </c>
      <c r="BV292" s="37">
        <f t="shared" si="188"/>
        <v>0</v>
      </c>
      <c r="BW292" s="37">
        <f t="shared" si="189"/>
        <v>0</v>
      </c>
      <c r="BX292" s="196" t="str">
        <f t="shared" si="190"/>
        <v>Pass</v>
      </c>
      <c r="BY292" s="54" t="b">
        <f>IF(ABS(Survey!$DL292)=0,TRUE,FALSE)</f>
        <v>1</v>
      </c>
      <c r="BZ292" s="53" t="b">
        <f>NOT(ISBLANK(Survey!DM292))</f>
        <v>0</v>
      </c>
      <c r="CA292" s="196" t="str">
        <f t="shared" si="191"/>
        <v>Pass</v>
      </c>
      <c r="CB292" s="54" t="b">
        <f>IF(ABS(Survey!$DT292)=0,TRUE,FALSE)</f>
        <v>1</v>
      </c>
      <c r="CC292" s="53" t="b">
        <f>NOT(ISBLANK(Survey!$DU292))</f>
        <v>0</v>
      </c>
      <c r="CD292" s="196" t="str">
        <f t="shared" si="192"/>
        <v>Fail</v>
      </c>
      <c r="CE292" s="47">
        <f>SUM(SUMIF(Survey!EA292:EC292,{"&gt;0","&lt;0"})*{1,-1})</f>
        <v>0</v>
      </c>
      <c r="CF292" s="50">
        <f t="shared" si="193"/>
        <v>0</v>
      </c>
      <c r="CG292" s="50">
        <f t="shared" si="194"/>
        <v>100</v>
      </c>
      <c r="CH292" s="48" t="b">
        <f>IF(OR(Survey!$M292="ETF",Survey!$M292="ETF, alternative mutual fund",Survey!$M292="Closed-end", Survey!$M292="Split share corp"),TRUE,FALSE)</f>
        <v>0</v>
      </c>
      <c r="CI292" s="196" t="str">
        <f t="shared" si="195"/>
        <v>Fail</v>
      </c>
      <c r="CJ292" s="47">
        <f>SUM(SUMIF(Survey!EE292:EK292,{"&gt;0","&lt;0"})*{1,-1})</f>
        <v>0</v>
      </c>
      <c r="CK292" s="50">
        <f t="shared" si="196"/>
        <v>0</v>
      </c>
      <c r="CL292" s="49">
        <f t="shared" si="197"/>
        <v>100</v>
      </c>
      <c r="CM292" s="196" t="str">
        <f t="shared" si="198"/>
        <v>Fail</v>
      </c>
      <c r="CN292" s="47">
        <f>SUM(SUMIF(Survey!EM292:ES292,{"&gt;0","&lt;0"})*{1,-1})</f>
        <v>0</v>
      </c>
      <c r="CO292" s="50">
        <f t="shared" si="199"/>
        <v>0</v>
      </c>
      <c r="CP292" s="49">
        <f t="shared" si="200"/>
        <v>100</v>
      </c>
    </row>
    <row r="293" spans="1:94">
      <c r="A293" s="1">
        <v>290</v>
      </c>
      <c r="B293" s="37" t="str">
        <f t="shared" si="161"/>
        <v>Pass</v>
      </c>
      <c r="C293" s="37" t="str">
        <f>IF(COUNTBLANK(Survey!B293:ET293)=$C$2, "Pass", "Fail")</f>
        <v>Pass</v>
      </c>
      <c r="D293" s="37" t="str">
        <f t="shared" si="162"/>
        <v>Fail</v>
      </c>
      <c r="F293" s="196" t="str">
        <f t="shared" si="163"/>
        <v>Fail</v>
      </c>
      <c r="G293" s="43">
        <f>COUNTBLANK(Survey!B293:D293)+COUNTBLANK(Survey!G293)+COUNTBLANK(Survey!I293)+COUNTBLANK(Survey!L293:M293)+COUNTBLANK(Survey!P293)+COUNTBLANK(Survey!S293:U293)+COUNTBLANK(Survey!AA293:AC293)+COUNTBLANK(Survey!AF293:AG293)+COUNTBLANK(Survey!AK293)</f>
        <v>17</v>
      </c>
      <c r="H293" s="196" t="str">
        <f t="shared" si="164"/>
        <v>Pass</v>
      </c>
      <c r="I293" s="44">
        <f>LEN(Survey!E293)</f>
        <v>0</v>
      </c>
      <c r="J293" s="196" t="str">
        <f t="shared" si="165"/>
        <v>Pass</v>
      </c>
      <c r="K293" s="43">
        <f>LEN(Survey!F293)</f>
        <v>0</v>
      </c>
      <c r="L293" s="196" t="str">
        <f t="shared" si="166"/>
        <v>Pass</v>
      </c>
      <c r="M293" s="44">
        <f>LEN(Survey!H293)</f>
        <v>0</v>
      </c>
      <c r="N293" s="43" t="str">
        <f>IF(Survey!$L293="Prospectus fund", "Yes", "No")</f>
        <v>No</v>
      </c>
      <c r="O293" s="196" t="str">
        <f t="shared" si="167"/>
        <v>Pass</v>
      </c>
      <c r="P293" s="44">
        <f>MOD((LEN(Survey!J293)+2),11)</f>
        <v>2</v>
      </c>
      <c r="Q293" s="48" t="b">
        <f>IF(OR(Survey!$M293="ETF",Survey!$M293="ETF, alternative mutual fund",Survey!$M293="Closed-end", Survey!$M293="Split share corp", Survey!$I293="Yes"),TRUE,FALSE)</f>
        <v>0</v>
      </c>
      <c r="R293" s="196" t="str">
        <f>IFERROR(IF(AND(OR(U293=V293,V293 = "Either"),NOT(ISBLANK(Survey!K293))),"Pass","Fail"),"Pass")</f>
        <v>Fail</v>
      </c>
      <c r="S293" s="47" cm="1">
        <f t="array" ref="S293">SUM(SUMIF(Survey!BO293:CH293,{"&gt;0","&lt;0"})*{1,-1})</f>
        <v>0</v>
      </c>
      <c r="T293" s="54" cm="1">
        <f t="array" ref="T293">SUM(SUMIF(Survey!BR293,{"&gt;0","&lt;0"})*{1,-1})+SUM(SUMIF(Survey!CB293,{"&gt;0","&lt;0"})*{1,-1})</f>
        <v>0</v>
      </c>
      <c r="U293" s="54">
        <f>Survey!K293</f>
        <v>0</v>
      </c>
      <c r="V293" s="53" t="str">
        <f t="shared" si="168"/>
        <v>Stand-alone</v>
      </c>
      <c r="W293" s="196" t="str">
        <f t="shared" si="169"/>
        <v>Fail</v>
      </c>
      <c r="X293" s="93" cm="1">
        <f t="array" ref="X293">SUM(SUMIF(Survey!BO293:CH293,{"&gt;0","&lt;0"})*{1,-1})+SUM(SUMIF(Survey!CJ293:DC293,{"&gt;0","&lt;0"})*{1,-1})</f>
        <v>0</v>
      </c>
      <c r="Y293" s="93">
        <f>IFERROR(X293/(Survey!$AL293),0)</f>
        <v>0</v>
      </c>
      <c r="Z293" s="198" t="b">
        <f>IF(OR(Survey!$M293="Alternative strategy or hedge",Survey!$M293="Other",Survey!$L293="Prospectus fund"),TRUE,FALSE)</f>
        <v>0</v>
      </c>
      <c r="AA293" s="198" t="b">
        <f>NOT(ISBLANK(Survey!$M293))</f>
        <v>0</v>
      </c>
      <c r="AB293" s="196" t="str">
        <f t="shared" si="170"/>
        <v>Pass</v>
      </c>
      <c r="AC293" s="54" t="b">
        <f>NOT(ISNUMBER(SEARCH("Other",Survey!$P293)))</f>
        <v>1</v>
      </c>
      <c r="AD293" s="53" t="b">
        <f>NOT(ISBLANK(Survey!$Q293))</f>
        <v>0</v>
      </c>
      <c r="AE293" s="239" t="str" cm="1">
        <f t="array" ref="AE293">IF(OR(IF(OR($AG293+$AH293 = 2, $AI293=1), FALSE, TRUE), AND($AF293:$AF293 = 0)),"Pass","Fail")</f>
        <v>Pass</v>
      </c>
      <c r="AF293" s="235">
        <f>COUNTBLANK(Survey!$W293:$Z293)</f>
        <v>4</v>
      </c>
      <c r="AG293" s="235">
        <f>IF(Survey!$I293="Yes",1,0)</f>
        <v>0</v>
      </c>
      <c r="AH293" s="235">
        <f>IF(OR(Survey!$M293="Mutual fund",Survey!$M293="Alternative mutual fund",Survey!$M293="Money market"),1,0)</f>
        <v>0</v>
      </c>
      <c r="AI293" s="240">
        <f>IF(OR(Survey!$M293="ETF",Survey!$M293="ETF, alternative mutual fund"),1,0)</f>
        <v>0</v>
      </c>
      <c r="AJ293" s="196" t="str">
        <f t="shared" si="171"/>
        <v>Pass</v>
      </c>
      <c r="AK293" s="54" t="b">
        <f>NOT(ISNUMBER(SEARCH("Yes",Survey!$AC293)))</f>
        <v>1</v>
      </c>
      <c r="AL293" s="53" t="b">
        <f>IF(COUNTBLANK(Survey!$AD293:$AE293)=0,TRUE, FALSE)</f>
        <v>0</v>
      </c>
      <c r="AM293" s="196" t="str">
        <f t="shared" si="172"/>
        <v>Pass</v>
      </c>
      <c r="AN293" s="54" t="b">
        <f>NOT(ISNUMBER(SEARCH("Yes",Survey!$AF293)))</f>
        <v>1</v>
      </c>
      <c r="AO293" s="53" t="b">
        <f>NOT(ISBLANK(Survey!$AH293))</f>
        <v>0</v>
      </c>
      <c r="AP293" s="196" t="str">
        <f t="shared" si="173"/>
        <v>Pass</v>
      </c>
      <c r="AQ293" s="54" t="b">
        <f>NOT(OR(ISNUMBER(SEARCH("Other",Survey!$AH293)),ISNUMBER(SEARCH("Multiple",Survey!$AH293))))</f>
        <v>1</v>
      </c>
      <c r="AR293" s="53" t="b">
        <f>NOT(ISBLANK(Survey!$AI293))</f>
        <v>0</v>
      </c>
      <c r="AS293" s="196" t="str">
        <f t="shared" si="174"/>
        <v>Fail</v>
      </c>
      <c r="AT293" s="45">
        <f>(Survey!$AL293)</f>
        <v>0</v>
      </c>
      <c r="AU293" s="37" t="str">
        <f t="shared" si="175"/>
        <v>Fail</v>
      </c>
      <c r="AV293" s="38">
        <f>ABS(Survey!$AL293)</f>
        <v>0</v>
      </c>
      <c r="AW293" s="64">
        <f>ABS(Survey!$AM293)+Survey!$AN293-ABS(Survey!$AO293)+ABS(Survey!$AP293)-ABS(Survey!$AQ293)+ABS(Survey!$AR293)-ABS(Survey!$AS293)+Survey!$AT293</f>
        <v>0</v>
      </c>
      <c r="AX293" s="46" t="str">
        <f t="shared" si="176"/>
        <v>No holdings</v>
      </c>
      <c r="AY293" s="37">
        <f t="shared" si="177"/>
        <v>0</v>
      </c>
      <c r="AZ293" s="196" t="str">
        <f t="shared" si="178"/>
        <v>Pass</v>
      </c>
      <c r="BA293" s="54" t="b">
        <f>IF(ABS(Survey!$AT293)=0,TRUE,FALSE)</f>
        <v>1</v>
      </c>
      <c r="BB293" s="53" t="b">
        <f>NOT(ISBLANK(Survey!$AU293))</f>
        <v>0</v>
      </c>
      <c r="BC293" s="37" t="str">
        <f t="shared" si="179"/>
        <v>Fail</v>
      </c>
      <c r="BD293" s="38">
        <f>ABS(Survey!$AL293)</f>
        <v>0</v>
      </c>
      <c r="BE293" s="38" cm="1">
        <f t="array" ref="BE293">SUM(SUMIF(Survey!AW293:BD293,{"&gt;0","&lt;0"})*{1,-1})-SUM(SUMIF(Survey!BF293:BM293,{"&gt;0","&lt;0"})*{1,-1})</f>
        <v>0</v>
      </c>
      <c r="BF293" s="46" t="str">
        <f t="shared" si="180"/>
        <v>No holdings</v>
      </c>
      <c r="BG293" s="37">
        <f t="shared" si="181"/>
        <v>0</v>
      </c>
      <c r="BH293" s="196" t="str">
        <f t="shared" si="182"/>
        <v>Fail</v>
      </c>
      <c r="BI293" s="47">
        <f>ABS(Survey!$AL293)</f>
        <v>0</v>
      </c>
      <c r="BJ293" s="47" cm="1">
        <f t="array" ref="BJ293">SUM(SUMIF(Survey!BO293:CH293,{"&gt;0","&lt;0"})*{1,-1})-SUM(SUMIF(Survey!CJ293:DC293,{"&gt;0","&lt;0"})*{1,-1})</f>
        <v>0</v>
      </c>
      <c r="BK293" s="48" t="str">
        <f t="shared" si="183"/>
        <v>No holdings</v>
      </c>
      <c r="BL293" s="49">
        <f t="shared" si="184"/>
        <v>0</v>
      </c>
      <c r="BM293" s="196" t="str">
        <f t="shared" si="185"/>
        <v>Pass</v>
      </c>
      <c r="BN293" s="54" t="b">
        <f>IF(ABS(Survey!$CH293)=0,TRUE,FALSE)</f>
        <v>1</v>
      </c>
      <c r="BO293" s="53" t="b">
        <f>NOT(ISBLANK(Survey!$CI293))</f>
        <v>0</v>
      </c>
      <c r="BP293" s="196" t="str">
        <f t="shared" si="186"/>
        <v>Pass</v>
      </c>
      <c r="BQ293" s="54" t="b">
        <f>IF(ABS(Survey!$DC293)=0,TRUE,FALSE)</f>
        <v>1</v>
      </c>
      <c r="BR293" s="53" t="b">
        <f>NOT(ISBLANK(Survey!$DD293))</f>
        <v>0</v>
      </c>
      <c r="BS293" s="37" t="str">
        <f t="shared" si="187"/>
        <v>Pass</v>
      </c>
      <c r="BT293" s="38" cm="1">
        <f t="array" ref="BT293">SUM(SUMIF(Survey!CD293,{"&gt;0","&lt;0"})*{1,-1})+SUM(SUMIF(Survey!CY293,{"&gt;0","&lt;0"})*{1,-1})</f>
        <v>0</v>
      </c>
      <c r="BU293" s="38">
        <f>SUM(SUMIF(Survey!DF293:DL293,{"&gt;0","&lt;0"})*{1,-1})+SUM(SUMIF(Survey!DN293:DT293,{"&gt;0","&lt;0"})*{1,-1})</f>
        <v>0</v>
      </c>
      <c r="BV293" s="37">
        <f t="shared" si="188"/>
        <v>0</v>
      </c>
      <c r="BW293" s="37">
        <f t="shared" si="189"/>
        <v>0</v>
      </c>
      <c r="BX293" s="196" t="str">
        <f t="shared" si="190"/>
        <v>Pass</v>
      </c>
      <c r="BY293" s="54" t="b">
        <f>IF(ABS(Survey!$DL293)=0,TRUE,FALSE)</f>
        <v>1</v>
      </c>
      <c r="BZ293" s="53" t="b">
        <f>NOT(ISBLANK(Survey!DM293))</f>
        <v>0</v>
      </c>
      <c r="CA293" s="196" t="str">
        <f t="shared" si="191"/>
        <v>Pass</v>
      </c>
      <c r="CB293" s="54" t="b">
        <f>IF(ABS(Survey!$DT293)=0,TRUE,FALSE)</f>
        <v>1</v>
      </c>
      <c r="CC293" s="53" t="b">
        <f>NOT(ISBLANK(Survey!$DU293))</f>
        <v>0</v>
      </c>
      <c r="CD293" s="196" t="str">
        <f t="shared" si="192"/>
        <v>Fail</v>
      </c>
      <c r="CE293" s="47">
        <f>SUM(SUMIF(Survey!EA293:EC293,{"&gt;0","&lt;0"})*{1,-1})</f>
        <v>0</v>
      </c>
      <c r="CF293" s="50">
        <f t="shared" si="193"/>
        <v>0</v>
      </c>
      <c r="CG293" s="50">
        <f t="shared" si="194"/>
        <v>100</v>
      </c>
      <c r="CH293" s="48" t="b">
        <f>IF(OR(Survey!$M293="ETF",Survey!$M293="ETF, alternative mutual fund",Survey!$M293="Closed-end", Survey!$M293="Split share corp"),TRUE,FALSE)</f>
        <v>0</v>
      </c>
      <c r="CI293" s="196" t="str">
        <f t="shared" si="195"/>
        <v>Fail</v>
      </c>
      <c r="CJ293" s="47">
        <f>SUM(SUMIF(Survey!EE293:EK293,{"&gt;0","&lt;0"})*{1,-1})</f>
        <v>0</v>
      </c>
      <c r="CK293" s="50">
        <f t="shared" si="196"/>
        <v>0</v>
      </c>
      <c r="CL293" s="49">
        <f t="shared" si="197"/>
        <v>100</v>
      </c>
      <c r="CM293" s="196" t="str">
        <f t="shared" si="198"/>
        <v>Fail</v>
      </c>
      <c r="CN293" s="47">
        <f>SUM(SUMIF(Survey!EM293:ES293,{"&gt;0","&lt;0"})*{1,-1})</f>
        <v>0</v>
      </c>
      <c r="CO293" s="50">
        <f t="shared" si="199"/>
        <v>0</v>
      </c>
      <c r="CP293" s="49">
        <f t="shared" si="200"/>
        <v>100</v>
      </c>
    </row>
    <row r="294" spans="1:94">
      <c r="A294" s="1">
        <v>291</v>
      </c>
      <c r="B294" s="37" t="str">
        <f t="shared" si="161"/>
        <v>Pass</v>
      </c>
      <c r="C294" s="37" t="str">
        <f>IF(COUNTBLANK(Survey!B294:ET294)=$C$2, "Pass", "Fail")</f>
        <v>Pass</v>
      </c>
      <c r="D294" s="37" t="str">
        <f t="shared" si="162"/>
        <v>Fail</v>
      </c>
      <c r="F294" s="196" t="str">
        <f t="shared" si="163"/>
        <v>Fail</v>
      </c>
      <c r="G294" s="43">
        <f>COUNTBLANK(Survey!B294:D294)+COUNTBLANK(Survey!G294)+COUNTBLANK(Survey!I294)+COUNTBLANK(Survey!L294:M294)+COUNTBLANK(Survey!P294)+COUNTBLANK(Survey!S294:U294)+COUNTBLANK(Survey!AA294:AC294)+COUNTBLANK(Survey!AF294:AG294)+COUNTBLANK(Survey!AK294)</f>
        <v>17</v>
      </c>
      <c r="H294" s="196" t="str">
        <f t="shared" si="164"/>
        <v>Pass</v>
      </c>
      <c r="I294" s="44">
        <f>LEN(Survey!E294)</f>
        <v>0</v>
      </c>
      <c r="J294" s="196" t="str">
        <f t="shared" si="165"/>
        <v>Pass</v>
      </c>
      <c r="K294" s="43">
        <f>LEN(Survey!F294)</f>
        <v>0</v>
      </c>
      <c r="L294" s="196" t="str">
        <f t="shared" si="166"/>
        <v>Pass</v>
      </c>
      <c r="M294" s="44">
        <f>LEN(Survey!H294)</f>
        <v>0</v>
      </c>
      <c r="N294" s="43" t="str">
        <f>IF(Survey!$L294="Prospectus fund", "Yes", "No")</f>
        <v>No</v>
      </c>
      <c r="O294" s="196" t="str">
        <f t="shared" si="167"/>
        <v>Pass</v>
      </c>
      <c r="P294" s="44">
        <f>MOD((LEN(Survey!J294)+2),11)</f>
        <v>2</v>
      </c>
      <c r="Q294" s="48" t="b">
        <f>IF(OR(Survey!$M294="ETF",Survey!$M294="ETF, alternative mutual fund",Survey!$M294="Closed-end", Survey!$M294="Split share corp", Survey!$I294="Yes"),TRUE,FALSE)</f>
        <v>0</v>
      </c>
      <c r="R294" s="196" t="str">
        <f>IFERROR(IF(AND(OR(U294=V294,V294 = "Either"),NOT(ISBLANK(Survey!K294))),"Pass","Fail"),"Pass")</f>
        <v>Fail</v>
      </c>
      <c r="S294" s="47" cm="1">
        <f t="array" ref="S294">SUM(SUMIF(Survey!BO294:CH294,{"&gt;0","&lt;0"})*{1,-1})</f>
        <v>0</v>
      </c>
      <c r="T294" s="54" cm="1">
        <f t="array" ref="T294">SUM(SUMIF(Survey!BR294,{"&gt;0","&lt;0"})*{1,-1})+SUM(SUMIF(Survey!CB294,{"&gt;0","&lt;0"})*{1,-1})</f>
        <v>0</v>
      </c>
      <c r="U294" s="54">
        <f>Survey!K294</f>
        <v>0</v>
      </c>
      <c r="V294" s="53" t="str">
        <f t="shared" si="168"/>
        <v>Stand-alone</v>
      </c>
      <c r="W294" s="196" t="str">
        <f t="shared" si="169"/>
        <v>Fail</v>
      </c>
      <c r="X294" s="93" cm="1">
        <f t="array" ref="X294">SUM(SUMIF(Survey!BO294:CH294,{"&gt;0","&lt;0"})*{1,-1})+SUM(SUMIF(Survey!CJ294:DC294,{"&gt;0","&lt;0"})*{1,-1})</f>
        <v>0</v>
      </c>
      <c r="Y294" s="93">
        <f>IFERROR(X294/(Survey!$AL294),0)</f>
        <v>0</v>
      </c>
      <c r="Z294" s="198" t="b">
        <f>IF(OR(Survey!$M294="Alternative strategy or hedge",Survey!$M294="Other",Survey!$L294="Prospectus fund"),TRUE,FALSE)</f>
        <v>0</v>
      </c>
      <c r="AA294" s="198" t="b">
        <f>NOT(ISBLANK(Survey!$M294))</f>
        <v>0</v>
      </c>
      <c r="AB294" s="196" t="str">
        <f t="shared" si="170"/>
        <v>Pass</v>
      </c>
      <c r="AC294" s="54" t="b">
        <f>NOT(ISNUMBER(SEARCH("Other",Survey!$P294)))</f>
        <v>1</v>
      </c>
      <c r="AD294" s="53" t="b">
        <f>NOT(ISBLANK(Survey!$Q294))</f>
        <v>0</v>
      </c>
      <c r="AE294" s="239" t="str" cm="1">
        <f t="array" ref="AE294">IF(OR(IF(OR($AG294+$AH294 = 2, $AI294=1), FALSE, TRUE), AND($AF294:$AF294 = 0)),"Pass","Fail")</f>
        <v>Pass</v>
      </c>
      <c r="AF294" s="235">
        <f>COUNTBLANK(Survey!$W294:$Z294)</f>
        <v>4</v>
      </c>
      <c r="AG294" s="235">
        <f>IF(Survey!$I294="Yes",1,0)</f>
        <v>0</v>
      </c>
      <c r="AH294" s="235">
        <f>IF(OR(Survey!$M294="Mutual fund",Survey!$M294="Alternative mutual fund",Survey!$M294="Money market"),1,0)</f>
        <v>0</v>
      </c>
      <c r="AI294" s="240">
        <f>IF(OR(Survey!$M294="ETF",Survey!$M294="ETF, alternative mutual fund"),1,0)</f>
        <v>0</v>
      </c>
      <c r="AJ294" s="196" t="str">
        <f t="shared" si="171"/>
        <v>Pass</v>
      </c>
      <c r="AK294" s="54" t="b">
        <f>NOT(ISNUMBER(SEARCH("Yes",Survey!$AC294)))</f>
        <v>1</v>
      </c>
      <c r="AL294" s="53" t="b">
        <f>IF(COUNTBLANK(Survey!$AD294:$AE294)=0,TRUE, FALSE)</f>
        <v>0</v>
      </c>
      <c r="AM294" s="196" t="str">
        <f t="shared" si="172"/>
        <v>Pass</v>
      </c>
      <c r="AN294" s="54" t="b">
        <f>NOT(ISNUMBER(SEARCH("Yes",Survey!$AF294)))</f>
        <v>1</v>
      </c>
      <c r="AO294" s="53" t="b">
        <f>NOT(ISBLANK(Survey!$AH294))</f>
        <v>0</v>
      </c>
      <c r="AP294" s="196" t="str">
        <f t="shared" si="173"/>
        <v>Pass</v>
      </c>
      <c r="AQ294" s="54" t="b">
        <f>NOT(OR(ISNUMBER(SEARCH("Other",Survey!$AH294)),ISNUMBER(SEARCH("Multiple",Survey!$AH294))))</f>
        <v>1</v>
      </c>
      <c r="AR294" s="53" t="b">
        <f>NOT(ISBLANK(Survey!$AI294))</f>
        <v>0</v>
      </c>
      <c r="AS294" s="196" t="str">
        <f t="shared" si="174"/>
        <v>Fail</v>
      </c>
      <c r="AT294" s="45">
        <f>(Survey!$AL294)</f>
        <v>0</v>
      </c>
      <c r="AU294" s="37" t="str">
        <f t="shared" si="175"/>
        <v>Fail</v>
      </c>
      <c r="AV294" s="38">
        <f>ABS(Survey!$AL294)</f>
        <v>0</v>
      </c>
      <c r="AW294" s="64">
        <f>ABS(Survey!$AM294)+Survey!$AN294-ABS(Survey!$AO294)+ABS(Survey!$AP294)-ABS(Survey!$AQ294)+ABS(Survey!$AR294)-ABS(Survey!$AS294)+Survey!$AT294</f>
        <v>0</v>
      </c>
      <c r="AX294" s="46" t="str">
        <f t="shared" si="176"/>
        <v>No holdings</v>
      </c>
      <c r="AY294" s="37">
        <f t="shared" si="177"/>
        <v>0</v>
      </c>
      <c r="AZ294" s="196" t="str">
        <f t="shared" si="178"/>
        <v>Pass</v>
      </c>
      <c r="BA294" s="54" t="b">
        <f>IF(ABS(Survey!$AT294)=0,TRUE,FALSE)</f>
        <v>1</v>
      </c>
      <c r="BB294" s="53" t="b">
        <f>NOT(ISBLANK(Survey!$AU294))</f>
        <v>0</v>
      </c>
      <c r="BC294" s="37" t="str">
        <f t="shared" si="179"/>
        <v>Fail</v>
      </c>
      <c r="BD294" s="38">
        <f>ABS(Survey!$AL294)</f>
        <v>0</v>
      </c>
      <c r="BE294" s="38" cm="1">
        <f t="array" ref="BE294">SUM(SUMIF(Survey!AW294:BD294,{"&gt;0","&lt;0"})*{1,-1})-SUM(SUMIF(Survey!BF294:BM294,{"&gt;0","&lt;0"})*{1,-1})</f>
        <v>0</v>
      </c>
      <c r="BF294" s="46" t="str">
        <f t="shared" si="180"/>
        <v>No holdings</v>
      </c>
      <c r="BG294" s="37">
        <f t="shared" si="181"/>
        <v>0</v>
      </c>
      <c r="BH294" s="196" t="str">
        <f t="shared" si="182"/>
        <v>Fail</v>
      </c>
      <c r="BI294" s="47">
        <f>ABS(Survey!$AL294)</f>
        <v>0</v>
      </c>
      <c r="BJ294" s="47" cm="1">
        <f t="array" ref="BJ294">SUM(SUMIF(Survey!BO294:CH294,{"&gt;0","&lt;0"})*{1,-1})-SUM(SUMIF(Survey!CJ294:DC294,{"&gt;0","&lt;0"})*{1,-1})</f>
        <v>0</v>
      </c>
      <c r="BK294" s="48" t="str">
        <f t="shared" si="183"/>
        <v>No holdings</v>
      </c>
      <c r="BL294" s="49">
        <f t="shared" si="184"/>
        <v>0</v>
      </c>
      <c r="BM294" s="196" t="str">
        <f t="shared" si="185"/>
        <v>Pass</v>
      </c>
      <c r="BN294" s="54" t="b">
        <f>IF(ABS(Survey!$CH294)=0,TRUE,FALSE)</f>
        <v>1</v>
      </c>
      <c r="BO294" s="53" t="b">
        <f>NOT(ISBLANK(Survey!$CI294))</f>
        <v>0</v>
      </c>
      <c r="BP294" s="196" t="str">
        <f t="shared" si="186"/>
        <v>Pass</v>
      </c>
      <c r="BQ294" s="54" t="b">
        <f>IF(ABS(Survey!$DC294)=0,TRUE,FALSE)</f>
        <v>1</v>
      </c>
      <c r="BR294" s="53" t="b">
        <f>NOT(ISBLANK(Survey!$DD294))</f>
        <v>0</v>
      </c>
      <c r="BS294" s="37" t="str">
        <f t="shared" si="187"/>
        <v>Pass</v>
      </c>
      <c r="BT294" s="38" cm="1">
        <f t="array" ref="BT294">SUM(SUMIF(Survey!CD294,{"&gt;0","&lt;0"})*{1,-1})+SUM(SUMIF(Survey!CY294,{"&gt;0","&lt;0"})*{1,-1})</f>
        <v>0</v>
      </c>
      <c r="BU294" s="38">
        <f>SUM(SUMIF(Survey!DF294:DL294,{"&gt;0","&lt;0"})*{1,-1})+SUM(SUMIF(Survey!DN294:DT294,{"&gt;0","&lt;0"})*{1,-1})</f>
        <v>0</v>
      </c>
      <c r="BV294" s="37">
        <f t="shared" si="188"/>
        <v>0</v>
      </c>
      <c r="BW294" s="37">
        <f t="shared" si="189"/>
        <v>0</v>
      </c>
      <c r="BX294" s="196" t="str">
        <f t="shared" si="190"/>
        <v>Pass</v>
      </c>
      <c r="BY294" s="54" t="b">
        <f>IF(ABS(Survey!$DL294)=0,TRUE,FALSE)</f>
        <v>1</v>
      </c>
      <c r="BZ294" s="53" t="b">
        <f>NOT(ISBLANK(Survey!DM294))</f>
        <v>0</v>
      </c>
      <c r="CA294" s="196" t="str">
        <f t="shared" si="191"/>
        <v>Pass</v>
      </c>
      <c r="CB294" s="54" t="b">
        <f>IF(ABS(Survey!$DT294)=0,TRUE,FALSE)</f>
        <v>1</v>
      </c>
      <c r="CC294" s="53" t="b">
        <f>NOT(ISBLANK(Survey!$DU294))</f>
        <v>0</v>
      </c>
      <c r="CD294" s="196" t="str">
        <f t="shared" si="192"/>
        <v>Fail</v>
      </c>
      <c r="CE294" s="47">
        <f>SUM(SUMIF(Survey!EA294:EC294,{"&gt;0","&lt;0"})*{1,-1})</f>
        <v>0</v>
      </c>
      <c r="CF294" s="50">
        <f t="shared" si="193"/>
        <v>0</v>
      </c>
      <c r="CG294" s="50">
        <f t="shared" si="194"/>
        <v>100</v>
      </c>
      <c r="CH294" s="48" t="b">
        <f>IF(OR(Survey!$M294="ETF",Survey!$M294="ETF, alternative mutual fund",Survey!$M294="Closed-end", Survey!$M294="Split share corp"),TRUE,FALSE)</f>
        <v>0</v>
      </c>
      <c r="CI294" s="196" t="str">
        <f t="shared" si="195"/>
        <v>Fail</v>
      </c>
      <c r="CJ294" s="47">
        <f>SUM(SUMIF(Survey!EE294:EK294,{"&gt;0","&lt;0"})*{1,-1})</f>
        <v>0</v>
      </c>
      <c r="CK294" s="50">
        <f t="shared" si="196"/>
        <v>0</v>
      </c>
      <c r="CL294" s="49">
        <f t="shared" si="197"/>
        <v>100</v>
      </c>
      <c r="CM294" s="196" t="str">
        <f t="shared" si="198"/>
        <v>Fail</v>
      </c>
      <c r="CN294" s="47">
        <f>SUM(SUMIF(Survey!EM294:ES294,{"&gt;0","&lt;0"})*{1,-1})</f>
        <v>0</v>
      </c>
      <c r="CO294" s="50">
        <f t="shared" si="199"/>
        <v>0</v>
      </c>
      <c r="CP294" s="49">
        <f t="shared" si="200"/>
        <v>100</v>
      </c>
    </row>
    <row r="295" spans="1:94">
      <c r="A295" s="1">
        <v>292</v>
      </c>
      <c r="B295" s="37" t="str">
        <f t="shared" si="161"/>
        <v>Pass</v>
      </c>
      <c r="C295" s="37" t="str">
        <f>IF(COUNTBLANK(Survey!B295:ET295)=$C$2, "Pass", "Fail")</f>
        <v>Pass</v>
      </c>
      <c r="D295" s="37" t="str">
        <f t="shared" si="162"/>
        <v>Fail</v>
      </c>
      <c r="F295" s="196" t="str">
        <f t="shared" si="163"/>
        <v>Fail</v>
      </c>
      <c r="G295" s="43">
        <f>COUNTBLANK(Survey!B295:D295)+COUNTBLANK(Survey!G295)+COUNTBLANK(Survey!I295)+COUNTBLANK(Survey!L295:M295)+COUNTBLANK(Survey!P295)+COUNTBLANK(Survey!S295:U295)+COUNTBLANK(Survey!AA295:AC295)+COUNTBLANK(Survey!AF295:AG295)+COUNTBLANK(Survey!AK295)</f>
        <v>17</v>
      </c>
      <c r="H295" s="196" t="str">
        <f t="shared" si="164"/>
        <v>Pass</v>
      </c>
      <c r="I295" s="44">
        <f>LEN(Survey!E295)</f>
        <v>0</v>
      </c>
      <c r="J295" s="196" t="str">
        <f t="shared" si="165"/>
        <v>Pass</v>
      </c>
      <c r="K295" s="43">
        <f>LEN(Survey!F295)</f>
        <v>0</v>
      </c>
      <c r="L295" s="196" t="str">
        <f t="shared" si="166"/>
        <v>Pass</v>
      </c>
      <c r="M295" s="44">
        <f>LEN(Survey!H295)</f>
        <v>0</v>
      </c>
      <c r="N295" s="43" t="str">
        <f>IF(Survey!$L295="Prospectus fund", "Yes", "No")</f>
        <v>No</v>
      </c>
      <c r="O295" s="196" t="str">
        <f t="shared" si="167"/>
        <v>Pass</v>
      </c>
      <c r="P295" s="44">
        <f>MOD((LEN(Survey!J295)+2),11)</f>
        <v>2</v>
      </c>
      <c r="Q295" s="48" t="b">
        <f>IF(OR(Survey!$M295="ETF",Survey!$M295="ETF, alternative mutual fund",Survey!$M295="Closed-end", Survey!$M295="Split share corp", Survey!$I295="Yes"),TRUE,FALSE)</f>
        <v>0</v>
      </c>
      <c r="R295" s="196" t="str">
        <f>IFERROR(IF(AND(OR(U295=V295,V295 = "Either"),NOT(ISBLANK(Survey!K295))),"Pass","Fail"),"Pass")</f>
        <v>Fail</v>
      </c>
      <c r="S295" s="47" cm="1">
        <f t="array" ref="S295">SUM(SUMIF(Survey!BO295:CH295,{"&gt;0","&lt;0"})*{1,-1})</f>
        <v>0</v>
      </c>
      <c r="T295" s="54" cm="1">
        <f t="array" ref="T295">SUM(SUMIF(Survey!BR295,{"&gt;0","&lt;0"})*{1,-1})+SUM(SUMIF(Survey!CB295,{"&gt;0","&lt;0"})*{1,-1})</f>
        <v>0</v>
      </c>
      <c r="U295" s="54">
        <f>Survey!K295</f>
        <v>0</v>
      </c>
      <c r="V295" s="53" t="str">
        <f t="shared" si="168"/>
        <v>Stand-alone</v>
      </c>
      <c r="W295" s="196" t="str">
        <f t="shared" si="169"/>
        <v>Fail</v>
      </c>
      <c r="X295" s="93" cm="1">
        <f t="array" ref="X295">SUM(SUMIF(Survey!BO295:CH295,{"&gt;0","&lt;0"})*{1,-1})+SUM(SUMIF(Survey!CJ295:DC295,{"&gt;0","&lt;0"})*{1,-1})</f>
        <v>0</v>
      </c>
      <c r="Y295" s="93">
        <f>IFERROR(X295/(Survey!$AL295),0)</f>
        <v>0</v>
      </c>
      <c r="Z295" s="198" t="b">
        <f>IF(OR(Survey!$M295="Alternative strategy or hedge",Survey!$M295="Other",Survey!$L295="Prospectus fund"),TRUE,FALSE)</f>
        <v>0</v>
      </c>
      <c r="AA295" s="198" t="b">
        <f>NOT(ISBLANK(Survey!$M295))</f>
        <v>0</v>
      </c>
      <c r="AB295" s="196" t="str">
        <f t="shared" si="170"/>
        <v>Pass</v>
      </c>
      <c r="AC295" s="54" t="b">
        <f>NOT(ISNUMBER(SEARCH("Other",Survey!$P295)))</f>
        <v>1</v>
      </c>
      <c r="AD295" s="53" t="b">
        <f>NOT(ISBLANK(Survey!$Q295))</f>
        <v>0</v>
      </c>
      <c r="AE295" s="239" t="str" cm="1">
        <f t="array" ref="AE295">IF(OR(IF(OR($AG295+$AH295 = 2, $AI295=1), FALSE, TRUE), AND($AF295:$AF295 = 0)),"Pass","Fail")</f>
        <v>Pass</v>
      </c>
      <c r="AF295" s="235">
        <f>COUNTBLANK(Survey!$W295:$Z295)</f>
        <v>4</v>
      </c>
      <c r="AG295" s="235">
        <f>IF(Survey!$I295="Yes",1,0)</f>
        <v>0</v>
      </c>
      <c r="AH295" s="235">
        <f>IF(OR(Survey!$M295="Mutual fund",Survey!$M295="Alternative mutual fund",Survey!$M295="Money market"),1,0)</f>
        <v>0</v>
      </c>
      <c r="AI295" s="240">
        <f>IF(OR(Survey!$M295="ETF",Survey!$M295="ETF, alternative mutual fund"),1,0)</f>
        <v>0</v>
      </c>
      <c r="AJ295" s="196" t="str">
        <f t="shared" si="171"/>
        <v>Pass</v>
      </c>
      <c r="AK295" s="54" t="b">
        <f>NOT(ISNUMBER(SEARCH("Yes",Survey!$AC295)))</f>
        <v>1</v>
      </c>
      <c r="AL295" s="53" t="b">
        <f>IF(COUNTBLANK(Survey!$AD295:$AE295)=0,TRUE, FALSE)</f>
        <v>0</v>
      </c>
      <c r="AM295" s="196" t="str">
        <f t="shared" si="172"/>
        <v>Pass</v>
      </c>
      <c r="AN295" s="54" t="b">
        <f>NOT(ISNUMBER(SEARCH("Yes",Survey!$AF295)))</f>
        <v>1</v>
      </c>
      <c r="AO295" s="53" t="b">
        <f>NOT(ISBLANK(Survey!$AH295))</f>
        <v>0</v>
      </c>
      <c r="AP295" s="196" t="str">
        <f t="shared" si="173"/>
        <v>Pass</v>
      </c>
      <c r="AQ295" s="54" t="b">
        <f>NOT(OR(ISNUMBER(SEARCH("Other",Survey!$AH295)),ISNUMBER(SEARCH("Multiple",Survey!$AH295))))</f>
        <v>1</v>
      </c>
      <c r="AR295" s="53" t="b">
        <f>NOT(ISBLANK(Survey!$AI295))</f>
        <v>0</v>
      </c>
      <c r="AS295" s="196" t="str">
        <f t="shared" si="174"/>
        <v>Fail</v>
      </c>
      <c r="AT295" s="45">
        <f>(Survey!$AL295)</f>
        <v>0</v>
      </c>
      <c r="AU295" s="37" t="str">
        <f t="shared" si="175"/>
        <v>Fail</v>
      </c>
      <c r="AV295" s="38">
        <f>ABS(Survey!$AL295)</f>
        <v>0</v>
      </c>
      <c r="AW295" s="64">
        <f>ABS(Survey!$AM295)+Survey!$AN295-ABS(Survey!$AO295)+ABS(Survey!$AP295)-ABS(Survey!$AQ295)+ABS(Survey!$AR295)-ABS(Survey!$AS295)+Survey!$AT295</f>
        <v>0</v>
      </c>
      <c r="AX295" s="46" t="str">
        <f t="shared" si="176"/>
        <v>No holdings</v>
      </c>
      <c r="AY295" s="37">
        <f t="shared" si="177"/>
        <v>0</v>
      </c>
      <c r="AZ295" s="196" t="str">
        <f t="shared" si="178"/>
        <v>Pass</v>
      </c>
      <c r="BA295" s="54" t="b">
        <f>IF(ABS(Survey!$AT295)=0,TRUE,FALSE)</f>
        <v>1</v>
      </c>
      <c r="BB295" s="53" t="b">
        <f>NOT(ISBLANK(Survey!$AU295))</f>
        <v>0</v>
      </c>
      <c r="BC295" s="37" t="str">
        <f t="shared" si="179"/>
        <v>Fail</v>
      </c>
      <c r="BD295" s="38">
        <f>ABS(Survey!$AL295)</f>
        <v>0</v>
      </c>
      <c r="BE295" s="38" cm="1">
        <f t="array" ref="BE295">SUM(SUMIF(Survey!AW295:BD295,{"&gt;0","&lt;0"})*{1,-1})-SUM(SUMIF(Survey!BF295:BM295,{"&gt;0","&lt;0"})*{1,-1})</f>
        <v>0</v>
      </c>
      <c r="BF295" s="46" t="str">
        <f t="shared" si="180"/>
        <v>No holdings</v>
      </c>
      <c r="BG295" s="37">
        <f t="shared" si="181"/>
        <v>0</v>
      </c>
      <c r="BH295" s="196" t="str">
        <f t="shared" si="182"/>
        <v>Fail</v>
      </c>
      <c r="BI295" s="47">
        <f>ABS(Survey!$AL295)</f>
        <v>0</v>
      </c>
      <c r="BJ295" s="47" cm="1">
        <f t="array" ref="BJ295">SUM(SUMIF(Survey!BO295:CH295,{"&gt;0","&lt;0"})*{1,-1})-SUM(SUMIF(Survey!CJ295:DC295,{"&gt;0","&lt;0"})*{1,-1})</f>
        <v>0</v>
      </c>
      <c r="BK295" s="48" t="str">
        <f t="shared" si="183"/>
        <v>No holdings</v>
      </c>
      <c r="BL295" s="49">
        <f t="shared" si="184"/>
        <v>0</v>
      </c>
      <c r="BM295" s="196" t="str">
        <f t="shared" si="185"/>
        <v>Pass</v>
      </c>
      <c r="BN295" s="54" t="b">
        <f>IF(ABS(Survey!$CH295)=0,TRUE,FALSE)</f>
        <v>1</v>
      </c>
      <c r="BO295" s="53" t="b">
        <f>NOT(ISBLANK(Survey!$CI295))</f>
        <v>0</v>
      </c>
      <c r="BP295" s="196" t="str">
        <f t="shared" si="186"/>
        <v>Pass</v>
      </c>
      <c r="BQ295" s="54" t="b">
        <f>IF(ABS(Survey!$DC295)=0,TRUE,FALSE)</f>
        <v>1</v>
      </c>
      <c r="BR295" s="53" t="b">
        <f>NOT(ISBLANK(Survey!$DD295))</f>
        <v>0</v>
      </c>
      <c r="BS295" s="37" t="str">
        <f t="shared" si="187"/>
        <v>Pass</v>
      </c>
      <c r="BT295" s="38" cm="1">
        <f t="array" ref="BT295">SUM(SUMIF(Survey!CD295,{"&gt;0","&lt;0"})*{1,-1})+SUM(SUMIF(Survey!CY295,{"&gt;0","&lt;0"})*{1,-1})</f>
        <v>0</v>
      </c>
      <c r="BU295" s="38">
        <f>SUM(SUMIF(Survey!DF295:DL295,{"&gt;0","&lt;0"})*{1,-1})+SUM(SUMIF(Survey!DN295:DT295,{"&gt;0","&lt;0"})*{1,-1})</f>
        <v>0</v>
      </c>
      <c r="BV295" s="37">
        <f t="shared" si="188"/>
        <v>0</v>
      </c>
      <c r="BW295" s="37">
        <f t="shared" si="189"/>
        <v>0</v>
      </c>
      <c r="BX295" s="196" t="str">
        <f t="shared" si="190"/>
        <v>Pass</v>
      </c>
      <c r="BY295" s="54" t="b">
        <f>IF(ABS(Survey!$DL295)=0,TRUE,FALSE)</f>
        <v>1</v>
      </c>
      <c r="BZ295" s="53" t="b">
        <f>NOT(ISBLANK(Survey!DM295))</f>
        <v>0</v>
      </c>
      <c r="CA295" s="196" t="str">
        <f t="shared" si="191"/>
        <v>Pass</v>
      </c>
      <c r="CB295" s="54" t="b">
        <f>IF(ABS(Survey!$DT295)=0,TRUE,FALSE)</f>
        <v>1</v>
      </c>
      <c r="CC295" s="53" t="b">
        <f>NOT(ISBLANK(Survey!$DU295))</f>
        <v>0</v>
      </c>
      <c r="CD295" s="196" t="str">
        <f t="shared" si="192"/>
        <v>Fail</v>
      </c>
      <c r="CE295" s="47">
        <f>SUM(SUMIF(Survey!EA295:EC295,{"&gt;0","&lt;0"})*{1,-1})</f>
        <v>0</v>
      </c>
      <c r="CF295" s="50">
        <f t="shared" si="193"/>
        <v>0</v>
      </c>
      <c r="CG295" s="50">
        <f t="shared" si="194"/>
        <v>100</v>
      </c>
      <c r="CH295" s="48" t="b">
        <f>IF(OR(Survey!$M295="ETF",Survey!$M295="ETF, alternative mutual fund",Survey!$M295="Closed-end", Survey!$M295="Split share corp"),TRUE,FALSE)</f>
        <v>0</v>
      </c>
      <c r="CI295" s="196" t="str">
        <f t="shared" si="195"/>
        <v>Fail</v>
      </c>
      <c r="CJ295" s="47">
        <f>SUM(SUMIF(Survey!EE295:EK295,{"&gt;0","&lt;0"})*{1,-1})</f>
        <v>0</v>
      </c>
      <c r="CK295" s="50">
        <f t="shared" si="196"/>
        <v>0</v>
      </c>
      <c r="CL295" s="49">
        <f t="shared" si="197"/>
        <v>100</v>
      </c>
      <c r="CM295" s="196" t="str">
        <f t="shared" si="198"/>
        <v>Fail</v>
      </c>
      <c r="CN295" s="47">
        <f>SUM(SUMIF(Survey!EM295:ES295,{"&gt;0","&lt;0"})*{1,-1})</f>
        <v>0</v>
      </c>
      <c r="CO295" s="50">
        <f t="shared" si="199"/>
        <v>0</v>
      </c>
      <c r="CP295" s="49">
        <f t="shared" si="200"/>
        <v>100</v>
      </c>
    </row>
    <row r="296" spans="1:94">
      <c r="A296" s="1">
        <v>293</v>
      </c>
      <c r="B296" s="37" t="str">
        <f t="shared" si="161"/>
        <v>Pass</v>
      </c>
      <c r="C296" s="37" t="str">
        <f>IF(COUNTBLANK(Survey!B296:ET296)=$C$2, "Pass", "Fail")</f>
        <v>Pass</v>
      </c>
      <c r="D296" s="37" t="str">
        <f t="shared" si="162"/>
        <v>Fail</v>
      </c>
      <c r="F296" s="196" t="str">
        <f t="shared" si="163"/>
        <v>Fail</v>
      </c>
      <c r="G296" s="43">
        <f>COUNTBLANK(Survey!B296:D296)+COUNTBLANK(Survey!G296)+COUNTBLANK(Survey!I296)+COUNTBLANK(Survey!L296:M296)+COUNTBLANK(Survey!P296)+COUNTBLANK(Survey!S296:U296)+COUNTBLANK(Survey!AA296:AC296)+COUNTBLANK(Survey!AF296:AG296)+COUNTBLANK(Survey!AK296)</f>
        <v>17</v>
      </c>
      <c r="H296" s="196" t="str">
        <f t="shared" si="164"/>
        <v>Pass</v>
      </c>
      <c r="I296" s="44">
        <f>LEN(Survey!E296)</f>
        <v>0</v>
      </c>
      <c r="J296" s="196" t="str">
        <f t="shared" si="165"/>
        <v>Pass</v>
      </c>
      <c r="K296" s="43">
        <f>LEN(Survey!F296)</f>
        <v>0</v>
      </c>
      <c r="L296" s="196" t="str">
        <f t="shared" si="166"/>
        <v>Pass</v>
      </c>
      <c r="M296" s="44">
        <f>LEN(Survey!H296)</f>
        <v>0</v>
      </c>
      <c r="N296" s="43" t="str">
        <f>IF(Survey!$L296="Prospectus fund", "Yes", "No")</f>
        <v>No</v>
      </c>
      <c r="O296" s="196" t="str">
        <f t="shared" si="167"/>
        <v>Pass</v>
      </c>
      <c r="P296" s="44">
        <f>MOD((LEN(Survey!J296)+2),11)</f>
        <v>2</v>
      </c>
      <c r="Q296" s="48" t="b">
        <f>IF(OR(Survey!$M296="ETF",Survey!$M296="ETF, alternative mutual fund",Survey!$M296="Closed-end", Survey!$M296="Split share corp", Survey!$I296="Yes"),TRUE,FALSE)</f>
        <v>0</v>
      </c>
      <c r="R296" s="196" t="str">
        <f>IFERROR(IF(AND(OR(U296=V296,V296 = "Either"),NOT(ISBLANK(Survey!K296))),"Pass","Fail"),"Pass")</f>
        <v>Fail</v>
      </c>
      <c r="S296" s="47" cm="1">
        <f t="array" ref="S296">SUM(SUMIF(Survey!BO296:CH296,{"&gt;0","&lt;0"})*{1,-1})</f>
        <v>0</v>
      </c>
      <c r="T296" s="54" cm="1">
        <f t="array" ref="T296">SUM(SUMIF(Survey!BR296,{"&gt;0","&lt;0"})*{1,-1})+SUM(SUMIF(Survey!CB296,{"&gt;0","&lt;0"})*{1,-1})</f>
        <v>0</v>
      </c>
      <c r="U296" s="54">
        <f>Survey!K296</f>
        <v>0</v>
      </c>
      <c r="V296" s="53" t="str">
        <f t="shared" si="168"/>
        <v>Stand-alone</v>
      </c>
      <c r="W296" s="196" t="str">
        <f t="shared" si="169"/>
        <v>Fail</v>
      </c>
      <c r="X296" s="93" cm="1">
        <f t="array" ref="X296">SUM(SUMIF(Survey!BO296:CH296,{"&gt;0","&lt;0"})*{1,-1})+SUM(SUMIF(Survey!CJ296:DC296,{"&gt;0","&lt;0"})*{1,-1})</f>
        <v>0</v>
      </c>
      <c r="Y296" s="93">
        <f>IFERROR(X296/(Survey!$AL296),0)</f>
        <v>0</v>
      </c>
      <c r="Z296" s="198" t="b">
        <f>IF(OR(Survey!$M296="Alternative strategy or hedge",Survey!$M296="Other",Survey!$L296="Prospectus fund"),TRUE,FALSE)</f>
        <v>0</v>
      </c>
      <c r="AA296" s="198" t="b">
        <f>NOT(ISBLANK(Survey!$M296))</f>
        <v>0</v>
      </c>
      <c r="AB296" s="196" t="str">
        <f t="shared" si="170"/>
        <v>Pass</v>
      </c>
      <c r="AC296" s="54" t="b">
        <f>NOT(ISNUMBER(SEARCH("Other",Survey!$P296)))</f>
        <v>1</v>
      </c>
      <c r="AD296" s="53" t="b">
        <f>NOT(ISBLANK(Survey!$Q296))</f>
        <v>0</v>
      </c>
      <c r="AE296" s="239" t="str" cm="1">
        <f t="array" ref="AE296">IF(OR(IF(OR($AG296+$AH296 = 2, $AI296=1), FALSE, TRUE), AND($AF296:$AF296 = 0)),"Pass","Fail")</f>
        <v>Pass</v>
      </c>
      <c r="AF296" s="235">
        <f>COUNTBLANK(Survey!$W296:$Z296)</f>
        <v>4</v>
      </c>
      <c r="AG296" s="235">
        <f>IF(Survey!$I296="Yes",1,0)</f>
        <v>0</v>
      </c>
      <c r="AH296" s="235">
        <f>IF(OR(Survey!$M296="Mutual fund",Survey!$M296="Alternative mutual fund",Survey!$M296="Money market"),1,0)</f>
        <v>0</v>
      </c>
      <c r="AI296" s="240">
        <f>IF(OR(Survey!$M296="ETF",Survey!$M296="ETF, alternative mutual fund"),1,0)</f>
        <v>0</v>
      </c>
      <c r="AJ296" s="196" t="str">
        <f t="shared" si="171"/>
        <v>Pass</v>
      </c>
      <c r="AK296" s="54" t="b">
        <f>NOT(ISNUMBER(SEARCH("Yes",Survey!$AC296)))</f>
        <v>1</v>
      </c>
      <c r="AL296" s="53" t="b">
        <f>IF(COUNTBLANK(Survey!$AD296:$AE296)=0,TRUE, FALSE)</f>
        <v>0</v>
      </c>
      <c r="AM296" s="196" t="str">
        <f t="shared" si="172"/>
        <v>Pass</v>
      </c>
      <c r="AN296" s="54" t="b">
        <f>NOT(ISNUMBER(SEARCH("Yes",Survey!$AF296)))</f>
        <v>1</v>
      </c>
      <c r="AO296" s="53" t="b">
        <f>NOT(ISBLANK(Survey!$AH296))</f>
        <v>0</v>
      </c>
      <c r="AP296" s="196" t="str">
        <f t="shared" si="173"/>
        <v>Pass</v>
      </c>
      <c r="AQ296" s="54" t="b">
        <f>NOT(OR(ISNUMBER(SEARCH("Other",Survey!$AH296)),ISNUMBER(SEARCH("Multiple",Survey!$AH296))))</f>
        <v>1</v>
      </c>
      <c r="AR296" s="53" t="b">
        <f>NOT(ISBLANK(Survey!$AI296))</f>
        <v>0</v>
      </c>
      <c r="AS296" s="196" t="str">
        <f t="shared" si="174"/>
        <v>Fail</v>
      </c>
      <c r="AT296" s="45">
        <f>(Survey!$AL296)</f>
        <v>0</v>
      </c>
      <c r="AU296" s="37" t="str">
        <f t="shared" si="175"/>
        <v>Fail</v>
      </c>
      <c r="AV296" s="38">
        <f>ABS(Survey!$AL296)</f>
        <v>0</v>
      </c>
      <c r="AW296" s="64">
        <f>ABS(Survey!$AM296)+Survey!$AN296-ABS(Survey!$AO296)+ABS(Survey!$AP296)-ABS(Survey!$AQ296)+ABS(Survey!$AR296)-ABS(Survey!$AS296)+Survey!$AT296</f>
        <v>0</v>
      </c>
      <c r="AX296" s="46" t="str">
        <f t="shared" si="176"/>
        <v>No holdings</v>
      </c>
      <c r="AY296" s="37">
        <f t="shared" si="177"/>
        <v>0</v>
      </c>
      <c r="AZ296" s="196" t="str">
        <f t="shared" si="178"/>
        <v>Pass</v>
      </c>
      <c r="BA296" s="54" t="b">
        <f>IF(ABS(Survey!$AT296)=0,TRUE,FALSE)</f>
        <v>1</v>
      </c>
      <c r="BB296" s="53" t="b">
        <f>NOT(ISBLANK(Survey!$AU296))</f>
        <v>0</v>
      </c>
      <c r="BC296" s="37" t="str">
        <f t="shared" si="179"/>
        <v>Fail</v>
      </c>
      <c r="BD296" s="38">
        <f>ABS(Survey!$AL296)</f>
        <v>0</v>
      </c>
      <c r="BE296" s="38" cm="1">
        <f t="array" ref="BE296">SUM(SUMIF(Survey!AW296:BD296,{"&gt;0","&lt;0"})*{1,-1})-SUM(SUMIF(Survey!BF296:BM296,{"&gt;0","&lt;0"})*{1,-1})</f>
        <v>0</v>
      </c>
      <c r="BF296" s="46" t="str">
        <f t="shared" si="180"/>
        <v>No holdings</v>
      </c>
      <c r="BG296" s="37">
        <f t="shared" si="181"/>
        <v>0</v>
      </c>
      <c r="BH296" s="196" t="str">
        <f t="shared" si="182"/>
        <v>Fail</v>
      </c>
      <c r="BI296" s="47">
        <f>ABS(Survey!$AL296)</f>
        <v>0</v>
      </c>
      <c r="BJ296" s="47" cm="1">
        <f t="array" ref="BJ296">SUM(SUMIF(Survey!BO296:CH296,{"&gt;0","&lt;0"})*{1,-1})-SUM(SUMIF(Survey!CJ296:DC296,{"&gt;0","&lt;0"})*{1,-1})</f>
        <v>0</v>
      </c>
      <c r="BK296" s="48" t="str">
        <f t="shared" si="183"/>
        <v>No holdings</v>
      </c>
      <c r="BL296" s="49">
        <f t="shared" si="184"/>
        <v>0</v>
      </c>
      <c r="BM296" s="196" t="str">
        <f t="shared" si="185"/>
        <v>Pass</v>
      </c>
      <c r="BN296" s="54" t="b">
        <f>IF(ABS(Survey!$CH296)=0,TRUE,FALSE)</f>
        <v>1</v>
      </c>
      <c r="BO296" s="53" t="b">
        <f>NOT(ISBLANK(Survey!$CI296))</f>
        <v>0</v>
      </c>
      <c r="BP296" s="196" t="str">
        <f t="shared" si="186"/>
        <v>Pass</v>
      </c>
      <c r="BQ296" s="54" t="b">
        <f>IF(ABS(Survey!$DC296)=0,TRUE,FALSE)</f>
        <v>1</v>
      </c>
      <c r="BR296" s="53" t="b">
        <f>NOT(ISBLANK(Survey!$DD296))</f>
        <v>0</v>
      </c>
      <c r="BS296" s="37" t="str">
        <f t="shared" si="187"/>
        <v>Pass</v>
      </c>
      <c r="BT296" s="38" cm="1">
        <f t="array" ref="BT296">SUM(SUMIF(Survey!CD296,{"&gt;0","&lt;0"})*{1,-1})+SUM(SUMIF(Survey!CY296,{"&gt;0","&lt;0"})*{1,-1})</f>
        <v>0</v>
      </c>
      <c r="BU296" s="38">
        <f>SUM(SUMIF(Survey!DF296:DL296,{"&gt;0","&lt;0"})*{1,-1})+SUM(SUMIF(Survey!DN296:DT296,{"&gt;0","&lt;0"})*{1,-1})</f>
        <v>0</v>
      </c>
      <c r="BV296" s="37">
        <f t="shared" si="188"/>
        <v>0</v>
      </c>
      <c r="BW296" s="37">
        <f t="shared" si="189"/>
        <v>0</v>
      </c>
      <c r="BX296" s="196" t="str">
        <f t="shared" si="190"/>
        <v>Pass</v>
      </c>
      <c r="BY296" s="54" t="b">
        <f>IF(ABS(Survey!$DL296)=0,TRUE,FALSE)</f>
        <v>1</v>
      </c>
      <c r="BZ296" s="53" t="b">
        <f>NOT(ISBLANK(Survey!DM296))</f>
        <v>0</v>
      </c>
      <c r="CA296" s="196" t="str">
        <f t="shared" si="191"/>
        <v>Pass</v>
      </c>
      <c r="CB296" s="54" t="b">
        <f>IF(ABS(Survey!$DT296)=0,TRUE,FALSE)</f>
        <v>1</v>
      </c>
      <c r="CC296" s="53" t="b">
        <f>NOT(ISBLANK(Survey!$DU296))</f>
        <v>0</v>
      </c>
      <c r="CD296" s="196" t="str">
        <f t="shared" si="192"/>
        <v>Fail</v>
      </c>
      <c r="CE296" s="47">
        <f>SUM(SUMIF(Survey!EA296:EC296,{"&gt;0","&lt;0"})*{1,-1})</f>
        <v>0</v>
      </c>
      <c r="CF296" s="50">
        <f t="shared" si="193"/>
        <v>0</v>
      </c>
      <c r="CG296" s="50">
        <f t="shared" si="194"/>
        <v>100</v>
      </c>
      <c r="CH296" s="48" t="b">
        <f>IF(OR(Survey!$M296="ETF",Survey!$M296="ETF, alternative mutual fund",Survey!$M296="Closed-end", Survey!$M296="Split share corp"),TRUE,FALSE)</f>
        <v>0</v>
      </c>
      <c r="CI296" s="196" t="str">
        <f t="shared" si="195"/>
        <v>Fail</v>
      </c>
      <c r="CJ296" s="47">
        <f>SUM(SUMIF(Survey!EE296:EK296,{"&gt;0","&lt;0"})*{1,-1})</f>
        <v>0</v>
      </c>
      <c r="CK296" s="50">
        <f t="shared" si="196"/>
        <v>0</v>
      </c>
      <c r="CL296" s="49">
        <f t="shared" si="197"/>
        <v>100</v>
      </c>
      <c r="CM296" s="196" t="str">
        <f t="shared" si="198"/>
        <v>Fail</v>
      </c>
      <c r="CN296" s="47">
        <f>SUM(SUMIF(Survey!EM296:ES296,{"&gt;0","&lt;0"})*{1,-1})</f>
        <v>0</v>
      </c>
      <c r="CO296" s="50">
        <f t="shared" si="199"/>
        <v>0</v>
      </c>
      <c r="CP296" s="49">
        <f t="shared" si="200"/>
        <v>100</v>
      </c>
    </row>
    <row r="297" spans="1:94">
      <c r="A297" s="1">
        <v>294</v>
      </c>
      <c r="B297" s="37" t="str">
        <f t="shared" si="161"/>
        <v>Pass</v>
      </c>
      <c r="C297" s="37" t="str">
        <f>IF(COUNTBLANK(Survey!B297:ET297)=$C$2, "Pass", "Fail")</f>
        <v>Pass</v>
      </c>
      <c r="D297" s="37" t="str">
        <f t="shared" si="162"/>
        <v>Fail</v>
      </c>
      <c r="F297" s="196" t="str">
        <f t="shared" si="163"/>
        <v>Fail</v>
      </c>
      <c r="G297" s="43">
        <f>COUNTBLANK(Survey!B297:D297)+COUNTBLANK(Survey!G297)+COUNTBLANK(Survey!I297)+COUNTBLANK(Survey!L297:M297)+COUNTBLANK(Survey!P297)+COUNTBLANK(Survey!S297:U297)+COUNTBLANK(Survey!AA297:AC297)+COUNTBLANK(Survey!AF297:AG297)+COUNTBLANK(Survey!AK297)</f>
        <v>17</v>
      </c>
      <c r="H297" s="196" t="str">
        <f t="shared" si="164"/>
        <v>Pass</v>
      </c>
      <c r="I297" s="44">
        <f>LEN(Survey!E297)</f>
        <v>0</v>
      </c>
      <c r="J297" s="196" t="str">
        <f t="shared" si="165"/>
        <v>Pass</v>
      </c>
      <c r="K297" s="43">
        <f>LEN(Survey!F297)</f>
        <v>0</v>
      </c>
      <c r="L297" s="196" t="str">
        <f t="shared" si="166"/>
        <v>Pass</v>
      </c>
      <c r="M297" s="44">
        <f>LEN(Survey!H297)</f>
        <v>0</v>
      </c>
      <c r="N297" s="43" t="str">
        <f>IF(Survey!$L297="Prospectus fund", "Yes", "No")</f>
        <v>No</v>
      </c>
      <c r="O297" s="196" t="str">
        <f t="shared" si="167"/>
        <v>Pass</v>
      </c>
      <c r="P297" s="44">
        <f>MOD((LEN(Survey!J297)+2),11)</f>
        <v>2</v>
      </c>
      <c r="Q297" s="48" t="b">
        <f>IF(OR(Survey!$M297="ETF",Survey!$M297="ETF, alternative mutual fund",Survey!$M297="Closed-end", Survey!$M297="Split share corp", Survey!$I297="Yes"),TRUE,FALSE)</f>
        <v>0</v>
      </c>
      <c r="R297" s="196" t="str">
        <f>IFERROR(IF(AND(OR(U297=V297,V297 = "Either"),NOT(ISBLANK(Survey!K297))),"Pass","Fail"),"Pass")</f>
        <v>Fail</v>
      </c>
      <c r="S297" s="47" cm="1">
        <f t="array" ref="S297">SUM(SUMIF(Survey!BO297:CH297,{"&gt;0","&lt;0"})*{1,-1})</f>
        <v>0</v>
      </c>
      <c r="T297" s="54" cm="1">
        <f t="array" ref="T297">SUM(SUMIF(Survey!BR297,{"&gt;0","&lt;0"})*{1,-1})+SUM(SUMIF(Survey!CB297,{"&gt;0","&lt;0"})*{1,-1})</f>
        <v>0</v>
      </c>
      <c r="U297" s="54">
        <f>Survey!K297</f>
        <v>0</v>
      </c>
      <c r="V297" s="53" t="str">
        <f t="shared" si="168"/>
        <v>Stand-alone</v>
      </c>
      <c r="W297" s="196" t="str">
        <f t="shared" si="169"/>
        <v>Fail</v>
      </c>
      <c r="X297" s="93" cm="1">
        <f t="array" ref="X297">SUM(SUMIF(Survey!BO297:CH297,{"&gt;0","&lt;0"})*{1,-1})+SUM(SUMIF(Survey!CJ297:DC297,{"&gt;0","&lt;0"})*{1,-1})</f>
        <v>0</v>
      </c>
      <c r="Y297" s="93">
        <f>IFERROR(X297/(Survey!$AL297),0)</f>
        <v>0</v>
      </c>
      <c r="Z297" s="198" t="b">
        <f>IF(OR(Survey!$M297="Alternative strategy or hedge",Survey!$M297="Other",Survey!$L297="Prospectus fund"),TRUE,FALSE)</f>
        <v>0</v>
      </c>
      <c r="AA297" s="198" t="b">
        <f>NOT(ISBLANK(Survey!$M297))</f>
        <v>0</v>
      </c>
      <c r="AB297" s="196" t="str">
        <f t="shared" si="170"/>
        <v>Pass</v>
      </c>
      <c r="AC297" s="54" t="b">
        <f>NOT(ISNUMBER(SEARCH("Other",Survey!$P297)))</f>
        <v>1</v>
      </c>
      <c r="AD297" s="53" t="b">
        <f>NOT(ISBLANK(Survey!$Q297))</f>
        <v>0</v>
      </c>
      <c r="AE297" s="239" t="str" cm="1">
        <f t="array" ref="AE297">IF(OR(IF(OR($AG297+$AH297 = 2, $AI297=1), FALSE, TRUE), AND($AF297:$AF297 = 0)),"Pass","Fail")</f>
        <v>Pass</v>
      </c>
      <c r="AF297" s="235">
        <f>COUNTBLANK(Survey!$W297:$Z297)</f>
        <v>4</v>
      </c>
      <c r="AG297" s="235">
        <f>IF(Survey!$I297="Yes",1,0)</f>
        <v>0</v>
      </c>
      <c r="AH297" s="235">
        <f>IF(OR(Survey!$M297="Mutual fund",Survey!$M297="Alternative mutual fund",Survey!$M297="Money market"),1,0)</f>
        <v>0</v>
      </c>
      <c r="AI297" s="240">
        <f>IF(OR(Survey!$M297="ETF",Survey!$M297="ETF, alternative mutual fund"),1,0)</f>
        <v>0</v>
      </c>
      <c r="AJ297" s="196" t="str">
        <f t="shared" si="171"/>
        <v>Pass</v>
      </c>
      <c r="AK297" s="54" t="b">
        <f>NOT(ISNUMBER(SEARCH("Yes",Survey!$AC297)))</f>
        <v>1</v>
      </c>
      <c r="AL297" s="53" t="b">
        <f>IF(COUNTBLANK(Survey!$AD297:$AE297)=0,TRUE, FALSE)</f>
        <v>0</v>
      </c>
      <c r="AM297" s="196" t="str">
        <f t="shared" si="172"/>
        <v>Pass</v>
      </c>
      <c r="AN297" s="54" t="b">
        <f>NOT(ISNUMBER(SEARCH("Yes",Survey!$AF297)))</f>
        <v>1</v>
      </c>
      <c r="AO297" s="53" t="b">
        <f>NOT(ISBLANK(Survey!$AH297))</f>
        <v>0</v>
      </c>
      <c r="AP297" s="196" t="str">
        <f t="shared" si="173"/>
        <v>Pass</v>
      </c>
      <c r="AQ297" s="54" t="b">
        <f>NOT(OR(ISNUMBER(SEARCH("Other",Survey!$AH297)),ISNUMBER(SEARCH("Multiple",Survey!$AH297))))</f>
        <v>1</v>
      </c>
      <c r="AR297" s="53" t="b">
        <f>NOT(ISBLANK(Survey!$AI297))</f>
        <v>0</v>
      </c>
      <c r="AS297" s="196" t="str">
        <f t="shared" si="174"/>
        <v>Fail</v>
      </c>
      <c r="AT297" s="45">
        <f>(Survey!$AL297)</f>
        <v>0</v>
      </c>
      <c r="AU297" s="37" t="str">
        <f t="shared" si="175"/>
        <v>Fail</v>
      </c>
      <c r="AV297" s="38">
        <f>ABS(Survey!$AL297)</f>
        <v>0</v>
      </c>
      <c r="AW297" s="64">
        <f>ABS(Survey!$AM297)+Survey!$AN297-ABS(Survey!$AO297)+ABS(Survey!$AP297)-ABS(Survey!$AQ297)+ABS(Survey!$AR297)-ABS(Survey!$AS297)+Survey!$AT297</f>
        <v>0</v>
      </c>
      <c r="AX297" s="46" t="str">
        <f t="shared" si="176"/>
        <v>No holdings</v>
      </c>
      <c r="AY297" s="37">
        <f t="shared" si="177"/>
        <v>0</v>
      </c>
      <c r="AZ297" s="196" t="str">
        <f t="shared" si="178"/>
        <v>Pass</v>
      </c>
      <c r="BA297" s="54" t="b">
        <f>IF(ABS(Survey!$AT297)=0,TRUE,FALSE)</f>
        <v>1</v>
      </c>
      <c r="BB297" s="53" t="b">
        <f>NOT(ISBLANK(Survey!$AU297))</f>
        <v>0</v>
      </c>
      <c r="BC297" s="37" t="str">
        <f t="shared" si="179"/>
        <v>Fail</v>
      </c>
      <c r="BD297" s="38">
        <f>ABS(Survey!$AL297)</f>
        <v>0</v>
      </c>
      <c r="BE297" s="38" cm="1">
        <f t="array" ref="BE297">SUM(SUMIF(Survey!AW297:BD297,{"&gt;0","&lt;0"})*{1,-1})-SUM(SUMIF(Survey!BF297:BM297,{"&gt;0","&lt;0"})*{1,-1})</f>
        <v>0</v>
      </c>
      <c r="BF297" s="46" t="str">
        <f t="shared" si="180"/>
        <v>No holdings</v>
      </c>
      <c r="BG297" s="37">
        <f t="shared" si="181"/>
        <v>0</v>
      </c>
      <c r="BH297" s="196" t="str">
        <f t="shared" si="182"/>
        <v>Fail</v>
      </c>
      <c r="BI297" s="47">
        <f>ABS(Survey!$AL297)</f>
        <v>0</v>
      </c>
      <c r="BJ297" s="47" cm="1">
        <f t="array" ref="BJ297">SUM(SUMIF(Survey!BO297:CH297,{"&gt;0","&lt;0"})*{1,-1})-SUM(SUMIF(Survey!CJ297:DC297,{"&gt;0","&lt;0"})*{1,-1})</f>
        <v>0</v>
      </c>
      <c r="BK297" s="48" t="str">
        <f t="shared" si="183"/>
        <v>No holdings</v>
      </c>
      <c r="BL297" s="49">
        <f t="shared" si="184"/>
        <v>0</v>
      </c>
      <c r="BM297" s="196" t="str">
        <f t="shared" si="185"/>
        <v>Pass</v>
      </c>
      <c r="BN297" s="54" t="b">
        <f>IF(ABS(Survey!$CH297)=0,TRUE,FALSE)</f>
        <v>1</v>
      </c>
      <c r="BO297" s="53" t="b">
        <f>NOT(ISBLANK(Survey!$CI297))</f>
        <v>0</v>
      </c>
      <c r="BP297" s="196" t="str">
        <f t="shared" si="186"/>
        <v>Pass</v>
      </c>
      <c r="BQ297" s="54" t="b">
        <f>IF(ABS(Survey!$DC297)=0,TRUE,FALSE)</f>
        <v>1</v>
      </c>
      <c r="BR297" s="53" t="b">
        <f>NOT(ISBLANK(Survey!$DD297))</f>
        <v>0</v>
      </c>
      <c r="BS297" s="37" t="str">
        <f t="shared" si="187"/>
        <v>Pass</v>
      </c>
      <c r="BT297" s="38" cm="1">
        <f t="array" ref="BT297">SUM(SUMIF(Survey!CD297,{"&gt;0","&lt;0"})*{1,-1})+SUM(SUMIF(Survey!CY297,{"&gt;0","&lt;0"})*{1,-1})</f>
        <v>0</v>
      </c>
      <c r="BU297" s="38">
        <f>SUM(SUMIF(Survey!DF297:DL297,{"&gt;0","&lt;0"})*{1,-1})+SUM(SUMIF(Survey!DN297:DT297,{"&gt;0","&lt;0"})*{1,-1})</f>
        <v>0</v>
      </c>
      <c r="BV297" s="37">
        <f t="shared" si="188"/>
        <v>0</v>
      </c>
      <c r="BW297" s="37">
        <f t="shared" si="189"/>
        <v>0</v>
      </c>
      <c r="BX297" s="196" t="str">
        <f t="shared" si="190"/>
        <v>Pass</v>
      </c>
      <c r="BY297" s="54" t="b">
        <f>IF(ABS(Survey!$DL297)=0,TRUE,FALSE)</f>
        <v>1</v>
      </c>
      <c r="BZ297" s="53" t="b">
        <f>NOT(ISBLANK(Survey!DM297))</f>
        <v>0</v>
      </c>
      <c r="CA297" s="196" t="str">
        <f t="shared" si="191"/>
        <v>Pass</v>
      </c>
      <c r="CB297" s="54" t="b">
        <f>IF(ABS(Survey!$DT297)=0,TRUE,FALSE)</f>
        <v>1</v>
      </c>
      <c r="CC297" s="53" t="b">
        <f>NOT(ISBLANK(Survey!$DU297))</f>
        <v>0</v>
      </c>
      <c r="CD297" s="196" t="str">
        <f t="shared" si="192"/>
        <v>Fail</v>
      </c>
      <c r="CE297" s="47">
        <f>SUM(SUMIF(Survey!EA297:EC297,{"&gt;0","&lt;0"})*{1,-1})</f>
        <v>0</v>
      </c>
      <c r="CF297" s="50">
        <f t="shared" si="193"/>
        <v>0</v>
      </c>
      <c r="CG297" s="50">
        <f t="shared" si="194"/>
        <v>100</v>
      </c>
      <c r="CH297" s="48" t="b">
        <f>IF(OR(Survey!$M297="ETF",Survey!$M297="ETF, alternative mutual fund",Survey!$M297="Closed-end", Survey!$M297="Split share corp"),TRUE,FALSE)</f>
        <v>0</v>
      </c>
      <c r="CI297" s="196" t="str">
        <f t="shared" si="195"/>
        <v>Fail</v>
      </c>
      <c r="CJ297" s="47">
        <f>SUM(SUMIF(Survey!EE297:EK297,{"&gt;0","&lt;0"})*{1,-1})</f>
        <v>0</v>
      </c>
      <c r="CK297" s="50">
        <f t="shared" si="196"/>
        <v>0</v>
      </c>
      <c r="CL297" s="49">
        <f t="shared" si="197"/>
        <v>100</v>
      </c>
      <c r="CM297" s="196" t="str">
        <f t="shared" si="198"/>
        <v>Fail</v>
      </c>
      <c r="CN297" s="47">
        <f>SUM(SUMIF(Survey!EM297:ES297,{"&gt;0","&lt;0"})*{1,-1})</f>
        <v>0</v>
      </c>
      <c r="CO297" s="50">
        <f t="shared" si="199"/>
        <v>0</v>
      </c>
      <c r="CP297" s="49">
        <f t="shared" si="200"/>
        <v>100</v>
      </c>
    </row>
    <row r="298" spans="1:94">
      <c r="A298" s="1">
        <v>295</v>
      </c>
      <c r="B298" s="37" t="str">
        <f t="shared" si="161"/>
        <v>Pass</v>
      </c>
      <c r="C298" s="37" t="str">
        <f>IF(COUNTBLANK(Survey!B298:ET298)=$C$2, "Pass", "Fail")</f>
        <v>Pass</v>
      </c>
      <c r="D298" s="37" t="str">
        <f t="shared" si="162"/>
        <v>Fail</v>
      </c>
      <c r="F298" s="196" t="str">
        <f t="shared" si="163"/>
        <v>Fail</v>
      </c>
      <c r="G298" s="43">
        <f>COUNTBLANK(Survey!B298:D298)+COUNTBLANK(Survey!G298)+COUNTBLANK(Survey!I298)+COUNTBLANK(Survey!L298:M298)+COUNTBLANK(Survey!P298)+COUNTBLANK(Survey!S298:U298)+COUNTBLANK(Survey!AA298:AC298)+COUNTBLANK(Survey!AF298:AG298)+COUNTBLANK(Survey!AK298)</f>
        <v>17</v>
      </c>
      <c r="H298" s="196" t="str">
        <f t="shared" si="164"/>
        <v>Pass</v>
      </c>
      <c r="I298" s="44">
        <f>LEN(Survey!E298)</f>
        <v>0</v>
      </c>
      <c r="J298" s="196" t="str">
        <f t="shared" si="165"/>
        <v>Pass</v>
      </c>
      <c r="K298" s="43">
        <f>LEN(Survey!F298)</f>
        <v>0</v>
      </c>
      <c r="L298" s="196" t="str">
        <f t="shared" si="166"/>
        <v>Pass</v>
      </c>
      <c r="M298" s="44">
        <f>LEN(Survey!H298)</f>
        <v>0</v>
      </c>
      <c r="N298" s="43" t="str">
        <f>IF(Survey!$L298="Prospectus fund", "Yes", "No")</f>
        <v>No</v>
      </c>
      <c r="O298" s="196" t="str">
        <f t="shared" si="167"/>
        <v>Pass</v>
      </c>
      <c r="P298" s="44">
        <f>MOD((LEN(Survey!J298)+2),11)</f>
        <v>2</v>
      </c>
      <c r="Q298" s="48" t="b">
        <f>IF(OR(Survey!$M298="ETF",Survey!$M298="ETF, alternative mutual fund",Survey!$M298="Closed-end", Survey!$M298="Split share corp", Survey!$I298="Yes"),TRUE,FALSE)</f>
        <v>0</v>
      </c>
      <c r="R298" s="196" t="str">
        <f>IFERROR(IF(AND(OR(U298=V298,V298 = "Either"),NOT(ISBLANK(Survey!K298))),"Pass","Fail"),"Pass")</f>
        <v>Fail</v>
      </c>
      <c r="S298" s="47" cm="1">
        <f t="array" ref="S298">SUM(SUMIF(Survey!BO298:CH298,{"&gt;0","&lt;0"})*{1,-1})</f>
        <v>0</v>
      </c>
      <c r="T298" s="54" cm="1">
        <f t="array" ref="T298">SUM(SUMIF(Survey!BR298,{"&gt;0","&lt;0"})*{1,-1})+SUM(SUMIF(Survey!CB298,{"&gt;0","&lt;0"})*{1,-1})</f>
        <v>0</v>
      </c>
      <c r="U298" s="54">
        <f>Survey!K298</f>
        <v>0</v>
      </c>
      <c r="V298" s="53" t="str">
        <f t="shared" si="168"/>
        <v>Stand-alone</v>
      </c>
      <c r="W298" s="196" t="str">
        <f t="shared" si="169"/>
        <v>Fail</v>
      </c>
      <c r="X298" s="93" cm="1">
        <f t="array" ref="X298">SUM(SUMIF(Survey!BO298:CH298,{"&gt;0","&lt;0"})*{1,-1})+SUM(SUMIF(Survey!CJ298:DC298,{"&gt;0","&lt;0"})*{1,-1})</f>
        <v>0</v>
      </c>
      <c r="Y298" s="93">
        <f>IFERROR(X298/(Survey!$AL298),0)</f>
        <v>0</v>
      </c>
      <c r="Z298" s="198" t="b">
        <f>IF(OR(Survey!$M298="Alternative strategy or hedge",Survey!$M298="Other",Survey!$L298="Prospectus fund"),TRUE,FALSE)</f>
        <v>0</v>
      </c>
      <c r="AA298" s="198" t="b">
        <f>NOT(ISBLANK(Survey!$M298))</f>
        <v>0</v>
      </c>
      <c r="AB298" s="196" t="str">
        <f t="shared" si="170"/>
        <v>Pass</v>
      </c>
      <c r="AC298" s="54" t="b">
        <f>NOT(ISNUMBER(SEARCH("Other",Survey!$P298)))</f>
        <v>1</v>
      </c>
      <c r="AD298" s="53" t="b">
        <f>NOT(ISBLANK(Survey!$Q298))</f>
        <v>0</v>
      </c>
      <c r="AE298" s="239" t="str" cm="1">
        <f t="array" ref="AE298">IF(OR(IF(OR($AG298+$AH298 = 2, $AI298=1), FALSE, TRUE), AND($AF298:$AF298 = 0)),"Pass","Fail")</f>
        <v>Pass</v>
      </c>
      <c r="AF298" s="235">
        <f>COUNTBLANK(Survey!$W298:$Z298)</f>
        <v>4</v>
      </c>
      <c r="AG298" s="235">
        <f>IF(Survey!$I298="Yes",1,0)</f>
        <v>0</v>
      </c>
      <c r="AH298" s="235">
        <f>IF(OR(Survey!$M298="Mutual fund",Survey!$M298="Alternative mutual fund",Survey!$M298="Money market"),1,0)</f>
        <v>0</v>
      </c>
      <c r="AI298" s="240">
        <f>IF(OR(Survey!$M298="ETF",Survey!$M298="ETF, alternative mutual fund"),1,0)</f>
        <v>0</v>
      </c>
      <c r="AJ298" s="196" t="str">
        <f t="shared" si="171"/>
        <v>Pass</v>
      </c>
      <c r="AK298" s="54" t="b">
        <f>NOT(ISNUMBER(SEARCH("Yes",Survey!$AC298)))</f>
        <v>1</v>
      </c>
      <c r="AL298" s="53" t="b">
        <f>IF(COUNTBLANK(Survey!$AD298:$AE298)=0,TRUE, FALSE)</f>
        <v>0</v>
      </c>
      <c r="AM298" s="196" t="str">
        <f t="shared" si="172"/>
        <v>Pass</v>
      </c>
      <c r="AN298" s="54" t="b">
        <f>NOT(ISNUMBER(SEARCH("Yes",Survey!$AF298)))</f>
        <v>1</v>
      </c>
      <c r="AO298" s="53" t="b">
        <f>NOT(ISBLANK(Survey!$AH298))</f>
        <v>0</v>
      </c>
      <c r="AP298" s="196" t="str">
        <f t="shared" si="173"/>
        <v>Pass</v>
      </c>
      <c r="AQ298" s="54" t="b">
        <f>NOT(OR(ISNUMBER(SEARCH("Other",Survey!$AH298)),ISNUMBER(SEARCH("Multiple",Survey!$AH298))))</f>
        <v>1</v>
      </c>
      <c r="AR298" s="53" t="b">
        <f>NOT(ISBLANK(Survey!$AI298))</f>
        <v>0</v>
      </c>
      <c r="AS298" s="196" t="str">
        <f t="shared" si="174"/>
        <v>Fail</v>
      </c>
      <c r="AT298" s="45">
        <f>(Survey!$AL298)</f>
        <v>0</v>
      </c>
      <c r="AU298" s="37" t="str">
        <f t="shared" si="175"/>
        <v>Fail</v>
      </c>
      <c r="AV298" s="38">
        <f>ABS(Survey!$AL298)</f>
        <v>0</v>
      </c>
      <c r="AW298" s="64">
        <f>ABS(Survey!$AM298)+Survey!$AN298-ABS(Survey!$AO298)+ABS(Survey!$AP298)-ABS(Survey!$AQ298)+ABS(Survey!$AR298)-ABS(Survey!$AS298)+Survey!$AT298</f>
        <v>0</v>
      </c>
      <c r="AX298" s="46" t="str">
        <f t="shared" si="176"/>
        <v>No holdings</v>
      </c>
      <c r="AY298" s="37">
        <f t="shared" si="177"/>
        <v>0</v>
      </c>
      <c r="AZ298" s="196" t="str">
        <f t="shared" si="178"/>
        <v>Pass</v>
      </c>
      <c r="BA298" s="54" t="b">
        <f>IF(ABS(Survey!$AT298)=0,TRUE,FALSE)</f>
        <v>1</v>
      </c>
      <c r="BB298" s="53" t="b">
        <f>NOT(ISBLANK(Survey!$AU298))</f>
        <v>0</v>
      </c>
      <c r="BC298" s="37" t="str">
        <f t="shared" si="179"/>
        <v>Fail</v>
      </c>
      <c r="BD298" s="38">
        <f>ABS(Survey!$AL298)</f>
        <v>0</v>
      </c>
      <c r="BE298" s="38" cm="1">
        <f t="array" ref="BE298">SUM(SUMIF(Survey!AW298:BD298,{"&gt;0","&lt;0"})*{1,-1})-SUM(SUMIF(Survey!BF298:BM298,{"&gt;0","&lt;0"})*{1,-1})</f>
        <v>0</v>
      </c>
      <c r="BF298" s="46" t="str">
        <f t="shared" si="180"/>
        <v>No holdings</v>
      </c>
      <c r="BG298" s="37">
        <f t="shared" si="181"/>
        <v>0</v>
      </c>
      <c r="BH298" s="196" t="str">
        <f t="shared" si="182"/>
        <v>Fail</v>
      </c>
      <c r="BI298" s="47">
        <f>ABS(Survey!$AL298)</f>
        <v>0</v>
      </c>
      <c r="BJ298" s="47" cm="1">
        <f t="array" ref="BJ298">SUM(SUMIF(Survey!BO298:CH298,{"&gt;0","&lt;0"})*{1,-1})-SUM(SUMIF(Survey!CJ298:DC298,{"&gt;0","&lt;0"})*{1,-1})</f>
        <v>0</v>
      </c>
      <c r="BK298" s="48" t="str">
        <f t="shared" si="183"/>
        <v>No holdings</v>
      </c>
      <c r="BL298" s="49">
        <f t="shared" si="184"/>
        <v>0</v>
      </c>
      <c r="BM298" s="196" t="str">
        <f t="shared" si="185"/>
        <v>Pass</v>
      </c>
      <c r="BN298" s="54" t="b">
        <f>IF(ABS(Survey!$CH298)=0,TRUE,FALSE)</f>
        <v>1</v>
      </c>
      <c r="BO298" s="53" t="b">
        <f>NOT(ISBLANK(Survey!$CI298))</f>
        <v>0</v>
      </c>
      <c r="BP298" s="196" t="str">
        <f t="shared" si="186"/>
        <v>Pass</v>
      </c>
      <c r="BQ298" s="54" t="b">
        <f>IF(ABS(Survey!$DC298)=0,TRUE,FALSE)</f>
        <v>1</v>
      </c>
      <c r="BR298" s="53" t="b">
        <f>NOT(ISBLANK(Survey!$DD298))</f>
        <v>0</v>
      </c>
      <c r="BS298" s="37" t="str">
        <f t="shared" si="187"/>
        <v>Pass</v>
      </c>
      <c r="BT298" s="38" cm="1">
        <f t="array" ref="BT298">SUM(SUMIF(Survey!CD298,{"&gt;0","&lt;0"})*{1,-1})+SUM(SUMIF(Survey!CY298,{"&gt;0","&lt;0"})*{1,-1})</f>
        <v>0</v>
      </c>
      <c r="BU298" s="38">
        <f>SUM(SUMIF(Survey!DF298:DL298,{"&gt;0","&lt;0"})*{1,-1})+SUM(SUMIF(Survey!DN298:DT298,{"&gt;0","&lt;0"})*{1,-1})</f>
        <v>0</v>
      </c>
      <c r="BV298" s="37">
        <f t="shared" si="188"/>
        <v>0</v>
      </c>
      <c r="BW298" s="37">
        <f t="shared" si="189"/>
        <v>0</v>
      </c>
      <c r="BX298" s="196" t="str">
        <f t="shared" si="190"/>
        <v>Pass</v>
      </c>
      <c r="BY298" s="54" t="b">
        <f>IF(ABS(Survey!$DL298)=0,TRUE,FALSE)</f>
        <v>1</v>
      </c>
      <c r="BZ298" s="53" t="b">
        <f>NOT(ISBLANK(Survey!DM298))</f>
        <v>0</v>
      </c>
      <c r="CA298" s="196" t="str">
        <f t="shared" si="191"/>
        <v>Pass</v>
      </c>
      <c r="CB298" s="54" t="b">
        <f>IF(ABS(Survey!$DT298)=0,TRUE,FALSE)</f>
        <v>1</v>
      </c>
      <c r="CC298" s="53" t="b">
        <f>NOT(ISBLANK(Survey!$DU298))</f>
        <v>0</v>
      </c>
      <c r="CD298" s="196" t="str">
        <f t="shared" si="192"/>
        <v>Fail</v>
      </c>
      <c r="CE298" s="47">
        <f>SUM(SUMIF(Survey!EA298:EC298,{"&gt;0","&lt;0"})*{1,-1})</f>
        <v>0</v>
      </c>
      <c r="CF298" s="50">
        <f t="shared" si="193"/>
        <v>0</v>
      </c>
      <c r="CG298" s="50">
        <f t="shared" si="194"/>
        <v>100</v>
      </c>
      <c r="CH298" s="48" t="b">
        <f>IF(OR(Survey!$M298="ETF",Survey!$M298="ETF, alternative mutual fund",Survey!$M298="Closed-end", Survey!$M298="Split share corp"),TRUE,FALSE)</f>
        <v>0</v>
      </c>
      <c r="CI298" s="196" t="str">
        <f t="shared" si="195"/>
        <v>Fail</v>
      </c>
      <c r="CJ298" s="47">
        <f>SUM(SUMIF(Survey!EE298:EK298,{"&gt;0","&lt;0"})*{1,-1})</f>
        <v>0</v>
      </c>
      <c r="CK298" s="50">
        <f t="shared" si="196"/>
        <v>0</v>
      </c>
      <c r="CL298" s="49">
        <f t="shared" si="197"/>
        <v>100</v>
      </c>
      <c r="CM298" s="196" t="str">
        <f t="shared" si="198"/>
        <v>Fail</v>
      </c>
      <c r="CN298" s="47">
        <f>SUM(SUMIF(Survey!EM298:ES298,{"&gt;0","&lt;0"})*{1,-1})</f>
        <v>0</v>
      </c>
      <c r="CO298" s="50">
        <f t="shared" si="199"/>
        <v>0</v>
      </c>
      <c r="CP298" s="49">
        <f t="shared" si="200"/>
        <v>100</v>
      </c>
    </row>
    <row r="299" spans="1:94">
      <c r="A299" s="1">
        <v>296</v>
      </c>
      <c r="B299" s="37" t="str">
        <f t="shared" si="161"/>
        <v>Pass</v>
      </c>
      <c r="C299" s="37" t="str">
        <f>IF(COUNTBLANK(Survey!B299:ET299)=$C$2, "Pass", "Fail")</f>
        <v>Pass</v>
      </c>
      <c r="D299" s="37" t="str">
        <f t="shared" si="162"/>
        <v>Fail</v>
      </c>
      <c r="F299" s="196" t="str">
        <f t="shared" si="163"/>
        <v>Fail</v>
      </c>
      <c r="G299" s="43">
        <f>COUNTBLANK(Survey!B299:D299)+COUNTBLANK(Survey!G299)+COUNTBLANK(Survey!I299)+COUNTBLANK(Survey!L299:M299)+COUNTBLANK(Survey!P299)+COUNTBLANK(Survey!S299:U299)+COUNTBLANK(Survey!AA299:AC299)+COUNTBLANK(Survey!AF299:AG299)+COUNTBLANK(Survey!AK299)</f>
        <v>17</v>
      </c>
      <c r="H299" s="196" t="str">
        <f t="shared" si="164"/>
        <v>Pass</v>
      </c>
      <c r="I299" s="44">
        <f>LEN(Survey!E299)</f>
        <v>0</v>
      </c>
      <c r="J299" s="196" t="str">
        <f t="shared" si="165"/>
        <v>Pass</v>
      </c>
      <c r="K299" s="43">
        <f>LEN(Survey!F299)</f>
        <v>0</v>
      </c>
      <c r="L299" s="196" t="str">
        <f t="shared" si="166"/>
        <v>Pass</v>
      </c>
      <c r="M299" s="44">
        <f>LEN(Survey!H299)</f>
        <v>0</v>
      </c>
      <c r="N299" s="43" t="str">
        <f>IF(Survey!$L299="Prospectus fund", "Yes", "No")</f>
        <v>No</v>
      </c>
      <c r="O299" s="196" t="str">
        <f t="shared" si="167"/>
        <v>Pass</v>
      </c>
      <c r="P299" s="44">
        <f>MOD((LEN(Survey!J299)+2),11)</f>
        <v>2</v>
      </c>
      <c r="Q299" s="48" t="b">
        <f>IF(OR(Survey!$M299="ETF",Survey!$M299="ETF, alternative mutual fund",Survey!$M299="Closed-end", Survey!$M299="Split share corp", Survey!$I299="Yes"),TRUE,FALSE)</f>
        <v>0</v>
      </c>
      <c r="R299" s="196" t="str">
        <f>IFERROR(IF(AND(OR(U299=V299,V299 = "Either"),NOT(ISBLANK(Survey!K299))),"Pass","Fail"),"Pass")</f>
        <v>Fail</v>
      </c>
      <c r="S299" s="47" cm="1">
        <f t="array" ref="S299">SUM(SUMIF(Survey!BO299:CH299,{"&gt;0","&lt;0"})*{1,-1})</f>
        <v>0</v>
      </c>
      <c r="T299" s="54" cm="1">
        <f t="array" ref="T299">SUM(SUMIF(Survey!BR299,{"&gt;0","&lt;0"})*{1,-1})+SUM(SUMIF(Survey!CB299,{"&gt;0","&lt;0"})*{1,-1})</f>
        <v>0</v>
      </c>
      <c r="U299" s="54">
        <f>Survey!K299</f>
        <v>0</v>
      </c>
      <c r="V299" s="53" t="str">
        <f t="shared" si="168"/>
        <v>Stand-alone</v>
      </c>
      <c r="W299" s="196" t="str">
        <f t="shared" si="169"/>
        <v>Fail</v>
      </c>
      <c r="X299" s="93" cm="1">
        <f t="array" ref="X299">SUM(SUMIF(Survey!BO299:CH299,{"&gt;0","&lt;0"})*{1,-1})+SUM(SUMIF(Survey!CJ299:DC299,{"&gt;0","&lt;0"})*{1,-1})</f>
        <v>0</v>
      </c>
      <c r="Y299" s="93">
        <f>IFERROR(X299/(Survey!$AL299),0)</f>
        <v>0</v>
      </c>
      <c r="Z299" s="198" t="b">
        <f>IF(OR(Survey!$M299="Alternative strategy or hedge",Survey!$M299="Other",Survey!$L299="Prospectus fund"),TRUE,FALSE)</f>
        <v>0</v>
      </c>
      <c r="AA299" s="198" t="b">
        <f>NOT(ISBLANK(Survey!$M299))</f>
        <v>0</v>
      </c>
      <c r="AB299" s="196" t="str">
        <f t="shared" si="170"/>
        <v>Pass</v>
      </c>
      <c r="AC299" s="54" t="b">
        <f>NOT(ISNUMBER(SEARCH("Other",Survey!$P299)))</f>
        <v>1</v>
      </c>
      <c r="AD299" s="53" t="b">
        <f>NOT(ISBLANK(Survey!$Q299))</f>
        <v>0</v>
      </c>
      <c r="AE299" s="239" t="str" cm="1">
        <f t="array" ref="AE299">IF(OR(IF(OR($AG299+$AH299 = 2, $AI299=1), FALSE, TRUE), AND($AF299:$AF299 = 0)),"Pass","Fail")</f>
        <v>Pass</v>
      </c>
      <c r="AF299" s="235">
        <f>COUNTBLANK(Survey!$W299:$Z299)</f>
        <v>4</v>
      </c>
      <c r="AG299" s="235">
        <f>IF(Survey!$I299="Yes",1,0)</f>
        <v>0</v>
      </c>
      <c r="AH299" s="235">
        <f>IF(OR(Survey!$M299="Mutual fund",Survey!$M299="Alternative mutual fund",Survey!$M299="Money market"),1,0)</f>
        <v>0</v>
      </c>
      <c r="AI299" s="240">
        <f>IF(OR(Survey!$M299="ETF",Survey!$M299="ETF, alternative mutual fund"),1,0)</f>
        <v>0</v>
      </c>
      <c r="AJ299" s="196" t="str">
        <f t="shared" si="171"/>
        <v>Pass</v>
      </c>
      <c r="AK299" s="54" t="b">
        <f>NOT(ISNUMBER(SEARCH("Yes",Survey!$AC299)))</f>
        <v>1</v>
      </c>
      <c r="AL299" s="53" t="b">
        <f>IF(COUNTBLANK(Survey!$AD299:$AE299)=0,TRUE, FALSE)</f>
        <v>0</v>
      </c>
      <c r="AM299" s="196" t="str">
        <f t="shared" si="172"/>
        <v>Pass</v>
      </c>
      <c r="AN299" s="54" t="b">
        <f>NOT(ISNUMBER(SEARCH("Yes",Survey!$AF299)))</f>
        <v>1</v>
      </c>
      <c r="AO299" s="53" t="b">
        <f>NOT(ISBLANK(Survey!$AH299))</f>
        <v>0</v>
      </c>
      <c r="AP299" s="196" t="str">
        <f t="shared" si="173"/>
        <v>Pass</v>
      </c>
      <c r="AQ299" s="54" t="b">
        <f>NOT(OR(ISNUMBER(SEARCH("Other",Survey!$AH299)),ISNUMBER(SEARCH("Multiple",Survey!$AH299))))</f>
        <v>1</v>
      </c>
      <c r="AR299" s="53" t="b">
        <f>NOT(ISBLANK(Survey!$AI299))</f>
        <v>0</v>
      </c>
      <c r="AS299" s="196" t="str">
        <f t="shared" si="174"/>
        <v>Fail</v>
      </c>
      <c r="AT299" s="45">
        <f>(Survey!$AL299)</f>
        <v>0</v>
      </c>
      <c r="AU299" s="37" t="str">
        <f t="shared" si="175"/>
        <v>Fail</v>
      </c>
      <c r="AV299" s="38">
        <f>ABS(Survey!$AL299)</f>
        <v>0</v>
      </c>
      <c r="AW299" s="64">
        <f>ABS(Survey!$AM299)+Survey!$AN299-ABS(Survey!$AO299)+ABS(Survey!$AP299)-ABS(Survey!$AQ299)+ABS(Survey!$AR299)-ABS(Survey!$AS299)+Survey!$AT299</f>
        <v>0</v>
      </c>
      <c r="AX299" s="46" t="str">
        <f t="shared" si="176"/>
        <v>No holdings</v>
      </c>
      <c r="AY299" s="37">
        <f t="shared" si="177"/>
        <v>0</v>
      </c>
      <c r="AZ299" s="196" t="str">
        <f t="shared" si="178"/>
        <v>Pass</v>
      </c>
      <c r="BA299" s="54" t="b">
        <f>IF(ABS(Survey!$AT299)=0,TRUE,FALSE)</f>
        <v>1</v>
      </c>
      <c r="BB299" s="53" t="b">
        <f>NOT(ISBLANK(Survey!$AU299))</f>
        <v>0</v>
      </c>
      <c r="BC299" s="37" t="str">
        <f t="shared" si="179"/>
        <v>Fail</v>
      </c>
      <c r="BD299" s="38">
        <f>ABS(Survey!$AL299)</f>
        <v>0</v>
      </c>
      <c r="BE299" s="38" cm="1">
        <f t="array" ref="BE299">SUM(SUMIF(Survey!AW299:BD299,{"&gt;0","&lt;0"})*{1,-1})-SUM(SUMIF(Survey!BF299:BM299,{"&gt;0","&lt;0"})*{1,-1})</f>
        <v>0</v>
      </c>
      <c r="BF299" s="46" t="str">
        <f t="shared" si="180"/>
        <v>No holdings</v>
      </c>
      <c r="BG299" s="37">
        <f t="shared" si="181"/>
        <v>0</v>
      </c>
      <c r="BH299" s="196" t="str">
        <f t="shared" si="182"/>
        <v>Fail</v>
      </c>
      <c r="BI299" s="47">
        <f>ABS(Survey!$AL299)</f>
        <v>0</v>
      </c>
      <c r="BJ299" s="47" cm="1">
        <f t="array" ref="BJ299">SUM(SUMIF(Survey!BO299:CH299,{"&gt;0","&lt;0"})*{1,-1})-SUM(SUMIF(Survey!CJ299:DC299,{"&gt;0","&lt;0"})*{1,-1})</f>
        <v>0</v>
      </c>
      <c r="BK299" s="48" t="str">
        <f t="shared" si="183"/>
        <v>No holdings</v>
      </c>
      <c r="BL299" s="49">
        <f t="shared" si="184"/>
        <v>0</v>
      </c>
      <c r="BM299" s="196" t="str">
        <f t="shared" si="185"/>
        <v>Pass</v>
      </c>
      <c r="BN299" s="54" t="b">
        <f>IF(ABS(Survey!$CH299)=0,TRUE,FALSE)</f>
        <v>1</v>
      </c>
      <c r="BO299" s="53" t="b">
        <f>NOT(ISBLANK(Survey!$CI299))</f>
        <v>0</v>
      </c>
      <c r="BP299" s="196" t="str">
        <f t="shared" si="186"/>
        <v>Pass</v>
      </c>
      <c r="BQ299" s="54" t="b">
        <f>IF(ABS(Survey!$DC299)=0,TRUE,FALSE)</f>
        <v>1</v>
      </c>
      <c r="BR299" s="53" t="b">
        <f>NOT(ISBLANK(Survey!$DD299))</f>
        <v>0</v>
      </c>
      <c r="BS299" s="37" t="str">
        <f t="shared" si="187"/>
        <v>Pass</v>
      </c>
      <c r="BT299" s="38" cm="1">
        <f t="array" ref="BT299">SUM(SUMIF(Survey!CD299,{"&gt;0","&lt;0"})*{1,-1})+SUM(SUMIF(Survey!CY299,{"&gt;0","&lt;0"})*{1,-1})</f>
        <v>0</v>
      </c>
      <c r="BU299" s="38">
        <f>SUM(SUMIF(Survey!DF299:DL299,{"&gt;0","&lt;0"})*{1,-1})+SUM(SUMIF(Survey!DN299:DT299,{"&gt;0","&lt;0"})*{1,-1})</f>
        <v>0</v>
      </c>
      <c r="BV299" s="37">
        <f t="shared" si="188"/>
        <v>0</v>
      </c>
      <c r="BW299" s="37">
        <f t="shared" si="189"/>
        <v>0</v>
      </c>
      <c r="BX299" s="196" t="str">
        <f t="shared" si="190"/>
        <v>Pass</v>
      </c>
      <c r="BY299" s="54" t="b">
        <f>IF(ABS(Survey!$DL299)=0,TRUE,FALSE)</f>
        <v>1</v>
      </c>
      <c r="BZ299" s="53" t="b">
        <f>NOT(ISBLANK(Survey!DM299))</f>
        <v>0</v>
      </c>
      <c r="CA299" s="196" t="str">
        <f t="shared" si="191"/>
        <v>Pass</v>
      </c>
      <c r="CB299" s="54" t="b">
        <f>IF(ABS(Survey!$DT299)=0,TRUE,FALSE)</f>
        <v>1</v>
      </c>
      <c r="CC299" s="53" t="b">
        <f>NOT(ISBLANK(Survey!$DU299))</f>
        <v>0</v>
      </c>
      <c r="CD299" s="196" t="str">
        <f t="shared" si="192"/>
        <v>Fail</v>
      </c>
      <c r="CE299" s="47">
        <f>SUM(SUMIF(Survey!EA299:EC299,{"&gt;0","&lt;0"})*{1,-1})</f>
        <v>0</v>
      </c>
      <c r="CF299" s="50">
        <f t="shared" si="193"/>
        <v>0</v>
      </c>
      <c r="CG299" s="50">
        <f t="shared" si="194"/>
        <v>100</v>
      </c>
      <c r="CH299" s="48" t="b">
        <f>IF(OR(Survey!$M299="ETF",Survey!$M299="ETF, alternative mutual fund",Survey!$M299="Closed-end", Survey!$M299="Split share corp"),TRUE,FALSE)</f>
        <v>0</v>
      </c>
      <c r="CI299" s="196" t="str">
        <f t="shared" si="195"/>
        <v>Fail</v>
      </c>
      <c r="CJ299" s="47">
        <f>SUM(SUMIF(Survey!EE299:EK299,{"&gt;0","&lt;0"})*{1,-1})</f>
        <v>0</v>
      </c>
      <c r="CK299" s="50">
        <f t="shared" si="196"/>
        <v>0</v>
      </c>
      <c r="CL299" s="49">
        <f t="shared" si="197"/>
        <v>100</v>
      </c>
      <c r="CM299" s="196" t="str">
        <f t="shared" si="198"/>
        <v>Fail</v>
      </c>
      <c r="CN299" s="47">
        <f>SUM(SUMIF(Survey!EM299:ES299,{"&gt;0","&lt;0"})*{1,-1})</f>
        <v>0</v>
      </c>
      <c r="CO299" s="50">
        <f t="shared" si="199"/>
        <v>0</v>
      </c>
      <c r="CP299" s="49">
        <f t="shared" si="200"/>
        <v>100</v>
      </c>
    </row>
    <row r="300" spans="1:94">
      <c r="A300" s="1">
        <v>297</v>
      </c>
      <c r="B300" s="37" t="str">
        <f t="shared" si="161"/>
        <v>Pass</v>
      </c>
      <c r="C300" s="37" t="str">
        <f>IF(COUNTBLANK(Survey!B300:ET300)=$C$2, "Pass", "Fail")</f>
        <v>Pass</v>
      </c>
      <c r="D300" s="37" t="str">
        <f t="shared" si="162"/>
        <v>Fail</v>
      </c>
      <c r="F300" s="196" t="str">
        <f t="shared" si="163"/>
        <v>Fail</v>
      </c>
      <c r="G300" s="43">
        <f>COUNTBLANK(Survey!B300:D300)+COUNTBLANK(Survey!G300)+COUNTBLANK(Survey!I300)+COUNTBLANK(Survey!L300:M300)+COUNTBLANK(Survey!P300)+COUNTBLANK(Survey!S300:U300)+COUNTBLANK(Survey!AA300:AC300)+COUNTBLANK(Survey!AF300:AG300)+COUNTBLANK(Survey!AK300)</f>
        <v>17</v>
      </c>
      <c r="H300" s="196" t="str">
        <f t="shared" si="164"/>
        <v>Pass</v>
      </c>
      <c r="I300" s="44">
        <f>LEN(Survey!E300)</f>
        <v>0</v>
      </c>
      <c r="J300" s="196" t="str">
        <f t="shared" si="165"/>
        <v>Pass</v>
      </c>
      <c r="K300" s="43">
        <f>LEN(Survey!F300)</f>
        <v>0</v>
      </c>
      <c r="L300" s="196" t="str">
        <f t="shared" si="166"/>
        <v>Pass</v>
      </c>
      <c r="M300" s="44">
        <f>LEN(Survey!H300)</f>
        <v>0</v>
      </c>
      <c r="N300" s="43" t="str">
        <f>IF(Survey!$L300="Prospectus fund", "Yes", "No")</f>
        <v>No</v>
      </c>
      <c r="O300" s="196" t="str">
        <f t="shared" si="167"/>
        <v>Pass</v>
      </c>
      <c r="P300" s="44">
        <f>MOD((LEN(Survey!J300)+2),11)</f>
        <v>2</v>
      </c>
      <c r="Q300" s="48" t="b">
        <f>IF(OR(Survey!$M300="ETF",Survey!$M300="ETF, alternative mutual fund",Survey!$M300="Closed-end", Survey!$M300="Split share corp", Survey!$I300="Yes"),TRUE,FALSE)</f>
        <v>0</v>
      </c>
      <c r="R300" s="196" t="str">
        <f>IFERROR(IF(AND(OR(U300=V300,V300 = "Either"),NOT(ISBLANK(Survey!K300))),"Pass","Fail"),"Pass")</f>
        <v>Fail</v>
      </c>
      <c r="S300" s="47" cm="1">
        <f t="array" ref="S300">SUM(SUMIF(Survey!BO300:CH300,{"&gt;0","&lt;0"})*{1,-1})</f>
        <v>0</v>
      </c>
      <c r="T300" s="54" cm="1">
        <f t="array" ref="T300">SUM(SUMIF(Survey!BR300,{"&gt;0","&lt;0"})*{1,-1})+SUM(SUMIF(Survey!CB300,{"&gt;0","&lt;0"})*{1,-1})</f>
        <v>0</v>
      </c>
      <c r="U300" s="54">
        <f>Survey!K300</f>
        <v>0</v>
      </c>
      <c r="V300" s="53" t="str">
        <f t="shared" si="168"/>
        <v>Stand-alone</v>
      </c>
      <c r="W300" s="196" t="str">
        <f t="shared" si="169"/>
        <v>Fail</v>
      </c>
      <c r="X300" s="93" cm="1">
        <f t="array" ref="X300">SUM(SUMIF(Survey!BO300:CH300,{"&gt;0","&lt;0"})*{1,-1})+SUM(SUMIF(Survey!CJ300:DC300,{"&gt;0","&lt;0"})*{1,-1})</f>
        <v>0</v>
      </c>
      <c r="Y300" s="93">
        <f>IFERROR(X300/(Survey!$AL300),0)</f>
        <v>0</v>
      </c>
      <c r="Z300" s="198" t="b">
        <f>IF(OR(Survey!$M300="Alternative strategy or hedge",Survey!$M300="Other",Survey!$L300="Prospectus fund"),TRUE,FALSE)</f>
        <v>0</v>
      </c>
      <c r="AA300" s="198" t="b">
        <f>NOT(ISBLANK(Survey!$M300))</f>
        <v>0</v>
      </c>
      <c r="AB300" s="196" t="str">
        <f t="shared" si="170"/>
        <v>Pass</v>
      </c>
      <c r="AC300" s="54" t="b">
        <f>NOT(ISNUMBER(SEARCH("Other",Survey!$P300)))</f>
        <v>1</v>
      </c>
      <c r="AD300" s="53" t="b">
        <f>NOT(ISBLANK(Survey!$Q300))</f>
        <v>0</v>
      </c>
      <c r="AE300" s="239" t="str" cm="1">
        <f t="array" ref="AE300">IF(OR(IF(OR($AG300+$AH300 = 2, $AI300=1), FALSE, TRUE), AND($AF300:$AF300 = 0)),"Pass","Fail")</f>
        <v>Pass</v>
      </c>
      <c r="AF300" s="235">
        <f>COUNTBLANK(Survey!$W300:$Z300)</f>
        <v>4</v>
      </c>
      <c r="AG300" s="235">
        <f>IF(Survey!$I300="Yes",1,0)</f>
        <v>0</v>
      </c>
      <c r="AH300" s="235">
        <f>IF(OR(Survey!$M300="Mutual fund",Survey!$M300="Alternative mutual fund",Survey!$M300="Money market"),1,0)</f>
        <v>0</v>
      </c>
      <c r="AI300" s="240">
        <f>IF(OR(Survey!$M300="ETF",Survey!$M300="ETF, alternative mutual fund"),1,0)</f>
        <v>0</v>
      </c>
      <c r="AJ300" s="196" t="str">
        <f t="shared" si="171"/>
        <v>Pass</v>
      </c>
      <c r="AK300" s="54" t="b">
        <f>NOT(ISNUMBER(SEARCH("Yes",Survey!$AC300)))</f>
        <v>1</v>
      </c>
      <c r="AL300" s="53" t="b">
        <f>IF(COUNTBLANK(Survey!$AD300:$AE300)=0,TRUE, FALSE)</f>
        <v>0</v>
      </c>
      <c r="AM300" s="196" t="str">
        <f t="shared" si="172"/>
        <v>Pass</v>
      </c>
      <c r="AN300" s="54" t="b">
        <f>NOT(ISNUMBER(SEARCH("Yes",Survey!$AF300)))</f>
        <v>1</v>
      </c>
      <c r="AO300" s="53" t="b">
        <f>NOT(ISBLANK(Survey!$AH300))</f>
        <v>0</v>
      </c>
      <c r="AP300" s="196" t="str">
        <f t="shared" si="173"/>
        <v>Pass</v>
      </c>
      <c r="AQ300" s="54" t="b">
        <f>NOT(OR(ISNUMBER(SEARCH("Other",Survey!$AH300)),ISNUMBER(SEARCH("Multiple",Survey!$AH300))))</f>
        <v>1</v>
      </c>
      <c r="AR300" s="53" t="b">
        <f>NOT(ISBLANK(Survey!$AI300))</f>
        <v>0</v>
      </c>
      <c r="AS300" s="196" t="str">
        <f t="shared" si="174"/>
        <v>Fail</v>
      </c>
      <c r="AT300" s="45">
        <f>(Survey!$AL300)</f>
        <v>0</v>
      </c>
      <c r="AU300" s="37" t="str">
        <f t="shared" si="175"/>
        <v>Fail</v>
      </c>
      <c r="AV300" s="38">
        <f>ABS(Survey!$AL300)</f>
        <v>0</v>
      </c>
      <c r="AW300" s="64">
        <f>ABS(Survey!$AM300)+Survey!$AN300-ABS(Survey!$AO300)+ABS(Survey!$AP300)-ABS(Survey!$AQ300)+ABS(Survey!$AR300)-ABS(Survey!$AS300)+Survey!$AT300</f>
        <v>0</v>
      </c>
      <c r="AX300" s="46" t="str">
        <f t="shared" si="176"/>
        <v>No holdings</v>
      </c>
      <c r="AY300" s="37">
        <f t="shared" si="177"/>
        <v>0</v>
      </c>
      <c r="AZ300" s="196" t="str">
        <f t="shared" si="178"/>
        <v>Pass</v>
      </c>
      <c r="BA300" s="54" t="b">
        <f>IF(ABS(Survey!$AT300)=0,TRUE,FALSE)</f>
        <v>1</v>
      </c>
      <c r="BB300" s="53" t="b">
        <f>NOT(ISBLANK(Survey!$AU300))</f>
        <v>0</v>
      </c>
      <c r="BC300" s="37" t="str">
        <f t="shared" si="179"/>
        <v>Fail</v>
      </c>
      <c r="BD300" s="38">
        <f>ABS(Survey!$AL300)</f>
        <v>0</v>
      </c>
      <c r="BE300" s="38" cm="1">
        <f t="array" ref="BE300">SUM(SUMIF(Survey!AW300:BD300,{"&gt;0","&lt;0"})*{1,-1})-SUM(SUMIF(Survey!BF300:BM300,{"&gt;0","&lt;0"})*{1,-1})</f>
        <v>0</v>
      </c>
      <c r="BF300" s="46" t="str">
        <f t="shared" si="180"/>
        <v>No holdings</v>
      </c>
      <c r="BG300" s="37">
        <f t="shared" si="181"/>
        <v>0</v>
      </c>
      <c r="BH300" s="196" t="str">
        <f t="shared" si="182"/>
        <v>Fail</v>
      </c>
      <c r="BI300" s="47">
        <f>ABS(Survey!$AL300)</f>
        <v>0</v>
      </c>
      <c r="BJ300" s="47" cm="1">
        <f t="array" ref="BJ300">SUM(SUMIF(Survey!BO300:CH300,{"&gt;0","&lt;0"})*{1,-1})-SUM(SUMIF(Survey!CJ300:DC300,{"&gt;0","&lt;0"})*{1,-1})</f>
        <v>0</v>
      </c>
      <c r="BK300" s="48" t="str">
        <f t="shared" si="183"/>
        <v>No holdings</v>
      </c>
      <c r="BL300" s="49">
        <f t="shared" si="184"/>
        <v>0</v>
      </c>
      <c r="BM300" s="196" t="str">
        <f t="shared" si="185"/>
        <v>Pass</v>
      </c>
      <c r="BN300" s="54" t="b">
        <f>IF(ABS(Survey!$CH300)=0,TRUE,FALSE)</f>
        <v>1</v>
      </c>
      <c r="BO300" s="53" t="b">
        <f>NOT(ISBLANK(Survey!$CI300))</f>
        <v>0</v>
      </c>
      <c r="BP300" s="196" t="str">
        <f t="shared" si="186"/>
        <v>Pass</v>
      </c>
      <c r="BQ300" s="54" t="b">
        <f>IF(ABS(Survey!$DC300)=0,TRUE,FALSE)</f>
        <v>1</v>
      </c>
      <c r="BR300" s="53" t="b">
        <f>NOT(ISBLANK(Survey!$DD300))</f>
        <v>0</v>
      </c>
      <c r="BS300" s="37" t="str">
        <f t="shared" si="187"/>
        <v>Pass</v>
      </c>
      <c r="BT300" s="38" cm="1">
        <f t="array" ref="BT300">SUM(SUMIF(Survey!CD300,{"&gt;0","&lt;0"})*{1,-1})+SUM(SUMIF(Survey!CY300,{"&gt;0","&lt;0"})*{1,-1})</f>
        <v>0</v>
      </c>
      <c r="BU300" s="38">
        <f>SUM(SUMIF(Survey!DF300:DL300,{"&gt;0","&lt;0"})*{1,-1})+SUM(SUMIF(Survey!DN300:DT300,{"&gt;0","&lt;0"})*{1,-1})</f>
        <v>0</v>
      </c>
      <c r="BV300" s="37">
        <f t="shared" si="188"/>
        <v>0</v>
      </c>
      <c r="BW300" s="37">
        <f t="shared" si="189"/>
        <v>0</v>
      </c>
      <c r="BX300" s="196" t="str">
        <f t="shared" si="190"/>
        <v>Pass</v>
      </c>
      <c r="BY300" s="54" t="b">
        <f>IF(ABS(Survey!$DL300)=0,TRUE,FALSE)</f>
        <v>1</v>
      </c>
      <c r="BZ300" s="53" t="b">
        <f>NOT(ISBLANK(Survey!DM300))</f>
        <v>0</v>
      </c>
      <c r="CA300" s="196" t="str">
        <f t="shared" si="191"/>
        <v>Pass</v>
      </c>
      <c r="CB300" s="54" t="b">
        <f>IF(ABS(Survey!$DT300)=0,TRUE,FALSE)</f>
        <v>1</v>
      </c>
      <c r="CC300" s="53" t="b">
        <f>NOT(ISBLANK(Survey!$DU300))</f>
        <v>0</v>
      </c>
      <c r="CD300" s="196" t="str">
        <f t="shared" si="192"/>
        <v>Fail</v>
      </c>
      <c r="CE300" s="47">
        <f>SUM(SUMIF(Survey!EA300:EC300,{"&gt;0","&lt;0"})*{1,-1})</f>
        <v>0</v>
      </c>
      <c r="CF300" s="50">
        <f t="shared" si="193"/>
        <v>0</v>
      </c>
      <c r="CG300" s="50">
        <f t="shared" si="194"/>
        <v>100</v>
      </c>
      <c r="CH300" s="48" t="b">
        <f>IF(OR(Survey!$M300="ETF",Survey!$M300="ETF, alternative mutual fund",Survey!$M300="Closed-end", Survey!$M300="Split share corp"),TRUE,FALSE)</f>
        <v>0</v>
      </c>
      <c r="CI300" s="196" t="str">
        <f t="shared" si="195"/>
        <v>Fail</v>
      </c>
      <c r="CJ300" s="47">
        <f>SUM(SUMIF(Survey!EE300:EK300,{"&gt;0","&lt;0"})*{1,-1})</f>
        <v>0</v>
      </c>
      <c r="CK300" s="50">
        <f t="shared" si="196"/>
        <v>0</v>
      </c>
      <c r="CL300" s="49">
        <f t="shared" si="197"/>
        <v>100</v>
      </c>
      <c r="CM300" s="196" t="str">
        <f t="shared" si="198"/>
        <v>Fail</v>
      </c>
      <c r="CN300" s="47">
        <f>SUM(SUMIF(Survey!EM300:ES300,{"&gt;0","&lt;0"})*{1,-1})</f>
        <v>0</v>
      </c>
      <c r="CO300" s="50">
        <f t="shared" si="199"/>
        <v>0</v>
      </c>
      <c r="CP300" s="49">
        <f t="shared" si="200"/>
        <v>100</v>
      </c>
    </row>
    <row r="301" spans="1:94">
      <c r="A301" s="1">
        <v>298</v>
      </c>
      <c r="B301" s="37" t="str">
        <f t="shared" si="161"/>
        <v>Pass</v>
      </c>
      <c r="C301" s="37" t="str">
        <f>IF(COUNTBLANK(Survey!B301:ET301)=$C$2, "Pass", "Fail")</f>
        <v>Pass</v>
      </c>
      <c r="D301" s="37" t="str">
        <f t="shared" si="162"/>
        <v>Fail</v>
      </c>
      <c r="F301" s="196" t="str">
        <f t="shared" si="163"/>
        <v>Fail</v>
      </c>
      <c r="G301" s="43">
        <f>COUNTBLANK(Survey!B301:D301)+COUNTBLANK(Survey!G301)+COUNTBLANK(Survey!I301)+COUNTBLANK(Survey!L301:M301)+COUNTBLANK(Survey!P301)+COUNTBLANK(Survey!S301:U301)+COUNTBLANK(Survey!AA301:AC301)+COUNTBLANK(Survey!AF301:AG301)+COUNTBLANK(Survey!AK301)</f>
        <v>17</v>
      </c>
      <c r="H301" s="196" t="str">
        <f t="shared" si="164"/>
        <v>Pass</v>
      </c>
      <c r="I301" s="44">
        <f>LEN(Survey!E301)</f>
        <v>0</v>
      </c>
      <c r="J301" s="196" t="str">
        <f t="shared" si="165"/>
        <v>Pass</v>
      </c>
      <c r="K301" s="43">
        <f>LEN(Survey!F301)</f>
        <v>0</v>
      </c>
      <c r="L301" s="196" t="str">
        <f t="shared" si="166"/>
        <v>Pass</v>
      </c>
      <c r="M301" s="44">
        <f>LEN(Survey!H301)</f>
        <v>0</v>
      </c>
      <c r="N301" s="43" t="str">
        <f>IF(Survey!$L301="Prospectus fund", "Yes", "No")</f>
        <v>No</v>
      </c>
      <c r="O301" s="196" t="str">
        <f t="shared" si="167"/>
        <v>Pass</v>
      </c>
      <c r="P301" s="44">
        <f>MOD((LEN(Survey!J301)+2),11)</f>
        <v>2</v>
      </c>
      <c r="Q301" s="48" t="b">
        <f>IF(OR(Survey!$M301="ETF",Survey!$M301="ETF, alternative mutual fund",Survey!$M301="Closed-end", Survey!$M301="Split share corp", Survey!$I301="Yes"),TRUE,FALSE)</f>
        <v>0</v>
      </c>
      <c r="R301" s="196" t="str">
        <f>IFERROR(IF(AND(OR(U301=V301,V301 = "Either"),NOT(ISBLANK(Survey!K301))),"Pass","Fail"),"Pass")</f>
        <v>Fail</v>
      </c>
      <c r="S301" s="47" cm="1">
        <f t="array" ref="S301">SUM(SUMIF(Survey!BO301:CH301,{"&gt;0","&lt;0"})*{1,-1})</f>
        <v>0</v>
      </c>
      <c r="T301" s="54" cm="1">
        <f t="array" ref="T301">SUM(SUMIF(Survey!BR301,{"&gt;0","&lt;0"})*{1,-1})+SUM(SUMIF(Survey!CB301,{"&gt;0","&lt;0"})*{1,-1})</f>
        <v>0</v>
      </c>
      <c r="U301" s="54">
        <f>Survey!K301</f>
        <v>0</v>
      </c>
      <c r="V301" s="53" t="str">
        <f t="shared" si="168"/>
        <v>Stand-alone</v>
      </c>
      <c r="W301" s="196" t="str">
        <f t="shared" si="169"/>
        <v>Fail</v>
      </c>
      <c r="X301" s="93" cm="1">
        <f t="array" ref="X301">SUM(SUMIF(Survey!BO301:CH301,{"&gt;0","&lt;0"})*{1,-1})+SUM(SUMIF(Survey!CJ301:DC301,{"&gt;0","&lt;0"})*{1,-1})</f>
        <v>0</v>
      </c>
      <c r="Y301" s="93">
        <f>IFERROR(X301/(Survey!$AL301),0)</f>
        <v>0</v>
      </c>
      <c r="Z301" s="198" t="b">
        <f>IF(OR(Survey!$M301="Alternative strategy or hedge",Survey!$M301="Other",Survey!$L301="Prospectus fund"),TRUE,FALSE)</f>
        <v>0</v>
      </c>
      <c r="AA301" s="198" t="b">
        <f>NOT(ISBLANK(Survey!$M301))</f>
        <v>0</v>
      </c>
      <c r="AB301" s="196" t="str">
        <f t="shared" si="170"/>
        <v>Pass</v>
      </c>
      <c r="AC301" s="54" t="b">
        <f>NOT(ISNUMBER(SEARCH("Other",Survey!$P301)))</f>
        <v>1</v>
      </c>
      <c r="AD301" s="53" t="b">
        <f>NOT(ISBLANK(Survey!$Q301))</f>
        <v>0</v>
      </c>
      <c r="AE301" s="239" t="str" cm="1">
        <f t="array" ref="AE301">IF(OR(IF(OR($AG301+$AH301 = 2, $AI301=1), FALSE, TRUE), AND($AF301:$AF301 = 0)),"Pass","Fail")</f>
        <v>Pass</v>
      </c>
      <c r="AF301" s="235">
        <f>COUNTBLANK(Survey!$W301:$Z301)</f>
        <v>4</v>
      </c>
      <c r="AG301" s="235">
        <f>IF(Survey!$I301="Yes",1,0)</f>
        <v>0</v>
      </c>
      <c r="AH301" s="235">
        <f>IF(OR(Survey!$M301="Mutual fund",Survey!$M301="Alternative mutual fund",Survey!$M301="Money market"),1,0)</f>
        <v>0</v>
      </c>
      <c r="AI301" s="240">
        <f>IF(OR(Survey!$M301="ETF",Survey!$M301="ETF, alternative mutual fund"),1,0)</f>
        <v>0</v>
      </c>
      <c r="AJ301" s="196" t="str">
        <f t="shared" si="171"/>
        <v>Pass</v>
      </c>
      <c r="AK301" s="54" t="b">
        <f>NOT(ISNUMBER(SEARCH("Yes",Survey!$AC301)))</f>
        <v>1</v>
      </c>
      <c r="AL301" s="53" t="b">
        <f>IF(COUNTBLANK(Survey!$AD301:$AE301)=0,TRUE, FALSE)</f>
        <v>0</v>
      </c>
      <c r="AM301" s="196" t="str">
        <f t="shared" si="172"/>
        <v>Pass</v>
      </c>
      <c r="AN301" s="54" t="b">
        <f>NOT(ISNUMBER(SEARCH("Yes",Survey!$AF301)))</f>
        <v>1</v>
      </c>
      <c r="AO301" s="53" t="b">
        <f>NOT(ISBLANK(Survey!$AH301))</f>
        <v>0</v>
      </c>
      <c r="AP301" s="196" t="str">
        <f t="shared" si="173"/>
        <v>Pass</v>
      </c>
      <c r="AQ301" s="54" t="b">
        <f>NOT(OR(ISNUMBER(SEARCH("Other",Survey!$AH301)),ISNUMBER(SEARCH("Multiple",Survey!$AH301))))</f>
        <v>1</v>
      </c>
      <c r="AR301" s="53" t="b">
        <f>NOT(ISBLANK(Survey!$AI301))</f>
        <v>0</v>
      </c>
      <c r="AS301" s="196" t="str">
        <f t="shared" si="174"/>
        <v>Fail</v>
      </c>
      <c r="AT301" s="45">
        <f>(Survey!$AL301)</f>
        <v>0</v>
      </c>
      <c r="AU301" s="37" t="str">
        <f t="shared" si="175"/>
        <v>Fail</v>
      </c>
      <c r="AV301" s="38">
        <f>ABS(Survey!$AL301)</f>
        <v>0</v>
      </c>
      <c r="AW301" s="64">
        <f>ABS(Survey!$AM301)+Survey!$AN301-ABS(Survey!$AO301)+ABS(Survey!$AP301)-ABS(Survey!$AQ301)+ABS(Survey!$AR301)-ABS(Survey!$AS301)+Survey!$AT301</f>
        <v>0</v>
      </c>
      <c r="AX301" s="46" t="str">
        <f t="shared" si="176"/>
        <v>No holdings</v>
      </c>
      <c r="AY301" s="37">
        <f t="shared" si="177"/>
        <v>0</v>
      </c>
      <c r="AZ301" s="196" t="str">
        <f t="shared" si="178"/>
        <v>Pass</v>
      </c>
      <c r="BA301" s="54" t="b">
        <f>IF(ABS(Survey!$AT301)=0,TRUE,FALSE)</f>
        <v>1</v>
      </c>
      <c r="BB301" s="53" t="b">
        <f>NOT(ISBLANK(Survey!$AU301))</f>
        <v>0</v>
      </c>
      <c r="BC301" s="37" t="str">
        <f t="shared" si="179"/>
        <v>Fail</v>
      </c>
      <c r="BD301" s="38">
        <f>ABS(Survey!$AL301)</f>
        <v>0</v>
      </c>
      <c r="BE301" s="38" cm="1">
        <f t="array" ref="BE301">SUM(SUMIF(Survey!AW301:BD301,{"&gt;0","&lt;0"})*{1,-1})-SUM(SUMIF(Survey!BF301:BM301,{"&gt;0","&lt;0"})*{1,-1})</f>
        <v>0</v>
      </c>
      <c r="BF301" s="46" t="str">
        <f t="shared" si="180"/>
        <v>No holdings</v>
      </c>
      <c r="BG301" s="37">
        <f t="shared" si="181"/>
        <v>0</v>
      </c>
      <c r="BH301" s="196" t="str">
        <f t="shared" si="182"/>
        <v>Fail</v>
      </c>
      <c r="BI301" s="47">
        <f>ABS(Survey!$AL301)</f>
        <v>0</v>
      </c>
      <c r="BJ301" s="47" cm="1">
        <f t="array" ref="BJ301">SUM(SUMIF(Survey!BO301:CH301,{"&gt;0","&lt;0"})*{1,-1})-SUM(SUMIF(Survey!CJ301:DC301,{"&gt;0","&lt;0"})*{1,-1})</f>
        <v>0</v>
      </c>
      <c r="BK301" s="48" t="str">
        <f t="shared" si="183"/>
        <v>No holdings</v>
      </c>
      <c r="BL301" s="49">
        <f t="shared" si="184"/>
        <v>0</v>
      </c>
      <c r="BM301" s="196" t="str">
        <f t="shared" si="185"/>
        <v>Pass</v>
      </c>
      <c r="BN301" s="54" t="b">
        <f>IF(ABS(Survey!$CH301)=0,TRUE,FALSE)</f>
        <v>1</v>
      </c>
      <c r="BO301" s="53" t="b">
        <f>NOT(ISBLANK(Survey!$CI301))</f>
        <v>0</v>
      </c>
      <c r="BP301" s="196" t="str">
        <f t="shared" si="186"/>
        <v>Pass</v>
      </c>
      <c r="BQ301" s="54" t="b">
        <f>IF(ABS(Survey!$DC301)=0,TRUE,FALSE)</f>
        <v>1</v>
      </c>
      <c r="BR301" s="53" t="b">
        <f>NOT(ISBLANK(Survey!$DD301))</f>
        <v>0</v>
      </c>
      <c r="BS301" s="37" t="str">
        <f t="shared" si="187"/>
        <v>Pass</v>
      </c>
      <c r="BT301" s="38" cm="1">
        <f t="array" ref="BT301">SUM(SUMIF(Survey!CD301,{"&gt;0","&lt;0"})*{1,-1})+SUM(SUMIF(Survey!CY301,{"&gt;0","&lt;0"})*{1,-1})</f>
        <v>0</v>
      </c>
      <c r="BU301" s="38">
        <f>SUM(SUMIF(Survey!DF301:DL301,{"&gt;0","&lt;0"})*{1,-1})+SUM(SUMIF(Survey!DN301:DT301,{"&gt;0","&lt;0"})*{1,-1})</f>
        <v>0</v>
      </c>
      <c r="BV301" s="37">
        <f t="shared" si="188"/>
        <v>0</v>
      </c>
      <c r="BW301" s="37">
        <f t="shared" si="189"/>
        <v>0</v>
      </c>
      <c r="BX301" s="196" t="str">
        <f t="shared" si="190"/>
        <v>Pass</v>
      </c>
      <c r="BY301" s="54" t="b">
        <f>IF(ABS(Survey!$DL301)=0,TRUE,FALSE)</f>
        <v>1</v>
      </c>
      <c r="BZ301" s="53" t="b">
        <f>NOT(ISBLANK(Survey!DM301))</f>
        <v>0</v>
      </c>
      <c r="CA301" s="196" t="str">
        <f t="shared" si="191"/>
        <v>Pass</v>
      </c>
      <c r="CB301" s="54" t="b">
        <f>IF(ABS(Survey!$DT301)=0,TRUE,FALSE)</f>
        <v>1</v>
      </c>
      <c r="CC301" s="53" t="b">
        <f>NOT(ISBLANK(Survey!$DU301))</f>
        <v>0</v>
      </c>
      <c r="CD301" s="196" t="str">
        <f t="shared" si="192"/>
        <v>Fail</v>
      </c>
      <c r="CE301" s="47">
        <f>SUM(SUMIF(Survey!EA301:EC301,{"&gt;0","&lt;0"})*{1,-1})</f>
        <v>0</v>
      </c>
      <c r="CF301" s="50">
        <f t="shared" si="193"/>
        <v>0</v>
      </c>
      <c r="CG301" s="50">
        <f t="shared" si="194"/>
        <v>100</v>
      </c>
      <c r="CH301" s="48" t="b">
        <f>IF(OR(Survey!$M301="ETF",Survey!$M301="ETF, alternative mutual fund",Survey!$M301="Closed-end", Survey!$M301="Split share corp"),TRUE,FALSE)</f>
        <v>0</v>
      </c>
      <c r="CI301" s="196" t="str">
        <f t="shared" si="195"/>
        <v>Fail</v>
      </c>
      <c r="CJ301" s="47">
        <f>SUM(SUMIF(Survey!EE301:EK301,{"&gt;0","&lt;0"})*{1,-1})</f>
        <v>0</v>
      </c>
      <c r="CK301" s="50">
        <f t="shared" si="196"/>
        <v>0</v>
      </c>
      <c r="CL301" s="49">
        <f t="shared" si="197"/>
        <v>100</v>
      </c>
      <c r="CM301" s="196" t="str">
        <f t="shared" si="198"/>
        <v>Fail</v>
      </c>
      <c r="CN301" s="47">
        <f>SUM(SUMIF(Survey!EM301:ES301,{"&gt;0","&lt;0"})*{1,-1})</f>
        <v>0</v>
      </c>
      <c r="CO301" s="50">
        <f t="shared" si="199"/>
        <v>0</v>
      </c>
      <c r="CP301" s="49">
        <f t="shared" si="200"/>
        <v>100</v>
      </c>
    </row>
    <row r="302" spans="1:94">
      <c r="A302" s="1">
        <v>299</v>
      </c>
      <c r="B302" s="37" t="str">
        <f t="shared" si="161"/>
        <v>Pass</v>
      </c>
      <c r="C302" s="37" t="str">
        <f>IF(COUNTBLANK(Survey!B302:ET302)=$C$2, "Pass", "Fail")</f>
        <v>Pass</v>
      </c>
      <c r="D302" s="37" t="str">
        <f t="shared" si="162"/>
        <v>Fail</v>
      </c>
      <c r="F302" s="196" t="str">
        <f t="shared" si="163"/>
        <v>Fail</v>
      </c>
      <c r="G302" s="43">
        <f>COUNTBLANK(Survey!B302:D302)+COUNTBLANK(Survey!G302)+COUNTBLANK(Survey!I302)+COUNTBLANK(Survey!L302:M302)+COUNTBLANK(Survey!P302)+COUNTBLANK(Survey!S302:U302)+COUNTBLANK(Survey!AA302:AC302)+COUNTBLANK(Survey!AF302:AG302)+COUNTBLANK(Survey!AK302)</f>
        <v>17</v>
      </c>
      <c r="H302" s="196" t="str">
        <f t="shared" si="164"/>
        <v>Pass</v>
      </c>
      <c r="I302" s="44">
        <f>LEN(Survey!E302)</f>
        <v>0</v>
      </c>
      <c r="J302" s="196" t="str">
        <f t="shared" si="165"/>
        <v>Pass</v>
      </c>
      <c r="K302" s="43">
        <f>LEN(Survey!F302)</f>
        <v>0</v>
      </c>
      <c r="L302" s="196" t="str">
        <f t="shared" si="166"/>
        <v>Pass</v>
      </c>
      <c r="M302" s="44">
        <f>LEN(Survey!H302)</f>
        <v>0</v>
      </c>
      <c r="N302" s="43" t="str">
        <f>IF(Survey!$L302="Prospectus fund", "Yes", "No")</f>
        <v>No</v>
      </c>
      <c r="O302" s="196" t="str">
        <f t="shared" si="167"/>
        <v>Pass</v>
      </c>
      <c r="P302" s="44">
        <f>MOD((LEN(Survey!J302)+2),11)</f>
        <v>2</v>
      </c>
      <c r="Q302" s="48" t="b">
        <f>IF(OR(Survey!$M302="ETF",Survey!$M302="ETF, alternative mutual fund",Survey!$M302="Closed-end", Survey!$M302="Split share corp", Survey!$I302="Yes"),TRUE,FALSE)</f>
        <v>0</v>
      </c>
      <c r="R302" s="196" t="str">
        <f>IFERROR(IF(AND(OR(U302=V302,V302 = "Either"),NOT(ISBLANK(Survey!K302))),"Pass","Fail"),"Pass")</f>
        <v>Fail</v>
      </c>
      <c r="S302" s="47" cm="1">
        <f t="array" ref="S302">SUM(SUMIF(Survey!BO302:CH302,{"&gt;0","&lt;0"})*{1,-1})</f>
        <v>0</v>
      </c>
      <c r="T302" s="54" cm="1">
        <f t="array" ref="T302">SUM(SUMIF(Survey!BR302,{"&gt;0","&lt;0"})*{1,-1})+SUM(SUMIF(Survey!CB302,{"&gt;0","&lt;0"})*{1,-1})</f>
        <v>0</v>
      </c>
      <c r="U302" s="54">
        <f>Survey!K302</f>
        <v>0</v>
      </c>
      <c r="V302" s="53" t="str">
        <f t="shared" si="168"/>
        <v>Stand-alone</v>
      </c>
      <c r="W302" s="196" t="str">
        <f t="shared" si="169"/>
        <v>Fail</v>
      </c>
      <c r="X302" s="93" cm="1">
        <f t="array" ref="X302">SUM(SUMIF(Survey!BO302:CH302,{"&gt;0","&lt;0"})*{1,-1})+SUM(SUMIF(Survey!CJ302:DC302,{"&gt;0","&lt;0"})*{1,-1})</f>
        <v>0</v>
      </c>
      <c r="Y302" s="93">
        <f>IFERROR(X302/(Survey!$AL302),0)</f>
        <v>0</v>
      </c>
      <c r="Z302" s="198" t="b">
        <f>IF(OR(Survey!$M302="Alternative strategy or hedge",Survey!$M302="Other",Survey!$L302="Prospectus fund"),TRUE,FALSE)</f>
        <v>0</v>
      </c>
      <c r="AA302" s="198" t="b">
        <f>NOT(ISBLANK(Survey!$M302))</f>
        <v>0</v>
      </c>
      <c r="AB302" s="196" t="str">
        <f t="shared" si="170"/>
        <v>Pass</v>
      </c>
      <c r="AC302" s="54" t="b">
        <f>NOT(ISNUMBER(SEARCH("Other",Survey!$P302)))</f>
        <v>1</v>
      </c>
      <c r="AD302" s="53" t="b">
        <f>NOT(ISBLANK(Survey!$Q302))</f>
        <v>0</v>
      </c>
      <c r="AE302" s="239" t="str" cm="1">
        <f t="array" ref="AE302">IF(OR(IF(OR($AG302+$AH302 = 2, $AI302=1), FALSE, TRUE), AND($AF302:$AF302 = 0)),"Pass","Fail")</f>
        <v>Pass</v>
      </c>
      <c r="AF302" s="235">
        <f>COUNTBLANK(Survey!$W302:$Z302)</f>
        <v>4</v>
      </c>
      <c r="AG302" s="235">
        <f>IF(Survey!$I302="Yes",1,0)</f>
        <v>0</v>
      </c>
      <c r="AH302" s="235">
        <f>IF(OR(Survey!$M302="Mutual fund",Survey!$M302="Alternative mutual fund",Survey!$M302="Money market"),1,0)</f>
        <v>0</v>
      </c>
      <c r="AI302" s="240">
        <f>IF(OR(Survey!$M302="ETF",Survey!$M302="ETF, alternative mutual fund"),1,0)</f>
        <v>0</v>
      </c>
      <c r="AJ302" s="196" t="str">
        <f t="shared" si="171"/>
        <v>Pass</v>
      </c>
      <c r="AK302" s="54" t="b">
        <f>NOT(ISNUMBER(SEARCH("Yes",Survey!$AC302)))</f>
        <v>1</v>
      </c>
      <c r="AL302" s="53" t="b">
        <f>IF(COUNTBLANK(Survey!$AD302:$AE302)=0,TRUE, FALSE)</f>
        <v>0</v>
      </c>
      <c r="AM302" s="196" t="str">
        <f t="shared" si="172"/>
        <v>Pass</v>
      </c>
      <c r="AN302" s="54" t="b">
        <f>NOT(ISNUMBER(SEARCH("Yes",Survey!$AF302)))</f>
        <v>1</v>
      </c>
      <c r="AO302" s="53" t="b">
        <f>NOT(ISBLANK(Survey!$AH302))</f>
        <v>0</v>
      </c>
      <c r="AP302" s="196" t="str">
        <f t="shared" si="173"/>
        <v>Pass</v>
      </c>
      <c r="AQ302" s="54" t="b">
        <f>NOT(OR(ISNUMBER(SEARCH("Other",Survey!$AH302)),ISNUMBER(SEARCH("Multiple",Survey!$AH302))))</f>
        <v>1</v>
      </c>
      <c r="AR302" s="53" t="b">
        <f>NOT(ISBLANK(Survey!$AI302))</f>
        <v>0</v>
      </c>
      <c r="AS302" s="196" t="str">
        <f t="shared" si="174"/>
        <v>Fail</v>
      </c>
      <c r="AT302" s="45">
        <f>(Survey!$AL302)</f>
        <v>0</v>
      </c>
      <c r="AU302" s="37" t="str">
        <f t="shared" si="175"/>
        <v>Fail</v>
      </c>
      <c r="AV302" s="38">
        <f>ABS(Survey!$AL302)</f>
        <v>0</v>
      </c>
      <c r="AW302" s="64">
        <f>ABS(Survey!$AM302)+Survey!$AN302-ABS(Survey!$AO302)+ABS(Survey!$AP302)-ABS(Survey!$AQ302)+ABS(Survey!$AR302)-ABS(Survey!$AS302)+Survey!$AT302</f>
        <v>0</v>
      </c>
      <c r="AX302" s="46" t="str">
        <f t="shared" si="176"/>
        <v>No holdings</v>
      </c>
      <c r="AY302" s="37">
        <f t="shared" si="177"/>
        <v>0</v>
      </c>
      <c r="AZ302" s="196" t="str">
        <f t="shared" si="178"/>
        <v>Pass</v>
      </c>
      <c r="BA302" s="54" t="b">
        <f>IF(ABS(Survey!$AT302)=0,TRUE,FALSE)</f>
        <v>1</v>
      </c>
      <c r="BB302" s="53" t="b">
        <f>NOT(ISBLANK(Survey!$AU302))</f>
        <v>0</v>
      </c>
      <c r="BC302" s="37" t="str">
        <f t="shared" si="179"/>
        <v>Fail</v>
      </c>
      <c r="BD302" s="38">
        <f>ABS(Survey!$AL302)</f>
        <v>0</v>
      </c>
      <c r="BE302" s="38" cm="1">
        <f t="array" ref="BE302">SUM(SUMIF(Survey!AW302:BD302,{"&gt;0","&lt;0"})*{1,-1})-SUM(SUMIF(Survey!BF302:BM302,{"&gt;0","&lt;0"})*{1,-1})</f>
        <v>0</v>
      </c>
      <c r="BF302" s="46" t="str">
        <f t="shared" si="180"/>
        <v>No holdings</v>
      </c>
      <c r="BG302" s="37">
        <f t="shared" si="181"/>
        <v>0</v>
      </c>
      <c r="BH302" s="196" t="str">
        <f t="shared" si="182"/>
        <v>Fail</v>
      </c>
      <c r="BI302" s="47">
        <f>ABS(Survey!$AL302)</f>
        <v>0</v>
      </c>
      <c r="BJ302" s="47" cm="1">
        <f t="array" ref="BJ302">SUM(SUMIF(Survey!BO302:CH302,{"&gt;0","&lt;0"})*{1,-1})-SUM(SUMIF(Survey!CJ302:DC302,{"&gt;0","&lt;0"})*{1,-1})</f>
        <v>0</v>
      </c>
      <c r="BK302" s="48" t="str">
        <f t="shared" si="183"/>
        <v>No holdings</v>
      </c>
      <c r="BL302" s="49">
        <f t="shared" si="184"/>
        <v>0</v>
      </c>
      <c r="BM302" s="196" t="str">
        <f t="shared" si="185"/>
        <v>Pass</v>
      </c>
      <c r="BN302" s="54" t="b">
        <f>IF(ABS(Survey!$CH302)=0,TRUE,FALSE)</f>
        <v>1</v>
      </c>
      <c r="BO302" s="53" t="b">
        <f>NOT(ISBLANK(Survey!$CI302))</f>
        <v>0</v>
      </c>
      <c r="BP302" s="196" t="str">
        <f t="shared" si="186"/>
        <v>Pass</v>
      </c>
      <c r="BQ302" s="54" t="b">
        <f>IF(ABS(Survey!$DC302)=0,TRUE,FALSE)</f>
        <v>1</v>
      </c>
      <c r="BR302" s="53" t="b">
        <f>NOT(ISBLANK(Survey!$DD302))</f>
        <v>0</v>
      </c>
      <c r="BS302" s="37" t="str">
        <f t="shared" si="187"/>
        <v>Pass</v>
      </c>
      <c r="BT302" s="38" cm="1">
        <f t="array" ref="BT302">SUM(SUMIF(Survey!CD302,{"&gt;0","&lt;0"})*{1,-1})+SUM(SUMIF(Survey!CY302,{"&gt;0","&lt;0"})*{1,-1})</f>
        <v>0</v>
      </c>
      <c r="BU302" s="38">
        <f>SUM(SUMIF(Survey!DF302:DL302,{"&gt;0","&lt;0"})*{1,-1})+SUM(SUMIF(Survey!DN302:DT302,{"&gt;0","&lt;0"})*{1,-1})</f>
        <v>0</v>
      </c>
      <c r="BV302" s="37">
        <f t="shared" si="188"/>
        <v>0</v>
      </c>
      <c r="BW302" s="37">
        <f t="shared" si="189"/>
        <v>0</v>
      </c>
      <c r="BX302" s="196" t="str">
        <f t="shared" si="190"/>
        <v>Pass</v>
      </c>
      <c r="BY302" s="54" t="b">
        <f>IF(ABS(Survey!$DL302)=0,TRUE,FALSE)</f>
        <v>1</v>
      </c>
      <c r="BZ302" s="53" t="b">
        <f>NOT(ISBLANK(Survey!DM302))</f>
        <v>0</v>
      </c>
      <c r="CA302" s="196" t="str">
        <f t="shared" si="191"/>
        <v>Pass</v>
      </c>
      <c r="CB302" s="54" t="b">
        <f>IF(ABS(Survey!$DT302)=0,TRUE,FALSE)</f>
        <v>1</v>
      </c>
      <c r="CC302" s="53" t="b">
        <f>NOT(ISBLANK(Survey!$DU302))</f>
        <v>0</v>
      </c>
      <c r="CD302" s="196" t="str">
        <f t="shared" si="192"/>
        <v>Fail</v>
      </c>
      <c r="CE302" s="47">
        <f>SUM(SUMIF(Survey!EA302:EC302,{"&gt;0","&lt;0"})*{1,-1})</f>
        <v>0</v>
      </c>
      <c r="CF302" s="50">
        <f t="shared" si="193"/>
        <v>0</v>
      </c>
      <c r="CG302" s="50">
        <f t="shared" si="194"/>
        <v>100</v>
      </c>
      <c r="CH302" s="48" t="b">
        <f>IF(OR(Survey!$M302="ETF",Survey!$M302="ETF, alternative mutual fund",Survey!$M302="Closed-end", Survey!$M302="Split share corp"),TRUE,FALSE)</f>
        <v>0</v>
      </c>
      <c r="CI302" s="196" t="str">
        <f t="shared" si="195"/>
        <v>Fail</v>
      </c>
      <c r="CJ302" s="47">
        <f>SUM(SUMIF(Survey!EE302:EK302,{"&gt;0","&lt;0"})*{1,-1})</f>
        <v>0</v>
      </c>
      <c r="CK302" s="50">
        <f t="shared" si="196"/>
        <v>0</v>
      </c>
      <c r="CL302" s="49">
        <f t="shared" si="197"/>
        <v>100</v>
      </c>
      <c r="CM302" s="196" t="str">
        <f t="shared" si="198"/>
        <v>Fail</v>
      </c>
      <c r="CN302" s="47">
        <f>SUM(SUMIF(Survey!EM302:ES302,{"&gt;0","&lt;0"})*{1,-1})</f>
        <v>0</v>
      </c>
      <c r="CO302" s="50">
        <f t="shared" si="199"/>
        <v>0</v>
      </c>
      <c r="CP302" s="49">
        <f t="shared" si="200"/>
        <v>100</v>
      </c>
    </row>
    <row r="303" spans="1:94">
      <c r="A303" s="1">
        <v>300</v>
      </c>
      <c r="B303" s="37" t="str">
        <f t="shared" si="161"/>
        <v>Pass</v>
      </c>
      <c r="C303" s="37" t="str">
        <f>IF(COUNTBLANK(Survey!B303:ET303)=$C$2, "Pass", "Fail")</f>
        <v>Pass</v>
      </c>
      <c r="D303" s="37" t="str">
        <f t="shared" si="162"/>
        <v>Fail</v>
      </c>
      <c r="F303" s="196" t="str">
        <f t="shared" si="163"/>
        <v>Fail</v>
      </c>
      <c r="G303" s="43">
        <f>COUNTBLANK(Survey!B303:D303)+COUNTBLANK(Survey!G303)+COUNTBLANK(Survey!I303)+COUNTBLANK(Survey!L303:M303)+COUNTBLANK(Survey!P303)+COUNTBLANK(Survey!S303:U303)+COUNTBLANK(Survey!AA303:AC303)+COUNTBLANK(Survey!AF303:AG303)+COUNTBLANK(Survey!AK303)</f>
        <v>17</v>
      </c>
      <c r="H303" s="196" t="str">
        <f t="shared" si="164"/>
        <v>Pass</v>
      </c>
      <c r="I303" s="44">
        <f>LEN(Survey!E303)</f>
        <v>0</v>
      </c>
      <c r="J303" s="196" t="str">
        <f t="shared" si="165"/>
        <v>Pass</v>
      </c>
      <c r="K303" s="43">
        <f>LEN(Survey!F303)</f>
        <v>0</v>
      </c>
      <c r="L303" s="196" t="str">
        <f t="shared" si="166"/>
        <v>Pass</v>
      </c>
      <c r="M303" s="44">
        <f>LEN(Survey!H303)</f>
        <v>0</v>
      </c>
      <c r="N303" s="43" t="str">
        <f>IF(Survey!$L303="Prospectus fund", "Yes", "No")</f>
        <v>No</v>
      </c>
      <c r="O303" s="196" t="str">
        <f t="shared" si="167"/>
        <v>Pass</v>
      </c>
      <c r="P303" s="44">
        <f>MOD((LEN(Survey!J303)+2),11)</f>
        <v>2</v>
      </c>
      <c r="Q303" s="48" t="b">
        <f>IF(OR(Survey!$M303="ETF",Survey!$M303="ETF, alternative mutual fund",Survey!$M303="Closed-end", Survey!$M303="Split share corp", Survey!$I303="Yes"),TRUE,FALSE)</f>
        <v>0</v>
      </c>
      <c r="R303" s="196" t="str">
        <f>IFERROR(IF(AND(OR(U303=V303,V303 = "Either"),NOT(ISBLANK(Survey!K303))),"Pass","Fail"),"Pass")</f>
        <v>Fail</v>
      </c>
      <c r="S303" s="47" cm="1">
        <f t="array" ref="S303">SUM(SUMIF(Survey!BO303:CH303,{"&gt;0","&lt;0"})*{1,-1})</f>
        <v>0</v>
      </c>
      <c r="T303" s="54" cm="1">
        <f t="array" ref="T303">SUM(SUMIF(Survey!BR303,{"&gt;0","&lt;0"})*{1,-1})+SUM(SUMIF(Survey!CB303,{"&gt;0","&lt;0"})*{1,-1})</f>
        <v>0</v>
      </c>
      <c r="U303" s="54">
        <f>Survey!K303</f>
        <v>0</v>
      </c>
      <c r="V303" s="53" t="str">
        <f t="shared" si="168"/>
        <v>Stand-alone</v>
      </c>
      <c r="W303" s="196" t="str">
        <f t="shared" si="169"/>
        <v>Fail</v>
      </c>
      <c r="X303" s="93" cm="1">
        <f t="array" ref="X303">SUM(SUMIF(Survey!BO303:CH303,{"&gt;0","&lt;0"})*{1,-1})+SUM(SUMIF(Survey!CJ303:DC303,{"&gt;0","&lt;0"})*{1,-1})</f>
        <v>0</v>
      </c>
      <c r="Y303" s="93">
        <f>IFERROR(X303/(Survey!$AL303),0)</f>
        <v>0</v>
      </c>
      <c r="Z303" s="198" t="b">
        <f>IF(OR(Survey!$M303="Alternative strategy or hedge",Survey!$M303="Other",Survey!$L303="Prospectus fund"),TRUE,FALSE)</f>
        <v>0</v>
      </c>
      <c r="AA303" s="198" t="b">
        <f>NOT(ISBLANK(Survey!$M303))</f>
        <v>0</v>
      </c>
      <c r="AB303" s="196" t="str">
        <f t="shared" si="170"/>
        <v>Pass</v>
      </c>
      <c r="AC303" s="54" t="b">
        <f>NOT(ISNUMBER(SEARCH("Other",Survey!$P303)))</f>
        <v>1</v>
      </c>
      <c r="AD303" s="53" t="b">
        <f>NOT(ISBLANK(Survey!$Q303))</f>
        <v>0</v>
      </c>
      <c r="AE303" s="239" t="str" cm="1">
        <f t="array" ref="AE303">IF(OR(IF(OR($AG303+$AH303 = 2, $AI303=1), FALSE, TRUE), AND($AF303:$AF303 = 0)),"Pass","Fail")</f>
        <v>Pass</v>
      </c>
      <c r="AF303" s="235">
        <f>COUNTBLANK(Survey!$W303:$Z303)</f>
        <v>4</v>
      </c>
      <c r="AG303" s="235">
        <f>IF(Survey!$I303="Yes",1,0)</f>
        <v>0</v>
      </c>
      <c r="AH303" s="235">
        <f>IF(OR(Survey!$M303="Mutual fund",Survey!$M303="Alternative mutual fund",Survey!$M303="Money market"),1,0)</f>
        <v>0</v>
      </c>
      <c r="AI303" s="240">
        <f>IF(OR(Survey!$M303="ETF",Survey!$M303="ETF, alternative mutual fund"),1,0)</f>
        <v>0</v>
      </c>
      <c r="AJ303" s="196" t="str">
        <f t="shared" si="171"/>
        <v>Pass</v>
      </c>
      <c r="AK303" s="54" t="b">
        <f>NOT(ISNUMBER(SEARCH("Yes",Survey!$AC303)))</f>
        <v>1</v>
      </c>
      <c r="AL303" s="53" t="b">
        <f>IF(COUNTBLANK(Survey!$AD303:$AE303)=0,TRUE, FALSE)</f>
        <v>0</v>
      </c>
      <c r="AM303" s="196" t="str">
        <f t="shared" si="172"/>
        <v>Pass</v>
      </c>
      <c r="AN303" s="54" t="b">
        <f>NOT(ISNUMBER(SEARCH("Yes",Survey!$AF303)))</f>
        <v>1</v>
      </c>
      <c r="AO303" s="53" t="b">
        <f>NOT(ISBLANK(Survey!$AH303))</f>
        <v>0</v>
      </c>
      <c r="AP303" s="196" t="str">
        <f t="shared" si="173"/>
        <v>Pass</v>
      </c>
      <c r="AQ303" s="54" t="b">
        <f>NOT(OR(ISNUMBER(SEARCH("Other",Survey!$AH303)),ISNUMBER(SEARCH("Multiple",Survey!$AH303))))</f>
        <v>1</v>
      </c>
      <c r="AR303" s="53" t="b">
        <f>NOT(ISBLANK(Survey!$AI303))</f>
        <v>0</v>
      </c>
      <c r="AS303" s="196" t="str">
        <f t="shared" si="174"/>
        <v>Fail</v>
      </c>
      <c r="AT303" s="45">
        <f>(Survey!$AL303)</f>
        <v>0</v>
      </c>
      <c r="AU303" s="37" t="str">
        <f t="shared" si="175"/>
        <v>Fail</v>
      </c>
      <c r="AV303" s="38">
        <f>ABS(Survey!$AL303)</f>
        <v>0</v>
      </c>
      <c r="AW303" s="64">
        <f>ABS(Survey!$AM303)+Survey!$AN303-ABS(Survey!$AO303)+ABS(Survey!$AP303)-ABS(Survey!$AQ303)+ABS(Survey!$AR303)-ABS(Survey!$AS303)+Survey!$AT303</f>
        <v>0</v>
      </c>
      <c r="AX303" s="46" t="str">
        <f t="shared" si="176"/>
        <v>No holdings</v>
      </c>
      <c r="AY303" s="37">
        <f t="shared" si="177"/>
        <v>0</v>
      </c>
      <c r="AZ303" s="196" t="str">
        <f t="shared" si="178"/>
        <v>Pass</v>
      </c>
      <c r="BA303" s="54" t="b">
        <f>IF(ABS(Survey!$AT303)=0,TRUE,FALSE)</f>
        <v>1</v>
      </c>
      <c r="BB303" s="53" t="b">
        <f>NOT(ISBLANK(Survey!$AU303))</f>
        <v>0</v>
      </c>
      <c r="BC303" s="37" t="str">
        <f t="shared" si="179"/>
        <v>Fail</v>
      </c>
      <c r="BD303" s="38">
        <f>ABS(Survey!$AL303)</f>
        <v>0</v>
      </c>
      <c r="BE303" s="38" cm="1">
        <f t="array" ref="BE303">SUM(SUMIF(Survey!AW303:BD303,{"&gt;0","&lt;0"})*{1,-1})-SUM(SUMIF(Survey!BF303:BM303,{"&gt;0","&lt;0"})*{1,-1})</f>
        <v>0</v>
      </c>
      <c r="BF303" s="46" t="str">
        <f t="shared" si="180"/>
        <v>No holdings</v>
      </c>
      <c r="BG303" s="37">
        <f t="shared" si="181"/>
        <v>0</v>
      </c>
      <c r="BH303" s="196" t="str">
        <f t="shared" si="182"/>
        <v>Fail</v>
      </c>
      <c r="BI303" s="47">
        <f>ABS(Survey!$AL303)</f>
        <v>0</v>
      </c>
      <c r="BJ303" s="47" cm="1">
        <f t="array" ref="BJ303">SUM(SUMIF(Survey!BO303:CH303,{"&gt;0","&lt;0"})*{1,-1})-SUM(SUMIF(Survey!CJ303:DC303,{"&gt;0","&lt;0"})*{1,-1})</f>
        <v>0</v>
      </c>
      <c r="BK303" s="48" t="str">
        <f t="shared" si="183"/>
        <v>No holdings</v>
      </c>
      <c r="BL303" s="49">
        <f t="shared" si="184"/>
        <v>0</v>
      </c>
      <c r="BM303" s="196" t="str">
        <f t="shared" si="185"/>
        <v>Pass</v>
      </c>
      <c r="BN303" s="54" t="b">
        <f>IF(ABS(Survey!$CH303)=0,TRUE,FALSE)</f>
        <v>1</v>
      </c>
      <c r="BO303" s="53" t="b">
        <f>NOT(ISBLANK(Survey!$CI303))</f>
        <v>0</v>
      </c>
      <c r="BP303" s="196" t="str">
        <f t="shared" si="186"/>
        <v>Pass</v>
      </c>
      <c r="BQ303" s="54" t="b">
        <f>IF(ABS(Survey!$DC303)=0,TRUE,FALSE)</f>
        <v>1</v>
      </c>
      <c r="BR303" s="53" t="b">
        <f>NOT(ISBLANK(Survey!$DD303))</f>
        <v>0</v>
      </c>
      <c r="BS303" s="37" t="str">
        <f t="shared" si="187"/>
        <v>Pass</v>
      </c>
      <c r="BT303" s="38" cm="1">
        <f t="array" ref="BT303">SUM(SUMIF(Survey!CD303,{"&gt;0","&lt;0"})*{1,-1})+SUM(SUMIF(Survey!CY303,{"&gt;0","&lt;0"})*{1,-1})</f>
        <v>0</v>
      </c>
      <c r="BU303" s="38">
        <f>SUM(SUMIF(Survey!DF303:DL303,{"&gt;0","&lt;0"})*{1,-1})+SUM(SUMIF(Survey!DN303:DT303,{"&gt;0","&lt;0"})*{1,-1})</f>
        <v>0</v>
      </c>
      <c r="BV303" s="37">
        <f t="shared" si="188"/>
        <v>0</v>
      </c>
      <c r="BW303" s="37">
        <f t="shared" si="189"/>
        <v>0</v>
      </c>
      <c r="BX303" s="196" t="str">
        <f t="shared" si="190"/>
        <v>Pass</v>
      </c>
      <c r="BY303" s="54" t="b">
        <f>IF(ABS(Survey!$DL303)=0,TRUE,FALSE)</f>
        <v>1</v>
      </c>
      <c r="BZ303" s="53" t="b">
        <f>NOT(ISBLANK(Survey!DM303))</f>
        <v>0</v>
      </c>
      <c r="CA303" s="196" t="str">
        <f t="shared" si="191"/>
        <v>Pass</v>
      </c>
      <c r="CB303" s="54" t="b">
        <f>IF(ABS(Survey!$DT303)=0,TRUE,FALSE)</f>
        <v>1</v>
      </c>
      <c r="CC303" s="53" t="b">
        <f>NOT(ISBLANK(Survey!$DU303))</f>
        <v>0</v>
      </c>
      <c r="CD303" s="196" t="str">
        <f t="shared" si="192"/>
        <v>Fail</v>
      </c>
      <c r="CE303" s="47">
        <f>SUM(SUMIF(Survey!EA303:EC303,{"&gt;0","&lt;0"})*{1,-1})</f>
        <v>0</v>
      </c>
      <c r="CF303" s="50">
        <f t="shared" si="193"/>
        <v>0</v>
      </c>
      <c r="CG303" s="50">
        <f t="shared" si="194"/>
        <v>100</v>
      </c>
      <c r="CH303" s="48" t="b">
        <f>IF(OR(Survey!$M303="ETF",Survey!$M303="ETF, alternative mutual fund",Survey!$M303="Closed-end", Survey!$M303="Split share corp"),TRUE,FALSE)</f>
        <v>0</v>
      </c>
      <c r="CI303" s="196" t="str">
        <f t="shared" si="195"/>
        <v>Fail</v>
      </c>
      <c r="CJ303" s="47">
        <f>SUM(SUMIF(Survey!EE303:EK303,{"&gt;0","&lt;0"})*{1,-1})</f>
        <v>0</v>
      </c>
      <c r="CK303" s="50">
        <f t="shared" si="196"/>
        <v>0</v>
      </c>
      <c r="CL303" s="49">
        <f t="shared" si="197"/>
        <v>100</v>
      </c>
      <c r="CM303" s="196" t="str">
        <f t="shared" si="198"/>
        <v>Fail</v>
      </c>
      <c r="CN303" s="47">
        <f>SUM(SUMIF(Survey!EM303:ES303,{"&gt;0","&lt;0"})*{1,-1})</f>
        <v>0</v>
      </c>
      <c r="CO303" s="50">
        <f t="shared" si="199"/>
        <v>0</v>
      </c>
      <c r="CP303" s="49">
        <f t="shared" si="200"/>
        <v>100</v>
      </c>
    </row>
    <row r="304" spans="1:94">
      <c r="A304" s="1">
        <v>301</v>
      </c>
      <c r="B304" s="37" t="str">
        <f t="shared" si="161"/>
        <v>Pass</v>
      </c>
      <c r="C304" s="37" t="str">
        <f>IF(COUNTBLANK(Survey!B304:ET304)=$C$2, "Pass", "Fail")</f>
        <v>Pass</v>
      </c>
      <c r="D304" s="37" t="str">
        <f t="shared" si="162"/>
        <v>Fail</v>
      </c>
      <c r="F304" s="196" t="str">
        <f t="shared" si="163"/>
        <v>Fail</v>
      </c>
      <c r="G304" s="43">
        <f>COUNTBLANK(Survey!B304:D304)+COUNTBLANK(Survey!G304)+COUNTBLANK(Survey!I304)+COUNTBLANK(Survey!L304:M304)+COUNTBLANK(Survey!P304)+COUNTBLANK(Survey!S304:U304)+COUNTBLANK(Survey!AA304:AC304)+COUNTBLANK(Survey!AF304:AG304)+COUNTBLANK(Survey!AK304)</f>
        <v>17</v>
      </c>
      <c r="H304" s="196" t="str">
        <f t="shared" si="164"/>
        <v>Pass</v>
      </c>
      <c r="I304" s="44">
        <f>LEN(Survey!E304)</f>
        <v>0</v>
      </c>
      <c r="J304" s="196" t="str">
        <f t="shared" si="165"/>
        <v>Pass</v>
      </c>
      <c r="K304" s="43">
        <f>LEN(Survey!F304)</f>
        <v>0</v>
      </c>
      <c r="L304" s="196" t="str">
        <f t="shared" si="166"/>
        <v>Pass</v>
      </c>
      <c r="M304" s="44">
        <f>LEN(Survey!H304)</f>
        <v>0</v>
      </c>
      <c r="N304" s="43" t="str">
        <f>IF(Survey!$L304="Prospectus fund", "Yes", "No")</f>
        <v>No</v>
      </c>
      <c r="O304" s="196" t="str">
        <f t="shared" si="167"/>
        <v>Pass</v>
      </c>
      <c r="P304" s="44">
        <f>MOD((LEN(Survey!J304)+2),11)</f>
        <v>2</v>
      </c>
      <c r="Q304" s="48" t="b">
        <f>IF(OR(Survey!$M304="ETF",Survey!$M304="ETF, alternative mutual fund",Survey!$M304="Closed-end", Survey!$M304="Split share corp", Survey!$I304="Yes"),TRUE,FALSE)</f>
        <v>0</v>
      </c>
      <c r="R304" s="196" t="str">
        <f>IFERROR(IF(AND(OR(U304=V304,V304 = "Either"),NOT(ISBLANK(Survey!K304))),"Pass","Fail"),"Pass")</f>
        <v>Fail</v>
      </c>
      <c r="S304" s="47" cm="1">
        <f t="array" ref="S304">SUM(SUMIF(Survey!BO304:CH304,{"&gt;0","&lt;0"})*{1,-1})</f>
        <v>0</v>
      </c>
      <c r="T304" s="54" cm="1">
        <f t="array" ref="T304">SUM(SUMIF(Survey!BR304,{"&gt;0","&lt;0"})*{1,-1})+SUM(SUMIF(Survey!CB304,{"&gt;0","&lt;0"})*{1,-1})</f>
        <v>0</v>
      </c>
      <c r="U304" s="54">
        <f>Survey!K304</f>
        <v>0</v>
      </c>
      <c r="V304" s="53" t="str">
        <f t="shared" si="168"/>
        <v>Stand-alone</v>
      </c>
      <c r="W304" s="196" t="str">
        <f t="shared" si="169"/>
        <v>Fail</v>
      </c>
      <c r="X304" s="93" cm="1">
        <f t="array" ref="X304">SUM(SUMIF(Survey!BO304:CH304,{"&gt;0","&lt;0"})*{1,-1})+SUM(SUMIF(Survey!CJ304:DC304,{"&gt;0","&lt;0"})*{1,-1})</f>
        <v>0</v>
      </c>
      <c r="Y304" s="93">
        <f>IFERROR(X304/(Survey!$AL304),0)</f>
        <v>0</v>
      </c>
      <c r="Z304" s="198" t="b">
        <f>IF(OR(Survey!$M304="Alternative strategy or hedge",Survey!$M304="Other",Survey!$L304="Prospectus fund"),TRUE,FALSE)</f>
        <v>0</v>
      </c>
      <c r="AA304" s="198" t="b">
        <f>NOT(ISBLANK(Survey!$M304))</f>
        <v>0</v>
      </c>
      <c r="AB304" s="196" t="str">
        <f t="shared" si="170"/>
        <v>Pass</v>
      </c>
      <c r="AC304" s="54" t="b">
        <f>NOT(ISNUMBER(SEARCH("Other",Survey!$P304)))</f>
        <v>1</v>
      </c>
      <c r="AD304" s="53" t="b">
        <f>NOT(ISBLANK(Survey!$Q304))</f>
        <v>0</v>
      </c>
      <c r="AE304" s="239" t="str" cm="1">
        <f t="array" ref="AE304">IF(OR(IF(OR($AG304+$AH304 = 2, $AI304=1), FALSE, TRUE), AND($AF304:$AF304 = 0)),"Pass","Fail")</f>
        <v>Pass</v>
      </c>
      <c r="AF304" s="235">
        <f>COUNTBLANK(Survey!$W304:$Z304)</f>
        <v>4</v>
      </c>
      <c r="AG304" s="235">
        <f>IF(Survey!$I304="Yes",1,0)</f>
        <v>0</v>
      </c>
      <c r="AH304" s="235">
        <f>IF(OR(Survey!$M304="Mutual fund",Survey!$M304="Alternative mutual fund",Survey!$M304="Money market"),1,0)</f>
        <v>0</v>
      </c>
      <c r="AI304" s="240">
        <f>IF(OR(Survey!$M304="ETF",Survey!$M304="ETF, alternative mutual fund"),1,0)</f>
        <v>0</v>
      </c>
      <c r="AJ304" s="196" t="str">
        <f t="shared" si="171"/>
        <v>Pass</v>
      </c>
      <c r="AK304" s="54" t="b">
        <f>NOT(ISNUMBER(SEARCH("Yes",Survey!$AC304)))</f>
        <v>1</v>
      </c>
      <c r="AL304" s="53" t="b">
        <f>IF(COUNTBLANK(Survey!$AD304:$AE304)=0,TRUE, FALSE)</f>
        <v>0</v>
      </c>
      <c r="AM304" s="196" t="str">
        <f t="shared" si="172"/>
        <v>Pass</v>
      </c>
      <c r="AN304" s="54" t="b">
        <f>NOT(ISNUMBER(SEARCH("Yes",Survey!$AF304)))</f>
        <v>1</v>
      </c>
      <c r="AO304" s="53" t="b">
        <f>NOT(ISBLANK(Survey!$AH304))</f>
        <v>0</v>
      </c>
      <c r="AP304" s="196" t="str">
        <f t="shared" si="173"/>
        <v>Pass</v>
      </c>
      <c r="AQ304" s="54" t="b">
        <f>NOT(OR(ISNUMBER(SEARCH("Other",Survey!$AH304)),ISNUMBER(SEARCH("Multiple",Survey!$AH304))))</f>
        <v>1</v>
      </c>
      <c r="AR304" s="53" t="b">
        <f>NOT(ISBLANK(Survey!$AI304))</f>
        <v>0</v>
      </c>
      <c r="AS304" s="196" t="str">
        <f t="shared" si="174"/>
        <v>Fail</v>
      </c>
      <c r="AT304" s="45">
        <f>(Survey!$AL304)</f>
        <v>0</v>
      </c>
      <c r="AU304" s="37" t="str">
        <f t="shared" si="175"/>
        <v>Fail</v>
      </c>
      <c r="AV304" s="38">
        <f>ABS(Survey!$AL304)</f>
        <v>0</v>
      </c>
      <c r="AW304" s="64">
        <f>ABS(Survey!$AM304)+Survey!$AN304-ABS(Survey!$AO304)+ABS(Survey!$AP304)-ABS(Survey!$AQ304)+ABS(Survey!$AR304)-ABS(Survey!$AS304)+Survey!$AT304</f>
        <v>0</v>
      </c>
      <c r="AX304" s="46" t="str">
        <f t="shared" si="176"/>
        <v>No holdings</v>
      </c>
      <c r="AY304" s="37">
        <f t="shared" si="177"/>
        <v>0</v>
      </c>
      <c r="AZ304" s="196" t="str">
        <f t="shared" si="178"/>
        <v>Pass</v>
      </c>
      <c r="BA304" s="54" t="b">
        <f>IF(ABS(Survey!$AT304)=0,TRUE,FALSE)</f>
        <v>1</v>
      </c>
      <c r="BB304" s="53" t="b">
        <f>NOT(ISBLANK(Survey!$AU304))</f>
        <v>0</v>
      </c>
      <c r="BC304" s="37" t="str">
        <f t="shared" si="179"/>
        <v>Fail</v>
      </c>
      <c r="BD304" s="38">
        <f>ABS(Survey!$AL304)</f>
        <v>0</v>
      </c>
      <c r="BE304" s="38" cm="1">
        <f t="array" ref="BE304">SUM(SUMIF(Survey!AW304:BD304,{"&gt;0","&lt;0"})*{1,-1})-SUM(SUMIF(Survey!BF304:BM304,{"&gt;0","&lt;0"})*{1,-1})</f>
        <v>0</v>
      </c>
      <c r="BF304" s="46" t="str">
        <f t="shared" si="180"/>
        <v>No holdings</v>
      </c>
      <c r="BG304" s="37">
        <f t="shared" si="181"/>
        <v>0</v>
      </c>
      <c r="BH304" s="196" t="str">
        <f t="shared" si="182"/>
        <v>Fail</v>
      </c>
      <c r="BI304" s="47">
        <f>ABS(Survey!$AL304)</f>
        <v>0</v>
      </c>
      <c r="BJ304" s="47" cm="1">
        <f t="array" ref="BJ304">SUM(SUMIF(Survey!BO304:CH304,{"&gt;0","&lt;0"})*{1,-1})-SUM(SUMIF(Survey!CJ304:DC304,{"&gt;0","&lt;0"})*{1,-1})</f>
        <v>0</v>
      </c>
      <c r="BK304" s="48" t="str">
        <f t="shared" si="183"/>
        <v>No holdings</v>
      </c>
      <c r="BL304" s="49">
        <f t="shared" si="184"/>
        <v>0</v>
      </c>
      <c r="BM304" s="196" t="str">
        <f t="shared" si="185"/>
        <v>Pass</v>
      </c>
      <c r="BN304" s="54" t="b">
        <f>IF(ABS(Survey!$CH304)=0,TRUE,FALSE)</f>
        <v>1</v>
      </c>
      <c r="BO304" s="53" t="b">
        <f>NOT(ISBLANK(Survey!$CI304))</f>
        <v>0</v>
      </c>
      <c r="BP304" s="196" t="str">
        <f t="shared" si="186"/>
        <v>Pass</v>
      </c>
      <c r="BQ304" s="54" t="b">
        <f>IF(ABS(Survey!$DC304)=0,TRUE,FALSE)</f>
        <v>1</v>
      </c>
      <c r="BR304" s="53" t="b">
        <f>NOT(ISBLANK(Survey!$DD304))</f>
        <v>0</v>
      </c>
      <c r="BS304" s="37" t="str">
        <f t="shared" si="187"/>
        <v>Pass</v>
      </c>
      <c r="BT304" s="38" cm="1">
        <f t="array" ref="BT304">SUM(SUMIF(Survey!CD304,{"&gt;0","&lt;0"})*{1,-1})+SUM(SUMIF(Survey!CY304,{"&gt;0","&lt;0"})*{1,-1})</f>
        <v>0</v>
      </c>
      <c r="BU304" s="38">
        <f>SUM(SUMIF(Survey!DF304:DL304,{"&gt;0","&lt;0"})*{1,-1})+SUM(SUMIF(Survey!DN304:DT304,{"&gt;0","&lt;0"})*{1,-1})</f>
        <v>0</v>
      </c>
      <c r="BV304" s="37">
        <f t="shared" si="188"/>
        <v>0</v>
      </c>
      <c r="BW304" s="37">
        <f t="shared" si="189"/>
        <v>0</v>
      </c>
      <c r="BX304" s="196" t="str">
        <f t="shared" si="190"/>
        <v>Pass</v>
      </c>
      <c r="BY304" s="54" t="b">
        <f>IF(ABS(Survey!$DL304)=0,TRUE,FALSE)</f>
        <v>1</v>
      </c>
      <c r="BZ304" s="53" t="b">
        <f>NOT(ISBLANK(Survey!DM304))</f>
        <v>0</v>
      </c>
      <c r="CA304" s="196" t="str">
        <f t="shared" si="191"/>
        <v>Pass</v>
      </c>
      <c r="CB304" s="54" t="b">
        <f>IF(ABS(Survey!$DT304)=0,TRUE,FALSE)</f>
        <v>1</v>
      </c>
      <c r="CC304" s="53" t="b">
        <f>NOT(ISBLANK(Survey!$DU304))</f>
        <v>0</v>
      </c>
      <c r="CD304" s="196" t="str">
        <f t="shared" si="192"/>
        <v>Fail</v>
      </c>
      <c r="CE304" s="47">
        <f>SUM(SUMIF(Survey!EA304:EC304,{"&gt;0","&lt;0"})*{1,-1})</f>
        <v>0</v>
      </c>
      <c r="CF304" s="50">
        <f t="shared" si="193"/>
        <v>0</v>
      </c>
      <c r="CG304" s="50">
        <f t="shared" si="194"/>
        <v>100</v>
      </c>
      <c r="CH304" s="48" t="b">
        <f>IF(OR(Survey!$M304="ETF",Survey!$M304="ETF, alternative mutual fund",Survey!$M304="Closed-end", Survey!$M304="Split share corp"),TRUE,FALSE)</f>
        <v>0</v>
      </c>
      <c r="CI304" s="196" t="str">
        <f t="shared" si="195"/>
        <v>Fail</v>
      </c>
      <c r="CJ304" s="47">
        <f>SUM(SUMIF(Survey!EE304:EK304,{"&gt;0","&lt;0"})*{1,-1})</f>
        <v>0</v>
      </c>
      <c r="CK304" s="50">
        <f t="shared" si="196"/>
        <v>0</v>
      </c>
      <c r="CL304" s="49">
        <f t="shared" si="197"/>
        <v>100</v>
      </c>
      <c r="CM304" s="196" t="str">
        <f t="shared" si="198"/>
        <v>Fail</v>
      </c>
      <c r="CN304" s="47">
        <f>SUM(SUMIF(Survey!EM304:ES304,{"&gt;0","&lt;0"})*{1,-1})</f>
        <v>0</v>
      </c>
      <c r="CO304" s="50">
        <f t="shared" si="199"/>
        <v>0</v>
      </c>
      <c r="CP304" s="49">
        <f t="shared" si="200"/>
        <v>100</v>
      </c>
    </row>
    <row r="305" spans="1:94">
      <c r="A305" s="1">
        <v>302</v>
      </c>
      <c r="B305" s="37" t="str">
        <f t="shared" si="161"/>
        <v>Pass</v>
      </c>
      <c r="C305" s="37" t="str">
        <f>IF(COUNTBLANK(Survey!B305:ET305)=$C$2, "Pass", "Fail")</f>
        <v>Pass</v>
      </c>
      <c r="D305" s="37" t="str">
        <f t="shared" si="162"/>
        <v>Fail</v>
      </c>
      <c r="F305" s="196" t="str">
        <f t="shared" si="163"/>
        <v>Fail</v>
      </c>
      <c r="G305" s="43">
        <f>COUNTBLANK(Survey!B305:D305)+COUNTBLANK(Survey!G305)+COUNTBLANK(Survey!I305)+COUNTBLANK(Survey!L305:M305)+COUNTBLANK(Survey!P305)+COUNTBLANK(Survey!S305:U305)+COUNTBLANK(Survey!AA305:AC305)+COUNTBLANK(Survey!AF305:AG305)+COUNTBLANK(Survey!AK305)</f>
        <v>17</v>
      </c>
      <c r="H305" s="196" t="str">
        <f t="shared" si="164"/>
        <v>Pass</v>
      </c>
      <c r="I305" s="44">
        <f>LEN(Survey!E305)</f>
        <v>0</v>
      </c>
      <c r="J305" s="196" t="str">
        <f t="shared" si="165"/>
        <v>Pass</v>
      </c>
      <c r="K305" s="43">
        <f>LEN(Survey!F305)</f>
        <v>0</v>
      </c>
      <c r="L305" s="196" t="str">
        <f t="shared" si="166"/>
        <v>Pass</v>
      </c>
      <c r="M305" s="44">
        <f>LEN(Survey!H305)</f>
        <v>0</v>
      </c>
      <c r="N305" s="43" t="str">
        <f>IF(Survey!$L305="Prospectus fund", "Yes", "No")</f>
        <v>No</v>
      </c>
      <c r="O305" s="196" t="str">
        <f t="shared" si="167"/>
        <v>Pass</v>
      </c>
      <c r="P305" s="44">
        <f>MOD((LEN(Survey!J305)+2),11)</f>
        <v>2</v>
      </c>
      <c r="Q305" s="48" t="b">
        <f>IF(OR(Survey!$M305="ETF",Survey!$M305="ETF, alternative mutual fund",Survey!$M305="Closed-end", Survey!$M305="Split share corp", Survey!$I305="Yes"),TRUE,FALSE)</f>
        <v>0</v>
      </c>
      <c r="R305" s="196" t="str">
        <f>IFERROR(IF(AND(OR(U305=V305,V305 = "Either"),NOT(ISBLANK(Survey!K305))),"Pass","Fail"),"Pass")</f>
        <v>Fail</v>
      </c>
      <c r="S305" s="47" cm="1">
        <f t="array" ref="S305">SUM(SUMIF(Survey!BO305:CH305,{"&gt;0","&lt;0"})*{1,-1})</f>
        <v>0</v>
      </c>
      <c r="T305" s="54" cm="1">
        <f t="array" ref="T305">SUM(SUMIF(Survey!BR305,{"&gt;0","&lt;0"})*{1,-1})+SUM(SUMIF(Survey!CB305,{"&gt;0","&lt;0"})*{1,-1})</f>
        <v>0</v>
      </c>
      <c r="U305" s="54">
        <f>Survey!K305</f>
        <v>0</v>
      </c>
      <c r="V305" s="53" t="str">
        <f t="shared" si="168"/>
        <v>Stand-alone</v>
      </c>
      <c r="W305" s="196" t="str">
        <f t="shared" si="169"/>
        <v>Fail</v>
      </c>
      <c r="X305" s="93" cm="1">
        <f t="array" ref="X305">SUM(SUMIF(Survey!BO305:CH305,{"&gt;0","&lt;0"})*{1,-1})+SUM(SUMIF(Survey!CJ305:DC305,{"&gt;0","&lt;0"})*{1,-1})</f>
        <v>0</v>
      </c>
      <c r="Y305" s="93">
        <f>IFERROR(X305/(Survey!$AL305),0)</f>
        <v>0</v>
      </c>
      <c r="Z305" s="198" t="b">
        <f>IF(OR(Survey!$M305="Alternative strategy or hedge",Survey!$M305="Other",Survey!$L305="Prospectus fund"),TRUE,FALSE)</f>
        <v>0</v>
      </c>
      <c r="AA305" s="198" t="b">
        <f>NOT(ISBLANK(Survey!$M305))</f>
        <v>0</v>
      </c>
      <c r="AB305" s="196" t="str">
        <f t="shared" si="170"/>
        <v>Pass</v>
      </c>
      <c r="AC305" s="54" t="b">
        <f>NOT(ISNUMBER(SEARCH("Other",Survey!$P305)))</f>
        <v>1</v>
      </c>
      <c r="AD305" s="53" t="b">
        <f>NOT(ISBLANK(Survey!$Q305))</f>
        <v>0</v>
      </c>
      <c r="AE305" s="239" t="str" cm="1">
        <f t="array" ref="AE305">IF(OR(IF(OR($AG305+$AH305 = 2, $AI305=1), FALSE, TRUE), AND($AF305:$AF305 = 0)),"Pass","Fail")</f>
        <v>Pass</v>
      </c>
      <c r="AF305" s="235">
        <f>COUNTBLANK(Survey!$W305:$Z305)</f>
        <v>4</v>
      </c>
      <c r="AG305" s="235">
        <f>IF(Survey!$I305="Yes",1,0)</f>
        <v>0</v>
      </c>
      <c r="AH305" s="235">
        <f>IF(OR(Survey!$M305="Mutual fund",Survey!$M305="Alternative mutual fund",Survey!$M305="Money market"),1,0)</f>
        <v>0</v>
      </c>
      <c r="AI305" s="240">
        <f>IF(OR(Survey!$M305="ETF",Survey!$M305="ETF, alternative mutual fund"),1,0)</f>
        <v>0</v>
      </c>
      <c r="AJ305" s="196" t="str">
        <f t="shared" si="171"/>
        <v>Pass</v>
      </c>
      <c r="AK305" s="54" t="b">
        <f>NOT(ISNUMBER(SEARCH("Yes",Survey!$AC305)))</f>
        <v>1</v>
      </c>
      <c r="AL305" s="53" t="b">
        <f>IF(COUNTBLANK(Survey!$AD305:$AE305)=0,TRUE, FALSE)</f>
        <v>0</v>
      </c>
      <c r="AM305" s="196" t="str">
        <f t="shared" si="172"/>
        <v>Pass</v>
      </c>
      <c r="AN305" s="54" t="b">
        <f>NOT(ISNUMBER(SEARCH("Yes",Survey!$AF305)))</f>
        <v>1</v>
      </c>
      <c r="AO305" s="53" t="b">
        <f>NOT(ISBLANK(Survey!$AH305))</f>
        <v>0</v>
      </c>
      <c r="AP305" s="196" t="str">
        <f t="shared" si="173"/>
        <v>Pass</v>
      </c>
      <c r="AQ305" s="54" t="b">
        <f>NOT(OR(ISNUMBER(SEARCH("Other",Survey!$AH305)),ISNUMBER(SEARCH("Multiple",Survey!$AH305))))</f>
        <v>1</v>
      </c>
      <c r="AR305" s="53" t="b">
        <f>NOT(ISBLANK(Survey!$AI305))</f>
        <v>0</v>
      </c>
      <c r="AS305" s="196" t="str">
        <f t="shared" si="174"/>
        <v>Fail</v>
      </c>
      <c r="AT305" s="45">
        <f>(Survey!$AL305)</f>
        <v>0</v>
      </c>
      <c r="AU305" s="37" t="str">
        <f t="shared" si="175"/>
        <v>Fail</v>
      </c>
      <c r="AV305" s="38">
        <f>ABS(Survey!$AL305)</f>
        <v>0</v>
      </c>
      <c r="AW305" s="64">
        <f>ABS(Survey!$AM305)+Survey!$AN305-ABS(Survey!$AO305)+ABS(Survey!$AP305)-ABS(Survey!$AQ305)+ABS(Survey!$AR305)-ABS(Survey!$AS305)+Survey!$AT305</f>
        <v>0</v>
      </c>
      <c r="AX305" s="46" t="str">
        <f t="shared" si="176"/>
        <v>No holdings</v>
      </c>
      <c r="AY305" s="37">
        <f t="shared" si="177"/>
        <v>0</v>
      </c>
      <c r="AZ305" s="196" t="str">
        <f t="shared" si="178"/>
        <v>Pass</v>
      </c>
      <c r="BA305" s="54" t="b">
        <f>IF(ABS(Survey!$AT305)=0,TRUE,FALSE)</f>
        <v>1</v>
      </c>
      <c r="BB305" s="53" t="b">
        <f>NOT(ISBLANK(Survey!$AU305))</f>
        <v>0</v>
      </c>
      <c r="BC305" s="37" t="str">
        <f t="shared" si="179"/>
        <v>Fail</v>
      </c>
      <c r="BD305" s="38">
        <f>ABS(Survey!$AL305)</f>
        <v>0</v>
      </c>
      <c r="BE305" s="38" cm="1">
        <f t="array" ref="BE305">SUM(SUMIF(Survey!AW305:BD305,{"&gt;0","&lt;0"})*{1,-1})-SUM(SUMIF(Survey!BF305:BM305,{"&gt;0","&lt;0"})*{1,-1})</f>
        <v>0</v>
      </c>
      <c r="BF305" s="46" t="str">
        <f t="shared" si="180"/>
        <v>No holdings</v>
      </c>
      <c r="BG305" s="37">
        <f t="shared" si="181"/>
        <v>0</v>
      </c>
      <c r="BH305" s="196" t="str">
        <f t="shared" si="182"/>
        <v>Fail</v>
      </c>
      <c r="BI305" s="47">
        <f>ABS(Survey!$AL305)</f>
        <v>0</v>
      </c>
      <c r="BJ305" s="47" cm="1">
        <f t="array" ref="BJ305">SUM(SUMIF(Survey!BO305:CH305,{"&gt;0","&lt;0"})*{1,-1})-SUM(SUMIF(Survey!CJ305:DC305,{"&gt;0","&lt;0"})*{1,-1})</f>
        <v>0</v>
      </c>
      <c r="BK305" s="48" t="str">
        <f t="shared" si="183"/>
        <v>No holdings</v>
      </c>
      <c r="BL305" s="49">
        <f t="shared" si="184"/>
        <v>0</v>
      </c>
      <c r="BM305" s="196" t="str">
        <f t="shared" si="185"/>
        <v>Pass</v>
      </c>
      <c r="BN305" s="54" t="b">
        <f>IF(ABS(Survey!$CH305)=0,TRUE,FALSE)</f>
        <v>1</v>
      </c>
      <c r="BO305" s="53" t="b">
        <f>NOT(ISBLANK(Survey!$CI305))</f>
        <v>0</v>
      </c>
      <c r="BP305" s="196" t="str">
        <f t="shared" si="186"/>
        <v>Pass</v>
      </c>
      <c r="BQ305" s="54" t="b">
        <f>IF(ABS(Survey!$DC305)=0,TRUE,FALSE)</f>
        <v>1</v>
      </c>
      <c r="BR305" s="53" t="b">
        <f>NOT(ISBLANK(Survey!$DD305))</f>
        <v>0</v>
      </c>
      <c r="BS305" s="37" t="str">
        <f t="shared" si="187"/>
        <v>Pass</v>
      </c>
      <c r="BT305" s="38" cm="1">
        <f t="array" ref="BT305">SUM(SUMIF(Survey!CD305,{"&gt;0","&lt;0"})*{1,-1})+SUM(SUMIF(Survey!CY305,{"&gt;0","&lt;0"})*{1,-1})</f>
        <v>0</v>
      </c>
      <c r="BU305" s="38">
        <f>SUM(SUMIF(Survey!DF305:DL305,{"&gt;0","&lt;0"})*{1,-1})+SUM(SUMIF(Survey!DN305:DT305,{"&gt;0","&lt;0"})*{1,-1})</f>
        <v>0</v>
      </c>
      <c r="BV305" s="37">
        <f t="shared" si="188"/>
        <v>0</v>
      </c>
      <c r="BW305" s="37">
        <f t="shared" si="189"/>
        <v>0</v>
      </c>
      <c r="BX305" s="196" t="str">
        <f t="shared" si="190"/>
        <v>Pass</v>
      </c>
      <c r="BY305" s="54" t="b">
        <f>IF(ABS(Survey!$DL305)=0,TRUE,FALSE)</f>
        <v>1</v>
      </c>
      <c r="BZ305" s="53" t="b">
        <f>NOT(ISBLANK(Survey!DM305))</f>
        <v>0</v>
      </c>
      <c r="CA305" s="196" t="str">
        <f t="shared" si="191"/>
        <v>Pass</v>
      </c>
      <c r="CB305" s="54" t="b">
        <f>IF(ABS(Survey!$DT305)=0,TRUE,FALSE)</f>
        <v>1</v>
      </c>
      <c r="CC305" s="53" t="b">
        <f>NOT(ISBLANK(Survey!$DU305))</f>
        <v>0</v>
      </c>
      <c r="CD305" s="196" t="str">
        <f t="shared" si="192"/>
        <v>Fail</v>
      </c>
      <c r="CE305" s="47">
        <f>SUM(SUMIF(Survey!EA305:EC305,{"&gt;0","&lt;0"})*{1,-1})</f>
        <v>0</v>
      </c>
      <c r="CF305" s="50">
        <f t="shared" si="193"/>
        <v>0</v>
      </c>
      <c r="CG305" s="50">
        <f t="shared" si="194"/>
        <v>100</v>
      </c>
      <c r="CH305" s="48" t="b">
        <f>IF(OR(Survey!$M305="ETF",Survey!$M305="ETF, alternative mutual fund",Survey!$M305="Closed-end", Survey!$M305="Split share corp"),TRUE,FALSE)</f>
        <v>0</v>
      </c>
      <c r="CI305" s="196" t="str">
        <f t="shared" si="195"/>
        <v>Fail</v>
      </c>
      <c r="CJ305" s="47">
        <f>SUM(SUMIF(Survey!EE305:EK305,{"&gt;0","&lt;0"})*{1,-1})</f>
        <v>0</v>
      </c>
      <c r="CK305" s="50">
        <f t="shared" si="196"/>
        <v>0</v>
      </c>
      <c r="CL305" s="49">
        <f t="shared" si="197"/>
        <v>100</v>
      </c>
      <c r="CM305" s="196" t="str">
        <f t="shared" si="198"/>
        <v>Fail</v>
      </c>
      <c r="CN305" s="47">
        <f>SUM(SUMIF(Survey!EM305:ES305,{"&gt;0","&lt;0"})*{1,-1})</f>
        <v>0</v>
      </c>
      <c r="CO305" s="50">
        <f t="shared" si="199"/>
        <v>0</v>
      </c>
      <c r="CP305" s="49">
        <f t="shared" si="200"/>
        <v>100</v>
      </c>
    </row>
    <row r="306" spans="1:94">
      <c r="A306" s="1">
        <v>303</v>
      </c>
      <c r="B306" s="37" t="str">
        <f t="shared" si="161"/>
        <v>Pass</v>
      </c>
      <c r="C306" s="37" t="str">
        <f>IF(COUNTBLANK(Survey!B306:ET306)=$C$2, "Pass", "Fail")</f>
        <v>Pass</v>
      </c>
      <c r="D306" s="37" t="str">
        <f t="shared" si="162"/>
        <v>Fail</v>
      </c>
      <c r="F306" s="196" t="str">
        <f t="shared" si="163"/>
        <v>Fail</v>
      </c>
      <c r="G306" s="43">
        <f>COUNTBLANK(Survey!B306:D306)+COUNTBLANK(Survey!G306)+COUNTBLANK(Survey!I306)+COUNTBLANK(Survey!L306:M306)+COUNTBLANK(Survey!P306)+COUNTBLANK(Survey!S306:U306)+COUNTBLANK(Survey!AA306:AC306)+COUNTBLANK(Survey!AF306:AG306)+COUNTBLANK(Survey!AK306)</f>
        <v>17</v>
      </c>
      <c r="H306" s="196" t="str">
        <f t="shared" si="164"/>
        <v>Pass</v>
      </c>
      <c r="I306" s="44">
        <f>LEN(Survey!E306)</f>
        <v>0</v>
      </c>
      <c r="J306" s="196" t="str">
        <f t="shared" si="165"/>
        <v>Pass</v>
      </c>
      <c r="K306" s="43">
        <f>LEN(Survey!F306)</f>
        <v>0</v>
      </c>
      <c r="L306" s="196" t="str">
        <f t="shared" si="166"/>
        <v>Pass</v>
      </c>
      <c r="M306" s="44">
        <f>LEN(Survey!H306)</f>
        <v>0</v>
      </c>
      <c r="N306" s="43" t="str">
        <f>IF(Survey!$L306="Prospectus fund", "Yes", "No")</f>
        <v>No</v>
      </c>
      <c r="O306" s="196" t="str">
        <f t="shared" si="167"/>
        <v>Pass</v>
      </c>
      <c r="P306" s="44">
        <f>MOD((LEN(Survey!J306)+2),11)</f>
        <v>2</v>
      </c>
      <c r="Q306" s="48" t="b">
        <f>IF(OR(Survey!$M306="ETF",Survey!$M306="ETF, alternative mutual fund",Survey!$M306="Closed-end", Survey!$M306="Split share corp", Survey!$I306="Yes"),TRUE,FALSE)</f>
        <v>0</v>
      </c>
      <c r="R306" s="196" t="str">
        <f>IFERROR(IF(AND(OR(U306=V306,V306 = "Either"),NOT(ISBLANK(Survey!K306))),"Pass","Fail"),"Pass")</f>
        <v>Fail</v>
      </c>
      <c r="S306" s="47" cm="1">
        <f t="array" ref="S306">SUM(SUMIF(Survey!BO306:CH306,{"&gt;0","&lt;0"})*{1,-1})</f>
        <v>0</v>
      </c>
      <c r="T306" s="54" cm="1">
        <f t="array" ref="T306">SUM(SUMIF(Survey!BR306,{"&gt;0","&lt;0"})*{1,-1})+SUM(SUMIF(Survey!CB306,{"&gt;0","&lt;0"})*{1,-1})</f>
        <v>0</v>
      </c>
      <c r="U306" s="54">
        <f>Survey!K306</f>
        <v>0</v>
      </c>
      <c r="V306" s="53" t="str">
        <f t="shared" si="168"/>
        <v>Stand-alone</v>
      </c>
      <c r="W306" s="196" t="str">
        <f t="shared" si="169"/>
        <v>Fail</v>
      </c>
      <c r="X306" s="93" cm="1">
        <f t="array" ref="X306">SUM(SUMIF(Survey!BO306:CH306,{"&gt;0","&lt;0"})*{1,-1})+SUM(SUMIF(Survey!CJ306:DC306,{"&gt;0","&lt;0"})*{1,-1})</f>
        <v>0</v>
      </c>
      <c r="Y306" s="93">
        <f>IFERROR(X306/(Survey!$AL306),0)</f>
        <v>0</v>
      </c>
      <c r="Z306" s="198" t="b">
        <f>IF(OR(Survey!$M306="Alternative strategy or hedge",Survey!$M306="Other",Survey!$L306="Prospectus fund"),TRUE,FALSE)</f>
        <v>0</v>
      </c>
      <c r="AA306" s="198" t="b">
        <f>NOT(ISBLANK(Survey!$M306))</f>
        <v>0</v>
      </c>
      <c r="AB306" s="196" t="str">
        <f t="shared" si="170"/>
        <v>Pass</v>
      </c>
      <c r="AC306" s="54" t="b">
        <f>NOT(ISNUMBER(SEARCH("Other",Survey!$P306)))</f>
        <v>1</v>
      </c>
      <c r="AD306" s="53" t="b">
        <f>NOT(ISBLANK(Survey!$Q306))</f>
        <v>0</v>
      </c>
      <c r="AE306" s="239" t="str" cm="1">
        <f t="array" ref="AE306">IF(OR(IF(OR($AG306+$AH306 = 2, $AI306=1), FALSE, TRUE), AND($AF306:$AF306 = 0)),"Pass","Fail")</f>
        <v>Pass</v>
      </c>
      <c r="AF306" s="235">
        <f>COUNTBLANK(Survey!$W306:$Z306)</f>
        <v>4</v>
      </c>
      <c r="AG306" s="235">
        <f>IF(Survey!$I306="Yes",1,0)</f>
        <v>0</v>
      </c>
      <c r="AH306" s="235">
        <f>IF(OR(Survey!$M306="Mutual fund",Survey!$M306="Alternative mutual fund",Survey!$M306="Money market"),1,0)</f>
        <v>0</v>
      </c>
      <c r="AI306" s="240">
        <f>IF(OR(Survey!$M306="ETF",Survey!$M306="ETF, alternative mutual fund"),1,0)</f>
        <v>0</v>
      </c>
      <c r="AJ306" s="196" t="str">
        <f t="shared" si="171"/>
        <v>Pass</v>
      </c>
      <c r="AK306" s="54" t="b">
        <f>NOT(ISNUMBER(SEARCH("Yes",Survey!$AC306)))</f>
        <v>1</v>
      </c>
      <c r="AL306" s="53" t="b">
        <f>IF(COUNTBLANK(Survey!$AD306:$AE306)=0,TRUE, FALSE)</f>
        <v>0</v>
      </c>
      <c r="AM306" s="196" t="str">
        <f t="shared" si="172"/>
        <v>Pass</v>
      </c>
      <c r="AN306" s="54" t="b">
        <f>NOT(ISNUMBER(SEARCH("Yes",Survey!$AF306)))</f>
        <v>1</v>
      </c>
      <c r="AO306" s="53" t="b">
        <f>NOT(ISBLANK(Survey!$AH306))</f>
        <v>0</v>
      </c>
      <c r="AP306" s="196" t="str">
        <f t="shared" si="173"/>
        <v>Pass</v>
      </c>
      <c r="AQ306" s="54" t="b">
        <f>NOT(OR(ISNUMBER(SEARCH("Other",Survey!$AH306)),ISNUMBER(SEARCH("Multiple",Survey!$AH306))))</f>
        <v>1</v>
      </c>
      <c r="AR306" s="53" t="b">
        <f>NOT(ISBLANK(Survey!$AI306))</f>
        <v>0</v>
      </c>
      <c r="AS306" s="196" t="str">
        <f t="shared" si="174"/>
        <v>Fail</v>
      </c>
      <c r="AT306" s="45">
        <f>(Survey!$AL306)</f>
        <v>0</v>
      </c>
      <c r="AU306" s="37" t="str">
        <f t="shared" si="175"/>
        <v>Fail</v>
      </c>
      <c r="AV306" s="38">
        <f>ABS(Survey!$AL306)</f>
        <v>0</v>
      </c>
      <c r="AW306" s="64">
        <f>ABS(Survey!$AM306)+Survey!$AN306-ABS(Survey!$AO306)+ABS(Survey!$AP306)-ABS(Survey!$AQ306)+ABS(Survey!$AR306)-ABS(Survey!$AS306)+Survey!$AT306</f>
        <v>0</v>
      </c>
      <c r="AX306" s="46" t="str">
        <f t="shared" si="176"/>
        <v>No holdings</v>
      </c>
      <c r="AY306" s="37">
        <f t="shared" si="177"/>
        <v>0</v>
      </c>
      <c r="AZ306" s="196" t="str">
        <f t="shared" si="178"/>
        <v>Pass</v>
      </c>
      <c r="BA306" s="54" t="b">
        <f>IF(ABS(Survey!$AT306)=0,TRUE,FALSE)</f>
        <v>1</v>
      </c>
      <c r="BB306" s="53" t="b">
        <f>NOT(ISBLANK(Survey!$AU306))</f>
        <v>0</v>
      </c>
      <c r="BC306" s="37" t="str">
        <f t="shared" si="179"/>
        <v>Fail</v>
      </c>
      <c r="BD306" s="38">
        <f>ABS(Survey!$AL306)</f>
        <v>0</v>
      </c>
      <c r="BE306" s="38" cm="1">
        <f t="array" ref="BE306">SUM(SUMIF(Survey!AW306:BD306,{"&gt;0","&lt;0"})*{1,-1})-SUM(SUMIF(Survey!BF306:BM306,{"&gt;0","&lt;0"})*{1,-1})</f>
        <v>0</v>
      </c>
      <c r="BF306" s="46" t="str">
        <f t="shared" si="180"/>
        <v>No holdings</v>
      </c>
      <c r="BG306" s="37">
        <f t="shared" si="181"/>
        <v>0</v>
      </c>
      <c r="BH306" s="196" t="str">
        <f t="shared" si="182"/>
        <v>Fail</v>
      </c>
      <c r="BI306" s="47">
        <f>ABS(Survey!$AL306)</f>
        <v>0</v>
      </c>
      <c r="BJ306" s="47" cm="1">
        <f t="array" ref="BJ306">SUM(SUMIF(Survey!BO306:CH306,{"&gt;0","&lt;0"})*{1,-1})-SUM(SUMIF(Survey!CJ306:DC306,{"&gt;0","&lt;0"})*{1,-1})</f>
        <v>0</v>
      </c>
      <c r="BK306" s="48" t="str">
        <f t="shared" si="183"/>
        <v>No holdings</v>
      </c>
      <c r="BL306" s="49">
        <f t="shared" si="184"/>
        <v>0</v>
      </c>
      <c r="BM306" s="196" t="str">
        <f t="shared" si="185"/>
        <v>Pass</v>
      </c>
      <c r="BN306" s="54" t="b">
        <f>IF(ABS(Survey!$CH306)=0,TRUE,FALSE)</f>
        <v>1</v>
      </c>
      <c r="BO306" s="53" t="b">
        <f>NOT(ISBLANK(Survey!$CI306))</f>
        <v>0</v>
      </c>
      <c r="BP306" s="196" t="str">
        <f t="shared" si="186"/>
        <v>Pass</v>
      </c>
      <c r="BQ306" s="54" t="b">
        <f>IF(ABS(Survey!$DC306)=0,TRUE,FALSE)</f>
        <v>1</v>
      </c>
      <c r="BR306" s="53" t="b">
        <f>NOT(ISBLANK(Survey!$DD306))</f>
        <v>0</v>
      </c>
      <c r="BS306" s="37" t="str">
        <f t="shared" si="187"/>
        <v>Pass</v>
      </c>
      <c r="BT306" s="38" cm="1">
        <f t="array" ref="BT306">SUM(SUMIF(Survey!CD306,{"&gt;0","&lt;0"})*{1,-1})+SUM(SUMIF(Survey!CY306,{"&gt;0","&lt;0"})*{1,-1})</f>
        <v>0</v>
      </c>
      <c r="BU306" s="38">
        <f>SUM(SUMIF(Survey!DF306:DL306,{"&gt;0","&lt;0"})*{1,-1})+SUM(SUMIF(Survey!DN306:DT306,{"&gt;0","&lt;0"})*{1,-1})</f>
        <v>0</v>
      </c>
      <c r="BV306" s="37">
        <f t="shared" si="188"/>
        <v>0</v>
      </c>
      <c r="BW306" s="37">
        <f t="shared" si="189"/>
        <v>0</v>
      </c>
      <c r="BX306" s="196" t="str">
        <f t="shared" si="190"/>
        <v>Pass</v>
      </c>
      <c r="BY306" s="54" t="b">
        <f>IF(ABS(Survey!$DL306)=0,TRUE,FALSE)</f>
        <v>1</v>
      </c>
      <c r="BZ306" s="53" t="b">
        <f>NOT(ISBLANK(Survey!DM306))</f>
        <v>0</v>
      </c>
      <c r="CA306" s="196" t="str">
        <f t="shared" si="191"/>
        <v>Pass</v>
      </c>
      <c r="CB306" s="54" t="b">
        <f>IF(ABS(Survey!$DT306)=0,TRUE,FALSE)</f>
        <v>1</v>
      </c>
      <c r="CC306" s="53" t="b">
        <f>NOT(ISBLANK(Survey!$DU306))</f>
        <v>0</v>
      </c>
      <c r="CD306" s="196" t="str">
        <f t="shared" si="192"/>
        <v>Fail</v>
      </c>
      <c r="CE306" s="47">
        <f>SUM(SUMIF(Survey!EA306:EC306,{"&gt;0","&lt;0"})*{1,-1})</f>
        <v>0</v>
      </c>
      <c r="CF306" s="50">
        <f t="shared" si="193"/>
        <v>0</v>
      </c>
      <c r="CG306" s="50">
        <f t="shared" si="194"/>
        <v>100</v>
      </c>
      <c r="CH306" s="48" t="b">
        <f>IF(OR(Survey!$M306="ETF",Survey!$M306="ETF, alternative mutual fund",Survey!$M306="Closed-end", Survey!$M306="Split share corp"),TRUE,FALSE)</f>
        <v>0</v>
      </c>
      <c r="CI306" s="196" t="str">
        <f t="shared" si="195"/>
        <v>Fail</v>
      </c>
      <c r="CJ306" s="47">
        <f>SUM(SUMIF(Survey!EE306:EK306,{"&gt;0","&lt;0"})*{1,-1})</f>
        <v>0</v>
      </c>
      <c r="CK306" s="50">
        <f t="shared" si="196"/>
        <v>0</v>
      </c>
      <c r="CL306" s="49">
        <f t="shared" si="197"/>
        <v>100</v>
      </c>
      <c r="CM306" s="196" t="str">
        <f t="shared" si="198"/>
        <v>Fail</v>
      </c>
      <c r="CN306" s="47">
        <f>SUM(SUMIF(Survey!EM306:ES306,{"&gt;0","&lt;0"})*{1,-1})</f>
        <v>0</v>
      </c>
      <c r="CO306" s="50">
        <f t="shared" si="199"/>
        <v>0</v>
      </c>
      <c r="CP306" s="49">
        <f t="shared" si="200"/>
        <v>100</v>
      </c>
    </row>
    <row r="307" spans="1:94">
      <c r="A307" s="1">
        <v>304</v>
      </c>
      <c r="B307" s="37" t="str">
        <f t="shared" si="161"/>
        <v>Pass</v>
      </c>
      <c r="C307" s="37" t="str">
        <f>IF(COUNTBLANK(Survey!B307:ET307)=$C$2, "Pass", "Fail")</f>
        <v>Pass</v>
      </c>
      <c r="D307" s="37" t="str">
        <f t="shared" si="162"/>
        <v>Fail</v>
      </c>
      <c r="F307" s="196" t="str">
        <f t="shared" si="163"/>
        <v>Fail</v>
      </c>
      <c r="G307" s="43">
        <f>COUNTBLANK(Survey!B307:D307)+COUNTBLANK(Survey!G307)+COUNTBLANK(Survey!I307)+COUNTBLANK(Survey!L307:M307)+COUNTBLANK(Survey!P307)+COUNTBLANK(Survey!S307:U307)+COUNTBLANK(Survey!AA307:AC307)+COUNTBLANK(Survey!AF307:AG307)+COUNTBLANK(Survey!AK307)</f>
        <v>17</v>
      </c>
      <c r="H307" s="196" t="str">
        <f t="shared" si="164"/>
        <v>Pass</v>
      </c>
      <c r="I307" s="44">
        <f>LEN(Survey!E307)</f>
        <v>0</v>
      </c>
      <c r="J307" s="196" t="str">
        <f t="shared" si="165"/>
        <v>Pass</v>
      </c>
      <c r="K307" s="43">
        <f>LEN(Survey!F307)</f>
        <v>0</v>
      </c>
      <c r="L307" s="196" t="str">
        <f t="shared" si="166"/>
        <v>Pass</v>
      </c>
      <c r="M307" s="44">
        <f>LEN(Survey!H307)</f>
        <v>0</v>
      </c>
      <c r="N307" s="43" t="str">
        <f>IF(Survey!$L307="Prospectus fund", "Yes", "No")</f>
        <v>No</v>
      </c>
      <c r="O307" s="196" t="str">
        <f t="shared" si="167"/>
        <v>Pass</v>
      </c>
      <c r="P307" s="44">
        <f>MOD((LEN(Survey!J307)+2),11)</f>
        <v>2</v>
      </c>
      <c r="Q307" s="48" t="b">
        <f>IF(OR(Survey!$M307="ETF",Survey!$M307="ETF, alternative mutual fund",Survey!$M307="Closed-end", Survey!$M307="Split share corp", Survey!$I307="Yes"),TRUE,FALSE)</f>
        <v>0</v>
      </c>
      <c r="R307" s="196" t="str">
        <f>IFERROR(IF(AND(OR(U307=V307,V307 = "Either"),NOT(ISBLANK(Survey!K307))),"Pass","Fail"),"Pass")</f>
        <v>Fail</v>
      </c>
      <c r="S307" s="47" cm="1">
        <f t="array" ref="S307">SUM(SUMIF(Survey!BO307:CH307,{"&gt;0","&lt;0"})*{1,-1})</f>
        <v>0</v>
      </c>
      <c r="T307" s="54" cm="1">
        <f t="array" ref="T307">SUM(SUMIF(Survey!BR307,{"&gt;0","&lt;0"})*{1,-1})+SUM(SUMIF(Survey!CB307,{"&gt;0","&lt;0"})*{1,-1})</f>
        <v>0</v>
      </c>
      <c r="U307" s="54">
        <f>Survey!K307</f>
        <v>0</v>
      </c>
      <c r="V307" s="53" t="str">
        <f t="shared" si="168"/>
        <v>Stand-alone</v>
      </c>
      <c r="W307" s="196" t="str">
        <f t="shared" si="169"/>
        <v>Fail</v>
      </c>
      <c r="X307" s="93" cm="1">
        <f t="array" ref="X307">SUM(SUMIF(Survey!BO307:CH307,{"&gt;0","&lt;0"})*{1,-1})+SUM(SUMIF(Survey!CJ307:DC307,{"&gt;0","&lt;0"})*{1,-1})</f>
        <v>0</v>
      </c>
      <c r="Y307" s="93">
        <f>IFERROR(X307/(Survey!$AL307),0)</f>
        <v>0</v>
      </c>
      <c r="Z307" s="198" t="b">
        <f>IF(OR(Survey!$M307="Alternative strategy or hedge",Survey!$M307="Other",Survey!$L307="Prospectus fund"),TRUE,FALSE)</f>
        <v>0</v>
      </c>
      <c r="AA307" s="198" t="b">
        <f>NOT(ISBLANK(Survey!$M307))</f>
        <v>0</v>
      </c>
      <c r="AB307" s="196" t="str">
        <f t="shared" si="170"/>
        <v>Pass</v>
      </c>
      <c r="AC307" s="54" t="b">
        <f>NOT(ISNUMBER(SEARCH("Other",Survey!$P307)))</f>
        <v>1</v>
      </c>
      <c r="AD307" s="53" t="b">
        <f>NOT(ISBLANK(Survey!$Q307))</f>
        <v>0</v>
      </c>
      <c r="AE307" s="239" t="str" cm="1">
        <f t="array" ref="AE307">IF(OR(IF(OR($AG307+$AH307 = 2, $AI307=1), FALSE, TRUE), AND($AF307:$AF307 = 0)),"Pass","Fail")</f>
        <v>Pass</v>
      </c>
      <c r="AF307" s="235">
        <f>COUNTBLANK(Survey!$W307:$Z307)</f>
        <v>4</v>
      </c>
      <c r="AG307" s="235">
        <f>IF(Survey!$I307="Yes",1,0)</f>
        <v>0</v>
      </c>
      <c r="AH307" s="235">
        <f>IF(OR(Survey!$M307="Mutual fund",Survey!$M307="Alternative mutual fund",Survey!$M307="Money market"),1,0)</f>
        <v>0</v>
      </c>
      <c r="AI307" s="240">
        <f>IF(OR(Survey!$M307="ETF",Survey!$M307="ETF, alternative mutual fund"),1,0)</f>
        <v>0</v>
      </c>
      <c r="AJ307" s="196" t="str">
        <f t="shared" si="171"/>
        <v>Pass</v>
      </c>
      <c r="AK307" s="54" t="b">
        <f>NOT(ISNUMBER(SEARCH("Yes",Survey!$AC307)))</f>
        <v>1</v>
      </c>
      <c r="AL307" s="53" t="b">
        <f>IF(COUNTBLANK(Survey!$AD307:$AE307)=0,TRUE, FALSE)</f>
        <v>0</v>
      </c>
      <c r="AM307" s="196" t="str">
        <f t="shared" si="172"/>
        <v>Pass</v>
      </c>
      <c r="AN307" s="54" t="b">
        <f>NOT(ISNUMBER(SEARCH("Yes",Survey!$AF307)))</f>
        <v>1</v>
      </c>
      <c r="AO307" s="53" t="b">
        <f>NOT(ISBLANK(Survey!$AH307))</f>
        <v>0</v>
      </c>
      <c r="AP307" s="196" t="str">
        <f t="shared" si="173"/>
        <v>Pass</v>
      </c>
      <c r="AQ307" s="54" t="b">
        <f>NOT(OR(ISNUMBER(SEARCH("Other",Survey!$AH307)),ISNUMBER(SEARCH("Multiple",Survey!$AH307))))</f>
        <v>1</v>
      </c>
      <c r="AR307" s="53" t="b">
        <f>NOT(ISBLANK(Survey!$AI307))</f>
        <v>0</v>
      </c>
      <c r="AS307" s="196" t="str">
        <f t="shared" si="174"/>
        <v>Fail</v>
      </c>
      <c r="AT307" s="45">
        <f>(Survey!$AL307)</f>
        <v>0</v>
      </c>
      <c r="AU307" s="37" t="str">
        <f t="shared" si="175"/>
        <v>Fail</v>
      </c>
      <c r="AV307" s="38">
        <f>ABS(Survey!$AL307)</f>
        <v>0</v>
      </c>
      <c r="AW307" s="64">
        <f>ABS(Survey!$AM307)+Survey!$AN307-ABS(Survey!$AO307)+ABS(Survey!$AP307)-ABS(Survey!$AQ307)+ABS(Survey!$AR307)-ABS(Survey!$AS307)+Survey!$AT307</f>
        <v>0</v>
      </c>
      <c r="AX307" s="46" t="str">
        <f t="shared" si="176"/>
        <v>No holdings</v>
      </c>
      <c r="AY307" s="37">
        <f t="shared" si="177"/>
        <v>0</v>
      </c>
      <c r="AZ307" s="196" t="str">
        <f t="shared" si="178"/>
        <v>Pass</v>
      </c>
      <c r="BA307" s="54" t="b">
        <f>IF(ABS(Survey!$AT307)=0,TRUE,FALSE)</f>
        <v>1</v>
      </c>
      <c r="BB307" s="53" t="b">
        <f>NOT(ISBLANK(Survey!$AU307))</f>
        <v>0</v>
      </c>
      <c r="BC307" s="37" t="str">
        <f t="shared" si="179"/>
        <v>Fail</v>
      </c>
      <c r="BD307" s="38">
        <f>ABS(Survey!$AL307)</f>
        <v>0</v>
      </c>
      <c r="BE307" s="38" cm="1">
        <f t="array" ref="BE307">SUM(SUMIF(Survey!AW307:BD307,{"&gt;0","&lt;0"})*{1,-1})-SUM(SUMIF(Survey!BF307:BM307,{"&gt;0","&lt;0"})*{1,-1})</f>
        <v>0</v>
      </c>
      <c r="BF307" s="46" t="str">
        <f t="shared" si="180"/>
        <v>No holdings</v>
      </c>
      <c r="BG307" s="37">
        <f t="shared" si="181"/>
        <v>0</v>
      </c>
      <c r="BH307" s="196" t="str">
        <f t="shared" si="182"/>
        <v>Fail</v>
      </c>
      <c r="BI307" s="47">
        <f>ABS(Survey!$AL307)</f>
        <v>0</v>
      </c>
      <c r="BJ307" s="47" cm="1">
        <f t="array" ref="BJ307">SUM(SUMIF(Survey!BO307:CH307,{"&gt;0","&lt;0"})*{1,-1})-SUM(SUMIF(Survey!CJ307:DC307,{"&gt;0","&lt;0"})*{1,-1})</f>
        <v>0</v>
      </c>
      <c r="BK307" s="48" t="str">
        <f t="shared" si="183"/>
        <v>No holdings</v>
      </c>
      <c r="BL307" s="49">
        <f t="shared" si="184"/>
        <v>0</v>
      </c>
      <c r="BM307" s="196" t="str">
        <f t="shared" si="185"/>
        <v>Pass</v>
      </c>
      <c r="BN307" s="54" t="b">
        <f>IF(ABS(Survey!$CH307)=0,TRUE,FALSE)</f>
        <v>1</v>
      </c>
      <c r="BO307" s="53" t="b">
        <f>NOT(ISBLANK(Survey!$CI307))</f>
        <v>0</v>
      </c>
      <c r="BP307" s="196" t="str">
        <f t="shared" si="186"/>
        <v>Pass</v>
      </c>
      <c r="BQ307" s="54" t="b">
        <f>IF(ABS(Survey!$DC307)=0,TRUE,FALSE)</f>
        <v>1</v>
      </c>
      <c r="BR307" s="53" t="b">
        <f>NOT(ISBLANK(Survey!$DD307))</f>
        <v>0</v>
      </c>
      <c r="BS307" s="37" t="str">
        <f t="shared" si="187"/>
        <v>Pass</v>
      </c>
      <c r="BT307" s="38" cm="1">
        <f t="array" ref="BT307">SUM(SUMIF(Survey!CD307,{"&gt;0","&lt;0"})*{1,-1})+SUM(SUMIF(Survey!CY307,{"&gt;0","&lt;0"})*{1,-1})</f>
        <v>0</v>
      </c>
      <c r="BU307" s="38">
        <f>SUM(SUMIF(Survey!DF307:DL307,{"&gt;0","&lt;0"})*{1,-1})+SUM(SUMIF(Survey!DN307:DT307,{"&gt;0","&lt;0"})*{1,-1})</f>
        <v>0</v>
      </c>
      <c r="BV307" s="37">
        <f t="shared" si="188"/>
        <v>0</v>
      </c>
      <c r="BW307" s="37">
        <f t="shared" si="189"/>
        <v>0</v>
      </c>
      <c r="BX307" s="196" t="str">
        <f t="shared" si="190"/>
        <v>Pass</v>
      </c>
      <c r="BY307" s="54" t="b">
        <f>IF(ABS(Survey!$DL307)=0,TRUE,FALSE)</f>
        <v>1</v>
      </c>
      <c r="BZ307" s="53" t="b">
        <f>NOT(ISBLANK(Survey!DM307))</f>
        <v>0</v>
      </c>
      <c r="CA307" s="196" t="str">
        <f t="shared" si="191"/>
        <v>Pass</v>
      </c>
      <c r="CB307" s="54" t="b">
        <f>IF(ABS(Survey!$DT307)=0,TRUE,FALSE)</f>
        <v>1</v>
      </c>
      <c r="CC307" s="53" t="b">
        <f>NOT(ISBLANK(Survey!$DU307))</f>
        <v>0</v>
      </c>
      <c r="CD307" s="196" t="str">
        <f t="shared" si="192"/>
        <v>Fail</v>
      </c>
      <c r="CE307" s="47">
        <f>SUM(SUMIF(Survey!EA307:EC307,{"&gt;0","&lt;0"})*{1,-1})</f>
        <v>0</v>
      </c>
      <c r="CF307" s="50">
        <f t="shared" si="193"/>
        <v>0</v>
      </c>
      <c r="CG307" s="50">
        <f t="shared" si="194"/>
        <v>100</v>
      </c>
      <c r="CH307" s="48" t="b">
        <f>IF(OR(Survey!$M307="ETF",Survey!$M307="ETF, alternative mutual fund",Survey!$M307="Closed-end", Survey!$M307="Split share corp"),TRUE,FALSE)</f>
        <v>0</v>
      </c>
      <c r="CI307" s="196" t="str">
        <f t="shared" si="195"/>
        <v>Fail</v>
      </c>
      <c r="CJ307" s="47">
        <f>SUM(SUMIF(Survey!EE307:EK307,{"&gt;0","&lt;0"})*{1,-1})</f>
        <v>0</v>
      </c>
      <c r="CK307" s="50">
        <f t="shared" si="196"/>
        <v>0</v>
      </c>
      <c r="CL307" s="49">
        <f t="shared" si="197"/>
        <v>100</v>
      </c>
      <c r="CM307" s="196" t="str">
        <f t="shared" si="198"/>
        <v>Fail</v>
      </c>
      <c r="CN307" s="47">
        <f>SUM(SUMIF(Survey!EM307:ES307,{"&gt;0","&lt;0"})*{1,-1})</f>
        <v>0</v>
      </c>
      <c r="CO307" s="50">
        <f t="shared" si="199"/>
        <v>0</v>
      </c>
      <c r="CP307" s="49">
        <f t="shared" si="200"/>
        <v>100</v>
      </c>
    </row>
    <row r="308" spans="1:94">
      <c r="A308" s="1">
        <v>305</v>
      </c>
      <c r="B308" s="37" t="str">
        <f t="shared" si="161"/>
        <v>Pass</v>
      </c>
      <c r="C308" s="37" t="str">
        <f>IF(COUNTBLANK(Survey!B308:ET308)=$C$2, "Pass", "Fail")</f>
        <v>Pass</v>
      </c>
      <c r="D308" s="37" t="str">
        <f t="shared" si="162"/>
        <v>Fail</v>
      </c>
      <c r="F308" s="196" t="str">
        <f t="shared" si="163"/>
        <v>Fail</v>
      </c>
      <c r="G308" s="43">
        <f>COUNTBLANK(Survey!B308:D308)+COUNTBLANK(Survey!G308)+COUNTBLANK(Survey!I308)+COUNTBLANK(Survey!L308:M308)+COUNTBLANK(Survey!P308)+COUNTBLANK(Survey!S308:U308)+COUNTBLANK(Survey!AA308:AC308)+COUNTBLANK(Survey!AF308:AG308)+COUNTBLANK(Survey!AK308)</f>
        <v>17</v>
      </c>
      <c r="H308" s="196" t="str">
        <f t="shared" si="164"/>
        <v>Pass</v>
      </c>
      <c r="I308" s="44">
        <f>LEN(Survey!E308)</f>
        <v>0</v>
      </c>
      <c r="J308" s="196" t="str">
        <f t="shared" si="165"/>
        <v>Pass</v>
      </c>
      <c r="K308" s="43">
        <f>LEN(Survey!F308)</f>
        <v>0</v>
      </c>
      <c r="L308" s="196" t="str">
        <f t="shared" si="166"/>
        <v>Pass</v>
      </c>
      <c r="M308" s="44">
        <f>LEN(Survey!H308)</f>
        <v>0</v>
      </c>
      <c r="N308" s="43" t="str">
        <f>IF(Survey!$L308="Prospectus fund", "Yes", "No")</f>
        <v>No</v>
      </c>
      <c r="O308" s="196" t="str">
        <f t="shared" si="167"/>
        <v>Pass</v>
      </c>
      <c r="P308" s="44">
        <f>MOD((LEN(Survey!J308)+2),11)</f>
        <v>2</v>
      </c>
      <c r="Q308" s="48" t="b">
        <f>IF(OR(Survey!$M308="ETF",Survey!$M308="ETF, alternative mutual fund",Survey!$M308="Closed-end", Survey!$M308="Split share corp", Survey!$I308="Yes"),TRUE,FALSE)</f>
        <v>0</v>
      </c>
      <c r="R308" s="196" t="str">
        <f>IFERROR(IF(AND(OR(U308=V308,V308 = "Either"),NOT(ISBLANK(Survey!K308))),"Pass","Fail"),"Pass")</f>
        <v>Fail</v>
      </c>
      <c r="S308" s="47" cm="1">
        <f t="array" ref="S308">SUM(SUMIF(Survey!BO308:CH308,{"&gt;0","&lt;0"})*{1,-1})</f>
        <v>0</v>
      </c>
      <c r="T308" s="54" cm="1">
        <f t="array" ref="T308">SUM(SUMIF(Survey!BR308,{"&gt;0","&lt;0"})*{1,-1})+SUM(SUMIF(Survey!CB308,{"&gt;0","&lt;0"})*{1,-1})</f>
        <v>0</v>
      </c>
      <c r="U308" s="54">
        <f>Survey!K308</f>
        <v>0</v>
      </c>
      <c r="V308" s="53" t="str">
        <f t="shared" si="168"/>
        <v>Stand-alone</v>
      </c>
      <c r="W308" s="196" t="str">
        <f t="shared" si="169"/>
        <v>Fail</v>
      </c>
      <c r="X308" s="93" cm="1">
        <f t="array" ref="X308">SUM(SUMIF(Survey!BO308:CH308,{"&gt;0","&lt;0"})*{1,-1})+SUM(SUMIF(Survey!CJ308:DC308,{"&gt;0","&lt;0"})*{1,-1})</f>
        <v>0</v>
      </c>
      <c r="Y308" s="93">
        <f>IFERROR(X308/(Survey!$AL308),0)</f>
        <v>0</v>
      </c>
      <c r="Z308" s="198" t="b">
        <f>IF(OR(Survey!$M308="Alternative strategy or hedge",Survey!$M308="Other",Survey!$L308="Prospectus fund"),TRUE,FALSE)</f>
        <v>0</v>
      </c>
      <c r="AA308" s="198" t="b">
        <f>NOT(ISBLANK(Survey!$M308))</f>
        <v>0</v>
      </c>
      <c r="AB308" s="196" t="str">
        <f t="shared" si="170"/>
        <v>Pass</v>
      </c>
      <c r="AC308" s="54" t="b">
        <f>NOT(ISNUMBER(SEARCH("Other",Survey!$P308)))</f>
        <v>1</v>
      </c>
      <c r="AD308" s="53" t="b">
        <f>NOT(ISBLANK(Survey!$Q308))</f>
        <v>0</v>
      </c>
      <c r="AE308" s="239" t="str" cm="1">
        <f t="array" ref="AE308">IF(OR(IF(OR($AG308+$AH308 = 2, $AI308=1), FALSE, TRUE), AND($AF308:$AF308 = 0)),"Pass","Fail")</f>
        <v>Pass</v>
      </c>
      <c r="AF308" s="235">
        <f>COUNTBLANK(Survey!$W308:$Z308)</f>
        <v>4</v>
      </c>
      <c r="AG308" s="235">
        <f>IF(Survey!$I308="Yes",1,0)</f>
        <v>0</v>
      </c>
      <c r="AH308" s="235">
        <f>IF(OR(Survey!$M308="Mutual fund",Survey!$M308="Alternative mutual fund",Survey!$M308="Money market"),1,0)</f>
        <v>0</v>
      </c>
      <c r="AI308" s="240">
        <f>IF(OR(Survey!$M308="ETF",Survey!$M308="ETF, alternative mutual fund"),1,0)</f>
        <v>0</v>
      </c>
      <c r="AJ308" s="196" t="str">
        <f t="shared" si="171"/>
        <v>Pass</v>
      </c>
      <c r="AK308" s="54" t="b">
        <f>NOT(ISNUMBER(SEARCH("Yes",Survey!$AC308)))</f>
        <v>1</v>
      </c>
      <c r="AL308" s="53" t="b">
        <f>IF(COUNTBLANK(Survey!$AD308:$AE308)=0,TRUE, FALSE)</f>
        <v>0</v>
      </c>
      <c r="AM308" s="196" t="str">
        <f t="shared" si="172"/>
        <v>Pass</v>
      </c>
      <c r="AN308" s="54" t="b">
        <f>NOT(ISNUMBER(SEARCH("Yes",Survey!$AF308)))</f>
        <v>1</v>
      </c>
      <c r="AO308" s="53" t="b">
        <f>NOT(ISBLANK(Survey!$AH308))</f>
        <v>0</v>
      </c>
      <c r="AP308" s="196" t="str">
        <f t="shared" si="173"/>
        <v>Pass</v>
      </c>
      <c r="AQ308" s="54" t="b">
        <f>NOT(OR(ISNUMBER(SEARCH("Other",Survey!$AH308)),ISNUMBER(SEARCH("Multiple",Survey!$AH308))))</f>
        <v>1</v>
      </c>
      <c r="AR308" s="53" t="b">
        <f>NOT(ISBLANK(Survey!$AI308))</f>
        <v>0</v>
      </c>
      <c r="AS308" s="196" t="str">
        <f t="shared" si="174"/>
        <v>Fail</v>
      </c>
      <c r="AT308" s="45">
        <f>(Survey!$AL308)</f>
        <v>0</v>
      </c>
      <c r="AU308" s="37" t="str">
        <f t="shared" si="175"/>
        <v>Fail</v>
      </c>
      <c r="AV308" s="38">
        <f>ABS(Survey!$AL308)</f>
        <v>0</v>
      </c>
      <c r="AW308" s="64">
        <f>ABS(Survey!$AM308)+Survey!$AN308-ABS(Survey!$AO308)+ABS(Survey!$AP308)-ABS(Survey!$AQ308)+ABS(Survey!$AR308)-ABS(Survey!$AS308)+Survey!$AT308</f>
        <v>0</v>
      </c>
      <c r="AX308" s="46" t="str">
        <f t="shared" si="176"/>
        <v>No holdings</v>
      </c>
      <c r="AY308" s="37">
        <f t="shared" si="177"/>
        <v>0</v>
      </c>
      <c r="AZ308" s="196" t="str">
        <f t="shared" si="178"/>
        <v>Pass</v>
      </c>
      <c r="BA308" s="54" t="b">
        <f>IF(ABS(Survey!$AT308)=0,TRUE,FALSE)</f>
        <v>1</v>
      </c>
      <c r="BB308" s="53" t="b">
        <f>NOT(ISBLANK(Survey!$AU308))</f>
        <v>0</v>
      </c>
      <c r="BC308" s="37" t="str">
        <f t="shared" si="179"/>
        <v>Fail</v>
      </c>
      <c r="BD308" s="38">
        <f>ABS(Survey!$AL308)</f>
        <v>0</v>
      </c>
      <c r="BE308" s="38" cm="1">
        <f t="array" ref="BE308">SUM(SUMIF(Survey!AW308:BD308,{"&gt;0","&lt;0"})*{1,-1})-SUM(SUMIF(Survey!BF308:BM308,{"&gt;0","&lt;0"})*{1,-1})</f>
        <v>0</v>
      </c>
      <c r="BF308" s="46" t="str">
        <f t="shared" si="180"/>
        <v>No holdings</v>
      </c>
      <c r="BG308" s="37">
        <f t="shared" si="181"/>
        <v>0</v>
      </c>
      <c r="BH308" s="196" t="str">
        <f t="shared" si="182"/>
        <v>Fail</v>
      </c>
      <c r="BI308" s="47">
        <f>ABS(Survey!$AL308)</f>
        <v>0</v>
      </c>
      <c r="BJ308" s="47" cm="1">
        <f t="array" ref="BJ308">SUM(SUMIF(Survey!BO308:CH308,{"&gt;0","&lt;0"})*{1,-1})-SUM(SUMIF(Survey!CJ308:DC308,{"&gt;0","&lt;0"})*{1,-1})</f>
        <v>0</v>
      </c>
      <c r="BK308" s="48" t="str">
        <f t="shared" si="183"/>
        <v>No holdings</v>
      </c>
      <c r="BL308" s="49">
        <f t="shared" si="184"/>
        <v>0</v>
      </c>
      <c r="BM308" s="196" t="str">
        <f t="shared" si="185"/>
        <v>Pass</v>
      </c>
      <c r="BN308" s="54" t="b">
        <f>IF(ABS(Survey!$CH308)=0,TRUE,FALSE)</f>
        <v>1</v>
      </c>
      <c r="BO308" s="53" t="b">
        <f>NOT(ISBLANK(Survey!$CI308))</f>
        <v>0</v>
      </c>
      <c r="BP308" s="196" t="str">
        <f t="shared" si="186"/>
        <v>Pass</v>
      </c>
      <c r="BQ308" s="54" t="b">
        <f>IF(ABS(Survey!$DC308)=0,TRUE,FALSE)</f>
        <v>1</v>
      </c>
      <c r="BR308" s="53" t="b">
        <f>NOT(ISBLANK(Survey!$DD308))</f>
        <v>0</v>
      </c>
      <c r="BS308" s="37" t="str">
        <f t="shared" si="187"/>
        <v>Pass</v>
      </c>
      <c r="BT308" s="38" cm="1">
        <f t="array" ref="BT308">SUM(SUMIF(Survey!CD308,{"&gt;0","&lt;0"})*{1,-1})+SUM(SUMIF(Survey!CY308,{"&gt;0","&lt;0"})*{1,-1})</f>
        <v>0</v>
      </c>
      <c r="BU308" s="38">
        <f>SUM(SUMIF(Survey!DF308:DL308,{"&gt;0","&lt;0"})*{1,-1})+SUM(SUMIF(Survey!DN308:DT308,{"&gt;0","&lt;0"})*{1,-1})</f>
        <v>0</v>
      </c>
      <c r="BV308" s="37">
        <f t="shared" si="188"/>
        <v>0</v>
      </c>
      <c r="BW308" s="37">
        <f t="shared" si="189"/>
        <v>0</v>
      </c>
      <c r="BX308" s="196" t="str">
        <f t="shared" si="190"/>
        <v>Pass</v>
      </c>
      <c r="BY308" s="54" t="b">
        <f>IF(ABS(Survey!$DL308)=0,TRUE,FALSE)</f>
        <v>1</v>
      </c>
      <c r="BZ308" s="53" t="b">
        <f>NOT(ISBLANK(Survey!DM308))</f>
        <v>0</v>
      </c>
      <c r="CA308" s="196" t="str">
        <f t="shared" si="191"/>
        <v>Pass</v>
      </c>
      <c r="CB308" s="54" t="b">
        <f>IF(ABS(Survey!$DT308)=0,TRUE,FALSE)</f>
        <v>1</v>
      </c>
      <c r="CC308" s="53" t="b">
        <f>NOT(ISBLANK(Survey!$DU308))</f>
        <v>0</v>
      </c>
      <c r="CD308" s="196" t="str">
        <f t="shared" si="192"/>
        <v>Fail</v>
      </c>
      <c r="CE308" s="47">
        <f>SUM(SUMIF(Survey!EA308:EC308,{"&gt;0","&lt;0"})*{1,-1})</f>
        <v>0</v>
      </c>
      <c r="CF308" s="50">
        <f t="shared" si="193"/>
        <v>0</v>
      </c>
      <c r="CG308" s="50">
        <f t="shared" si="194"/>
        <v>100</v>
      </c>
      <c r="CH308" s="48" t="b">
        <f>IF(OR(Survey!$M308="ETF",Survey!$M308="ETF, alternative mutual fund",Survey!$M308="Closed-end", Survey!$M308="Split share corp"),TRUE,FALSE)</f>
        <v>0</v>
      </c>
      <c r="CI308" s="196" t="str">
        <f t="shared" si="195"/>
        <v>Fail</v>
      </c>
      <c r="CJ308" s="47">
        <f>SUM(SUMIF(Survey!EE308:EK308,{"&gt;0","&lt;0"})*{1,-1})</f>
        <v>0</v>
      </c>
      <c r="CK308" s="50">
        <f t="shared" si="196"/>
        <v>0</v>
      </c>
      <c r="CL308" s="49">
        <f t="shared" si="197"/>
        <v>100</v>
      </c>
      <c r="CM308" s="196" t="str">
        <f t="shared" si="198"/>
        <v>Fail</v>
      </c>
      <c r="CN308" s="47">
        <f>SUM(SUMIF(Survey!EM308:ES308,{"&gt;0","&lt;0"})*{1,-1})</f>
        <v>0</v>
      </c>
      <c r="CO308" s="50">
        <f t="shared" si="199"/>
        <v>0</v>
      </c>
      <c r="CP308" s="49">
        <f t="shared" si="200"/>
        <v>100</v>
      </c>
    </row>
    <row r="309" spans="1:94">
      <c r="A309" s="1">
        <v>306</v>
      </c>
      <c r="B309" s="37" t="str">
        <f t="shared" si="161"/>
        <v>Pass</v>
      </c>
      <c r="C309" s="37" t="str">
        <f>IF(COUNTBLANK(Survey!B309:ET309)=$C$2, "Pass", "Fail")</f>
        <v>Pass</v>
      </c>
      <c r="D309" s="37" t="str">
        <f t="shared" si="162"/>
        <v>Fail</v>
      </c>
      <c r="F309" s="196" t="str">
        <f t="shared" si="163"/>
        <v>Fail</v>
      </c>
      <c r="G309" s="43">
        <f>COUNTBLANK(Survey!B309:D309)+COUNTBLANK(Survey!G309)+COUNTBLANK(Survey!I309)+COUNTBLANK(Survey!L309:M309)+COUNTBLANK(Survey!P309)+COUNTBLANK(Survey!S309:U309)+COUNTBLANK(Survey!AA309:AC309)+COUNTBLANK(Survey!AF309:AG309)+COUNTBLANK(Survey!AK309)</f>
        <v>17</v>
      </c>
      <c r="H309" s="196" t="str">
        <f t="shared" si="164"/>
        <v>Pass</v>
      </c>
      <c r="I309" s="44">
        <f>LEN(Survey!E309)</f>
        <v>0</v>
      </c>
      <c r="J309" s="196" t="str">
        <f t="shared" si="165"/>
        <v>Pass</v>
      </c>
      <c r="K309" s="43">
        <f>LEN(Survey!F309)</f>
        <v>0</v>
      </c>
      <c r="L309" s="196" t="str">
        <f t="shared" si="166"/>
        <v>Pass</v>
      </c>
      <c r="M309" s="44">
        <f>LEN(Survey!H309)</f>
        <v>0</v>
      </c>
      <c r="N309" s="43" t="str">
        <f>IF(Survey!$L309="Prospectus fund", "Yes", "No")</f>
        <v>No</v>
      </c>
      <c r="O309" s="196" t="str">
        <f t="shared" si="167"/>
        <v>Pass</v>
      </c>
      <c r="P309" s="44">
        <f>MOD((LEN(Survey!J309)+2),11)</f>
        <v>2</v>
      </c>
      <c r="Q309" s="48" t="b">
        <f>IF(OR(Survey!$M309="ETF",Survey!$M309="ETF, alternative mutual fund",Survey!$M309="Closed-end", Survey!$M309="Split share corp", Survey!$I309="Yes"),TRUE,FALSE)</f>
        <v>0</v>
      </c>
      <c r="R309" s="196" t="str">
        <f>IFERROR(IF(AND(OR(U309=V309,V309 = "Either"),NOT(ISBLANK(Survey!K309))),"Pass","Fail"),"Pass")</f>
        <v>Fail</v>
      </c>
      <c r="S309" s="47" cm="1">
        <f t="array" ref="S309">SUM(SUMIF(Survey!BO309:CH309,{"&gt;0","&lt;0"})*{1,-1})</f>
        <v>0</v>
      </c>
      <c r="T309" s="54" cm="1">
        <f t="array" ref="T309">SUM(SUMIF(Survey!BR309,{"&gt;0","&lt;0"})*{1,-1})+SUM(SUMIF(Survey!CB309,{"&gt;0","&lt;0"})*{1,-1})</f>
        <v>0</v>
      </c>
      <c r="U309" s="54">
        <f>Survey!K309</f>
        <v>0</v>
      </c>
      <c r="V309" s="53" t="str">
        <f t="shared" si="168"/>
        <v>Stand-alone</v>
      </c>
      <c r="W309" s="196" t="str">
        <f t="shared" si="169"/>
        <v>Fail</v>
      </c>
      <c r="X309" s="93" cm="1">
        <f t="array" ref="X309">SUM(SUMIF(Survey!BO309:CH309,{"&gt;0","&lt;0"})*{1,-1})+SUM(SUMIF(Survey!CJ309:DC309,{"&gt;0","&lt;0"})*{1,-1})</f>
        <v>0</v>
      </c>
      <c r="Y309" s="93">
        <f>IFERROR(X309/(Survey!$AL309),0)</f>
        <v>0</v>
      </c>
      <c r="Z309" s="198" t="b">
        <f>IF(OR(Survey!$M309="Alternative strategy or hedge",Survey!$M309="Other",Survey!$L309="Prospectus fund"),TRUE,FALSE)</f>
        <v>0</v>
      </c>
      <c r="AA309" s="198" t="b">
        <f>NOT(ISBLANK(Survey!$M309))</f>
        <v>0</v>
      </c>
      <c r="AB309" s="196" t="str">
        <f t="shared" si="170"/>
        <v>Pass</v>
      </c>
      <c r="AC309" s="54" t="b">
        <f>NOT(ISNUMBER(SEARCH("Other",Survey!$P309)))</f>
        <v>1</v>
      </c>
      <c r="AD309" s="53" t="b">
        <f>NOT(ISBLANK(Survey!$Q309))</f>
        <v>0</v>
      </c>
      <c r="AE309" s="239" t="str" cm="1">
        <f t="array" ref="AE309">IF(OR(IF(OR($AG309+$AH309 = 2, $AI309=1), FALSE, TRUE), AND($AF309:$AF309 = 0)),"Pass","Fail")</f>
        <v>Pass</v>
      </c>
      <c r="AF309" s="235">
        <f>COUNTBLANK(Survey!$W309:$Z309)</f>
        <v>4</v>
      </c>
      <c r="AG309" s="235">
        <f>IF(Survey!$I309="Yes",1,0)</f>
        <v>0</v>
      </c>
      <c r="AH309" s="235">
        <f>IF(OR(Survey!$M309="Mutual fund",Survey!$M309="Alternative mutual fund",Survey!$M309="Money market"),1,0)</f>
        <v>0</v>
      </c>
      <c r="AI309" s="240">
        <f>IF(OR(Survey!$M309="ETF",Survey!$M309="ETF, alternative mutual fund"),1,0)</f>
        <v>0</v>
      </c>
      <c r="AJ309" s="196" t="str">
        <f t="shared" si="171"/>
        <v>Pass</v>
      </c>
      <c r="AK309" s="54" t="b">
        <f>NOT(ISNUMBER(SEARCH("Yes",Survey!$AC309)))</f>
        <v>1</v>
      </c>
      <c r="AL309" s="53" t="b">
        <f>IF(COUNTBLANK(Survey!$AD309:$AE309)=0,TRUE, FALSE)</f>
        <v>0</v>
      </c>
      <c r="AM309" s="196" t="str">
        <f t="shared" si="172"/>
        <v>Pass</v>
      </c>
      <c r="AN309" s="54" t="b">
        <f>NOT(ISNUMBER(SEARCH("Yes",Survey!$AF309)))</f>
        <v>1</v>
      </c>
      <c r="AO309" s="53" t="b">
        <f>NOT(ISBLANK(Survey!$AH309))</f>
        <v>0</v>
      </c>
      <c r="AP309" s="196" t="str">
        <f t="shared" si="173"/>
        <v>Pass</v>
      </c>
      <c r="AQ309" s="54" t="b">
        <f>NOT(OR(ISNUMBER(SEARCH("Other",Survey!$AH309)),ISNUMBER(SEARCH("Multiple",Survey!$AH309))))</f>
        <v>1</v>
      </c>
      <c r="AR309" s="53" t="b">
        <f>NOT(ISBLANK(Survey!$AI309))</f>
        <v>0</v>
      </c>
      <c r="AS309" s="196" t="str">
        <f t="shared" si="174"/>
        <v>Fail</v>
      </c>
      <c r="AT309" s="45">
        <f>(Survey!$AL309)</f>
        <v>0</v>
      </c>
      <c r="AU309" s="37" t="str">
        <f t="shared" si="175"/>
        <v>Fail</v>
      </c>
      <c r="AV309" s="38">
        <f>ABS(Survey!$AL309)</f>
        <v>0</v>
      </c>
      <c r="AW309" s="64">
        <f>ABS(Survey!$AM309)+Survey!$AN309-ABS(Survey!$AO309)+ABS(Survey!$AP309)-ABS(Survey!$AQ309)+ABS(Survey!$AR309)-ABS(Survey!$AS309)+Survey!$AT309</f>
        <v>0</v>
      </c>
      <c r="AX309" s="46" t="str">
        <f t="shared" si="176"/>
        <v>No holdings</v>
      </c>
      <c r="AY309" s="37">
        <f t="shared" si="177"/>
        <v>0</v>
      </c>
      <c r="AZ309" s="196" t="str">
        <f t="shared" si="178"/>
        <v>Pass</v>
      </c>
      <c r="BA309" s="54" t="b">
        <f>IF(ABS(Survey!$AT309)=0,TRUE,FALSE)</f>
        <v>1</v>
      </c>
      <c r="BB309" s="53" t="b">
        <f>NOT(ISBLANK(Survey!$AU309))</f>
        <v>0</v>
      </c>
      <c r="BC309" s="37" t="str">
        <f t="shared" si="179"/>
        <v>Fail</v>
      </c>
      <c r="BD309" s="38">
        <f>ABS(Survey!$AL309)</f>
        <v>0</v>
      </c>
      <c r="BE309" s="38" cm="1">
        <f t="array" ref="BE309">SUM(SUMIF(Survey!AW309:BD309,{"&gt;0","&lt;0"})*{1,-1})-SUM(SUMIF(Survey!BF309:BM309,{"&gt;0","&lt;0"})*{1,-1})</f>
        <v>0</v>
      </c>
      <c r="BF309" s="46" t="str">
        <f t="shared" si="180"/>
        <v>No holdings</v>
      </c>
      <c r="BG309" s="37">
        <f t="shared" si="181"/>
        <v>0</v>
      </c>
      <c r="BH309" s="196" t="str">
        <f t="shared" si="182"/>
        <v>Fail</v>
      </c>
      <c r="BI309" s="47">
        <f>ABS(Survey!$AL309)</f>
        <v>0</v>
      </c>
      <c r="BJ309" s="47" cm="1">
        <f t="array" ref="BJ309">SUM(SUMIF(Survey!BO309:CH309,{"&gt;0","&lt;0"})*{1,-1})-SUM(SUMIF(Survey!CJ309:DC309,{"&gt;0","&lt;0"})*{1,-1})</f>
        <v>0</v>
      </c>
      <c r="BK309" s="48" t="str">
        <f t="shared" si="183"/>
        <v>No holdings</v>
      </c>
      <c r="BL309" s="49">
        <f t="shared" si="184"/>
        <v>0</v>
      </c>
      <c r="BM309" s="196" t="str">
        <f t="shared" si="185"/>
        <v>Pass</v>
      </c>
      <c r="BN309" s="54" t="b">
        <f>IF(ABS(Survey!$CH309)=0,TRUE,FALSE)</f>
        <v>1</v>
      </c>
      <c r="BO309" s="53" t="b">
        <f>NOT(ISBLANK(Survey!$CI309))</f>
        <v>0</v>
      </c>
      <c r="BP309" s="196" t="str">
        <f t="shared" si="186"/>
        <v>Pass</v>
      </c>
      <c r="BQ309" s="54" t="b">
        <f>IF(ABS(Survey!$DC309)=0,TRUE,FALSE)</f>
        <v>1</v>
      </c>
      <c r="BR309" s="53" t="b">
        <f>NOT(ISBLANK(Survey!$DD309))</f>
        <v>0</v>
      </c>
      <c r="BS309" s="37" t="str">
        <f t="shared" si="187"/>
        <v>Pass</v>
      </c>
      <c r="BT309" s="38" cm="1">
        <f t="array" ref="BT309">SUM(SUMIF(Survey!CD309,{"&gt;0","&lt;0"})*{1,-1})+SUM(SUMIF(Survey!CY309,{"&gt;0","&lt;0"})*{1,-1})</f>
        <v>0</v>
      </c>
      <c r="BU309" s="38">
        <f>SUM(SUMIF(Survey!DF309:DL309,{"&gt;0","&lt;0"})*{1,-1})+SUM(SUMIF(Survey!DN309:DT309,{"&gt;0","&lt;0"})*{1,-1})</f>
        <v>0</v>
      </c>
      <c r="BV309" s="37">
        <f t="shared" si="188"/>
        <v>0</v>
      </c>
      <c r="BW309" s="37">
        <f t="shared" si="189"/>
        <v>0</v>
      </c>
      <c r="BX309" s="196" t="str">
        <f t="shared" si="190"/>
        <v>Pass</v>
      </c>
      <c r="BY309" s="54" t="b">
        <f>IF(ABS(Survey!$DL309)=0,TRUE,FALSE)</f>
        <v>1</v>
      </c>
      <c r="BZ309" s="53" t="b">
        <f>NOT(ISBLANK(Survey!DM309))</f>
        <v>0</v>
      </c>
      <c r="CA309" s="196" t="str">
        <f t="shared" si="191"/>
        <v>Pass</v>
      </c>
      <c r="CB309" s="54" t="b">
        <f>IF(ABS(Survey!$DT309)=0,TRUE,FALSE)</f>
        <v>1</v>
      </c>
      <c r="CC309" s="53" t="b">
        <f>NOT(ISBLANK(Survey!$DU309))</f>
        <v>0</v>
      </c>
      <c r="CD309" s="196" t="str">
        <f t="shared" si="192"/>
        <v>Fail</v>
      </c>
      <c r="CE309" s="47">
        <f>SUM(SUMIF(Survey!EA309:EC309,{"&gt;0","&lt;0"})*{1,-1})</f>
        <v>0</v>
      </c>
      <c r="CF309" s="50">
        <f t="shared" si="193"/>
        <v>0</v>
      </c>
      <c r="CG309" s="50">
        <f t="shared" si="194"/>
        <v>100</v>
      </c>
      <c r="CH309" s="48" t="b">
        <f>IF(OR(Survey!$M309="ETF",Survey!$M309="ETF, alternative mutual fund",Survey!$M309="Closed-end", Survey!$M309="Split share corp"),TRUE,FALSE)</f>
        <v>0</v>
      </c>
      <c r="CI309" s="196" t="str">
        <f t="shared" si="195"/>
        <v>Fail</v>
      </c>
      <c r="CJ309" s="47">
        <f>SUM(SUMIF(Survey!EE309:EK309,{"&gt;0","&lt;0"})*{1,-1})</f>
        <v>0</v>
      </c>
      <c r="CK309" s="50">
        <f t="shared" si="196"/>
        <v>0</v>
      </c>
      <c r="CL309" s="49">
        <f t="shared" si="197"/>
        <v>100</v>
      </c>
      <c r="CM309" s="196" t="str">
        <f t="shared" si="198"/>
        <v>Fail</v>
      </c>
      <c r="CN309" s="47">
        <f>SUM(SUMIF(Survey!EM309:ES309,{"&gt;0","&lt;0"})*{1,-1})</f>
        <v>0</v>
      </c>
      <c r="CO309" s="50">
        <f t="shared" si="199"/>
        <v>0</v>
      </c>
      <c r="CP309" s="49">
        <f t="shared" si="200"/>
        <v>100</v>
      </c>
    </row>
    <row r="310" spans="1:94">
      <c r="A310" s="1">
        <v>307</v>
      </c>
      <c r="B310" s="37" t="str">
        <f t="shared" si="161"/>
        <v>Pass</v>
      </c>
      <c r="C310" s="37" t="str">
        <f>IF(COUNTBLANK(Survey!B310:ET310)=$C$2, "Pass", "Fail")</f>
        <v>Pass</v>
      </c>
      <c r="D310" s="37" t="str">
        <f t="shared" si="162"/>
        <v>Fail</v>
      </c>
      <c r="F310" s="196" t="str">
        <f t="shared" si="163"/>
        <v>Fail</v>
      </c>
      <c r="G310" s="43">
        <f>COUNTBLANK(Survey!B310:D310)+COUNTBLANK(Survey!G310)+COUNTBLANK(Survey!I310)+COUNTBLANK(Survey!L310:M310)+COUNTBLANK(Survey!P310)+COUNTBLANK(Survey!S310:U310)+COUNTBLANK(Survey!AA310:AC310)+COUNTBLANK(Survey!AF310:AG310)+COUNTBLANK(Survey!AK310)</f>
        <v>17</v>
      </c>
      <c r="H310" s="196" t="str">
        <f t="shared" si="164"/>
        <v>Pass</v>
      </c>
      <c r="I310" s="44">
        <f>LEN(Survey!E310)</f>
        <v>0</v>
      </c>
      <c r="J310" s="196" t="str">
        <f t="shared" si="165"/>
        <v>Pass</v>
      </c>
      <c r="K310" s="43">
        <f>LEN(Survey!F310)</f>
        <v>0</v>
      </c>
      <c r="L310" s="196" t="str">
        <f t="shared" si="166"/>
        <v>Pass</v>
      </c>
      <c r="M310" s="44">
        <f>LEN(Survey!H310)</f>
        <v>0</v>
      </c>
      <c r="N310" s="43" t="str">
        <f>IF(Survey!$L310="Prospectus fund", "Yes", "No")</f>
        <v>No</v>
      </c>
      <c r="O310" s="196" t="str">
        <f t="shared" si="167"/>
        <v>Pass</v>
      </c>
      <c r="P310" s="44">
        <f>MOD((LEN(Survey!J310)+2),11)</f>
        <v>2</v>
      </c>
      <c r="Q310" s="48" t="b">
        <f>IF(OR(Survey!$M310="ETF",Survey!$M310="ETF, alternative mutual fund",Survey!$M310="Closed-end", Survey!$M310="Split share corp", Survey!$I310="Yes"),TRUE,FALSE)</f>
        <v>0</v>
      </c>
      <c r="R310" s="196" t="str">
        <f>IFERROR(IF(AND(OR(U310=V310,V310 = "Either"),NOT(ISBLANK(Survey!K310))),"Pass","Fail"),"Pass")</f>
        <v>Fail</v>
      </c>
      <c r="S310" s="47" cm="1">
        <f t="array" ref="S310">SUM(SUMIF(Survey!BO310:CH310,{"&gt;0","&lt;0"})*{1,-1})</f>
        <v>0</v>
      </c>
      <c r="T310" s="54" cm="1">
        <f t="array" ref="T310">SUM(SUMIF(Survey!BR310,{"&gt;0","&lt;0"})*{1,-1})+SUM(SUMIF(Survey!CB310,{"&gt;0","&lt;0"})*{1,-1})</f>
        <v>0</v>
      </c>
      <c r="U310" s="54">
        <f>Survey!K310</f>
        <v>0</v>
      </c>
      <c r="V310" s="53" t="str">
        <f t="shared" si="168"/>
        <v>Stand-alone</v>
      </c>
      <c r="W310" s="196" t="str">
        <f t="shared" si="169"/>
        <v>Fail</v>
      </c>
      <c r="X310" s="93" cm="1">
        <f t="array" ref="X310">SUM(SUMIF(Survey!BO310:CH310,{"&gt;0","&lt;0"})*{1,-1})+SUM(SUMIF(Survey!CJ310:DC310,{"&gt;0","&lt;0"})*{1,-1})</f>
        <v>0</v>
      </c>
      <c r="Y310" s="93">
        <f>IFERROR(X310/(Survey!$AL310),0)</f>
        <v>0</v>
      </c>
      <c r="Z310" s="198" t="b">
        <f>IF(OR(Survey!$M310="Alternative strategy or hedge",Survey!$M310="Other",Survey!$L310="Prospectus fund"),TRUE,FALSE)</f>
        <v>0</v>
      </c>
      <c r="AA310" s="198" t="b">
        <f>NOT(ISBLANK(Survey!$M310))</f>
        <v>0</v>
      </c>
      <c r="AB310" s="196" t="str">
        <f t="shared" si="170"/>
        <v>Pass</v>
      </c>
      <c r="AC310" s="54" t="b">
        <f>NOT(ISNUMBER(SEARCH("Other",Survey!$P310)))</f>
        <v>1</v>
      </c>
      <c r="AD310" s="53" t="b">
        <f>NOT(ISBLANK(Survey!$Q310))</f>
        <v>0</v>
      </c>
      <c r="AE310" s="239" t="str" cm="1">
        <f t="array" ref="AE310">IF(OR(IF(OR($AG310+$AH310 = 2, $AI310=1), FALSE, TRUE), AND($AF310:$AF310 = 0)),"Pass","Fail")</f>
        <v>Pass</v>
      </c>
      <c r="AF310" s="235">
        <f>COUNTBLANK(Survey!$W310:$Z310)</f>
        <v>4</v>
      </c>
      <c r="AG310" s="235">
        <f>IF(Survey!$I310="Yes",1,0)</f>
        <v>0</v>
      </c>
      <c r="AH310" s="235">
        <f>IF(OR(Survey!$M310="Mutual fund",Survey!$M310="Alternative mutual fund",Survey!$M310="Money market"),1,0)</f>
        <v>0</v>
      </c>
      <c r="AI310" s="240">
        <f>IF(OR(Survey!$M310="ETF",Survey!$M310="ETF, alternative mutual fund"),1,0)</f>
        <v>0</v>
      </c>
      <c r="AJ310" s="196" t="str">
        <f t="shared" si="171"/>
        <v>Pass</v>
      </c>
      <c r="AK310" s="54" t="b">
        <f>NOT(ISNUMBER(SEARCH("Yes",Survey!$AC310)))</f>
        <v>1</v>
      </c>
      <c r="AL310" s="53" t="b">
        <f>IF(COUNTBLANK(Survey!$AD310:$AE310)=0,TRUE, FALSE)</f>
        <v>0</v>
      </c>
      <c r="AM310" s="196" t="str">
        <f t="shared" si="172"/>
        <v>Pass</v>
      </c>
      <c r="AN310" s="54" t="b">
        <f>NOT(ISNUMBER(SEARCH("Yes",Survey!$AF310)))</f>
        <v>1</v>
      </c>
      <c r="AO310" s="53" t="b">
        <f>NOT(ISBLANK(Survey!$AH310))</f>
        <v>0</v>
      </c>
      <c r="AP310" s="196" t="str">
        <f t="shared" si="173"/>
        <v>Pass</v>
      </c>
      <c r="AQ310" s="54" t="b">
        <f>NOT(OR(ISNUMBER(SEARCH("Other",Survey!$AH310)),ISNUMBER(SEARCH("Multiple",Survey!$AH310))))</f>
        <v>1</v>
      </c>
      <c r="AR310" s="53" t="b">
        <f>NOT(ISBLANK(Survey!$AI310))</f>
        <v>0</v>
      </c>
      <c r="AS310" s="196" t="str">
        <f t="shared" si="174"/>
        <v>Fail</v>
      </c>
      <c r="AT310" s="45">
        <f>(Survey!$AL310)</f>
        <v>0</v>
      </c>
      <c r="AU310" s="37" t="str">
        <f t="shared" si="175"/>
        <v>Fail</v>
      </c>
      <c r="AV310" s="38">
        <f>ABS(Survey!$AL310)</f>
        <v>0</v>
      </c>
      <c r="AW310" s="64">
        <f>ABS(Survey!$AM310)+Survey!$AN310-ABS(Survey!$AO310)+ABS(Survey!$AP310)-ABS(Survey!$AQ310)+ABS(Survey!$AR310)-ABS(Survey!$AS310)+Survey!$AT310</f>
        <v>0</v>
      </c>
      <c r="AX310" s="46" t="str">
        <f t="shared" si="176"/>
        <v>No holdings</v>
      </c>
      <c r="AY310" s="37">
        <f t="shared" si="177"/>
        <v>0</v>
      </c>
      <c r="AZ310" s="196" t="str">
        <f t="shared" si="178"/>
        <v>Pass</v>
      </c>
      <c r="BA310" s="54" t="b">
        <f>IF(ABS(Survey!$AT310)=0,TRUE,FALSE)</f>
        <v>1</v>
      </c>
      <c r="BB310" s="53" t="b">
        <f>NOT(ISBLANK(Survey!$AU310))</f>
        <v>0</v>
      </c>
      <c r="BC310" s="37" t="str">
        <f t="shared" si="179"/>
        <v>Fail</v>
      </c>
      <c r="BD310" s="38">
        <f>ABS(Survey!$AL310)</f>
        <v>0</v>
      </c>
      <c r="BE310" s="38" cm="1">
        <f t="array" ref="BE310">SUM(SUMIF(Survey!AW310:BD310,{"&gt;0","&lt;0"})*{1,-1})-SUM(SUMIF(Survey!BF310:BM310,{"&gt;0","&lt;0"})*{1,-1})</f>
        <v>0</v>
      </c>
      <c r="BF310" s="46" t="str">
        <f t="shared" si="180"/>
        <v>No holdings</v>
      </c>
      <c r="BG310" s="37">
        <f t="shared" si="181"/>
        <v>0</v>
      </c>
      <c r="BH310" s="196" t="str">
        <f t="shared" si="182"/>
        <v>Fail</v>
      </c>
      <c r="BI310" s="47">
        <f>ABS(Survey!$AL310)</f>
        <v>0</v>
      </c>
      <c r="BJ310" s="47" cm="1">
        <f t="array" ref="BJ310">SUM(SUMIF(Survey!BO310:CH310,{"&gt;0","&lt;0"})*{1,-1})-SUM(SUMIF(Survey!CJ310:DC310,{"&gt;0","&lt;0"})*{1,-1})</f>
        <v>0</v>
      </c>
      <c r="BK310" s="48" t="str">
        <f t="shared" si="183"/>
        <v>No holdings</v>
      </c>
      <c r="BL310" s="49">
        <f t="shared" si="184"/>
        <v>0</v>
      </c>
      <c r="BM310" s="196" t="str">
        <f t="shared" si="185"/>
        <v>Pass</v>
      </c>
      <c r="BN310" s="54" t="b">
        <f>IF(ABS(Survey!$CH310)=0,TRUE,FALSE)</f>
        <v>1</v>
      </c>
      <c r="BO310" s="53" t="b">
        <f>NOT(ISBLANK(Survey!$CI310))</f>
        <v>0</v>
      </c>
      <c r="BP310" s="196" t="str">
        <f t="shared" si="186"/>
        <v>Pass</v>
      </c>
      <c r="BQ310" s="54" t="b">
        <f>IF(ABS(Survey!$DC310)=0,TRUE,FALSE)</f>
        <v>1</v>
      </c>
      <c r="BR310" s="53" t="b">
        <f>NOT(ISBLANK(Survey!$DD310))</f>
        <v>0</v>
      </c>
      <c r="BS310" s="37" t="str">
        <f t="shared" si="187"/>
        <v>Pass</v>
      </c>
      <c r="BT310" s="38" cm="1">
        <f t="array" ref="BT310">SUM(SUMIF(Survey!CD310,{"&gt;0","&lt;0"})*{1,-1})+SUM(SUMIF(Survey!CY310,{"&gt;0","&lt;0"})*{1,-1})</f>
        <v>0</v>
      </c>
      <c r="BU310" s="38">
        <f>SUM(SUMIF(Survey!DF310:DL310,{"&gt;0","&lt;0"})*{1,-1})+SUM(SUMIF(Survey!DN310:DT310,{"&gt;0","&lt;0"})*{1,-1})</f>
        <v>0</v>
      </c>
      <c r="BV310" s="37">
        <f t="shared" si="188"/>
        <v>0</v>
      </c>
      <c r="BW310" s="37">
        <f t="shared" si="189"/>
        <v>0</v>
      </c>
      <c r="BX310" s="196" t="str">
        <f t="shared" si="190"/>
        <v>Pass</v>
      </c>
      <c r="BY310" s="54" t="b">
        <f>IF(ABS(Survey!$DL310)=0,TRUE,FALSE)</f>
        <v>1</v>
      </c>
      <c r="BZ310" s="53" t="b">
        <f>NOT(ISBLANK(Survey!DM310))</f>
        <v>0</v>
      </c>
      <c r="CA310" s="196" t="str">
        <f t="shared" si="191"/>
        <v>Pass</v>
      </c>
      <c r="CB310" s="54" t="b">
        <f>IF(ABS(Survey!$DT310)=0,TRUE,FALSE)</f>
        <v>1</v>
      </c>
      <c r="CC310" s="53" t="b">
        <f>NOT(ISBLANK(Survey!$DU310))</f>
        <v>0</v>
      </c>
      <c r="CD310" s="196" t="str">
        <f t="shared" si="192"/>
        <v>Fail</v>
      </c>
      <c r="CE310" s="47">
        <f>SUM(SUMIF(Survey!EA310:EC310,{"&gt;0","&lt;0"})*{1,-1})</f>
        <v>0</v>
      </c>
      <c r="CF310" s="50">
        <f t="shared" si="193"/>
        <v>0</v>
      </c>
      <c r="CG310" s="50">
        <f t="shared" si="194"/>
        <v>100</v>
      </c>
      <c r="CH310" s="48" t="b">
        <f>IF(OR(Survey!$M310="ETF",Survey!$M310="ETF, alternative mutual fund",Survey!$M310="Closed-end", Survey!$M310="Split share corp"),TRUE,FALSE)</f>
        <v>0</v>
      </c>
      <c r="CI310" s="196" t="str">
        <f t="shared" si="195"/>
        <v>Fail</v>
      </c>
      <c r="CJ310" s="47">
        <f>SUM(SUMIF(Survey!EE310:EK310,{"&gt;0","&lt;0"})*{1,-1})</f>
        <v>0</v>
      </c>
      <c r="CK310" s="50">
        <f t="shared" si="196"/>
        <v>0</v>
      </c>
      <c r="CL310" s="49">
        <f t="shared" si="197"/>
        <v>100</v>
      </c>
      <c r="CM310" s="196" t="str">
        <f t="shared" si="198"/>
        <v>Fail</v>
      </c>
      <c r="CN310" s="47">
        <f>SUM(SUMIF(Survey!EM310:ES310,{"&gt;0","&lt;0"})*{1,-1})</f>
        <v>0</v>
      </c>
      <c r="CO310" s="50">
        <f t="shared" si="199"/>
        <v>0</v>
      </c>
      <c r="CP310" s="49">
        <f t="shared" si="200"/>
        <v>100</v>
      </c>
    </row>
    <row r="311" spans="1:94">
      <c r="A311" s="1">
        <v>308</v>
      </c>
      <c r="B311" s="37" t="str">
        <f t="shared" si="161"/>
        <v>Pass</v>
      </c>
      <c r="C311" s="37" t="str">
        <f>IF(COUNTBLANK(Survey!B311:ET311)=$C$2, "Pass", "Fail")</f>
        <v>Pass</v>
      </c>
      <c r="D311" s="37" t="str">
        <f t="shared" si="162"/>
        <v>Fail</v>
      </c>
      <c r="F311" s="196" t="str">
        <f t="shared" si="163"/>
        <v>Fail</v>
      </c>
      <c r="G311" s="43">
        <f>COUNTBLANK(Survey!B311:D311)+COUNTBLANK(Survey!G311)+COUNTBLANK(Survey!I311)+COUNTBLANK(Survey!L311:M311)+COUNTBLANK(Survey!P311)+COUNTBLANK(Survey!S311:U311)+COUNTBLANK(Survey!AA311:AC311)+COUNTBLANK(Survey!AF311:AG311)+COUNTBLANK(Survey!AK311)</f>
        <v>17</v>
      </c>
      <c r="H311" s="196" t="str">
        <f t="shared" si="164"/>
        <v>Pass</v>
      </c>
      <c r="I311" s="44">
        <f>LEN(Survey!E311)</f>
        <v>0</v>
      </c>
      <c r="J311" s="196" t="str">
        <f t="shared" si="165"/>
        <v>Pass</v>
      </c>
      <c r="K311" s="43">
        <f>LEN(Survey!F311)</f>
        <v>0</v>
      </c>
      <c r="L311" s="196" t="str">
        <f t="shared" si="166"/>
        <v>Pass</v>
      </c>
      <c r="M311" s="44">
        <f>LEN(Survey!H311)</f>
        <v>0</v>
      </c>
      <c r="N311" s="43" t="str">
        <f>IF(Survey!$L311="Prospectus fund", "Yes", "No")</f>
        <v>No</v>
      </c>
      <c r="O311" s="196" t="str">
        <f t="shared" si="167"/>
        <v>Pass</v>
      </c>
      <c r="P311" s="44">
        <f>MOD((LEN(Survey!J311)+2),11)</f>
        <v>2</v>
      </c>
      <c r="Q311" s="48" t="b">
        <f>IF(OR(Survey!$M311="ETF",Survey!$M311="ETF, alternative mutual fund",Survey!$M311="Closed-end", Survey!$M311="Split share corp", Survey!$I311="Yes"),TRUE,FALSE)</f>
        <v>0</v>
      </c>
      <c r="R311" s="196" t="str">
        <f>IFERROR(IF(AND(OR(U311=V311,V311 = "Either"),NOT(ISBLANK(Survey!K311))),"Pass","Fail"),"Pass")</f>
        <v>Fail</v>
      </c>
      <c r="S311" s="47" cm="1">
        <f t="array" ref="S311">SUM(SUMIF(Survey!BO311:CH311,{"&gt;0","&lt;0"})*{1,-1})</f>
        <v>0</v>
      </c>
      <c r="T311" s="54" cm="1">
        <f t="array" ref="T311">SUM(SUMIF(Survey!BR311,{"&gt;0","&lt;0"})*{1,-1})+SUM(SUMIF(Survey!CB311,{"&gt;0","&lt;0"})*{1,-1})</f>
        <v>0</v>
      </c>
      <c r="U311" s="54">
        <f>Survey!K311</f>
        <v>0</v>
      </c>
      <c r="V311" s="53" t="str">
        <f t="shared" si="168"/>
        <v>Stand-alone</v>
      </c>
      <c r="W311" s="196" t="str">
        <f t="shared" si="169"/>
        <v>Fail</v>
      </c>
      <c r="X311" s="93" cm="1">
        <f t="array" ref="X311">SUM(SUMIF(Survey!BO311:CH311,{"&gt;0","&lt;0"})*{1,-1})+SUM(SUMIF(Survey!CJ311:DC311,{"&gt;0","&lt;0"})*{1,-1})</f>
        <v>0</v>
      </c>
      <c r="Y311" s="93">
        <f>IFERROR(X311/(Survey!$AL311),0)</f>
        <v>0</v>
      </c>
      <c r="Z311" s="198" t="b">
        <f>IF(OR(Survey!$M311="Alternative strategy or hedge",Survey!$M311="Other",Survey!$L311="Prospectus fund"),TRUE,FALSE)</f>
        <v>0</v>
      </c>
      <c r="AA311" s="198" t="b">
        <f>NOT(ISBLANK(Survey!$M311))</f>
        <v>0</v>
      </c>
      <c r="AB311" s="196" t="str">
        <f t="shared" si="170"/>
        <v>Pass</v>
      </c>
      <c r="AC311" s="54" t="b">
        <f>NOT(ISNUMBER(SEARCH("Other",Survey!$P311)))</f>
        <v>1</v>
      </c>
      <c r="AD311" s="53" t="b">
        <f>NOT(ISBLANK(Survey!$Q311))</f>
        <v>0</v>
      </c>
      <c r="AE311" s="239" t="str" cm="1">
        <f t="array" ref="AE311">IF(OR(IF(OR($AG311+$AH311 = 2, $AI311=1), FALSE, TRUE), AND($AF311:$AF311 = 0)),"Pass","Fail")</f>
        <v>Pass</v>
      </c>
      <c r="AF311" s="235">
        <f>COUNTBLANK(Survey!$W311:$Z311)</f>
        <v>4</v>
      </c>
      <c r="AG311" s="235">
        <f>IF(Survey!$I311="Yes",1,0)</f>
        <v>0</v>
      </c>
      <c r="AH311" s="235">
        <f>IF(OR(Survey!$M311="Mutual fund",Survey!$M311="Alternative mutual fund",Survey!$M311="Money market"),1,0)</f>
        <v>0</v>
      </c>
      <c r="AI311" s="240">
        <f>IF(OR(Survey!$M311="ETF",Survey!$M311="ETF, alternative mutual fund"),1,0)</f>
        <v>0</v>
      </c>
      <c r="AJ311" s="196" t="str">
        <f t="shared" si="171"/>
        <v>Pass</v>
      </c>
      <c r="AK311" s="54" t="b">
        <f>NOT(ISNUMBER(SEARCH("Yes",Survey!$AC311)))</f>
        <v>1</v>
      </c>
      <c r="AL311" s="53" t="b">
        <f>IF(COUNTBLANK(Survey!$AD311:$AE311)=0,TRUE, FALSE)</f>
        <v>0</v>
      </c>
      <c r="AM311" s="196" t="str">
        <f t="shared" si="172"/>
        <v>Pass</v>
      </c>
      <c r="AN311" s="54" t="b">
        <f>NOT(ISNUMBER(SEARCH("Yes",Survey!$AF311)))</f>
        <v>1</v>
      </c>
      <c r="AO311" s="53" t="b">
        <f>NOT(ISBLANK(Survey!$AH311))</f>
        <v>0</v>
      </c>
      <c r="AP311" s="196" t="str">
        <f t="shared" si="173"/>
        <v>Pass</v>
      </c>
      <c r="AQ311" s="54" t="b">
        <f>NOT(OR(ISNUMBER(SEARCH("Other",Survey!$AH311)),ISNUMBER(SEARCH("Multiple",Survey!$AH311))))</f>
        <v>1</v>
      </c>
      <c r="AR311" s="53" t="b">
        <f>NOT(ISBLANK(Survey!$AI311))</f>
        <v>0</v>
      </c>
      <c r="AS311" s="196" t="str">
        <f t="shared" si="174"/>
        <v>Fail</v>
      </c>
      <c r="AT311" s="45">
        <f>(Survey!$AL311)</f>
        <v>0</v>
      </c>
      <c r="AU311" s="37" t="str">
        <f t="shared" si="175"/>
        <v>Fail</v>
      </c>
      <c r="AV311" s="38">
        <f>ABS(Survey!$AL311)</f>
        <v>0</v>
      </c>
      <c r="AW311" s="64">
        <f>ABS(Survey!$AM311)+Survey!$AN311-ABS(Survey!$AO311)+ABS(Survey!$AP311)-ABS(Survey!$AQ311)+ABS(Survey!$AR311)-ABS(Survey!$AS311)+Survey!$AT311</f>
        <v>0</v>
      </c>
      <c r="AX311" s="46" t="str">
        <f t="shared" si="176"/>
        <v>No holdings</v>
      </c>
      <c r="AY311" s="37">
        <f t="shared" si="177"/>
        <v>0</v>
      </c>
      <c r="AZ311" s="196" t="str">
        <f t="shared" si="178"/>
        <v>Pass</v>
      </c>
      <c r="BA311" s="54" t="b">
        <f>IF(ABS(Survey!$AT311)=0,TRUE,FALSE)</f>
        <v>1</v>
      </c>
      <c r="BB311" s="53" t="b">
        <f>NOT(ISBLANK(Survey!$AU311))</f>
        <v>0</v>
      </c>
      <c r="BC311" s="37" t="str">
        <f t="shared" si="179"/>
        <v>Fail</v>
      </c>
      <c r="BD311" s="38">
        <f>ABS(Survey!$AL311)</f>
        <v>0</v>
      </c>
      <c r="BE311" s="38" cm="1">
        <f t="array" ref="BE311">SUM(SUMIF(Survey!AW311:BD311,{"&gt;0","&lt;0"})*{1,-1})-SUM(SUMIF(Survey!BF311:BM311,{"&gt;0","&lt;0"})*{1,-1})</f>
        <v>0</v>
      </c>
      <c r="BF311" s="46" t="str">
        <f t="shared" si="180"/>
        <v>No holdings</v>
      </c>
      <c r="BG311" s="37">
        <f t="shared" si="181"/>
        <v>0</v>
      </c>
      <c r="BH311" s="196" t="str">
        <f t="shared" si="182"/>
        <v>Fail</v>
      </c>
      <c r="BI311" s="47">
        <f>ABS(Survey!$AL311)</f>
        <v>0</v>
      </c>
      <c r="BJ311" s="47" cm="1">
        <f t="array" ref="BJ311">SUM(SUMIF(Survey!BO311:CH311,{"&gt;0","&lt;0"})*{1,-1})-SUM(SUMIF(Survey!CJ311:DC311,{"&gt;0","&lt;0"})*{1,-1})</f>
        <v>0</v>
      </c>
      <c r="BK311" s="48" t="str">
        <f t="shared" si="183"/>
        <v>No holdings</v>
      </c>
      <c r="BL311" s="49">
        <f t="shared" si="184"/>
        <v>0</v>
      </c>
      <c r="BM311" s="196" t="str">
        <f t="shared" si="185"/>
        <v>Pass</v>
      </c>
      <c r="BN311" s="54" t="b">
        <f>IF(ABS(Survey!$CH311)=0,TRUE,FALSE)</f>
        <v>1</v>
      </c>
      <c r="BO311" s="53" t="b">
        <f>NOT(ISBLANK(Survey!$CI311))</f>
        <v>0</v>
      </c>
      <c r="BP311" s="196" t="str">
        <f t="shared" si="186"/>
        <v>Pass</v>
      </c>
      <c r="BQ311" s="54" t="b">
        <f>IF(ABS(Survey!$DC311)=0,TRUE,FALSE)</f>
        <v>1</v>
      </c>
      <c r="BR311" s="53" t="b">
        <f>NOT(ISBLANK(Survey!$DD311))</f>
        <v>0</v>
      </c>
      <c r="BS311" s="37" t="str">
        <f t="shared" si="187"/>
        <v>Pass</v>
      </c>
      <c r="BT311" s="38" cm="1">
        <f t="array" ref="BT311">SUM(SUMIF(Survey!CD311,{"&gt;0","&lt;0"})*{1,-1})+SUM(SUMIF(Survey!CY311,{"&gt;0","&lt;0"})*{1,-1})</f>
        <v>0</v>
      </c>
      <c r="BU311" s="38">
        <f>SUM(SUMIF(Survey!DF311:DL311,{"&gt;0","&lt;0"})*{1,-1})+SUM(SUMIF(Survey!DN311:DT311,{"&gt;0","&lt;0"})*{1,-1})</f>
        <v>0</v>
      </c>
      <c r="BV311" s="37">
        <f t="shared" si="188"/>
        <v>0</v>
      </c>
      <c r="BW311" s="37">
        <f t="shared" si="189"/>
        <v>0</v>
      </c>
      <c r="BX311" s="196" t="str">
        <f t="shared" si="190"/>
        <v>Pass</v>
      </c>
      <c r="BY311" s="54" t="b">
        <f>IF(ABS(Survey!$DL311)=0,TRUE,FALSE)</f>
        <v>1</v>
      </c>
      <c r="BZ311" s="53" t="b">
        <f>NOT(ISBLANK(Survey!DM311))</f>
        <v>0</v>
      </c>
      <c r="CA311" s="196" t="str">
        <f t="shared" si="191"/>
        <v>Pass</v>
      </c>
      <c r="CB311" s="54" t="b">
        <f>IF(ABS(Survey!$DT311)=0,TRUE,FALSE)</f>
        <v>1</v>
      </c>
      <c r="CC311" s="53" t="b">
        <f>NOT(ISBLANK(Survey!$DU311))</f>
        <v>0</v>
      </c>
      <c r="CD311" s="196" t="str">
        <f t="shared" si="192"/>
        <v>Fail</v>
      </c>
      <c r="CE311" s="47">
        <f>SUM(SUMIF(Survey!EA311:EC311,{"&gt;0","&lt;0"})*{1,-1})</f>
        <v>0</v>
      </c>
      <c r="CF311" s="50">
        <f t="shared" si="193"/>
        <v>0</v>
      </c>
      <c r="CG311" s="50">
        <f t="shared" si="194"/>
        <v>100</v>
      </c>
      <c r="CH311" s="48" t="b">
        <f>IF(OR(Survey!$M311="ETF",Survey!$M311="ETF, alternative mutual fund",Survey!$M311="Closed-end", Survey!$M311="Split share corp"),TRUE,FALSE)</f>
        <v>0</v>
      </c>
      <c r="CI311" s="196" t="str">
        <f t="shared" si="195"/>
        <v>Fail</v>
      </c>
      <c r="CJ311" s="47">
        <f>SUM(SUMIF(Survey!EE311:EK311,{"&gt;0","&lt;0"})*{1,-1})</f>
        <v>0</v>
      </c>
      <c r="CK311" s="50">
        <f t="shared" si="196"/>
        <v>0</v>
      </c>
      <c r="CL311" s="49">
        <f t="shared" si="197"/>
        <v>100</v>
      </c>
      <c r="CM311" s="196" t="str">
        <f t="shared" si="198"/>
        <v>Fail</v>
      </c>
      <c r="CN311" s="47">
        <f>SUM(SUMIF(Survey!EM311:ES311,{"&gt;0","&lt;0"})*{1,-1})</f>
        <v>0</v>
      </c>
      <c r="CO311" s="50">
        <f t="shared" si="199"/>
        <v>0</v>
      </c>
      <c r="CP311" s="49">
        <f t="shared" si="200"/>
        <v>100</v>
      </c>
    </row>
    <row r="312" spans="1:94">
      <c r="A312" s="1">
        <v>309</v>
      </c>
      <c r="B312" s="37" t="str">
        <f t="shared" si="161"/>
        <v>Pass</v>
      </c>
      <c r="C312" s="37" t="str">
        <f>IF(COUNTBLANK(Survey!B312:ET312)=$C$2, "Pass", "Fail")</f>
        <v>Pass</v>
      </c>
      <c r="D312" s="37" t="str">
        <f t="shared" si="162"/>
        <v>Fail</v>
      </c>
      <c r="F312" s="196" t="str">
        <f t="shared" si="163"/>
        <v>Fail</v>
      </c>
      <c r="G312" s="43">
        <f>COUNTBLANK(Survey!B312:D312)+COUNTBLANK(Survey!G312)+COUNTBLANK(Survey!I312)+COUNTBLANK(Survey!L312:M312)+COUNTBLANK(Survey!P312)+COUNTBLANK(Survey!S312:U312)+COUNTBLANK(Survey!AA312:AC312)+COUNTBLANK(Survey!AF312:AG312)+COUNTBLANK(Survey!AK312)</f>
        <v>17</v>
      </c>
      <c r="H312" s="196" t="str">
        <f t="shared" si="164"/>
        <v>Pass</v>
      </c>
      <c r="I312" s="44">
        <f>LEN(Survey!E312)</f>
        <v>0</v>
      </c>
      <c r="J312" s="196" t="str">
        <f t="shared" si="165"/>
        <v>Pass</v>
      </c>
      <c r="K312" s="43">
        <f>LEN(Survey!F312)</f>
        <v>0</v>
      </c>
      <c r="L312" s="196" t="str">
        <f t="shared" si="166"/>
        <v>Pass</v>
      </c>
      <c r="M312" s="44">
        <f>LEN(Survey!H312)</f>
        <v>0</v>
      </c>
      <c r="N312" s="43" t="str">
        <f>IF(Survey!$L312="Prospectus fund", "Yes", "No")</f>
        <v>No</v>
      </c>
      <c r="O312" s="196" t="str">
        <f t="shared" si="167"/>
        <v>Pass</v>
      </c>
      <c r="P312" s="44">
        <f>MOD((LEN(Survey!J312)+2),11)</f>
        <v>2</v>
      </c>
      <c r="Q312" s="48" t="b">
        <f>IF(OR(Survey!$M312="ETF",Survey!$M312="ETF, alternative mutual fund",Survey!$M312="Closed-end", Survey!$M312="Split share corp", Survey!$I312="Yes"),TRUE,FALSE)</f>
        <v>0</v>
      </c>
      <c r="R312" s="196" t="str">
        <f>IFERROR(IF(AND(OR(U312=V312,V312 = "Either"),NOT(ISBLANK(Survey!K312))),"Pass","Fail"),"Pass")</f>
        <v>Fail</v>
      </c>
      <c r="S312" s="47" cm="1">
        <f t="array" ref="S312">SUM(SUMIF(Survey!BO312:CH312,{"&gt;0","&lt;0"})*{1,-1})</f>
        <v>0</v>
      </c>
      <c r="T312" s="54" cm="1">
        <f t="array" ref="T312">SUM(SUMIF(Survey!BR312,{"&gt;0","&lt;0"})*{1,-1})+SUM(SUMIF(Survey!CB312,{"&gt;0","&lt;0"})*{1,-1})</f>
        <v>0</v>
      </c>
      <c r="U312" s="54">
        <f>Survey!K312</f>
        <v>0</v>
      </c>
      <c r="V312" s="53" t="str">
        <f t="shared" si="168"/>
        <v>Stand-alone</v>
      </c>
      <c r="W312" s="196" t="str">
        <f t="shared" si="169"/>
        <v>Fail</v>
      </c>
      <c r="X312" s="93" cm="1">
        <f t="array" ref="X312">SUM(SUMIF(Survey!BO312:CH312,{"&gt;0","&lt;0"})*{1,-1})+SUM(SUMIF(Survey!CJ312:DC312,{"&gt;0","&lt;0"})*{1,-1})</f>
        <v>0</v>
      </c>
      <c r="Y312" s="93">
        <f>IFERROR(X312/(Survey!$AL312),0)</f>
        <v>0</v>
      </c>
      <c r="Z312" s="198" t="b">
        <f>IF(OR(Survey!$M312="Alternative strategy or hedge",Survey!$M312="Other",Survey!$L312="Prospectus fund"),TRUE,FALSE)</f>
        <v>0</v>
      </c>
      <c r="AA312" s="198" t="b">
        <f>NOT(ISBLANK(Survey!$M312))</f>
        <v>0</v>
      </c>
      <c r="AB312" s="196" t="str">
        <f t="shared" si="170"/>
        <v>Pass</v>
      </c>
      <c r="AC312" s="54" t="b">
        <f>NOT(ISNUMBER(SEARCH("Other",Survey!$P312)))</f>
        <v>1</v>
      </c>
      <c r="AD312" s="53" t="b">
        <f>NOT(ISBLANK(Survey!$Q312))</f>
        <v>0</v>
      </c>
      <c r="AE312" s="239" t="str" cm="1">
        <f t="array" ref="AE312">IF(OR(IF(OR($AG312+$AH312 = 2, $AI312=1), FALSE, TRUE), AND($AF312:$AF312 = 0)),"Pass","Fail")</f>
        <v>Pass</v>
      </c>
      <c r="AF312" s="235">
        <f>COUNTBLANK(Survey!$W312:$Z312)</f>
        <v>4</v>
      </c>
      <c r="AG312" s="235">
        <f>IF(Survey!$I312="Yes",1,0)</f>
        <v>0</v>
      </c>
      <c r="AH312" s="235">
        <f>IF(OR(Survey!$M312="Mutual fund",Survey!$M312="Alternative mutual fund",Survey!$M312="Money market"),1,0)</f>
        <v>0</v>
      </c>
      <c r="AI312" s="240">
        <f>IF(OR(Survey!$M312="ETF",Survey!$M312="ETF, alternative mutual fund"),1,0)</f>
        <v>0</v>
      </c>
      <c r="AJ312" s="196" t="str">
        <f t="shared" si="171"/>
        <v>Pass</v>
      </c>
      <c r="AK312" s="54" t="b">
        <f>NOT(ISNUMBER(SEARCH("Yes",Survey!$AC312)))</f>
        <v>1</v>
      </c>
      <c r="AL312" s="53" t="b">
        <f>IF(COUNTBLANK(Survey!$AD312:$AE312)=0,TRUE, FALSE)</f>
        <v>0</v>
      </c>
      <c r="AM312" s="196" t="str">
        <f t="shared" si="172"/>
        <v>Pass</v>
      </c>
      <c r="AN312" s="54" t="b">
        <f>NOT(ISNUMBER(SEARCH("Yes",Survey!$AF312)))</f>
        <v>1</v>
      </c>
      <c r="AO312" s="53" t="b">
        <f>NOT(ISBLANK(Survey!$AH312))</f>
        <v>0</v>
      </c>
      <c r="AP312" s="196" t="str">
        <f t="shared" si="173"/>
        <v>Pass</v>
      </c>
      <c r="AQ312" s="54" t="b">
        <f>NOT(OR(ISNUMBER(SEARCH("Other",Survey!$AH312)),ISNUMBER(SEARCH("Multiple",Survey!$AH312))))</f>
        <v>1</v>
      </c>
      <c r="AR312" s="53" t="b">
        <f>NOT(ISBLANK(Survey!$AI312))</f>
        <v>0</v>
      </c>
      <c r="AS312" s="196" t="str">
        <f t="shared" si="174"/>
        <v>Fail</v>
      </c>
      <c r="AT312" s="45">
        <f>(Survey!$AL312)</f>
        <v>0</v>
      </c>
      <c r="AU312" s="37" t="str">
        <f t="shared" si="175"/>
        <v>Fail</v>
      </c>
      <c r="AV312" s="38">
        <f>ABS(Survey!$AL312)</f>
        <v>0</v>
      </c>
      <c r="AW312" s="64">
        <f>ABS(Survey!$AM312)+Survey!$AN312-ABS(Survey!$AO312)+ABS(Survey!$AP312)-ABS(Survey!$AQ312)+ABS(Survey!$AR312)-ABS(Survey!$AS312)+Survey!$AT312</f>
        <v>0</v>
      </c>
      <c r="AX312" s="46" t="str">
        <f t="shared" si="176"/>
        <v>No holdings</v>
      </c>
      <c r="AY312" s="37">
        <f t="shared" si="177"/>
        <v>0</v>
      </c>
      <c r="AZ312" s="196" t="str">
        <f t="shared" si="178"/>
        <v>Pass</v>
      </c>
      <c r="BA312" s="54" t="b">
        <f>IF(ABS(Survey!$AT312)=0,TRUE,FALSE)</f>
        <v>1</v>
      </c>
      <c r="BB312" s="53" t="b">
        <f>NOT(ISBLANK(Survey!$AU312))</f>
        <v>0</v>
      </c>
      <c r="BC312" s="37" t="str">
        <f t="shared" si="179"/>
        <v>Fail</v>
      </c>
      <c r="BD312" s="38">
        <f>ABS(Survey!$AL312)</f>
        <v>0</v>
      </c>
      <c r="BE312" s="38" cm="1">
        <f t="array" ref="BE312">SUM(SUMIF(Survey!AW312:BD312,{"&gt;0","&lt;0"})*{1,-1})-SUM(SUMIF(Survey!BF312:BM312,{"&gt;0","&lt;0"})*{1,-1})</f>
        <v>0</v>
      </c>
      <c r="BF312" s="46" t="str">
        <f t="shared" si="180"/>
        <v>No holdings</v>
      </c>
      <c r="BG312" s="37">
        <f t="shared" si="181"/>
        <v>0</v>
      </c>
      <c r="BH312" s="196" t="str">
        <f t="shared" si="182"/>
        <v>Fail</v>
      </c>
      <c r="BI312" s="47">
        <f>ABS(Survey!$AL312)</f>
        <v>0</v>
      </c>
      <c r="BJ312" s="47" cm="1">
        <f t="array" ref="BJ312">SUM(SUMIF(Survey!BO312:CH312,{"&gt;0","&lt;0"})*{1,-1})-SUM(SUMIF(Survey!CJ312:DC312,{"&gt;0","&lt;0"})*{1,-1})</f>
        <v>0</v>
      </c>
      <c r="BK312" s="48" t="str">
        <f t="shared" si="183"/>
        <v>No holdings</v>
      </c>
      <c r="BL312" s="49">
        <f t="shared" si="184"/>
        <v>0</v>
      </c>
      <c r="BM312" s="196" t="str">
        <f t="shared" si="185"/>
        <v>Pass</v>
      </c>
      <c r="BN312" s="54" t="b">
        <f>IF(ABS(Survey!$CH312)=0,TRUE,FALSE)</f>
        <v>1</v>
      </c>
      <c r="BO312" s="53" t="b">
        <f>NOT(ISBLANK(Survey!$CI312))</f>
        <v>0</v>
      </c>
      <c r="BP312" s="196" t="str">
        <f t="shared" si="186"/>
        <v>Pass</v>
      </c>
      <c r="BQ312" s="54" t="b">
        <f>IF(ABS(Survey!$DC312)=0,TRUE,FALSE)</f>
        <v>1</v>
      </c>
      <c r="BR312" s="53" t="b">
        <f>NOT(ISBLANK(Survey!$DD312))</f>
        <v>0</v>
      </c>
      <c r="BS312" s="37" t="str">
        <f t="shared" si="187"/>
        <v>Pass</v>
      </c>
      <c r="BT312" s="38" cm="1">
        <f t="array" ref="BT312">SUM(SUMIF(Survey!CD312,{"&gt;0","&lt;0"})*{1,-1})+SUM(SUMIF(Survey!CY312,{"&gt;0","&lt;0"})*{1,-1})</f>
        <v>0</v>
      </c>
      <c r="BU312" s="38">
        <f>SUM(SUMIF(Survey!DF312:DL312,{"&gt;0","&lt;0"})*{1,-1})+SUM(SUMIF(Survey!DN312:DT312,{"&gt;0","&lt;0"})*{1,-1})</f>
        <v>0</v>
      </c>
      <c r="BV312" s="37">
        <f t="shared" si="188"/>
        <v>0</v>
      </c>
      <c r="BW312" s="37">
        <f t="shared" si="189"/>
        <v>0</v>
      </c>
      <c r="BX312" s="196" t="str">
        <f t="shared" si="190"/>
        <v>Pass</v>
      </c>
      <c r="BY312" s="54" t="b">
        <f>IF(ABS(Survey!$DL312)=0,TRUE,FALSE)</f>
        <v>1</v>
      </c>
      <c r="BZ312" s="53" t="b">
        <f>NOT(ISBLANK(Survey!DM312))</f>
        <v>0</v>
      </c>
      <c r="CA312" s="196" t="str">
        <f t="shared" si="191"/>
        <v>Pass</v>
      </c>
      <c r="CB312" s="54" t="b">
        <f>IF(ABS(Survey!$DT312)=0,TRUE,FALSE)</f>
        <v>1</v>
      </c>
      <c r="CC312" s="53" t="b">
        <f>NOT(ISBLANK(Survey!$DU312))</f>
        <v>0</v>
      </c>
      <c r="CD312" s="196" t="str">
        <f t="shared" si="192"/>
        <v>Fail</v>
      </c>
      <c r="CE312" s="47">
        <f>SUM(SUMIF(Survey!EA312:EC312,{"&gt;0","&lt;0"})*{1,-1})</f>
        <v>0</v>
      </c>
      <c r="CF312" s="50">
        <f t="shared" si="193"/>
        <v>0</v>
      </c>
      <c r="CG312" s="50">
        <f t="shared" si="194"/>
        <v>100</v>
      </c>
      <c r="CH312" s="48" t="b">
        <f>IF(OR(Survey!$M312="ETF",Survey!$M312="ETF, alternative mutual fund",Survey!$M312="Closed-end", Survey!$M312="Split share corp"),TRUE,FALSE)</f>
        <v>0</v>
      </c>
      <c r="CI312" s="196" t="str">
        <f t="shared" si="195"/>
        <v>Fail</v>
      </c>
      <c r="CJ312" s="47">
        <f>SUM(SUMIF(Survey!EE312:EK312,{"&gt;0","&lt;0"})*{1,-1})</f>
        <v>0</v>
      </c>
      <c r="CK312" s="50">
        <f t="shared" si="196"/>
        <v>0</v>
      </c>
      <c r="CL312" s="49">
        <f t="shared" si="197"/>
        <v>100</v>
      </c>
      <c r="CM312" s="196" t="str">
        <f t="shared" si="198"/>
        <v>Fail</v>
      </c>
      <c r="CN312" s="47">
        <f>SUM(SUMIF(Survey!EM312:ES312,{"&gt;0","&lt;0"})*{1,-1})</f>
        <v>0</v>
      </c>
      <c r="CO312" s="50">
        <f t="shared" si="199"/>
        <v>0</v>
      </c>
      <c r="CP312" s="49">
        <f t="shared" si="200"/>
        <v>100</v>
      </c>
    </row>
    <row r="313" spans="1:94">
      <c r="A313" s="1">
        <v>310</v>
      </c>
      <c r="B313" s="37" t="str">
        <f t="shared" si="161"/>
        <v>Pass</v>
      </c>
      <c r="C313" s="37" t="str">
        <f>IF(COUNTBLANK(Survey!B313:ET313)=$C$2, "Pass", "Fail")</f>
        <v>Pass</v>
      </c>
      <c r="D313" s="37" t="str">
        <f t="shared" si="162"/>
        <v>Fail</v>
      </c>
      <c r="F313" s="196" t="str">
        <f t="shared" si="163"/>
        <v>Fail</v>
      </c>
      <c r="G313" s="43">
        <f>COUNTBLANK(Survey!B313:D313)+COUNTBLANK(Survey!G313)+COUNTBLANK(Survey!I313)+COUNTBLANK(Survey!L313:M313)+COUNTBLANK(Survey!P313)+COUNTBLANK(Survey!S313:U313)+COUNTBLANK(Survey!AA313:AC313)+COUNTBLANK(Survey!AF313:AG313)+COUNTBLANK(Survey!AK313)</f>
        <v>17</v>
      </c>
      <c r="H313" s="196" t="str">
        <f t="shared" si="164"/>
        <v>Pass</v>
      </c>
      <c r="I313" s="44">
        <f>LEN(Survey!E313)</f>
        <v>0</v>
      </c>
      <c r="J313" s="196" t="str">
        <f t="shared" si="165"/>
        <v>Pass</v>
      </c>
      <c r="K313" s="43">
        <f>LEN(Survey!F313)</f>
        <v>0</v>
      </c>
      <c r="L313" s="196" t="str">
        <f t="shared" si="166"/>
        <v>Pass</v>
      </c>
      <c r="M313" s="44">
        <f>LEN(Survey!H313)</f>
        <v>0</v>
      </c>
      <c r="N313" s="43" t="str">
        <f>IF(Survey!$L313="Prospectus fund", "Yes", "No")</f>
        <v>No</v>
      </c>
      <c r="O313" s="196" t="str">
        <f t="shared" si="167"/>
        <v>Pass</v>
      </c>
      <c r="P313" s="44">
        <f>MOD((LEN(Survey!J313)+2),11)</f>
        <v>2</v>
      </c>
      <c r="Q313" s="48" t="b">
        <f>IF(OR(Survey!$M313="ETF",Survey!$M313="ETF, alternative mutual fund",Survey!$M313="Closed-end", Survey!$M313="Split share corp", Survey!$I313="Yes"),TRUE,FALSE)</f>
        <v>0</v>
      </c>
      <c r="R313" s="196" t="str">
        <f>IFERROR(IF(AND(OR(U313=V313,V313 = "Either"),NOT(ISBLANK(Survey!K313))),"Pass","Fail"),"Pass")</f>
        <v>Fail</v>
      </c>
      <c r="S313" s="47" cm="1">
        <f t="array" ref="S313">SUM(SUMIF(Survey!BO313:CH313,{"&gt;0","&lt;0"})*{1,-1})</f>
        <v>0</v>
      </c>
      <c r="T313" s="54" cm="1">
        <f t="array" ref="T313">SUM(SUMIF(Survey!BR313,{"&gt;0","&lt;0"})*{1,-1})+SUM(SUMIF(Survey!CB313,{"&gt;0","&lt;0"})*{1,-1})</f>
        <v>0</v>
      </c>
      <c r="U313" s="54">
        <f>Survey!K313</f>
        <v>0</v>
      </c>
      <c r="V313" s="53" t="str">
        <f t="shared" si="168"/>
        <v>Stand-alone</v>
      </c>
      <c r="W313" s="196" t="str">
        <f t="shared" si="169"/>
        <v>Fail</v>
      </c>
      <c r="X313" s="93" cm="1">
        <f t="array" ref="X313">SUM(SUMIF(Survey!BO313:CH313,{"&gt;0","&lt;0"})*{1,-1})+SUM(SUMIF(Survey!CJ313:DC313,{"&gt;0","&lt;0"})*{1,-1})</f>
        <v>0</v>
      </c>
      <c r="Y313" s="93">
        <f>IFERROR(X313/(Survey!$AL313),0)</f>
        <v>0</v>
      </c>
      <c r="Z313" s="198" t="b">
        <f>IF(OR(Survey!$M313="Alternative strategy or hedge",Survey!$M313="Other",Survey!$L313="Prospectus fund"),TRUE,FALSE)</f>
        <v>0</v>
      </c>
      <c r="AA313" s="198" t="b">
        <f>NOT(ISBLANK(Survey!$M313))</f>
        <v>0</v>
      </c>
      <c r="AB313" s="196" t="str">
        <f t="shared" si="170"/>
        <v>Pass</v>
      </c>
      <c r="AC313" s="54" t="b">
        <f>NOT(ISNUMBER(SEARCH("Other",Survey!$P313)))</f>
        <v>1</v>
      </c>
      <c r="AD313" s="53" t="b">
        <f>NOT(ISBLANK(Survey!$Q313))</f>
        <v>0</v>
      </c>
      <c r="AE313" s="239" t="str" cm="1">
        <f t="array" ref="AE313">IF(OR(IF(OR($AG313+$AH313 = 2, $AI313=1), FALSE, TRUE), AND($AF313:$AF313 = 0)),"Pass","Fail")</f>
        <v>Pass</v>
      </c>
      <c r="AF313" s="235">
        <f>COUNTBLANK(Survey!$W313:$Z313)</f>
        <v>4</v>
      </c>
      <c r="AG313" s="235">
        <f>IF(Survey!$I313="Yes",1,0)</f>
        <v>0</v>
      </c>
      <c r="AH313" s="235">
        <f>IF(OR(Survey!$M313="Mutual fund",Survey!$M313="Alternative mutual fund",Survey!$M313="Money market"),1,0)</f>
        <v>0</v>
      </c>
      <c r="AI313" s="240">
        <f>IF(OR(Survey!$M313="ETF",Survey!$M313="ETF, alternative mutual fund"),1,0)</f>
        <v>0</v>
      </c>
      <c r="AJ313" s="196" t="str">
        <f t="shared" si="171"/>
        <v>Pass</v>
      </c>
      <c r="AK313" s="54" t="b">
        <f>NOT(ISNUMBER(SEARCH("Yes",Survey!$AC313)))</f>
        <v>1</v>
      </c>
      <c r="AL313" s="53" t="b">
        <f>IF(COUNTBLANK(Survey!$AD313:$AE313)=0,TRUE, FALSE)</f>
        <v>0</v>
      </c>
      <c r="AM313" s="196" t="str">
        <f t="shared" si="172"/>
        <v>Pass</v>
      </c>
      <c r="AN313" s="54" t="b">
        <f>NOT(ISNUMBER(SEARCH("Yes",Survey!$AF313)))</f>
        <v>1</v>
      </c>
      <c r="AO313" s="53" t="b">
        <f>NOT(ISBLANK(Survey!$AH313))</f>
        <v>0</v>
      </c>
      <c r="AP313" s="196" t="str">
        <f t="shared" si="173"/>
        <v>Pass</v>
      </c>
      <c r="AQ313" s="54" t="b">
        <f>NOT(OR(ISNUMBER(SEARCH("Other",Survey!$AH313)),ISNUMBER(SEARCH("Multiple",Survey!$AH313))))</f>
        <v>1</v>
      </c>
      <c r="AR313" s="53" t="b">
        <f>NOT(ISBLANK(Survey!$AI313))</f>
        <v>0</v>
      </c>
      <c r="AS313" s="196" t="str">
        <f t="shared" si="174"/>
        <v>Fail</v>
      </c>
      <c r="AT313" s="45">
        <f>(Survey!$AL313)</f>
        <v>0</v>
      </c>
      <c r="AU313" s="37" t="str">
        <f t="shared" si="175"/>
        <v>Fail</v>
      </c>
      <c r="AV313" s="38">
        <f>ABS(Survey!$AL313)</f>
        <v>0</v>
      </c>
      <c r="AW313" s="64">
        <f>ABS(Survey!$AM313)+Survey!$AN313-ABS(Survey!$AO313)+ABS(Survey!$AP313)-ABS(Survey!$AQ313)+ABS(Survey!$AR313)-ABS(Survey!$AS313)+Survey!$AT313</f>
        <v>0</v>
      </c>
      <c r="AX313" s="46" t="str">
        <f t="shared" si="176"/>
        <v>No holdings</v>
      </c>
      <c r="AY313" s="37">
        <f t="shared" si="177"/>
        <v>0</v>
      </c>
      <c r="AZ313" s="196" t="str">
        <f t="shared" si="178"/>
        <v>Pass</v>
      </c>
      <c r="BA313" s="54" t="b">
        <f>IF(ABS(Survey!$AT313)=0,TRUE,FALSE)</f>
        <v>1</v>
      </c>
      <c r="BB313" s="53" t="b">
        <f>NOT(ISBLANK(Survey!$AU313))</f>
        <v>0</v>
      </c>
      <c r="BC313" s="37" t="str">
        <f t="shared" si="179"/>
        <v>Fail</v>
      </c>
      <c r="BD313" s="38">
        <f>ABS(Survey!$AL313)</f>
        <v>0</v>
      </c>
      <c r="BE313" s="38" cm="1">
        <f t="array" ref="BE313">SUM(SUMIF(Survey!AW313:BD313,{"&gt;0","&lt;0"})*{1,-1})-SUM(SUMIF(Survey!BF313:BM313,{"&gt;0","&lt;0"})*{1,-1})</f>
        <v>0</v>
      </c>
      <c r="BF313" s="46" t="str">
        <f t="shared" si="180"/>
        <v>No holdings</v>
      </c>
      <c r="BG313" s="37">
        <f t="shared" si="181"/>
        <v>0</v>
      </c>
      <c r="BH313" s="196" t="str">
        <f t="shared" si="182"/>
        <v>Fail</v>
      </c>
      <c r="BI313" s="47">
        <f>ABS(Survey!$AL313)</f>
        <v>0</v>
      </c>
      <c r="BJ313" s="47" cm="1">
        <f t="array" ref="BJ313">SUM(SUMIF(Survey!BO313:CH313,{"&gt;0","&lt;0"})*{1,-1})-SUM(SUMIF(Survey!CJ313:DC313,{"&gt;0","&lt;0"})*{1,-1})</f>
        <v>0</v>
      </c>
      <c r="BK313" s="48" t="str">
        <f t="shared" si="183"/>
        <v>No holdings</v>
      </c>
      <c r="BL313" s="49">
        <f t="shared" si="184"/>
        <v>0</v>
      </c>
      <c r="BM313" s="196" t="str">
        <f t="shared" si="185"/>
        <v>Pass</v>
      </c>
      <c r="BN313" s="54" t="b">
        <f>IF(ABS(Survey!$CH313)=0,TRUE,FALSE)</f>
        <v>1</v>
      </c>
      <c r="BO313" s="53" t="b">
        <f>NOT(ISBLANK(Survey!$CI313))</f>
        <v>0</v>
      </c>
      <c r="BP313" s="196" t="str">
        <f t="shared" si="186"/>
        <v>Pass</v>
      </c>
      <c r="BQ313" s="54" t="b">
        <f>IF(ABS(Survey!$DC313)=0,TRUE,FALSE)</f>
        <v>1</v>
      </c>
      <c r="BR313" s="53" t="b">
        <f>NOT(ISBLANK(Survey!$DD313))</f>
        <v>0</v>
      </c>
      <c r="BS313" s="37" t="str">
        <f t="shared" si="187"/>
        <v>Pass</v>
      </c>
      <c r="BT313" s="38" cm="1">
        <f t="array" ref="BT313">SUM(SUMIF(Survey!CD313,{"&gt;0","&lt;0"})*{1,-1})+SUM(SUMIF(Survey!CY313,{"&gt;0","&lt;0"})*{1,-1})</f>
        <v>0</v>
      </c>
      <c r="BU313" s="38">
        <f>SUM(SUMIF(Survey!DF313:DL313,{"&gt;0","&lt;0"})*{1,-1})+SUM(SUMIF(Survey!DN313:DT313,{"&gt;0","&lt;0"})*{1,-1})</f>
        <v>0</v>
      </c>
      <c r="BV313" s="37">
        <f t="shared" si="188"/>
        <v>0</v>
      </c>
      <c r="BW313" s="37">
        <f t="shared" si="189"/>
        <v>0</v>
      </c>
      <c r="BX313" s="196" t="str">
        <f t="shared" si="190"/>
        <v>Pass</v>
      </c>
      <c r="BY313" s="54" t="b">
        <f>IF(ABS(Survey!$DL313)=0,TRUE,FALSE)</f>
        <v>1</v>
      </c>
      <c r="BZ313" s="53" t="b">
        <f>NOT(ISBLANK(Survey!DM313))</f>
        <v>0</v>
      </c>
      <c r="CA313" s="196" t="str">
        <f t="shared" si="191"/>
        <v>Pass</v>
      </c>
      <c r="CB313" s="54" t="b">
        <f>IF(ABS(Survey!$DT313)=0,TRUE,FALSE)</f>
        <v>1</v>
      </c>
      <c r="CC313" s="53" t="b">
        <f>NOT(ISBLANK(Survey!$DU313))</f>
        <v>0</v>
      </c>
      <c r="CD313" s="196" t="str">
        <f t="shared" si="192"/>
        <v>Fail</v>
      </c>
      <c r="CE313" s="47">
        <f>SUM(SUMIF(Survey!EA313:EC313,{"&gt;0","&lt;0"})*{1,-1})</f>
        <v>0</v>
      </c>
      <c r="CF313" s="50">
        <f t="shared" si="193"/>
        <v>0</v>
      </c>
      <c r="CG313" s="50">
        <f t="shared" si="194"/>
        <v>100</v>
      </c>
      <c r="CH313" s="48" t="b">
        <f>IF(OR(Survey!$M313="ETF",Survey!$M313="ETF, alternative mutual fund",Survey!$M313="Closed-end", Survey!$M313="Split share corp"),TRUE,FALSE)</f>
        <v>0</v>
      </c>
      <c r="CI313" s="196" t="str">
        <f t="shared" si="195"/>
        <v>Fail</v>
      </c>
      <c r="CJ313" s="47">
        <f>SUM(SUMIF(Survey!EE313:EK313,{"&gt;0","&lt;0"})*{1,-1})</f>
        <v>0</v>
      </c>
      <c r="CK313" s="50">
        <f t="shared" si="196"/>
        <v>0</v>
      </c>
      <c r="CL313" s="49">
        <f t="shared" si="197"/>
        <v>100</v>
      </c>
      <c r="CM313" s="196" t="str">
        <f t="shared" si="198"/>
        <v>Fail</v>
      </c>
      <c r="CN313" s="47">
        <f>SUM(SUMIF(Survey!EM313:ES313,{"&gt;0","&lt;0"})*{1,-1})</f>
        <v>0</v>
      </c>
      <c r="CO313" s="50">
        <f t="shared" si="199"/>
        <v>0</v>
      </c>
      <c r="CP313" s="49">
        <f t="shared" si="200"/>
        <v>100</v>
      </c>
    </row>
    <row r="314" spans="1:94">
      <c r="A314" s="1">
        <v>311</v>
      </c>
      <c r="B314" s="37" t="str">
        <f t="shared" si="161"/>
        <v>Pass</v>
      </c>
      <c r="C314" s="37" t="str">
        <f>IF(COUNTBLANK(Survey!B314:ET314)=$C$2, "Pass", "Fail")</f>
        <v>Pass</v>
      </c>
      <c r="D314" s="37" t="str">
        <f t="shared" si="162"/>
        <v>Fail</v>
      </c>
      <c r="F314" s="196" t="str">
        <f t="shared" si="163"/>
        <v>Fail</v>
      </c>
      <c r="G314" s="43">
        <f>COUNTBLANK(Survey!B314:D314)+COUNTBLANK(Survey!G314)+COUNTBLANK(Survey!I314)+COUNTBLANK(Survey!L314:M314)+COUNTBLANK(Survey!P314)+COUNTBLANK(Survey!S314:U314)+COUNTBLANK(Survey!AA314:AC314)+COUNTBLANK(Survey!AF314:AG314)+COUNTBLANK(Survey!AK314)</f>
        <v>17</v>
      </c>
      <c r="H314" s="196" t="str">
        <f t="shared" si="164"/>
        <v>Pass</v>
      </c>
      <c r="I314" s="44">
        <f>LEN(Survey!E314)</f>
        <v>0</v>
      </c>
      <c r="J314" s="196" t="str">
        <f t="shared" si="165"/>
        <v>Pass</v>
      </c>
      <c r="K314" s="43">
        <f>LEN(Survey!F314)</f>
        <v>0</v>
      </c>
      <c r="L314" s="196" t="str">
        <f t="shared" si="166"/>
        <v>Pass</v>
      </c>
      <c r="M314" s="44">
        <f>LEN(Survey!H314)</f>
        <v>0</v>
      </c>
      <c r="N314" s="43" t="str">
        <f>IF(Survey!$L314="Prospectus fund", "Yes", "No")</f>
        <v>No</v>
      </c>
      <c r="O314" s="196" t="str">
        <f t="shared" si="167"/>
        <v>Pass</v>
      </c>
      <c r="P314" s="44">
        <f>MOD((LEN(Survey!J314)+2),11)</f>
        <v>2</v>
      </c>
      <c r="Q314" s="48" t="b">
        <f>IF(OR(Survey!$M314="ETF",Survey!$M314="ETF, alternative mutual fund",Survey!$M314="Closed-end", Survey!$M314="Split share corp", Survey!$I314="Yes"),TRUE,FALSE)</f>
        <v>0</v>
      </c>
      <c r="R314" s="196" t="str">
        <f>IFERROR(IF(AND(OR(U314=V314,V314 = "Either"),NOT(ISBLANK(Survey!K314))),"Pass","Fail"),"Pass")</f>
        <v>Fail</v>
      </c>
      <c r="S314" s="47" cm="1">
        <f t="array" ref="S314">SUM(SUMIF(Survey!BO314:CH314,{"&gt;0","&lt;0"})*{1,-1})</f>
        <v>0</v>
      </c>
      <c r="T314" s="54" cm="1">
        <f t="array" ref="T314">SUM(SUMIF(Survey!BR314,{"&gt;0","&lt;0"})*{1,-1})+SUM(SUMIF(Survey!CB314,{"&gt;0","&lt;0"})*{1,-1})</f>
        <v>0</v>
      </c>
      <c r="U314" s="54">
        <f>Survey!K314</f>
        <v>0</v>
      </c>
      <c r="V314" s="53" t="str">
        <f t="shared" si="168"/>
        <v>Stand-alone</v>
      </c>
      <c r="W314" s="196" t="str">
        <f t="shared" si="169"/>
        <v>Fail</v>
      </c>
      <c r="X314" s="93" cm="1">
        <f t="array" ref="X314">SUM(SUMIF(Survey!BO314:CH314,{"&gt;0","&lt;0"})*{1,-1})+SUM(SUMIF(Survey!CJ314:DC314,{"&gt;0","&lt;0"})*{1,-1})</f>
        <v>0</v>
      </c>
      <c r="Y314" s="93">
        <f>IFERROR(X314/(Survey!$AL314),0)</f>
        <v>0</v>
      </c>
      <c r="Z314" s="198" t="b">
        <f>IF(OR(Survey!$M314="Alternative strategy or hedge",Survey!$M314="Other",Survey!$L314="Prospectus fund"),TRUE,FALSE)</f>
        <v>0</v>
      </c>
      <c r="AA314" s="198" t="b">
        <f>NOT(ISBLANK(Survey!$M314))</f>
        <v>0</v>
      </c>
      <c r="AB314" s="196" t="str">
        <f t="shared" si="170"/>
        <v>Pass</v>
      </c>
      <c r="AC314" s="54" t="b">
        <f>NOT(ISNUMBER(SEARCH("Other",Survey!$P314)))</f>
        <v>1</v>
      </c>
      <c r="AD314" s="53" t="b">
        <f>NOT(ISBLANK(Survey!$Q314))</f>
        <v>0</v>
      </c>
      <c r="AE314" s="239" t="str" cm="1">
        <f t="array" ref="AE314">IF(OR(IF(OR($AG314+$AH314 = 2, $AI314=1), FALSE, TRUE), AND($AF314:$AF314 = 0)),"Pass","Fail")</f>
        <v>Pass</v>
      </c>
      <c r="AF314" s="235">
        <f>COUNTBLANK(Survey!$W314:$Z314)</f>
        <v>4</v>
      </c>
      <c r="AG314" s="235">
        <f>IF(Survey!$I314="Yes",1,0)</f>
        <v>0</v>
      </c>
      <c r="AH314" s="235">
        <f>IF(OR(Survey!$M314="Mutual fund",Survey!$M314="Alternative mutual fund",Survey!$M314="Money market"),1,0)</f>
        <v>0</v>
      </c>
      <c r="AI314" s="240">
        <f>IF(OR(Survey!$M314="ETF",Survey!$M314="ETF, alternative mutual fund"),1,0)</f>
        <v>0</v>
      </c>
      <c r="AJ314" s="196" t="str">
        <f t="shared" si="171"/>
        <v>Pass</v>
      </c>
      <c r="AK314" s="54" t="b">
        <f>NOT(ISNUMBER(SEARCH("Yes",Survey!$AC314)))</f>
        <v>1</v>
      </c>
      <c r="AL314" s="53" t="b">
        <f>IF(COUNTBLANK(Survey!$AD314:$AE314)=0,TRUE, FALSE)</f>
        <v>0</v>
      </c>
      <c r="AM314" s="196" t="str">
        <f t="shared" si="172"/>
        <v>Pass</v>
      </c>
      <c r="AN314" s="54" t="b">
        <f>NOT(ISNUMBER(SEARCH("Yes",Survey!$AF314)))</f>
        <v>1</v>
      </c>
      <c r="AO314" s="53" t="b">
        <f>NOT(ISBLANK(Survey!$AH314))</f>
        <v>0</v>
      </c>
      <c r="AP314" s="196" t="str">
        <f t="shared" si="173"/>
        <v>Pass</v>
      </c>
      <c r="AQ314" s="54" t="b">
        <f>NOT(OR(ISNUMBER(SEARCH("Other",Survey!$AH314)),ISNUMBER(SEARCH("Multiple",Survey!$AH314))))</f>
        <v>1</v>
      </c>
      <c r="AR314" s="53" t="b">
        <f>NOT(ISBLANK(Survey!$AI314))</f>
        <v>0</v>
      </c>
      <c r="AS314" s="196" t="str">
        <f t="shared" si="174"/>
        <v>Fail</v>
      </c>
      <c r="AT314" s="45">
        <f>(Survey!$AL314)</f>
        <v>0</v>
      </c>
      <c r="AU314" s="37" t="str">
        <f t="shared" si="175"/>
        <v>Fail</v>
      </c>
      <c r="AV314" s="38">
        <f>ABS(Survey!$AL314)</f>
        <v>0</v>
      </c>
      <c r="AW314" s="64">
        <f>ABS(Survey!$AM314)+Survey!$AN314-ABS(Survey!$AO314)+ABS(Survey!$AP314)-ABS(Survey!$AQ314)+ABS(Survey!$AR314)-ABS(Survey!$AS314)+Survey!$AT314</f>
        <v>0</v>
      </c>
      <c r="AX314" s="46" t="str">
        <f t="shared" si="176"/>
        <v>No holdings</v>
      </c>
      <c r="AY314" s="37">
        <f t="shared" si="177"/>
        <v>0</v>
      </c>
      <c r="AZ314" s="196" t="str">
        <f t="shared" si="178"/>
        <v>Pass</v>
      </c>
      <c r="BA314" s="54" t="b">
        <f>IF(ABS(Survey!$AT314)=0,TRUE,FALSE)</f>
        <v>1</v>
      </c>
      <c r="BB314" s="53" t="b">
        <f>NOT(ISBLANK(Survey!$AU314))</f>
        <v>0</v>
      </c>
      <c r="BC314" s="37" t="str">
        <f t="shared" si="179"/>
        <v>Fail</v>
      </c>
      <c r="BD314" s="38">
        <f>ABS(Survey!$AL314)</f>
        <v>0</v>
      </c>
      <c r="BE314" s="38" cm="1">
        <f t="array" ref="BE314">SUM(SUMIF(Survey!AW314:BD314,{"&gt;0","&lt;0"})*{1,-1})-SUM(SUMIF(Survey!BF314:BM314,{"&gt;0","&lt;0"})*{1,-1})</f>
        <v>0</v>
      </c>
      <c r="BF314" s="46" t="str">
        <f t="shared" si="180"/>
        <v>No holdings</v>
      </c>
      <c r="BG314" s="37">
        <f t="shared" si="181"/>
        <v>0</v>
      </c>
      <c r="BH314" s="196" t="str">
        <f t="shared" si="182"/>
        <v>Fail</v>
      </c>
      <c r="BI314" s="47">
        <f>ABS(Survey!$AL314)</f>
        <v>0</v>
      </c>
      <c r="BJ314" s="47" cm="1">
        <f t="array" ref="BJ314">SUM(SUMIF(Survey!BO314:CH314,{"&gt;0","&lt;0"})*{1,-1})-SUM(SUMIF(Survey!CJ314:DC314,{"&gt;0","&lt;0"})*{1,-1})</f>
        <v>0</v>
      </c>
      <c r="BK314" s="48" t="str">
        <f t="shared" si="183"/>
        <v>No holdings</v>
      </c>
      <c r="BL314" s="49">
        <f t="shared" si="184"/>
        <v>0</v>
      </c>
      <c r="BM314" s="196" t="str">
        <f t="shared" si="185"/>
        <v>Pass</v>
      </c>
      <c r="BN314" s="54" t="b">
        <f>IF(ABS(Survey!$CH314)=0,TRUE,FALSE)</f>
        <v>1</v>
      </c>
      <c r="BO314" s="53" t="b">
        <f>NOT(ISBLANK(Survey!$CI314))</f>
        <v>0</v>
      </c>
      <c r="BP314" s="196" t="str">
        <f t="shared" si="186"/>
        <v>Pass</v>
      </c>
      <c r="BQ314" s="54" t="b">
        <f>IF(ABS(Survey!$DC314)=0,TRUE,FALSE)</f>
        <v>1</v>
      </c>
      <c r="BR314" s="53" t="b">
        <f>NOT(ISBLANK(Survey!$DD314))</f>
        <v>0</v>
      </c>
      <c r="BS314" s="37" t="str">
        <f t="shared" si="187"/>
        <v>Pass</v>
      </c>
      <c r="BT314" s="38" cm="1">
        <f t="array" ref="BT314">SUM(SUMIF(Survey!CD314,{"&gt;0","&lt;0"})*{1,-1})+SUM(SUMIF(Survey!CY314,{"&gt;0","&lt;0"})*{1,-1})</f>
        <v>0</v>
      </c>
      <c r="BU314" s="38">
        <f>SUM(SUMIF(Survey!DF314:DL314,{"&gt;0","&lt;0"})*{1,-1})+SUM(SUMIF(Survey!DN314:DT314,{"&gt;0","&lt;0"})*{1,-1})</f>
        <v>0</v>
      </c>
      <c r="BV314" s="37">
        <f t="shared" si="188"/>
        <v>0</v>
      </c>
      <c r="BW314" s="37">
        <f t="shared" si="189"/>
        <v>0</v>
      </c>
      <c r="BX314" s="196" t="str">
        <f t="shared" si="190"/>
        <v>Pass</v>
      </c>
      <c r="BY314" s="54" t="b">
        <f>IF(ABS(Survey!$DL314)=0,TRUE,FALSE)</f>
        <v>1</v>
      </c>
      <c r="BZ314" s="53" t="b">
        <f>NOT(ISBLANK(Survey!DM314))</f>
        <v>0</v>
      </c>
      <c r="CA314" s="196" t="str">
        <f t="shared" si="191"/>
        <v>Pass</v>
      </c>
      <c r="CB314" s="54" t="b">
        <f>IF(ABS(Survey!$DT314)=0,TRUE,FALSE)</f>
        <v>1</v>
      </c>
      <c r="CC314" s="53" t="b">
        <f>NOT(ISBLANK(Survey!$DU314))</f>
        <v>0</v>
      </c>
      <c r="CD314" s="196" t="str">
        <f t="shared" si="192"/>
        <v>Fail</v>
      </c>
      <c r="CE314" s="47">
        <f>SUM(SUMIF(Survey!EA314:EC314,{"&gt;0","&lt;0"})*{1,-1})</f>
        <v>0</v>
      </c>
      <c r="CF314" s="50">
        <f t="shared" si="193"/>
        <v>0</v>
      </c>
      <c r="CG314" s="50">
        <f t="shared" si="194"/>
        <v>100</v>
      </c>
      <c r="CH314" s="48" t="b">
        <f>IF(OR(Survey!$M314="ETF",Survey!$M314="ETF, alternative mutual fund",Survey!$M314="Closed-end", Survey!$M314="Split share corp"),TRUE,FALSE)</f>
        <v>0</v>
      </c>
      <c r="CI314" s="196" t="str">
        <f t="shared" si="195"/>
        <v>Fail</v>
      </c>
      <c r="CJ314" s="47">
        <f>SUM(SUMIF(Survey!EE314:EK314,{"&gt;0","&lt;0"})*{1,-1})</f>
        <v>0</v>
      </c>
      <c r="CK314" s="50">
        <f t="shared" si="196"/>
        <v>0</v>
      </c>
      <c r="CL314" s="49">
        <f t="shared" si="197"/>
        <v>100</v>
      </c>
      <c r="CM314" s="196" t="str">
        <f t="shared" si="198"/>
        <v>Fail</v>
      </c>
      <c r="CN314" s="47">
        <f>SUM(SUMIF(Survey!EM314:ES314,{"&gt;0","&lt;0"})*{1,-1})</f>
        <v>0</v>
      </c>
      <c r="CO314" s="50">
        <f t="shared" si="199"/>
        <v>0</v>
      </c>
      <c r="CP314" s="49">
        <f t="shared" si="200"/>
        <v>100</v>
      </c>
    </row>
    <row r="315" spans="1:94">
      <c r="A315" s="1">
        <v>312</v>
      </c>
      <c r="B315" s="37" t="str">
        <f t="shared" si="161"/>
        <v>Pass</v>
      </c>
      <c r="C315" s="37" t="str">
        <f>IF(COUNTBLANK(Survey!B315:ET315)=$C$2, "Pass", "Fail")</f>
        <v>Pass</v>
      </c>
      <c r="D315" s="37" t="str">
        <f t="shared" si="162"/>
        <v>Fail</v>
      </c>
      <c r="F315" s="196" t="str">
        <f t="shared" si="163"/>
        <v>Fail</v>
      </c>
      <c r="G315" s="43">
        <f>COUNTBLANK(Survey!B315:D315)+COUNTBLANK(Survey!G315)+COUNTBLANK(Survey!I315)+COUNTBLANK(Survey!L315:M315)+COUNTBLANK(Survey!P315)+COUNTBLANK(Survey!S315:U315)+COUNTBLANK(Survey!AA315:AC315)+COUNTBLANK(Survey!AF315:AG315)+COUNTBLANK(Survey!AK315)</f>
        <v>17</v>
      </c>
      <c r="H315" s="196" t="str">
        <f t="shared" si="164"/>
        <v>Pass</v>
      </c>
      <c r="I315" s="44">
        <f>LEN(Survey!E315)</f>
        <v>0</v>
      </c>
      <c r="J315" s="196" t="str">
        <f t="shared" si="165"/>
        <v>Pass</v>
      </c>
      <c r="K315" s="43">
        <f>LEN(Survey!F315)</f>
        <v>0</v>
      </c>
      <c r="L315" s="196" t="str">
        <f t="shared" si="166"/>
        <v>Pass</v>
      </c>
      <c r="M315" s="44">
        <f>LEN(Survey!H315)</f>
        <v>0</v>
      </c>
      <c r="N315" s="43" t="str">
        <f>IF(Survey!$L315="Prospectus fund", "Yes", "No")</f>
        <v>No</v>
      </c>
      <c r="O315" s="196" t="str">
        <f t="shared" si="167"/>
        <v>Pass</v>
      </c>
      <c r="P315" s="44">
        <f>MOD((LEN(Survey!J315)+2),11)</f>
        <v>2</v>
      </c>
      <c r="Q315" s="48" t="b">
        <f>IF(OR(Survey!$M315="ETF",Survey!$M315="ETF, alternative mutual fund",Survey!$M315="Closed-end", Survey!$M315="Split share corp", Survey!$I315="Yes"),TRUE,FALSE)</f>
        <v>0</v>
      </c>
      <c r="R315" s="196" t="str">
        <f>IFERROR(IF(AND(OR(U315=V315,V315 = "Either"),NOT(ISBLANK(Survey!K315))),"Pass","Fail"),"Pass")</f>
        <v>Fail</v>
      </c>
      <c r="S315" s="47" cm="1">
        <f t="array" ref="S315">SUM(SUMIF(Survey!BO315:CH315,{"&gt;0","&lt;0"})*{1,-1})</f>
        <v>0</v>
      </c>
      <c r="T315" s="54" cm="1">
        <f t="array" ref="T315">SUM(SUMIF(Survey!BR315,{"&gt;0","&lt;0"})*{1,-1})+SUM(SUMIF(Survey!CB315,{"&gt;0","&lt;0"})*{1,-1})</f>
        <v>0</v>
      </c>
      <c r="U315" s="54">
        <f>Survey!K315</f>
        <v>0</v>
      </c>
      <c r="V315" s="53" t="str">
        <f t="shared" si="168"/>
        <v>Stand-alone</v>
      </c>
      <c r="W315" s="196" t="str">
        <f t="shared" si="169"/>
        <v>Fail</v>
      </c>
      <c r="X315" s="93" cm="1">
        <f t="array" ref="X315">SUM(SUMIF(Survey!BO315:CH315,{"&gt;0","&lt;0"})*{1,-1})+SUM(SUMIF(Survey!CJ315:DC315,{"&gt;0","&lt;0"})*{1,-1})</f>
        <v>0</v>
      </c>
      <c r="Y315" s="93">
        <f>IFERROR(X315/(Survey!$AL315),0)</f>
        <v>0</v>
      </c>
      <c r="Z315" s="198" t="b">
        <f>IF(OR(Survey!$M315="Alternative strategy or hedge",Survey!$M315="Other",Survey!$L315="Prospectus fund"),TRUE,FALSE)</f>
        <v>0</v>
      </c>
      <c r="AA315" s="198" t="b">
        <f>NOT(ISBLANK(Survey!$M315))</f>
        <v>0</v>
      </c>
      <c r="AB315" s="196" t="str">
        <f t="shared" si="170"/>
        <v>Pass</v>
      </c>
      <c r="AC315" s="54" t="b">
        <f>NOT(ISNUMBER(SEARCH("Other",Survey!$P315)))</f>
        <v>1</v>
      </c>
      <c r="AD315" s="53" t="b">
        <f>NOT(ISBLANK(Survey!$Q315))</f>
        <v>0</v>
      </c>
      <c r="AE315" s="239" t="str" cm="1">
        <f t="array" ref="AE315">IF(OR(IF(OR($AG315+$AH315 = 2, $AI315=1), FALSE, TRUE), AND($AF315:$AF315 = 0)),"Pass","Fail")</f>
        <v>Pass</v>
      </c>
      <c r="AF315" s="235">
        <f>COUNTBLANK(Survey!$W315:$Z315)</f>
        <v>4</v>
      </c>
      <c r="AG315" s="235">
        <f>IF(Survey!$I315="Yes",1,0)</f>
        <v>0</v>
      </c>
      <c r="AH315" s="235">
        <f>IF(OR(Survey!$M315="Mutual fund",Survey!$M315="Alternative mutual fund",Survey!$M315="Money market"),1,0)</f>
        <v>0</v>
      </c>
      <c r="AI315" s="240">
        <f>IF(OR(Survey!$M315="ETF",Survey!$M315="ETF, alternative mutual fund"),1,0)</f>
        <v>0</v>
      </c>
      <c r="AJ315" s="196" t="str">
        <f t="shared" si="171"/>
        <v>Pass</v>
      </c>
      <c r="AK315" s="54" t="b">
        <f>NOT(ISNUMBER(SEARCH("Yes",Survey!$AC315)))</f>
        <v>1</v>
      </c>
      <c r="AL315" s="53" t="b">
        <f>IF(COUNTBLANK(Survey!$AD315:$AE315)=0,TRUE, FALSE)</f>
        <v>0</v>
      </c>
      <c r="AM315" s="196" t="str">
        <f t="shared" si="172"/>
        <v>Pass</v>
      </c>
      <c r="AN315" s="54" t="b">
        <f>NOT(ISNUMBER(SEARCH("Yes",Survey!$AF315)))</f>
        <v>1</v>
      </c>
      <c r="AO315" s="53" t="b">
        <f>NOT(ISBLANK(Survey!$AH315))</f>
        <v>0</v>
      </c>
      <c r="AP315" s="196" t="str">
        <f t="shared" si="173"/>
        <v>Pass</v>
      </c>
      <c r="AQ315" s="54" t="b">
        <f>NOT(OR(ISNUMBER(SEARCH("Other",Survey!$AH315)),ISNUMBER(SEARCH("Multiple",Survey!$AH315))))</f>
        <v>1</v>
      </c>
      <c r="AR315" s="53" t="b">
        <f>NOT(ISBLANK(Survey!$AI315))</f>
        <v>0</v>
      </c>
      <c r="AS315" s="196" t="str">
        <f t="shared" si="174"/>
        <v>Fail</v>
      </c>
      <c r="AT315" s="45">
        <f>(Survey!$AL315)</f>
        <v>0</v>
      </c>
      <c r="AU315" s="37" t="str">
        <f t="shared" si="175"/>
        <v>Fail</v>
      </c>
      <c r="AV315" s="38">
        <f>ABS(Survey!$AL315)</f>
        <v>0</v>
      </c>
      <c r="AW315" s="64">
        <f>ABS(Survey!$AM315)+Survey!$AN315-ABS(Survey!$AO315)+ABS(Survey!$AP315)-ABS(Survey!$AQ315)+ABS(Survey!$AR315)-ABS(Survey!$AS315)+Survey!$AT315</f>
        <v>0</v>
      </c>
      <c r="AX315" s="46" t="str">
        <f t="shared" si="176"/>
        <v>No holdings</v>
      </c>
      <c r="AY315" s="37">
        <f t="shared" si="177"/>
        <v>0</v>
      </c>
      <c r="AZ315" s="196" t="str">
        <f t="shared" si="178"/>
        <v>Pass</v>
      </c>
      <c r="BA315" s="54" t="b">
        <f>IF(ABS(Survey!$AT315)=0,TRUE,FALSE)</f>
        <v>1</v>
      </c>
      <c r="BB315" s="53" t="b">
        <f>NOT(ISBLANK(Survey!$AU315))</f>
        <v>0</v>
      </c>
      <c r="BC315" s="37" t="str">
        <f t="shared" si="179"/>
        <v>Fail</v>
      </c>
      <c r="BD315" s="38">
        <f>ABS(Survey!$AL315)</f>
        <v>0</v>
      </c>
      <c r="BE315" s="38" cm="1">
        <f t="array" ref="BE315">SUM(SUMIF(Survey!AW315:BD315,{"&gt;0","&lt;0"})*{1,-1})-SUM(SUMIF(Survey!BF315:BM315,{"&gt;0","&lt;0"})*{1,-1})</f>
        <v>0</v>
      </c>
      <c r="BF315" s="46" t="str">
        <f t="shared" si="180"/>
        <v>No holdings</v>
      </c>
      <c r="BG315" s="37">
        <f t="shared" si="181"/>
        <v>0</v>
      </c>
      <c r="BH315" s="196" t="str">
        <f t="shared" si="182"/>
        <v>Fail</v>
      </c>
      <c r="BI315" s="47">
        <f>ABS(Survey!$AL315)</f>
        <v>0</v>
      </c>
      <c r="BJ315" s="47" cm="1">
        <f t="array" ref="BJ315">SUM(SUMIF(Survey!BO315:CH315,{"&gt;0","&lt;0"})*{1,-1})-SUM(SUMIF(Survey!CJ315:DC315,{"&gt;0","&lt;0"})*{1,-1})</f>
        <v>0</v>
      </c>
      <c r="BK315" s="48" t="str">
        <f t="shared" si="183"/>
        <v>No holdings</v>
      </c>
      <c r="BL315" s="49">
        <f t="shared" si="184"/>
        <v>0</v>
      </c>
      <c r="BM315" s="196" t="str">
        <f t="shared" si="185"/>
        <v>Pass</v>
      </c>
      <c r="BN315" s="54" t="b">
        <f>IF(ABS(Survey!$CH315)=0,TRUE,FALSE)</f>
        <v>1</v>
      </c>
      <c r="BO315" s="53" t="b">
        <f>NOT(ISBLANK(Survey!$CI315))</f>
        <v>0</v>
      </c>
      <c r="BP315" s="196" t="str">
        <f t="shared" si="186"/>
        <v>Pass</v>
      </c>
      <c r="BQ315" s="54" t="b">
        <f>IF(ABS(Survey!$DC315)=0,TRUE,FALSE)</f>
        <v>1</v>
      </c>
      <c r="BR315" s="53" t="b">
        <f>NOT(ISBLANK(Survey!$DD315))</f>
        <v>0</v>
      </c>
      <c r="BS315" s="37" t="str">
        <f t="shared" si="187"/>
        <v>Pass</v>
      </c>
      <c r="BT315" s="38" cm="1">
        <f t="array" ref="BT315">SUM(SUMIF(Survey!CD315,{"&gt;0","&lt;0"})*{1,-1})+SUM(SUMIF(Survey!CY315,{"&gt;0","&lt;0"})*{1,-1})</f>
        <v>0</v>
      </c>
      <c r="BU315" s="38">
        <f>SUM(SUMIF(Survey!DF315:DL315,{"&gt;0","&lt;0"})*{1,-1})+SUM(SUMIF(Survey!DN315:DT315,{"&gt;0","&lt;0"})*{1,-1})</f>
        <v>0</v>
      </c>
      <c r="BV315" s="37">
        <f t="shared" si="188"/>
        <v>0</v>
      </c>
      <c r="BW315" s="37">
        <f t="shared" si="189"/>
        <v>0</v>
      </c>
      <c r="BX315" s="196" t="str">
        <f t="shared" si="190"/>
        <v>Pass</v>
      </c>
      <c r="BY315" s="54" t="b">
        <f>IF(ABS(Survey!$DL315)=0,TRUE,FALSE)</f>
        <v>1</v>
      </c>
      <c r="BZ315" s="53" t="b">
        <f>NOT(ISBLANK(Survey!DM315))</f>
        <v>0</v>
      </c>
      <c r="CA315" s="196" t="str">
        <f t="shared" si="191"/>
        <v>Pass</v>
      </c>
      <c r="CB315" s="54" t="b">
        <f>IF(ABS(Survey!$DT315)=0,TRUE,FALSE)</f>
        <v>1</v>
      </c>
      <c r="CC315" s="53" t="b">
        <f>NOT(ISBLANK(Survey!$DU315))</f>
        <v>0</v>
      </c>
      <c r="CD315" s="196" t="str">
        <f t="shared" si="192"/>
        <v>Fail</v>
      </c>
      <c r="CE315" s="47">
        <f>SUM(SUMIF(Survey!EA315:EC315,{"&gt;0","&lt;0"})*{1,-1})</f>
        <v>0</v>
      </c>
      <c r="CF315" s="50">
        <f t="shared" si="193"/>
        <v>0</v>
      </c>
      <c r="CG315" s="50">
        <f t="shared" si="194"/>
        <v>100</v>
      </c>
      <c r="CH315" s="48" t="b">
        <f>IF(OR(Survey!$M315="ETF",Survey!$M315="ETF, alternative mutual fund",Survey!$M315="Closed-end", Survey!$M315="Split share corp"),TRUE,FALSE)</f>
        <v>0</v>
      </c>
      <c r="CI315" s="196" t="str">
        <f t="shared" si="195"/>
        <v>Fail</v>
      </c>
      <c r="CJ315" s="47">
        <f>SUM(SUMIF(Survey!EE315:EK315,{"&gt;0","&lt;0"})*{1,-1})</f>
        <v>0</v>
      </c>
      <c r="CK315" s="50">
        <f t="shared" si="196"/>
        <v>0</v>
      </c>
      <c r="CL315" s="49">
        <f t="shared" si="197"/>
        <v>100</v>
      </c>
      <c r="CM315" s="196" t="str">
        <f t="shared" si="198"/>
        <v>Fail</v>
      </c>
      <c r="CN315" s="47">
        <f>SUM(SUMIF(Survey!EM315:ES315,{"&gt;0","&lt;0"})*{1,-1})</f>
        <v>0</v>
      </c>
      <c r="CO315" s="50">
        <f t="shared" si="199"/>
        <v>0</v>
      </c>
      <c r="CP315" s="49">
        <f t="shared" si="200"/>
        <v>100</v>
      </c>
    </row>
    <row r="316" spans="1:94">
      <c r="A316" s="1">
        <v>313</v>
      </c>
      <c r="B316" s="37" t="str">
        <f t="shared" si="161"/>
        <v>Pass</v>
      </c>
      <c r="C316" s="37" t="str">
        <f>IF(COUNTBLANK(Survey!B316:ET316)=$C$2, "Pass", "Fail")</f>
        <v>Pass</v>
      </c>
      <c r="D316" s="37" t="str">
        <f t="shared" si="162"/>
        <v>Fail</v>
      </c>
      <c r="F316" s="196" t="str">
        <f t="shared" si="163"/>
        <v>Fail</v>
      </c>
      <c r="G316" s="43">
        <f>COUNTBLANK(Survey!B316:D316)+COUNTBLANK(Survey!G316)+COUNTBLANK(Survey!I316)+COUNTBLANK(Survey!L316:M316)+COUNTBLANK(Survey!P316)+COUNTBLANK(Survey!S316:U316)+COUNTBLANK(Survey!AA316:AC316)+COUNTBLANK(Survey!AF316:AG316)+COUNTBLANK(Survey!AK316)</f>
        <v>17</v>
      </c>
      <c r="H316" s="196" t="str">
        <f t="shared" si="164"/>
        <v>Pass</v>
      </c>
      <c r="I316" s="44">
        <f>LEN(Survey!E316)</f>
        <v>0</v>
      </c>
      <c r="J316" s="196" t="str">
        <f t="shared" si="165"/>
        <v>Pass</v>
      </c>
      <c r="K316" s="43">
        <f>LEN(Survey!F316)</f>
        <v>0</v>
      </c>
      <c r="L316" s="196" t="str">
        <f t="shared" si="166"/>
        <v>Pass</v>
      </c>
      <c r="M316" s="44">
        <f>LEN(Survey!H316)</f>
        <v>0</v>
      </c>
      <c r="N316" s="43" t="str">
        <f>IF(Survey!$L316="Prospectus fund", "Yes", "No")</f>
        <v>No</v>
      </c>
      <c r="O316" s="196" t="str">
        <f t="shared" si="167"/>
        <v>Pass</v>
      </c>
      <c r="P316" s="44">
        <f>MOD((LEN(Survey!J316)+2),11)</f>
        <v>2</v>
      </c>
      <c r="Q316" s="48" t="b">
        <f>IF(OR(Survey!$M316="ETF",Survey!$M316="ETF, alternative mutual fund",Survey!$M316="Closed-end", Survey!$M316="Split share corp", Survey!$I316="Yes"),TRUE,FALSE)</f>
        <v>0</v>
      </c>
      <c r="R316" s="196" t="str">
        <f>IFERROR(IF(AND(OR(U316=V316,V316 = "Either"),NOT(ISBLANK(Survey!K316))),"Pass","Fail"),"Pass")</f>
        <v>Fail</v>
      </c>
      <c r="S316" s="47" cm="1">
        <f t="array" ref="S316">SUM(SUMIF(Survey!BO316:CH316,{"&gt;0","&lt;0"})*{1,-1})</f>
        <v>0</v>
      </c>
      <c r="T316" s="54" cm="1">
        <f t="array" ref="T316">SUM(SUMIF(Survey!BR316,{"&gt;0","&lt;0"})*{1,-1})+SUM(SUMIF(Survey!CB316,{"&gt;0","&lt;0"})*{1,-1})</f>
        <v>0</v>
      </c>
      <c r="U316" s="54">
        <f>Survey!K316</f>
        <v>0</v>
      </c>
      <c r="V316" s="53" t="str">
        <f t="shared" si="168"/>
        <v>Stand-alone</v>
      </c>
      <c r="W316" s="196" t="str">
        <f t="shared" si="169"/>
        <v>Fail</v>
      </c>
      <c r="X316" s="93" cm="1">
        <f t="array" ref="X316">SUM(SUMIF(Survey!BO316:CH316,{"&gt;0","&lt;0"})*{1,-1})+SUM(SUMIF(Survey!CJ316:DC316,{"&gt;0","&lt;0"})*{1,-1})</f>
        <v>0</v>
      </c>
      <c r="Y316" s="93">
        <f>IFERROR(X316/(Survey!$AL316),0)</f>
        <v>0</v>
      </c>
      <c r="Z316" s="198" t="b">
        <f>IF(OR(Survey!$M316="Alternative strategy or hedge",Survey!$M316="Other",Survey!$L316="Prospectus fund"),TRUE,FALSE)</f>
        <v>0</v>
      </c>
      <c r="AA316" s="198" t="b">
        <f>NOT(ISBLANK(Survey!$M316))</f>
        <v>0</v>
      </c>
      <c r="AB316" s="196" t="str">
        <f t="shared" si="170"/>
        <v>Pass</v>
      </c>
      <c r="AC316" s="54" t="b">
        <f>NOT(ISNUMBER(SEARCH("Other",Survey!$P316)))</f>
        <v>1</v>
      </c>
      <c r="AD316" s="53" t="b">
        <f>NOT(ISBLANK(Survey!$Q316))</f>
        <v>0</v>
      </c>
      <c r="AE316" s="239" t="str" cm="1">
        <f t="array" ref="AE316">IF(OR(IF(OR($AG316+$AH316 = 2, $AI316=1), FALSE, TRUE), AND($AF316:$AF316 = 0)),"Pass","Fail")</f>
        <v>Pass</v>
      </c>
      <c r="AF316" s="235">
        <f>COUNTBLANK(Survey!$W316:$Z316)</f>
        <v>4</v>
      </c>
      <c r="AG316" s="235">
        <f>IF(Survey!$I316="Yes",1,0)</f>
        <v>0</v>
      </c>
      <c r="AH316" s="235">
        <f>IF(OR(Survey!$M316="Mutual fund",Survey!$M316="Alternative mutual fund",Survey!$M316="Money market"),1,0)</f>
        <v>0</v>
      </c>
      <c r="AI316" s="240">
        <f>IF(OR(Survey!$M316="ETF",Survey!$M316="ETF, alternative mutual fund"),1,0)</f>
        <v>0</v>
      </c>
      <c r="AJ316" s="196" t="str">
        <f t="shared" si="171"/>
        <v>Pass</v>
      </c>
      <c r="AK316" s="54" t="b">
        <f>NOT(ISNUMBER(SEARCH("Yes",Survey!$AC316)))</f>
        <v>1</v>
      </c>
      <c r="AL316" s="53" t="b">
        <f>IF(COUNTBLANK(Survey!$AD316:$AE316)=0,TRUE, FALSE)</f>
        <v>0</v>
      </c>
      <c r="AM316" s="196" t="str">
        <f t="shared" si="172"/>
        <v>Pass</v>
      </c>
      <c r="AN316" s="54" t="b">
        <f>NOT(ISNUMBER(SEARCH("Yes",Survey!$AF316)))</f>
        <v>1</v>
      </c>
      <c r="AO316" s="53" t="b">
        <f>NOT(ISBLANK(Survey!$AH316))</f>
        <v>0</v>
      </c>
      <c r="AP316" s="196" t="str">
        <f t="shared" si="173"/>
        <v>Pass</v>
      </c>
      <c r="AQ316" s="54" t="b">
        <f>NOT(OR(ISNUMBER(SEARCH("Other",Survey!$AH316)),ISNUMBER(SEARCH("Multiple",Survey!$AH316))))</f>
        <v>1</v>
      </c>
      <c r="AR316" s="53" t="b">
        <f>NOT(ISBLANK(Survey!$AI316))</f>
        <v>0</v>
      </c>
      <c r="AS316" s="196" t="str">
        <f t="shared" si="174"/>
        <v>Fail</v>
      </c>
      <c r="AT316" s="45">
        <f>(Survey!$AL316)</f>
        <v>0</v>
      </c>
      <c r="AU316" s="37" t="str">
        <f t="shared" si="175"/>
        <v>Fail</v>
      </c>
      <c r="AV316" s="38">
        <f>ABS(Survey!$AL316)</f>
        <v>0</v>
      </c>
      <c r="AW316" s="64">
        <f>ABS(Survey!$AM316)+Survey!$AN316-ABS(Survey!$AO316)+ABS(Survey!$AP316)-ABS(Survey!$AQ316)+ABS(Survey!$AR316)-ABS(Survey!$AS316)+Survey!$AT316</f>
        <v>0</v>
      </c>
      <c r="AX316" s="46" t="str">
        <f t="shared" si="176"/>
        <v>No holdings</v>
      </c>
      <c r="AY316" s="37">
        <f t="shared" si="177"/>
        <v>0</v>
      </c>
      <c r="AZ316" s="196" t="str">
        <f t="shared" si="178"/>
        <v>Pass</v>
      </c>
      <c r="BA316" s="54" t="b">
        <f>IF(ABS(Survey!$AT316)=0,TRUE,FALSE)</f>
        <v>1</v>
      </c>
      <c r="BB316" s="53" t="b">
        <f>NOT(ISBLANK(Survey!$AU316))</f>
        <v>0</v>
      </c>
      <c r="BC316" s="37" t="str">
        <f t="shared" si="179"/>
        <v>Fail</v>
      </c>
      <c r="BD316" s="38">
        <f>ABS(Survey!$AL316)</f>
        <v>0</v>
      </c>
      <c r="BE316" s="38" cm="1">
        <f t="array" ref="BE316">SUM(SUMIF(Survey!AW316:BD316,{"&gt;0","&lt;0"})*{1,-1})-SUM(SUMIF(Survey!BF316:BM316,{"&gt;0","&lt;0"})*{1,-1})</f>
        <v>0</v>
      </c>
      <c r="BF316" s="46" t="str">
        <f t="shared" si="180"/>
        <v>No holdings</v>
      </c>
      <c r="BG316" s="37">
        <f t="shared" si="181"/>
        <v>0</v>
      </c>
      <c r="BH316" s="196" t="str">
        <f t="shared" si="182"/>
        <v>Fail</v>
      </c>
      <c r="BI316" s="47">
        <f>ABS(Survey!$AL316)</f>
        <v>0</v>
      </c>
      <c r="BJ316" s="47" cm="1">
        <f t="array" ref="BJ316">SUM(SUMIF(Survey!BO316:CH316,{"&gt;0","&lt;0"})*{1,-1})-SUM(SUMIF(Survey!CJ316:DC316,{"&gt;0","&lt;0"})*{1,-1})</f>
        <v>0</v>
      </c>
      <c r="BK316" s="48" t="str">
        <f t="shared" si="183"/>
        <v>No holdings</v>
      </c>
      <c r="BL316" s="49">
        <f t="shared" si="184"/>
        <v>0</v>
      </c>
      <c r="BM316" s="196" t="str">
        <f t="shared" si="185"/>
        <v>Pass</v>
      </c>
      <c r="BN316" s="54" t="b">
        <f>IF(ABS(Survey!$CH316)=0,TRUE,FALSE)</f>
        <v>1</v>
      </c>
      <c r="BO316" s="53" t="b">
        <f>NOT(ISBLANK(Survey!$CI316))</f>
        <v>0</v>
      </c>
      <c r="BP316" s="196" t="str">
        <f t="shared" si="186"/>
        <v>Pass</v>
      </c>
      <c r="BQ316" s="54" t="b">
        <f>IF(ABS(Survey!$DC316)=0,TRUE,FALSE)</f>
        <v>1</v>
      </c>
      <c r="BR316" s="53" t="b">
        <f>NOT(ISBLANK(Survey!$DD316))</f>
        <v>0</v>
      </c>
      <c r="BS316" s="37" t="str">
        <f t="shared" si="187"/>
        <v>Pass</v>
      </c>
      <c r="BT316" s="38" cm="1">
        <f t="array" ref="BT316">SUM(SUMIF(Survey!CD316,{"&gt;0","&lt;0"})*{1,-1})+SUM(SUMIF(Survey!CY316,{"&gt;0","&lt;0"})*{1,-1})</f>
        <v>0</v>
      </c>
      <c r="BU316" s="38">
        <f>SUM(SUMIF(Survey!DF316:DL316,{"&gt;0","&lt;0"})*{1,-1})+SUM(SUMIF(Survey!DN316:DT316,{"&gt;0","&lt;0"})*{1,-1})</f>
        <v>0</v>
      </c>
      <c r="BV316" s="37">
        <f t="shared" si="188"/>
        <v>0</v>
      </c>
      <c r="BW316" s="37">
        <f t="shared" si="189"/>
        <v>0</v>
      </c>
      <c r="BX316" s="196" t="str">
        <f t="shared" si="190"/>
        <v>Pass</v>
      </c>
      <c r="BY316" s="54" t="b">
        <f>IF(ABS(Survey!$DL316)=0,TRUE,FALSE)</f>
        <v>1</v>
      </c>
      <c r="BZ316" s="53" t="b">
        <f>NOT(ISBLANK(Survey!DM316))</f>
        <v>0</v>
      </c>
      <c r="CA316" s="196" t="str">
        <f t="shared" si="191"/>
        <v>Pass</v>
      </c>
      <c r="CB316" s="54" t="b">
        <f>IF(ABS(Survey!$DT316)=0,TRUE,FALSE)</f>
        <v>1</v>
      </c>
      <c r="CC316" s="53" t="b">
        <f>NOT(ISBLANK(Survey!$DU316))</f>
        <v>0</v>
      </c>
      <c r="CD316" s="196" t="str">
        <f t="shared" si="192"/>
        <v>Fail</v>
      </c>
      <c r="CE316" s="47">
        <f>SUM(SUMIF(Survey!EA316:EC316,{"&gt;0","&lt;0"})*{1,-1})</f>
        <v>0</v>
      </c>
      <c r="CF316" s="50">
        <f t="shared" si="193"/>
        <v>0</v>
      </c>
      <c r="CG316" s="50">
        <f t="shared" si="194"/>
        <v>100</v>
      </c>
      <c r="CH316" s="48" t="b">
        <f>IF(OR(Survey!$M316="ETF",Survey!$M316="ETF, alternative mutual fund",Survey!$M316="Closed-end", Survey!$M316="Split share corp"),TRUE,FALSE)</f>
        <v>0</v>
      </c>
      <c r="CI316" s="196" t="str">
        <f t="shared" si="195"/>
        <v>Fail</v>
      </c>
      <c r="CJ316" s="47">
        <f>SUM(SUMIF(Survey!EE316:EK316,{"&gt;0","&lt;0"})*{1,-1})</f>
        <v>0</v>
      </c>
      <c r="CK316" s="50">
        <f t="shared" si="196"/>
        <v>0</v>
      </c>
      <c r="CL316" s="49">
        <f t="shared" si="197"/>
        <v>100</v>
      </c>
      <c r="CM316" s="196" t="str">
        <f t="shared" si="198"/>
        <v>Fail</v>
      </c>
      <c r="CN316" s="47">
        <f>SUM(SUMIF(Survey!EM316:ES316,{"&gt;0","&lt;0"})*{1,-1})</f>
        <v>0</v>
      </c>
      <c r="CO316" s="50">
        <f t="shared" si="199"/>
        <v>0</v>
      </c>
      <c r="CP316" s="49">
        <f t="shared" si="200"/>
        <v>100</v>
      </c>
    </row>
    <row r="317" spans="1:94">
      <c r="A317" s="1">
        <v>314</v>
      </c>
      <c r="B317" s="37" t="str">
        <f t="shared" si="161"/>
        <v>Pass</v>
      </c>
      <c r="C317" s="37" t="str">
        <f>IF(COUNTBLANK(Survey!B317:ET317)=$C$2, "Pass", "Fail")</f>
        <v>Pass</v>
      </c>
      <c r="D317" s="37" t="str">
        <f t="shared" si="162"/>
        <v>Fail</v>
      </c>
      <c r="F317" s="196" t="str">
        <f t="shared" si="163"/>
        <v>Fail</v>
      </c>
      <c r="G317" s="43">
        <f>COUNTBLANK(Survey!B317:D317)+COUNTBLANK(Survey!G317)+COUNTBLANK(Survey!I317)+COUNTBLANK(Survey!L317:M317)+COUNTBLANK(Survey!P317)+COUNTBLANK(Survey!S317:U317)+COUNTBLANK(Survey!AA317:AC317)+COUNTBLANK(Survey!AF317:AG317)+COUNTBLANK(Survey!AK317)</f>
        <v>17</v>
      </c>
      <c r="H317" s="196" t="str">
        <f t="shared" si="164"/>
        <v>Pass</v>
      </c>
      <c r="I317" s="44">
        <f>LEN(Survey!E317)</f>
        <v>0</v>
      </c>
      <c r="J317" s="196" t="str">
        <f t="shared" si="165"/>
        <v>Pass</v>
      </c>
      <c r="K317" s="43">
        <f>LEN(Survey!F317)</f>
        <v>0</v>
      </c>
      <c r="L317" s="196" t="str">
        <f t="shared" si="166"/>
        <v>Pass</v>
      </c>
      <c r="M317" s="44">
        <f>LEN(Survey!H317)</f>
        <v>0</v>
      </c>
      <c r="N317" s="43" t="str">
        <f>IF(Survey!$L317="Prospectus fund", "Yes", "No")</f>
        <v>No</v>
      </c>
      <c r="O317" s="196" t="str">
        <f t="shared" si="167"/>
        <v>Pass</v>
      </c>
      <c r="P317" s="44">
        <f>MOD((LEN(Survey!J317)+2),11)</f>
        <v>2</v>
      </c>
      <c r="Q317" s="48" t="b">
        <f>IF(OR(Survey!$M317="ETF",Survey!$M317="ETF, alternative mutual fund",Survey!$M317="Closed-end", Survey!$M317="Split share corp", Survey!$I317="Yes"),TRUE,FALSE)</f>
        <v>0</v>
      </c>
      <c r="R317" s="196" t="str">
        <f>IFERROR(IF(AND(OR(U317=V317,V317 = "Either"),NOT(ISBLANK(Survey!K317))),"Pass","Fail"),"Pass")</f>
        <v>Fail</v>
      </c>
      <c r="S317" s="47" cm="1">
        <f t="array" ref="S317">SUM(SUMIF(Survey!BO317:CH317,{"&gt;0","&lt;0"})*{1,-1})</f>
        <v>0</v>
      </c>
      <c r="T317" s="54" cm="1">
        <f t="array" ref="T317">SUM(SUMIF(Survey!BR317,{"&gt;0","&lt;0"})*{1,-1})+SUM(SUMIF(Survey!CB317,{"&gt;0","&lt;0"})*{1,-1})</f>
        <v>0</v>
      </c>
      <c r="U317" s="54">
        <f>Survey!K317</f>
        <v>0</v>
      </c>
      <c r="V317" s="53" t="str">
        <f t="shared" si="168"/>
        <v>Stand-alone</v>
      </c>
      <c r="W317" s="196" t="str">
        <f t="shared" si="169"/>
        <v>Fail</v>
      </c>
      <c r="X317" s="93" cm="1">
        <f t="array" ref="X317">SUM(SUMIF(Survey!BO317:CH317,{"&gt;0","&lt;0"})*{1,-1})+SUM(SUMIF(Survey!CJ317:DC317,{"&gt;0","&lt;0"})*{1,-1})</f>
        <v>0</v>
      </c>
      <c r="Y317" s="93">
        <f>IFERROR(X317/(Survey!$AL317),0)</f>
        <v>0</v>
      </c>
      <c r="Z317" s="198" t="b">
        <f>IF(OR(Survey!$M317="Alternative strategy or hedge",Survey!$M317="Other",Survey!$L317="Prospectus fund"),TRUE,FALSE)</f>
        <v>0</v>
      </c>
      <c r="AA317" s="198" t="b">
        <f>NOT(ISBLANK(Survey!$M317))</f>
        <v>0</v>
      </c>
      <c r="AB317" s="196" t="str">
        <f t="shared" si="170"/>
        <v>Pass</v>
      </c>
      <c r="AC317" s="54" t="b">
        <f>NOT(ISNUMBER(SEARCH("Other",Survey!$P317)))</f>
        <v>1</v>
      </c>
      <c r="AD317" s="53" t="b">
        <f>NOT(ISBLANK(Survey!$Q317))</f>
        <v>0</v>
      </c>
      <c r="AE317" s="239" t="str" cm="1">
        <f t="array" ref="AE317">IF(OR(IF(OR($AG317+$AH317 = 2, $AI317=1), FALSE, TRUE), AND($AF317:$AF317 = 0)),"Pass","Fail")</f>
        <v>Pass</v>
      </c>
      <c r="AF317" s="235">
        <f>COUNTBLANK(Survey!$W317:$Z317)</f>
        <v>4</v>
      </c>
      <c r="AG317" s="235">
        <f>IF(Survey!$I317="Yes",1,0)</f>
        <v>0</v>
      </c>
      <c r="AH317" s="235">
        <f>IF(OR(Survey!$M317="Mutual fund",Survey!$M317="Alternative mutual fund",Survey!$M317="Money market"),1,0)</f>
        <v>0</v>
      </c>
      <c r="AI317" s="240">
        <f>IF(OR(Survey!$M317="ETF",Survey!$M317="ETF, alternative mutual fund"),1,0)</f>
        <v>0</v>
      </c>
      <c r="AJ317" s="196" t="str">
        <f t="shared" si="171"/>
        <v>Pass</v>
      </c>
      <c r="AK317" s="54" t="b">
        <f>NOT(ISNUMBER(SEARCH("Yes",Survey!$AC317)))</f>
        <v>1</v>
      </c>
      <c r="AL317" s="53" t="b">
        <f>IF(COUNTBLANK(Survey!$AD317:$AE317)=0,TRUE, FALSE)</f>
        <v>0</v>
      </c>
      <c r="AM317" s="196" t="str">
        <f t="shared" si="172"/>
        <v>Pass</v>
      </c>
      <c r="AN317" s="54" t="b">
        <f>NOT(ISNUMBER(SEARCH("Yes",Survey!$AF317)))</f>
        <v>1</v>
      </c>
      <c r="AO317" s="53" t="b">
        <f>NOT(ISBLANK(Survey!$AH317))</f>
        <v>0</v>
      </c>
      <c r="AP317" s="196" t="str">
        <f t="shared" si="173"/>
        <v>Pass</v>
      </c>
      <c r="AQ317" s="54" t="b">
        <f>NOT(OR(ISNUMBER(SEARCH("Other",Survey!$AH317)),ISNUMBER(SEARCH("Multiple",Survey!$AH317))))</f>
        <v>1</v>
      </c>
      <c r="AR317" s="53" t="b">
        <f>NOT(ISBLANK(Survey!$AI317))</f>
        <v>0</v>
      </c>
      <c r="AS317" s="196" t="str">
        <f t="shared" si="174"/>
        <v>Fail</v>
      </c>
      <c r="AT317" s="45">
        <f>(Survey!$AL317)</f>
        <v>0</v>
      </c>
      <c r="AU317" s="37" t="str">
        <f t="shared" si="175"/>
        <v>Fail</v>
      </c>
      <c r="AV317" s="38">
        <f>ABS(Survey!$AL317)</f>
        <v>0</v>
      </c>
      <c r="AW317" s="64">
        <f>ABS(Survey!$AM317)+Survey!$AN317-ABS(Survey!$AO317)+ABS(Survey!$AP317)-ABS(Survey!$AQ317)+ABS(Survey!$AR317)-ABS(Survey!$AS317)+Survey!$AT317</f>
        <v>0</v>
      </c>
      <c r="AX317" s="46" t="str">
        <f t="shared" si="176"/>
        <v>No holdings</v>
      </c>
      <c r="AY317" s="37">
        <f t="shared" si="177"/>
        <v>0</v>
      </c>
      <c r="AZ317" s="196" t="str">
        <f t="shared" si="178"/>
        <v>Pass</v>
      </c>
      <c r="BA317" s="54" t="b">
        <f>IF(ABS(Survey!$AT317)=0,TRUE,FALSE)</f>
        <v>1</v>
      </c>
      <c r="BB317" s="53" t="b">
        <f>NOT(ISBLANK(Survey!$AU317))</f>
        <v>0</v>
      </c>
      <c r="BC317" s="37" t="str">
        <f t="shared" si="179"/>
        <v>Fail</v>
      </c>
      <c r="BD317" s="38">
        <f>ABS(Survey!$AL317)</f>
        <v>0</v>
      </c>
      <c r="BE317" s="38" cm="1">
        <f t="array" ref="BE317">SUM(SUMIF(Survey!AW317:BD317,{"&gt;0","&lt;0"})*{1,-1})-SUM(SUMIF(Survey!BF317:BM317,{"&gt;0","&lt;0"})*{1,-1})</f>
        <v>0</v>
      </c>
      <c r="BF317" s="46" t="str">
        <f t="shared" si="180"/>
        <v>No holdings</v>
      </c>
      <c r="BG317" s="37">
        <f t="shared" si="181"/>
        <v>0</v>
      </c>
      <c r="BH317" s="196" t="str">
        <f t="shared" si="182"/>
        <v>Fail</v>
      </c>
      <c r="BI317" s="47">
        <f>ABS(Survey!$AL317)</f>
        <v>0</v>
      </c>
      <c r="BJ317" s="47" cm="1">
        <f t="array" ref="BJ317">SUM(SUMIF(Survey!BO317:CH317,{"&gt;0","&lt;0"})*{1,-1})-SUM(SUMIF(Survey!CJ317:DC317,{"&gt;0","&lt;0"})*{1,-1})</f>
        <v>0</v>
      </c>
      <c r="BK317" s="48" t="str">
        <f t="shared" si="183"/>
        <v>No holdings</v>
      </c>
      <c r="BL317" s="49">
        <f t="shared" si="184"/>
        <v>0</v>
      </c>
      <c r="BM317" s="196" t="str">
        <f t="shared" si="185"/>
        <v>Pass</v>
      </c>
      <c r="BN317" s="54" t="b">
        <f>IF(ABS(Survey!$CH317)=0,TRUE,FALSE)</f>
        <v>1</v>
      </c>
      <c r="BO317" s="53" t="b">
        <f>NOT(ISBLANK(Survey!$CI317))</f>
        <v>0</v>
      </c>
      <c r="BP317" s="196" t="str">
        <f t="shared" si="186"/>
        <v>Pass</v>
      </c>
      <c r="BQ317" s="54" t="b">
        <f>IF(ABS(Survey!$DC317)=0,TRUE,FALSE)</f>
        <v>1</v>
      </c>
      <c r="BR317" s="53" t="b">
        <f>NOT(ISBLANK(Survey!$DD317))</f>
        <v>0</v>
      </c>
      <c r="BS317" s="37" t="str">
        <f t="shared" si="187"/>
        <v>Pass</v>
      </c>
      <c r="BT317" s="38" cm="1">
        <f t="array" ref="BT317">SUM(SUMIF(Survey!CD317,{"&gt;0","&lt;0"})*{1,-1})+SUM(SUMIF(Survey!CY317,{"&gt;0","&lt;0"})*{1,-1})</f>
        <v>0</v>
      </c>
      <c r="BU317" s="38">
        <f>SUM(SUMIF(Survey!DF317:DL317,{"&gt;0","&lt;0"})*{1,-1})+SUM(SUMIF(Survey!DN317:DT317,{"&gt;0","&lt;0"})*{1,-1})</f>
        <v>0</v>
      </c>
      <c r="BV317" s="37">
        <f t="shared" si="188"/>
        <v>0</v>
      </c>
      <c r="BW317" s="37">
        <f t="shared" si="189"/>
        <v>0</v>
      </c>
      <c r="BX317" s="196" t="str">
        <f t="shared" si="190"/>
        <v>Pass</v>
      </c>
      <c r="BY317" s="54" t="b">
        <f>IF(ABS(Survey!$DL317)=0,TRUE,FALSE)</f>
        <v>1</v>
      </c>
      <c r="BZ317" s="53" t="b">
        <f>NOT(ISBLANK(Survey!DM317))</f>
        <v>0</v>
      </c>
      <c r="CA317" s="196" t="str">
        <f t="shared" si="191"/>
        <v>Pass</v>
      </c>
      <c r="CB317" s="54" t="b">
        <f>IF(ABS(Survey!$DT317)=0,TRUE,FALSE)</f>
        <v>1</v>
      </c>
      <c r="CC317" s="53" t="b">
        <f>NOT(ISBLANK(Survey!$DU317))</f>
        <v>0</v>
      </c>
      <c r="CD317" s="196" t="str">
        <f t="shared" si="192"/>
        <v>Fail</v>
      </c>
      <c r="CE317" s="47">
        <f>SUM(SUMIF(Survey!EA317:EC317,{"&gt;0","&lt;0"})*{1,-1})</f>
        <v>0</v>
      </c>
      <c r="CF317" s="50">
        <f t="shared" si="193"/>
        <v>0</v>
      </c>
      <c r="CG317" s="50">
        <f t="shared" si="194"/>
        <v>100</v>
      </c>
      <c r="CH317" s="48" t="b">
        <f>IF(OR(Survey!$M317="ETF",Survey!$M317="ETF, alternative mutual fund",Survey!$M317="Closed-end", Survey!$M317="Split share corp"),TRUE,FALSE)</f>
        <v>0</v>
      </c>
      <c r="CI317" s="196" t="str">
        <f t="shared" si="195"/>
        <v>Fail</v>
      </c>
      <c r="CJ317" s="47">
        <f>SUM(SUMIF(Survey!EE317:EK317,{"&gt;0","&lt;0"})*{1,-1})</f>
        <v>0</v>
      </c>
      <c r="CK317" s="50">
        <f t="shared" si="196"/>
        <v>0</v>
      </c>
      <c r="CL317" s="49">
        <f t="shared" si="197"/>
        <v>100</v>
      </c>
      <c r="CM317" s="196" t="str">
        <f t="shared" si="198"/>
        <v>Fail</v>
      </c>
      <c r="CN317" s="47">
        <f>SUM(SUMIF(Survey!EM317:ES317,{"&gt;0","&lt;0"})*{1,-1})</f>
        <v>0</v>
      </c>
      <c r="CO317" s="50">
        <f t="shared" si="199"/>
        <v>0</v>
      </c>
      <c r="CP317" s="49">
        <f t="shared" si="200"/>
        <v>100</v>
      </c>
    </row>
    <row r="318" spans="1:94">
      <c r="A318" s="1">
        <v>315</v>
      </c>
      <c r="B318" s="37" t="str">
        <f t="shared" si="161"/>
        <v>Pass</v>
      </c>
      <c r="C318" s="37" t="str">
        <f>IF(COUNTBLANK(Survey!B318:ET318)=$C$2, "Pass", "Fail")</f>
        <v>Pass</v>
      </c>
      <c r="D318" s="37" t="str">
        <f t="shared" si="162"/>
        <v>Fail</v>
      </c>
      <c r="F318" s="196" t="str">
        <f t="shared" si="163"/>
        <v>Fail</v>
      </c>
      <c r="G318" s="43">
        <f>COUNTBLANK(Survey!B318:D318)+COUNTBLANK(Survey!G318)+COUNTBLANK(Survey!I318)+COUNTBLANK(Survey!L318:M318)+COUNTBLANK(Survey!P318)+COUNTBLANK(Survey!S318:U318)+COUNTBLANK(Survey!AA318:AC318)+COUNTBLANK(Survey!AF318:AG318)+COUNTBLANK(Survey!AK318)</f>
        <v>17</v>
      </c>
      <c r="H318" s="196" t="str">
        <f t="shared" si="164"/>
        <v>Pass</v>
      </c>
      <c r="I318" s="44">
        <f>LEN(Survey!E318)</f>
        <v>0</v>
      </c>
      <c r="J318" s="196" t="str">
        <f t="shared" si="165"/>
        <v>Pass</v>
      </c>
      <c r="K318" s="43">
        <f>LEN(Survey!F318)</f>
        <v>0</v>
      </c>
      <c r="L318" s="196" t="str">
        <f t="shared" si="166"/>
        <v>Pass</v>
      </c>
      <c r="M318" s="44">
        <f>LEN(Survey!H318)</f>
        <v>0</v>
      </c>
      <c r="N318" s="43" t="str">
        <f>IF(Survey!$L318="Prospectus fund", "Yes", "No")</f>
        <v>No</v>
      </c>
      <c r="O318" s="196" t="str">
        <f t="shared" si="167"/>
        <v>Pass</v>
      </c>
      <c r="P318" s="44">
        <f>MOD((LEN(Survey!J318)+2),11)</f>
        <v>2</v>
      </c>
      <c r="Q318" s="48" t="b">
        <f>IF(OR(Survey!$M318="ETF",Survey!$M318="ETF, alternative mutual fund",Survey!$M318="Closed-end", Survey!$M318="Split share corp", Survey!$I318="Yes"),TRUE,FALSE)</f>
        <v>0</v>
      </c>
      <c r="R318" s="196" t="str">
        <f>IFERROR(IF(AND(OR(U318=V318,V318 = "Either"),NOT(ISBLANK(Survey!K318))),"Pass","Fail"),"Pass")</f>
        <v>Fail</v>
      </c>
      <c r="S318" s="47" cm="1">
        <f t="array" ref="S318">SUM(SUMIF(Survey!BO318:CH318,{"&gt;0","&lt;0"})*{1,-1})</f>
        <v>0</v>
      </c>
      <c r="T318" s="54" cm="1">
        <f t="array" ref="T318">SUM(SUMIF(Survey!BR318,{"&gt;0","&lt;0"})*{1,-1})+SUM(SUMIF(Survey!CB318,{"&gt;0","&lt;0"})*{1,-1})</f>
        <v>0</v>
      </c>
      <c r="U318" s="54">
        <f>Survey!K318</f>
        <v>0</v>
      </c>
      <c r="V318" s="53" t="str">
        <f t="shared" si="168"/>
        <v>Stand-alone</v>
      </c>
      <c r="W318" s="196" t="str">
        <f t="shared" si="169"/>
        <v>Fail</v>
      </c>
      <c r="X318" s="93" cm="1">
        <f t="array" ref="X318">SUM(SUMIF(Survey!BO318:CH318,{"&gt;0","&lt;0"})*{1,-1})+SUM(SUMIF(Survey!CJ318:DC318,{"&gt;0","&lt;0"})*{1,-1})</f>
        <v>0</v>
      </c>
      <c r="Y318" s="93">
        <f>IFERROR(X318/(Survey!$AL318),0)</f>
        <v>0</v>
      </c>
      <c r="Z318" s="198" t="b">
        <f>IF(OR(Survey!$M318="Alternative strategy or hedge",Survey!$M318="Other",Survey!$L318="Prospectus fund"),TRUE,FALSE)</f>
        <v>0</v>
      </c>
      <c r="AA318" s="198" t="b">
        <f>NOT(ISBLANK(Survey!$M318))</f>
        <v>0</v>
      </c>
      <c r="AB318" s="196" t="str">
        <f t="shared" si="170"/>
        <v>Pass</v>
      </c>
      <c r="AC318" s="54" t="b">
        <f>NOT(ISNUMBER(SEARCH("Other",Survey!$P318)))</f>
        <v>1</v>
      </c>
      <c r="AD318" s="53" t="b">
        <f>NOT(ISBLANK(Survey!$Q318))</f>
        <v>0</v>
      </c>
      <c r="AE318" s="239" t="str" cm="1">
        <f t="array" ref="AE318">IF(OR(IF(OR($AG318+$AH318 = 2, $AI318=1), FALSE, TRUE), AND($AF318:$AF318 = 0)),"Pass","Fail")</f>
        <v>Pass</v>
      </c>
      <c r="AF318" s="235">
        <f>COUNTBLANK(Survey!$W318:$Z318)</f>
        <v>4</v>
      </c>
      <c r="AG318" s="235">
        <f>IF(Survey!$I318="Yes",1,0)</f>
        <v>0</v>
      </c>
      <c r="AH318" s="235">
        <f>IF(OR(Survey!$M318="Mutual fund",Survey!$M318="Alternative mutual fund",Survey!$M318="Money market"),1,0)</f>
        <v>0</v>
      </c>
      <c r="AI318" s="240">
        <f>IF(OR(Survey!$M318="ETF",Survey!$M318="ETF, alternative mutual fund"),1,0)</f>
        <v>0</v>
      </c>
      <c r="AJ318" s="196" t="str">
        <f t="shared" si="171"/>
        <v>Pass</v>
      </c>
      <c r="AK318" s="54" t="b">
        <f>NOT(ISNUMBER(SEARCH("Yes",Survey!$AC318)))</f>
        <v>1</v>
      </c>
      <c r="AL318" s="53" t="b">
        <f>IF(COUNTBLANK(Survey!$AD318:$AE318)=0,TRUE, FALSE)</f>
        <v>0</v>
      </c>
      <c r="AM318" s="196" t="str">
        <f t="shared" si="172"/>
        <v>Pass</v>
      </c>
      <c r="AN318" s="54" t="b">
        <f>NOT(ISNUMBER(SEARCH("Yes",Survey!$AF318)))</f>
        <v>1</v>
      </c>
      <c r="AO318" s="53" t="b">
        <f>NOT(ISBLANK(Survey!$AH318))</f>
        <v>0</v>
      </c>
      <c r="AP318" s="196" t="str">
        <f t="shared" si="173"/>
        <v>Pass</v>
      </c>
      <c r="AQ318" s="54" t="b">
        <f>NOT(OR(ISNUMBER(SEARCH("Other",Survey!$AH318)),ISNUMBER(SEARCH("Multiple",Survey!$AH318))))</f>
        <v>1</v>
      </c>
      <c r="AR318" s="53" t="b">
        <f>NOT(ISBLANK(Survey!$AI318))</f>
        <v>0</v>
      </c>
      <c r="AS318" s="196" t="str">
        <f t="shared" si="174"/>
        <v>Fail</v>
      </c>
      <c r="AT318" s="45">
        <f>(Survey!$AL318)</f>
        <v>0</v>
      </c>
      <c r="AU318" s="37" t="str">
        <f t="shared" si="175"/>
        <v>Fail</v>
      </c>
      <c r="AV318" s="38">
        <f>ABS(Survey!$AL318)</f>
        <v>0</v>
      </c>
      <c r="AW318" s="64">
        <f>ABS(Survey!$AM318)+Survey!$AN318-ABS(Survey!$AO318)+ABS(Survey!$AP318)-ABS(Survey!$AQ318)+ABS(Survey!$AR318)-ABS(Survey!$AS318)+Survey!$AT318</f>
        <v>0</v>
      </c>
      <c r="AX318" s="46" t="str">
        <f t="shared" si="176"/>
        <v>No holdings</v>
      </c>
      <c r="AY318" s="37">
        <f t="shared" si="177"/>
        <v>0</v>
      </c>
      <c r="AZ318" s="196" t="str">
        <f t="shared" si="178"/>
        <v>Pass</v>
      </c>
      <c r="BA318" s="54" t="b">
        <f>IF(ABS(Survey!$AT318)=0,TRUE,FALSE)</f>
        <v>1</v>
      </c>
      <c r="BB318" s="53" t="b">
        <f>NOT(ISBLANK(Survey!$AU318))</f>
        <v>0</v>
      </c>
      <c r="BC318" s="37" t="str">
        <f t="shared" si="179"/>
        <v>Fail</v>
      </c>
      <c r="BD318" s="38">
        <f>ABS(Survey!$AL318)</f>
        <v>0</v>
      </c>
      <c r="BE318" s="38" cm="1">
        <f t="array" ref="BE318">SUM(SUMIF(Survey!AW318:BD318,{"&gt;0","&lt;0"})*{1,-1})-SUM(SUMIF(Survey!BF318:BM318,{"&gt;0","&lt;0"})*{1,-1})</f>
        <v>0</v>
      </c>
      <c r="BF318" s="46" t="str">
        <f t="shared" si="180"/>
        <v>No holdings</v>
      </c>
      <c r="BG318" s="37">
        <f t="shared" si="181"/>
        <v>0</v>
      </c>
      <c r="BH318" s="196" t="str">
        <f t="shared" si="182"/>
        <v>Fail</v>
      </c>
      <c r="BI318" s="47">
        <f>ABS(Survey!$AL318)</f>
        <v>0</v>
      </c>
      <c r="BJ318" s="47" cm="1">
        <f t="array" ref="BJ318">SUM(SUMIF(Survey!BO318:CH318,{"&gt;0","&lt;0"})*{1,-1})-SUM(SUMIF(Survey!CJ318:DC318,{"&gt;0","&lt;0"})*{1,-1})</f>
        <v>0</v>
      </c>
      <c r="BK318" s="48" t="str">
        <f t="shared" si="183"/>
        <v>No holdings</v>
      </c>
      <c r="BL318" s="49">
        <f t="shared" si="184"/>
        <v>0</v>
      </c>
      <c r="BM318" s="196" t="str">
        <f t="shared" si="185"/>
        <v>Pass</v>
      </c>
      <c r="BN318" s="54" t="b">
        <f>IF(ABS(Survey!$CH318)=0,TRUE,FALSE)</f>
        <v>1</v>
      </c>
      <c r="BO318" s="53" t="b">
        <f>NOT(ISBLANK(Survey!$CI318))</f>
        <v>0</v>
      </c>
      <c r="BP318" s="196" t="str">
        <f t="shared" si="186"/>
        <v>Pass</v>
      </c>
      <c r="BQ318" s="54" t="b">
        <f>IF(ABS(Survey!$DC318)=0,TRUE,FALSE)</f>
        <v>1</v>
      </c>
      <c r="BR318" s="53" t="b">
        <f>NOT(ISBLANK(Survey!$DD318))</f>
        <v>0</v>
      </c>
      <c r="BS318" s="37" t="str">
        <f t="shared" si="187"/>
        <v>Pass</v>
      </c>
      <c r="BT318" s="38" cm="1">
        <f t="array" ref="BT318">SUM(SUMIF(Survey!CD318,{"&gt;0","&lt;0"})*{1,-1})+SUM(SUMIF(Survey!CY318,{"&gt;0","&lt;0"})*{1,-1})</f>
        <v>0</v>
      </c>
      <c r="BU318" s="38">
        <f>SUM(SUMIF(Survey!DF318:DL318,{"&gt;0","&lt;0"})*{1,-1})+SUM(SUMIF(Survey!DN318:DT318,{"&gt;0","&lt;0"})*{1,-1})</f>
        <v>0</v>
      </c>
      <c r="BV318" s="37">
        <f t="shared" si="188"/>
        <v>0</v>
      </c>
      <c r="BW318" s="37">
        <f t="shared" si="189"/>
        <v>0</v>
      </c>
      <c r="BX318" s="196" t="str">
        <f t="shared" si="190"/>
        <v>Pass</v>
      </c>
      <c r="BY318" s="54" t="b">
        <f>IF(ABS(Survey!$DL318)=0,TRUE,FALSE)</f>
        <v>1</v>
      </c>
      <c r="BZ318" s="53" t="b">
        <f>NOT(ISBLANK(Survey!DM318))</f>
        <v>0</v>
      </c>
      <c r="CA318" s="196" t="str">
        <f t="shared" si="191"/>
        <v>Pass</v>
      </c>
      <c r="CB318" s="54" t="b">
        <f>IF(ABS(Survey!$DT318)=0,TRUE,FALSE)</f>
        <v>1</v>
      </c>
      <c r="CC318" s="53" t="b">
        <f>NOT(ISBLANK(Survey!$DU318))</f>
        <v>0</v>
      </c>
      <c r="CD318" s="196" t="str">
        <f t="shared" si="192"/>
        <v>Fail</v>
      </c>
      <c r="CE318" s="47">
        <f>SUM(SUMIF(Survey!EA318:EC318,{"&gt;0","&lt;0"})*{1,-1})</f>
        <v>0</v>
      </c>
      <c r="CF318" s="50">
        <f t="shared" si="193"/>
        <v>0</v>
      </c>
      <c r="CG318" s="50">
        <f t="shared" si="194"/>
        <v>100</v>
      </c>
      <c r="CH318" s="48" t="b">
        <f>IF(OR(Survey!$M318="ETF",Survey!$M318="ETF, alternative mutual fund",Survey!$M318="Closed-end", Survey!$M318="Split share corp"),TRUE,FALSE)</f>
        <v>0</v>
      </c>
      <c r="CI318" s="196" t="str">
        <f t="shared" si="195"/>
        <v>Fail</v>
      </c>
      <c r="CJ318" s="47">
        <f>SUM(SUMIF(Survey!EE318:EK318,{"&gt;0","&lt;0"})*{1,-1})</f>
        <v>0</v>
      </c>
      <c r="CK318" s="50">
        <f t="shared" si="196"/>
        <v>0</v>
      </c>
      <c r="CL318" s="49">
        <f t="shared" si="197"/>
        <v>100</v>
      </c>
      <c r="CM318" s="196" t="str">
        <f t="shared" si="198"/>
        <v>Fail</v>
      </c>
      <c r="CN318" s="47">
        <f>SUM(SUMIF(Survey!EM318:ES318,{"&gt;0","&lt;0"})*{1,-1})</f>
        <v>0</v>
      </c>
      <c r="CO318" s="50">
        <f t="shared" si="199"/>
        <v>0</v>
      </c>
      <c r="CP318" s="49">
        <f t="shared" si="200"/>
        <v>100</v>
      </c>
    </row>
    <row r="319" spans="1:94">
      <c r="A319" s="1">
        <v>316</v>
      </c>
      <c r="B319" s="37" t="str">
        <f t="shared" si="161"/>
        <v>Pass</v>
      </c>
      <c r="C319" s="37" t="str">
        <f>IF(COUNTBLANK(Survey!B319:ET319)=$C$2, "Pass", "Fail")</f>
        <v>Pass</v>
      </c>
      <c r="D319" s="37" t="str">
        <f t="shared" si="162"/>
        <v>Fail</v>
      </c>
      <c r="F319" s="196" t="str">
        <f t="shared" si="163"/>
        <v>Fail</v>
      </c>
      <c r="G319" s="43">
        <f>COUNTBLANK(Survey!B319:D319)+COUNTBLANK(Survey!G319)+COUNTBLANK(Survey!I319)+COUNTBLANK(Survey!L319:M319)+COUNTBLANK(Survey!P319)+COUNTBLANK(Survey!S319:U319)+COUNTBLANK(Survey!AA319:AC319)+COUNTBLANK(Survey!AF319:AG319)+COUNTBLANK(Survey!AK319)</f>
        <v>17</v>
      </c>
      <c r="H319" s="196" t="str">
        <f t="shared" si="164"/>
        <v>Pass</v>
      </c>
      <c r="I319" s="44">
        <f>LEN(Survey!E319)</f>
        <v>0</v>
      </c>
      <c r="J319" s="196" t="str">
        <f t="shared" si="165"/>
        <v>Pass</v>
      </c>
      <c r="K319" s="43">
        <f>LEN(Survey!F319)</f>
        <v>0</v>
      </c>
      <c r="L319" s="196" t="str">
        <f t="shared" si="166"/>
        <v>Pass</v>
      </c>
      <c r="M319" s="44">
        <f>LEN(Survey!H319)</f>
        <v>0</v>
      </c>
      <c r="N319" s="43" t="str">
        <f>IF(Survey!$L319="Prospectus fund", "Yes", "No")</f>
        <v>No</v>
      </c>
      <c r="O319" s="196" t="str">
        <f t="shared" si="167"/>
        <v>Pass</v>
      </c>
      <c r="P319" s="44">
        <f>MOD((LEN(Survey!J319)+2),11)</f>
        <v>2</v>
      </c>
      <c r="Q319" s="48" t="b">
        <f>IF(OR(Survey!$M319="ETF",Survey!$M319="ETF, alternative mutual fund",Survey!$M319="Closed-end", Survey!$M319="Split share corp", Survey!$I319="Yes"),TRUE,FALSE)</f>
        <v>0</v>
      </c>
      <c r="R319" s="196" t="str">
        <f>IFERROR(IF(AND(OR(U319=V319,V319 = "Either"),NOT(ISBLANK(Survey!K319))),"Pass","Fail"),"Pass")</f>
        <v>Fail</v>
      </c>
      <c r="S319" s="47" cm="1">
        <f t="array" ref="S319">SUM(SUMIF(Survey!BO319:CH319,{"&gt;0","&lt;0"})*{1,-1})</f>
        <v>0</v>
      </c>
      <c r="T319" s="54" cm="1">
        <f t="array" ref="T319">SUM(SUMIF(Survey!BR319,{"&gt;0","&lt;0"})*{1,-1})+SUM(SUMIF(Survey!CB319,{"&gt;0","&lt;0"})*{1,-1})</f>
        <v>0</v>
      </c>
      <c r="U319" s="54">
        <f>Survey!K319</f>
        <v>0</v>
      </c>
      <c r="V319" s="53" t="str">
        <f t="shared" si="168"/>
        <v>Stand-alone</v>
      </c>
      <c r="W319" s="196" t="str">
        <f t="shared" si="169"/>
        <v>Fail</v>
      </c>
      <c r="X319" s="93" cm="1">
        <f t="array" ref="X319">SUM(SUMIF(Survey!BO319:CH319,{"&gt;0","&lt;0"})*{1,-1})+SUM(SUMIF(Survey!CJ319:DC319,{"&gt;0","&lt;0"})*{1,-1})</f>
        <v>0</v>
      </c>
      <c r="Y319" s="93">
        <f>IFERROR(X319/(Survey!$AL319),0)</f>
        <v>0</v>
      </c>
      <c r="Z319" s="198" t="b">
        <f>IF(OR(Survey!$M319="Alternative strategy or hedge",Survey!$M319="Other",Survey!$L319="Prospectus fund"),TRUE,FALSE)</f>
        <v>0</v>
      </c>
      <c r="AA319" s="198" t="b">
        <f>NOT(ISBLANK(Survey!$M319))</f>
        <v>0</v>
      </c>
      <c r="AB319" s="196" t="str">
        <f t="shared" si="170"/>
        <v>Pass</v>
      </c>
      <c r="AC319" s="54" t="b">
        <f>NOT(ISNUMBER(SEARCH("Other",Survey!$P319)))</f>
        <v>1</v>
      </c>
      <c r="AD319" s="53" t="b">
        <f>NOT(ISBLANK(Survey!$Q319))</f>
        <v>0</v>
      </c>
      <c r="AE319" s="239" t="str" cm="1">
        <f t="array" ref="AE319">IF(OR(IF(OR($AG319+$AH319 = 2, $AI319=1), FALSE, TRUE), AND($AF319:$AF319 = 0)),"Pass","Fail")</f>
        <v>Pass</v>
      </c>
      <c r="AF319" s="235">
        <f>COUNTBLANK(Survey!$W319:$Z319)</f>
        <v>4</v>
      </c>
      <c r="AG319" s="235">
        <f>IF(Survey!$I319="Yes",1,0)</f>
        <v>0</v>
      </c>
      <c r="AH319" s="235">
        <f>IF(OR(Survey!$M319="Mutual fund",Survey!$M319="Alternative mutual fund",Survey!$M319="Money market"),1,0)</f>
        <v>0</v>
      </c>
      <c r="AI319" s="240">
        <f>IF(OR(Survey!$M319="ETF",Survey!$M319="ETF, alternative mutual fund"),1,0)</f>
        <v>0</v>
      </c>
      <c r="AJ319" s="196" t="str">
        <f t="shared" si="171"/>
        <v>Pass</v>
      </c>
      <c r="AK319" s="54" t="b">
        <f>NOT(ISNUMBER(SEARCH("Yes",Survey!$AC319)))</f>
        <v>1</v>
      </c>
      <c r="AL319" s="53" t="b">
        <f>IF(COUNTBLANK(Survey!$AD319:$AE319)=0,TRUE, FALSE)</f>
        <v>0</v>
      </c>
      <c r="AM319" s="196" t="str">
        <f t="shared" si="172"/>
        <v>Pass</v>
      </c>
      <c r="AN319" s="54" t="b">
        <f>NOT(ISNUMBER(SEARCH("Yes",Survey!$AF319)))</f>
        <v>1</v>
      </c>
      <c r="AO319" s="53" t="b">
        <f>NOT(ISBLANK(Survey!$AH319))</f>
        <v>0</v>
      </c>
      <c r="AP319" s="196" t="str">
        <f t="shared" si="173"/>
        <v>Pass</v>
      </c>
      <c r="AQ319" s="54" t="b">
        <f>NOT(OR(ISNUMBER(SEARCH("Other",Survey!$AH319)),ISNUMBER(SEARCH("Multiple",Survey!$AH319))))</f>
        <v>1</v>
      </c>
      <c r="AR319" s="53" t="b">
        <f>NOT(ISBLANK(Survey!$AI319))</f>
        <v>0</v>
      </c>
      <c r="AS319" s="196" t="str">
        <f t="shared" si="174"/>
        <v>Fail</v>
      </c>
      <c r="AT319" s="45">
        <f>(Survey!$AL319)</f>
        <v>0</v>
      </c>
      <c r="AU319" s="37" t="str">
        <f t="shared" si="175"/>
        <v>Fail</v>
      </c>
      <c r="AV319" s="38">
        <f>ABS(Survey!$AL319)</f>
        <v>0</v>
      </c>
      <c r="AW319" s="64">
        <f>ABS(Survey!$AM319)+Survey!$AN319-ABS(Survey!$AO319)+ABS(Survey!$AP319)-ABS(Survey!$AQ319)+ABS(Survey!$AR319)-ABS(Survey!$AS319)+Survey!$AT319</f>
        <v>0</v>
      </c>
      <c r="AX319" s="46" t="str">
        <f t="shared" si="176"/>
        <v>No holdings</v>
      </c>
      <c r="AY319" s="37">
        <f t="shared" si="177"/>
        <v>0</v>
      </c>
      <c r="AZ319" s="196" t="str">
        <f t="shared" si="178"/>
        <v>Pass</v>
      </c>
      <c r="BA319" s="54" t="b">
        <f>IF(ABS(Survey!$AT319)=0,TRUE,FALSE)</f>
        <v>1</v>
      </c>
      <c r="BB319" s="53" t="b">
        <f>NOT(ISBLANK(Survey!$AU319))</f>
        <v>0</v>
      </c>
      <c r="BC319" s="37" t="str">
        <f t="shared" si="179"/>
        <v>Fail</v>
      </c>
      <c r="BD319" s="38">
        <f>ABS(Survey!$AL319)</f>
        <v>0</v>
      </c>
      <c r="BE319" s="38" cm="1">
        <f t="array" ref="BE319">SUM(SUMIF(Survey!AW319:BD319,{"&gt;0","&lt;0"})*{1,-1})-SUM(SUMIF(Survey!BF319:BM319,{"&gt;0","&lt;0"})*{1,-1})</f>
        <v>0</v>
      </c>
      <c r="BF319" s="46" t="str">
        <f t="shared" si="180"/>
        <v>No holdings</v>
      </c>
      <c r="BG319" s="37">
        <f t="shared" si="181"/>
        <v>0</v>
      </c>
      <c r="BH319" s="196" t="str">
        <f t="shared" si="182"/>
        <v>Fail</v>
      </c>
      <c r="BI319" s="47">
        <f>ABS(Survey!$AL319)</f>
        <v>0</v>
      </c>
      <c r="BJ319" s="47" cm="1">
        <f t="array" ref="BJ319">SUM(SUMIF(Survey!BO319:CH319,{"&gt;0","&lt;0"})*{1,-1})-SUM(SUMIF(Survey!CJ319:DC319,{"&gt;0","&lt;0"})*{1,-1})</f>
        <v>0</v>
      </c>
      <c r="BK319" s="48" t="str">
        <f t="shared" si="183"/>
        <v>No holdings</v>
      </c>
      <c r="BL319" s="49">
        <f t="shared" si="184"/>
        <v>0</v>
      </c>
      <c r="BM319" s="196" t="str">
        <f t="shared" si="185"/>
        <v>Pass</v>
      </c>
      <c r="BN319" s="54" t="b">
        <f>IF(ABS(Survey!$CH319)=0,TRUE,FALSE)</f>
        <v>1</v>
      </c>
      <c r="BO319" s="53" t="b">
        <f>NOT(ISBLANK(Survey!$CI319))</f>
        <v>0</v>
      </c>
      <c r="BP319" s="196" t="str">
        <f t="shared" si="186"/>
        <v>Pass</v>
      </c>
      <c r="BQ319" s="54" t="b">
        <f>IF(ABS(Survey!$DC319)=0,TRUE,FALSE)</f>
        <v>1</v>
      </c>
      <c r="BR319" s="53" t="b">
        <f>NOT(ISBLANK(Survey!$DD319))</f>
        <v>0</v>
      </c>
      <c r="BS319" s="37" t="str">
        <f t="shared" si="187"/>
        <v>Pass</v>
      </c>
      <c r="BT319" s="38" cm="1">
        <f t="array" ref="BT319">SUM(SUMIF(Survey!CD319,{"&gt;0","&lt;0"})*{1,-1})+SUM(SUMIF(Survey!CY319,{"&gt;0","&lt;0"})*{1,-1})</f>
        <v>0</v>
      </c>
      <c r="BU319" s="38">
        <f>SUM(SUMIF(Survey!DF319:DL319,{"&gt;0","&lt;0"})*{1,-1})+SUM(SUMIF(Survey!DN319:DT319,{"&gt;0","&lt;0"})*{1,-1})</f>
        <v>0</v>
      </c>
      <c r="BV319" s="37">
        <f t="shared" si="188"/>
        <v>0</v>
      </c>
      <c r="BW319" s="37">
        <f t="shared" si="189"/>
        <v>0</v>
      </c>
      <c r="BX319" s="196" t="str">
        <f t="shared" si="190"/>
        <v>Pass</v>
      </c>
      <c r="BY319" s="54" t="b">
        <f>IF(ABS(Survey!$DL319)=0,TRUE,FALSE)</f>
        <v>1</v>
      </c>
      <c r="BZ319" s="53" t="b">
        <f>NOT(ISBLANK(Survey!DM319))</f>
        <v>0</v>
      </c>
      <c r="CA319" s="196" t="str">
        <f t="shared" si="191"/>
        <v>Pass</v>
      </c>
      <c r="CB319" s="54" t="b">
        <f>IF(ABS(Survey!$DT319)=0,TRUE,FALSE)</f>
        <v>1</v>
      </c>
      <c r="CC319" s="53" t="b">
        <f>NOT(ISBLANK(Survey!$DU319))</f>
        <v>0</v>
      </c>
      <c r="CD319" s="196" t="str">
        <f t="shared" si="192"/>
        <v>Fail</v>
      </c>
      <c r="CE319" s="47">
        <f>SUM(SUMIF(Survey!EA319:EC319,{"&gt;0","&lt;0"})*{1,-1})</f>
        <v>0</v>
      </c>
      <c r="CF319" s="50">
        <f t="shared" si="193"/>
        <v>0</v>
      </c>
      <c r="CG319" s="50">
        <f t="shared" si="194"/>
        <v>100</v>
      </c>
      <c r="CH319" s="48" t="b">
        <f>IF(OR(Survey!$M319="ETF",Survey!$M319="ETF, alternative mutual fund",Survey!$M319="Closed-end", Survey!$M319="Split share corp"),TRUE,FALSE)</f>
        <v>0</v>
      </c>
      <c r="CI319" s="196" t="str">
        <f t="shared" si="195"/>
        <v>Fail</v>
      </c>
      <c r="CJ319" s="47">
        <f>SUM(SUMIF(Survey!EE319:EK319,{"&gt;0","&lt;0"})*{1,-1})</f>
        <v>0</v>
      </c>
      <c r="CK319" s="50">
        <f t="shared" si="196"/>
        <v>0</v>
      </c>
      <c r="CL319" s="49">
        <f t="shared" si="197"/>
        <v>100</v>
      </c>
      <c r="CM319" s="196" t="str">
        <f t="shared" si="198"/>
        <v>Fail</v>
      </c>
      <c r="CN319" s="47">
        <f>SUM(SUMIF(Survey!EM319:ES319,{"&gt;0","&lt;0"})*{1,-1})</f>
        <v>0</v>
      </c>
      <c r="CO319" s="50">
        <f t="shared" si="199"/>
        <v>0</v>
      </c>
      <c r="CP319" s="49">
        <f t="shared" si="200"/>
        <v>100</v>
      </c>
    </row>
    <row r="320" spans="1:94">
      <c r="A320" s="1">
        <v>317</v>
      </c>
      <c r="B320" s="37" t="str">
        <f t="shared" si="161"/>
        <v>Pass</v>
      </c>
      <c r="C320" s="37" t="str">
        <f>IF(COUNTBLANK(Survey!B320:ET320)=$C$2, "Pass", "Fail")</f>
        <v>Pass</v>
      </c>
      <c r="D320" s="37" t="str">
        <f t="shared" si="162"/>
        <v>Fail</v>
      </c>
      <c r="F320" s="196" t="str">
        <f t="shared" si="163"/>
        <v>Fail</v>
      </c>
      <c r="G320" s="43">
        <f>COUNTBLANK(Survey!B320:D320)+COUNTBLANK(Survey!G320)+COUNTBLANK(Survey!I320)+COUNTBLANK(Survey!L320:M320)+COUNTBLANK(Survey!P320)+COUNTBLANK(Survey!S320:U320)+COUNTBLANK(Survey!AA320:AC320)+COUNTBLANK(Survey!AF320:AG320)+COUNTBLANK(Survey!AK320)</f>
        <v>17</v>
      </c>
      <c r="H320" s="196" t="str">
        <f t="shared" si="164"/>
        <v>Pass</v>
      </c>
      <c r="I320" s="44">
        <f>LEN(Survey!E320)</f>
        <v>0</v>
      </c>
      <c r="J320" s="196" t="str">
        <f t="shared" si="165"/>
        <v>Pass</v>
      </c>
      <c r="K320" s="43">
        <f>LEN(Survey!F320)</f>
        <v>0</v>
      </c>
      <c r="L320" s="196" t="str">
        <f t="shared" si="166"/>
        <v>Pass</v>
      </c>
      <c r="M320" s="44">
        <f>LEN(Survey!H320)</f>
        <v>0</v>
      </c>
      <c r="N320" s="43" t="str">
        <f>IF(Survey!$L320="Prospectus fund", "Yes", "No")</f>
        <v>No</v>
      </c>
      <c r="O320" s="196" t="str">
        <f t="shared" si="167"/>
        <v>Pass</v>
      </c>
      <c r="P320" s="44">
        <f>MOD((LEN(Survey!J320)+2),11)</f>
        <v>2</v>
      </c>
      <c r="Q320" s="48" t="b">
        <f>IF(OR(Survey!$M320="ETF",Survey!$M320="ETF, alternative mutual fund",Survey!$M320="Closed-end", Survey!$M320="Split share corp", Survey!$I320="Yes"),TRUE,FALSE)</f>
        <v>0</v>
      </c>
      <c r="R320" s="196" t="str">
        <f>IFERROR(IF(AND(OR(U320=V320,V320 = "Either"),NOT(ISBLANK(Survey!K320))),"Pass","Fail"),"Pass")</f>
        <v>Fail</v>
      </c>
      <c r="S320" s="47" cm="1">
        <f t="array" ref="S320">SUM(SUMIF(Survey!BO320:CH320,{"&gt;0","&lt;0"})*{1,-1})</f>
        <v>0</v>
      </c>
      <c r="T320" s="54" cm="1">
        <f t="array" ref="T320">SUM(SUMIF(Survey!BR320,{"&gt;0","&lt;0"})*{1,-1})+SUM(SUMIF(Survey!CB320,{"&gt;0","&lt;0"})*{1,-1})</f>
        <v>0</v>
      </c>
      <c r="U320" s="54">
        <f>Survey!K320</f>
        <v>0</v>
      </c>
      <c r="V320" s="53" t="str">
        <f t="shared" si="168"/>
        <v>Stand-alone</v>
      </c>
      <c r="W320" s="196" t="str">
        <f t="shared" si="169"/>
        <v>Fail</v>
      </c>
      <c r="X320" s="93" cm="1">
        <f t="array" ref="X320">SUM(SUMIF(Survey!BO320:CH320,{"&gt;0","&lt;0"})*{1,-1})+SUM(SUMIF(Survey!CJ320:DC320,{"&gt;0","&lt;0"})*{1,-1})</f>
        <v>0</v>
      </c>
      <c r="Y320" s="93">
        <f>IFERROR(X320/(Survey!$AL320),0)</f>
        <v>0</v>
      </c>
      <c r="Z320" s="198" t="b">
        <f>IF(OR(Survey!$M320="Alternative strategy or hedge",Survey!$M320="Other",Survey!$L320="Prospectus fund"),TRUE,FALSE)</f>
        <v>0</v>
      </c>
      <c r="AA320" s="198" t="b">
        <f>NOT(ISBLANK(Survey!$M320))</f>
        <v>0</v>
      </c>
      <c r="AB320" s="196" t="str">
        <f t="shared" si="170"/>
        <v>Pass</v>
      </c>
      <c r="AC320" s="54" t="b">
        <f>NOT(ISNUMBER(SEARCH("Other",Survey!$P320)))</f>
        <v>1</v>
      </c>
      <c r="AD320" s="53" t="b">
        <f>NOT(ISBLANK(Survey!$Q320))</f>
        <v>0</v>
      </c>
      <c r="AE320" s="239" t="str" cm="1">
        <f t="array" ref="AE320">IF(OR(IF(OR($AG320+$AH320 = 2, $AI320=1), FALSE, TRUE), AND($AF320:$AF320 = 0)),"Pass","Fail")</f>
        <v>Pass</v>
      </c>
      <c r="AF320" s="235">
        <f>COUNTBLANK(Survey!$W320:$Z320)</f>
        <v>4</v>
      </c>
      <c r="AG320" s="235">
        <f>IF(Survey!$I320="Yes",1,0)</f>
        <v>0</v>
      </c>
      <c r="AH320" s="235">
        <f>IF(OR(Survey!$M320="Mutual fund",Survey!$M320="Alternative mutual fund",Survey!$M320="Money market"),1,0)</f>
        <v>0</v>
      </c>
      <c r="AI320" s="240">
        <f>IF(OR(Survey!$M320="ETF",Survey!$M320="ETF, alternative mutual fund"),1,0)</f>
        <v>0</v>
      </c>
      <c r="AJ320" s="196" t="str">
        <f t="shared" si="171"/>
        <v>Pass</v>
      </c>
      <c r="AK320" s="54" t="b">
        <f>NOT(ISNUMBER(SEARCH("Yes",Survey!$AC320)))</f>
        <v>1</v>
      </c>
      <c r="AL320" s="53" t="b">
        <f>IF(COUNTBLANK(Survey!$AD320:$AE320)=0,TRUE, FALSE)</f>
        <v>0</v>
      </c>
      <c r="AM320" s="196" t="str">
        <f t="shared" si="172"/>
        <v>Pass</v>
      </c>
      <c r="AN320" s="54" t="b">
        <f>NOT(ISNUMBER(SEARCH("Yes",Survey!$AF320)))</f>
        <v>1</v>
      </c>
      <c r="AO320" s="53" t="b">
        <f>NOT(ISBLANK(Survey!$AH320))</f>
        <v>0</v>
      </c>
      <c r="AP320" s="196" t="str">
        <f t="shared" si="173"/>
        <v>Pass</v>
      </c>
      <c r="AQ320" s="54" t="b">
        <f>NOT(OR(ISNUMBER(SEARCH("Other",Survey!$AH320)),ISNUMBER(SEARCH("Multiple",Survey!$AH320))))</f>
        <v>1</v>
      </c>
      <c r="AR320" s="53" t="b">
        <f>NOT(ISBLANK(Survey!$AI320))</f>
        <v>0</v>
      </c>
      <c r="AS320" s="196" t="str">
        <f t="shared" si="174"/>
        <v>Fail</v>
      </c>
      <c r="AT320" s="45">
        <f>(Survey!$AL320)</f>
        <v>0</v>
      </c>
      <c r="AU320" s="37" t="str">
        <f t="shared" si="175"/>
        <v>Fail</v>
      </c>
      <c r="AV320" s="38">
        <f>ABS(Survey!$AL320)</f>
        <v>0</v>
      </c>
      <c r="AW320" s="64">
        <f>ABS(Survey!$AM320)+Survey!$AN320-ABS(Survey!$AO320)+ABS(Survey!$AP320)-ABS(Survey!$AQ320)+ABS(Survey!$AR320)-ABS(Survey!$AS320)+Survey!$AT320</f>
        <v>0</v>
      </c>
      <c r="AX320" s="46" t="str">
        <f t="shared" si="176"/>
        <v>No holdings</v>
      </c>
      <c r="AY320" s="37">
        <f t="shared" si="177"/>
        <v>0</v>
      </c>
      <c r="AZ320" s="196" t="str">
        <f t="shared" si="178"/>
        <v>Pass</v>
      </c>
      <c r="BA320" s="54" t="b">
        <f>IF(ABS(Survey!$AT320)=0,TRUE,FALSE)</f>
        <v>1</v>
      </c>
      <c r="BB320" s="53" t="b">
        <f>NOT(ISBLANK(Survey!$AU320))</f>
        <v>0</v>
      </c>
      <c r="BC320" s="37" t="str">
        <f t="shared" si="179"/>
        <v>Fail</v>
      </c>
      <c r="BD320" s="38">
        <f>ABS(Survey!$AL320)</f>
        <v>0</v>
      </c>
      <c r="BE320" s="38" cm="1">
        <f t="array" ref="BE320">SUM(SUMIF(Survey!AW320:BD320,{"&gt;0","&lt;0"})*{1,-1})-SUM(SUMIF(Survey!BF320:BM320,{"&gt;0","&lt;0"})*{1,-1})</f>
        <v>0</v>
      </c>
      <c r="BF320" s="46" t="str">
        <f t="shared" si="180"/>
        <v>No holdings</v>
      </c>
      <c r="BG320" s="37">
        <f t="shared" si="181"/>
        <v>0</v>
      </c>
      <c r="BH320" s="196" t="str">
        <f t="shared" si="182"/>
        <v>Fail</v>
      </c>
      <c r="BI320" s="47">
        <f>ABS(Survey!$AL320)</f>
        <v>0</v>
      </c>
      <c r="BJ320" s="47" cm="1">
        <f t="array" ref="BJ320">SUM(SUMIF(Survey!BO320:CH320,{"&gt;0","&lt;0"})*{1,-1})-SUM(SUMIF(Survey!CJ320:DC320,{"&gt;0","&lt;0"})*{1,-1})</f>
        <v>0</v>
      </c>
      <c r="BK320" s="48" t="str">
        <f t="shared" si="183"/>
        <v>No holdings</v>
      </c>
      <c r="BL320" s="49">
        <f t="shared" si="184"/>
        <v>0</v>
      </c>
      <c r="BM320" s="196" t="str">
        <f t="shared" si="185"/>
        <v>Pass</v>
      </c>
      <c r="BN320" s="54" t="b">
        <f>IF(ABS(Survey!$CH320)=0,TRUE,FALSE)</f>
        <v>1</v>
      </c>
      <c r="BO320" s="53" t="b">
        <f>NOT(ISBLANK(Survey!$CI320))</f>
        <v>0</v>
      </c>
      <c r="BP320" s="196" t="str">
        <f t="shared" si="186"/>
        <v>Pass</v>
      </c>
      <c r="BQ320" s="54" t="b">
        <f>IF(ABS(Survey!$DC320)=0,TRUE,FALSE)</f>
        <v>1</v>
      </c>
      <c r="BR320" s="53" t="b">
        <f>NOT(ISBLANK(Survey!$DD320))</f>
        <v>0</v>
      </c>
      <c r="BS320" s="37" t="str">
        <f t="shared" si="187"/>
        <v>Pass</v>
      </c>
      <c r="BT320" s="38" cm="1">
        <f t="array" ref="BT320">SUM(SUMIF(Survey!CD320,{"&gt;0","&lt;0"})*{1,-1})+SUM(SUMIF(Survey!CY320,{"&gt;0","&lt;0"})*{1,-1})</f>
        <v>0</v>
      </c>
      <c r="BU320" s="38">
        <f>SUM(SUMIF(Survey!DF320:DL320,{"&gt;0","&lt;0"})*{1,-1})+SUM(SUMIF(Survey!DN320:DT320,{"&gt;0","&lt;0"})*{1,-1})</f>
        <v>0</v>
      </c>
      <c r="BV320" s="37">
        <f t="shared" si="188"/>
        <v>0</v>
      </c>
      <c r="BW320" s="37">
        <f t="shared" si="189"/>
        <v>0</v>
      </c>
      <c r="BX320" s="196" t="str">
        <f t="shared" si="190"/>
        <v>Pass</v>
      </c>
      <c r="BY320" s="54" t="b">
        <f>IF(ABS(Survey!$DL320)=0,TRUE,FALSE)</f>
        <v>1</v>
      </c>
      <c r="BZ320" s="53" t="b">
        <f>NOT(ISBLANK(Survey!DM320))</f>
        <v>0</v>
      </c>
      <c r="CA320" s="196" t="str">
        <f t="shared" si="191"/>
        <v>Pass</v>
      </c>
      <c r="CB320" s="54" t="b">
        <f>IF(ABS(Survey!$DT320)=0,TRUE,FALSE)</f>
        <v>1</v>
      </c>
      <c r="CC320" s="53" t="b">
        <f>NOT(ISBLANK(Survey!$DU320))</f>
        <v>0</v>
      </c>
      <c r="CD320" s="196" t="str">
        <f t="shared" si="192"/>
        <v>Fail</v>
      </c>
      <c r="CE320" s="47">
        <f>SUM(SUMIF(Survey!EA320:EC320,{"&gt;0","&lt;0"})*{1,-1})</f>
        <v>0</v>
      </c>
      <c r="CF320" s="50">
        <f t="shared" si="193"/>
        <v>0</v>
      </c>
      <c r="CG320" s="50">
        <f t="shared" si="194"/>
        <v>100</v>
      </c>
      <c r="CH320" s="48" t="b">
        <f>IF(OR(Survey!$M320="ETF",Survey!$M320="ETF, alternative mutual fund",Survey!$M320="Closed-end", Survey!$M320="Split share corp"),TRUE,FALSE)</f>
        <v>0</v>
      </c>
      <c r="CI320" s="196" t="str">
        <f t="shared" si="195"/>
        <v>Fail</v>
      </c>
      <c r="CJ320" s="47">
        <f>SUM(SUMIF(Survey!EE320:EK320,{"&gt;0","&lt;0"})*{1,-1})</f>
        <v>0</v>
      </c>
      <c r="CK320" s="50">
        <f t="shared" si="196"/>
        <v>0</v>
      </c>
      <c r="CL320" s="49">
        <f t="shared" si="197"/>
        <v>100</v>
      </c>
      <c r="CM320" s="196" t="str">
        <f t="shared" si="198"/>
        <v>Fail</v>
      </c>
      <c r="CN320" s="47">
        <f>SUM(SUMIF(Survey!EM320:ES320,{"&gt;0","&lt;0"})*{1,-1})</f>
        <v>0</v>
      </c>
      <c r="CO320" s="50">
        <f t="shared" si="199"/>
        <v>0</v>
      </c>
      <c r="CP320" s="49">
        <f t="shared" si="200"/>
        <v>100</v>
      </c>
    </row>
    <row r="321" spans="1:94">
      <c r="A321" s="1">
        <v>318</v>
      </c>
      <c r="B321" s="37" t="str">
        <f t="shared" si="161"/>
        <v>Pass</v>
      </c>
      <c r="C321" s="37" t="str">
        <f>IF(COUNTBLANK(Survey!B321:ET321)=$C$2, "Pass", "Fail")</f>
        <v>Pass</v>
      </c>
      <c r="D321" s="37" t="str">
        <f t="shared" si="162"/>
        <v>Fail</v>
      </c>
      <c r="F321" s="196" t="str">
        <f t="shared" si="163"/>
        <v>Fail</v>
      </c>
      <c r="G321" s="43">
        <f>COUNTBLANK(Survey!B321:D321)+COUNTBLANK(Survey!G321)+COUNTBLANK(Survey!I321)+COUNTBLANK(Survey!L321:M321)+COUNTBLANK(Survey!P321)+COUNTBLANK(Survey!S321:U321)+COUNTBLANK(Survey!AA321:AC321)+COUNTBLANK(Survey!AF321:AG321)+COUNTBLANK(Survey!AK321)</f>
        <v>17</v>
      </c>
      <c r="H321" s="196" t="str">
        <f t="shared" si="164"/>
        <v>Pass</v>
      </c>
      <c r="I321" s="44">
        <f>LEN(Survey!E321)</f>
        <v>0</v>
      </c>
      <c r="J321" s="196" t="str">
        <f t="shared" si="165"/>
        <v>Pass</v>
      </c>
      <c r="K321" s="43">
        <f>LEN(Survey!F321)</f>
        <v>0</v>
      </c>
      <c r="L321" s="196" t="str">
        <f t="shared" si="166"/>
        <v>Pass</v>
      </c>
      <c r="M321" s="44">
        <f>LEN(Survey!H321)</f>
        <v>0</v>
      </c>
      <c r="N321" s="43" t="str">
        <f>IF(Survey!$L321="Prospectus fund", "Yes", "No")</f>
        <v>No</v>
      </c>
      <c r="O321" s="196" t="str">
        <f t="shared" si="167"/>
        <v>Pass</v>
      </c>
      <c r="P321" s="44">
        <f>MOD((LEN(Survey!J321)+2),11)</f>
        <v>2</v>
      </c>
      <c r="Q321" s="48" t="b">
        <f>IF(OR(Survey!$M321="ETF",Survey!$M321="ETF, alternative mutual fund",Survey!$M321="Closed-end", Survey!$M321="Split share corp", Survey!$I321="Yes"),TRUE,FALSE)</f>
        <v>0</v>
      </c>
      <c r="R321" s="196" t="str">
        <f>IFERROR(IF(AND(OR(U321=V321,V321 = "Either"),NOT(ISBLANK(Survey!K321))),"Pass","Fail"),"Pass")</f>
        <v>Fail</v>
      </c>
      <c r="S321" s="47" cm="1">
        <f t="array" ref="S321">SUM(SUMIF(Survey!BO321:CH321,{"&gt;0","&lt;0"})*{1,-1})</f>
        <v>0</v>
      </c>
      <c r="T321" s="54" cm="1">
        <f t="array" ref="T321">SUM(SUMIF(Survey!BR321,{"&gt;0","&lt;0"})*{1,-1})+SUM(SUMIF(Survey!CB321,{"&gt;0","&lt;0"})*{1,-1})</f>
        <v>0</v>
      </c>
      <c r="U321" s="54">
        <f>Survey!K321</f>
        <v>0</v>
      </c>
      <c r="V321" s="53" t="str">
        <f t="shared" si="168"/>
        <v>Stand-alone</v>
      </c>
      <c r="W321" s="196" t="str">
        <f t="shared" si="169"/>
        <v>Fail</v>
      </c>
      <c r="X321" s="93" cm="1">
        <f t="array" ref="X321">SUM(SUMIF(Survey!BO321:CH321,{"&gt;0","&lt;0"})*{1,-1})+SUM(SUMIF(Survey!CJ321:DC321,{"&gt;0","&lt;0"})*{1,-1})</f>
        <v>0</v>
      </c>
      <c r="Y321" s="93">
        <f>IFERROR(X321/(Survey!$AL321),0)</f>
        <v>0</v>
      </c>
      <c r="Z321" s="198" t="b">
        <f>IF(OR(Survey!$M321="Alternative strategy or hedge",Survey!$M321="Other",Survey!$L321="Prospectus fund"),TRUE,FALSE)</f>
        <v>0</v>
      </c>
      <c r="AA321" s="198" t="b">
        <f>NOT(ISBLANK(Survey!$M321))</f>
        <v>0</v>
      </c>
      <c r="AB321" s="196" t="str">
        <f t="shared" si="170"/>
        <v>Pass</v>
      </c>
      <c r="AC321" s="54" t="b">
        <f>NOT(ISNUMBER(SEARCH("Other",Survey!$P321)))</f>
        <v>1</v>
      </c>
      <c r="AD321" s="53" t="b">
        <f>NOT(ISBLANK(Survey!$Q321))</f>
        <v>0</v>
      </c>
      <c r="AE321" s="239" t="str" cm="1">
        <f t="array" ref="AE321">IF(OR(IF(OR($AG321+$AH321 = 2, $AI321=1), FALSE, TRUE), AND($AF321:$AF321 = 0)),"Pass","Fail")</f>
        <v>Pass</v>
      </c>
      <c r="AF321" s="235">
        <f>COUNTBLANK(Survey!$W321:$Z321)</f>
        <v>4</v>
      </c>
      <c r="AG321" s="235">
        <f>IF(Survey!$I321="Yes",1,0)</f>
        <v>0</v>
      </c>
      <c r="AH321" s="235">
        <f>IF(OR(Survey!$M321="Mutual fund",Survey!$M321="Alternative mutual fund",Survey!$M321="Money market"),1,0)</f>
        <v>0</v>
      </c>
      <c r="AI321" s="240">
        <f>IF(OR(Survey!$M321="ETF",Survey!$M321="ETF, alternative mutual fund"),1,0)</f>
        <v>0</v>
      </c>
      <c r="AJ321" s="196" t="str">
        <f t="shared" si="171"/>
        <v>Pass</v>
      </c>
      <c r="AK321" s="54" t="b">
        <f>NOT(ISNUMBER(SEARCH("Yes",Survey!$AC321)))</f>
        <v>1</v>
      </c>
      <c r="AL321" s="53" t="b">
        <f>IF(COUNTBLANK(Survey!$AD321:$AE321)=0,TRUE, FALSE)</f>
        <v>0</v>
      </c>
      <c r="AM321" s="196" t="str">
        <f t="shared" si="172"/>
        <v>Pass</v>
      </c>
      <c r="AN321" s="54" t="b">
        <f>NOT(ISNUMBER(SEARCH("Yes",Survey!$AF321)))</f>
        <v>1</v>
      </c>
      <c r="AO321" s="53" t="b">
        <f>NOT(ISBLANK(Survey!$AH321))</f>
        <v>0</v>
      </c>
      <c r="AP321" s="196" t="str">
        <f t="shared" si="173"/>
        <v>Pass</v>
      </c>
      <c r="AQ321" s="54" t="b">
        <f>NOT(OR(ISNUMBER(SEARCH("Other",Survey!$AH321)),ISNUMBER(SEARCH("Multiple",Survey!$AH321))))</f>
        <v>1</v>
      </c>
      <c r="AR321" s="53" t="b">
        <f>NOT(ISBLANK(Survey!$AI321))</f>
        <v>0</v>
      </c>
      <c r="AS321" s="196" t="str">
        <f t="shared" si="174"/>
        <v>Fail</v>
      </c>
      <c r="AT321" s="45">
        <f>(Survey!$AL321)</f>
        <v>0</v>
      </c>
      <c r="AU321" s="37" t="str">
        <f t="shared" si="175"/>
        <v>Fail</v>
      </c>
      <c r="AV321" s="38">
        <f>ABS(Survey!$AL321)</f>
        <v>0</v>
      </c>
      <c r="AW321" s="64">
        <f>ABS(Survey!$AM321)+Survey!$AN321-ABS(Survey!$AO321)+ABS(Survey!$AP321)-ABS(Survey!$AQ321)+ABS(Survey!$AR321)-ABS(Survey!$AS321)+Survey!$AT321</f>
        <v>0</v>
      </c>
      <c r="AX321" s="46" t="str">
        <f t="shared" si="176"/>
        <v>No holdings</v>
      </c>
      <c r="AY321" s="37">
        <f t="shared" si="177"/>
        <v>0</v>
      </c>
      <c r="AZ321" s="196" t="str">
        <f t="shared" si="178"/>
        <v>Pass</v>
      </c>
      <c r="BA321" s="54" t="b">
        <f>IF(ABS(Survey!$AT321)=0,TRUE,FALSE)</f>
        <v>1</v>
      </c>
      <c r="BB321" s="53" t="b">
        <f>NOT(ISBLANK(Survey!$AU321))</f>
        <v>0</v>
      </c>
      <c r="BC321" s="37" t="str">
        <f t="shared" si="179"/>
        <v>Fail</v>
      </c>
      <c r="BD321" s="38">
        <f>ABS(Survey!$AL321)</f>
        <v>0</v>
      </c>
      <c r="BE321" s="38" cm="1">
        <f t="array" ref="BE321">SUM(SUMIF(Survey!AW321:BD321,{"&gt;0","&lt;0"})*{1,-1})-SUM(SUMIF(Survey!BF321:BM321,{"&gt;0","&lt;0"})*{1,-1})</f>
        <v>0</v>
      </c>
      <c r="BF321" s="46" t="str">
        <f t="shared" si="180"/>
        <v>No holdings</v>
      </c>
      <c r="BG321" s="37">
        <f t="shared" si="181"/>
        <v>0</v>
      </c>
      <c r="BH321" s="196" t="str">
        <f t="shared" si="182"/>
        <v>Fail</v>
      </c>
      <c r="BI321" s="47">
        <f>ABS(Survey!$AL321)</f>
        <v>0</v>
      </c>
      <c r="BJ321" s="47" cm="1">
        <f t="array" ref="BJ321">SUM(SUMIF(Survey!BO321:CH321,{"&gt;0","&lt;0"})*{1,-1})-SUM(SUMIF(Survey!CJ321:DC321,{"&gt;0","&lt;0"})*{1,-1})</f>
        <v>0</v>
      </c>
      <c r="BK321" s="48" t="str">
        <f t="shared" si="183"/>
        <v>No holdings</v>
      </c>
      <c r="BL321" s="49">
        <f t="shared" si="184"/>
        <v>0</v>
      </c>
      <c r="BM321" s="196" t="str">
        <f t="shared" si="185"/>
        <v>Pass</v>
      </c>
      <c r="BN321" s="54" t="b">
        <f>IF(ABS(Survey!$CH321)=0,TRUE,FALSE)</f>
        <v>1</v>
      </c>
      <c r="BO321" s="53" t="b">
        <f>NOT(ISBLANK(Survey!$CI321))</f>
        <v>0</v>
      </c>
      <c r="BP321" s="196" t="str">
        <f t="shared" si="186"/>
        <v>Pass</v>
      </c>
      <c r="BQ321" s="54" t="b">
        <f>IF(ABS(Survey!$DC321)=0,TRUE,FALSE)</f>
        <v>1</v>
      </c>
      <c r="BR321" s="53" t="b">
        <f>NOT(ISBLANK(Survey!$DD321))</f>
        <v>0</v>
      </c>
      <c r="BS321" s="37" t="str">
        <f t="shared" si="187"/>
        <v>Pass</v>
      </c>
      <c r="BT321" s="38" cm="1">
        <f t="array" ref="BT321">SUM(SUMIF(Survey!CD321,{"&gt;0","&lt;0"})*{1,-1})+SUM(SUMIF(Survey!CY321,{"&gt;0","&lt;0"})*{1,-1})</f>
        <v>0</v>
      </c>
      <c r="BU321" s="38">
        <f>SUM(SUMIF(Survey!DF321:DL321,{"&gt;0","&lt;0"})*{1,-1})+SUM(SUMIF(Survey!DN321:DT321,{"&gt;0","&lt;0"})*{1,-1})</f>
        <v>0</v>
      </c>
      <c r="BV321" s="37">
        <f t="shared" si="188"/>
        <v>0</v>
      </c>
      <c r="BW321" s="37">
        <f t="shared" si="189"/>
        <v>0</v>
      </c>
      <c r="BX321" s="196" t="str">
        <f t="shared" si="190"/>
        <v>Pass</v>
      </c>
      <c r="BY321" s="54" t="b">
        <f>IF(ABS(Survey!$DL321)=0,TRUE,FALSE)</f>
        <v>1</v>
      </c>
      <c r="BZ321" s="53" t="b">
        <f>NOT(ISBLANK(Survey!DM321))</f>
        <v>0</v>
      </c>
      <c r="CA321" s="196" t="str">
        <f t="shared" si="191"/>
        <v>Pass</v>
      </c>
      <c r="CB321" s="54" t="b">
        <f>IF(ABS(Survey!$DT321)=0,TRUE,FALSE)</f>
        <v>1</v>
      </c>
      <c r="CC321" s="53" t="b">
        <f>NOT(ISBLANK(Survey!$DU321))</f>
        <v>0</v>
      </c>
      <c r="CD321" s="196" t="str">
        <f t="shared" si="192"/>
        <v>Fail</v>
      </c>
      <c r="CE321" s="47">
        <f>SUM(SUMIF(Survey!EA321:EC321,{"&gt;0","&lt;0"})*{1,-1})</f>
        <v>0</v>
      </c>
      <c r="CF321" s="50">
        <f t="shared" si="193"/>
        <v>0</v>
      </c>
      <c r="CG321" s="50">
        <f t="shared" si="194"/>
        <v>100</v>
      </c>
      <c r="CH321" s="48" t="b">
        <f>IF(OR(Survey!$M321="ETF",Survey!$M321="ETF, alternative mutual fund",Survey!$M321="Closed-end", Survey!$M321="Split share corp"),TRUE,FALSE)</f>
        <v>0</v>
      </c>
      <c r="CI321" s="196" t="str">
        <f t="shared" si="195"/>
        <v>Fail</v>
      </c>
      <c r="CJ321" s="47">
        <f>SUM(SUMIF(Survey!EE321:EK321,{"&gt;0","&lt;0"})*{1,-1})</f>
        <v>0</v>
      </c>
      <c r="CK321" s="50">
        <f t="shared" si="196"/>
        <v>0</v>
      </c>
      <c r="CL321" s="49">
        <f t="shared" si="197"/>
        <v>100</v>
      </c>
      <c r="CM321" s="196" t="str">
        <f t="shared" si="198"/>
        <v>Fail</v>
      </c>
      <c r="CN321" s="47">
        <f>SUM(SUMIF(Survey!EM321:ES321,{"&gt;0","&lt;0"})*{1,-1})</f>
        <v>0</v>
      </c>
      <c r="CO321" s="50">
        <f t="shared" si="199"/>
        <v>0</v>
      </c>
      <c r="CP321" s="49">
        <f t="shared" si="200"/>
        <v>100</v>
      </c>
    </row>
    <row r="322" spans="1:94">
      <c r="A322" s="1">
        <v>319</v>
      </c>
      <c r="B322" s="37" t="str">
        <f t="shared" si="161"/>
        <v>Pass</v>
      </c>
      <c r="C322" s="37" t="str">
        <f>IF(COUNTBLANK(Survey!B322:ET322)=$C$2, "Pass", "Fail")</f>
        <v>Pass</v>
      </c>
      <c r="D322" s="37" t="str">
        <f t="shared" si="162"/>
        <v>Fail</v>
      </c>
      <c r="F322" s="196" t="str">
        <f t="shared" si="163"/>
        <v>Fail</v>
      </c>
      <c r="G322" s="43">
        <f>COUNTBLANK(Survey!B322:D322)+COUNTBLANK(Survey!G322)+COUNTBLANK(Survey!I322)+COUNTBLANK(Survey!L322:M322)+COUNTBLANK(Survey!P322)+COUNTBLANK(Survey!S322:U322)+COUNTBLANK(Survey!AA322:AC322)+COUNTBLANK(Survey!AF322:AG322)+COUNTBLANK(Survey!AK322)</f>
        <v>17</v>
      </c>
      <c r="H322" s="196" t="str">
        <f t="shared" si="164"/>
        <v>Pass</v>
      </c>
      <c r="I322" s="44">
        <f>LEN(Survey!E322)</f>
        <v>0</v>
      </c>
      <c r="J322" s="196" t="str">
        <f t="shared" si="165"/>
        <v>Pass</v>
      </c>
      <c r="K322" s="43">
        <f>LEN(Survey!F322)</f>
        <v>0</v>
      </c>
      <c r="L322" s="196" t="str">
        <f t="shared" si="166"/>
        <v>Pass</v>
      </c>
      <c r="M322" s="44">
        <f>LEN(Survey!H322)</f>
        <v>0</v>
      </c>
      <c r="N322" s="43" t="str">
        <f>IF(Survey!$L322="Prospectus fund", "Yes", "No")</f>
        <v>No</v>
      </c>
      <c r="O322" s="196" t="str">
        <f t="shared" si="167"/>
        <v>Pass</v>
      </c>
      <c r="P322" s="44">
        <f>MOD((LEN(Survey!J322)+2),11)</f>
        <v>2</v>
      </c>
      <c r="Q322" s="48" t="b">
        <f>IF(OR(Survey!$M322="ETF",Survey!$M322="ETF, alternative mutual fund",Survey!$M322="Closed-end", Survey!$M322="Split share corp", Survey!$I322="Yes"),TRUE,FALSE)</f>
        <v>0</v>
      </c>
      <c r="R322" s="196" t="str">
        <f>IFERROR(IF(AND(OR(U322=V322,V322 = "Either"),NOT(ISBLANK(Survey!K322))),"Pass","Fail"),"Pass")</f>
        <v>Fail</v>
      </c>
      <c r="S322" s="47" cm="1">
        <f t="array" ref="S322">SUM(SUMIF(Survey!BO322:CH322,{"&gt;0","&lt;0"})*{1,-1})</f>
        <v>0</v>
      </c>
      <c r="T322" s="54" cm="1">
        <f t="array" ref="T322">SUM(SUMIF(Survey!BR322,{"&gt;0","&lt;0"})*{1,-1})+SUM(SUMIF(Survey!CB322,{"&gt;0","&lt;0"})*{1,-1})</f>
        <v>0</v>
      </c>
      <c r="U322" s="54">
        <f>Survey!K322</f>
        <v>0</v>
      </c>
      <c r="V322" s="53" t="str">
        <f t="shared" si="168"/>
        <v>Stand-alone</v>
      </c>
      <c r="W322" s="196" t="str">
        <f t="shared" si="169"/>
        <v>Fail</v>
      </c>
      <c r="X322" s="93" cm="1">
        <f t="array" ref="X322">SUM(SUMIF(Survey!BO322:CH322,{"&gt;0","&lt;0"})*{1,-1})+SUM(SUMIF(Survey!CJ322:DC322,{"&gt;0","&lt;0"})*{1,-1})</f>
        <v>0</v>
      </c>
      <c r="Y322" s="93">
        <f>IFERROR(X322/(Survey!$AL322),0)</f>
        <v>0</v>
      </c>
      <c r="Z322" s="198" t="b">
        <f>IF(OR(Survey!$M322="Alternative strategy or hedge",Survey!$M322="Other",Survey!$L322="Prospectus fund"),TRUE,FALSE)</f>
        <v>0</v>
      </c>
      <c r="AA322" s="198" t="b">
        <f>NOT(ISBLANK(Survey!$M322))</f>
        <v>0</v>
      </c>
      <c r="AB322" s="196" t="str">
        <f t="shared" si="170"/>
        <v>Pass</v>
      </c>
      <c r="AC322" s="54" t="b">
        <f>NOT(ISNUMBER(SEARCH("Other",Survey!$P322)))</f>
        <v>1</v>
      </c>
      <c r="AD322" s="53" t="b">
        <f>NOT(ISBLANK(Survey!$Q322))</f>
        <v>0</v>
      </c>
      <c r="AE322" s="239" t="str" cm="1">
        <f t="array" ref="AE322">IF(OR(IF(OR($AG322+$AH322 = 2, $AI322=1), FALSE, TRUE), AND($AF322:$AF322 = 0)),"Pass","Fail")</f>
        <v>Pass</v>
      </c>
      <c r="AF322" s="235">
        <f>COUNTBLANK(Survey!$W322:$Z322)</f>
        <v>4</v>
      </c>
      <c r="AG322" s="235">
        <f>IF(Survey!$I322="Yes",1,0)</f>
        <v>0</v>
      </c>
      <c r="AH322" s="235">
        <f>IF(OR(Survey!$M322="Mutual fund",Survey!$M322="Alternative mutual fund",Survey!$M322="Money market"),1,0)</f>
        <v>0</v>
      </c>
      <c r="AI322" s="240">
        <f>IF(OR(Survey!$M322="ETF",Survey!$M322="ETF, alternative mutual fund"),1,0)</f>
        <v>0</v>
      </c>
      <c r="AJ322" s="196" t="str">
        <f t="shared" si="171"/>
        <v>Pass</v>
      </c>
      <c r="AK322" s="54" t="b">
        <f>NOT(ISNUMBER(SEARCH("Yes",Survey!$AC322)))</f>
        <v>1</v>
      </c>
      <c r="AL322" s="53" t="b">
        <f>IF(COUNTBLANK(Survey!$AD322:$AE322)=0,TRUE, FALSE)</f>
        <v>0</v>
      </c>
      <c r="AM322" s="196" t="str">
        <f t="shared" si="172"/>
        <v>Pass</v>
      </c>
      <c r="AN322" s="54" t="b">
        <f>NOT(ISNUMBER(SEARCH("Yes",Survey!$AF322)))</f>
        <v>1</v>
      </c>
      <c r="AO322" s="53" t="b">
        <f>NOT(ISBLANK(Survey!$AH322))</f>
        <v>0</v>
      </c>
      <c r="AP322" s="196" t="str">
        <f t="shared" si="173"/>
        <v>Pass</v>
      </c>
      <c r="AQ322" s="54" t="b">
        <f>NOT(OR(ISNUMBER(SEARCH("Other",Survey!$AH322)),ISNUMBER(SEARCH("Multiple",Survey!$AH322))))</f>
        <v>1</v>
      </c>
      <c r="AR322" s="53" t="b">
        <f>NOT(ISBLANK(Survey!$AI322))</f>
        <v>0</v>
      </c>
      <c r="AS322" s="196" t="str">
        <f t="shared" si="174"/>
        <v>Fail</v>
      </c>
      <c r="AT322" s="45">
        <f>(Survey!$AL322)</f>
        <v>0</v>
      </c>
      <c r="AU322" s="37" t="str">
        <f t="shared" si="175"/>
        <v>Fail</v>
      </c>
      <c r="AV322" s="38">
        <f>ABS(Survey!$AL322)</f>
        <v>0</v>
      </c>
      <c r="AW322" s="64">
        <f>ABS(Survey!$AM322)+Survey!$AN322-ABS(Survey!$AO322)+ABS(Survey!$AP322)-ABS(Survey!$AQ322)+ABS(Survey!$AR322)-ABS(Survey!$AS322)+Survey!$AT322</f>
        <v>0</v>
      </c>
      <c r="AX322" s="46" t="str">
        <f t="shared" si="176"/>
        <v>No holdings</v>
      </c>
      <c r="AY322" s="37">
        <f t="shared" si="177"/>
        <v>0</v>
      </c>
      <c r="AZ322" s="196" t="str">
        <f t="shared" si="178"/>
        <v>Pass</v>
      </c>
      <c r="BA322" s="54" t="b">
        <f>IF(ABS(Survey!$AT322)=0,TRUE,FALSE)</f>
        <v>1</v>
      </c>
      <c r="BB322" s="53" t="b">
        <f>NOT(ISBLANK(Survey!$AU322))</f>
        <v>0</v>
      </c>
      <c r="BC322" s="37" t="str">
        <f t="shared" si="179"/>
        <v>Fail</v>
      </c>
      <c r="BD322" s="38">
        <f>ABS(Survey!$AL322)</f>
        <v>0</v>
      </c>
      <c r="BE322" s="38" cm="1">
        <f t="array" ref="BE322">SUM(SUMIF(Survey!AW322:BD322,{"&gt;0","&lt;0"})*{1,-1})-SUM(SUMIF(Survey!BF322:BM322,{"&gt;0","&lt;0"})*{1,-1})</f>
        <v>0</v>
      </c>
      <c r="BF322" s="46" t="str">
        <f t="shared" si="180"/>
        <v>No holdings</v>
      </c>
      <c r="BG322" s="37">
        <f t="shared" si="181"/>
        <v>0</v>
      </c>
      <c r="BH322" s="196" t="str">
        <f t="shared" si="182"/>
        <v>Fail</v>
      </c>
      <c r="BI322" s="47">
        <f>ABS(Survey!$AL322)</f>
        <v>0</v>
      </c>
      <c r="BJ322" s="47" cm="1">
        <f t="array" ref="BJ322">SUM(SUMIF(Survey!BO322:CH322,{"&gt;0","&lt;0"})*{1,-1})-SUM(SUMIF(Survey!CJ322:DC322,{"&gt;0","&lt;0"})*{1,-1})</f>
        <v>0</v>
      </c>
      <c r="BK322" s="48" t="str">
        <f t="shared" si="183"/>
        <v>No holdings</v>
      </c>
      <c r="BL322" s="49">
        <f t="shared" si="184"/>
        <v>0</v>
      </c>
      <c r="BM322" s="196" t="str">
        <f t="shared" si="185"/>
        <v>Pass</v>
      </c>
      <c r="BN322" s="54" t="b">
        <f>IF(ABS(Survey!$CH322)=0,TRUE,FALSE)</f>
        <v>1</v>
      </c>
      <c r="BO322" s="53" t="b">
        <f>NOT(ISBLANK(Survey!$CI322))</f>
        <v>0</v>
      </c>
      <c r="BP322" s="196" t="str">
        <f t="shared" si="186"/>
        <v>Pass</v>
      </c>
      <c r="BQ322" s="54" t="b">
        <f>IF(ABS(Survey!$DC322)=0,TRUE,FALSE)</f>
        <v>1</v>
      </c>
      <c r="BR322" s="53" t="b">
        <f>NOT(ISBLANK(Survey!$DD322))</f>
        <v>0</v>
      </c>
      <c r="BS322" s="37" t="str">
        <f t="shared" si="187"/>
        <v>Pass</v>
      </c>
      <c r="BT322" s="38" cm="1">
        <f t="array" ref="BT322">SUM(SUMIF(Survey!CD322,{"&gt;0","&lt;0"})*{1,-1})+SUM(SUMIF(Survey!CY322,{"&gt;0","&lt;0"})*{1,-1})</f>
        <v>0</v>
      </c>
      <c r="BU322" s="38">
        <f>SUM(SUMIF(Survey!DF322:DL322,{"&gt;0","&lt;0"})*{1,-1})+SUM(SUMIF(Survey!DN322:DT322,{"&gt;0","&lt;0"})*{1,-1})</f>
        <v>0</v>
      </c>
      <c r="BV322" s="37">
        <f t="shared" si="188"/>
        <v>0</v>
      </c>
      <c r="BW322" s="37">
        <f t="shared" si="189"/>
        <v>0</v>
      </c>
      <c r="BX322" s="196" t="str">
        <f t="shared" si="190"/>
        <v>Pass</v>
      </c>
      <c r="BY322" s="54" t="b">
        <f>IF(ABS(Survey!$DL322)=0,TRUE,FALSE)</f>
        <v>1</v>
      </c>
      <c r="BZ322" s="53" t="b">
        <f>NOT(ISBLANK(Survey!DM322))</f>
        <v>0</v>
      </c>
      <c r="CA322" s="196" t="str">
        <f t="shared" si="191"/>
        <v>Pass</v>
      </c>
      <c r="CB322" s="54" t="b">
        <f>IF(ABS(Survey!$DT322)=0,TRUE,FALSE)</f>
        <v>1</v>
      </c>
      <c r="CC322" s="53" t="b">
        <f>NOT(ISBLANK(Survey!$DU322))</f>
        <v>0</v>
      </c>
      <c r="CD322" s="196" t="str">
        <f t="shared" si="192"/>
        <v>Fail</v>
      </c>
      <c r="CE322" s="47">
        <f>SUM(SUMIF(Survey!EA322:EC322,{"&gt;0","&lt;0"})*{1,-1})</f>
        <v>0</v>
      </c>
      <c r="CF322" s="50">
        <f t="shared" si="193"/>
        <v>0</v>
      </c>
      <c r="CG322" s="50">
        <f t="shared" si="194"/>
        <v>100</v>
      </c>
      <c r="CH322" s="48" t="b">
        <f>IF(OR(Survey!$M322="ETF",Survey!$M322="ETF, alternative mutual fund",Survey!$M322="Closed-end", Survey!$M322="Split share corp"),TRUE,FALSE)</f>
        <v>0</v>
      </c>
      <c r="CI322" s="196" t="str">
        <f t="shared" si="195"/>
        <v>Fail</v>
      </c>
      <c r="CJ322" s="47">
        <f>SUM(SUMIF(Survey!EE322:EK322,{"&gt;0","&lt;0"})*{1,-1})</f>
        <v>0</v>
      </c>
      <c r="CK322" s="50">
        <f t="shared" si="196"/>
        <v>0</v>
      </c>
      <c r="CL322" s="49">
        <f t="shared" si="197"/>
        <v>100</v>
      </c>
      <c r="CM322" s="196" t="str">
        <f t="shared" si="198"/>
        <v>Fail</v>
      </c>
      <c r="CN322" s="47">
        <f>SUM(SUMIF(Survey!EM322:ES322,{"&gt;0","&lt;0"})*{1,-1})</f>
        <v>0</v>
      </c>
      <c r="CO322" s="50">
        <f t="shared" si="199"/>
        <v>0</v>
      </c>
      <c r="CP322" s="49">
        <f t="shared" si="200"/>
        <v>100</v>
      </c>
    </row>
    <row r="323" spans="1:94">
      <c r="A323" s="1">
        <v>320</v>
      </c>
      <c r="B323" s="37" t="str">
        <f t="shared" si="161"/>
        <v>Pass</v>
      </c>
      <c r="C323" s="37" t="str">
        <f>IF(COUNTBLANK(Survey!B323:ET323)=$C$2, "Pass", "Fail")</f>
        <v>Pass</v>
      </c>
      <c r="D323" s="37" t="str">
        <f t="shared" si="162"/>
        <v>Fail</v>
      </c>
      <c r="F323" s="196" t="str">
        <f t="shared" si="163"/>
        <v>Fail</v>
      </c>
      <c r="G323" s="43">
        <f>COUNTBLANK(Survey!B323:D323)+COUNTBLANK(Survey!G323)+COUNTBLANK(Survey!I323)+COUNTBLANK(Survey!L323:M323)+COUNTBLANK(Survey!P323)+COUNTBLANK(Survey!S323:U323)+COUNTBLANK(Survey!AA323:AC323)+COUNTBLANK(Survey!AF323:AG323)+COUNTBLANK(Survey!AK323)</f>
        <v>17</v>
      </c>
      <c r="H323" s="196" t="str">
        <f t="shared" si="164"/>
        <v>Pass</v>
      </c>
      <c r="I323" s="44">
        <f>LEN(Survey!E323)</f>
        <v>0</v>
      </c>
      <c r="J323" s="196" t="str">
        <f t="shared" si="165"/>
        <v>Pass</v>
      </c>
      <c r="K323" s="43">
        <f>LEN(Survey!F323)</f>
        <v>0</v>
      </c>
      <c r="L323" s="196" t="str">
        <f t="shared" si="166"/>
        <v>Pass</v>
      </c>
      <c r="M323" s="44">
        <f>LEN(Survey!H323)</f>
        <v>0</v>
      </c>
      <c r="N323" s="43" t="str">
        <f>IF(Survey!$L323="Prospectus fund", "Yes", "No")</f>
        <v>No</v>
      </c>
      <c r="O323" s="196" t="str">
        <f t="shared" si="167"/>
        <v>Pass</v>
      </c>
      <c r="P323" s="44">
        <f>MOD((LEN(Survey!J323)+2),11)</f>
        <v>2</v>
      </c>
      <c r="Q323" s="48" t="b">
        <f>IF(OR(Survey!$M323="ETF",Survey!$M323="ETF, alternative mutual fund",Survey!$M323="Closed-end", Survey!$M323="Split share corp", Survey!$I323="Yes"),TRUE,FALSE)</f>
        <v>0</v>
      </c>
      <c r="R323" s="196" t="str">
        <f>IFERROR(IF(AND(OR(U323=V323,V323 = "Either"),NOT(ISBLANK(Survey!K323))),"Pass","Fail"),"Pass")</f>
        <v>Fail</v>
      </c>
      <c r="S323" s="47" cm="1">
        <f t="array" ref="S323">SUM(SUMIF(Survey!BO323:CH323,{"&gt;0","&lt;0"})*{1,-1})</f>
        <v>0</v>
      </c>
      <c r="T323" s="54" cm="1">
        <f t="array" ref="T323">SUM(SUMIF(Survey!BR323,{"&gt;0","&lt;0"})*{1,-1})+SUM(SUMIF(Survey!CB323,{"&gt;0","&lt;0"})*{1,-1})</f>
        <v>0</v>
      </c>
      <c r="U323" s="54">
        <f>Survey!K323</f>
        <v>0</v>
      </c>
      <c r="V323" s="53" t="str">
        <f t="shared" si="168"/>
        <v>Stand-alone</v>
      </c>
      <c r="W323" s="196" t="str">
        <f t="shared" si="169"/>
        <v>Fail</v>
      </c>
      <c r="X323" s="93" cm="1">
        <f t="array" ref="X323">SUM(SUMIF(Survey!BO323:CH323,{"&gt;0","&lt;0"})*{1,-1})+SUM(SUMIF(Survey!CJ323:DC323,{"&gt;0","&lt;0"})*{1,-1})</f>
        <v>0</v>
      </c>
      <c r="Y323" s="93">
        <f>IFERROR(X323/(Survey!$AL323),0)</f>
        <v>0</v>
      </c>
      <c r="Z323" s="198" t="b">
        <f>IF(OR(Survey!$M323="Alternative strategy or hedge",Survey!$M323="Other",Survey!$L323="Prospectus fund"),TRUE,FALSE)</f>
        <v>0</v>
      </c>
      <c r="AA323" s="198" t="b">
        <f>NOT(ISBLANK(Survey!$M323))</f>
        <v>0</v>
      </c>
      <c r="AB323" s="196" t="str">
        <f t="shared" si="170"/>
        <v>Pass</v>
      </c>
      <c r="AC323" s="54" t="b">
        <f>NOT(ISNUMBER(SEARCH("Other",Survey!$P323)))</f>
        <v>1</v>
      </c>
      <c r="AD323" s="53" t="b">
        <f>NOT(ISBLANK(Survey!$Q323))</f>
        <v>0</v>
      </c>
      <c r="AE323" s="239" t="str" cm="1">
        <f t="array" ref="AE323">IF(OR(IF(OR($AG323+$AH323 = 2, $AI323=1), FALSE, TRUE), AND($AF323:$AF323 = 0)),"Pass","Fail")</f>
        <v>Pass</v>
      </c>
      <c r="AF323" s="235">
        <f>COUNTBLANK(Survey!$W323:$Z323)</f>
        <v>4</v>
      </c>
      <c r="AG323" s="235">
        <f>IF(Survey!$I323="Yes",1,0)</f>
        <v>0</v>
      </c>
      <c r="AH323" s="235">
        <f>IF(OR(Survey!$M323="Mutual fund",Survey!$M323="Alternative mutual fund",Survey!$M323="Money market"),1,0)</f>
        <v>0</v>
      </c>
      <c r="AI323" s="240">
        <f>IF(OR(Survey!$M323="ETF",Survey!$M323="ETF, alternative mutual fund"),1,0)</f>
        <v>0</v>
      </c>
      <c r="AJ323" s="196" t="str">
        <f t="shared" si="171"/>
        <v>Pass</v>
      </c>
      <c r="AK323" s="54" t="b">
        <f>NOT(ISNUMBER(SEARCH("Yes",Survey!$AC323)))</f>
        <v>1</v>
      </c>
      <c r="AL323" s="53" t="b">
        <f>IF(COUNTBLANK(Survey!$AD323:$AE323)=0,TRUE, FALSE)</f>
        <v>0</v>
      </c>
      <c r="AM323" s="196" t="str">
        <f t="shared" si="172"/>
        <v>Pass</v>
      </c>
      <c r="AN323" s="54" t="b">
        <f>NOT(ISNUMBER(SEARCH("Yes",Survey!$AF323)))</f>
        <v>1</v>
      </c>
      <c r="AO323" s="53" t="b">
        <f>NOT(ISBLANK(Survey!$AH323))</f>
        <v>0</v>
      </c>
      <c r="AP323" s="196" t="str">
        <f t="shared" si="173"/>
        <v>Pass</v>
      </c>
      <c r="AQ323" s="54" t="b">
        <f>NOT(OR(ISNUMBER(SEARCH("Other",Survey!$AH323)),ISNUMBER(SEARCH("Multiple",Survey!$AH323))))</f>
        <v>1</v>
      </c>
      <c r="AR323" s="53" t="b">
        <f>NOT(ISBLANK(Survey!$AI323))</f>
        <v>0</v>
      </c>
      <c r="AS323" s="196" t="str">
        <f t="shared" si="174"/>
        <v>Fail</v>
      </c>
      <c r="AT323" s="45">
        <f>(Survey!$AL323)</f>
        <v>0</v>
      </c>
      <c r="AU323" s="37" t="str">
        <f t="shared" si="175"/>
        <v>Fail</v>
      </c>
      <c r="AV323" s="38">
        <f>ABS(Survey!$AL323)</f>
        <v>0</v>
      </c>
      <c r="AW323" s="64">
        <f>ABS(Survey!$AM323)+Survey!$AN323-ABS(Survey!$AO323)+ABS(Survey!$AP323)-ABS(Survey!$AQ323)+ABS(Survey!$AR323)-ABS(Survey!$AS323)+Survey!$AT323</f>
        <v>0</v>
      </c>
      <c r="AX323" s="46" t="str">
        <f t="shared" si="176"/>
        <v>No holdings</v>
      </c>
      <c r="AY323" s="37">
        <f t="shared" si="177"/>
        <v>0</v>
      </c>
      <c r="AZ323" s="196" t="str">
        <f t="shared" si="178"/>
        <v>Pass</v>
      </c>
      <c r="BA323" s="54" t="b">
        <f>IF(ABS(Survey!$AT323)=0,TRUE,FALSE)</f>
        <v>1</v>
      </c>
      <c r="BB323" s="53" t="b">
        <f>NOT(ISBLANK(Survey!$AU323))</f>
        <v>0</v>
      </c>
      <c r="BC323" s="37" t="str">
        <f t="shared" si="179"/>
        <v>Fail</v>
      </c>
      <c r="BD323" s="38">
        <f>ABS(Survey!$AL323)</f>
        <v>0</v>
      </c>
      <c r="BE323" s="38" cm="1">
        <f t="array" ref="BE323">SUM(SUMIF(Survey!AW323:BD323,{"&gt;0","&lt;0"})*{1,-1})-SUM(SUMIF(Survey!BF323:BM323,{"&gt;0","&lt;0"})*{1,-1})</f>
        <v>0</v>
      </c>
      <c r="BF323" s="46" t="str">
        <f t="shared" si="180"/>
        <v>No holdings</v>
      </c>
      <c r="BG323" s="37">
        <f t="shared" si="181"/>
        <v>0</v>
      </c>
      <c r="BH323" s="196" t="str">
        <f t="shared" si="182"/>
        <v>Fail</v>
      </c>
      <c r="BI323" s="47">
        <f>ABS(Survey!$AL323)</f>
        <v>0</v>
      </c>
      <c r="BJ323" s="47" cm="1">
        <f t="array" ref="BJ323">SUM(SUMIF(Survey!BO323:CH323,{"&gt;0","&lt;0"})*{1,-1})-SUM(SUMIF(Survey!CJ323:DC323,{"&gt;0","&lt;0"})*{1,-1})</f>
        <v>0</v>
      </c>
      <c r="BK323" s="48" t="str">
        <f t="shared" si="183"/>
        <v>No holdings</v>
      </c>
      <c r="BL323" s="49">
        <f t="shared" si="184"/>
        <v>0</v>
      </c>
      <c r="BM323" s="196" t="str">
        <f t="shared" si="185"/>
        <v>Pass</v>
      </c>
      <c r="BN323" s="54" t="b">
        <f>IF(ABS(Survey!$CH323)=0,TRUE,FALSE)</f>
        <v>1</v>
      </c>
      <c r="BO323" s="53" t="b">
        <f>NOT(ISBLANK(Survey!$CI323))</f>
        <v>0</v>
      </c>
      <c r="BP323" s="196" t="str">
        <f t="shared" si="186"/>
        <v>Pass</v>
      </c>
      <c r="BQ323" s="54" t="b">
        <f>IF(ABS(Survey!$DC323)=0,TRUE,FALSE)</f>
        <v>1</v>
      </c>
      <c r="BR323" s="53" t="b">
        <f>NOT(ISBLANK(Survey!$DD323))</f>
        <v>0</v>
      </c>
      <c r="BS323" s="37" t="str">
        <f t="shared" si="187"/>
        <v>Pass</v>
      </c>
      <c r="BT323" s="38" cm="1">
        <f t="array" ref="BT323">SUM(SUMIF(Survey!CD323,{"&gt;0","&lt;0"})*{1,-1})+SUM(SUMIF(Survey!CY323,{"&gt;0","&lt;0"})*{1,-1})</f>
        <v>0</v>
      </c>
      <c r="BU323" s="38">
        <f>SUM(SUMIF(Survey!DF323:DL323,{"&gt;0","&lt;0"})*{1,-1})+SUM(SUMIF(Survey!DN323:DT323,{"&gt;0","&lt;0"})*{1,-1})</f>
        <v>0</v>
      </c>
      <c r="BV323" s="37">
        <f t="shared" si="188"/>
        <v>0</v>
      </c>
      <c r="BW323" s="37">
        <f t="shared" si="189"/>
        <v>0</v>
      </c>
      <c r="BX323" s="196" t="str">
        <f t="shared" si="190"/>
        <v>Pass</v>
      </c>
      <c r="BY323" s="54" t="b">
        <f>IF(ABS(Survey!$DL323)=0,TRUE,FALSE)</f>
        <v>1</v>
      </c>
      <c r="BZ323" s="53" t="b">
        <f>NOT(ISBLANK(Survey!DM323))</f>
        <v>0</v>
      </c>
      <c r="CA323" s="196" t="str">
        <f t="shared" si="191"/>
        <v>Pass</v>
      </c>
      <c r="CB323" s="54" t="b">
        <f>IF(ABS(Survey!$DT323)=0,TRUE,FALSE)</f>
        <v>1</v>
      </c>
      <c r="CC323" s="53" t="b">
        <f>NOT(ISBLANK(Survey!$DU323))</f>
        <v>0</v>
      </c>
      <c r="CD323" s="196" t="str">
        <f t="shared" si="192"/>
        <v>Fail</v>
      </c>
      <c r="CE323" s="47">
        <f>SUM(SUMIF(Survey!EA323:EC323,{"&gt;0","&lt;0"})*{1,-1})</f>
        <v>0</v>
      </c>
      <c r="CF323" s="50">
        <f t="shared" si="193"/>
        <v>0</v>
      </c>
      <c r="CG323" s="50">
        <f t="shared" si="194"/>
        <v>100</v>
      </c>
      <c r="CH323" s="48" t="b">
        <f>IF(OR(Survey!$M323="ETF",Survey!$M323="ETF, alternative mutual fund",Survey!$M323="Closed-end", Survey!$M323="Split share corp"),TRUE,FALSE)</f>
        <v>0</v>
      </c>
      <c r="CI323" s="196" t="str">
        <f t="shared" si="195"/>
        <v>Fail</v>
      </c>
      <c r="CJ323" s="47">
        <f>SUM(SUMIF(Survey!EE323:EK323,{"&gt;0","&lt;0"})*{1,-1})</f>
        <v>0</v>
      </c>
      <c r="CK323" s="50">
        <f t="shared" si="196"/>
        <v>0</v>
      </c>
      <c r="CL323" s="49">
        <f t="shared" si="197"/>
        <v>100</v>
      </c>
      <c r="CM323" s="196" t="str">
        <f t="shared" si="198"/>
        <v>Fail</v>
      </c>
      <c r="CN323" s="47">
        <f>SUM(SUMIF(Survey!EM323:ES323,{"&gt;0","&lt;0"})*{1,-1})</f>
        <v>0</v>
      </c>
      <c r="CO323" s="50">
        <f t="shared" si="199"/>
        <v>0</v>
      </c>
      <c r="CP323" s="49">
        <f t="shared" si="200"/>
        <v>100</v>
      </c>
    </row>
    <row r="324" spans="1:94">
      <c r="A324" s="1">
        <v>321</v>
      </c>
      <c r="B324" s="37" t="str">
        <f t="shared" si="161"/>
        <v>Pass</v>
      </c>
      <c r="C324" s="37" t="str">
        <f>IF(COUNTBLANK(Survey!B324:ET324)=$C$2, "Pass", "Fail")</f>
        <v>Pass</v>
      </c>
      <c r="D324" s="37" t="str">
        <f t="shared" si="162"/>
        <v>Fail</v>
      </c>
      <c r="F324" s="196" t="str">
        <f t="shared" si="163"/>
        <v>Fail</v>
      </c>
      <c r="G324" s="43">
        <f>COUNTBLANK(Survey!B324:D324)+COUNTBLANK(Survey!G324)+COUNTBLANK(Survey!I324)+COUNTBLANK(Survey!L324:M324)+COUNTBLANK(Survey!P324)+COUNTBLANK(Survey!S324:U324)+COUNTBLANK(Survey!AA324:AC324)+COUNTBLANK(Survey!AF324:AG324)+COUNTBLANK(Survey!AK324)</f>
        <v>17</v>
      </c>
      <c r="H324" s="196" t="str">
        <f t="shared" si="164"/>
        <v>Pass</v>
      </c>
      <c r="I324" s="44">
        <f>LEN(Survey!E324)</f>
        <v>0</v>
      </c>
      <c r="J324" s="196" t="str">
        <f t="shared" si="165"/>
        <v>Pass</v>
      </c>
      <c r="K324" s="43">
        <f>LEN(Survey!F324)</f>
        <v>0</v>
      </c>
      <c r="L324" s="196" t="str">
        <f t="shared" si="166"/>
        <v>Pass</v>
      </c>
      <c r="M324" s="44">
        <f>LEN(Survey!H324)</f>
        <v>0</v>
      </c>
      <c r="N324" s="43" t="str">
        <f>IF(Survey!$L324="Prospectus fund", "Yes", "No")</f>
        <v>No</v>
      </c>
      <c r="O324" s="196" t="str">
        <f t="shared" si="167"/>
        <v>Pass</v>
      </c>
      <c r="P324" s="44">
        <f>MOD((LEN(Survey!J324)+2),11)</f>
        <v>2</v>
      </c>
      <c r="Q324" s="48" t="b">
        <f>IF(OR(Survey!$M324="ETF",Survey!$M324="ETF, alternative mutual fund",Survey!$M324="Closed-end", Survey!$M324="Split share corp", Survey!$I324="Yes"),TRUE,FALSE)</f>
        <v>0</v>
      </c>
      <c r="R324" s="196" t="str">
        <f>IFERROR(IF(AND(OR(U324=V324,V324 = "Either"),NOT(ISBLANK(Survey!K324))),"Pass","Fail"),"Pass")</f>
        <v>Fail</v>
      </c>
      <c r="S324" s="47" cm="1">
        <f t="array" ref="S324">SUM(SUMIF(Survey!BO324:CH324,{"&gt;0","&lt;0"})*{1,-1})</f>
        <v>0</v>
      </c>
      <c r="T324" s="54" cm="1">
        <f t="array" ref="T324">SUM(SUMIF(Survey!BR324,{"&gt;0","&lt;0"})*{1,-1})+SUM(SUMIF(Survey!CB324,{"&gt;0","&lt;0"})*{1,-1})</f>
        <v>0</v>
      </c>
      <c r="U324" s="54">
        <f>Survey!K324</f>
        <v>0</v>
      </c>
      <c r="V324" s="53" t="str">
        <f t="shared" si="168"/>
        <v>Stand-alone</v>
      </c>
      <c r="W324" s="196" t="str">
        <f t="shared" si="169"/>
        <v>Fail</v>
      </c>
      <c r="X324" s="93" cm="1">
        <f t="array" ref="X324">SUM(SUMIF(Survey!BO324:CH324,{"&gt;0","&lt;0"})*{1,-1})+SUM(SUMIF(Survey!CJ324:DC324,{"&gt;0","&lt;0"})*{1,-1})</f>
        <v>0</v>
      </c>
      <c r="Y324" s="93">
        <f>IFERROR(X324/(Survey!$AL324),0)</f>
        <v>0</v>
      </c>
      <c r="Z324" s="198" t="b">
        <f>IF(OR(Survey!$M324="Alternative strategy or hedge",Survey!$M324="Other",Survey!$L324="Prospectus fund"),TRUE,FALSE)</f>
        <v>0</v>
      </c>
      <c r="AA324" s="198" t="b">
        <f>NOT(ISBLANK(Survey!$M324))</f>
        <v>0</v>
      </c>
      <c r="AB324" s="196" t="str">
        <f t="shared" si="170"/>
        <v>Pass</v>
      </c>
      <c r="AC324" s="54" t="b">
        <f>NOT(ISNUMBER(SEARCH("Other",Survey!$P324)))</f>
        <v>1</v>
      </c>
      <c r="AD324" s="53" t="b">
        <f>NOT(ISBLANK(Survey!$Q324))</f>
        <v>0</v>
      </c>
      <c r="AE324" s="239" t="str" cm="1">
        <f t="array" ref="AE324">IF(OR(IF(OR($AG324+$AH324 = 2, $AI324=1), FALSE, TRUE), AND($AF324:$AF324 = 0)),"Pass","Fail")</f>
        <v>Pass</v>
      </c>
      <c r="AF324" s="235">
        <f>COUNTBLANK(Survey!$W324:$Z324)</f>
        <v>4</v>
      </c>
      <c r="AG324" s="235">
        <f>IF(Survey!$I324="Yes",1,0)</f>
        <v>0</v>
      </c>
      <c r="AH324" s="235">
        <f>IF(OR(Survey!$M324="Mutual fund",Survey!$M324="Alternative mutual fund",Survey!$M324="Money market"),1,0)</f>
        <v>0</v>
      </c>
      <c r="AI324" s="240">
        <f>IF(OR(Survey!$M324="ETF",Survey!$M324="ETF, alternative mutual fund"),1,0)</f>
        <v>0</v>
      </c>
      <c r="AJ324" s="196" t="str">
        <f t="shared" si="171"/>
        <v>Pass</v>
      </c>
      <c r="AK324" s="54" t="b">
        <f>NOT(ISNUMBER(SEARCH("Yes",Survey!$AC324)))</f>
        <v>1</v>
      </c>
      <c r="AL324" s="53" t="b">
        <f>IF(COUNTBLANK(Survey!$AD324:$AE324)=0,TRUE, FALSE)</f>
        <v>0</v>
      </c>
      <c r="AM324" s="196" t="str">
        <f t="shared" si="172"/>
        <v>Pass</v>
      </c>
      <c r="AN324" s="54" t="b">
        <f>NOT(ISNUMBER(SEARCH("Yes",Survey!$AF324)))</f>
        <v>1</v>
      </c>
      <c r="AO324" s="53" t="b">
        <f>NOT(ISBLANK(Survey!$AH324))</f>
        <v>0</v>
      </c>
      <c r="AP324" s="196" t="str">
        <f t="shared" si="173"/>
        <v>Pass</v>
      </c>
      <c r="AQ324" s="54" t="b">
        <f>NOT(OR(ISNUMBER(SEARCH("Other",Survey!$AH324)),ISNUMBER(SEARCH("Multiple",Survey!$AH324))))</f>
        <v>1</v>
      </c>
      <c r="AR324" s="53" t="b">
        <f>NOT(ISBLANK(Survey!$AI324))</f>
        <v>0</v>
      </c>
      <c r="AS324" s="196" t="str">
        <f t="shared" si="174"/>
        <v>Fail</v>
      </c>
      <c r="AT324" s="45">
        <f>(Survey!$AL324)</f>
        <v>0</v>
      </c>
      <c r="AU324" s="37" t="str">
        <f t="shared" si="175"/>
        <v>Fail</v>
      </c>
      <c r="AV324" s="38">
        <f>ABS(Survey!$AL324)</f>
        <v>0</v>
      </c>
      <c r="AW324" s="64">
        <f>ABS(Survey!$AM324)+Survey!$AN324-ABS(Survey!$AO324)+ABS(Survey!$AP324)-ABS(Survey!$AQ324)+ABS(Survey!$AR324)-ABS(Survey!$AS324)+Survey!$AT324</f>
        <v>0</v>
      </c>
      <c r="AX324" s="46" t="str">
        <f t="shared" si="176"/>
        <v>No holdings</v>
      </c>
      <c r="AY324" s="37">
        <f t="shared" si="177"/>
        <v>0</v>
      </c>
      <c r="AZ324" s="196" t="str">
        <f t="shared" si="178"/>
        <v>Pass</v>
      </c>
      <c r="BA324" s="54" t="b">
        <f>IF(ABS(Survey!$AT324)=0,TRUE,FALSE)</f>
        <v>1</v>
      </c>
      <c r="BB324" s="53" t="b">
        <f>NOT(ISBLANK(Survey!$AU324))</f>
        <v>0</v>
      </c>
      <c r="BC324" s="37" t="str">
        <f t="shared" si="179"/>
        <v>Fail</v>
      </c>
      <c r="BD324" s="38">
        <f>ABS(Survey!$AL324)</f>
        <v>0</v>
      </c>
      <c r="BE324" s="38" cm="1">
        <f t="array" ref="BE324">SUM(SUMIF(Survey!AW324:BD324,{"&gt;0","&lt;0"})*{1,-1})-SUM(SUMIF(Survey!BF324:BM324,{"&gt;0","&lt;0"})*{1,-1})</f>
        <v>0</v>
      </c>
      <c r="BF324" s="46" t="str">
        <f t="shared" si="180"/>
        <v>No holdings</v>
      </c>
      <c r="BG324" s="37">
        <f t="shared" si="181"/>
        <v>0</v>
      </c>
      <c r="BH324" s="196" t="str">
        <f t="shared" si="182"/>
        <v>Fail</v>
      </c>
      <c r="BI324" s="47">
        <f>ABS(Survey!$AL324)</f>
        <v>0</v>
      </c>
      <c r="BJ324" s="47" cm="1">
        <f t="array" ref="BJ324">SUM(SUMIF(Survey!BO324:CH324,{"&gt;0","&lt;0"})*{1,-1})-SUM(SUMIF(Survey!CJ324:DC324,{"&gt;0","&lt;0"})*{1,-1})</f>
        <v>0</v>
      </c>
      <c r="BK324" s="48" t="str">
        <f t="shared" si="183"/>
        <v>No holdings</v>
      </c>
      <c r="BL324" s="49">
        <f t="shared" si="184"/>
        <v>0</v>
      </c>
      <c r="BM324" s="196" t="str">
        <f t="shared" si="185"/>
        <v>Pass</v>
      </c>
      <c r="BN324" s="54" t="b">
        <f>IF(ABS(Survey!$CH324)=0,TRUE,FALSE)</f>
        <v>1</v>
      </c>
      <c r="BO324" s="53" t="b">
        <f>NOT(ISBLANK(Survey!$CI324))</f>
        <v>0</v>
      </c>
      <c r="BP324" s="196" t="str">
        <f t="shared" si="186"/>
        <v>Pass</v>
      </c>
      <c r="BQ324" s="54" t="b">
        <f>IF(ABS(Survey!$DC324)=0,TRUE,FALSE)</f>
        <v>1</v>
      </c>
      <c r="BR324" s="53" t="b">
        <f>NOT(ISBLANK(Survey!$DD324))</f>
        <v>0</v>
      </c>
      <c r="BS324" s="37" t="str">
        <f t="shared" si="187"/>
        <v>Pass</v>
      </c>
      <c r="BT324" s="38" cm="1">
        <f t="array" ref="BT324">SUM(SUMIF(Survey!CD324,{"&gt;0","&lt;0"})*{1,-1})+SUM(SUMIF(Survey!CY324,{"&gt;0","&lt;0"})*{1,-1})</f>
        <v>0</v>
      </c>
      <c r="BU324" s="38">
        <f>SUM(SUMIF(Survey!DF324:DL324,{"&gt;0","&lt;0"})*{1,-1})+SUM(SUMIF(Survey!DN324:DT324,{"&gt;0","&lt;0"})*{1,-1})</f>
        <v>0</v>
      </c>
      <c r="BV324" s="37">
        <f t="shared" si="188"/>
        <v>0</v>
      </c>
      <c r="BW324" s="37">
        <f t="shared" si="189"/>
        <v>0</v>
      </c>
      <c r="BX324" s="196" t="str">
        <f t="shared" si="190"/>
        <v>Pass</v>
      </c>
      <c r="BY324" s="54" t="b">
        <f>IF(ABS(Survey!$DL324)=0,TRUE,FALSE)</f>
        <v>1</v>
      </c>
      <c r="BZ324" s="53" t="b">
        <f>NOT(ISBLANK(Survey!DM324))</f>
        <v>0</v>
      </c>
      <c r="CA324" s="196" t="str">
        <f t="shared" si="191"/>
        <v>Pass</v>
      </c>
      <c r="CB324" s="54" t="b">
        <f>IF(ABS(Survey!$DT324)=0,TRUE,FALSE)</f>
        <v>1</v>
      </c>
      <c r="CC324" s="53" t="b">
        <f>NOT(ISBLANK(Survey!$DU324))</f>
        <v>0</v>
      </c>
      <c r="CD324" s="196" t="str">
        <f t="shared" si="192"/>
        <v>Fail</v>
      </c>
      <c r="CE324" s="47">
        <f>SUM(SUMIF(Survey!EA324:EC324,{"&gt;0","&lt;0"})*{1,-1})</f>
        <v>0</v>
      </c>
      <c r="CF324" s="50">
        <f t="shared" si="193"/>
        <v>0</v>
      </c>
      <c r="CG324" s="50">
        <f t="shared" si="194"/>
        <v>100</v>
      </c>
      <c r="CH324" s="48" t="b">
        <f>IF(OR(Survey!$M324="ETF",Survey!$M324="ETF, alternative mutual fund",Survey!$M324="Closed-end", Survey!$M324="Split share corp"),TRUE,FALSE)</f>
        <v>0</v>
      </c>
      <c r="CI324" s="196" t="str">
        <f t="shared" si="195"/>
        <v>Fail</v>
      </c>
      <c r="CJ324" s="47">
        <f>SUM(SUMIF(Survey!EE324:EK324,{"&gt;0","&lt;0"})*{1,-1})</f>
        <v>0</v>
      </c>
      <c r="CK324" s="50">
        <f t="shared" si="196"/>
        <v>0</v>
      </c>
      <c r="CL324" s="49">
        <f t="shared" si="197"/>
        <v>100</v>
      </c>
      <c r="CM324" s="196" t="str">
        <f t="shared" si="198"/>
        <v>Fail</v>
      </c>
      <c r="CN324" s="47">
        <f>SUM(SUMIF(Survey!EM324:ES324,{"&gt;0","&lt;0"})*{1,-1})</f>
        <v>0</v>
      </c>
      <c r="CO324" s="50">
        <f t="shared" si="199"/>
        <v>0</v>
      </c>
      <c r="CP324" s="49">
        <f t="shared" si="200"/>
        <v>100</v>
      </c>
    </row>
    <row r="325" spans="1:94">
      <c r="A325" s="1">
        <v>322</v>
      </c>
      <c r="B325" s="37" t="str">
        <f t="shared" ref="B325:B388" si="201">IF(OR($C325="Pass",$D325="Pass"),"Pass","Fail")</f>
        <v>Pass</v>
      </c>
      <c r="C325" s="37" t="str">
        <f>IF(COUNTBLANK(Survey!B325:ET325)=$C$2, "Pass", "Fail")</f>
        <v>Pass</v>
      </c>
      <c r="D325" s="37" t="str">
        <f t="shared" ref="D325:D388" si="202">IF(COUNTIF(F325:CP325,"Fail"),"Fail","Pass")</f>
        <v>Fail</v>
      </c>
      <c r="F325" s="196" t="str">
        <f t="shared" ref="F325:F388" si="203">IF(G325=0,"Pass","Fail")</f>
        <v>Fail</v>
      </c>
      <c r="G325" s="43">
        <f>COUNTBLANK(Survey!B325:D325)+COUNTBLANK(Survey!G325)+COUNTBLANK(Survey!I325)+COUNTBLANK(Survey!L325:M325)+COUNTBLANK(Survey!P325)+COUNTBLANK(Survey!S325:U325)+COUNTBLANK(Survey!AA325:AC325)+COUNTBLANK(Survey!AF325:AG325)+COUNTBLANK(Survey!AK325)</f>
        <v>17</v>
      </c>
      <c r="H325" s="196" t="str">
        <f t="shared" ref="H325:H388" si="204">IF(OR(I325=20, I325=0),"Pass","Fail")</f>
        <v>Pass</v>
      </c>
      <c r="I325" s="44">
        <f>LEN(Survey!E325)</f>
        <v>0</v>
      </c>
      <c r="J325" s="196" t="str">
        <f t="shared" ref="J325:J388" si="205">IF(OR(K325=20, K325=0),"Pass","Fail")</f>
        <v>Pass</v>
      </c>
      <c r="K325" s="43">
        <f>LEN(Survey!F325)</f>
        <v>0</v>
      </c>
      <c r="L325" s="196" t="str">
        <f t="shared" ref="L325:L388" si="206">IF(OR(M325=8, N325="No"),"Pass","Fail")</f>
        <v>Pass</v>
      </c>
      <c r="M325" s="44">
        <f>LEN(Survey!H325)</f>
        <v>0</v>
      </c>
      <c r="N325" s="43" t="str">
        <f>IF(Survey!$L325="Prospectus fund", "Yes", "No")</f>
        <v>No</v>
      </c>
      <c r="O325" s="196" t="str">
        <f t="shared" ref="O325:O388" si="207">IFERROR(IF(OR(P325=0, Q325=FALSE),"Pass","Fail"),"Pass")</f>
        <v>Pass</v>
      </c>
      <c r="P325" s="44">
        <f>MOD((LEN(Survey!J325)+2),11)</f>
        <v>2</v>
      </c>
      <c r="Q325" s="48" t="b">
        <f>IF(OR(Survey!$M325="ETF",Survey!$M325="ETF, alternative mutual fund",Survey!$M325="Closed-end", Survey!$M325="Split share corp", Survey!$I325="Yes"),TRUE,FALSE)</f>
        <v>0</v>
      </c>
      <c r="R325" s="196" t="str">
        <f>IFERROR(IF(AND(OR(U325=V325,V325 = "Either"),NOT(ISBLANK(Survey!K325))),"Pass","Fail"),"Pass")</f>
        <v>Fail</v>
      </c>
      <c r="S325" s="47" cm="1">
        <f t="array" ref="S325">SUM(SUMIF(Survey!BO325:CH325,{"&gt;0","&lt;0"})*{1,-1})</f>
        <v>0</v>
      </c>
      <c r="T325" s="54" cm="1">
        <f t="array" ref="T325">SUM(SUMIF(Survey!BR325,{"&gt;0","&lt;0"})*{1,-1})+SUM(SUMIF(Survey!CB325,{"&gt;0","&lt;0"})*{1,-1})</f>
        <v>0</v>
      </c>
      <c r="U325" s="54">
        <f>Survey!K325</f>
        <v>0</v>
      </c>
      <c r="V325" s="53" t="str">
        <f t="shared" ref="V325:V388" si="208">IF(T325=0,"Stand-alone",IF(T325/S325 &gt; 0.65, "Fund of funds", IF(T325/S325 &lt; 0.35,"Stand-alone","Either")))</f>
        <v>Stand-alone</v>
      </c>
      <c r="W325" s="196" t="str">
        <f t="shared" ref="W325:W388" si="209">IF(AND(AA325=TRUE,OR(Y325&lt;=2, Z325=TRUE)),"Pass","Fail")</f>
        <v>Fail</v>
      </c>
      <c r="X325" s="93" cm="1">
        <f t="array" ref="X325">SUM(SUMIF(Survey!BO325:CH325,{"&gt;0","&lt;0"})*{1,-1})+SUM(SUMIF(Survey!CJ325:DC325,{"&gt;0","&lt;0"})*{1,-1})</f>
        <v>0</v>
      </c>
      <c r="Y325" s="93">
        <f>IFERROR(X325/(Survey!$AL325),0)</f>
        <v>0</v>
      </c>
      <c r="Z325" s="198" t="b">
        <f>IF(OR(Survey!$M325="Alternative strategy or hedge",Survey!$M325="Other",Survey!$L325="Prospectus fund"),TRUE,FALSE)</f>
        <v>0</v>
      </c>
      <c r="AA325" s="198" t="b">
        <f>NOT(ISBLANK(Survey!$M325))</f>
        <v>0</v>
      </c>
      <c r="AB325" s="196" t="str">
        <f t="shared" ref="AB325:AB388" si="210">IF(OR(AC325=TRUE, AD325=TRUE),"Pass","Fail")</f>
        <v>Pass</v>
      </c>
      <c r="AC325" s="54" t="b">
        <f>NOT(ISNUMBER(SEARCH("Other",Survey!$P325)))</f>
        <v>1</v>
      </c>
      <c r="AD325" s="53" t="b">
        <f>NOT(ISBLANK(Survey!$Q325))</f>
        <v>0</v>
      </c>
      <c r="AE325" s="239" t="str" cm="1">
        <f t="array" ref="AE325">IF(OR(IF(OR($AG325+$AH325 = 2, $AI325=1), FALSE, TRUE), AND($AF325:$AF325 = 0)),"Pass","Fail")</f>
        <v>Pass</v>
      </c>
      <c r="AF325" s="235">
        <f>COUNTBLANK(Survey!$W325:$Z325)</f>
        <v>4</v>
      </c>
      <c r="AG325" s="235">
        <f>IF(Survey!$I325="Yes",1,0)</f>
        <v>0</v>
      </c>
      <c r="AH325" s="235">
        <f>IF(OR(Survey!$M325="Mutual fund",Survey!$M325="Alternative mutual fund",Survey!$M325="Money market"),1,0)</f>
        <v>0</v>
      </c>
      <c r="AI325" s="240">
        <f>IF(OR(Survey!$M325="ETF",Survey!$M325="ETF, alternative mutual fund"),1,0)</f>
        <v>0</v>
      </c>
      <c r="AJ325" s="196" t="str">
        <f t="shared" ref="AJ325:AJ388" si="211">IF(OR(AK325=TRUE, AL325=TRUE),"Pass","Fail")</f>
        <v>Pass</v>
      </c>
      <c r="AK325" s="54" t="b">
        <f>NOT(ISNUMBER(SEARCH("Yes",Survey!$AC325)))</f>
        <v>1</v>
      </c>
      <c r="AL325" s="53" t="b">
        <f>IF(COUNTBLANK(Survey!$AD325:$AE325)=0,TRUE, FALSE)</f>
        <v>0</v>
      </c>
      <c r="AM325" s="196" t="str">
        <f t="shared" ref="AM325:AM388" si="212">IF(OR(AN325=TRUE, AO325=TRUE),"Pass","Fail")</f>
        <v>Pass</v>
      </c>
      <c r="AN325" s="54" t="b">
        <f>NOT(ISNUMBER(SEARCH("Yes",Survey!$AF325)))</f>
        <v>1</v>
      </c>
      <c r="AO325" s="53" t="b">
        <f>NOT(ISBLANK(Survey!$AH325))</f>
        <v>0</v>
      </c>
      <c r="AP325" s="196" t="str">
        <f t="shared" ref="AP325:AP388" si="213">IF(OR(AQ325=TRUE, AR325=TRUE),"Pass","Fail")</f>
        <v>Pass</v>
      </c>
      <c r="AQ325" s="54" t="b">
        <f>NOT(OR(ISNUMBER(SEARCH("Other",Survey!$AH325)),ISNUMBER(SEARCH("Multiple",Survey!$AH325))))</f>
        <v>1</v>
      </c>
      <c r="AR325" s="53" t="b">
        <f>NOT(ISBLANK(Survey!$AI325))</f>
        <v>0</v>
      </c>
      <c r="AS325" s="196" t="str">
        <f t="shared" ref="AS325:AS388" si="214">IF(AT325&gt;=5000000, "Pass", "Fail")</f>
        <v>Fail</v>
      </c>
      <c r="AT325" s="45">
        <f>(Survey!$AL325)</f>
        <v>0</v>
      </c>
      <c r="AU325" s="37" t="str">
        <f t="shared" ref="AU325:AU388" si="215">IF(AND(AX325&gt;=0.99,AX325&lt;=1.01),"Pass","Fail")</f>
        <v>Fail</v>
      </c>
      <c r="AV325" s="38">
        <f>ABS(Survey!$AL325)</f>
        <v>0</v>
      </c>
      <c r="AW325" s="64">
        <f>ABS(Survey!$AM325)+Survey!$AN325-ABS(Survey!$AO325)+ABS(Survey!$AP325)-ABS(Survey!$AQ325)+ABS(Survey!$AR325)-ABS(Survey!$AS325)+Survey!$AT325</f>
        <v>0</v>
      </c>
      <c r="AX325" s="46" t="str">
        <f t="shared" ref="AX325:AX388" si="216">IF(AW325=0,"No holdings",AV325/AW325)</f>
        <v>No holdings</v>
      </c>
      <c r="AY325" s="37">
        <f t="shared" ref="AY325:AY388" si="217">AV325-AW325</f>
        <v>0</v>
      </c>
      <c r="AZ325" s="196" t="str">
        <f t="shared" ref="AZ325:AZ388" si="218">IF(OR(BA325=TRUE, BB325=TRUE),"Pass","Fail")</f>
        <v>Pass</v>
      </c>
      <c r="BA325" s="54" t="b">
        <f>IF(ABS(Survey!$AT325)=0,TRUE,FALSE)</f>
        <v>1</v>
      </c>
      <c r="BB325" s="53" t="b">
        <f>NOT(ISBLANK(Survey!$AU325))</f>
        <v>0</v>
      </c>
      <c r="BC325" s="37" t="str">
        <f t="shared" ref="BC325:BC388" si="219">IF(AND(BF325&gt;=0.99,BF325&lt;=1.01),"Pass","Fail")</f>
        <v>Fail</v>
      </c>
      <c r="BD325" s="38">
        <f>ABS(Survey!$AL325)</f>
        <v>0</v>
      </c>
      <c r="BE325" s="38" cm="1">
        <f t="array" ref="BE325">SUM(SUMIF(Survey!AW325:BD325,{"&gt;0","&lt;0"})*{1,-1})-SUM(SUMIF(Survey!BF325:BM325,{"&gt;0","&lt;0"})*{1,-1})</f>
        <v>0</v>
      </c>
      <c r="BF325" s="46" t="str">
        <f t="shared" ref="BF325:BF388" si="220">IF(BE325=0,"No holdings",BD325/BE325)</f>
        <v>No holdings</v>
      </c>
      <c r="BG325" s="37">
        <f t="shared" ref="BG325:BG388" si="221">BD325-BE325</f>
        <v>0</v>
      </c>
      <c r="BH325" s="196" t="str">
        <f t="shared" ref="BH325:BH388" si="222">IF(AND(BK325&gt;=0.99,BK325&lt;=1.01),"Pass","Fail")</f>
        <v>Fail</v>
      </c>
      <c r="BI325" s="47">
        <f>ABS(Survey!$AL325)</f>
        <v>0</v>
      </c>
      <c r="BJ325" s="47" cm="1">
        <f t="array" ref="BJ325">SUM(SUMIF(Survey!BO325:CH325,{"&gt;0","&lt;0"})*{1,-1})-SUM(SUMIF(Survey!CJ325:DC325,{"&gt;0","&lt;0"})*{1,-1})</f>
        <v>0</v>
      </c>
      <c r="BK325" s="48" t="str">
        <f t="shared" ref="BK325:BK388" si="223">IF(BJ325=0,"No holdings",BI325/BJ325)</f>
        <v>No holdings</v>
      </c>
      <c r="BL325" s="49">
        <f t="shared" ref="BL325:BL388" si="224">BI325-BJ325</f>
        <v>0</v>
      </c>
      <c r="BM325" s="196" t="str">
        <f t="shared" ref="BM325:BM388" si="225">IF(OR(BN325=TRUE, BO325=TRUE),"Pass","Fail")</f>
        <v>Pass</v>
      </c>
      <c r="BN325" s="54" t="b">
        <f>IF(ABS(Survey!$CH325)=0,TRUE,FALSE)</f>
        <v>1</v>
      </c>
      <c r="BO325" s="53" t="b">
        <f>NOT(ISBLANK(Survey!$CI325))</f>
        <v>0</v>
      </c>
      <c r="BP325" s="196" t="str">
        <f t="shared" ref="BP325:BP388" si="226">IF(OR(BQ325=TRUE, BR325=TRUE),"Pass","Fail")</f>
        <v>Pass</v>
      </c>
      <c r="BQ325" s="54" t="b">
        <f>IF(ABS(Survey!$DC325)=0,TRUE,FALSE)</f>
        <v>1</v>
      </c>
      <c r="BR325" s="53" t="b">
        <f>NOT(ISBLANK(Survey!$DD325))</f>
        <v>0</v>
      </c>
      <c r="BS325" s="37" t="str">
        <f t="shared" ref="BS325:BS388" si="227">IF(BV325&lt;1,"Pass","Fail")</f>
        <v>Pass</v>
      </c>
      <c r="BT325" s="38" cm="1">
        <f t="array" ref="BT325">SUM(SUMIF(Survey!CD325,{"&gt;0","&lt;0"})*{1,-1})+SUM(SUMIF(Survey!CY325,{"&gt;0","&lt;0"})*{1,-1})</f>
        <v>0</v>
      </c>
      <c r="BU325" s="38">
        <f>SUM(SUMIF(Survey!DF325:DL325,{"&gt;0","&lt;0"})*{1,-1})+SUM(SUMIF(Survey!DN325:DT325,{"&gt;0","&lt;0"})*{1,-1})</f>
        <v>0</v>
      </c>
      <c r="BV325" s="37">
        <f t="shared" ref="BV325:BV388" si="228">IFERROR(IF(AND(BU325=0,BT325&gt;0),"No Gross Notional",BT325/BU325),0)</f>
        <v>0</v>
      </c>
      <c r="BW325" s="37">
        <f t="shared" ref="BW325:BW388" si="229">IF(BT325-BU325 &lt; 0, 0, BT325-BU325)</f>
        <v>0</v>
      </c>
      <c r="BX325" s="196" t="str">
        <f t="shared" ref="BX325:BX388" si="230">IF(OR(BY325=TRUE, BZ325=TRUE),"Pass","Fail")</f>
        <v>Pass</v>
      </c>
      <c r="BY325" s="54" t="b">
        <f>IF(ABS(Survey!$DL325)=0,TRUE,FALSE)</f>
        <v>1</v>
      </c>
      <c r="BZ325" s="53" t="b">
        <f>NOT(ISBLANK(Survey!DM325))</f>
        <v>0</v>
      </c>
      <c r="CA325" s="196" t="str">
        <f t="shared" ref="CA325:CA388" si="231">IF(OR(CB325=TRUE, CC325=TRUE),"Pass","Fail")</f>
        <v>Pass</v>
      </c>
      <c r="CB325" s="54" t="b">
        <f>IF(ABS(Survey!$DT325)=0,TRUE,FALSE)</f>
        <v>1</v>
      </c>
      <c r="CC325" s="53" t="b">
        <f>NOT(ISBLANK(Survey!$DU325))</f>
        <v>0</v>
      </c>
      <c r="CD325" s="196" t="str">
        <f t="shared" ref="CD325:CD388" si="232">IF(CH325=TRUE,"Pass",IF(OR(AND(CE325&gt;=0.99,CE325&lt;=1.01),AND(CE325&gt;=99,CE325&lt;=101)),"Pass","Fail"))</f>
        <v>Fail</v>
      </c>
      <c r="CE325" s="47">
        <f>SUM(SUMIF(Survey!EA325:EC325,{"&gt;0","&lt;0"})*{1,-1})</f>
        <v>0</v>
      </c>
      <c r="CF325" s="50">
        <f t="shared" ref="CF325:CF388" si="233">IF(CE325=0,0,100/CE325)</f>
        <v>0</v>
      </c>
      <c r="CG325" s="50">
        <f t="shared" ref="CG325:CG388" si="234">100-CE325</f>
        <v>100</v>
      </c>
      <c r="CH325" s="48" t="b">
        <f>IF(OR(Survey!$M325="ETF",Survey!$M325="ETF, alternative mutual fund",Survey!$M325="Closed-end", Survey!$M325="Split share corp"),TRUE,FALSE)</f>
        <v>0</v>
      </c>
      <c r="CI325" s="196" t="str">
        <f t="shared" ref="CI325:CI388" si="235">IF(OR(AND(CJ325&gt;=0.99,CJ325&lt;=1.01),AND(CJ325&gt;=99,CJ325&lt;=101)),"Pass","Fail")</f>
        <v>Fail</v>
      </c>
      <c r="CJ325" s="47">
        <f>SUM(SUMIF(Survey!EE325:EK325,{"&gt;0","&lt;0"})*{1,-1})</f>
        <v>0</v>
      </c>
      <c r="CK325" s="50">
        <f t="shared" ref="CK325:CK388" si="236">IF(CJ325=0,0,100/CJ325)</f>
        <v>0</v>
      </c>
      <c r="CL325" s="49">
        <f t="shared" ref="CL325:CL388" si="237">100-CJ325</f>
        <v>100</v>
      </c>
      <c r="CM325" s="196" t="str">
        <f t="shared" ref="CM325:CM388" si="238">IF(OR(AND(CN325&gt;=0.99,CN325&lt;=1.01),AND(CN325&gt;=99,CN325&lt;=101)),"Pass","Fail")</f>
        <v>Fail</v>
      </c>
      <c r="CN325" s="47">
        <f>SUM(SUMIF(Survey!EM325:ES325,{"&gt;0","&lt;0"})*{1,-1})</f>
        <v>0</v>
      </c>
      <c r="CO325" s="50">
        <f t="shared" ref="CO325:CO388" si="239">IF(CN325=0,0,100/CN325)</f>
        <v>0</v>
      </c>
      <c r="CP325" s="49">
        <f t="shared" ref="CP325:CP388" si="240">100-CN325</f>
        <v>100</v>
      </c>
    </row>
    <row r="326" spans="1:94">
      <c r="A326" s="1">
        <v>323</v>
      </c>
      <c r="B326" s="37" t="str">
        <f t="shared" si="201"/>
        <v>Pass</v>
      </c>
      <c r="C326" s="37" t="str">
        <f>IF(COUNTBLANK(Survey!B326:ET326)=$C$2, "Pass", "Fail")</f>
        <v>Pass</v>
      </c>
      <c r="D326" s="37" t="str">
        <f t="shared" si="202"/>
        <v>Fail</v>
      </c>
      <c r="F326" s="196" t="str">
        <f t="shared" si="203"/>
        <v>Fail</v>
      </c>
      <c r="G326" s="43">
        <f>COUNTBLANK(Survey!B326:D326)+COUNTBLANK(Survey!G326)+COUNTBLANK(Survey!I326)+COUNTBLANK(Survey!L326:M326)+COUNTBLANK(Survey!P326)+COUNTBLANK(Survey!S326:U326)+COUNTBLANK(Survey!AA326:AC326)+COUNTBLANK(Survey!AF326:AG326)+COUNTBLANK(Survey!AK326)</f>
        <v>17</v>
      </c>
      <c r="H326" s="196" t="str">
        <f t="shared" si="204"/>
        <v>Pass</v>
      </c>
      <c r="I326" s="44">
        <f>LEN(Survey!E326)</f>
        <v>0</v>
      </c>
      <c r="J326" s="196" t="str">
        <f t="shared" si="205"/>
        <v>Pass</v>
      </c>
      <c r="K326" s="43">
        <f>LEN(Survey!F326)</f>
        <v>0</v>
      </c>
      <c r="L326" s="196" t="str">
        <f t="shared" si="206"/>
        <v>Pass</v>
      </c>
      <c r="M326" s="44">
        <f>LEN(Survey!H326)</f>
        <v>0</v>
      </c>
      <c r="N326" s="43" t="str">
        <f>IF(Survey!$L326="Prospectus fund", "Yes", "No")</f>
        <v>No</v>
      </c>
      <c r="O326" s="196" t="str">
        <f t="shared" si="207"/>
        <v>Pass</v>
      </c>
      <c r="P326" s="44">
        <f>MOD((LEN(Survey!J326)+2),11)</f>
        <v>2</v>
      </c>
      <c r="Q326" s="48" t="b">
        <f>IF(OR(Survey!$M326="ETF",Survey!$M326="ETF, alternative mutual fund",Survey!$M326="Closed-end", Survey!$M326="Split share corp", Survey!$I326="Yes"),TRUE,FALSE)</f>
        <v>0</v>
      </c>
      <c r="R326" s="196" t="str">
        <f>IFERROR(IF(AND(OR(U326=V326,V326 = "Either"),NOT(ISBLANK(Survey!K326))),"Pass","Fail"),"Pass")</f>
        <v>Fail</v>
      </c>
      <c r="S326" s="47" cm="1">
        <f t="array" ref="S326">SUM(SUMIF(Survey!BO326:CH326,{"&gt;0","&lt;0"})*{1,-1})</f>
        <v>0</v>
      </c>
      <c r="T326" s="54" cm="1">
        <f t="array" ref="T326">SUM(SUMIF(Survey!BR326,{"&gt;0","&lt;0"})*{1,-1})+SUM(SUMIF(Survey!CB326,{"&gt;0","&lt;0"})*{1,-1})</f>
        <v>0</v>
      </c>
      <c r="U326" s="54">
        <f>Survey!K326</f>
        <v>0</v>
      </c>
      <c r="V326" s="53" t="str">
        <f t="shared" si="208"/>
        <v>Stand-alone</v>
      </c>
      <c r="W326" s="196" t="str">
        <f t="shared" si="209"/>
        <v>Fail</v>
      </c>
      <c r="X326" s="93" cm="1">
        <f t="array" ref="X326">SUM(SUMIF(Survey!BO326:CH326,{"&gt;0","&lt;0"})*{1,-1})+SUM(SUMIF(Survey!CJ326:DC326,{"&gt;0","&lt;0"})*{1,-1})</f>
        <v>0</v>
      </c>
      <c r="Y326" s="93">
        <f>IFERROR(X326/(Survey!$AL326),0)</f>
        <v>0</v>
      </c>
      <c r="Z326" s="198" t="b">
        <f>IF(OR(Survey!$M326="Alternative strategy or hedge",Survey!$M326="Other",Survey!$L326="Prospectus fund"),TRUE,FALSE)</f>
        <v>0</v>
      </c>
      <c r="AA326" s="198" t="b">
        <f>NOT(ISBLANK(Survey!$M326))</f>
        <v>0</v>
      </c>
      <c r="AB326" s="196" t="str">
        <f t="shared" si="210"/>
        <v>Pass</v>
      </c>
      <c r="AC326" s="54" t="b">
        <f>NOT(ISNUMBER(SEARCH("Other",Survey!$P326)))</f>
        <v>1</v>
      </c>
      <c r="AD326" s="53" t="b">
        <f>NOT(ISBLANK(Survey!$Q326))</f>
        <v>0</v>
      </c>
      <c r="AE326" s="239" t="str" cm="1">
        <f t="array" ref="AE326">IF(OR(IF(OR($AG326+$AH326 = 2, $AI326=1), FALSE, TRUE), AND($AF326:$AF326 = 0)),"Pass","Fail")</f>
        <v>Pass</v>
      </c>
      <c r="AF326" s="235">
        <f>COUNTBLANK(Survey!$W326:$Z326)</f>
        <v>4</v>
      </c>
      <c r="AG326" s="235">
        <f>IF(Survey!$I326="Yes",1,0)</f>
        <v>0</v>
      </c>
      <c r="AH326" s="235">
        <f>IF(OR(Survey!$M326="Mutual fund",Survey!$M326="Alternative mutual fund",Survey!$M326="Money market"),1,0)</f>
        <v>0</v>
      </c>
      <c r="AI326" s="240">
        <f>IF(OR(Survey!$M326="ETF",Survey!$M326="ETF, alternative mutual fund"),1,0)</f>
        <v>0</v>
      </c>
      <c r="AJ326" s="196" t="str">
        <f t="shared" si="211"/>
        <v>Pass</v>
      </c>
      <c r="AK326" s="54" t="b">
        <f>NOT(ISNUMBER(SEARCH("Yes",Survey!$AC326)))</f>
        <v>1</v>
      </c>
      <c r="AL326" s="53" t="b">
        <f>IF(COUNTBLANK(Survey!$AD326:$AE326)=0,TRUE, FALSE)</f>
        <v>0</v>
      </c>
      <c r="AM326" s="196" t="str">
        <f t="shared" si="212"/>
        <v>Pass</v>
      </c>
      <c r="AN326" s="54" t="b">
        <f>NOT(ISNUMBER(SEARCH("Yes",Survey!$AF326)))</f>
        <v>1</v>
      </c>
      <c r="AO326" s="53" t="b">
        <f>NOT(ISBLANK(Survey!$AH326))</f>
        <v>0</v>
      </c>
      <c r="AP326" s="196" t="str">
        <f t="shared" si="213"/>
        <v>Pass</v>
      </c>
      <c r="AQ326" s="54" t="b">
        <f>NOT(OR(ISNUMBER(SEARCH("Other",Survey!$AH326)),ISNUMBER(SEARCH("Multiple",Survey!$AH326))))</f>
        <v>1</v>
      </c>
      <c r="AR326" s="53" t="b">
        <f>NOT(ISBLANK(Survey!$AI326))</f>
        <v>0</v>
      </c>
      <c r="AS326" s="196" t="str">
        <f t="shared" si="214"/>
        <v>Fail</v>
      </c>
      <c r="AT326" s="45">
        <f>(Survey!$AL326)</f>
        <v>0</v>
      </c>
      <c r="AU326" s="37" t="str">
        <f t="shared" si="215"/>
        <v>Fail</v>
      </c>
      <c r="AV326" s="38">
        <f>ABS(Survey!$AL326)</f>
        <v>0</v>
      </c>
      <c r="AW326" s="64">
        <f>ABS(Survey!$AM326)+Survey!$AN326-ABS(Survey!$AO326)+ABS(Survey!$AP326)-ABS(Survey!$AQ326)+ABS(Survey!$AR326)-ABS(Survey!$AS326)+Survey!$AT326</f>
        <v>0</v>
      </c>
      <c r="AX326" s="46" t="str">
        <f t="shared" si="216"/>
        <v>No holdings</v>
      </c>
      <c r="AY326" s="37">
        <f t="shared" si="217"/>
        <v>0</v>
      </c>
      <c r="AZ326" s="196" t="str">
        <f t="shared" si="218"/>
        <v>Pass</v>
      </c>
      <c r="BA326" s="54" t="b">
        <f>IF(ABS(Survey!$AT326)=0,TRUE,FALSE)</f>
        <v>1</v>
      </c>
      <c r="BB326" s="53" t="b">
        <f>NOT(ISBLANK(Survey!$AU326))</f>
        <v>0</v>
      </c>
      <c r="BC326" s="37" t="str">
        <f t="shared" si="219"/>
        <v>Fail</v>
      </c>
      <c r="BD326" s="38">
        <f>ABS(Survey!$AL326)</f>
        <v>0</v>
      </c>
      <c r="BE326" s="38" cm="1">
        <f t="array" ref="BE326">SUM(SUMIF(Survey!AW326:BD326,{"&gt;0","&lt;0"})*{1,-1})-SUM(SUMIF(Survey!BF326:BM326,{"&gt;0","&lt;0"})*{1,-1})</f>
        <v>0</v>
      </c>
      <c r="BF326" s="46" t="str">
        <f t="shared" si="220"/>
        <v>No holdings</v>
      </c>
      <c r="BG326" s="37">
        <f t="shared" si="221"/>
        <v>0</v>
      </c>
      <c r="BH326" s="196" t="str">
        <f t="shared" si="222"/>
        <v>Fail</v>
      </c>
      <c r="BI326" s="47">
        <f>ABS(Survey!$AL326)</f>
        <v>0</v>
      </c>
      <c r="BJ326" s="47" cm="1">
        <f t="array" ref="BJ326">SUM(SUMIF(Survey!BO326:CH326,{"&gt;0","&lt;0"})*{1,-1})-SUM(SUMIF(Survey!CJ326:DC326,{"&gt;0","&lt;0"})*{1,-1})</f>
        <v>0</v>
      </c>
      <c r="BK326" s="48" t="str">
        <f t="shared" si="223"/>
        <v>No holdings</v>
      </c>
      <c r="BL326" s="49">
        <f t="shared" si="224"/>
        <v>0</v>
      </c>
      <c r="BM326" s="196" t="str">
        <f t="shared" si="225"/>
        <v>Pass</v>
      </c>
      <c r="BN326" s="54" t="b">
        <f>IF(ABS(Survey!$CH326)=0,TRUE,FALSE)</f>
        <v>1</v>
      </c>
      <c r="BO326" s="53" t="b">
        <f>NOT(ISBLANK(Survey!$CI326))</f>
        <v>0</v>
      </c>
      <c r="BP326" s="196" t="str">
        <f t="shared" si="226"/>
        <v>Pass</v>
      </c>
      <c r="BQ326" s="54" t="b">
        <f>IF(ABS(Survey!$DC326)=0,TRUE,FALSE)</f>
        <v>1</v>
      </c>
      <c r="BR326" s="53" t="b">
        <f>NOT(ISBLANK(Survey!$DD326))</f>
        <v>0</v>
      </c>
      <c r="BS326" s="37" t="str">
        <f t="shared" si="227"/>
        <v>Pass</v>
      </c>
      <c r="BT326" s="38" cm="1">
        <f t="array" ref="BT326">SUM(SUMIF(Survey!CD326,{"&gt;0","&lt;0"})*{1,-1})+SUM(SUMIF(Survey!CY326,{"&gt;0","&lt;0"})*{1,-1})</f>
        <v>0</v>
      </c>
      <c r="BU326" s="38">
        <f>SUM(SUMIF(Survey!DF326:DL326,{"&gt;0","&lt;0"})*{1,-1})+SUM(SUMIF(Survey!DN326:DT326,{"&gt;0","&lt;0"})*{1,-1})</f>
        <v>0</v>
      </c>
      <c r="BV326" s="37">
        <f t="shared" si="228"/>
        <v>0</v>
      </c>
      <c r="BW326" s="37">
        <f t="shared" si="229"/>
        <v>0</v>
      </c>
      <c r="BX326" s="196" t="str">
        <f t="shared" si="230"/>
        <v>Pass</v>
      </c>
      <c r="BY326" s="54" t="b">
        <f>IF(ABS(Survey!$DL326)=0,TRUE,FALSE)</f>
        <v>1</v>
      </c>
      <c r="BZ326" s="53" t="b">
        <f>NOT(ISBLANK(Survey!DM326))</f>
        <v>0</v>
      </c>
      <c r="CA326" s="196" t="str">
        <f t="shared" si="231"/>
        <v>Pass</v>
      </c>
      <c r="CB326" s="54" t="b">
        <f>IF(ABS(Survey!$DT326)=0,TRUE,FALSE)</f>
        <v>1</v>
      </c>
      <c r="CC326" s="53" t="b">
        <f>NOT(ISBLANK(Survey!$DU326))</f>
        <v>0</v>
      </c>
      <c r="CD326" s="196" t="str">
        <f t="shared" si="232"/>
        <v>Fail</v>
      </c>
      <c r="CE326" s="47">
        <f>SUM(SUMIF(Survey!EA326:EC326,{"&gt;0","&lt;0"})*{1,-1})</f>
        <v>0</v>
      </c>
      <c r="CF326" s="50">
        <f t="shared" si="233"/>
        <v>0</v>
      </c>
      <c r="CG326" s="50">
        <f t="shared" si="234"/>
        <v>100</v>
      </c>
      <c r="CH326" s="48" t="b">
        <f>IF(OR(Survey!$M326="ETF",Survey!$M326="ETF, alternative mutual fund",Survey!$M326="Closed-end", Survey!$M326="Split share corp"),TRUE,FALSE)</f>
        <v>0</v>
      </c>
      <c r="CI326" s="196" t="str">
        <f t="shared" si="235"/>
        <v>Fail</v>
      </c>
      <c r="CJ326" s="47">
        <f>SUM(SUMIF(Survey!EE326:EK326,{"&gt;0","&lt;0"})*{1,-1})</f>
        <v>0</v>
      </c>
      <c r="CK326" s="50">
        <f t="shared" si="236"/>
        <v>0</v>
      </c>
      <c r="CL326" s="49">
        <f t="shared" si="237"/>
        <v>100</v>
      </c>
      <c r="CM326" s="196" t="str">
        <f t="shared" si="238"/>
        <v>Fail</v>
      </c>
      <c r="CN326" s="47">
        <f>SUM(SUMIF(Survey!EM326:ES326,{"&gt;0","&lt;0"})*{1,-1})</f>
        <v>0</v>
      </c>
      <c r="CO326" s="50">
        <f t="shared" si="239"/>
        <v>0</v>
      </c>
      <c r="CP326" s="49">
        <f t="shared" si="240"/>
        <v>100</v>
      </c>
    </row>
    <row r="327" spans="1:94">
      <c r="A327" s="1">
        <v>324</v>
      </c>
      <c r="B327" s="37" t="str">
        <f t="shared" si="201"/>
        <v>Pass</v>
      </c>
      <c r="C327" s="37" t="str">
        <f>IF(COUNTBLANK(Survey!B327:ET327)=$C$2, "Pass", "Fail")</f>
        <v>Pass</v>
      </c>
      <c r="D327" s="37" t="str">
        <f t="shared" si="202"/>
        <v>Fail</v>
      </c>
      <c r="F327" s="196" t="str">
        <f t="shared" si="203"/>
        <v>Fail</v>
      </c>
      <c r="G327" s="43">
        <f>COUNTBLANK(Survey!B327:D327)+COUNTBLANK(Survey!G327)+COUNTBLANK(Survey!I327)+COUNTBLANK(Survey!L327:M327)+COUNTBLANK(Survey!P327)+COUNTBLANK(Survey!S327:U327)+COUNTBLANK(Survey!AA327:AC327)+COUNTBLANK(Survey!AF327:AG327)+COUNTBLANK(Survey!AK327)</f>
        <v>17</v>
      </c>
      <c r="H327" s="196" t="str">
        <f t="shared" si="204"/>
        <v>Pass</v>
      </c>
      <c r="I327" s="44">
        <f>LEN(Survey!E327)</f>
        <v>0</v>
      </c>
      <c r="J327" s="196" t="str">
        <f t="shared" si="205"/>
        <v>Pass</v>
      </c>
      <c r="K327" s="43">
        <f>LEN(Survey!F327)</f>
        <v>0</v>
      </c>
      <c r="L327" s="196" t="str">
        <f t="shared" si="206"/>
        <v>Pass</v>
      </c>
      <c r="M327" s="44">
        <f>LEN(Survey!H327)</f>
        <v>0</v>
      </c>
      <c r="N327" s="43" t="str">
        <f>IF(Survey!$L327="Prospectus fund", "Yes", "No")</f>
        <v>No</v>
      </c>
      <c r="O327" s="196" t="str">
        <f t="shared" si="207"/>
        <v>Pass</v>
      </c>
      <c r="P327" s="44">
        <f>MOD((LEN(Survey!J327)+2),11)</f>
        <v>2</v>
      </c>
      <c r="Q327" s="48" t="b">
        <f>IF(OR(Survey!$M327="ETF",Survey!$M327="ETF, alternative mutual fund",Survey!$M327="Closed-end", Survey!$M327="Split share corp", Survey!$I327="Yes"),TRUE,FALSE)</f>
        <v>0</v>
      </c>
      <c r="R327" s="196" t="str">
        <f>IFERROR(IF(AND(OR(U327=V327,V327 = "Either"),NOT(ISBLANK(Survey!K327))),"Pass","Fail"),"Pass")</f>
        <v>Fail</v>
      </c>
      <c r="S327" s="47" cm="1">
        <f t="array" ref="S327">SUM(SUMIF(Survey!BO327:CH327,{"&gt;0","&lt;0"})*{1,-1})</f>
        <v>0</v>
      </c>
      <c r="T327" s="54" cm="1">
        <f t="array" ref="T327">SUM(SUMIF(Survey!BR327,{"&gt;0","&lt;0"})*{1,-1})+SUM(SUMIF(Survey!CB327,{"&gt;0","&lt;0"})*{1,-1})</f>
        <v>0</v>
      </c>
      <c r="U327" s="54">
        <f>Survey!K327</f>
        <v>0</v>
      </c>
      <c r="V327" s="53" t="str">
        <f t="shared" si="208"/>
        <v>Stand-alone</v>
      </c>
      <c r="W327" s="196" t="str">
        <f t="shared" si="209"/>
        <v>Fail</v>
      </c>
      <c r="X327" s="93" cm="1">
        <f t="array" ref="X327">SUM(SUMIF(Survey!BO327:CH327,{"&gt;0","&lt;0"})*{1,-1})+SUM(SUMIF(Survey!CJ327:DC327,{"&gt;0","&lt;0"})*{1,-1})</f>
        <v>0</v>
      </c>
      <c r="Y327" s="93">
        <f>IFERROR(X327/(Survey!$AL327),0)</f>
        <v>0</v>
      </c>
      <c r="Z327" s="198" t="b">
        <f>IF(OR(Survey!$M327="Alternative strategy or hedge",Survey!$M327="Other",Survey!$L327="Prospectus fund"),TRUE,FALSE)</f>
        <v>0</v>
      </c>
      <c r="AA327" s="198" t="b">
        <f>NOT(ISBLANK(Survey!$M327))</f>
        <v>0</v>
      </c>
      <c r="AB327" s="196" t="str">
        <f t="shared" si="210"/>
        <v>Pass</v>
      </c>
      <c r="AC327" s="54" t="b">
        <f>NOT(ISNUMBER(SEARCH("Other",Survey!$P327)))</f>
        <v>1</v>
      </c>
      <c r="AD327" s="53" t="b">
        <f>NOT(ISBLANK(Survey!$Q327))</f>
        <v>0</v>
      </c>
      <c r="AE327" s="239" t="str" cm="1">
        <f t="array" ref="AE327">IF(OR(IF(OR($AG327+$AH327 = 2, $AI327=1), FALSE, TRUE), AND($AF327:$AF327 = 0)),"Pass","Fail")</f>
        <v>Pass</v>
      </c>
      <c r="AF327" s="235">
        <f>COUNTBLANK(Survey!$W327:$Z327)</f>
        <v>4</v>
      </c>
      <c r="AG327" s="235">
        <f>IF(Survey!$I327="Yes",1,0)</f>
        <v>0</v>
      </c>
      <c r="AH327" s="235">
        <f>IF(OR(Survey!$M327="Mutual fund",Survey!$M327="Alternative mutual fund",Survey!$M327="Money market"),1,0)</f>
        <v>0</v>
      </c>
      <c r="AI327" s="240">
        <f>IF(OR(Survey!$M327="ETF",Survey!$M327="ETF, alternative mutual fund"),1,0)</f>
        <v>0</v>
      </c>
      <c r="AJ327" s="196" t="str">
        <f t="shared" si="211"/>
        <v>Pass</v>
      </c>
      <c r="AK327" s="54" t="b">
        <f>NOT(ISNUMBER(SEARCH("Yes",Survey!$AC327)))</f>
        <v>1</v>
      </c>
      <c r="AL327" s="53" t="b">
        <f>IF(COUNTBLANK(Survey!$AD327:$AE327)=0,TRUE, FALSE)</f>
        <v>0</v>
      </c>
      <c r="AM327" s="196" t="str">
        <f t="shared" si="212"/>
        <v>Pass</v>
      </c>
      <c r="AN327" s="54" t="b">
        <f>NOT(ISNUMBER(SEARCH("Yes",Survey!$AF327)))</f>
        <v>1</v>
      </c>
      <c r="AO327" s="53" t="b">
        <f>NOT(ISBLANK(Survey!$AH327))</f>
        <v>0</v>
      </c>
      <c r="AP327" s="196" t="str">
        <f t="shared" si="213"/>
        <v>Pass</v>
      </c>
      <c r="AQ327" s="54" t="b">
        <f>NOT(OR(ISNUMBER(SEARCH("Other",Survey!$AH327)),ISNUMBER(SEARCH("Multiple",Survey!$AH327))))</f>
        <v>1</v>
      </c>
      <c r="AR327" s="53" t="b">
        <f>NOT(ISBLANK(Survey!$AI327))</f>
        <v>0</v>
      </c>
      <c r="AS327" s="196" t="str">
        <f t="shared" si="214"/>
        <v>Fail</v>
      </c>
      <c r="AT327" s="45">
        <f>(Survey!$AL327)</f>
        <v>0</v>
      </c>
      <c r="AU327" s="37" t="str">
        <f t="shared" si="215"/>
        <v>Fail</v>
      </c>
      <c r="AV327" s="38">
        <f>ABS(Survey!$AL327)</f>
        <v>0</v>
      </c>
      <c r="AW327" s="64">
        <f>ABS(Survey!$AM327)+Survey!$AN327-ABS(Survey!$AO327)+ABS(Survey!$AP327)-ABS(Survey!$AQ327)+ABS(Survey!$AR327)-ABS(Survey!$AS327)+Survey!$AT327</f>
        <v>0</v>
      </c>
      <c r="AX327" s="46" t="str">
        <f t="shared" si="216"/>
        <v>No holdings</v>
      </c>
      <c r="AY327" s="37">
        <f t="shared" si="217"/>
        <v>0</v>
      </c>
      <c r="AZ327" s="196" t="str">
        <f t="shared" si="218"/>
        <v>Pass</v>
      </c>
      <c r="BA327" s="54" t="b">
        <f>IF(ABS(Survey!$AT327)=0,TRUE,FALSE)</f>
        <v>1</v>
      </c>
      <c r="BB327" s="53" t="b">
        <f>NOT(ISBLANK(Survey!$AU327))</f>
        <v>0</v>
      </c>
      <c r="BC327" s="37" t="str">
        <f t="shared" si="219"/>
        <v>Fail</v>
      </c>
      <c r="BD327" s="38">
        <f>ABS(Survey!$AL327)</f>
        <v>0</v>
      </c>
      <c r="BE327" s="38" cm="1">
        <f t="array" ref="BE327">SUM(SUMIF(Survey!AW327:BD327,{"&gt;0","&lt;0"})*{1,-1})-SUM(SUMIF(Survey!BF327:BM327,{"&gt;0","&lt;0"})*{1,-1})</f>
        <v>0</v>
      </c>
      <c r="BF327" s="46" t="str">
        <f t="shared" si="220"/>
        <v>No holdings</v>
      </c>
      <c r="BG327" s="37">
        <f t="shared" si="221"/>
        <v>0</v>
      </c>
      <c r="BH327" s="196" t="str">
        <f t="shared" si="222"/>
        <v>Fail</v>
      </c>
      <c r="BI327" s="47">
        <f>ABS(Survey!$AL327)</f>
        <v>0</v>
      </c>
      <c r="BJ327" s="47" cm="1">
        <f t="array" ref="BJ327">SUM(SUMIF(Survey!BO327:CH327,{"&gt;0","&lt;0"})*{1,-1})-SUM(SUMIF(Survey!CJ327:DC327,{"&gt;0","&lt;0"})*{1,-1})</f>
        <v>0</v>
      </c>
      <c r="BK327" s="48" t="str">
        <f t="shared" si="223"/>
        <v>No holdings</v>
      </c>
      <c r="BL327" s="49">
        <f t="shared" si="224"/>
        <v>0</v>
      </c>
      <c r="BM327" s="196" t="str">
        <f t="shared" si="225"/>
        <v>Pass</v>
      </c>
      <c r="BN327" s="54" t="b">
        <f>IF(ABS(Survey!$CH327)=0,TRUE,FALSE)</f>
        <v>1</v>
      </c>
      <c r="BO327" s="53" t="b">
        <f>NOT(ISBLANK(Survey!$CI327))</f>
        <v>0</v>
      </c>
      <c r="BP327" s="196" t="str">
        <f t="shared" si="226"/>
        <v>Pass</v>
      </c>
      <c r="BQ327" s="54" t="b">
        <f>IF(ABS(Survey!$DC327)=0,TRUE,FALSE)</f>
        <v>1</v>
      </c>
      <c r="BR327" s="53" t="b">
        <f>NOT(ISBLANK(Survey!$DD327))</f>
        <v>0</v>
      </c>
      <c r="BS327" s="37" t="str">
        <f t="shared" si="227"/>
        <v>Pass</v>
      </c>
      <c r="BT327" s="38" cm="1">
        <f t="array" ref="BT327">SUM(SUMIF(Survey!CD327,{"&gt;0","&lt;0"})*{1,-1})+SUM(SUMIF(Survey!CY327,{"&gt;0","&lt;0"})*{1,-1})</f>
        <v>0</v>
      </c>
      <c r="BU327" s="38">
        <f>SUM(SUMIF(Survey!DF327:DL327,{"&gt;0","&lt;0"})*{1,-1})+SUM(SUMIF(Survey!DN327:DT327,{"&gt;0","&lt;0"})*{1,-1})</f>
        <v>0</v>
      </c>
      <c r="BV327" s="37">
        <f t="shared" si="228"/>
        <v>0</v>
      </c>
      <c r="BW327" s="37">
        <f t="shared" si="229"/>
        <v>0</v>
      </c>
      <c r="BX327" s="196" t="str">
        <f t="shared" si="230"/>
        <v>Pass</v>
      </c>
      <c r="BY327" s="54" t="b">
        <f>IF(ABS(Survey!$DL327)=0,TRUE,FALSE)</f>
        <v>1</v>
      </c>
      <c r="BZ327" s="53" t="b">
        <f>NOT(ISBLANK(Survey!DM327))</f>
        <v>0</v>
      </c>
      <c r="CA327" s="196" t="str">
        <f t="shared" si="231"/>
        <v>Pass</v>
      </c>
      <c r="CB327" s="54" t="b">
        <f>IF(ABS(Survey!$DT327)=0,TRUE,FALSE)</f>
        <v>1</v>
      </c>
      <c r="CC327" s="53" t="b">
        <f>NOT(ISBLANK(Survey!$DU327))</f>
        <v>0</v>
      </c>
      <c r="CD327" s="196" t="str">
        <f t="shared" si="232"/>
        <v>Fail</v>
      </c>
      <c r="CE327" s="47">
        <f>SUM(SUMIF(Survey!EA327:EC327,{"&gt;0","&lt;0"})*{1,-1})</f>
        <v>0</v>
      </c>
      <c r="CF327" s="50">
        <f t="shared" si="233"/>
        <v>0</v>
      </c>
      <c r="CG327" s="50">
        <f t="shared" si="234"/>
        <v>100</v>
      </c>
      <c r="CH327" s="48" t="b">
        <f>IF(OR(Survey!$M327="ETF",Survey!$M327="ETF, alternative mutual fund",Survey!$M327="Closed-end", Survey!$M327="Split share corp"),TRUE,FALSE)</f>
        <v>0</v>
      </c>
      <c r="CI327" s="196" t="str">
        <f t="shared" si="235"/>
        <v>Fail</v>
      </c>
      <c r="CJ327" s="47">
        <f>SUM(SUMIF(Survey!EE327:EK327,{"&gt;0","&lt;0"})*{1,-1})</f>
        <v>0</v>
      </c>
      <c r="CK327" s="50">
        <f t="shared" si="236"/>
        <v>0</v>
      </c>
      <c r="CL327" s="49">
        <f t="shared" si="237"/>
        <v>100</v>
      </c>
      <c r="CM327" s="196" t="str">
        <f t="shared" si="238"/>
        <v>Fail</v>
      </c>
      <c r="CN327" s="47">
        <f>SUM(SUMIF(Survey!EM327:ES327,{"&gt;0","&lt;0"})*{1,-1})</f>
        <v>0</v>
      </c>
      <c r="CO327" s="50">
        <f t="shared" si="239"/>
        <v>0</v>
      </c>
      <c r="CP327" s="49">
        <f t="shared" si="240"/>
        <v>100</v>
      </c>
    </row>
    <row r="328" spans="1:94">
      <c r="A328" s="1">
        <v>325</v>
      </c>
      <c r="B328" s="37" t="str">
        <f t="shared" si="201"/>
        <v>Pass</v>
      </c>
      <c r="C328" s="37" t="str">
        <f>IF(COUNTBLANK(Survey!B328:ET328)=$C$2, "Pass", "Fail")</f>
        <v>Pass</v>
      </c>
      <c r="D328" s="37" t="str">
        <f t="shared" si="202"/>
        <v>Fail</v>
      </c>
      <c r="F328" s="196" t="str">
        <f t="shared" si="203"/>
        <v>Fail</v>
      </c>
      <c r="G328" s="43">
        <f>COUNTBLANK(Survey!B328:D328)+COUNTBLANK(Survey!G328)+COUNTBLANK(Survey!I328)+COUNTBLANK(Survey!L328:M328)+COUNTBLANK(Survey!P328)+COUNTBLANK(Survey!S328:U328)+COUNTBLANK(Survey!AA328:AC328)+COUNTBLANK(Survey!AF328:AG328)+COUNTBLANK(Survey!AK328)</f>
        <v>17</v>
      </c>
      <c r="H328" s="196" t="str">
        <f t="shared" si="204"/>
        <v>Pass</v>
      </c>
      <c r="I328" s="44">
        <f>LEN(Survey!E328)</f>
        <v>0</v>
      </c>
      <c r="J328" s="196" t="str">
        <f t="shared" si="205"/>
        <v>Pass</v>
      </c>
      <c r="K328" s="43">
        <f>LEN(Survey!F328)</f>
        <v>0</v>
      </c>
      <c r="L328" s="196" t="str">
        <f t="shared" si="206"/>
        <v>Pass</v>
      </c>
      <c r="M328" s="44">
        <f>LEN(Survey!H328)</f>
        <v>0</v>
      </c>
      <c r="N328" s="43" t="str">
        <f>IF(Survey!$L328="Prospectus fund", "Yes", "No")</f>
        <v>No</v>
      </c>
      <c r="O328" s="196" t="str">
        <f t="shared" si="207"/>
        <v>Pass</v>
      </c>
      <c r="P328" s="44">
        <f>MOD((LEN(Survey!J328)+2),11)</f>
        <v>2</v>
      </c>
      <c r="Q328" s="48" t="b">
        <f>IF(OR(Survey!$M328="ETF",Survey!$M328="ETF, alternative mutual fund",Survey!$M328="Closed-end", Survey!$M328="Split share corp", Survey!$I328="Yes"),TRUE,FALSE)</f>
        <v>0</v>
      </c>
      <c r="R328" s="196" t="str">
        <f>IFERROR(IF(AND(OR(U328=V328,V328 = "Either"),NOT(ISBLANK(Survey!K328))),"Pass","Fail"),"Pass")</f>
        <v>Fail</v>
      </c>
      <c r="S328" s="47" cm="1">
        <f t="array" ref="S328">SUM(SUMIF(Survey!BO328:CH328,{"&gt;0","&lt;0"})*{1,-1})</f>
        <v>0</v>
      </c>
      <c r="T328" s="54" cm="1">
        <f t="array" ref="T328">SUM(SUMIF(Survey!BR328,{"&gt;0","&lt;0"})*{1,-1})+SUM(SUMIF(Survey!CB328,{"&gt;0","&lt;0"})*{1,-1})</f>
        <v>0</v>
      </c>
      <c r="U328" s="54">
        <f>Survey!K328</f>
        <v>0</v>
      </c>
      <c r="V328" s="53" t="str">
        <f t="shared" si="208"/>
        <v>Stand-alone</v>
      </c>
      <c r="W328" s="196" t="str">
        <f t="shared" si="209"/>
        <v>Fail</v>
      </c>
      <c r="X328" s="93" cm="1">
        <f t="array" ref="X328">SUM(SUMIF(Survey!BO328:CH328,{"&gt;0","&lt;0"})*{1,-1})+SUM(SUMIF(Survey!CJ328:DC328,{"&gt;0","&lt;0"})*{1,-1})</f>
        <v>0</v>
      </c>
      <c r="Y328" s="93">
        <f>IFERROR(X328/(Survey!$AL328),0)</f>
        <v>0</v>
      </c>
      <c r="Z328" s="198" t="b">
        <f>IF(OR(Survey!$M328="Alternative strategy or hedge",Survey!$M328="Other",Survey!$L328="Prospectus fund"),TRUE,FALSE)</f>
        <v>0</v>
      </c>
      <c r="AA328" s="198" t="b">
        <f>NOT(ISBLANK(Survey!$M328))</f>
        <v>0</v>
      </c>
      <c r="AB328" s="196" t="str">
        <f t="shared" si="210"/>
        <v>Pass</v>
      </c>
      <c r="AC328" s="54" t="b">
        <f>NOT(ISNUMBER(SEARCH("Other",Survey!$P328)))</f>
        <v>1</v>
      </c>
      <c r="AD328" s="53" t="b">
        <f>NOT(ISBLANK(Survey!$Q328))</f>
        <v>0</v>
      </c>
      <c r="AE328" s="239" t="str" cm="1">
        <f t="array" ref="AE328">IF(OR(IF(OR($AG328+$AH328 = 2, $AI328=1), FALSE, TRUE), AND($AF328:$AF328 = 0)),"Pass","Fail")</f>
        <v>Pass</v>
      </c>
      <c r="AF328" s="235">
        <f>COUNTBLANK(Survey!$W328:$Z328)</f>
        <v>4</v>
      </c>
      <c r="AG328" s="235">
        <f>IF(Survey!$I328="Yes",1,0)</f>
        <v>0</v>
      </c>
      <c r="AH328" s="235">
        <f>IF(OR(Survey!$M328="Mutual fund",Survey!$M328="Alternative mutual fund",Survey!$M328="Money market"),1,0)</f>
        <v>0</v>
      </c>
      <c r="AI328" s="240">
        <f>IF(OR(Survey!$M328="ETF",Survey!$M328="ETF, alternative mutual fund"),1,0)</f>
        <v>0</v>
      </c>
      <c r="AJ328" s="196" t="str">
        <f t="shared" si="211"/>
        <v>Pass</v>
      </c>
      <c r="AK328" s="54" t="b">
        <f>NOT(ISNUMBER(SEARCH("Yes",Survey!$AC328)))</f>
        <v>1</v>
      </c>
      <c r="AL328" s="53" t="b">
        <f>IF(COUNTBLANK(Survey!$AD328:$AE328)=0,TRUE, FALSE)</f>
        <v>0</v>
      </c>
      <c r="AM328" s="196" t="str">
        <f t="shared" si="212"/>
        <v>Pass</v>
      </c>
      <c r="AN328" s="54" t="b">
        <f>NOT(ISNUMBER(SEARCH("Yes",Survey!$AF328)))</f>
        <v>1</v>
      </c>
      <c r="AO328" s="53" t="b">
        <f>NOT(ISBLANK(Survey!$AH328))</f>
        <v>0</v>
      </c>
      <c r="AP328" s="196" t="str">
        <f t="shared" si="213"/>
        <v>Pass</v>
      </c>
      <c r="AQ328" s="54" t="b">
        <f>NOT(OR(ISNUMBER(SEARCH("Other",Survey!$AH328)),ISNUMBER(SEARCH("Multiple",Survey!$AH328))))</f>
        <v>1</v>
      </c>
      <c r="AR328" s="53" t="b">
        <f>NOT(ISBLANK(Survey!$AI328))</f>
        <v>0</v>
      </c>
      <c r="AS328" s="196" t="str">
        <f t="shared" si="214"/>
        <v>Fail</v>
      </c>
      <c r="AT328" s="45">
        <f>(Survey!$AL328)</f>
        <v>0</v>
      </c>
      <c r="AU328" s="37" t="str">
        <f t="shared" si="215"/>
        <v>Fail</v>
      </c>
      <c r="AV328" s="38">
        <f>ABS(Survey!$AL328)</f>
        <v>0</v>
      </c>
      <c r="AW328" s="64">
        <f>ABS(Survey!$AM328)+Survey!$AN328-ABS(Survey!$AO328)+ABS(Survey!$AP328)-ABS(Survey!$AQ328)+ABS(Survey!$AR328)-ABS(Survey!$AS328)+Survey!$AT328</f>
        <v>0</v>
      </c>
      <c r="AX328" s="46" t="str">
        <f t="shared" si="216"/>
        <v>No holdings</v>
      </c>
      <c r="AY328" s="37">
        <f t="shared" si="217"/>
        <v>0</v>
      </c>
      <c r="AZ328" s="196" t="str">
        <f t="shared" si="218"/>
        <v>Pass</v>
      </c>
      <c r="BA328" s="54" t="b">
        <f>IF(ABS(Survey!$AT328)=0,TRUE,FALSE)</f>
        <v>1</v>
      </c>
      <c r="BB328" s="53" t="b">
        <f>NOT(ISBLANK(Survey!$AU328))</f>
        <v>0</v>
      </c>
      <c r="BC328" s="37" t="str">
        <f t="shared" si="219"/>
        <v>Fail</v>
      </c>
      <c r="BD328" s="38">
        <f>ABS(Survey!$AL328)</f>
        <v>0</v>
      </c>
      <c r="BE328" s="38" cm="1">
        <f t="array" ref="BE328">SUM(SUMIF(Survey!AW328:BD328,{"&gt;0","&lt;0"})*{1,-1})-SUM(SUMIF(Survey!BF328:BM328,{"&gt;0","&lt;0"})*{1,-1})</f>
        <v>0</v>
      </c>
      <c r="BF328" s="46" t="str">
        <f t="shared" si="220"/>
        <v>No holdings</v>
      </c>
      <c r="BG328" s="37">
        <f t="shared" si="221"/>
        <v>0</v>
      </c>
      <c r="BH328" s="196" t="str">
        <f t="shared" si="222"/>
        <v>Fail</v>
      </c>
      <c r="BI328" s="47">
        <f>ABS(Survey!$AL328)</f>
        <v>0</v>
      </c>
      <c r="BJ328" s="47" cm="1">
        <f t="array" ref="BJ328">SUM(SUMIF(Survey!BO328:CH328,{"&gt;0","&lt;0"})*{1,-1})-SUM(SUMIF(Survey!CJ328:DC328,{"&gt;0","&lt;0"})*{1,-1})</f>
        <v>0</v>
      </c>
      <c r="BK328" s="48" t="str">
        <f t="shared" si="223"/>
        <v>No holdings</v>
      </c>
      <c r="BL328" s="49">
        <f t="shared" si="224"/>
        <v>0</v>
      </c>
      <c r="BM328" s="196" t="str">
        <f t="shared" si="225"/>
        <v>Pass</v>
      </c>
      <c r="BN328" s="54" t="b">
        <f>IF(ABS(Survey!$CH328)=0,TRUE,FALSE)</f>
        <v>1</v>
      </c>
      <c r="BO328" s="53" t="b">
        <f>NOT(ISBLANK(Survey!$CI328))</f>
        <v>0</v>
      </c>
      <c r="BP328" s="196" t="str">
        <f t="shared" si="226"/>
        <v>Pass</v>
      </c>
      <c r="BQ328" s="54" t="b">
        <f>IF(ABS(Survey!$DC328)=0,TRUE,FALSE)</f>
        <v>1</v>
      </c>
      <c r="BR328" s="53" t="b">
        <f>NOT(ISBLANK(Survey!$DD328))</f>
        <v>0</v>
      </c>
      <c r="BS328" s="37" t="str">
        <f t="shared" si="227"/>
        <v>Pass</v>
      </c>
      <c r="BT328" s="38" cm="1">
        <f t="array" ref="BT328">SUM(SUMIF(Survey!CD328,{"&gt;0","&lt;0"})*{1,-1})+SUM(SUMIF(Survey!CY328,{"&gt;0","&lt;0"})*{1,-1})</f>
        <v>0</v>
      </c>
      <c r="BU328" s="38">
        <f>SUM(SUMIF(Survey!DF328:DL328,{"&gt;0","&lt;0"})*{1,-1})+SUM(SUMIF(Survey!DN328:DT328,{"&gt;0","&lt;0"})*{1,-1})</f>
        <v>0</v>
      </c>
      <c r="BV328" s="37">
        <f t="shared" si="228"/>
        <v>0</v>
      </c>
      <c r="BW328" s="37">
        <f t="shared" si="229"/>
        <v>0</v>
      </c>
      <c r="BX328" s="196" t="str">
        <f t="shared" si="230"/>
        <v>Pass</v>
      </c>
      <c r="BY328" s="54" t="b">
        <f>IF(ABS(Survey!$DL328)=0,TRUE,FALSE)</f>
        <v>1</v>
      </c>
      <c r="BZ328" s="53" t="b">
        <f>NOT(ISBLANK(Survey!DM328))</f>
        <v>0</v>
      </c>
      <c r="CA328" s="196" t="str">
        <f t="shared" si="231"/>
        <v>Pass</v>
      </c>
      <c r="CB328" s="54" t="b">
        <f>IF(ABS(Survey!$DT328)=0,TRUE,FALSE)</f>
        <v>1</v>
      </c>
      <c r="CC328" s="53" t="b">
        <f>NOT(ISBLANK(Survey!$DU328))</f>
        <v>0</v>
      </c>
      <c r="CD328" s="196" t="str">
        <f t="shared" si="232"/>
        <v>Fail</v>
      </c>
      <c r="CE328" s="47">
        <f>SUM(SUMIF(Survey!EA328:EC328,{"&gt;0","&lt;0"})*{1,-1})</f>
        <v>0</v>
      </c>
      <c r="CF328" s="50">
        <f t="shared" si="233"/>
        <v>0</v>
      </c>
      <c r="CG328" s="50">
        <f t="shared" si="234"/>
        <v>100</v>
      </c>
      <c r="CH328" s="48" t="b">
        <f>IF(OR(Survey!$M328="ETF",Survey!$M328="ETF, alternative mutual fund",Survey!$M328="Closed-end", Survey!$M328="Split share corp"),TRUE,FALSE)</f>
        <v>0</v>
      </c>
      <c r="CI328" s="196" t="str">
        <f t="shared" si="235"/>
        <v>Fail</v>
      </c>
      <c r="CJ328" s="47">
        <f>SUM(SUMIF(Survey!EE328:EK328,{"&gt;0","&lt;0"})*{1,-1})</f>
        <v>0</v>
      </c>
      <c r="CK328" s="50">
        <f t="shared" si="236"/>
        <v>0</v>
      </c>
      <c r="CL328" s="49">
        <f t="shared" si="237"/>
        <v>100</v>
      </c>
      <c r="CM328" s="196" t="str">
        <f t="shared" si="238"/>
        <v>Fail</v>
      </c>
      <c r="CN328" s="47">
        <f>SUM(SUMIF(Survey!EM328:ES328,{"&gt;0","&lt;0"})*{1,-1})</f>
        <v>0</v>
      </c>
      <c r="CO328" s="50">
        <f t="shared" si="239"/>
        <v>0</v>
      </c>
      <c r="CP328" s="49">
        <f t="shared" si="240"/>
        <v>100</v>
      </c>
    </row>
    <row r="329" spans="1:94">
      <c r="A329" s="1">
        <v>326</v>
      </c>
      <c r="B329" s="37" t="str">
        <f t="shared" si="201"/>
        <v>Pass</v>
      </c>
      <c r="C329" s="37" t="str">
        <f>IF(COUNTBLANK(Survey!B329:ET329)=$C$2, "Pass", "Fail")</f>
        <v>Pass</v>
      </c>
      <c r="D329" s="37" t="str">
        <f t="shared" si="202"/>
        <v>Fail</v>
      </c>
      <c r="F329" s="196" t="str">
        <f t="shared" si="203"/>
        <v>Fail</v>
      </c>
      <c r="G329" s="43">
        <f>COUNTBLANK(Survey!B329:D329)+COUNTBLANK(Survey!G329)+COUNTBLANK(Survey!I329)+COUNTBLANK(Survey!L329:M329)+COUNTBLANK(Survey!P329)+COUNTBLANK(Survey!S329:U329)+COUNTBLANK(Survey!AA329:AC329)+COUNTBLANK(Survey!AF329:AG329)+COUNTBLANK(Survey!AK329)</f>
        <v>17</v>
      </c>
      <c r="H329" s="196" t="str">
        <f t="shared" si="204"/>
        <v>Pass</v>
      </c>
      <c r="I329" s="44">
        <f>LEN(Survey!E329)</f>
        <v>0</v>
      </c>
      <c r="J329" s="196" t="str">
        <f t="shared" si="205"/>
        <v>Pass</v>
      </c>
      <c r="K329" s="43">
        <f>LEN(Survey!F329)</f>
        <v>0</v>
      </c>
      <c r="L329" s="196" t="str">
        <f t="shared" si="206"/>
        <v>Pass</v>
      </c>
      <c r="M329" s="44">
        <f>LEN(Survey!H329)</f>
        <v>0</v>
      </c>
      <c r="N329" s="43" t="str">
        <f>IF(Survey!$L329="Prospectus fund", "Yes", "No")</f>
        <v>No</v>
      </c>
      <c r="O329" s="196" t="str">
        <f t="shared" si="207"/>
        <v>Pass</v>
      </c>
      <c r="P329" s="44">
        <f>MOD((LEN(Survey!J329)+2),11)</f>
        <v>2</v>
      </c>
      <c r="Q329" s="48" t="b">
        <f>IF(OR(Survey!$M329="ETF",Survey!$M329="ETF, alternative mutual fund",Survey!$M329="Closed-end", Survey!$M329="Split share corp", Survey!$I329="Yes"),TRUE,FALSE)</f>
        <v>0</v>
      </c>
      <c r="R329" s="196" t="str">
        <f>IFERROR(IF(AND(OR(U329=V329,V329 = "Either"),NOT(ISBLANK(Survey!K329))),"Pass","Fail"),"Pass")</f>
        <v>Fail</v>
      </c>
      <c r="S329" s="47" cm="1">
        <f t="array" ref="S329">SUM(SUMIF(Survey!BO329:CH329,{"&gt;0","&lt;0"})*{1,-1})</f>
        <v>0</v>
      </c>
      <c r="T329" s="54" cm="1">
        <f t="array" ref="T329">SUM(SUMIF(Survey!BR329,{"&gt;0","&lt;0"})*{1,-1})+SUM(SUMIF(Survey!CB329,{"&gt;0","&lt;0"})*{1,-1})</f>
        <v>0</v>
      </c>
      <c r="U329" s="54">
        <f>Survey!K329</f>
        <v>0</v>
      </c>
      <c r="V329" s="53" t="str">
        <f t="shared" si="208"/>
        <v>Stand-alone</v>
      </c>
      <c r="W329" s="196" t="str">
        <f t="shared" si="209"/>
        <v>Fail</v>
      </c>
      <c r="X329" s="93" cm="1">
        <f t="array" ref="X329">SUM(SUMIF(Survey!BO329:CH329,{"&gt;0","&lt;0"})*{1,-1})+SUM(SUMIF(Survey!CJ329:DC329,{"&gt;0","&lt;0"})*{1,-1})</f>
        <v>0</v>
      </c>
      <c r="Y329" s="93">
        <f>IFERROR(X329/(Survey!$AL329),0)</f>
        <v>0</v>
      </c>
      <c r="Z329" s="198" t="b">
        <f>IF(OR(Survey!$M329="Alternative strategy or hedge",Survey!$M329="Other",Survey!$L329="Prospectus fund"),TRUE,FALSE)</f>
        <v>0</v>
      </c>
      <c r="AA329" s="198" t="b">
        <f>NOT(ISBLANK(Survey!$M329))</f>
        <v>0</v>
      </c>
      <c r="AB329" s="196" t="str">
        <f t="shared" si="210"/>
        <v>Pass</v>
      </c>
      <c r="AC329" s="54" t="b">
        <f>NOT(ISNUMBER(SEARCH("Other",Survey!$P329)))</f>
        <v>1</v>
      </c>
      <c r="AD329" s="53" t="b">
        <f>NOT(ISBLANK(Survey!$Q329))</f>
        <v>0</v>
      </c>
      <c r="AE329" s="239" t="str" cm="1">
        <f t="array" ref="AE329">IF(OR(IF(OR($AG329+$AH329 = 2, $AI329=1), FALSE, TRUE), AND($AF329:$AF329 = 0)),"Pass","Fail")</f>
        <v>Pass</v>
      </c>
      <c r="AF329" s="235">
        <f>COUNTBLANK(Survey!$W329:$Z329)</f>
        <v>4</v>
      </c>
      <c r="AG329" s="235">
        <f>IF(Survey!$I329="Yes",1,0)</f>
        <v>0</v>
      </c>
      <c r="AH329" s="235">
        <f>IF(OR(Survey!$M329="Mutual fund",Survey!$M329="Alternative mutual fund",Survey!$M329="Money market"),1,0)</f>
        <v>0</v>
      </c>
      <c r="AI329" s="240">
        <f>IF(OR(Survey!$M329="ETF",Survey!$M329="ETF, alternative mutual fund"),1,0)</f>
        <v>0</v>
      </c>
      <c r="AJ329" s="196" t="str">
        <f t="shared" si="211"/>
        <v>Pass</v>
      </c>
      <c r="AK329" s="54" t="b">
        <f>NOT(ISNUMBER(SEARCH("Yes",Survey!$AC329)))</f>
        <v>1</v>
      </c>
      <c r="AL329" s="53" t="b">
        <f>IF(COUNTBLANK(Survey!$AD329:$AE329)=0,TRUE, FALSE)</f>
        <v>0</v>
      </c>
      <c r="AM329" s="196" t="str">
        <f t="shared" si="212"/>
        <v>Pass</v>
      </c>
      <c r="AN329" s="54" t="b">
        <f>NOT(ISNUMBER(SEARCH("Yes",Survey!$AF329)))</f>
        <v>1</v>
      </c>
      <c r="AO329" s="53" t="b">
        <f>NOT(ISBLANK(Survey!$AH329))</f>
        <v>0</v>
      </c>
      <c r="AP329" s="196" t="str">
        <f t="shared" si="213"/>
        <v>Pass</v>
      </c>
      <c r="AQ329" s="54" t="b">
        <f>NOT(OR(ISNUMBER(SEARCH("Other",Survey!$AH329)),ISNUMBER(SEARCH("Multiple",Survey!$AH329))))</f>
        <v>1</v>
      </c>
      <c r="AR329" s="53" t="b">
        <f>NOT(ISBLANK(Survey!$AI329))</f>
        <v>0</v>
      </c>
      <c r="AS329" s="196" t="str">
        <f t="shared" si="214"/>
        <v>Fail</v>
      </c>
      <c r="AT329" s="45">
        <f>(Survey!$AL329)</f>
        <v>0</v>
      </c>
      <c r="AU329" s="37" t="str">
        <f t="shared" si="215"/>
        <v>Fail</v>
      </c>
      <c r="AV329" s="38">
        <f>ABS(Survey!$AL329)</f>
        <v>0</v>
      </c>
      <c r="AW329" s="64">
        <f>ABS(Survey!$AM329)+Survey!$AN329-ABS(Survey!$AO329)+ABS(Survey!$AP329)-ABS(Survey!$AQ329)+ABS(Survey!$AR329)-ABS(Survey!$AS329)+Survey!$AT329</f>
        <v>0</v>
      </c>
      <c r="AX329" s="46" t="str">
        <f t="shared" si="216"/>
        <v>No holdings</v>
      </c>
      <c r="AY329" s="37">
        <f t="shared" si="217"/>
        <v>0</v>
      </c>
      <c r="AZ329" s="196" t="str">
        <f t="shared" si="218"/>
        <v>Pass</v>
      </c>
      <c r="BA329" s="54" t="b">
        <f>IF(ABS(Survey!$AT329)=0,TRUE,FALSE)</f>
        <v>1</v>
      </c>
      <c r="BB329" s="53" t="b">
        <f>NOT(ISBLANK(Survey!$AU329))</f>
        <v>0</v>
      </c>
      <c r="BC329" s="37" t="str">
        <f t="shared" si="219"/>
        <v>Fail</v>
      </c>
      <c r="BD329" s="38">
        <f>ABS(Survey!$AL329)</f>
        <v>0</v>
      </c>
      <c r="BE329" s="38" cm="1">
        <f t="array" ref="BE329">SUM(SUMIF(Survey!AW329:BD329,{"&gt;0","&lt;0"})*{1,-1})-SUM(SUMIF(Survey!BF329:BM329,{"&gt;0","&lt;0"})*{1,-1})</f>
        <v>0</v>
      </c>
      <c r="BF329" s="46" t="str">
        <f t="shared" si="220"/>
        <v>No holdings</v>
      </c>
      <c r="BG329" s="37">
        <f t="shared" si="221"/>
        <v>0</v>
      </c>
      <c r="BH329" s="196" t="str">
        <f t="shared" si="222"/>
        <v>Fail</v>
      </c>
      <c r="BI329" s="47">
        <f>ABS(Survey!$AL329)</f>
        <v>0</v>
      </c>
      <c r="BJ329" s="47" cm="1">
        <f t="array" ref="BJ329">SUM(SUMIF(Survey!BO329:CH329,{"&gt;0","&lt;0"})*{1,-1})-SUM(SUMIF(Survey!CJ329:DC329,{"&gt;0","&lt;0"})*{1,-1})</f>
        <v>0</v>
      </c>
      <c r="BK329" s="48" t="str">
        <f t="shared" si="223"/>
        <v>No holdings</v>
      </c>
      <c r="BL329" s="49">
        <f t="shared" si="224"/>
        <v>0</v>
      </c>
      <c r="BM329" s="196" t="str">
        <f t="shared" si="225"/>
        <v>Pass</v>
      </c>
      <c r="BN329" s="54" t="b">
        <f>IF(ABS(Survey!$CH329)=0,TRUE,FALSE)</f>
        <v>1</v>
      </c>
      <c r="BO329" s="53" t="b">
        <f>NOT(ISBLANK(Survey!$CI329))</f>
        <v>0</v>
      </c>
      <c r="BP329" s="196" t="str">
        <f t="shared" si="226"/>
        <v>Pass</v>
      </c>
      <c r="BQ329" s="54" t="b">
        <f>IF(ABS(Survey!$DC329)=0,TRUE,FALSE)</f>
        <v>1</v>
      </c>
      <c r="BR329" s="53" t="b">
        <f>NOT(ISBLANK(Survey!$DD329))</f>
        <v>0</v>
      </c>
      <c r="BS329" s="37" t="str">
        <f t="shared" si="227"/>
        <v>Pass</v>
      </c>
      <c r="BT329" s="38" cm="1">
        <f t="array" ref="BT329">SUM(SUMIF(Survey!CD329,{"&gt;0","&lt;0"})*{1,-1})+SUM(SUMIF(Survey!CY329,{"&gt;0","&lt;0"})*{1,-1})</f>
        <v>0</v>
      </c>
      <c r="BU329" s="38">
        <f>SUM(SUMIF(Survey!DF329:DL329,{"&gt;0","&lt;0"})*{1,-1})+SUM(SUMIF(Survey!DN329:DT329,{"&gt;0","&lt;0"})*{1,-1})</f>
        <v>0</v>
      </c>
      <c r="BV329" s="37">
        <f t="shared" si="228"/>
        <v>0</v>
      </c>
      <c r="BW329" s="37">
        <f t="shared" si="229"/>
        <v>0</v>
      </c>
      <c r="BX329" s="196" t="str">
        <f t="shared" si="230"/>
        <v>Pass</v>
      </c>
      <c r="BY329" s="54" t="b">
        <f>IF(ABS(Survey!$DL329)=0,TRUE,FALSE)</f>
        <v>1</v>
      </c>
      <c r="BZ329" s="53" t="b">
        <f>NOT(ISBLANK(Survey!DM329))</f>
        <v>0</v>
      </c>
      <c r="CA329" s="196" t="str">
        <f t="shared" si="231"/>
        <v>Pass</v>
      </c>
      <c r="CB329" s="54" t="b">
        <f>IF(ABS(Survey!$DT329)=0,TRUE,FALSE)</f>
        <v>1</v>
      </c>
      <c r="CC329" s="53" t="b">
        <f>NOT(ISBLANK(Survey!$DU329))</f>
        <v>0</v>
      </c>
      <c r="CD329" s="196" t="str">
        <f t="shared" si="232"/>
        <v>Fail</v>
      </c>
      <c r="CE329" s="47">
        <f>SUM(SUMIF(Survey!EA329:EC329,{"&gt;0","&lt;0"})*{1,-1})</f>
        <v>0</v>
      </c>
      <c r="CF329" s="50">
        <f t="shared" si="233"/>
        <v>0</v>
      </c>
      <c r="CG329" s="50">
        <f t="shared" si="234"/>
        <v>100</v>
      </c>
      <c r="CH329" s="48" t="b">
        <f>IF(OR(Survey!$M329="ETF",Survey!$M329="ETF, alternative mutual fund",Survey!$M329="Closed-end", Survey!$M329="Split share corp"),TRUE,FALSE)</f>
        <v>0</v>
      </c>
      <c r="CI329" s="196" t="str">
        <f t="shared" si="235"/>
        <v>Fail</v>
      </c>
      <c r="CJ329" s="47">
        <f>SUM(SUMIF(Survey!EE329:EK329,{"&gt;0","&lt;0"})*{1,-1})</f>
        <v>0</v>
      </c>
      <c r="CK329" s="50">
        <f t="shared" si="236"/>
        <v>0</v>
      </c>
      <c r="CL329" s="49">
        <f t="shared" si="237"/>
        <v>100</v>
      </c>
      <c r="CM329" s="196" t="str">
        <f t="shared" si="238"/>
        <v>Fail</v>
      </c>
      <c r="CN329" s="47">
        <f>SUM(SUMIF(Survey!EM329:ES329,{"&gt;0","&lt;0"})*{1,-1})</f>
        <v>0</v>
      </c>
      <c r="CO329" s="50">
        <f t="shared" si="239"/>
        <v>0</v>
      </c>
      <c r="CP329" s="49">
        <f t="shared" si="240"/>
        <v>100</v>
      </c>
    </row>
    <row r="330" spans="1:94">
      <c r="A330" s="1">
        <v>327</v>
      </c>
      <c r="B330" s="37" t="str">
        <f t="shared" si="201"/>
        <v>Pass</v>
      </c>
      <c r="C330" s="37" t="str">
        <f>IF(COUNTBLANK(Survey!B330:ET330)=$C$2, "Pass", "Fail")</f>
        <v>Pass</v>
      </c>
      <c r="D330" s="37" t="str">
        <f t="shared" si="202"/>
        <v>Fail</v>
      </c>
      <c r="F330" s="196" t="str">
        <f t="shared" si="203"/>
        <v>Fail</v>
      </c>
      <c r="G330" s="43">
        <f>COUNTBLANK(Survey!B330:D330)+COUNTBLANK(Survey!G330)+COUNTBLANK(Survey!I330)+COUNTBLANK(Survey!L330:M330)+COUNTBLANK(Survey!P330)+COUNTBLANK(Survey!S330:U330)+COUNTBLANK(Survey!AA330:AC330)+COUNTBLANK(Survey!AF330:AG330)+COUNTBLANK(Survey!AK330)</f>
        <v>17</v>
      </c>
      <c r="H330" s="196" t="str">
        <f t="shared" si="204"/>
        <v>Pass</v>
      </c>
      <c r="I330" s="44">
        <f>LEN(Survey!E330)</f>
        <v>0</v>
      </c>
      <c r="J330" s="196" t="str">
        <f t="shared" si="205"/>
        <v>Pass</v>
      </c>
      <c r="K330" s="43">
        <f>LEN(Survey!F330)</f>
        <v>0</v>
      </c>
      <c r="L330" s="196" t="str">
        <f t="shared" si="206"/>
        <v>Pass</v>
      </c>
      <c r="M330" s="44">
        <f>LEN(Survey!H330)</f>
        <v>0</v>
      </c>
      <c r="N330" s="43" t="str">
        <f>IF(Survey!$L330="Prospectus fund", "Yes", "No")</f>
        <v>No</v>
      </c>
      <c r="O330" s="196" t="str">
        <f t="shared" si="207"/>
        <v>Pass</v>
      </c>
      <c r="P330" s="44">
        <f>MOD((LEN(Survey!J330)+2),11)</f>
        <v>2</v>
      </c>
      <c r="Q330" s="48" t="b">
        <f>IF(OR(Survey!$M330="ETF",Survey!$M330="ETF, alternative mutual fund",Survey!$M330="Closed-end", Survey!$M330="Split share corp", Survey!$I330="Yes"),TRUE,FALSE)</f>
        <v>0</v>
      </c>
      <c r="R330" s="196" t="str">
        <f>IFERROR(IF(AND(OR(U330=V330,V330 = "Either"),NOT(ISBLANK(Survey!K330))),"Pass","Fail"),"Pass")</f>
        <v>Fail</v>
      </c>
      <c r="S330" s="47" cm="1">
        <f t="array" ref="S330">SUM(SUMIF(Survey!BO330:CH330,{"&gt;0","&lt;0"})*{1,-1})</f>
        <v>0</v>
      </c>
      <c r="T330" s="54" cm="1">
        <f t="array" ref="T330">SUM(SUMIF(Survey!BR330,{"&gt;0","&lt;0"})*{1,-1})+SUM(SUMIF(Survey!CB330,{"&gt;0","&lt;0"})*{1,-1})</f>
        <v>0</v>
      </c>
      <c r="U330" s="54">
        <f>Survey!K330</f>
        <v>0</v>
      </c>
      <c r="V330" s="53" t="str">
        <f t="shared" si="208"/>
        <v>Stand-alone</v>
      </c>
      <c r="W330" s="196" t="str">
        <f t="shared" si="209"/>
        <v>Fail</v>
      </c>
      <c r="X330" s="93" cm="1">
        <f t="array" ref="X330">SUM(SUMIF(Survey!BO330:CH330,{"&gt;0","&lt;0"})*{1,-1})+SUM(SUMIF(Survey!CJ330:DC330,{"&gt;0","&lt;0"})*{1,-1})</f>
        <v>0</v>
      </c>
      <c r="Y330" s="93">
        <f>IFERROR(X330/(Survey!$AL330),0)</f>
        <v>0</v>
      </c>
      <c r="Z330" s="198" t="b">
        <f>IF(OR(Survey!$M330="Alternative strategy or hedge",Survey!$M330="Other",Survey!$L330="Prospectus fund"),TRUE,FALSE)</f>
        <v>0</v>
      </c>
      <c r="AA330" s="198" t="b">
        <f>NOT(ISBLANK(Survey!$M330))</f>
        <v>0</v>
      </c>
      <c r="AB330" s="196" t="str">
        <f t="shared" si="210"/>
        <v>Pass</v>
      </c>
      <c r="AC330" s="54" t="b">
        <f>NOT(ISNUMBER(SEARCH("Other",Survey!$P330)))</f>
        <v>1</v>
      </c>
      <c r="AD330" s="53" t="b">
        <f>NOT(ISBLANK(Survey!$Q330))</f>
        <v>0</v>
      </c>
      <c r="AE330" s="239" t="str" cm="1">
        <f t="array" ref="AE330">IF(OR(IF(OR($AG330+$AH330 = 2, $AI330=1), FALSE, TRUE), AND($AF330:$AF330 = 0)),"Pass","Fail")</f>
        <v>Pass</v>
      </c>
      <c r="AF330" s="235">
        <f>COUNTBLANK(Survey!$W330:$Z330)</f>
        <v>4</v>
      </c>
      <c r="AG330" s="235">
        <f>IF(Survey!$I330="Yes",1,0)</f>
        <v>0</v>
      </c>
      <c r="AH330" s="235">
        <f>IF(OR(Survey!$M330="Mutual fund",Survey!$M330="Alternative mutual fund",Survey!$M330="Money market"),1,0)</f>
        <v>0</v>
      </c>
      <c r="AI330" s="240">
        <f>IF(OR(Survey!$M330="ETF",Survey!$M330="ETF, alternative mutual fund"),1,0)</f>
        <v>0</v>
      </c>
      <c r="AJ330" s="196" t="str">
        <f t="shared" si="211"/>
        <v>Pass</v>
      </c>
      <c r="AK330" s="54" t="b">
        <f>NOT(ISNUMBER(SEARCH("Yes",Survey!$AC330)))</f>
        <v>1</v>
      </c>
      <c r="AL330" s="53" t="b">
        <f>IF(COUNTBLANK(Survey!$AD330:$AE330)=0,TRUE, FALSE)</f>
        <v>0</v>
      </c>
      <c r="AM330" s="196" t="str">
        <f t="shared" si="212"/>
        <v>Pass</v>
      </c>
      <c r="AN330" s="54" t="b">
        <f>NOT(ISNUMBER(SEARCH("Yes",Survey!$AF330)))</f>
        <v>1</v>
      </c>
      <c r="AO330" s="53" t="b">
        <f>NOT(ISBLANK(Survey!$AH330))</f>
        <v>0</v>
      </c>
      <c r="AP330" s="196" t="str">
        <f t="shared" si="213"/>
        <v>Pass</v>
      </c>
      <c r="AQ330" s="54" t="b">
        <f>NOT(OR(ISNUMBER(SEARCH("Other",Survey!$AH330)),ISNUMBER(SEARCH("Multiple",Survey!$AH330))))</f>
        <v>1</v>
      </c>
      <c r="AR330" s="53" t="b">
        <f>NOT(ISBLANK(Survey!$AI330))</f>
        <v>0</v>
      </c>
      <c r="AS330" s="196" t="str">
        <f t="shared" si="214"/>
        <v>Fail</v>
      </c>
      <c r="AT330" s="45">
        <f>(Survey!$AL330)</f>
        <v>0</v>
      </c>
      <c r="AU330" s="37" t="str">
        <f t="shared" si="215"/>
        <v>Fail</v>
      </c>
      <c r="AV330" s="38">
        <f>ABS(Survey!$AL330)</f>
        <v>0</v>
      </c>
      <c r="AW330" s="64">
        <f>ABS(Survey!$AM330)+Survey!$AN330-ABS(Survey!$AO330)+ABS(Survey!$AP330)-ABS(Survey!$AQ330)+ABS(Survey!$AR330)-ABS(Survey!$AS330)+Survey!$AT330</f>
        <v>0</v>
      </c>
      <c r="AX330" s="46" t="str">
        <f t="shared" si="216"/>
        <v>No holdings</v>
      </c>
      <c r="AY330" s="37">
        <f t="shared" si="217"/>
        <v>0</v>
      </c>
      <c r="AZ330" s="196" t="str">
        <f t="shared" si="218"/>
        <v>Pass</v>
      </c>
      <c r="BA330" s="54" t="b">
        <f>IF(ABS(Survey!$AT330)=0,TRUE,FALSE)</f>
        <v>1</v>
      </c>
      <c r="BB330" s="53" t="b">
        <f>NOT(ISBLANK(Survey!$AU330))</f>
        <v>0</v>
      </c>
      <c r="BC330" s="37" t="str">
        <f t="shared" si="219"/>
        <v>Fail</v>
      </c>
      <c r="BD330" s="38">
        <f>ABS(Survey!$AL330)</f>
        <v>0</v>
      </c>
      <c r="BE330" s="38" cm="1">
        <f t="array" ref="BE330">SUM(SUMIF(Survey!AW330:BD330,{"&gt;0","&lt;0"})*{1,-1})-SUM(SUMIF(Survey!BF330:BM330,{"&gt;0","&lt;0"})*{1,-1})</f>
        <v>0</v>
      </c>
      <c r="BF330" s="46" t="str">
        <f t="shared" si="220"/>
        <v>No holdings</v>
      </c>
      <c r="BG330" s="37">
        <f t="shared" si="221"/>
        <v>0</v>
      </c>
      <c r="BH330" s="196" t="str">
        <f t="shared" si="222"/>
        <v>Fail</v>
      </c>
      <c r="BI330" s="47">
        <f>ABS(Survey!$AL330)</f>
        <v>0</v>
      </c>
      <c r="BJ330" s="47" cm="1">
        <f t="array" ref="BJ330">SUM(SUMIF(Survey!BO330:CH330,{"&gt;0","&lt;0"})*{1,-1})-SUM(SUMIF(Survey!CJ330:DC330,{"&gt;0","&lt;0"})*{1,-1})</f>
        <v>0</v>
      </c>
      <c r="BK330" s="48" t="str">
        <f t="shared" si="223"/>
        <v>No holdings</v>
      </c>
      <c r="BL330" s="49">
        <f t="shared" si="224"/>
        <v>0</v>
      </c>
      <c r="BM330" s="196" t="str">
        <f t="shared" si="225"/>
        <v>Pass</v>
      </c>
      <c r="BN330" s="54" t="b">
        <f>IF(ABS(Survey!$CH330)=0,TRUE,FALSE)</f>
        <v>1</v>
      </c>
      <c r="BO330" s="53" t="b">
        <f>NOT(ISBLANK(Survey!$CI330))</f>
        <v>0</v>
      </c>
      <c r="BP330" s="196" t="str">
        <f t="shared" si="226"/>
        <v>Pass</v>
      </c>
      <c r="BQ330" s="54" t="b">
        <f>IF(ABS(Survey!$DC330)=0,TRUE,FALSE)</f>
        <v>1</v>
      </c>
      <c r="BR330" s="53" t="b">
        <f>NOT(ISBLANK(Survey!$DD330))</f>
        <v>0</v>
      </c>
      <c r="BS330" s="37" t="str">
        <f t="shared" si="227"/>
        <v>Pass</v>
      </c>
      <c r="BT330" s="38" cm="1">
        <f t="array" ref="BT330">SUM(SUMIF(Survey!CD330,{"&gt;0","&lt;0"})*{1,-1})+SUM(SUMIF(Survey!CY330,{"&gt;0","&lt;0"})*{1,-1})</f>
        <v>0</v>
      </c>
      <c r="BU330" s="38">
        <f>SUM(SUMIF(Survey!DF330:DL330,{"&gt;0","&lt;0"})*{1,-1})+SUM(SUMIF(Survey!DN330:DT330,{"&gt;0","&lt;0"})*{1,-1})</f>
        <v>0</v>
      </c>
      <c r="BV330" s="37">
        <f t="shared" si="228"/>
        <v>0</v>
      </c>
      <c r="BW330" s="37">
        <f t="shared" si="229"/>
        <v>0</v>
      </c>
      <c r="BX330" s="196" t="str">
        <f t="shared" si="230"/>
        <v>Pass</v>
      </c>
      <c r="BY330" s="54" t="b">
        <f>IF(ABS(Survey!$DL330)=0,TRUE,FALSE)</f>
        <v>1</v>
      </c>
      <c r="BZ330" s="53" t="b">
        <f>NOT(ISBLANK(Survey!DM330))</f>
        <v>0</v>
      </c>
      <c r="CA330" s="196" t="str">
        <f t="shared" si="231"/>
        <v>Pass</v>
      </c>
      <c r="CB330" s="54" t="b">
        <f>IF(ABS(Survey!$DT330)=0,TRUE,FALSE)</f>
        <v>1</v>
      </c>
      <c r="CC330" s="53" t="b">
        <f>NOT(ISBLANK(Survey!$DU330))</f>
        <v>0</v>
      </c>
      <c r="CD330" s="196" t="str">
        <f t="shared" si="232"/>
        <v>Fail</v>
      </c>
      <c r="CE330" s="47">
        <f>SUM(SUMIF(Survey!EA330:EC330,{"&gt;0","&lt;0"})*{1,-1})</f>
        <v>0</v>
      </c>
      <c r="CF330" s="50">
        <f t="shared" si="233"/>
        <v>0</v>
      </c>
      <c r="CG330" s="50">
        <f t="shared" si="234"/>
        <v>100</v>
      </c>
      <c r="CH330" s="48" t="b">
        <f>IF(OR(Survey!$M330="ETF",Survey!$M330="ETF, alternative mutual fund",Survey!$M330="Closed-end", Survey!$M330="Split share corp"),TRUE,FALSE)</f>
        <v>0</v>
      </c>
      <c r="CI330" s="196" t="str">
        <f t="shared" si="235"/>
        <v>Fail</v>
      </c>
      <c r="CJ330" s="47">
        <f>SUM(SUMIF(Survey!EE330:EK330,{"&gt;0","&lt;0"})*{1,-1})</f>
        <v>0</v>
      </c>
      <c r="CK330" s="50">
        <f t="shared" si="236"/>
        <v>0</v>
      </c>
      <c r="CL330" s="49">
        <f t="shared" si="237"/>
        <v>100</v>
      </c>
      <c r="CM330" s="196" t="str">
        <f t="shared" si="238"/>
        <v>Fail</v>
      </c>
      <c r="CN330" s="47">
        <f>SUM(SUMIF(Survey!EM330:ES330,{"&gt;0","&lt;0"})*{1,-1})</f>
        <v>0</v>
      </c>
      <c r="CO330" s="50">
        <f t="shared" si="239"/>
        <v>0</v>
      </c>
      <c r="CP330" s="49">
        <f t="shared" si="240"/>
        <v>100</v>
      </c>
    </row>
    <row r="331" spans="1:94">
      <c r="A331" s="1">
        <v>328</v>
      </c>
      <c r="B331" s="37" t="str">
        <f t="shared" si="201"/>
        <v>Pass</v>
      </c>
      <c r="C331" s="37" t="str">
        <f>IF(COUNTBLANK(Survey!B331:ET331)=$C$2, "Pass", "Fail")</f>
        <v>Pass</v>
      </c>
      <c r="D331" s="37" t="str">
        <f t="shared" si="202"/>
        <v>Fail</v>
      </c>
      <c r="F331" s="196" t="str">
        <f t="shared" si="203"/>
        <v>Fail</v>
      </c>
      <c r="G331" s="43">
        <f>COUNTBLANK(Survey!B331:D331)+COUNTBLANK(Survey!G331)+COUNTBLANK(Survey!I331)+COUNTBLANK(Survey!L331:M331)+COUNTBLANK(Survey!P331)+COUNTBLANK(Survey!S331:U331)+COUNTBLANK(Survey!AA331:AC331)+COUNTBLANK(Survey!AF331:AG331)+COUNTBLANK(Survey!AK331)</f>
        <v>17</v>
      </c>
      <c r="H331" s="196" t="str">
        <f t="shared" si="204"/>
        <v>Pass</v>
      </c>
      <c r="I331" s="44">
        <f>LEN(Survey!E331)</f>
        <v>0</v>
      </c>
      <c r="J331" s="196" t="str">
        <f t="shared" si="205"/>
        <v>Pass</v>
      </c>
      <c r="K331" s="43">
        <f>LEN(Survey!F331)</f>
        <v>0</v>
      </c>
      <c r="L331" s="196" t="str">
        <f t="shared" si="206"/>
        <v>Pass</v>
      </c>
      <c r="M331" s="44">
        <f>LEN(Survey!H331)</f>
        <v>0</v>
      </c>
      <c r="N331" s="43" t="str">
        <f>IF(Survey!$L331="Prospectus fund", "Yes", "No")</f>
        <v>No</v>
      </c>
      <c r="O331" s="196" t="str">
        <f t="shared" si="207"/>
        <v>Pass</v>
      </c>
      <c r="P331" s="44">
        <f>MOD((LEN(Survey!J331)+2),11)</f>
        <v>2</v>
      </c>
      <c r="Q331" s="48" t="b">
        <f>IF(OR(Survey!$M331="ETF",Survey!$M331="ETF, alternative mutual fund",Survey!$M331="Closed-end", Survey!$M331="Split share corp", Survey!$I331="Yes"),TRUE,FALSE)</f>
        <v>0</v>
      </c>
      <c r="R331" s="196" t="str">
        <f>IFERROR(IF(AND(OR(U331=V331,V331 = "Either"),NOT(ISBLANK(Survey!K331))),"Pass","Fail"),"Pass")</f>
        <v>Fail</v>
      </c>
      <c r="S331" s="47" cm="1">
        <f t="array" ref="S331">SUM(SUMIF(Survey!BO331:CH331,{"&gt;0","&lt;0"})*{1,-1})</f>
        <v>0</v>
      </c>
      <c r="T331" s="54" cm="1">
        <f t="array" ref="T331">SUM(SUMIF(Survey!BR331,{"&gt;0","&lt;0"})*{1,-1})+SUM(SUMIF(Survey!CB331,{"&gt;0","&lt;0"})*{1,-1})</f>
        <v>0</v>
      </c>
      <c r="U331" s="54">
        <f>Survey!K331</f>
        <v>0</v>
      </c>
      <c r="V331" s="53" t="str">
        <f t="shared" si="208"/>
        <v>Stand-alone</v>
      </c>
      <c r="W331" s="196" t="str">
        <f t="shared" si="209"/>
        <v>Fail</v>
      </c>
      <c r="X331" s="93" cm="1">
        <f t="array" ref="X331">SUM(SUMIF(Survey!BO331:CH331,{"&gt;0","&lt;0"})*{1,-1})+SUM(SUMIF(Survey!CJ331:DC331,{"&gt;0","&lt;0"})*{1,-1})</f>
        <v>0</v>
      </c>
      <c r="Y331" s="93">
        <f>IFERROR(X331/(Survey!$AL331),0)</f>
        <v>0</v>
      </c>
      <c r="Z331" s="198" t="b">
        <f>IF(OR(Survey!$M331="Alternative strategy or hedge",Survey!$M331="Other",Survey!$L331="Prospectus fund"),TRUE,FALSE)</f>
        <v>0</v>
      </c>
      <c r="AA331" s="198" t="b">
        <f>NOT(ISBLANK(Survey!$M331))</f>
        <v>0</v>
      </c>
      <c r="AB331" s="196" t="str">
        <f t="shared" si="210"/>
        <v>Pass</v>
      </c>
      <c r="AC331" s="54" t="b">
        <f>NOT(ISNUMBER(SEARCH("Other",Survey!$P331)))</f>
        <v>1</v>
      </c>
      <c r="AD331" s="53" t="b">
        <f>NOT(ISBLANK(Survey!$Q331))</f>
        <v>0</v>
      </c>
      <c r="AE331" s="239" t="str" cm="1">
        <f t="array" ref="AE331">IF(OR(IF(OR($AG331+$AH331 = 2, $AI331=1), FALSE, TRUE), AND($AF331:$AF331 = 0)),"Pass","Fail")</f>
        <v>Pass</v>
      </c>
      <c r="AF331" s="235">
        <f>COUNTBLANK(Survey!$W331:$Z331)</f>
        <v>4</v>
      </c>
      <c r="AG331" s="235">
        <f>IF(Survey!$I331="Yes",1,0)</f>
        <v>0</v>
      </c>
      <c r="AH331" s="235">
        <f>IF(OR(Survey!$M331="Mutual fund",Survey!$M331="Alternative mutual fund",Survey!$M331="Money market"),1,0)</f>
        <v>0</v>
      </c>
      <c r="AI331" s="240">
        <f>IF(OR(Survey!$M331="ETF",Survey!$M331="ETF, alternative mutual fund"),1,0)</f>
        <v>0</v>
      </c>
      <c r="AJ331" s="196" t="str">
        <f t="shared" si="211"/>
        <v>Pass</v>
      </c>
      <c r="AK331" s="54" t="b">
        <f>NOT(ISNUMBER(SEARCH("Yes",Survey!$AC331)))</f>
        <v>1</v>
      </c>
      <c r="AL331" s="53" t="b">
        <f>IF(COUNTBLANK(Survey!$AD331:$AE331)=0,TRUE, FALSE)</f>
        <v>0</v>
      </c>
      <c r="AM331" s="196" t="str">
        <f t="shared" si="212"/>
        <v>Pass</v>
      </c>
      <c r="AN331" s="54" t="b">
        <f>NOT(ISNUMBER(SEARCH("Yes",Survey!$AF331)))</f>
        <v>1</v>
      </c>
      <c r="AO331" s="53" t="b">
        <f>NOT(ISBLANK(Survey!$AH331))</f>
        <v>0</v>
      </c>
      <c r="AP331" s="196" t="str">
        <f t="shared" si="213"/>
        <v>Pass</v>
      </c>
      <c r="AQ331" s="54" t="b">
        <f>NOT(OR(ISNUMBER(SEARCH("Other",Survey!$AH331)),ISNUMBER(SEARCH("Multiple",Survey!$AH331))))</f>
        <v>1</v>
      </c>
      <c r="AR331" s="53" t="b">
        <f>NOT(ISBLANK(Survey!$AI331))</f>
        <v>0</v>
      </c>
      <c r="AS331" s="196" t="str">
        <f t="shared" si="214"/>
        <v>Fail</v>
      </c>
      <c r="AT331" s="45">
        <f>(Survey!$AL331)</f>
        <v>0</v>
      </c>
      <c r="AU331" s="37" t="str">
        <f t="shared" si="215"/>
        <v>Fail</v>
      </c>
      <c r="AV331" s="38">
        <f>ABS(Survey!$AL331)</f>
        <v>0</v>
      </c>
      <c r="AW331" s="64">
        <f>ABS(Survey!$AM331)+Survey!$AN331-ABS(Survey!$AO331)+ABS(Survey!$AP331)-ABS(Survey!$AQ331)+ABS(Survey!$AR331)-ABS(Survey!$AS331)+Survey!$AT331</f>
        <v>0</v>
      </c>
      <c r="AX331" s="46" t="str">
        <f t="shared" si="216"/>
        <v>No holdings</v>
      </c>
      <c r="AY331" s="37">
        <f t="shared" si="217"/>
        <v>0</v>
      </c>
      <c r="AZ331" s="196" t="str">
        <f t="shared" si="218"/>
        <v>Pass</v>
      </c>
      <c r="BA331" s="54" t="b">
        <f>IF(ABS(Survey!$AT331)=0,TRUE,FALSE)</f>
        <v>1</v>
      </c>
      <c r="BB331" s="53" t="b">
        <f>NOT(ISBLANK(Survey!$AU331))</f>
        <v>0</v>
      </c>
      <c r="BC331" s="37" t="str">
        <f t="shared" si="219"/>
        <v>Fail</v>
      </c>
      <c r="BD331" s="38">
        <f>ABS(Survey!$AL331)</f>
        <v>0</v>
      </c>
      <c r="BE331" s="38" cm="1">
        <f t="array" ref="BE331">SUM(SUMIF(Survey!AW331:BD331,{"&gt;0","&lt;0"})*{1,-1})-SUM(SUMIF(Survey!BF331:BM331,{"&gt;0","&lt;0"})*{1,-1})</f>
        <v>0</v>
      </c>
      <c r="BF331" s="46" t="str">
        <f t="shared" si="220"/>
        <v>No holdings</v>
      </c>
      <c r="BG331" s="37">
        <f t="shared" si="221"/>
        <v>0</v>
      </c>
      <c r="BH331" s="196" t="str">
        <f t="shared" si="222"/>
        <v>Fail</v>
      </c>
      <c r="BI331" s="47">
        <f>ABS(Survey!$AL331)</f>
        <v>0</v>
      </c>
      <c r="BJ331" s="47" cm="1">
        <f t="array" ref="BJ331">SUM(SUMIF(Survey!BO331:CH331,{"&gt;0","&lt;0"})*{1,-1})-SUM(SUMIF(Survey!CJ331:DC331,{"&gt;0","&lt;0"})*{1,-1})</f>
        <v>0</v>
      </c>
      <c r="BK331" s="48" t="str">
        <f t="shared" si="223"/>
        <v>No holdings</v>
      </c>
      <c r="BL331" s="49">
        <f t="shared" si="224"/>
        <v>0</v>
      </c>
      <c r="BM331" s="196" t="str">
        <f t="shared" si="225"/>
        <v>Pass</v>
      </c>
      <c r="BN331" s="54" t="b">
        <f>IF(ABS(Survey!$CH331)=0,TRUE,FALSE)</f>
        <v>1</v>
      </c>
      <c r="BO331" s="53" t="b">
        <f>NOT(ISBLANK(Survey!$CI331))</f>
        <v>0</v>
      </c>
      <c r="BP331" s="196" t="str">
        <f t="shared" si="226"/>
        <v>Pass</v>
      </c>
      <c r="BQ331" s="54" t="b">
        <f>IF(ABS(Survey!$DC331)=0,TRUE,FALSE)</f>
        <v>1</v>
      </c>
      <c r="BR331" s="53" t="b">
        <f>NOT(ISBLANK(Survey!$DD331))</f>
        <v>0</v>
      </c>
      <c r="BS331" s="37" t="str">
        <f t="shared" si="227"/>
        <v>Pass</v>
      </c>
      <c r="BT331" s="38" cm="1">
        <f t="array" ref="BT331">SUM(SUMIF(Survey!CD331,{"&gt;0","&lt;0"})*{1,-1})+SUM(SUMIF(Survey!CY331,{"&gt;0","&lt;0"})*{1,-1})</f>
        <v>0</v>
      </c>
      <c r="BU331" s="38">
        <f>SUM(SUMIF(Survey!DF331:DL331,{"&gt;0","&lt;0"})*{1,-1})+SUM(SUMIF(Survey!DN331:DT331,{"&gt;0","&lt;0"})*{1,-1})</f>
        <v>0</v>
      </c>
      <c r="BV331" s="37">
        <f t="shared" si="228"/>
        <v>0</v>
      </c>
      <c r="BW331" s="37">
        <f t="shared" si="229"/>
        <v>0</v>
      </c>
      <c r="BX331" s="196" t="str">
        <f t="shared" si="230"/>
        <v>Pass</v>
      </c>
      <c r="BY331" s="54" t="b">
        <f>IF(ABS(Survey!$DL331)=0,TRUE,FALSE)</f>
        <v>1</v>
      </c>
      <c r="BZ331" s="53" t="b">
        <f>NOT(ISBLANK(Survey!DM331))</f>
        <v>0</v>
      </c>
      <c r="CA331" s="196" t="str">
        <f t="shared" si="231"/>
        <v>Pass</v>
      </c>
      <c r="CB331" s="54" t="b">
        <f>IF(ABS(Survey!$DT331)=0,TRUE,FALSE)</f>
        <v>1</v>
      </c>
      <c r="CC331" s="53" t="b">
        <f>NOT(ISBLANK(Survey!$DU331))</f>
        <v>0</v>
      </c>
      <c r="CD331" s="196" t="str">
        <f t="shared" si="232"/>
        <v>Fail</v>
      </c>
      <c r="CE331" s="47">
        <f>SUM(SUMIF(Survey!EA331:EC331,{"&gt;0","&lt;0"})*{1,-1})</f>
        <v>0</v>
      </c>
      <c r="CF331" s="50">
        <f t="shared" si="233"/>
        <v>0</v>
      </c>
      <c r="CG331" s="50">
        <f t="shared" si="234"/>
        <v>100</v>
      </c>
      <c r="CH331" s="48" t="b">
        <f>IF(OR(Survey!$M331="ETF",Survey!$M331="ETF, alternative mutual fund",Survey!$M331="Closed-end", Survey!$M331="Split share corp"),TRUE,FALSE)</f>
        <v>0</v>
      </c>
      <c r="CI331" s="196" t="str">
        <f t="shared" si="235"/>
        <v>Fail</v>
      </c>
      <c r="CJ331" s="47">
        <f>SUM(SUMIF(Survey!EE331:EK331,{"&gt;0","&lt;0"})*{1,-1})</f>
        <v>0</v>
      </c>
      <c r="CK331" s="50">
        <f t="shared" si="236"/>
        <v>0</v>
      </c>
      <c r="CL331" s="49">
        <f t="shared" si="237"/>
        <v>100</v>
      </c>
      <c r="CM331" s="196" t="str">
        <f t="shared" si="238"/>
        <v>Fail</v>
      </c>
      <c r="CN331" s="47">
        <f>SUM(SUMIF(Survey!EM331:ES331,{"&gt;0","&lt;0"})*{1,-1})</f>
        <v>0</v>
      </c>
      <c r="CO331" s="50">
        <f t="shared" si="239"/>
        <v>0</v>
      </c>
      <c r="CP331" s="49">
        <f t="shared" si="240"/>
        <v>100</v>
      </c>
    </row>
    <row r="332" spans="1:94">
      <c r="A332" s="1">
        <v>329</v>
      </c>
      <c r="B332" s="37" t="str">
        <f t="shared" si="201"/>
        <v>Pass</v>
      </c>
      <c r="C332" s="37" t="str">
        <f>IF(COUNTBLANK(Survey!B332:ET332)=$C$2, "Pass", "Fail")</f>
        <v>Pass</v>
      </c>
      <c r="D332" s="37" t="str">
        <f t="shared" si="202"/>
        <v>Fail</v>
      </c>
      <c r="F332" s="196" t="str">
        <f t="shared" si="203"/>
        <v>Fail</v>
      </c>
      <c r="G332" s="43">
        <f>COUNTBLANK(Survey!B332:D332)+COUNTBLANK(Survey!G332)+COUNTBLANK(Survey!I332)+COUNTBLANK(Survey!L332:M332)+COUNTBLANK(Survey!P332)+COUNTBLANK(Survey!S332:U332)+COUNTBLANK(Survey!AA332:AC332)+COUNTBLANK(Survey!AF332:AG332)+COUNTBLANK(Survey!AK332)</f>
        <v>17</v>
      </c>
      <c r="H332" s="196" t="str">
        <f t="shared" si="204"/>
        <v>Pass</v>
      </c>
      <c r="I332" s="44">
        <f>LEN(Survey!E332)</f>
        <v>0</v>
      </c>
      <c r="J332" s="196" t="str">
        <f t="shared" si="205"/>
        <v>Pass</v>
      </c>
      <c r="K332" s="43">
        <f>LEN(Survey!F332)</f>
        <v>0</v>
      </c>
      <c r="L332" s="196" t="str">
        <f t="shared" si="206"/>
        <v>Pass</v>
      </c>
      <c r="M332" s="44">
        <f>LEN(Survey!H332)</f>
        <v>0</v>
      </c>
      <c r="N332" s="43" t="str">
        <f>IF(Survey!$L332="Prospectus fund", "Yes", "No")</f>
        <v>No</v>
      </c>
      <c r="O332" s="196" t="str">
        <f t="shared" si="207"/>
        <v>Pass</v>
      </c>
      <c r="P332" s="44">
        <f>MOD((LEN(Survey!J332)+2),11)</f>
        <v>2</v>
      </c>
      <c r="Q332" s="48" t="b">
        <f>IF(OR(Survey!$M332="ETF",Survey!$M332="ETF, alternative mutual fund",Survey!$M332="Closed-end", Survey!$M332="Split share corp", Survey!$I332="Yes"),TRUE,FALSE)</f>
        <v>0</v>
      </c>
      <c r="R332" s="196" t="str">
        <f>IFERROR(IF(AND(OR(U332=V332,V332 = "Either"),NOT(ISBLANK(Survey!K332))),"Pass","Fail"),"Pass")</f>
        <v>Fail</v>
      </c>
      <c r="S332" s="47" cm="1">
        <f t="array" ref="S332">SUM(SUMIF(Survey!BO332:CH332,{"&gt;0","&lt;0"})*{1,-1})</f>
        <v>0</v>
      </c>
      <c r="T332" s="54" cm="1">
        <f t="array" ref="T332">SUM(SUMIF(Survey!BR332,{"&gt;0","&lt;0"})*{1,-1})+SUM(SUMIF(Survey!CB332,{"&gt;0","&lt;0"})*{1,-1})</f>
        <v>0</v>
      </c>
      <c r="U332" s="54">
        <f>Survey!K332</f>
        <v>0</v>
      </c>
      <c r="V332" s="53" t="str">
        <f t="shared" si="208"/>
        <v>Stand-alone</v>
      </c>
      <c r="W332" s="196" t="str">
        <f t="shared" si="209"/>
        <v>Fail</v>
      </c>
      <c r="X332" s="93" cm="1">
        <f t="array" ref="X332">SUM(SUMIF(Survey!BO332:CH332,{"&gt;0","&lt;0"})*{1,-1})+SUM(SUMIF(Survey!CJ332:DC332,{"&gt;0","&lt;0"})*{1,-1})</f>
        <v>0</v>
      </c>
      <c r="Y332" s="93">
        <f>IFERROR(X332/(Survey!$AL332),0)</f>
        <v>0</v>
      </c>
      <c r="Z332" s="198" t="b">
        <f>IF(OR(Survey!$M332="Alternative strategy or hedge",Survey!$M332="Other",Survey!$L332="Prospectus fund"),TRUE,FALSE)</f>
        <v>0</v>
      </c>
      <c r="AA332" s="198" t="b">
        <f>NOT(ISBLANK(Survey!$M332))</f>
        <v>0</v>
      </c>
      <c r="AB332" s="196" t="str">
        <f t="shared" si="210"/>
        <v>Pass</v>
      </c>
      <c r="AC332" s="54" t="b">
        <f>NOT(ISNUMBER(SEARCH("Other",Survey!$P332)))</f>
        <v>1</v>
      </c>
      <c r="AD332" s="53" t="b">
        <f>NOT(ISBLANK(Survey!$Q332))</f>
        <v>0</v>
      </c>
      <c r="AE332" s="239" t="str" cm="1">
        <f t="array" ref="AE332">IF(OR(IF(OR($AG332+$AH332 = 2, $AI332=1), FALSE, TRUE), AND($AF332:$AF332 = 0)),"Pass","Fail")</f>
        <v>Pass</v>
      </c>
      <c r="AF332" s="235">
        <f>COUNTBLANK(Survey!$W332:$Z332)</f>
        <v>4</v>
      </c>
      <c r="AG332" s="235">
        <f>IF(Survey!$I332="Yes",1,0)</f>
        <v>0</v>
      </c>
      <c r="AH332" s="235">
        <f>IF(OR(Survey!$M332="Mutual fund",Survey!$M332="Alternative mutual fund",Survey!$M332="Money market"),1,0)</f>
        <v>0</v>
      </c>
      <c r="AI332" s="240">
        <f>IF(OR(Survey!$M332="ETF",Survey!$M332="ETF, alternative mutual fund"),1,0)</f>
        <v>0</v>
      </c>
      <c r="AJ332" s="196" t="str">
        <f t="shared" si="211"/>
        <v>Pass</v>
      </c>
      <c r="AK332" s="54" t="b">
        <f>NOT(ISNUMBER(SEARCH("Yes",Survey!$AC332)))</f>
        <v>1</v>
      </c>
      <c r="AL332" s="53" t="b">
        <f>IF(COUNTBLANK(Survey!$AD332:$AE332)=0,TRUE, FALSE)</f>
        <v>0</v>
      </c>
      <c r="AM332" s="196" t="str">
        <f t="shared" si="212"/>
        <v>Pass</v>
      </c>
      <c r="AN332" s="54" t="b">
        <f>NOT(ISNUMBER(SEARCH("Yes",Survey!$AF332)))</f>
        <v>1</v>
      </c>
      <c r="AO332" s="53" t="b">
        <f>NOT(ISBLANK(Survey!$AH332))</f>
        <v>0</v>
      </c>
      <c r="AP332" s="196" t="str">
        <f t="shared" si="213"/>
        <v>Pass</v>
      </c>
      <c r="AQ332" s="54" t="b">
        <f>NOT(OR(ISNUMBER(SEARCH("Other",Survey!$AH332)),ISNUMBER(SEARCH("Multiple",Survey!$AH332))))</f>
        <v>1</v>
      </c>
      <c r="AR332" s="53" t="b">
        <f>NOT(ISBLANK(Survey!$AI332))</f>
        <v>0</v>
      </c>
      <c r="AS332" s="196" t="str">
        <f t="shared" si="214"/>
        <v>Fail</v>
      </c>
      <c r="AT332" s="45">
        <f>(Survey!$AL332)</f>
        <v>0</v>
      </c>
      <c r="AU332" s="37" t="str">
        <f t="shared" si="215"/>
        <v>Fail</v>
      </c>
      <c r="AV332" s="38">
        <f>ABS(Survey!$AL332)</f>
        <v>0</v>
      </c>
      <c r="AW332" s="64">
        <f>ABS(Survey!$AM332)+Survey!$AN332-ABS(Survey!$AO332)+ABS(Survey!$AP332)-ABS(Survey!$AQ332)+ABS(Survey!$AR332)-ABS(Survey!$AS332)+Survey!$AT332</f>
        <v>0</v>
      </c>
      <c r="AX332" s="46" t="str">
        <f t="shared" si="216"/>
        <v>No holdings</v>
      </c>
      <c r="AY332" s="37">
        <f t="shared" si="217"/>
        <v>0</v>
      </c>
      <c r="AZ332" s="196" t="str">
        <f t="shared" si="218"/>
        <v>Pass</v>
      </c>
      <c r="BA332" s="54" t="b">
        <f>IF(ABS(Survey!$AT332)=0,TRUE,FALSE)</f>
        <v>1</v>
      </c>
      <c r="BB332" s="53" t="b">
        <f>NOT(ISBLANK(Survey!$AU332))</f>
        <v>0</v>
      </c>
      <c r="BC332" s="37" t="str">
        <f t="shared" si="219"/>
        <v>Fail</v>
      </c>
      <c r="BD332" s="38">
        <f>ABS(Survey!$AL332)</f>
        <v>0</v>
      </c>
      <c r="BE332" s="38" cm="1">
        <f t="array" ref="BE332">SUM(SUMIF(Survey!AW332:BD332,{"&gt;0","&lt;0"})*{1,-1})-SUM(SUMIF(Survey!BF332:BM332,{"&gt;0","&lt;0"})*{1,-1})</f>
        <v>0</v>
      </c>
      <c r="BF332" s="46" t="str">
        <f t="shared" si="220"/>
        <v>No holdings</v>
      </c>
      <c r="BG332" s="37">
        <f t="shared" si="221"/>
        <v>0</v>
      </c>
      <c r="BH332" s="196" t="str">
        <f t="shared" si="222"/>
        <v>Fail</v>
      </c>
      <c r="BI332" s="47">
        <f>ABS(Survey!$AL332)</f>
        <v>0</v>
      </c>
      <c r="BJ332" s="47" cm="1">
        <f t="array" ref="BJ332">SUM(SUMIF(Survey!BO332:CH332,{"&gt;0","&lt;0"})*{1,-1})-SUM(SUMIF(Survey!CJ332:DC332,{"&gt;0","&lt;0"})*{1,-1})</f>
        <v>0</v>
      </c>
      <c r="BK332" s="48" t="str">
        <f t="shared" si="223"/>
        <v>No holdings</v>
      </c>
      <c r="BL332" s="49">
        <f t="shared" si="224"/>
        <v>0</v>
      </c>
      <c r="BM332" s="196" t="str">
        <f t="shared" si="225"/>
        <v>Pass</v>
      </c>
      <c r="BN332" s="54" t="b">
        <f>IF(ABS(Survey!$CH332)=0,TRUE,FALSE)</f>
        <v>1</v>
      </c>
      <c r="BO332" s="53" t="b">
        <f>NOT(ISBLANK(Survey!$CI332))</f>
        <v>0</v>
      </c>
      <c r="BP332" s="196" t="str">
        <f t="shared" si="226"/>
        <v>Pass</v>
      </c>
      <c r="BQ332" s="54" t="b">
        <f>IF(ABS(Survey!$DC332)=0,TRUE,FALSE)</f>
        <v>1</v>
      </c>
      <c r="BR332" s="53" t="b">
        <f>NOT(ISBLANK(Survey!$DD332))</f>
        <v>0</v>
      </c>
      <c r="BS332" s="37" t="str">
        <f t="shared" si="227"/>
        <v>Pass</v>
      </c>
      <c r="BT332" s="38" cm="1">
        <f t="array" ref="BT332">SUM(SUMIF(Survey!CD332,{"&gt;0","&lt;0"})*{1,-1})+SUM(SUMIF(Survey!CY332,{"&gt;0","&lt;0"})*{1,-1})</f>
        <v>0</v>
      </c>
      <c r="BU332" s="38">
        <f>SUM(SUMIF(Survey!DF332:DL332,{"&gt;0","&lt;0"})*{1,-1})+SUM(SUMIF(Survey!DN332:DT332,{"&gt;0","&lt;0"})*{1,-1})</f>
        <v>0</v>
      </c>
      <c r="BV332" s="37">
        <f t="shared" si="228"/>
        <v>0</v>
      </c>
      <c r="BW332" s="37">
        <f t="shared" si="229"/>
        <v>0</v>
      </c>
      <c r="BX332" s="196" t="str">
        <f t="shared" si="230"/>
        <v>Pass</v>
      </c>
      <c r="BY332" s="54" t="b">
        <f>IF(ABS(Survey!$DL332)=0,TRUE,FALSE)</f>
        <v>1</v>
      </c>
      <c r="BZ332" s="53" t="b">
        <f>NOT(ISBLANK(Survey!DM332))</f>
        <v>0</v>
      </c>
      <c r="CA332" s="196" t="str">
        <f t="shared" si="231"/>
        <v>Pass</v>
      </c>
      <c r="CB332" s="54" t="b">
        <f>IF(ABS(Survey!$DT332)=0,TRUE,FALSE)</f>
        <v>1</v>
      </c>
      <c r="CC332" s="53" t="b">
        <f>NOT(ISBLANK(Survey!$DU332))</f>
        <v>0</v>
      </c>
      <c r="CD332" s="196" t="str">
        <f t="shared" si="232"/>
        <v>Fail</v>
      </c>
      <c r="CE332" s="47">
        <f>SUM(SUMIF(Survey!EA332:EC332,{"&gt;0","&lt;0"})*{1,-1})</f>
        <v>0</v>
      </c>
      <c r="CF332" s="50">
        <f t="shared" si="233"/>
        <v>0</v>
      </c>
      <c r="CG332" s="50">
        <f t="shared" si="234"/>
        <v>100</v>
      </c>
      <c r="CH332" s="48" t="b">
        <f>IF(OR(Survey!$M332="ETF",Survey!$M332="ETF, alternative mutual fund",Survey!$M332="Closed-end", Survey!$M332="Split share corp"),TRUE,FALSE)</f>
        <v>0</v>
      </c>
      <c r="CI332" s="196" t="str">
        <f t="shared" si="235"/>
        <v>Fail</v>
      </c>
      <c r="CJ332" s="47">
        <f>SUM(SUMIF(Survey!EE332:EK332,{"&gt;0","&lt;0"})*{1,-1})</f>
        <v>0</v>
      </c>
      <c r="CK332" s="50">
        <f t="shared" si="236"/>
        <v>0</v>
      </c>
      <c r="CL332" s="49">
        <f t="shared" si="237"/>
        <v>100</v>
      </c>
      <c r="CM332" s="196" t="str">
        <f t="shared" si="238"/>
        <v>Fail</v>
      </c>
      <c r="CN332" s="47">
        <f>SUM(SUMIF(Survey!EM332:ES332,{"&gt;0","&lt;0"})*{1,-1})</f>
        <v>0</v>
      </c>
      <c r="CO332" s="50">
        <f t="shared" si="239"/>
        <v>0</v>
      </c>
      <c r="CP332" s="49">
        <f t="shared" si="240"/>
        <v>100</v>
      </c>
    </row>
    <row r="333" spans="1:94">
      <c r="A333" s="1">
        <v>330</v>
      </c>
      <c r="B333" s="37" t="str">
        <f t="shared" si="201"/>
        <v>Pass</v>
      </c>
      <c r="C333" s="37" t="str">
        <f>IF(COUNTBLANK(Survey!B333:ET333)=$C$2, "Pass", "Fail")</f>
        <v>Pass</v>
      </c>
      <c r="D333" s="37" t="str">
        <f t="shared" si="202"/>
        <v>Fail</v>
      </c>
      <c r="F333" s="196" t="str">
        <f t="shared" si="203"/>
        <v>Fail</v>
      </c>
      <c r="G333" s="43">
        <f>COUNTBLANK(Survey!B333:D333)+COUNTBLANK(Survey!G333)+COUNTBLANK(Survey!I333)+COUNTBLANK(Survey!L333:M333)+COUNTBLANK(Survey!P333)+COUNTBLANK(Survey!S333:U333)+COUNTBLANK(Survey!AA333:AC333)+COUNTBLANK(Survey!AF333:AG333)+COUNTBLANK(Survey!AK333)</f>
        <v>17</v>
      </c>
      <c r="H333" s="196" t="str">
        <f t="shared" si="204"/>
        <v>Pass</v>
      </c>
      <c r="I333" s="44">
        <f>LEN(Survey!E333)</f>
        <v>0</v>
      </c>
      <c r="J333" s="196" t="str">
        <f t="shared" si="205"/>
        <v>Pass</v>
      </c>
      <c r="K333" s="43">
        <f>LEN(Survey!F333)</f>
        <v>0</v>
      </c>
      <c r="L333" s="196" t="str">
        <f t="shared" si="206"/>
        <v>Pass</v>
      </c>
      <c r="M333" s="44">
        <f>LEN(Survey!H333)</f>
        <v>0</v>
      </c>
      <c r="N333" s="43" t="str">
        <f>IF(Survey!$L333="Prospectus fund", "Yes", "No")</f>
        <v>No</v>
      </c>
      <c r="O333" s="196" t="str">
        <f t="shared" si="207"/>
        <v>Pass</v>
      </c>
      <c r="P333" s="44">
        <f>MOD((LEN(Survey!J333)+2),11)</f>
        <v>2</v>
      </c>
      <c r="Q333" s="48" t="b">
        <f>IF(OR(Survey!$M333="ETF",Survey!$M333="ETF, alternative mutual fund",Survey!$M333="Closed-end", Survey!$M333="Split share corp", Survey!$I333="Yes"),TRUE,FALSE)</f>
        <v>0</v>
      </c>
      <c r="R333" s="196" t="str">
        <f>IFERROR(IF(AND(OR(U333=V333,V333 = "Either"),NOT(ISBLANK(Survey!K333))),"Pass","Fail"),"Pass")</f>
        <v>Fail</v>
      </c>
      <c r="S333" s="47" cm="1">
        <f t="array" ref="S333">SUM(SUMIF(Survey!BO333:CH333,{"&gt;0","&lt;0"})*{1,-1})</f>
        <v>0</v>
      </c>
      <c r="T333" s="54" cm="1">
        <f t="array" ref="T333">SUM(SUMIF(Survey!BR333,{"&gt;0","&lt;0"})*{1,-1})+SUM(SUMIF(Survey!CB333,{"&gt;0","&lt;0"})*{1,-1})</f>
        <v>0</v>
      </c>
      <c r="U333" s="54">
        <f>Survey!K333</f>
        <v>0</v>
      </c>
      <c r="V333" s="53" t="str">
        <f t="shared" si="208"/>
        <v>Stand-alone</v>
      </c>
      <c r="W333" s="196" t="str">
        <f t="shared" si="209"/>
        <v>Fail</v>
      </c>
      <c r="X333" s="93" cm="1">
        <f t="array" ref="X333">SUM(SUMIF(Survey!BO333:CH333,{"&gt;0","&lt;0"})*{1,-1})+SUM(SUMIF(Survey!CJ333:DC333,{"&gt;0","&lt;0"})*{1,-1})</f>
        <v>0</v>
      </c>
      <c r="Y333" s="93">
        <f>IFERROR(X333/(Survey!$AL333),0)</f>
        <v>0</v>
      </c>
      <c r="Z333" s="198" t="b">
        <f>IF(OR(Survey!$M333="Alternative strategy or hedge",Survey!$M333="Other",Survey!$L333="Prospectus fund"),TRUE,FALSE)</f>
        <v>0</v>
      </c>
      <c r="AA333" s="198" t="b">
        <f>NOT(ISBLANK(Survey!$M333))</f>
        <v>0</v>
      </c>
      <c r="AB333" s="196" t="str">
        <f t="shared" si="210"/>
        <v>Pass</v>
      </c>
      <c r="AC333" s="54" t="b">
        <f>NOT(ISNUMBER(SEARCH("Other",Survey!$P333)))</f>
        <v>1</v>
      </c>
      <c r="AD333" s="53" t="b">
        <f>NOT(ISBLANK(Survey!$Q333))</f>
        <v>0</v>
      </c>
      <c r="AE333" s="239" t="str" cm="1">
        <f t="array" ref="AE333">IF(OR(IF(OR($AG333+$AH333 = 2, $AI333=1), FALSE, TRUE), AND($AF333:$AF333 = 0)),"Pass","Fail")</f>
        <v>Pass</v>
      </c>
      <c r="AF333" s="235">
        <f>COUNTBLANK(Survey!$W333:$Z333)</f>
        <v>4</v>
      </c>
      <c r="AG333" s="235">
        <f>IF(Survey!$I333="Yes",1,0)</f>
        <v>0</v>
      </c>
      <c r="AH333" s="235">
        <f>IF(OR(Survey!$M333="Mutual fund",Survey!$M333="Alternative mutual fund",Survey!$M333="Money market"),1,0)</f>
        <v>0</v>
      </c>
      <c r="AI333" s="240">
        <f>IF(OR(Survey!$M333="ETF",Survey!$M333="ETF, alternative mutual fund"),1,0)</f>
        <v>0</v>
      </c>
      <c r="AJ333" s="196" t="str">
        <f t="shared" si="211"/>
        <v>Pass</v>
      </c>
      <c r="AK333" s="54" t="b">
        <f>NOT(ISNUMBER(SEARCH("Yes",Survey!$AC333)))</f>
        <v>1</v>
      </c>
      <c r="AL333" s="53" t="b">
        <f>IF(COUNTBLANK(Survey!$AD333:$AE333)=0,TRUE, FALSE)</f>
        <v>0</v>
      </c>
      <c r="AM333" s="196" t="str">
        <f t="shared" si="212"/>
        <v>Pass</v>
      </c>
      <c r="AN333" s="54" t="b">
        <f>NOT(ISNUMBER(SEARCH("Yes",Survey!$AF333)))</f>
        <v>1</v>
      </c>
      <c r="AO333" s="53" t="b">
        <f>NOT(ISBLANK(Survey!$AH333))</f>
        <v>0</v>
      </c>
      <c r="AP333" s="196" t="str">
        <f t="shared" si="213"/>
        <v>Pass</v>
      </c>
      <c r="AQ333" s="54" t="b">
        <f>NOT(OR(ISNUMBER(SEARCH("Other",Survey!$AH333)),ISNUMBER(SEARCH("Multiple",Survey!$AH333))))</f>
        <v>1</v>
      </c>
      <c r="AR333" s="53" t="b">
        <f>NOT(ISBLANK(Survey!$AI333))</f>
        <v>0</v>
      </c>
      <c r="AS333" s="196" t="str">
        <f t="shared" si="214"/>
        <v>Fail</v>
      </c>
      <c r="AT333" s="45">
        <f>(Survey!$AL333)</f>
        <v>0</v>
      </c>
      <c r="AU333" s="37" t="str">
        <f t="shared" si="215"/>
        <v>Fail</v>
      </c>
      <c r="AV333" s="38">
        <f>ABS(Survey!$AL333)</f>
        <v>0</v>
      </c>
      <c r="AW333" s="64">
        <f>ABS(Survey!$AM333)+Survey!$AN333-ABS(Survey!$AO333)+ABS(Survey!$AP333)-ABS(Survey!$AQ333)+ABS(Survey!$AR333)-ABS(Survey!$AS333)+Survey!$AT333</f>
        <v>0</v>
      </c>
      <c r="AX333" s="46" t="str">
        <f t="shared" si="216"/>
        <v>No holdings</v>
      </c>
      <c r="AY333" s="37">
        <f t="shared" si="217"/>
        <v>0</v>
      </c>
      <c r="AZ333" s="196" t="str">
        <f t="shared" si="218"/>
        <v>Pass</v>
      </c>
      <c r="BA333" s="54" t="b">
        <f>IF(ABS(Survey!$AT333)=0,TRUE,FALSE)</f>
        <v>1</v>
      </c>
      <c r="BB333" s="53" t="b">
        <f>NOT(ISBLANK(Survey!$AU333))</f>
        <v>0</v>
      </c>
      <c r="BC333" s="37" t="str">
        <f t="shared" si="219"/>
        <v>Fail</v>
      </c>
      <c r="BD333" s="38">
        <f>ABS(Survey!$AL333)</f>
        <v>0</v>
      </c>
      <c r="BE333" s="38" cm="1">
        <f t="array" ref="BE333">SUM(SUMIF(Survey!AW333:BD333,{"&gt;0","&lt;0"})*{1,-1})-SUM(SUMIF(Survey!BF333:BM333,{"&gt;0","&lt;0"})*{1,-1})</f>
        <v>0</v>
      </c>
      <c r="BF333" s="46" t="str">
        <f t="shared" si="220"/>
        <v>No holdings</v>
      </c>
      <c r="BG333" s="37">
        <f t="shared" si="221"/>
        <v>0</v>
      </c>
      <c r="BH333" s="196" t="str">
        <f t="shared" si="222"/>
        <v>Fail</v>
      </c>
      <c r="BI333" s="47">
        <f>ABS(Survey!$AL333)</f>
        <v>0</v>
      </c>
      <c r="BJ333" s="47" cm="1">
        <f t="array" ref="BJ333">SUM(SUMIF(Survey!BO333:CH333,{"&gt;0","&lt;0"})*{1,-1})-SUM(SUMIF(Survey!CJ333:DC333,{"&gt;0","&lt;0"})*{1,-1})</f>
        <v>0</v>
      </c>
      <c r="BK333" s="48" t="str">
        <f t="shared" si="223"/>
        <v>No holdings</v>
      </c>
      <c r="BL333" s="49">
        <f t="shared" si="224"/>
        <v>0</v>
      </c>
      <c r="BM333" s="196" t="str">
        <f t="shared" si="225"/>
        <v>Pass</v>
      </c>
      <c r="BN333" s="54" t="b">
        <f>IF(ABS(Survey!$CH333)=0,TRUE,FALSE)</f>
        <v>1</v>
      </c>
      <c r="BO333" s="53" t="b">
        <f>NOT(ISBLANK(Survey!$CI333))</f>
        <v>0</v>
      </c>
      <c r="BP333" s="196" t="str">
        <f t="shared" si="226"/>
        <v>Pass</v>
      </c>
      <c r="BQ333" s="54" t="b">
        <f>IF(ABS(Survey!$DC333)=0,TRUE,FALSE)</f>
        <v>1</v>
      </c>
      <c r="BR333" s="53" t="b">
        <f>NOT(ISBLANK(Survey!$DD333))</f>
        <v>0</v>
      </c>
      <c r="BS333" s="37" t="str">
        <f t="shared" si="227"/>
        <v>Pass</v>
      </c>
      <c r="BT333" s="38" cm="1">
        <f t="array" ref="BT333">SUM(SUMIF(Survey!CD333,{"&gt;0","&lt;0"})*{1,-1})+SUM(SUMIF(Survey!CY333,{"&gt;0","&lt;0"})*{1,-1})</f>
        <v>0</v>
      </c>
      <c r="BU333" s="38">
        <f>SUM(SUMIF(Survey!DF333:DL333,{"&gt;0","&lt;0"})*{1,-1})+SUM(SUMIF(Survey!DN333:DT333,{"&gt;0","&lt;0"})*{1,-1})</f>
        <v>0</v>
      </c>
      <c r="BV333" s="37">
        <f t="shared" si="228"/>
        <v>0</v>
      </c>
      <c r="BW333" s="37">
        <f t="shared" si="229"/>
        <v>0</v>
      </c>
      <c r="BX333" s="196" t="str">
        <f t="shared" si="230"/>
        <v>Pass</v>
      </c>
      <c r="BY333" s="54" t="b">
        <f>IF(ABS(Survey!$DL333)=0,TRUE,FALSE)</f>
        <v>1</v>
      </c>
      <c r="BZ333" s="53" t="b">
        <f>NOT(ISBLANK(Survey!DM333))</f>
        <v>0</v>
      </c>
      <c r="CA333" s="196" t="str">
        <f t="shared" si="231"/>
        <v>Pass</v>
      </c>
      <c r="CB333" s="54" t="b">
        <f>IF(ABS(Survey!$DT333)=0,TRUE,FALSE)</f>
        <v>1</v>
      </c>
      <c r="CC333" s="53" t="b">
        <f>NOT(ISBLANK(Survey!$DU333))</f>
        <v>0</v>
      </c>
      <c r="CD333" s="196" t="str">
        <f t="shared" si="232"/>
        <v>Fail</v>
      </c>
      <c r="CE333" s="47">
        <f>SUM(SUMIF(Survey!EA333:EC333,{"&gt;0","&lt;0"})*{1,-1})</f>
        <v>0</v>
      </c>
      <c r="CF333" s="50">
        <f t="shared" si="233"/>
        <v>0</v>
      </c>
      <c r="CG333" s="50">
        <f t="shared" si="234"/>
        <v>100</v>
      </c>
      <c r="CH333" s="48" t="b">
        <f>IF(OR(Survey!$M333="ETF",Survey!$M333="ETF, alternative mutual fund",Survey!$M333="Closed-end", Survey!$M333="Split share corp"),TRUE,FALSE)</f>
        <v>0</v>
      </c>
      <c r="CI333" s="196" t="str">
        <f t="shared" si="235"/>
        <v>Fail</v>
      </c>
      <c r="CJ333" s="47">
        <f>SUM(SUMIF(Survey!EE333:EK333,{"&gt;0","&lt;0"})*{1,-1})</f>
        <v>0</v>
      </c>
      <c r="CK333" s="50">
        <f t="shared" si="236"/>
        <v>0</v>
      </c>
      <c r="CL333" s="49">
        <f t="shared" si="237"/>
        <v>100</v>
      </c>
      <c r="CM333" s="196" t="str">
        <f t="shared" si="238"/>
        <v>Fail</v>
      </c>
      <c r="CN333" s="47">
        <f>SUM(SUMIF(Survey!EM333:ES333,{"&gt;0","&lt;0"})*{1,-1})</f>
        <v>0</v>
      </c>
      <c r="CO333" s="50">
        <f t="shared" si="239"/>
        <v>0</v>
      </c>
      <c r="CP333" s="49">
        <f t="shared" si="240"/>
        <v>100</v>
      </c>
    </row>
    <row r="334" spans="1:94">
      <c r="A334" s="1">
        <v>331</v>
      </c>
      <c r="B334" s="37" t="str">
        <f t="shared" si="201"/>
        <v>Pass</v>
      </c>
      <c r="C334" s="37" t="str">
        <f>IF(COUNTBLANK(Survey!B334:ET334)=$C$2, "Pass", "Fail")</f>
        <v>Pass</v>
      </c>
      <c r="D334" s="37" t="str">
        <f t="shared" si="202"/>
        <v>Fail</v>
      </c>
      <c r="F334" s="196" t="str">
        <f t="shared" si="203"/>
        <v>Fail</v>
      </c>
      <c r="G334" s="43">
        <f>COUNTBLANK(Survey!B334:D334)+COUNTBLANK(Survey!G334)+COUNTBLANK(Survey!I334)+COUNTBLANK(Survey!L334:M334)+COUNTBLANK(Survey!P334)+COUNTBLANK(Survey!S334:U334)+COUNTBLANK(Survey!AA334:AC334)+COUNTBLANK(Survey!AF334:AG334)+COUNTBLANK(Survey!AK334)</f>
        <v>17</v>
      </c>
      <c r="H334" s="196" t="str">
        <f t="shared" si="204"/>
        <v>Pass</v>
      </c>
      <c r="I334" s="44">
        <f>LEN(Survey!E334)</f>
        <v>0</v>
      </c>
      <c r="J334" s="196" t="str">
        <f t="shared" si="205"/>
        <v>Pass</v>
      </c>
      <c r="K334" s="43">
        <f>LEN(Survey!F334)</f>
        <v>0</v>
      </c>
      <c r="L334" s="196" t="str">
        <f t="shared" si="206"/>
        <v>Pass</v>
      </c>
      <c r="M334" s="44">
        <f>LEN(Survey!H334)</f>
        <v>0</v>
      </c>
      <c r="N334" s="43" t="str">
        <f>IF(Survey!$L334="Prospectus fund", "Yes", "No")</f>
        <v>No</v>
      </c>
      <c r="O334" s="196" t="str">
        <f t="shared" si="207"/>
        <v>Pass</v>
      </c>
      <c r="P334" s="44">
        <f>MOD((LEN(Survey!J334)+2),11)</f>
        <v>2</v>
      </c>
      <c r="Q334" s="48" t="b">
        <f>IF(OR(Survey!$M334="ETF",Survey!$M334="ETF, alternative mutual fund",Survey!$M334="Closed-end", Survey!$M334="Split share corp", Survey!$I334="Yes"),TRUE,FALSE)</f>
        <v>0</v>
      </c>
      <c r="R334" s="196" t="str">
        <f>IFERROR(IF(AND(OR(U334=V334,V334 = "Either"),NOT(ISBLANK(Survey!K334))),"Pass","Fail"),"Pass")</f>
        <v>Fail</v>
      </c>
      <c r="S334" s="47" cm="1">
        <f t="array" ref="S334">SUM(SUMIF(Survey!BO334:CH334,{"&gt;0","&lt;0"})*{1,-1})</f>
        <v>0</v>
      </c>
      <c r="T334" s="54" cm="1">
        <f t="array" ref="T334">SUM(SUMIF(Survey!BR334,{"&gt;0","&lt;0"})*{1,-1})+SUM(SUMIF(Survey!CB334,{"&gt;0","&lt;0"})*{1,-1})</f>
        <v>0</v>
      </c>
      <c r="U334" s="54">
        <f>Survey!K334</f>
        <v>0</v>
      </c>
      <c r="V334" s="53" t="str">
        <f t="shared" si="208"/>
        <v>Stand-alone</v>
      </c>
      <c r="W334" s="196" t="str">
        <f t="shared" si="209"/>
        <v>Fail</v>
      </c>
      <c r="X334" s="93" cm="1">
        <f t="array" ref="X334">SUM(SUMIF(Survey!BO334:CH334,{"&gt;0","&lt;0"})*{1,-1})+SUM(SUMIF(Survey!CJ334:DC334,{"&gt;0","&lt;0"})*{1,-1})</f>
        <v>0</v>
      </c>
      <c r="Y334" s="93">
        <f>IFERROR(X334/(Survey!$AL334),0)</f>
        <v>0</v>
      </c>
      <c r="Z334" s="198" t="b">
        <f>IF(OR(Survey!$M334="Alternative strategy or hedge",Survey!$M334="Other",Survey!$L334="Prospectus fund"),TRUE,FALSE)</f>
        <v>0</v>
      </c>
      <c r="AA334" s="198" t="b">
        <f>NOT(ISBLANK(Survey!$M334))</f>
        <v>0</v>
      </c>
      <c r="AB334" s="196" t="str">
        <f t="shared" si="210"/>
        <v>Pass</v>
      </c>
      <c r="AC334" s="54" t="b">
        <f>NOT(ISNUMBER(SEARCH("Other",Survey!$P334)))</f>
        <v>1</v>
      </c>
      <c r="AD334" s="53" t="b">
        <f>NOT(ISBLANK(Survey!$Q334))</f>
        <v>0</v>
      </c>
      <c r="AE334" s="239" t="str" cm="1">
        <f t="array" ref="AE334">IF(OR(IF(OR($AG334+$AH334 = 2, $AI334=1), FALSE, TRUE), AND($AF334:$AF334 = 0)),"Pass","Fail")</f>
        <v>Pass</v>
      </c>
      <c r="AF334" s="235">
        <f>COUNTBLANK(Survey!$W334:$Z334)</f>
        <v>4</v>
      </c>
      <c r="AG334" s="235">
        <f>IF(Survey!$I334="Yes",1,0)</f>
        <v>0</v>
      </c>
      <c r="AH334" s="235">
        <f>IF(OR(Survey!$M334="Mutual fund",Survey!$M334="Alternative mutual fund",Survey!$M334="Money market"),1,0)</f>
        <v>0</v>
      </c>
      <c r="AI334" s="240">
        <f>IF(OR(Survey!$M334="ETF",Survey!$M334="ETF, alternative mutual fund"),1,0)</f>
        <v>0</v>
      </c>
      <c r="AJ334" s="196" t="str">
        <f t="shared" si="211"/>
        <v>Pass</v>
      </c>
      <c r="AK334" s="54" t="b">
        <f>NOT(ISNUMBER(SEARCH("Yes",Survey!$AC334)))</f>
        <v>1</v>
      </c>
      <c r="AL334" s="53" t="b">
        <f>IF(COUNTBLANK(Survey!$AD334:$AE334)=0,TRUE, FALSE)</f>
        <v>0</v>
      </c>
      <c r="AM334" s="196" t="str">
        <f t="shared" si="212"/>
        <v>Pass</v>
      </c>
      <c r="AN334" s="54" t="b">
        <f>NOT(ISNUMBER(SEARCH("Yes",Survey!$AF334)))</f>
        <v>1</v>
      </c>
      <c r="AO334" s="53" t="b">
        <f>NOT(ISBLANK(Survey!$AH334))</f>
        <v>0</v>
      </c>
      <c r="AP334" s="196" t="str">
        <f t="shared" si="213"/>
        <v>Pass</v>
      </c>
      <c r="AQ334" s="54" t="b">
        <f>NOT(OR(ISNUMBER(SEARCH("Other",Survey!$AH334)),ISNUMBER(SEARCH("Multiple",Survey!$AH334))))</f>
        <v>1</v>
      </c>
      <c r="AR334" s="53" t="b">
        <f>NOT(ISBLANK(Survey!$AI334))</f>
        <v>0</v>
      </c>
      <c r="AS334" s="196" t="str">
        <f t="shared" si="214"/>
        <v>Fail</v>
      </c>
      <c r="AT334" s="45">
        <f>(Survey!$AL334)</f>
        <v>0</v>
      </c>
      <c r="AU334" s="37" t="str">
        <f t="shared" si="215"/>
        <v>Fail</v>
      </c>
      <c r="AV334" s="38">
        <f>ABS(Survey!$AL334)</f>
        <v>0</v>
      </c>
      <c r="AW334" s="64">
        <f>ABS(Survey!$AM334)+Survey!$AN334-ABS(Survey!$AO334)+ABS(Survey!$AP334)-ABS(Survey!$AQ334)+ABS(Survey!$AR334)-ABS(Survey!$AS334)+Survey!$AT334</f>
        <v>0</v>
      </c>
      <c r="AX334" s="46" t="str">
        <f t="shared" si="216"/>
        <v>No holdings</v>
      </c>
      <c r="AY334" s="37">
        <f t="shared" si="217"/>
        <v>0</v>
      </c>
      <c r="AZ334" s="196" t="str">
        <f t="shared" si="218"/>
        <v>Pass</v>
      </c>
      <c r="BA334" s="54" t="b">
        <f>IF(ABS(Survey!$AT334)=0,TRUE,FALSE)</f>
        <v>1</v>
      </c>
      <c r="BB334" s="53" t="b">
        <f>NOT(ISBLANK(Survey!$AU334))</f>
        <v>0</v>
      </c>
      <c r="BC334" s="37" t="str">
        <f t="shared" si="219"/>
        <v>Fail</v>
      </c>
      <c r="BD334" s="38">
        <f>ABS(Survey!$AL334)</f>
        <v>0</v>
      </c>
      <c r="BE334" s="38" cm="1">
        <f t="array" ref="BE334">SUM(SUMIF(Survey!AW334:BD334,{"&gt;0","&lt;0"})*{1,-1})-SUM(SUMIF(Survey!BF334:BM334,{"&gt;0","&lt;0"})*{1,-1})</f>
        <v>0</v>
      </c>
      <c r="BF334" s="46" t="str">
        <f t="shared" si="220"/>
        <v>No holdings</v>
      </c>
      <c r="BG334" s="37">
        <f t="shared" si="221"/>
        <v>0</v>
      </c>
      <c r="BH334" s="196" t="str">
        <f t="shared" si="222"/>
        <v>Fail</v>
      </c>
      <c r="BI334" s="47">
        <f>ABS(Survey!$AL334)</f>
        <v>0</v>
      </c>
      <c r="BJ334" s="47" cm="1">
        <f t="array" ref="BJ334">SUM(SUMIF(Survey!BO334:CH334,{"&gt;0","&lt;0"})*{1,-1})-SUM(SUMIF(Survey!CJ334:DC334,{"&gt;0","&lt;0"})*{1,-1})</f>
        <v>0</v>
      </c>
      <c r="BK334" s="48" t="str">
        <f t="shared" si="223"/>
        <v>No holdings</v>
      </c>
      <c r="BL334" s="49">
        <f t="shared" si="224"/>
        <v>0</v>
      </c>
      <c r="BM334" s="196" t="str">
        <f t="shared" si="225"/>
        <v>Pass</v>
      </c>
      <c r="BN334" s="54" t="b">
        <f>IF(ABS(Survey!$CH334)=0,TRUE,FALSE)</f>
        <v>1</v>
      </c>
      <c r="BO334" s="53" t="b">
        <f>NOT(ISBLANK(Survey!$CI334))</f>
        <v>0</v>
      </c>
      <c r="BP334" s="196" t="str">
        <f t="shared" si="226"/>
        <v>Pass</v>
      </c>
      <c r="BQ334" s="54" t="b">
        <f>IF(ABS(Survey!$DC334)=0,TRUE,FALSE)</f>
        <v>1</v>
      </c>
      <c r="BR334" s="53" t="b">
        <f>NOT(ISBLANK(Survey!$DD334))</f>
        <v>0</v>
      </c>
      <c r="BS334" s="37" t="str">
        <f t="shared" si="227"/>
        <v>Pass</v>
      </c>
      <c r="BT334" s="38" cm="1">
        <f t="array" ref="BT334">SUM(SUMIF(Survey!CD334,{"&gt;0","&lt;0"})*{1,-1})+SUM(SUMIF(Survey!CY334,{"&gt;0","&lt;0"})*{1,-1})</f>
        <v>0</v>
      </c>
      <c r="BU334" s="38">
        <f>SUM(SUMIF(Survey!DF334:DL334,{"&gt;0","&lt;0"})*{1,-1})+SUM(SUMIF(Survey!DN334:DT334,{"&gt;0","&lt;0"})*{1,-1})</f>
        <v>0</v>
      </c>
      <c r="BV334" s="37">
        <f t="shared" si="228"/>
        <v>0</v>
      </c>
      <c r="BW334" s="37">
        <f t="shared" si="229"/>
        <v>0</v>
      </c>
      <c r="BX334" s="196" t="str">
        <f t="shared" si="230"/>
        <v>Pass</v>
      </c>
      <c r="BY334" s="54" t="b">
        <f>IF(ABS(Survey!$DL334)=0,TRUE,FALSE)</f>
        <v>1</v>
      </c>
      <c r="BZ334" s="53" t="b">
        <f>NOT(ISBLANK(Survey!DM334))</f>
        <v>0</v>
      </c>
      <c r="CA334" s="196" t="str">
        <f t="shared" si="231"/>
        <v>Pass</v>
      </c>
      <c r="CB334" s="54" t="b">
        <f>IF(ABS(Survey!$DT334)=0,TRUE,FALSE)</f>
        <v>1</v>
      </c>
      <c r="CC334" s="53" t="b">
        <f>NOT(ISBLANK(Survey!$DU334))</f>
        <v>0</v>
      </c>
      <c r="CD334" s="196" t="str">
        <f t="shared" si="232"/>
        <v>Fail</v>
      </c>
      <c r="CE334" s="47">
        <f>SUM(SUMIF(Survey!EA334:EC334,{"&gt;0","&lt;0"})*{1,-1})</f>
        <v>0</v>
      </c>
      <c r="CF334" s="50">
        <f t="shared" si="233"/>
        <v>0</v>
      </c>
      <c r="CG334" s="50">
        <f t="shared" si="234"/>
        <v>100</v>
      </c>
      <c r="CH334" s="48" t="b">
        <f>IF(OR(Survey!$M334="ETF",Survey!$M334="ETF, alternative mutual fund",Survey!$M334="Closed-end", Survey!$M334="Split share corp"),TRUE,FALSE)</f>
        <v>0</v>
      </c>
      <c r="CI334" s="196" t="str">
        <f t="shared" si="235"/>
        <v>Fail</v>
      </c>
      <c r="CJ334" s="47">
        <f>SUM(SUMIF(Survey!EE334:EK334,{"&gt;0","&lt;0"})*{1,-1})</f>
        <v>0</v>
      </c>
      <c r="CK334" s="50">
        <f t="shared" si="236"/>
        <v>0</v>
      </c>
      <c r="CL334" s="49">
        <f t="shared" si="237"/>
        <v>100</v>
      </c>
      <c r="CM334" s="196" t="str">
        <f t="shared" si="238"/>
        <v>Fail</v>
      </c>
      <c r="CN334" s="47">
        <f>SUM(SUMIF(Survey!EM334:ES334,{"&gt;0","&lt;0"})*{1,-1})</f>
        <v>0</v>
      </c>
      <c r="CO334" s="50">
        <f t="shared" si="239"/>
        <v>0</v>
      </c>
      <c r="CP334" s="49">
        <f t="shared" si="240"/>
        <v>100</v>
      </c>
    </row>
    <row r="335" spans="1:94">
      <c r="A335" s="1">
        <v>332</v>
      </c>
      <c r="B335" s="37" t="str">
        <f t="shared" si="201"/>
        <v>Pass</v>
      </c>
      <c r="C335" s="37" t="str">
        <f>IF(COUNTBLANK(Survey!B335:ET335)=$C$2, "Pass", "Fail")</f>
        <v>Pass</v>
      </c>
      <c r="D335" s="37" t="str">
        <f t="shared" si="202"/>
        <v>Fail</v>
      </c>
      <c r="F335" s="196" t="str">
        <f t="shared" si="203"/>
        <v>Fail</v>
      </c>
      <c r="G335" s="43">
        <f>COUNTBLANK(Survey!B335:D335)+COUNTBLANK(Survey!G335)+COUNTBLANK(Survey!I335)+COUNTBLANK(Survey!L335:M335)+COUNTBLANK(Survey!P335)+COUNTBLANK(Survey!S335:U335)+COUNTBLANK(Survey!AA335:AC335)+COUNTBLANK(Survey!AF335:AG335)+COUNTBLANK(Survey!AK335)</f>
        <v>17</v>
      </c>
      <c r="H335" s="196" t="str">
        <f t="shared" si="204"/>
        <v>Pass</v>
      </c>
      <c r="I335" s="44">
        <f>LEN(Survey!E335)</f>
        <v>0</v>
      </c>
      <c r="J335" s="196" t="str">
        <f t="shared" si="205"/>
        <v>Pass</v>
      </c>
      <c r="K335" s="43">
        <f>LEN(Survey!F335)</f>
        <v>0</v>
      </c>
      <c r="L335" s="196" t="str">
        <f t="shared" si="206"/>
        <v>Pass</v>
      </c>
      <c r="M335" s="44">
        <f>LEN(Survey!H335)</f>
        <v>0</v>
      </c>
      <c r="N335" s="43" t="str">
        <f>IF(Survey!$L335="Prospectus fund", "Yes", "No")</f>
        <v>No</v>
      </c>
      <c r="O335" s="196" t="str">
        <f t="shared" si="207"/>
        <v>Pass</v>
      </c>
      <c r="P335" s="44">
        <f>MOD((LEN(Survey!J335)+2),11)</f>
        <v>2</v>
      </c>
      <c r="Q335" s="48" t="b">
        <f>IF(OR(Survey!$M335="ETF",Survey!$M335="ETF, alternative mutual fund",Survey!$M335="Closed-end", Survey!$M335="Split share corp", Survey!$I335="Yes"),TRUE,FALSE)</f>
        <v>0</v>
      </c>
      <c r="R335" s="196" t="str">
        <f>IFERROR(IF(AND(OR(U335=V335,V335 = "Either"),NOT(ISBLANK(Survey!K335))),"Pass","Fail"),"Pass")</f>
        <v>Fail</v>
      </c>
      <c r="S335" s="47" cm="1">
        <f t="array" ref="S335">SUM(SUMIF(Survey!BO335:CH335,{"&gt;0","&lt;0"})*{1,-1})</f>
        <v>0</v>
      </c>
      <c r="T335" s="54" cm="1">
        <f t="array" ref="T335">SUM(SUMIF(Survey!BR335,{"&gt;0","&lt;0"})*{1,-1})+SUM(SUMIF(Survey!CB335,{"&gt;0","&lt;0"})*{1,-1})</f>
        <v>0</v>
      </c>
      <c r="U335" s="54">
        <f>Survey!K335</f>
        <v>0</v>
      </c>
      <c r="V335" s="53" t="str">
        <f t="shared" si="208"/>
        <v>Stand-alone</v>
      </c>
      <c r="W335" s="196" t="str">
        <f t="shared" si="209"/>
        <v>Fail</v>
      </c>
      <c r="X335" s="93" cm="1">
        <f t="array" ref="X335">SUM(SUMIF(Survey!BO335:CH335,{"&gt;0","&lt;0"})*{1,-1})+SUM(SUMIF(Survey!CJ335:DC335,{"&gt;0","&lt;0"})*{1,-1})</f>
        <v>0</v>
      </c>
      <c r="Y335" s="93">
        <f>IFERROR(X335/(Survey!$AL335),0)</f>
        <v>0</v>
      </c>
      <c r="Z335" s="198" t="b">
        <f>IF(OR(Survey!$M335="Alternative strategy or hedge",Survey!$M335="Other",Survey!$L335="Prospectus fund"),TRUE,FALSE)</f>
        <v>0</v>
      </c>
      <c r="AA335" s="198" t="b">
        <f>NOT(ISBLANK(Survey!$M335))</f>
        <v>0</v>
      </c>
      <c r="AB335" s="196" t="str">
        <f t="shared" si="210"/>
        <v>Pass</v>
      </c>
      <c r="AC335" s="54" t="b">
        <f>NOT(ISNUMBER(SEARCH("Other",Survey!$P335)))</f>
        <v>1</v>
      </c>
      <c r="AD335" s="53" t="b">
        <f>NOT(ISBLANK(Survey!$Q335))</f>
        <v>0</v>
      </c>
      <c r="AE335" s="239" t="str" cm="1">
        <f t="array" ref="AE335">IF(OR(IF(OR($AG335+$AH335 = 2, $AI335=1), FALSE, TRUE), AND($AF335:$AF335 = 0)),"Pass","Fail")</f>
        <v>Pass</v>
      </c>
      <c r="AF335" s="235">
        <f>COUNTBLANK(Survey!$W335:$Z335)</f>
        <v>4</v>
      </c>
      <c r="AG335" s="235">
        <f>IF(Survey!$I335="Yes",1,0)</f>
        <v>0</v>
      </c>
      <c r="AH335" s="235">
        <f>IF(OR(Survey!$M335="Mutual fund",Survey!$M335="Alternative mutual fund",Survey!$M335="Money market"),1,0)</f>
        <v>0</v>
      </c>
      <c r="AI335" s="240">
        <f>IF(OR(Survey!$M335="ETF",Survey!$M335="ETF, alternative mutual fund"),1,0)</f>
        <v>0</v>
      </c>
      <c r="AJ335" s="196" t="str">
        <f t="shared" si="211"/>
        <v>Pass</v>
      </c>
      <c r="AK335" s="54" t="b">
        <f>NOT(ISNUMBER(SEARCH("Yes",Survey!$AC335)))</f>
        <v>1</v>
      </c>
      <c r="AL335" s="53" t="b">
        <f>IF(COUNTBLANK(Survey!$AD335:$AE335)=0,TRUE, FALSE)</f>
        <v>0</v>
      </c>
      <c r="AM335" s="196" t="str">
        <f t="shared" si="212"/>
        <v>Pass</v>
      </c>
      <c r="AN335" s="54" t="b">
        <f>NOT(ISNUMBER(SEARCH("Yes",Survey!$AF335)))</f>
        <v>1</v>
      </c>
      <c r="AO335" s="53" t="b">
        <f>NOT(ISBLANK(Survey!$AH335))</f>
        <v>0</v>
      </c>
      <c r="AP335" s="196" t="str">
        <f t="shared" si="213"/>
        <v>Pass</v>
      </c>
      <c r="AQ335" s="54" t="b">
        <f>NOT(OR(ISNUMBER(SEARCH("Other",Survey!$AH335)),ISNUMBER(SEARCH("Multiple",Survey!$AH335))))</f>
        <v>1</v>
      </c>
      <c r="AR335" s="53" t="b">
        <f>NOT(ISBLANK(Survey!$AI335))</f>
        <v>0</v>
      </c>
      <c r="AS335" s="196" t="str">
        <f t="shared" si="214"/>
        <v>Fail</v>
      </c>
      <c r="AT335" s="45">
        <f>(Survey!$AL335)</f>
        <v>0</v>
      </c>
      <c r="AU335" s="37" t="str">
        <f t="shared" si="215"/>
        <v>Fail</v>
      </c>
      <c r="AV335" s="38">
        <f>ABS(Survey!$AL335)</f>
        <v>0</v>
      </c>
      <c r="AW335" s="64">
        <f>ABS(Survey!$AM335)+Survey!$AN335-ABS(Survey!$AO335)+ABS(Survey!$AP335)-ABS(Survey!$AQ335)+ABS(Survey!$AR335)-ABS(Survey!$AS335)+Survey!$AT335</f>
        <v>0</v>
      </c>
      <c r="AX335" s="46" t="str">
        <f t="shared" si="216"/>
        <v>No holdings</v>
      </c>
      <c r="AY335" s="37">
        <f t="shared" si="217"/>
        <v>0</v>
      </c>
      <c r="AZ335" s="196" t="str">
        <f t="shared" si="218"/>
        <v>Pass</v>
      </c>
      <c r="BA335" s="54" t="b">
        <f>IF(ABS(Survey!$AT335)=0,TRUE,FALSE)</f>
        <v>1</v>
      </c>
      <c r="BB335" s="53" t="b">
        <f>NOT(ISBLANK(Survey!$AU335))</f>
        <v>0</v>
      </c>
      <c r="BC335" s="37" t="str">
        <f t="shared" si="219"/>
        <v>Fail</v>
      </c>
      <c r="BD335" s="38">
        <f>ABS(Survey!$AL335)</f>
        <v>0</v>
      </c>
      <c r="BE335" s="38" cm="1">
        <f t="array" ref="BE335">SUM(SUMIF(Survey!AW335:BD335,{"&gt;0","&lt;0"})*{1,-1})-SUM(SUMIF(Survey!BF335:BM335,{"&gt;0","&lt;0"})*{1,-1})</f>
        <v>0</v>
      </c>
      <c r="BF335" s="46" t="str">
        <f t="shared" si="220"/>
        <v>No holdings</v>
      </c>
      <c r="BG335" s="37">
        <f t="shared" si="221"/>
        <v>0</v>
      </c>
      <c r="BH335" s="196" t="str">
        <f t="shared" si="222"/>
        <v>Fail</v>
      </c>
      <c r="BI335" s="47">
        <f>ABS(Survey!$AL335)</f>
        <v>0</v>
      </c>
      <c r="BJ335" s="47" cm="1">
        <f t="array" ref="BJ335">SUM(SUMIF(Survey!BO335:CH335,{"&gt;0","&lt;0"})*{1,-1})-SUM(SUMIF(Survey!CJ335:DC335,{"&gt;0","&lt;0"})*{1,-1})</f>
        <v>0</v>
      </c>
      <c r="BK335" s="48" t="str">
        <f t="shared" si="223"/>
        <v>No holdings</v>
      </c>
      <c r="BL335" s="49">
        <f t="shared" si="224"/>
        <v>0</v>
      </c>
      <c r="BM335" s="196" t="str">
        <f t="shared" si="225"/>
        <v>Pass</v>
      </c>
      <c r="BN335" s="54" t="b">
        <f>IF(ABS(Survey!$CH335)=0,TRUE,FALSE)</f>
        <v>1</v>
      </c>
      <c r="BO335" s="53" t="b">
        <f>NOT(ISBLANK(Survey!$CI335))</f>
        <v>0</v>
      </c>
      <c r="BP335" s="196" t="str">
        <f t="shared" si="226"/>
        <v>Pass</v>
      </c>
      <c r="BQ335" s="54" t="b">
        <f>IF(ABS(Survey!$DC335)=0,TRUE,FALSE)</f>
        <v>1</v>
      </c>
      <c r="BR335" s="53" t="b">
        <f>NOT(ISBLANK(Survey!$DD335))</f>
        <v>0</v>
      </c>
      <c r="BS335" s="37" t="str">
        <f t="shared" si="227"/>
        <v>Pass</v>
      </c>
      <c r="BT335" s="38" cm="1">
        <f t="array" ref="BT335">SUM(SUMIF(Survey!CD335,{"&gt;0","&lt;0"})*{1,-1})+SUM(SUMIF(Survey!CY335,{"&gt;0","&lt;0"})*{1,-1})</f>
        <v>0</v>
      </c>
      <c r="BU335" s="38">
        <f>SUM(SUMIF(Survey!DF335:DL335,{"&gt;0","&lt;0"})*{1,-1})+SUM(SUMIF(Survey!DN335:DT335,{"&gt;0","&lt;0"})*{1,-1})</f>
        <v>0</v>
      </c>
      <c r="BV335" s="37">
        <f t="shared" si="228"/>
        <v>0</v>
      </c>
      <c r="BW335" s="37">
        <f t="shared" si="229"/>
        <v>0</v>
      </c>
      <c r="BX335" s="196" t="str">
        <f t="shared" si="230"/>
        <v>Pass</v>
      </c>
      <c r="BY335" s="54" t="b">
        <f>IF(ABS(Survey!$DL335)=0,TRUE,FALSE)</f>
        <v>1</v>
      </c>
      <c r="BZ335" s="53" t="b">
        <f>NOT(ISBLANK(Survey!DM335))</f>
        <v>0</v>
      </c>
      <c r="CA335" s="196" t="str">
        <f t="shared" si="231"/>
        <v>Pass</v>
      </c>
      <c r="CB335" s="54" t="b">
        <f>IF(ABS(Survey!$DT335)=0,TRUE,FALSE)</f>
        <v>1</v>
      </c>
      <c r="CC335" s="53" t="b">
        <f>NOT(ISBLANK(Survey!$DU335))</f>
        <v>0</v>
      </c>
      <c r="CD335" s="196" t="str">
        <f t="shared" si="232"/>
        <v>Fail</v>
      </c>
      <c r="CE335" s="47">
        <f>SUM(SUMIF(Survey!EA335:EC335,{"&gt;0","&lt;0"})*{1,-1})</f>
        <v>0</v>
      </c>
      <c r="CF335" s="50">
        <f t="shared" si="233"/>
        <v>0</v>
      </c>
      <c r="CG335" s="50">
        <f t="shared" si="234"/>
        <v>100</v>
      </c>
      <c r="CH335" s="48" t="b">
        <f>IF(OR(Survey!$M335="ETF",Survey!$M335="ETF, alternative mutual fund",Survey!$M335="Closed-end", Survey!$M335="Split share corp"),TRUE,FALSE)</f>
        <v>0</v>
      </c>
      <c r="CI335" s="196" t="str">
        <f t="shared" si="235"/>
        <v>Fail</v>
      </c>
      <c r="CJ335" s="47">
        <f>SUM(SUMIF(Survey!EE335:EK335,{"&gt;0","&lt;0"})*{1,-1})</f>
        <v>0</v>
      </c>
      <c r="CK335" s="50">
        <f t="shared" si="236"/>
        <v>0</v>
      </c>
      <c r="CL335" s="49">
        <f t="shared" si="237"/>
        <v>100</v>
      </c>
      <c r="CM335" s="196" t="str">
        <f t="shared" si="238"/>
        <v>Fail</v>
      </c>
      <c r="CN335" s="47">
        <f>SUM(SUMIF(Survey!EM335:ES335,{"&gt;0","&lt;0"})*{1,-1})</f>
        <v>0</v>
      </c>
      <c r="CO335" s="50">
        <f t="shared" si="239"/>
        <v>0</v>
      </c>
      <c r="CP335" s="49">
        <f t="shared" si="240"/>
        <v>100</v>
      </c>
    </row>
    <row r="336" spans="1:94">
      <c r="A336" s="1">
        <v>333</v>
      </c>
      <c r="B336" s="37" t="str">
        <f t="shared" si="201"/>
        <v>Pass</v>
      </c>
      <c r="C336" s="37" t="str">
        <f>IF(COUNTBLANK(Survey!B336:ET336)=$C$2, "Pass", "Fail")</f>
        <v>Pass</v>
      </c>
      <c r="D336" s="37" t="str">
        <f t="shared" si="202"/>
        <v>Fail</v>
      </c>
      <c r="F336" s="196" t="str">
        <f t="shared" si="203"/>
        <v>Fail</v>
      </c>
      <c r="G336" s="43">
        <f>COUNTBLANK(Survey!B336:D336)+COUNTBLANK(Survey!G336)+COUNTBLANK(Survey!I336)+COUNTBLANK(Survey!L336:M336)+COUNTBLANK(Survey!P336)+COUNTBLANK(Survey!S336:U336)+COUNTBLANK(Survey!AA336:AC336)+COUNTBLANK(Survey!AF336:AG336)+COUNTBLANK(Survey!AK336)</f>
        <v>17</v>
      </c>
      <c r="H336" s="196" t="str">
        <f t="shared" si="204"/>
        <v>Pass</v>
      </c>
      <c r="I336" s="44">
        <f>LEN(Survey!E336)</f>
        <v>0</v>
      </c>
      <c r="J336" s="196" t="str">
        <f t="shared" si="205"/>
        <v>Pass</v>
      </c>
      <c r="K336" s="43">
        <f>LEN(Survey!F336)</f>
        <v>0</v>
      </c>
      <c r="L336" s="196" t="str">
        <f t="shared" si="206"/>
        <v>Pass</v>
      </c>
      <c r="M336" s="44">
        <f>LEN(Survey!H336)</f>
        <v>0</v>
      </c>
      <c r="N336" s="43" t="str">
        <f>IF(Survey!$L336="Prospectus fund", "Yes", "No")</f>
        <v>No</v>
      </c>
      <c r="O336" s="196" t="str">
        <f t="shared" si="207"/>
        <v>Pass</v>
      </c>
      <c r="P336" s="44">
        <f>MOD((LEN(Survey!J336)+2),11)</f>
        <v>2</v>
      </c>
      <c r="Q336" s="48" t="b">
        <f>IF(OR(Survey!$M336="ETF",Survey!$M336="ETF, alternative mutual fund",Survey!$M336="Closed-end", Survey!$M336="Split share corp", Survey!$I336="Yes"),TRUE,FALSE)</f>
        <v>0</v>
      </c>
      <c r="R336" s="196" t="str">
        <f>IFERROR(IF(AND(OR(U336=V336,V336 = "Either"),NOT(ISBLANK(Survey!K336))),"Pass","Fail"),"Pass")</f>
        <v>Fail</v>
      </c>
      <c r="S336" s="47" cm="1">
        <f t="array" ref="S336">SUM(SUMIF(Survey!BO336:CH336,{"&gt;0","&lt;0"})*{1,-1})</f>
        <v>0</v>
      </c>
      <c r="T336" s="54" cm="1">
        <f t="array" ref="T336">SUM(SUMIF(Survey!BR336,{"&gt;0","&lt;0"})*{1,-1})+SUM(SUMIF(Survey!CB336,{"&gt;0","&lt;0"})*{1,-1})</f>
        <v>0</v>
      </c>
      <c r="U336" s="54">
        <f>Survey!K336</f>
        <v>0</v>
      </c>
      <c r="V336" s="53" t="str">
        <f t="shared" si="208"/>
        <v>Stand-alone</v>
      </c>
      <c r="W336" s="196" t="str">
        <f t="shared" si="209"/>
        <v>Fail</v>
      </c>
      <c r="X336" s="93" cm="1">
        <f t="array" ref="X336">SUM(SUMIF(Survey!BO336:CH336,{"&gt;0","&lt;0"})*{1,-1})+SUM(SUMIF(Survey!CJ336:DC336,{"&gt;0","&lt;0"})*{1,-1})</f>
        <v>0</v>
      </c>
      <c r="Y336" s="93">
        <f>IFERROR(X336/(Survey!$AL336),0)</f>
        <v>0</v>
      </c>
      <c r="Z336" s="198" t="b">
        <f>IF(OR(Survey!$M336="Alternative strategy or hedge",Survey!$M336="Other",Survey!$L336="Prospectus fund"),TRUE,FALSE)</f>
        <v>0</v>
      </c>
      <c r="AA336" s="198" t="b">
        <f>NOT(ISBLANK(Survey!$M336))</f>
        <v>0</v>
      </c>
      <c r="AB336" s="196" t="str">
        <f t="shared" si="210"/>
        <v>Pass</v>
      </c>
      <c r="AC336" s="54" t="b">
        <f>NOT(ISNUMBER(SEARCH("Other",Survey!$P336)))</f>
        <v>1</v>
      </c>
      <c r="AD336" s="53" t="b">
        <f>NOT(ISBLANK(Survey!$Q336))</f>
        <v>0</v>
      </c>
      <c r="AE336" s="239" t="str" cm="1">
        <f t="array" ref="AE336">IF(OR(IF(OR($AG336+$AH336 = 2, $AI336=1), FALSE, TRUE), AND($AF336:$AF336 = 0)),"Pass","Fail")</f>
        <v>Pass</v>
      </c>
      <c r="AF336" s="235">
        <f>COUNTBLANK(Survey!$W336:$Z336)</f>
        <v>4</v>
      </c>
      <c r="AG336" s="235">
        <f>IF(Survey!$I336="Yes",1,0)</f>
        <v>0</v>
      </c>
      <c r="AH336" s="235">
        <f>IF(OR(Survey!$M336="Mutual fund",Survey!$M336="Alternative mutual fund",Survey!$M336="Money market"),1,0)</f>
        <v>0</v>
      </c>
      <c r="AI336" s="240">
        <f>IF(OR(Survey!$M336="ETF",Survey!$M336="ETF, alternative mutual fund"),1,0)</f>
        <v>0</v>
      </c>
      <c r="AJ336" s="196" t="str">
        <f t="shared" si="211"/>
        <v>Pass</v>
      </c>
      <c r="AK336" s="54" t="b">
        <f>NOT(ISNUMBER(SEARCH("Yes",Survey!$AC336)))</f>
        <v>1</v>
      </c>
      <c r="AL336" s="53" t="b">
        <f>IF(COUNTBLANK(Survey!$AD336:$AE336)=0,TRUE, FALSE)</f>
        <v>0</v>
      </c>
      <c r="AM336" s="196" t="str">
        <f t="shared" si="212"/>
        <v>Pass</v>
      </c>
      <c r="AN336" s="54" t="b">
        <f>NOT(ISNUMBER(SEARCH("Yes",Survey!$AF336)))</f>
        <v>1</v>
      </c>
      <c r="AO336" s="53" t="b">
        <f>NOT(ISBLANK(Survey!$AH336))</f>
        <v>0</v>
      </c>
      <c r="AP336" s="196" t="str">
        <f t="shared" si="213"/>
        <v>Pass</v>
      </c>
      <c r="AQ336" s="54" t="b">
        <f>NOT(OR(ISNUMBER(SEARCH("Other",Survey!$AH336)),ISNUMBER(SEARCH("Multiple",Survey!$AH336))))</f>
        <v>1</v>
      </c>
      <c r="AR336" s="53" t="b">
        <f>NOT(ISBLANK(Survey!$AI336))</f>
        <v>0</v>
      </c>
      <c r="AS336" s="196" t="str">
        <f t="shared" si="214"/>
        <v>Fail</v>
      </c>
      <c r="AT336" s="45">
        <f>(Survey!$AL336)</f>
        <v>0</v>
      </c>
      <c r="AU336" s="37" t="str">
        <f t="shared" si="215"/>
        <v>Fail</v>
      </c>
      <c r="AV336" s="38">
        <f>ABS(Survey!$AL336)</f>
        <v>0</v>
      </c>
      <c r="AW336" s="64">
        <f>ABS(Survey!$AM336)+Survey!$AN336-ABS(Survey!$AO336)+ABS(Survey!$AP336)-ABS(Survey!$AQ336)+ABS(Survey!$AR336)-ABS(Survey!$AS336)+Survey!$AT336</f>
        <v>0</v>
      </c>
      <c r="AX336" s="46" t="str">
        <f t="shared" si="216"/>
        <v>No holdings</v>
      </c>
      <c r="AY336" s="37">
        <f t="shared" si="217"/>
        <v>0</v>
      </c>
      <c r="AZ336" s="196" t="str">
        <f t="shared" si="218"/>
        <v>Pass</v>
      </c>
      <c r="BA336" s="54" t="b">
        <f>IF(ABS(Survey!$AT336)=0,TRUE,FALSE)</f>
        <v>1</v>
      </c>
      <c r="BB336" s="53" t="b">
        <f>NOT(ISBLANK(Survey!$AU336))</f>
        <v>0</v>
      </c>
      <c r="BC336" s="37" t="str">
        <f t="shared" si="219"/>
        <v>Fail</v>
      </c>
      <c r="BD336" s="38">
        <f>ABS(Survey!$AL336)</f>
        <v>0</v>
      </c>
      <c r="BE336" s="38" cm="1">
        <f t="array" ref="BE336">SUM(SUMIF(Survey!AW336:BD336,{"&gt;0","&lt;0"})*{1,-1})-SUM(SUMIF(Survey!BF336:BM336,{"&gt;0","&lt;0"})*{1,-1})</f>
        <v>0</v>
      </c>
      <c r="BF336" s="46" t="str">
        <f t="shared" si="220"/>
        <v>No holdings</v>
      </c>
      <c r="BG336" s="37">
        <f t="shared" si="221"/>
        <v>0</v>
      </c>
      <c r="BH336" s="196" t="str">
        <f t="shared" si="222"/>
        <v>Fail</v>
      </c>
      <c r="BI336" s="47">
        <f>ABS(Survey!$AL336)</f>
        <v>0</v>
      </c>
      <c r="BJ336" s="47" cm="1">
        <f t="array" ref="BJ336">SUM(SUMIF(Survey!BO336:CH336,{"&gt;0","&lt;0"})*{1,-1})-SUM(SUMIF(Survey!CJ336:DC336,{"&gt;0","&lt;0"})*{1,-1})</f>
        <v>0</v>
      </c>
      <c r="BK336" s="48" t="str">
        <f t="shared" si="223"/>
        <v>No holdings</v>
      </c>
      <c r="BL336" s="49">
        <f t="shared" si="224"/>
        <v>0</v>
      </c>
      <c r="BM336" s="196" t="str">
        <f t="shared" si="225"/>
        <v>Pass</v>
      </c>
      <c r="BN336" s="54" t="b">
        <f>IF(ABS(Survey!$CH336)=0,TRUE,FALSE)</f>
        <v>1</v>
      </c>
      <c r="BO336" s="53" t="b">
        <f>NOT(ISBLANK(Survey!$CI336))</f>
        <v>0</v>
      </c>
      <c r="BP336" s="196" t="str">
        <f t="shared" si="226"/>
        <v>Pass</v>
      </c>
      <c r="BQ336" s="54" t="b">
        <f>IF(ABS(Survey!$DC336)=0,TRUE,FALSE)</f>
        <v>1</v>
      </c>
      <c r="BR336" s="53" t="b">
        <f>NOT(ISBLANK(Survey!$DD336))</f>
        <v>0</v>
      </c>
      <c r="BS336" s="37" t="str">
        <f t="shared" si="227"/>
        <v>Pass</v>
      </c>
      <c r="BT336" s="38" cm="1">
        <f t="array" ref="BT336">SUM(SUMIF(Survey!CD336,{"&gt;0","&lt;0"})*{1,-1})+SUM(SUMIF(Survey!CY336,{"&gt;0","&lt;0"})*{1,-1})</f>
        <v>0</v>
      </c>
      <c r="BU336" s="38">
        <f>SUM(SUMIF(Survey!DF336:DL336,{"&gt;0","&lt;0"})*{1,-1})+SUM(SUMIF(Survey!DN336:DT336,{"&gt;0","&lt;0"})*{1,-1})</f>
        <v>0</v>
      </c>
      <c r="BV336" s="37">
        <f t="shared" si="228"/>
        <v>0</v>
      </c>
      <c r="BW336" s="37">
        <f t="shared" si="229"/>
        <v>0</v>
      </c>
      <c r="BX336" s="196" t="str">
        <f t="shared" si="230"/>
        <v>Pass</v>
      </c>
      <c r="BY336" s="54" t="b">
        <f>IF(ABS(Survey!$DL336)=0,TRUE,FALSE)</f>
        <v>1</v>
      </c>
      <c r="BZ336" s="53" t="b">
        <f>NOT(ISBLANK(Survey!DM336))</f>
        <v>0</v>
      </c>
      <c r="CA336" s="196" t="str">
        <f t="shared" si="231"/>
        <v>Pass</v>
      </c>
      <c r="CB336" s="54" t="b">
        <f>IF(ABS(Survey!$DT336)=0,TRUE,FALSE)</f>
        <v>1</v>
      </c>
      <c r="CC336" s="53" t="b">
        <f>NOT(ISBLANK(Survey!$DU336))</f>
        <v>0</v>
      </c>
      <c r="CD336" s="196" t="str">
        <f t="shared" si="232"/>
        <v>Fail</v>
      </c>
      <c r="CE336" s="47">
        <f>SUM(SUMIF(Survey!EA336:EC336,{"&gt;0","&lt;0"})*{1,-1})</f>
        <v>0</v>
      </c>
      <c r="CF336" s="50">
        <f t="shared" si="233"/>
        <v>0</v>
      </c>
      <c r="CG336" s="50">
        <f t="shared" si="234"/>
        <v>100</v>
      </c>
      <c r="CH336" s="48" t="b">
        <f>IF(OR(Survey!$M336="ETF",Survey!$M336="ETF, alternative mutual fund",Survey!$M336="Closed-end", Survey!$M336="Split share corp"),TRUE,FALSE)</f>
        <v>0</v>
      </c>
      <c r="CI336" s="196" t="str">
        <f t="shared" si="235"/>
        <v>Fail</v>
      </c>
      <c r="CJ336" s="47">
        <f>SUM(SUMIF(Survey!EE336:EK336,{"&gt;0","&lt;0"})*{1,-1})</f>
        <v>0</v>
      </c>
      <c r="CK336" s="50">
        <f t="shared" si="236"/>
        <v>0</v>
      </c>
      <c r="CL336" s="49">
        <f t="shared" si="237"/>
        <v>100</v>
      </c>
      <c r="CM336" s="196" t="str">
        <f t="shared" si="238"/>
        <v>Fail</v>
      </c>
      <c r="CN336" s="47">
        <f>SUM(SUMIF(Survey!EM336:ES336,{"&gt;0","&lt;0"})*{1,-1})</f>
        <v>0</v>
      </c>
      <c r="CO336" s="50">
        <f t="shared" si="239"/>
        <v>0</v>
      </c>
      <c r="CP336" s="49">
        <f t="shared" si="240"/>
        <v>100</v>
      </c>
    </row>
    <row r="337" spans="1:94">
      <c r="A337" s="1">
        <v>334</v>
      </c>
      <c r="B337" s="37" t="str">
        <f t="shared" si="201"/>
        <v>Pass</v>
      </c>
      <c r="C337" s="37" t="str">
        <f>IF(COUNTBLANK(Survey!B337:ET337)=$C$2, "Pass", "Fail")</f>
        <v>Pass</v>
      </c>
      <c r="D337" s="37" t="str">
        <f t="shared" si="202"/>
        <v>Fail</v>
      </c>
      <c r="F337" s="196" t="str">
        <f t="shared" si="203"/>
        <v>Fail</v>
      </c>
      <c r="G337" s="43">
        <f>COUNTBLANK(Survey!B337:D337)+COUNTBLANK(Survey!G337)+COUNTBLANK(Survey!I337)+COUNTBLANK(Survey!L337:M337)+COUNTBLANK(Survey!P337)+COUNTBLANK(Survey!S337:U337)+COUNTBLANK(Survey!AA337:AC337)+COUNTBLANK(Survey!AF337:AG337)+COUNTBLANK(Survey!AK337)</f>
        <v>17</v>
      </c>
      <c r="H337" s="196" t="str">
        <f t="shared" si="204"/>
        <v>Pass</v>
      </c>
      <c r="I337" s="44">
        <f>LEN(Survey!E337)</f>
        <v>0</v>
      </c>
      <c r="J337" s="196" t="str">
        <f t="shared" si="205"/>
        <v>Pass</v>
      </c>
      <c r="K337" s="43">
        <f>LEN(Survey!F337)</f>
        <v>0</v>
      </c>
      <c r="L337" s="196" t="str">
        <f t="shared" si="206"/>
        <v>Pass</v>
      </c>
      <c r="M337" s="44">
        <f>LEN(Survey!H337)</f>
        <v>0</v>
      </c>
      <c r="N337" s="43" t="str">
        <f>IF(Survey!$L337="Prospectus fund", "Yes", "No")</f>
        <v>No</v>
      </c>
      <c r="O337" s="196" t="str">
        <f t="shared" si="207"/>
        <v>Pass</v>
      </c>
      <c r="P337" s="44">
        <f>MOD((LEN(Survey!J337)+2),11)</f>
        <v>2</v>
      </c>
      <c r="Q337" s="48" t="b">
        <f>IF(OR(Survey!$M337="ETF",Survey!$M337="ETF, alternative mutual fund",Survey!$M337="Closed-end", Survey!$M337="Split share corp", Survey!$I337="Yes"),TRUE,FALSE)</f>
        <v>0</v>
      </c>
      <c r="R337" s="196" t="str">
        <f>IFERROR(IF(AND(OR(U337=V337,V337 = "Either"),NOT(ISBLANK(Survey!K337))),"Pass","Fail"),"Pass")</f>
        <v>Fail</v>
      </c>
      <c r="S337" s="47" cm="1">
        <f t="array" ref="S337">SUM(SUMIF(Survey!BO337:CH337,{"&gt;0","&lt;0"})*{1,-1})</f>
        <v>0</v>
      </c>
      <c r="T337" s="54" cm="1">
        <f t="array" ref="T337">SUM(SUMIF(Survey!BR337,{"&gt;0","&lt;0"})*{1,-1})+SUM(SUMIF(Survey!CB337,{"&gt;0","&lt;0"})*{1,-1})</f>
        <v>0</v>
      </c>
      <c r="U337" s="54">
        <f>Survey!K337</f>
        <v>0</v>
      </c>
      <c r="V337" s="53" t="str">
        <f t="shared" si="208"/>
        <v>Stand-alone</v>
      </c>
      <c r="W337" s="196" t="str">
        <f t="shared" si="209"/>
        <v>Fail</v>
      </c>
      <c r="X337" s="93" cm="1">
        <f t="array" ref="X337">SUM(SUMIF(Survey!BO337:CH337,{"&gt;0","&lt;0"})*{1,-1})+SUM(SUMIF(Survey!CJ337:DC337,{"&gt;0","&lt;0"})*{1,-1})</f>
        <v>0</v>
      </c>
      <c r="Y337" s="93">
        <f>IFERROR(X337/(Survey!$AL337),0)</f>
        <v>0</v>
      </c>
      <c r="Z337" s="198" t="b">
        <f>IF(OR(Survey!$M337="Alternative strategy or hedge",Survey!$M337="Other",Survey!$L337="Prospectus fund"),TRUE,FALSE)</f>
        <v>0</v>
      </c>
      <c r="AA337" s="198" t="b">
        <f>NOT(ISBLANK(Survey!$M337))</f>
        <v>0</v>
      </c>
      <c r="AB337" s="196" t="str">
        <f t="shared" si="210"/>
        <v>Pass</v>
      </c>
      <c r="AC337" s="54" t="b">
        <f>NOT(ISNUMBER(SEARCH("Other",Survey!$P337)))</f>
        <v>1</v>
      </c>
      <c r="AD337" s="53" t="b">
        <f>NOT(ISBLANK(Survey!$Q337))</f>
        <v>0</v>
      </c>
      <c r="AE337" s="239" t="str" cm="1">
        <f t="array" ref="AE337">IF(OR(IF(OR($AG337+$AH337 = 2, $AI337=1), FALSE, TRUE), AND($AF337:$AF337 = 0)),"Pass","Fail")</f>
        <v>Pass</v>
      </c>
      <c r="AF337" s="235">
        <f>COUNTBLANK(Survey!$W337:$Z337)</f>
        <v>4</v>
      </c>
      <c r="AG337" s="235">
        <f>IF(Survey!$I337="Yes",1,0)</f>
        <v>0</v>
      </c>
      <c r="AH337" s="235">
        <f>IF(OR(Survey!$M337="Mutual fund",Survey!$M337="Alternative mutual fund",Survey!$M337="Money market"),1,0)</f>
        <v>0</v>
      </c>
      <c r="AI337" s="240">
        <f>IF(OR(Survey!$M337="ETF",Survey!$M337="ETF, alternative mutual fund"),1,0)</f>
        <v>0</v>
      </c>
      <c r="AJ337" s="196" t="str">
        <f t="shared" si="211"/>
        <v>Pass</v>
      </c>
      <c r="AK337" s="54" t="b">
        <f>NOT(ISNUMBER(SEARCH("Yes",Survey!$AC337)))</f>
        <v>1</v>
      </c>
      <c r="AL337" s="53" t="b">
        <f>IF(COUNTBLANK(Survey!$AD337:$AE337)=0,TRUE, FALSE)</f>
        <v>0</v>
      </c>
      <c r="AM337" s="196" t="str">
        <f t="shared" si="212"/>
        <v>Pass</v>
      </c>
      <c r="AN337" s="54" t="b">
        <f>NOT(ISNUMBER(SEARCH("Yes",Survey!$AF337)))</f>
        <v>1</v>
      </c>
      <c r="AO337" s="53" t="b">
        <f>NOT(ISBLANK(Survey!$AH337))</f>
        <v>0</v>
      </c>
      <c r="AP337" s="196" t="str">
        <f t="shared" si="213"/>
        <v>Pass</v>
      </c>
      <c r="AQ337" s="54" t="b">
        <f>NOT(OR(ISNUMBER(SEARCH("Other",Survey!$AH337)),ISNUMBER(SEARCH("Multiple",Survey!$AH337))))</f>
        <v>1</v>
      </c>
      <c r="AR337" s="53" t="b">
        <f>NOT(ISBLANK(Survey!$AI337))</f>
        <v>0</v>
      </c>
      <c r="AS337" s="196" t="str">
        <f t="shared" si="214"/>
        <v>Fail</v>
      </c>
      <c r="AT337" s="45">
        <f>(Survey!$AL337)</f>
        <v>0</v>
      </c>
      <c r="AU337" s="37" t="str">
        <f t="shared" si="215"/>
        <v>Fail</v>
      </c>
      <c r="AV337" s="38">
        <f>ABS(Survey!$AL337)</f>
        <v>0</v>
      </c>
      <c r="AW337" s="64">
        <f>ABS(Survey!$AM337)+Survey!$AN337-ABS(Survey!$AO337)+ABS(Survey!$AP337)-ABS(Survey!$AQ337)+ABS(Survey!$AR337)-ABS(Survey!$AS337)+Survey!$AT337</f>
        <v>0</v>
      </c>
      <c r="AX337" s="46" t="str">
        <f t="shared" si="216"/>
        <v>No holdings</v>
      </c>
      <c r="AY337" s="37">
        <f t="shared" si="217"/>
        <v>0</v>
      </c>
      <c r="AZ337" s="196" t="str">
        <f t="shared" si="218"/>
        <v>Pass</v>
      </c>
      <c r="BA337" s="54" t="b">
        <f>IF(ABS(Survey!$AT337)=0,TRUE,FALSE)</f>
        <v>1</v>
      </c>
      <c r="BB337" s="53" t="b">
        <f>NOT(ISBLANK(Survey!$AU337))</f>
        <v>0</v>
      </c>
      <c r="BC337" s="37" t="str">
        <f t="shared" si="219"/>
        <v>Fail</v>
      </c>
      <c r="BD337" s="38">
        <f>ABS(Survey!$AL337)</f>
        <v>0</v>
      </c>
      <c r="BE337" s="38" cm="1">
        <f t="array" ref="BE337">SUM(SUMIF(Survey!AW337:BD337,{"&gt;0","&lt;0"})*{1,-1})-SUM(SUMIF(Survey!BF337:BM337,{"&gt;0","&lt;0"})*{1,-1})</f>
        <v>0</v>
      </c>
      <c r="BF337" s="46" t="str">
        <f t="shared" si="220"/>
        <v>No holdings</v>
      </c>
      <c r="BG337" s="37">
        <f t="shared" si="221"/>
        <v>0</v>
      </c>
      <c r="BH337" s="196" t="str">
        <f t="shared" si="222"/>
        <v>Fail</v>
      </c>
      <c r="BI337" s="47">
        <f>ABS(Survey!$AL337)</f>
        <v>0</v>
      </c>
      <c r="BJ337" s="47" cm="1">
        <f t="array" ref="BJ337">SUM(SUMIF(Survey!BO337:CH337,{"&gt;0","&lt;0"})*{1,-1})-SUM(SUMIF(Survey!CJ337:DC337,{"&gt;0","&lt;0"})*{1,-1})</f>
        <v>0</v>
      </c>
      <c r="BK337" s="48" t="str">
        <f t="shared" si="223"/>
        <v>No holdings</v>
      </c>
      <c r="BL337" s="49">
        <f t="shared" si="224"/>
        <v>0</v>
      </c>
      <c r="BM337" s="196" t="str">
        <f t="shared" si="225"/>
        <v>Pass</v>
      </c>
      <c r="BN337" s="54" t="b">
        <f>IF(ABS(Survey!$CH337)=0,TRUE,FALSE)</f>
        <v>1</v>
      </c>
      <c r="BO337" s="53" t="b">
        <f>NOT(ISBLANK(Survey!$CI337))</f>
        <v>0</v>
      </c>
      <c r="BP337" s="196" t="str">
        <f t="shared" si="226"/>
        <v>Pass</v>
      </c>
      <c r="BQ337" s="54" t="b">
        <f>IF(ABS(Survey!$DC337)=0,TRUE,FALSE)</f>
        <v>1</v>
      </c>
      <c r="BR337" s="53" t="b">
        <f>NOT(ISBLANK(Survey!$DD337))</f>
        <v>0</v>
      </c>
      <c r="BS337" s="37" t="str">
        <f t="shared" si="227"/>
        <v>Pass</v>
      </c>
      <c r="BT337" s="38" cm="1">
        <f t="array" ref="BT337">SUM(SUMIF(Survey!CD337,{"&gt;0","&lt;0"})*{1,-1})+SUM(SUMIF(Survey!CY337,{"&gt;0","&lt;0"})*{1,-1})</f>
        <v>0</v>
      </c>
      <c r="BU337" s="38">
        <f>SUM(SUMIF(Survey!DF337:DL337,{"&gt;0","&lt;0"})*{1,-1})+SUM(SUMIF(Survey!DN337:DT337,{"&gt;0","&lt;0"})*{1,-1})</f>
        <v>0</v>
      </c>
      <c r="BV337" s="37">
        <f t="shared" si="228"/>
        <v>0</v>
      </c>
      <c r="BW337" s="37">
        <f t="shared" si="229"/>
        <v>0</v>
      </c>
      <c r="BX337" s="196" t="str">
        <f t="shared" si="230"/>
        <v>Pass</v>
      </c>
      <c r="BY337" s="54" t="b">
        <f>IF(ABS(Survey!$DL337)=0,TRUE,FALSE)</f>
        <v>1</v>
      </c>
      <c r="BZ337" s="53" t="b">
        <f>NOT(ISBLANK(Survey!DM337))</f>
        <v>0</v>
      </c>
      <c r="CA337" s="196" t="str">
        <f t="shared" si="231"/>
        <v>Pass</v>
      </c>
      <c r="CB337" s="54" t="b">
        <f>IF(ABS(Survey!$DT337)=0,TRUE,FALSE)</f>
        <v>1</v>
      </c>
      <c r="CC337" s="53" t="b">
        <f>NOT(ISBLANK(Survey!$DU337))</f>
        <v>0</v>
      </c>
      <c r="CD337" s="196" t="str">
        <f t="shared" si="232"/>
        <v>Fail</v>
      </c>
      <c r="CE337" s="47">
        <f>SUM(SUMIF(Survey!EA337:EC337,{"&gt;0","&lt;0"})*{1,-1})</f>
        <v>0</v>
      </c>
      <c r="CF337" s="50">
        <f t="shared" si="233"/>
        <v>0</v>
      </c>
      <c r="CG337" s="50">
        <f t="shared" si="234"/>
        <v>100</v>
      </c>
      <c r="CH337" s="48" t="b">
        <f>IF(OR(Survey!$M337="ETF",Survey!$M337="ETF, alternative mutual fund",Survey!$M337="Closed-end", Survey!$M337="Split share corp"),TRUE,FALSE)</f>
        <v>0</v>
      </c>
      <c r="CI337" s="196" t="str">
        <f t="shared" si="235"/>
        <v>Fail</v>
      </c>
      <c r="CJ337" s="47">
        <f>SUM(SUMIF(Survey!EE337:EK337,{"&gt;0","&lt;0"})*{1,-1})</f>
        <v>0</v>
      </c>
      <c r="CK337" s="50">
        <f t="shared" si="236"/>
        <v>0</v>
      </c>
      <c r="CL337" s="49">
        <f t="shared" si="237"/>
        <v>100</v>
      </c>
      <c r="CM337" s="196" t="str">
        <f t="shared" si="238"/>
        <v>Fail</v>
      </c>
      <c r="CN337" s="47">
        <f>SUM(SUMIF(Survey!EM337:ES337,{"&gt;0","&lt;0"})*{1,-1})</f>
        <v>0</v>
      </c>
      <c r="CO337" s="50">
        <f t="shared" si="239"/>
        <v>0</v>
      </c>
      <c r="CP337" s="49">
        <f t="shared" si="240"/>
        <v>100</v>
      </c>
    </row>
    <row r="338" spans="1:94">
      <c r="A338" s="1">
        <v>335</v>
      </c>
      <c r="B338" s="37" t="str">
        <f t="shared" si="201"/>
        <v>Pass</v>
      </c>
      <c r="C338" s="37" t="str">
        <f>IF(COUNTBLANK(Survey!B338:ET338)=$C$2, "Pass", "Fail")</f>
        <v>Pass</v>
      </c>
      <c r="D338" s="37" t="str">
        <f t="shared" si="202"/>
        <v>Fail</v>
      </c>
      <c r="F338" s="196" t="str">
        <f t="shared" si="203"/>
        <v>Fail</v>
      </c>
      <c r="G338" s="43">
        <f>COUNTBLANK(Survey!B338:D338)+COUNTBLANK(Survey!G338)+COUNTBLANK(Survey!I338)+COUNTBLANK(Survey!L338:M338)+COUNTBLANK(Survey!P338)+COUNTBLANK(Survey!S338:U338)+COUNTBLANK(Survey!AA338:AC338)+COUNTBLANK(Survey!AF338:AG338)+COUNTBLANK(Survey!AK338)</f>
        <v>17</v>
      </c>
      <c r="H338" s="196" t="str">
        <f t="shared" si="204"/>
        <v>Pass</v>
      </c>
      <c r="I338" s="44">
        <f>LEN(Survey!E338)</f>
        <v>0</v>
      </c>
      <c r="J338" s="196" t="str">
        <f t="shared" si="205"/>
        <v>Pass</v>
      </c>
      <c r="K338" s="43">
        <f>LEN(Survey!F338)</f>
        <v>0</v>
      </c>
      <c r="L338" s="196" t="str">
        <f t="shared" si="206"/>
        <v>Pass</v>
      </c>
      <c r="M338" s="44">
        <f>LEN(Survey!H338)</f>
        <v>0</v>
      </c>
      <c r="N338" s="43" t="str">
        <f>IF(Survey!$L338="Prospectus fund", "Yes", "No")</f>
        <v>No</v>
      </c>
      <c r="O338" s="196" t="str">
        <f t="shared" si="207"/>
        <v>Pass</v>
      </c>
      <c r="P338" s="44">
        <f>MOD((LEN(Survey!J338)+2),11)</f>
        <v>2</v>
      </c>
      <c r="Q338" s="48" t="b">
        <f>IF(OR(Survey!$M338="ETF",Survey!$M338="ETF, alternative mutual fund",Survey!$M338="Closed-end", Survey!$M338="Split share corp", Survey!$I338="Yes"),TRUE,FALSE)</f>
        <v>0</v>
      </c>
      <c r="R338" s="196" t="str">
        <f>IFERROR(IF(AND(OR(U338=V338,V338 = "Either"),NOT(ISBLANK(Survey!K338))),"Pass","Fail"),"Pass")</f>
        <v>Fail</v>
      </c>
      <c r="S338" s="47" cm="1">
        <f t="array" ref="S338">SUM(SUMIF(Survey!BO338:CH338,{"&gt;0","&lt;0"})*{1,-1})</f>
        <v>0</v>
      </c>
      <c r="T338" s="54" cm="1">
        <f t="array" ref="T338">SUM(SUMIF(Survey!BR338,{"&gt;0","&lt;0"})*{1,-1})+SUM(SUMIF(Survey!CB338,{"&gt;0","&lt;0"})*{1,-1})</f>
        <v>0</v>
      </c>
      <c r="U338" s="54">
        <f>Survey!K338</f>
        <v>0</v>
      </c>
      <c r="V338" s="53" t="str">
        <f t="shared" si="208"/>
        <v>Stand-alone</v>
      </c>
      <c r="W338" s="196" t="str">
        <f t="shared" si="209"/>
        <v>Fail</v>
      </c>
      <c r="X338" s="93" cm="1">
        <f t="array" ref="X338">SUM(SUMIF(Survey!BO338:CH338,{"&gt;0","&lt;0"})*{1,-1})+SUM(SUMIF(Survey!CJ338:DC338,{"&gt;0","&lt;0"})*{1,-1})</f>
        <v>0</v>
      </c>
      <c r="Y338" s="93">
        <f>IFERROR(X338/(Survey!$AL338),0)</f>
        <v>0</v>
      </c>
      <c r="Z338" s="198" t="b">
        <f>IF(OR(Survey!$M338="Alternative strategy or hedge",Survey!$M338="Other",Survey!$L338="Prospectus fund"),TRUE,FALSE)</f>
        <v>0</v>
      </c>
      <c r="AA338" s="198" t="b">
        <f>NOT(ISBLANK(Survey!$M338))</f>
        <v>0</v>
      </c>
      <c r="AB338" s="196" t="str">
        <f t="shared" si="210"/>
        <v>Pass</v>
      </c>
      <c r="AC338" s="54" t="b">
        <f>NOT(ISNUMBER(SEARCH("Other",Survey!$P338)))</f>
        <v>1</v>
      </c>
      <c r="AD338" s="53" t="b">
        <f>NOT(ISBLANK(Survey!$Q338))</f>
        <v>0</v>
      </c>
      <c r="AE338" s="239" t="str" cm="1">
        <f t="array" ref="AE338">IF(OR(IF(OR($AG338+$AH338 = 2, $AI338=1), FALSE, TRUE), AND($AF338:$AF338 = 0)),"Pass","Fail")</f>
        <v>Pass</v>
      </c>
      <c r="AF338" s="235">
        <f>COUNTBLANK(Survey!$W338:$Z338)</f>
        <v>4</v>
      </c>
      <c r="AG338" s="235">
        <f>IF(Survey!$I338="Yes",1,0)</f>
        <v>0</v>
      </c>
      <c r="AH338" s="235">
        <f>IF(OR(Survey!$M338="Mutual fund",Survey!$M338="Alternative mutual fund",Survey!$M338="Money market"),1,0)</f>
        <v>0</v>
      </c>
      <c r="AI338" s="240">
        <f>IF(OR(Survey!$M338="ETF",Survey!$M338="ETF, alternative mutual fund"),1,0)</f>
        <v>0</v>
      </c>
      <c r="AJ338" s="196" t="str">
        <f t="shared" si="211"/>
        <v>Pass</v>
      </c>
      <c r="AK338" s="54" t="b">
        <f>NOT(ISNUMBER(SEARCH("Yes",Survey!$AC338)))</f>
        <v>1</v>
      </c>
      <c r="AL338" s="53" t="b">
        <f>IF(COUNTBLANK(Survey!$AD338:$AE338)=0,TRUE, FALSE)</f>
        <v>0</v>
      </c>
      <c r="AM338" s="196" t="str">
        <f t="shared" si="212"/>
        <v>Pass</v>
      </c>
      <c r="AN338" s="54" t="b">
        <f>NOT(ISNUMBER(SEARCH("Yes",Survey!$AF338)))</f>
        <v>1</v>
      </c>
      <c r="AO338" s="53" t="b">
        <f>NOT(ISBLANK(Survey!$AH338))</f>
        <v>0</v>
      </c>
      <c r="AP338" s="196" t="str">
        <f t="shared" si="213"/>
        <v>Pass</v>
      </c>
      <c r="AQ338" s="54" t="b">
        <f>NOT(OR(ISNUMBER(SEARCH("Other",Survey!$AH338)),ISNUMBER(SEARCH("Multiple",Survey!$AH338))))</f>
        <v>1</v>
      </c>
      <c r="AR338" s="53" t="b">
        <f>NOT(ISBLANK(Survey!$AI338))</f>
        <v>0</v>
      </c>
      <c r="AS338" s="196" t="str">
        <f t="shared" si="214"/>
        <v>Fail</v>
      </c>
      <c r="AT338" s="45">
        <f>(Survey!$AL338)</f>
        <v>0</v>
      </c>
      <c r="AU338" s="37" t="str">
        <f t="shared" si="215"/>
        <v>Fail</v>
      </c>
      <c r="AV338" s="38">
        <f>ABS(Survey!$AL338)</f>
        <v>0</v>
      </c>
      <c r="AW338" s="64">
        <f>ABS(Survey!$AM338)+Survey!$AN338-ABS(Survey!$AO338)+ABS(Survey!$AP338)-ABS(Survey!$AQ338)+ABS(Survey!$AR338)-ABS(Survey!$AS338)+Survey!$AT338</f>
        <v>0</v>
      </c>
      <c r="AX338" s="46" t="str">
        <f t="shared" si="216"/>
        <v>No holdings</v>
      </c>
      <c r="AY338" s="37">
        <f t="shared" si="217"/>
        <v>0</v>
      </c>
      <c r="AZ338" s="196" t="str">
        <f t="shared" si="218"/>
        <v>Pass</v>
      </c>
      <c r="BA338" s="54" t="b">
        <f>IF(ABS(Survey!$AT338)=0,TRUE,FALSE)</f>
        <v>1</v>
      </c>
      <c r="BB338" s="53" t="b">
        <f>NOT(ISBLANK(Survey!$AU338))</f>
        <v>0</v>
      </c>
      <c r="BC338" s="37" t="str">
        <f t="shared" si="219"/>
        <v>Fail</v>
      </c>
      <c r="BD338" s="38">
        <f>ABS(Survey!$AL338)</f>
        <v>0</v>
      </c>
      <c r="BE338" s="38" cm="1">
        <f t="array" ref="BE338">SUM(SUMIF(Survey!AW338:BD338,{"&gt;0","&lt;0"})*{1,-1})-SUM(SUMIF(Survey!BF338:BM338,{"&gt;0","&lt;0"})*{1,-1})</f>
        <v>0</v>
      </c>
      <c r="BF338" s="46" t="str">
        <f t="shared" si="220"/>
        <v>No holdings</v>
      </c>
      <c r="BG338" s="37">
        <f t="shared" si="221"/>
        <v>0</v>
      </c>
      <c r="BH338" s="196" t="str">
        <f t="shared" si="222"/>
        <v>Fail</v>
      </c>
      <c r="BI338" s="47">
        <f>ABS(Survey!$AL338)</f>
        <v>0</v>
      </c>
      <c r="BJ338" s="47" cm="1">
        <f t="array" ref="BJ338">SUM(SUMIF(Survey!BO338:CH338,{"&gt;0","&lt;0"})*{1,-1})-SUM(SUMIF(Survey!CJ338:DC338,{"&gt;0","&lt;0"})*{1,-1})</f>
        <v>0</v>
      </c>
      <c r="BK338" s="48" t="str">
        <f t="shared" si="223"/>
        <v>No holdings</v>
      </c>
      <c r="BL338" s="49">
        <f t="shared" si="224"/>
        <v>0</v>
      </c>
      <c r="BM338" s="196" t="str">
        <f t="shared" si="225"/>
        <v>Pass</v>
      </c>
      <c r="BN338" s="54" t="b">
        <f>IF(ABS(Survey!$CH338)=0,TRUE,FALSE)</f>
        <v>1</v>
      </c>
      <c r="BO338" s="53" t="b">
        <f>NOT(ISBLANK(Survey!$CI338))</f>
        <v>0</v>
      </c>
      <c r="BP338" s="196" t="str">
        <f t="shared" si="226"/>
        <v>Pass</v>
      </c>
      <c r="BQ338" s="54" t="b">
        <f>IF(ABS(Survey!$DC338)=0,TRUE,FALSE)</f>
        <v>1</v>
      </c>
      <c r="BR338" s="53" t="b">
        <f>NOT(ISBLANK(Survey!$DD338))</f>
        <v>0</v>
      </c>
      <c r="BS338" s="37" t="str">
        <f t="shared" si="227"/>
        <v>Pass</v>
      </c>
      <c r="BT338" s="38" cm="1">
        <f t="array" ref="BT338">SUM(SUMIF(Survey!CD338,{"&gt;0","&lt;0"})*{1,-1})+SUM(SUMIF(Survey!CY338,{"&gt;0","&lt;0"})*{1,-1})</f>
        <v>0</v>
      </c>
      <c r="BU338" s="38">
        <f>SUM(SUMIF(Survey!DF338:DL338,{"&gt;0","&lt;0"})*{1,-1})+SUM(SUMIF(Survey!DN338:DT338,{"&gt;0","&lt;0"})*{1,-1})</f>
        <v>0</v>
      </c>
      <c r="BV338" s="37">
        <f t="shared" si="228"/>
        <v>0</v>
      </c>
      <c r="BW338" s="37">
        <f t="shared" si="229"/>
        <v>0</v>
      </c>
      <c r="BX338" s="196" t="str">
        <f t="shared" si="230"/>
        <v>Pass</v>
      </c>
      <c r="BY338" s="54" t="b">
        <f>IF(ABS(Survey!$DL338)=0,TRUE,FALSE)</f>
        <v>1</v>
      </c>
      <c r="BZ338" s="53" t="b">
        <f>NOT(ISBLANK(Survey!DM338))</f>
        <v>0</v>
      </c>
      <c r="CA338" s="196" t="str">
        <f t="shared" si="231"/>
        <v>Pass</v>
      </c>
      <c r="CB338" s="54" t="b">
        <f>IF(ABS(Survey!$DT338)=0,TRUE,FALSE)</f>
        <v>1</v>
      </c>
      <c r="CC338" s="53" t="b">
        <f>NOT(ISBLANK(Survey!$DU338))</f>
        <v>0</v>
      </c>
      <c r="CD338" s="196" t="str">
        <f t="shared" si="232"/>
        <v>Fail</v>
      </c>
      <c r="CE338" s="47">
        <f>SUM(SUMIF(Survey!EA338:EC338,{"&gt;0","&lt;0"})*{1,-1})</f>
        <v>0</v>
      </c>
      <c r="CF338" s="50">
        <f t="shared" si="233"/>
        <v>0</v>
      </c>
      <c r="CG338" s="50">
        <f t="shared" si="234"/>
        <v>100</v>
      </c>
      <c r="CH338" s="48" t="b">
        <f>IF(OR(Survey!$M338="ETF",Survey!$M338="ETF, alternative mutual fund",Survey!$M338="Closed-end", Survey!$M338="Split share corp"),TRUE,FALSE)</f>
        <v>0</v>
      </c>
      <c r="CI338" s="196" t="str">
        <f t="shared" si="235"/>
        <v>Fail</v>
      </c>
      <c r="CJ338" s="47">
        <f>SUM(SUMIF(Survey!EE338:EK338,{"&gt;0","&lt;0"})*{1,-1})</f>
        <v>0</v>
      </c>
      <c r="CK338" s="50">
        <f t="shared" si="236"/>
        <v>0</v>
      </c>
      <c r="CL338" s="49">
        <f t="shared" si="237"/>
        <v>100</v>
      </c>
      <c r="CM338" s="196" t="str">
        <f t="shared" si="238"/>
        <v>Fail</v>
      </c>
      <c r="CN338" s="47">
        <f>SUM(SUMIF(Survey!EM338:ES338,{"&gt;0","&lt;0"})*{1,-1})</f>
        <v>0</v>
      </c>
      <c r="CO338" s="50">
        <f t="shared" si="239"/>
        <v>0</v>
      </c>
      <c r="CP338" s="49">
        <f t="shared" si="240"/>
        <v>100</v>
      </c>
    </row>
    <row r="339" spans="1:94">
      <c r="A339" s="1">
        <v>336</v>
      </c>
      <c r="B339" s="37" t="str">
        <f t="shared" si="201"/>
        <v>Pass</v>
      </c>
      <c r="C339" s="37" t="str">
        <f>IF(COUNTBLANK(Survey!B339:ET339)=$C$2, "Pass", "Fail")</f>
        <v>Pass</v>
      </c>
      <c r="D339" s="37" t="str">
        <f t="shared" si="202"/>
        <v>Fail</v>
      </c>
      <c r="F339" s="196" t="str">
        <f t="shared" si="203"/>
        <v>Fail</v>
      </c>
      <c r="G339" s="43">
        <f>COUNTBLANK(Survey!B339:D339)+COUNTBLANK(Survey!G339)+COUNTBLANK(Survey!I339)+COUNTBLANK(Survey!L339:M339)+COUNTBLANK(Survey!P339)+COUNTBLANK(Survey!S339:U339)+COUNTBLANK(Survey!AA339:AC339)+COUNTBLANK(Survey!AF339:AG339)+COUNTBLANK(Survey!AK339)</f>
        <v>17</v>
      </c>
      <c r="H339" s="196" t="str">
        <f t="shared" si="204"/>
        <v>Pass</v>
      </c>
      <c r="I339" s="44">
        <f>LEN(Survey!E339)</f>
        <v>0</v>
      </c>
      <c r="J339" s="196" t="str">
        <f t="shared" si="205"/>
        <v>Pass</v>
      </c>
      <c r="K339" s="43">
        <f>LEN(Survey!F339)</f>
        <v>0</v>
      </c>
      <c r="L339" s="196" t="str">
        <f t="shared" si="206"/>
        <v>Pass</v>
      </c>
      <c r="M339" s="44">
        <f>LEN(Survey!H339)</f>
        <v>0</v>
      </c>
      <c r="N339" s="43" t="str">
        <f>IF(Survey!$L339="Prospectus fund", "Yes", "No")</f>
        <v>No</v>
      </c>
      <c r="O339" s="196" t="str">
        <f t="shared" si="207"/>
        <v>Pass</v>
      </c>
      <c r="P339" s="44">
        <f>MOD((LEN(Survey!J339)+2),11)</f>
        <v>2</v>
      </c>
      <c r="Q339" s="48" t="b">
        <f>IF(OR(Survey!$M339="ETF",Survey!$M339="ETF, alternative mutual fund",Survey!$M339="Closed-end", Survey!$M339="Split share corp", Survey!$I339="Yes"),TRUE,FALSE)</f>
        <v>0</v>
      </c>
      <c r="R339" s="196" t="str">
        <f>IFERROR(IF(AND(OR(U339=V339,V339 = "Either"),NOT(ISBLANK(Survey!K339))),"Pass","Fail"),"Pass")</f>
        <v>Fail</v>
      </c>
      <c r="S339" s="47" cm="1">
        <f t="array" ref="S339">SUM(SUMIF(Survey!BO339:CH339,{"&gt;0","&lt;0"})*{1,-1})</f>
        <v>0</v>
      </c>
      <c r="T339" s="54" cm="1">
        <f t="array" ref="T339">SUM(SUMIF(Survey!BR339,{"&gt;0","&lt;0"})*{1,-1})+SUM(SUMIF(Survey!CB339,{"&gt;0","&lt;0"})*{1,-1})</f>
        <v>0</v>
      </c>
      <c r="U339" s="54">
        <f>Survey!K339</f>
        <v>0</v>
      </c>
      <c r="V339" s="53" t="str">
        <f t="shared" si="208"/>
        <v>Stand-alone</v>
      </c>
      <c r="W339" s="196" t="str">
        <f t="shared" si="209"/>
        <v>Fail</v>
      </c>
      <c r="X339" s="93" cm="1">
        <f t="array" ref="X339">SUM(SUMIF(Survey!BO339:CH339,{"&gt;0","&lt;0"})*{1,-1})+SUM(SUMIF(Survey!CJ339:DC339,{"&gt;0","&lt;0"})*{1,-1})</f>
        <v>0</v>
      </c>
      <c r="Y339" s="93">
        <f>IFERROR(X339/(Survey!$AL339),0)</f>
        <v>0</v>
      </c>
      <c r="Z339" s="198" t="b">
        <f>IF(OR(Survey!$M339="Alternative strategy or hedge",Survey!$M339="Other",Survey!$L339="Prospectus fund"),TRUE,FALSE)</f>
        <v>0</v>
      </c>
      <c r="AA339" s="198" t="b">
        <f>NOT(ISBLANK(Survey!$M339))</f>
        <v>0</v>
      </c>
      <c r="AB339" s="196" t="str">
        <f t="shared" si="210"/>
        <v>Pass</v>
      </c>
      <c r="AC339" s="54" t="b">
        <f>NOT(ISNUMBER(SEARCH("Other",Survey!$P339)))</f>
        <v>1</v>
      </c>
      <c r="AD339" s="53" t="b">
        <f>NOT(ISBLANK(Survey!$Q339))</f>
        <v>0</v>
      </c>
      <c r="AE339" s="239" t="str" cm="1">
        <f t="array" ref="AE339">IF(OR(IF(OR($AG339+$AH339 = 2, $AI339=1), FALSE, TRUE), AND($AF339:$AF339 = 0)),"Pass","Fail")</f>
        <v>Pass</v>
      </c>
      <c r="AF339" s="235">
        <f>COUNTBLANK(Survey!$W339:$Z339)</f>
        <v>4</v>
      </c>
      <c r="AG339" s="235">
        <f>IF(Survey!$I339="Yes",1,0)</f>
        <v>0</v>
      </c>
      <c r="AH339" s="235">
        <f>IF(OR(Survey!$M339="Mutual fund",Survey!$M339="Alternative mutual fund",Survey!$M339="Money market"),1,0)</f>
        <v>0</v>
      </c>
      <c r="AI339" s="240">
        <f>IF(OR(Survey!$M339="ETF",Survey!$M339="ETF, alternative mutual fund"),1,0)</f>
        <v>0</v>
      </c>
      <c r="AJ339" s="196" t="str">
        <f t="shared" si="211"/>
        <v>Pass</v>
      </c>
      <c r="AK339" s="54" t="b">
        <f>NOT(ISNUMBER(SEARCH("Yes",Survey!$AC339)))</f>
        <v>1</v>
      </c>
      <c r="AL339" s="53" t="b">
        <f>IF(COUNTBLANK(Survey!$AD339:$AE339)=0,TRUE, FALSE)</f>
        <v>0</v>
      </c>
      <c r="AM339" s="196" t="str">
        <f t="shared" si="212"/>
        <v>Pass</v>
      </c>
      <c r="AN339" s="54" t="b">
        <f>NOT(ISNUMBER(SEARCH("Yes",Survey!$AF339)))</f>
        <v>1</v>
      </c>
      <c r="AO339" s="53" t="b">
        <f>NOT(ISBLANK(Survey!$AH339))</f>
        <v>0</v>
      </c>
      <c r="AP339" s="196" t="str">
        <f t="shared" si="213"/>
        <v>Pass</v>
      </c>
      <c r="AQ339" s="54" t="b">
        <f>NOT(OR(ISNUMBER(SEARCH("Other",Survey!$AH339)),ISNUMBER(SEARCH("Multiple",Survey!$AH339))))</f>
        <v>1</v>
      </c>
      <c r="AR339" s="53" t="b">
        <f>NOT(ISBLANK(Survey!$AI339))</f>
        <v>0</v>
      </c>
      <c r="AS339" s="196" t="str">
        <f t="shared" si="214"/>
        <v>Fail</v>
      </c>
      <c r="AT339" s="45">
        <f>(Survey!$AL339)</f>
        <v>0</v>
      </c>
      <c r="AU339" s="37" t="str">
        <f t="shared" si="215"/>
        <v>Fail</v>
      </c>
      <c r="AV339" s="38">
        <f>ABS(Survey!$AL339)</f>
        <v>0</v>
      </c>
      <c r="AW339" s="64">
        <f>ABS(Survey!$AM339)+Survey!$AN339-ABS(Survey!$AO339)+ABS(Survey!$AP339)-ABS(Survey!$AQ339)+ABS(Survey!$AR339)-ABS(Survey!$AS339)+Survey!$AT339</f>
        <v>0</v>
      </c>
      <c r="AX339" s="46" t="str">
        <f t="shared" si="216"/>
        <v>No holdings</v>
      </c>
      <c r="AY339" s="37">
        <f t="shared" si="217"/>
        <v>0</v>
      </c>
      <c r="AZ339" s="196" t="str">
        <f t="shared" si="218"/>
        <v>Pass</v>
      </c>
      <c r="BA339" s="54" t="b">
        <f>IF(ABS(Survey!$AT339)=0,TRUE,FALSE)</f>
        <v>1</v>
      </c>
      <c r="BB339" s="53" t="b">
        <f>NOT(ISBLANK(Survey!$AU339))</f>
        <v>0</v>
      </c>
      <c r="BC339" s="37" t="str">
        <f t="shared" si="219"/>
        <v>Fail</v>
      </c>
      <c r="BD339" s="38">
        <f>ABS(Survey!$AL339)</f>
        <v>0</v>
      </c>
      <c r="BE339" s="38" cm="1">
        <f t="array" ref="BE339">SUM(SUMIF(Survey!AW339:BD339,{"&gt;0","&lt;0"})*{1,-1})-SUM(SUMIF(Survey!BF339:BM339,{"&gt;0","&lt;0"})*{1,-1})</f>
        <v>0</v>
      </c>
      <c r="BF339" s="46" t="str">
        <f t="shared" si="220"/>
        <v>No holdings</v>
      </c>
      <c r="BG339" s="37">
        <f t="shared" si="221"/>
        <v>0</v>
      </c>
      <c r="BH339" s="196" t="str">
        <f t="shared" si="222"/>
        <v>Fail</v>
      </c>
      <c r="BI339" s="47">
        <f>ABS(Survey!$AL339)</f>
        <v>0</v>
      </c>
      <c r="BJ339" s="47" cm="1">
        <f t="array" ref="BJ339">SUM(SUMIF(Survey!BO339:CH339,{"&gt;0","&lt;0"})*{1,-1})-SUM(SUMIF(Survey!CJ339:DC339,{"&gt;0","&lt;0"})*{1,-1})</f>
        <v>0</v>
      </c>
      <c r="BK339" s="48" t="str">
        <f t="shared" si="223"/>
        <v>No holdings</v>
      </c>
      <c r="BL339" s="49">
        <f t="shared" si="224"/>
        <v>0</v>
      </c>
      <c r="BM339" s="196" t="str">
        <f t="shared" si="225"/>
        <v>Pass</v>
      </c>
      <c r="BN339" s="54" t="b">
        <f>IF(ABS(Survey!$CH339)=0,TRUE,FALSE)</f>
        <v>1</v>
      </c>
      <c r="BO339" s="53" t="b">
        <f>NOT(ISBLANK(Survey!$CI339))</f>
        <v>0</v>
      </c>
      <c r="BP339" s="196" t="str">
        <f t="shared" si="226"/>
        <v>Pass</v>
      </c>
      <c r="BQ339" s="54" t="b">
        <f>IF(ABS(Survey!$DC339)=0,TRUE,FALSE)</f>
        <v>1</v>
      </c>
      <c r="BR339" s="53" t="b">
        <f>NOT(ISBLANK(Survey!$DD339))</f>
        <v>0</v>
      </c>
      <c r="BS339" s="37" t="str">
        <f t="shared" si="227"/>
        <v>Pass</v>
      </c>
      <c r="BT339" s="38" cm="1">
        <f t="array" ref="BT339">SUM(SUMIF(Survey!CD339,{"&gt;0","&lt;0"})*{1,-1})+SUM(SUMIF(Survey!CY339,{"&gt;0","&lt;0"})*{1,-1})</f>
        <v>0</v>
      </c>
      <c r="BU339" s="38">
        <f>SUM(SUMIF(Survey!DF339:DL339,{"&gt;0","&lt;0"})*{1,-1})+SUM(SUMIF(Survey!DN339:DT339,{"&gt;0","&lt;0"})*{1,-1})</f>
        <v>0</v>
      </c>
      <c r="BV339" s="37">
        <f t="shared" si="228"/>
        <v>0</v>
      </c>
      <c r="BW339" s="37">
        <f t="shared" si="229"/>
        <v>0</v>
      </c>
      <c r="BX339" s="196" t="str">
        <f t="shared" si="230"/>
        <v>Pass</v>
      </c>
      <c r="BY339" s="54" t="b">
        <f>IF(ABS(Survey!$DL339)=0,TRUE,FALSE)</f>
        <v>1</v>
      </c>
      <c r="BZ339" s="53" t="b">
        <f>NOT(ISBLANK(Survey!DM339))</f>
        <v>0</v>
      </c>
      <c r="CA339" s="196" t="str">
        <f t="shared" si="231"/>
        <v>Pass</v>
      </c>
      <c r="CB339" s="54" t="b">
        <f>IF(ABS(Survey!$DT339)=0,TRUE,FALSE)</f>
        <v>1</v>
      </c>
      <c r="CC339" s="53" t="b">
        <f>NOT(ISBLANK(Survey!$DU339))</f>
        <v>0</v>
      </c>
      <c r="CD339" s="196" t="str">
        <f t="shared" si="232"/>
        <v>Fail</v>
      </c>
      <c r="CE339" s="47">
        <f>SUM(SUMIF(Survey!EA339:EC339,{"&gt;0","&lt;0"})*{1,-1})</f>
        <v>0</v>
      </c>
      <c r="CF339" s="50">
        <f t="shared" si="233"/>
        <v>0</v>
      </c>
      <c r="CG339" s="50">
        <f t="shared" si="234"/>
        <v>100</v>
      </c>
      <c r="CH339" s="48" t="b">
        <f>IF(OR(Survey!$M339="ETF",Survey!$M339="ETF, alternative mutual fund",Survey!$M339="Closed-end", Survey!$M339="Split share corp"),TRUE,FALSE)</f>
        <v>0</v>
      </c>
      <c r="CI339" s="196" t="str">
        <f t="shared" si="235"/>
        <v>Fail</v>
      </c>
      <c r="CJ339" s="47">
        <f>SUM(SUMIF(Survey!EE339:EK339,{"&gt;0","&lt;0"})*{1,-1})</f>
        <v>0</v>
      </c>
      <c r="CK339" s="50">
        <f t="shared" si="236"/>
        <v>0</v>
      </c>
      <c r="CL339" s="49">
        <f t="shared" si="237"/>
        <v>100</v>
      </c>
      <c r="CM339" s="196" t="str">
        <f t="shared" si="238"/>
        <v>Fail</v>
      </c>
      <c r="CN339" s="47">
        <f>SUM(SUMIF(Survey!EM339:ES339,{"&gt;0","&lt;0"})*{1,-1})</f>
        <v>0</v>
      </c>
      <c r="CO339" s="50">
        <f t="shared" si="239"/>
        <v>0</v>
      </c>
      <c r="CP339" s="49">
        <f t="shared" si="240"/>
        <v>100</v>
      </c>
    </row>
    <row r="340" spans="1:94">
      <c r="A340" s="1">
        <v>337</v>
      </c>
      <c r="B340" s="37" t="str">
        <f t="shared" si="201"/>
        <v>Pass</v>
      </c>
      <c r="C340" s="37" t="str">
        <f>IF(COUNTBLANK(Survey!B340:ET340)=$C$2, "Pass", "Fail")</f>
        <v>Pass</v>
      </c>
      <c r="D340" s="37" t="str">
        <f t="shared" si="202"/>
        <v>Fail</v>
      </c>
      <c r="F340" s="196" t="str">
        <f t="shared" si="203"/>
        <v>Fail</v>
      </c>
      <c r="G340" s="43">
        <f>COUNTBLANK(Survey!B340:D340)+COUNTBLANK(Survey!G340)+COUNTBLANK(Survey!I340)+COUNTBLANK(Survey!L340:M340)+COUNTBLANK(Survey!P340)+COUNTBLANK(Survey!S340:U340)+COUNTBLANK(Survey!AA340:AC340)+COUNTBLANK(Survey!AF340:AG340)+COUNTBLANK(Survey!AK340)</f>
        <v>17</v>
      </c>
      <c r="H340" s="196" t="str">
        <f t="shared" si="204"/>
        <v>Pass</v>
      </c>
      <c r="I340" s="44">
        <f>LEN(Survey!E340)</f>
        <v>0</v>
      </c>
      <c r="J340" s="196" t="str">
        <f t="shared" si="205"/>
        <v>Pass</v>
      </c>
      <c r="K340" s="43">
        <f>LEN(Survey!F340)</f>
        <v>0</v>
      </c>
      <c r="L340" s="196" t="str">
        <f t="shared" si="206"/>
        <v>Pass</v>
      </c>
      <c r="M340" s="44">
        <f>LEN(Survey!H340)</f>
        <v>0</v>
      </c>
      <c r="N340" s="43" t="str">
        <f>IF(Survey!$L340="Prospectus fund", "Yes", "No")</f>
        <v>No</v>
      </c>
      <c r="O340" s="196" t="str">
        <f t="shared" si="207"/>
        <v>Pass</v>
      </c>
      <c r="P340" s="44">
        <f>MOD((LEN(Survey!J340)+2),11)</f>
        <v>2</v>
      </c>
      <c r="Q340" s="48" t="b">
        <f>IF(OR(Survey!$M340="ETF",Survey!$M340="ETF, alternative mutual fund",Survey!$M340="Closed-end", Survey!$M340="Split share corp", Survey!$I340="Yes"),TRUE,FALSE)</f>
        <v>0</v>
      </c>
      <c r="R340" s="196" t="str">
        <f>IFERROR(IF(AND(OR(U340=V340,V340 = "Either"),NOT(ISBLANK(Survey!K340))),"Pass","Fail"),"Pass")</f>
        <v>Fail</v>
      </c>
      <c r="S340" s="47" cm="1">
        <f t="array" ref="S340">SUM(SUMIF(Survey!BO340:CH340,{"&gt;0","&lt;0"})*{1,-1})</f>
        <v>0</v>
      </c>
      <c r="T340" s="54" cm="1">
        <f t="array" ref="T340">SUM(SUMIF(Survey!BR340,{"&gt;0","&lt;0"})*{1,-1})+SUM(SUMIF(Survey!CB340,{"&gt;0","&lt;0"})*{1,-1})</f>
        <v>0</v>
      </c>
      <c r="U340" s="54">
        <f>Survey!K340</f>
        <v>0</v>
      </c>
      <c r="V340" s="53" t="str">
        <f t="shared" si="208"/>
        <v>Stand-alone</v>
      </c>
      <c r="W340" s="196" t="str">
        <f t="shared" si="209"/>
        <v>Fail</v>
      </c>
      <c r="X340" s="93" cm="1">
        <f t="array" ref="X340">SUM(SUMIF(Survey!BO340:CH340,{"&gt;0","&lt;0"})*{1,-1})+SUM(SUMIF(Survey!CJ340:DC340,{"&gt;0","&lt;0"})*{1,-1})</f>
        <v>0</v>
      </c>
      <c r="Y340" s="93">
        <f>IFERROR(X340/(Survey!$AL340),0)</f>
        <v>0</v>
      </c>
      <c r="Z340" s="198" t="b">
        <f>IF(OR(Survey!$M340="Alternative strategy or hedge",Survey!$M340="Other",Survey!$L340="Prospectus fund"),TRUE,FALSE)</f>
        <v>0</v>
      </c>
      <c r="AA340" s="198" t="b">
        <f>NOT(ISBLANK(Survey!$M340))</f>
        <v>0</v>
      </c>
      <c r="AB340" s="196" t="str">
        <f t="shared" si="210"/>
        <v>Pass</v>
      </c>
      <c r="AC340" s="54" t="b">
        <f>NOT(ISNUMBER(SEARCH("Other",Survey!$P340)))</f>
        <v>1</v>
      </c>
      <c r="AD340" s="53" t="b">
        <f>NOT(ISBLANK(Survey!$Q340))</f>
        <v>0</v>
      </c>
      <c r="AE340" s="239" t="str" cm="1">
        <f t="array" ref="AE340">IF(OR(IF(OR($AG340+$AH340 = 2, $AI340=1), FALSE, TRUE), AND($AF340:$AF340 = 0)),"Pass","Fail")</f>
        <v>Pass</v>
      </c>
      <c r="AF340" s="235">
        <f>COUNTBLANK(Survey!$W340:$Z340)</f>
        <v>4</v>
      </c>
      <c r="AG340" s="235">
        <f>IF(Survey!$I340="Yes",1,0)</f>
        <v>0</v>
      </c>
      <c r="AH340" s="235">
        <f>IF(OR(Survey!$M340="Mutual fund",Survey!$M340="Alternative mutual fund",Survey!$M340="Money market"),1,0)</f>
        <v>0</v>
      </c>
      <c r="AI340" s="240">
        <f>IF(OR(Survey!$M340="ETF",Survey!$M340="ETF, alternative mutual fund"),1,0)</f>
        <v>0</v>
      </c>
      <c r="AJ340" s="196" t="str">
        <f t="shared" si="211"/>
        <v>Pass</v>
      </c>
      <c r="AK340" s="54" t="b">
        <f>NOT(ISNUMBER(SEARCH("Yes",Survey!$AC340)))</f>
        <v>1</v>
      </c>
      <c r="AL340" s="53" t="b">
        <f>IF(COUNTBLANK(Survey!$AD340:$AE340)=0,TRUE, FALSE)</f>
        <v>0</v>
      </c>
      <c r="AM340" s="196" t="str">
        <f t="shared" si="212"/>
        <v>Pass</v>
      </c>
      <c r="AN340" s="54" t="b">
        <f>NOT(ISNUMBER(SEARCH("Yes",Survey!$AF340)))</f>
        <v>1</v>
      </c>
      <c r="AO340" s="53" t="b">
        <f>NOT(ISBLANK(Survey!$AH340))</f>
        <v>0</v>
      </c>
      <c r="AP340" s="196" t="str">
        <f t="shared" si="213"/>
        <v>Pass</v>
      </c>
      <c r="AQ340" s="54" t="b">
        <f>NOT(OR(ISNUMBER(SEARCH("Other",Survey!$AH340)),ISNUMBER(SEARCH("Multiple",Survey!$AH340))))</f>
        <v>1</v>
      </c>
      <c r="AR340" s="53" t="b">
        <f>NOT(ISBLANK(Survey!$AI340))</f>
        <v>0</v>
      </c>
      <c r="AS340" s="196" t="str">
        <f t="shared" si="214"/>
        <v>Fail</v>
      </c>
      <c r="AT340" s="45">
        <f>(Survey!$AL340)</f>
        <v>0</v>
      </c>
      <c r="AU340" s="37" t="str">
        <f t="shared" si="215"/>
        <v>Fail</v>
      </c>
      <c r="AV340" s="38">
        <f>ABS(Survey!$AL340)</f>
        <v>0</v>
      </c>
      <c r="AW340" s="64">
        <f>ABS(Survey!$AM340)+Survey!$AN340-ABS(Survey!$AO340)+ABS(Survey!$AP340)-ABS(Survey!$AQ340)+ABS(Survey!$AR340)-ABS(Survey!$AS340)+Survey!$AT340</f>
        <v>0</v>
      </c>
      <c r="AX340" s="46" t="str">
        <f t="shared" si="216"/>
        <v>No holdings</v>
      </c>
      <c r="AY340" s="37">
        <f t="shared" si="217"/>
        <v>0</v>
      </c>
      <c r="AZ340" s="196" t="str">
        <f t="shared" si="218"/>
        <v>Pass</v>
      </c>
      <c r="BA340" s="54" t="b">
        <f>IF(ABS(Survey!$AT340)=0,TRUE,FALSE)</f>
        <v>1</v>
      </c>
      <c r="BB340" s="53" t="b">
        <f>NOT(ISBLANK(Survey!$AU340))</f>
        <v>0</v>
      </c>
      <c r="BC340" s="37" t="str">
        <f t="shared" si="219"/>
        <v>Fail</v>
      </c>
      <c r="BD340" s="38">
        <f>ABS(Survey!$AL340)</f>
        <v>0</v>
      </c>
      <c r="BE340" s="38" cm="1">
        <f t="array" ref="BE340">SUM(SUMIF(Survey!AW340:BD340,{"&gt;0","&lt;0"})*{1,-1})-SUM(SUMIF(Survey!BF340:BM340,{"&gt;0","&lt;0"})*{1,-1})</f>
        <v>0</v>
      </c>
      <c r="BF340" s="46" t="str">
        <f t="shared" si="220"/>
        <v>No holdings</v>
      </c>
      <c r="BG340" s="37">
        <f t="shared" si="221"/>
        <v>0</v>
      </c>
      <c r="BH340" s="196" t="str">
        <f t="shared" si="222"/>
        <v>Fail</v>
      </c>
      <c r="BI340" s="47">
        <f>ABS(Survey!$AL340)</f>
        <v>0</v>
      </c>
      <c r="BJ340" s="47" cm="1">
        <f t="array" ref="BJ340">SUM(SUMIF(Survey!BO340:CH340,{"&gt;0","&lt;0"})*{1,-1})-SUM(SUMIF(Survey!CJ340:DC340,{"&gt;0","&lt;0"})*{1,-1})</f>
        <v>0</v>
      </c>
      <c r="BK340" s="48" t="str">
        <f t="shared" si="223"/>
        <v>No holdings</v>
      </c>
      <c r="BL340" s="49">
        <f t="shared" si="224"/>
        <v>0</v>
      </c>
      <c r="BM340" s="196" t="str">
        <f t="shared" si="225"/>
        <v>Pass</v>
      </c>
      <c r="BN340" s="54" t="b">
        <f>IF(ABS(Survey!$CH340)=0,TRUE,FALSE)</f>
        <v>1</v>
      </c>
      <c r="BO340" s="53" t="b">
        <f>NOT(ISBLANK(Survey!$CI340))</f>
        <v>0</v>
      </c>
      <c r="BP340" s="196" t="str">
        <f t="shared" si="226"/>
        <v>Pass</v>
      </c>
      <c r="BQ340" s="54" t="b">
        <f>IF(ABS(Survey!$DC340)=0,TRUE,FALSE)</f>
        <v>1</v>
      </c>
      <c r="BR340" s="53" t="b">
        <f>NOT(ISBLANK(Survey!$DD340))</f>
        <v>0</v>
      </c>
      <c r="BS340" s="37" t="str">
        <f t="shared" si="227"/>
        <v>Pass</v>
      </c>
      <c r="BT340" s="38" cm="1">
        <f t="array" ref="BT340">SUM(SUMIF(Survey!CD340,{"&gt;0","&lt;0"})*{1,-1})+SUM(SUMIF(Survey!CY340,{"&gt;0","&lt;0"})*{1,-1})</f>
        <v>0</v>
      </c>
      <c r="BU340" s="38">
        <f>SUM(SUMIF(Survey!DF340:DL340,{"&gt;0","&lt;0"})*{1,-1})+SUM(SUMIF(Survey!DN340:DT340,{"&gt;0","&lt;0"})*{1,-1})</f>
        <v>0</v>
      </c>
      <c r="BV340" s="37">
        <f t="shared" si="228"/>
        <v>0</v>
      </c>
      <c r="BW340" s="37">
        <f t="shared" si="229"/>
        <v>0</v>
      </c>
      <c r="BX340" s="196" t="str">
        <f t="shared" si="230"/>
        <v>Pass</v>
      </c>
      <c r="BY340" s="54" t="b">
        <f>IF(ABS(Survey!$DL340)=0,TRUE,FALSE)</f>
        <v>1</v>
      </c>
      <c r="BZ340" s="53" t="b">
        <f>NOT(ISBLANK(Survey!DM340))</f>
        <v>0</v>
      </c>
      <c r="CA340" s="196" t="str">
        <f t="shared" si="231"/>
        <v>Pass</v>
      </c>
      <c r="CB340" s="54" t="b">
        <f>IF(ABS(Survey!$DT340)=0,TRUE,FALSE)</f>
        <v>1</v>
      </c>
      <c r="CC340" s="53" t="b">
        <f>NOT(ISBLANK(Survey!$DU340))</f>
        <v>0</v>
      </c>
      <c r="CD340" s="196" t="str">
        <f t="shared" si="232"/>
        <v>Fail</v>
      </c>
      <c r="CE340" s="47">
        <f>SUM(SUMIF(Survey!EA340:EC340,{"&gt;0","&lt;0"})*{1,-1})</f>
        <v>0</v>
      </c>
      <c r="CF340" s="50">
        <f t="shared" si="233"/>
        <v>0</v>
      </c>
      <c r="CG340" s="50">
        <f t="shared" si="234"/>
        <v>100</v>
      </c>
      <c r="CH340" s="48" t="b">
        <f>IF(OR(Survey!$M340="ETF",Survey!$M340="ETF, alternative mutual fund",Survey!$M340="Closed-end", Survey!$M340="Split share corp"),TRUE,FALSE)</f>
        <v>0</v>
      </c>
      <c r="CI340" s="196" t="str">
        <f t="shared" si="235"/>
        <v>Fail</v>
      </c>
      <c r="CJ340" s="47">
        <f>SUM(SUMIF(Survey!EE340:EK340,{"&gt;0","&lt;0"})*{1,-1})</f>
        <v>0</v>
      </c>
      <c r="CK340" s="50">
        <f t="shared" si="236"/>
        <v>0</v>
      </c>
      <c r="CL340" s="49">
        <f t="shared" si="237"/>
        <v>100</v>
      </c>
      <c r="CM340" s="196" t="str">
        <f t="shared" si="238"/>
        <v>Fail</v>
      </c>
      <c r="CN340" s="47">
        <f>SUM(SUMIF(Survey!EM340:ES340,{"&gt;0","&lt;0"})*{1,-1})</f>
        <v>0</v>
      </c>
      <c r="CO340" s="50">
        <f t="shared" si="239"/>
        <v>0</v>
      </c>
      <c r="CP340" s="49">
        <f t="shared" si="240"/>
        <v>100</v>
      </c>
    </row>
    <row r="341" spans="1:94">
      <c r="A341" s="1">
        <v>338</v>
      </c>
      <c r="B341" s="37" t="str">
        <f t="shared" si="201"/>
        <v>Pass</v>
      </c>
      <c r="C341" s="37" t="str">
        <f>IF(COUNTBLANK(Survey!B341:ET341)=$C$2, "Pass", "Fail")</f>
        <v>Pass</v>
      </c>
      <c r="D341" s="37" t="str">
        <f t="shared" si="202"/>
        <v>Fail</v>
      </c>
      <c r="F341" s="196" t="str">
        <f t="shared" si="203"/>
        <v>Fail</v>
      </c>
      <c r="G341" s="43">
        <f>COUNTBLANK(Survey!B341:D341)+COUNTBLANK(Survey!G341)+COUNTBLANK(Survey!I341)+COUNTBLANK(Survey!L341:M341)+COUNTBLANK(Survey!P341)+COUNTBLANK(Survey!S341:U341)+COUNTBLANK(Survey!AA341:AC341)+COUNTBLANK(Survey!AF341:AG341)+COUNTBLANK(Survey!AK341)</f>
        <v>17</v>
      </c>
      <c r="H341" s="196" t="str">
        <f t="shared" si="204"/>
        <v>Pass</v>
      </c>
      <c r="I341" s="44">
        <f>LEN(Survey!E341)</f>
        <v>0</v>
      </c>
      <c r="J341" s="196" t="str">
        <f t="shared" si="205"/>
        <v>Pass</v>
      </c>
      <c r="K341" s="43">
        <f>LEN(Survey!F341)</f>
        <v>0</v>
      </c>
      <c r="L341" s="196" t="str">
        <f t="shared" si="206"/>
        <v>Pass</v>
      </c>
      <c r="M341" s="44">
        <f>LEN(Survey!H341)</f>
        <v>0</v>
      </c>
      <c r="N341" s="43" t="str">
        <f>IF(Survey!$L341="Prospectus fund", "Yes", "No")</f>
        <v>No</v>
      </c>
      <c r="O341" s="196" t="str">
        <f t="shared" si="207"/>
        <v>Pass</v>
      </c>
      <c r="P341" s="44">
        <f>MOD((LEN(Survey!J341)+2),11)</f>
        <v>2</v>
      </c>
      <c r="Q341" s="48" t="b">
        <f>IF(OR(Survey!$M341="ETF",Survey!$M341="ETF, alternative mutual fund",Survey!$M341="Closed-end", Survey!$M341="Split share corp", Survey!$I341="Yes"),TRUE,FALSE)</f>
        <v>0</v>
      </c>
      <c r="R341" s="196" t="str">
        <f>IFERROR(IF(AND(OR(U341=V341,V341 = "Either"),NOT(ISBLANK(Survey!K341))),"Pass","Fail"),"Pass")</f>
        <v>Fail</v>
      </c>
      <c r="S341" s="47" cm="1">
        <f t="array" ref="S341">SUM(SUMIF(Survey!BO341:CH341,{"&gt;0","&lt;0"})*{1,-1})</f>
        <v>0</v>
      </c>
      <c r="T341" s="54" cm="1">
        <f t="array" ref="T341">SUM(SUMIF(Survey!BR341,{"&gt;0","&lt;0"})*{1,-1})+SUM(SUMIF(Survey!CB341,{"&gt;0","&lt;0"})*{1,-1})</f>
        <v>0</v>
      </c>
      <c r="U341" s="54">
        <f>Survey!K341</f>
        <v>0</v>
      </c>
      <c r="V341" s="53" t="str">
        <f t="shared" si="208"/>
        <v>Stand-alone</v>
      </c>
      <c r="W341" s="196" t="str">
        <f t="shared" si="209"/>
        <v>Fail</v>
      </c>
      <c r="X341" s="93" cm="1">
        <f t="array" ref="X341">SUM(SUMIF(Survey!BO341:CH341,{"&gt;0","&lt;0"})*{1,-1})+SUM(SUMIF(Survey!CJ341:DC341,{"&gt;0","&lt;0"})*{1,-1})</f>
        <v>0</v>
      </c>
      <c r="Y341" s="93">
        <f>IFERROR(X341/(Survey!$AL341),0)</f>
        <v>0</v>
      </c>
      <c r="Z341" s="198" t="b">
        <f>IF(OR(Survey!$M341="Alternative strategy or hedge",Survey!$M341="Other",Survey!$L341="Prospectus fund"),TRUE,FALSE)</f>
        <v>0</v>
      </c>
      <c r="AA341" s="198" t="b">
        <f>NOT(ISBLANK(Survey!$M341))</f>
        <v>0</v>
      </c>
      <c r="AB341" s="196" t="str">
        <f t="shared" si="210"/>
        <v>Pass</v>
      </c>
      <c r="AC341" s="54" t="b">
        <f>NOT(ISNUMBER(SEARCH("Other",Survey!$P341)))</f>
        <v>1</v>
      </c>
      <c r="AD341" s="53" t="b">
        <f>NOT(ISBLANK(Survey!$Q341))</f>
        <v>0</v>
      </c>
      <c r="AE341" s="239" t="str" cm="1">
        <f t="array" ref="AE341">IF(OR(IF(OR($AG341+$AH341 = 2, $AI341=1), FALSE, TRUE), AND($AF341:$AF341 = 0)),"Pass","Fail")</f>
        <v>Pass</v>
      </c>
      <c r="AF341" s="235">
        <f>COUNTBLANK(Survey!$W341:$Z341)</f>
        <v>4</v>
      </c>
      <c r="AG341" s="235">
        <f>IF(Survey!$I341="Yes",1,0)</f>
        <v>0</v>
      </c>
      <c r="AH341" s="235">
        <f>IF(OR(Survey!$M341="Mutual fund",Survey!$M341="Alternative mutual fund",Survey!$M341="Money market"),1,0)</f>
        <v>0</v>
      </c>
      <c r="AI341" s="240">
        <f>IF(OR(Survey!$M341="ETF",Survey!$M341="ETF, alternative mutual fund"),1,0)</f>
        <v>0</v>
      </c>
      <c r="AJ341" s="196" t="str">
        <f t="shared" si="211"/>
        <v>Pass</v>
      </c>
      <c r="AK341" s="54" t="b">
        <f>NOT(ISNUMBER(SEARCH("Yes",Survey!$AC341)))</f>
        <v>1</v>
      </c>
      <c r="AL341" s="53" t="b">
        <f>IF(COUNTBLANK(Survey!$AD341:$AE341)=0,TRUE, FALSE)</f>
        <v>0</v>
      </c>
      <c r="AM341" s="196" t="str">
        <f t="shared" si="212"/>
        <v>Pass</v>
      </c>
      <c r="AN341" s="54" t="b">
        <f>NOT(ISNUMBER(SEARCH("Yes",Survey!$AF341)))</f>
        <v>1</v>
      </c>
      <c r="AO341" s="53" t="b">
        <f>NOT(ISBLANK(Survey!$AH341))</f>
        <v>0</v>
      </c>
      <c r="AP341" s="196" t="str">
        <f t="shared" si="213"/>
        <v>Pass</v>
      </c>
      <c r="AQ341" s="54" t="b">
        <f>NOT(OR(ISNUMBER(SEARCH("Other",Survey!$AH341)),ISNUMBER(SEARCH("Multiple",Survey!$AH341))))</f>
        <v>1</v>
      </c>
      <c r="AR341" s="53" t="b">
        <f>NOT(ISBLANK(Survey!$AI341))</f>
        <v>0</v>
      </c>
      <c r="AS341" s="196" t="str">
        <f t="shared" si="214"/>
        <v>Fail</v>
      </c>
      <c r="AT341" s="45">
        <f>(Survey!$AL341)</f>
        <v>0</v>
      </c>
      <c r="AU341" s="37" t="str">
        <f t="shared" si="215"/>
        <v>Fail</v>
      </c>
      <c r="AV341" s="38">
        <f>ABS(Survey!$AL341)</f>
        <v>0</v>
      </c>
      <c r="AW341" s="64">
        <f>ABS(Survey!$AM341)+Survey!$AN341-ABS(Survey!$AO341)+ABS(Survey!$AP341)-ABS(Survey!$AQ341)+ABS(Survey!$AR341)-ABS(Survey!$AS341)+Survey!$AT341</f>
        <v>0</v>
      </c>
      <c r="AX341" s="46" t="str">
        <f t="shared" si="216"/>
        <v>No holdings</v>
      </c>
      <c r="AY341" s="37">
        <f t="shared" si="217"/>
        <v>0</v>
      </c>
      <c r="AZ341" s="196" t="str">
        <f t="shared" si="218"/>
        <v>Pass</v>
      </c>
      <c r="BA341" s="54" t="b">
        <f>IF(ABS(Survey!$AT341)=0,TRUE,FALSE)</f>
        <v>1</v>
      </c>
      <c r="BB341" s="53" t="b">
        <f>NOT(ISBLANK(Survey!$AU341))</f>
        <v>0</v>
      </c>
      <c r="BC341" s="37" t="str">
        <f t="shared" si="219"/>
        <v>Fail</v>
      </c>
      <c r="BD341" s="38">
        <f>ABS(Survey!$AL341)</f>
        <v>0</v>
      </c>
      <c r="BE341" s="38" cm="1">
        <f t="array" ref="BE341">SUM(SUMIF(Survey!AW341:BD341,{"&gt;0","&lt;0"})*{1,-1})-SUM(SUMIF(Survey!BF341:BM341,{"&gt;0","&lt;0"})*{1,-1})</f>
        <v>0</v>
      </c>
      <c r="BF341" s="46" t="str">
        <f t="shared" si="220"/>
        <v>No holdings</v>
      </c>
      <c r="BG341" s="37">
        <f t="shared" si="221"/>
        <v>0</v>
      </c>
      <c r="BH341" s="196" t="str">
        <f t="shared" si="222"/>
        <v>Fail</v>
      </c>
      <c r="BI341" s="47">
        <f>ABS(Survey!$AL341)</f>
        <v>0</v>
      </c>
      <c r="BJ341" s="47" cm="1">
        <f t="array" ref="BJ341">SUM(SUMIF(Survey!BO341:CH341,{"&gt;0","&lt;0"})*{1,-1})-SUM(SUMIF(Survey!CJ341:DC341,{"&gt;0","&lt;0"})*{1,-1})</f>
        <v>0</v>
      </c>
      <c r="BK341" s="48" t="str">
        <f t="shared" si="223"/>
        <v>No holdings</v>
      </c>
      <c r="BL341" s="49">
        <f t="shared" si="224"/>
        <v>0</v>
      </c>
      <c r="BM341" s="196" t="str">
        <f t="shared" si="225"/>
        <v>Pass</v>
      </c>
      <c r="BN341" s="54" t="b">
        <f>IF(ABS(Survey!$CH341)=0,TRUE,FALSE)</f>
        <v>1</v>
      </c>
      <c r="BO341" s="53" t="b">
        <f>NOT(ISBLANK(Survey!$CI341))</f>
        <v>0</v>
      </c>
      <c r="BP341" s="196" t="str">
        <f t="shared" si="226"/>
        <v>Pass</v>
      </c>
      <c r="BQ341" s="54" t="b">
        <f>IF(ABS(Survey!$DC341)=0,TRUE,FALSE)</f>
        <v>1</v>
      </c>
      <c r="BR341" s="53" t="b">
        <f>NOT(ISBLANK(Survey!$DD341))</f>
        <v>0</v>
      </c>
      <c r="BS341" s="37" t="str">
        <f t="shared" si="227"/>
        <v>Pass</v>
      </c>
      <c r="BT341" s="38" cm="1">
        <f t="array" ref="BT341">SUM(SUMIF(Survey!CD341,{"&gt;0","&lt;0"})*{1,-1})+SUM(SUMIF(Survey!CY341,{"&gt;0","&lt;0"})*{1,-1})</f>
        <v>0</v>
      </c>
      <c r="BU341" s="38">
        <f>SUM(SUMIF(Survey!DF341:DL341,{"&gt;0","&lt;0"})*{1,-1})+SUM(SUMIF(Survey!DN341:DT341,{"&gt;0","&lt;0"})*{1,-1})</f>
        <v>0</v>
      </c>
      <c r="BV341" s="37">
        <f t="shared" si="228"/>
        <v>0</v>
      </c>
      <c r="BW341" s="37">
        <f t="shared" si="229"/>
        <v>0</v>
      </c>
      <c r="BX341" s="196" t="str">
        <f t="shared" si="230"/>
        <v>Pass</v>
      </c>
      <c r="BY341" s="54" t="b">
        <f>IF(ABS(Survey!$DL341)=0,TRUE,FALSE)</f>
        <v>1</v>
      </c>
      <c r="BZ341" s="53" t="b">
        <f>NOT(ISBLANK(Survey!DM341))</f>
        <v>0</v>
      </c>
      <c r="CA341" s="196" t="str">
        <f t="shared" si="231"/>
        <v>Pass</v>
      </c>
      <c r="CB341" s="54" t="b">
        <f>IF(ABS(Survey!$DT341)=0,TRUE,FALSE)</f>
        <v>1</v>
      </c>
      <c r="CC341" s="53" t="b">
        <f>NOT(ISBLANK(Survey!$DU341))</f>
        <v>0</v>
      </c>
      <c r="CD341" s="196" t="str">
        <f t="shared" si="232"/>
        <v>Fail</v>
      </c>
      <c r="CE341" s="47">
        <f>SUM(SUMIF(Survey!EA341:EC341,{"&gt;0","&lt;0"})*{1,-1})</f>
        <v>0</v>
      </c>
      <c r="CF341" s="50">
        <f t="shared" si="233"/>
        <v>0</v>
      </c>
      <c r="CG341" s="50">
        <f t="shared" si="234"/>
        <v>100</v>
      </c>
      <c r="CH341" s="48" t="b">
        <f>IF(OR(Survey!$M341="ETF",Survey!$M341="ETF, alternative mutual fund",Survey!$M341="Closed-end", Survey!$M341="Split share corp"),TRUE,FALSE)</f>
        <v>0</v>
      </c>
      <c r="CI341" s="196" t="str">
        <f t="shared" si="235"/>
        <v>Fail</v>
      </c>
      <c r="CJ341" s="47">
        <f>SUM(SUMIF(Survey!EE341:EK341,{"&gt;0","&lt;0"})*{1,-1})</f>
        <v>0</v>
      </c>
      <c r="CK341" s="50">
        <f t="shared" si="236"/>
        <v>0</v>
      </c>
      <c r="CL341" s="49">
        <f t="shared" si="237"/>
        <v>100</v>
      </c>
      <c r="CM341" s="196" t="str">
        <f t="shared" si="238"/>
        <v>Fail</v>
      </c>
      <c r="CN341" s="47">
        <f>SUM(SUMIF(Survey!EM341:ES341,{"&gt;0","&lt;0"})*{1,-1})</f>
        <v>0</v>
      </c>
      <c r="CO341" s="50">
        <f t="shared" si="239"/>
        <v>0</v>
      </c>
      <c r="CP341" s="49">
        <f t="shared" si="240"/>
        <v>100</v>
      </c>
    </row>
    <row r="342" spans="1:94">
      <c r="A342" s="1">
        <v>339</v>
      </c>
      <c r="B342" s="37" t="str">
        <f t="shared" si="201"/>
        <v>Pass</v>
      </c>
      <c r="C342" s="37" t="str">
        <f>IF(COUNTBLANK(Survey!B342:ET342)=$C$2, "Pass", "Fail")</f>
        <v>Pass</v>
      </c>
      <c r="D342" s="37" t="str">
        <f t="shared" si="202"/>
        <v>Fail</v>
      </c>
      <c r="F342" s="196" t="str">
        <f t="shared" si="203"/>
        <v>Fail</v>
      </c>
      <c r="G342" s="43">
        <f>COUNTBLANK(Survey!B342:D342)+COUNTBLANK(Survey!G342)+COUNTBLANK(Survey!I342)+COUNTBLANK(Survey!L342:M342)+COUNTBLANK(Survey!P342)+COUNTBLANK(Survey!S342:U342)+COUNTBLANK(Survey!AA342:AC342)+COUNTBLANK(Survey!AF342:AG342)+COUNTBLANK(Survey!AK342)</f>
        <v>17</v>
      </c>
      <c r="H342" s="196" t="str">
        <f t="shared" si="204"/>
        <v>Pass</v>
      </c>
      <c r="I342" s="44">
        <f>LEN(Survey!E342)</f>
        <v>0</v>
      </c>
      <c r="J342" s="196" t="str">
        <f t="shared" si="205"/>
        <v>Pass</v>
      </c>
      <c r="K342" s="43">
        <f>LEN(Survey!F342)</f>
        <v>0</v>
      </c>
      <c r="L342" s="196" t="str">
        <f t="shared" si="206"/>
        <v>Pass</v>
      </c>
      <c r="M342" s="44">
        <f>LEN(Survey!H342)</f>
        <v>0</v>
      </c>
      <c r="N342" s="43" t="str">
        <f>IF(Survey!$L342="Prospectus fund", "Yes", "No")</f>
        <v>No</v>
      </c>
      <c r="O342" s="196" t="str">
        <f t="shared" si="207"/>
        <v>Pass</v>
      </c>
      <c r="P342" s="44">
        <f>MOD((LEN(Survey!J342)+2),11)</f>
        <v>2</v>
      </c>
      <c r="Q342" s="48" t="b">
        <f>IF(OR(Survey!$M342="ETF",Survey!$M342="ETF, alternative mutual fund",Survey!$M342="Closed-end", Survey!$M342="Split share corp", Survey!$I342="Yes"),TRUE,FALSE)</f>
        <v>0</v>
      </c>
      <c r="R342" s="196" t="str">
        <f>IFERROR(IF(AND(OR(U342=V342,V342 = "Either"),NOT(ISBLANK(Survey!K342))),"Pass","Fail"),"Pass")</f>
        <v>Fail</v>
      </c>
      <c r="S342" s="47" cm="1">
        <f t="array" ref="S342">SUM(SUMIF(Survey!BO342:CH342,{"&gt;0","&lt;0"})*{1,-1})</f>
        <v>0</v>
      </c>
      <c r="T342" s="54" cm="1">
        <f t="array" ref="T342">SUM(SUMIF(Survey!BR342,{"&gt;0","&lt;0"})*{1,-1})+SUM(SUMIF(Survey!CB342,{"&gt;0","&lt;0"})*{1,-1})</f>
        <v>0</v>
      </c>
      <c r="U342" s="54">
        <f>Survey!K342</f>
        <v>0</v>
      </c>
      <c r="V342" s="53" t="str">
        <f t="shared" si="208"/>
        <v>Stand-alone</v>
      </c>
      <c r="W342" s="196" t="str">
        <f t="shared" si="209"/>
        <v>Fail</v>
      </c>
      <c r="X342" s="93" cm="1">
        <f t="array" ref="X342">SUM(SUMIF(Survey!BO342:CH342,{"&gt;0","&lt;0"})*{1,-1})+SUM(SUMIF(Survey!CJ342:DC342,{"&gt;0","&lt;0"})*{1,-1})</f>
        <v>0</v>
      </c>
      <c r="Y342" s="93">
        <f>IFERROR(X342/(Survey!$AL342),0)</f>
        <v>0</v>
      </c>
      <c r="Z342" s="198" t="b">
        <f>IF(OR(Survey!$M342="Alternative strategy or hedge",Survey!$M342="Other",Survey!$L342="Prospectus fund"),TRUE,FALSE)</f>
        <v>0</v>
      </c>
      <c r="AA342" s="198" t="b">
        <f>NOT(ISBLANK(Survey!$M342))</f>
        <v>0</v>
      </c>
      <c r="AB342" s="196" t="str">
        <f t="shared" si="210"/>
        <v>Pass</v>
      </c>
      <c r="AC342" s="54" t="b">
        <f>NOT(ISNUMBER(SEARCH("Other",Survey!$P342)))</f>
        <v>1</v>
      </c>
      <c r="AD342" s="53" t="b">
        <f>NOT(ISBLANK(Survey!$Q342))</f>
        <v>0</v>
      </c>
      <c r="AE342" s="239" t="str" cm="1">
        <f t="array" ref="AE342">IF(OR(IF(OR($AG342+$AH342 = 2, $AI342=1), FALSE, TRUE), AND($AF342:$AF342 = 0)),"Pass","Fail")</f>
        <v>Pass</v>
      </c>
      <c r="AF342" s="235">
        <f>COUNTBLANK(Survey!$W342:$Z342)</f>
        <v>4</v>
      </c>
      <c r="AG342" s="235">
        <f>IF(Survey!$I342="Yes",1,0)</f>
        <v>0</v>
      </c>
      <c r="AH342" s="235">
        <f>IF(OR(Survey!$M342="Mutual fund",Survey!$M342="Alternative mutual fund",Survey!$M342="Money market"),1,0)</f>
        <v>0</v>
      </c>
      <c r="AI342" s="240">
        <f>IF(OR(Survey!$M342="ETF",Survey!$M342="ETF, alternative mutual fund"),1,0)</f>
        <v>0</v>
      </c>
      <c r="AJ342" s="196" t="str">
        <f t="shared" si="211"/>
        <v>Pass</v>
      </c>
      <c r="AK342" s="54" t="b">
        <f>NOT(ISNUMBER(SEARCH("Yes",Survey!$AC342)))</f>
        <v>1</v>
      </c>
      <c r="AL342" s="53" t="b">
        <f>IF(COUNTBLANK(Survey!$AD342:$AE342)=0,TRUE, FALSE)</f>
        <v>0</v>
      </c>
      <c r="AM342" s="196" t="str">
        <f t="shared" si="212"/>
        <v>Pass</v>
      </c>
      <c r="AN342" s="54" t="b">
        <f>NOT(ISNUMBER(SEARCH("Yes",Survey!$AF342)))</f>
        <v>1</v>
      </c>
      <c r="AO342" s="53" t="b">
        <f>NOT(ISBLANK(Survey!$AH342))</f>
        <v>0</v>
      </c>
      <c r="AP342" s="196" t="str">
        <f t="shared" si="213"/>
        <v>Pass</v>
      </c>
      <c r="AQ342" s="54" t="b">
        <f>NOT(OR(ISNUMBER(SEARCH("Other",Survey!$AH342)),ISNUMBER(SEARCH("Multiple",Survey!$AH342))))</f>
        <v>1</v>
      </c>
      <c r="AR342" s="53" t="b">
        <f>NOT(ISBLANK(Survey!$AI342))</f>
        <v>0</v>
      </c>
      <c r="AS342" s="196" t="str">
        <f t="shared" si="214"/>
        <v>Fail</v>
      </c>
      <c r="AT342" s="45">
        <f>(Survey!$AL342)</f>
        <v>0</v>
      </c>
      <c r="AU342" s="37" t="str">
        <f t="shared" si="215"/>
        <v>Fail</v>
      </c>
      <c r="AV342" s="38">
        <f>ABS(Survey!$AL342)</f>
        <v>0</v>
      </c>
      <c r="AW342" s="64">
        <f>ABS(Survey!$AM342)+Survey!$AN342-ABS(Survey!$AO342)+ABS(Survey!$AP342)-ABS(Survey!$AQ342)+ABS(Survey!$AR342)-ABS(Survey!$AS342)+Survey!$AT342</f>
        <v>0</v>
      </c>
      <c r="AX342" s="46" t="str">
        <f t="shared" si="216"/>
        <v>No holdings</v>
      </c>
      <c r="AY342" s="37">
        <f t="shared" si="217"/>
        <v>0</v>
      </c>
      <c r="AZ342" s="196" t="str">
        <f t="shared" si="218"/>
        <v>Pass</v>
      </c>
      <c r="BA342" s="54" t="b">
        <f>IF(ABS(Survey!$AT342)=0,TRUE,FALSE)</f>
        <v>1</v>
      </c>
      <c r="BB342" s="53" t="b">
        <f>NOT(ISBLANK(Survey!$AU342))</f>
        <v>0</v>
      </c>
      <c r="BC342" s="37" t="str">
        <f t="shared" si="219"/>
        <v>Fail</v>
      </c>
      <c r="BD342" s="38">
        <f>ABS(Survey!$AL342)</f>
        <v>0</v>
      </c>
      <c r="BE342" s="38" cm="1">
        <f t="array" ref="BE342">SUM(SUMIF(Survey!AW342:BD342,{"&gt;0","&lt;0"})*{1,-1})-SUM(SUMIF(Survey!BF342:BM342,{"&gt;0","&lt;0"})*{1,-1})</f>
        <v>0</v>
      </c>
      <c r="BF342" s="46" t="str">
        <f t="shared" si="220"/>
        <v>No holdings</v>
      </c>
      <c r="BG342" s="37">
        <f t="shared" si="221"/>
        <v>0</v>
      </c>
      <c r="BH342" s="196" t="str">
        <f t="shared" si="222"/>
        <v>Fail</v>
      </c>
      <c r="BI342" s="47">
        <f>ABS(Survey!$AL342)</f>
        <v>0</v>
      </c>
      <c r="BJ342" s="47" cm="1">
        <f t="array" ref="BJ342">SUM(SUMIF(Survey!BO342:CH342,{"&gt;0","&lt;0"})*{1,-1})-SUM(SUMIF(Survey!CJ342:DC342,{"&gt;0","&lt;0"})*{1,-1})</f>
        <v>0</v>
      </c>
      <c r="BK342" s="48" t="str">
        <f t="shared" si="223"/>
        <v>No holdings</v>
      </c>
      <c r="BL342" s="49">
        <f t="shared" si="224"/>
        <v>0</v>
      </c>
      <c r="BM342" s="196" t="str">
        <f t="shared" si="225"/>
        <v>Pass</v>
      </c>
      <c r="BN342" s="54" t="b">
        <f>IF(ABS(Survey!$CH342)=0,TRUE,FALSE)</f>
        <v>1</v>
      </c>
      <c r="BO342" s="53" t="b">
        <f>NOT(ISBLANK(Survey!$CI342))</f>
        <v>0</v>
      </c>
      <c r="BP342" s="196" t="str">
        <f t="shared" si="226"/>
        <v>Pass</v>
      </c>
      <c r="BQ342" s="54" t="b">
        <f>IF(ABS(Survey!$DC342)=0,TRUE,FALSE)</f>
        <v>1</v>
      </c>
      <c r="BR342" s="53" t="b">
        <f>NOT(ISBLANK(Survey!$DD342))</f>
        <v>0</v>
      </c>
      <c r="BS342" s="37" t="str">
        <f t="shared" si="227"/>
        <v>Pass</v>
      </c>
      <c r="BT342" s="38" cm="1">
        <f t="array" ref="BT342">SUM(SUMIF(Survey!CD342,{"&gt;0","&lt;0"})*{1,-1})+SUM(SUMIF(Survey!CY342,{"&gt;0","&lt;0"})*{1,-1})</f>
        <v>0</v>
      </c>
      <c r="BU342" s="38">
        <f>SUM(SUMIF(Survey!DF342:DL342,{"&gt;0","&lt;0"})*{1,-1})+SUM(SUMIF(Survey!DN342:DT342,{"&gt;0","&lt;0"})*{1,-1})</f>
        <v>0</v>
      </c>
      <c r="BV342" s="37">
        <f t="shared" si="228"/>
        <v>0</v>
      </c>
      <c r="BW342" s="37">
        <f t="shared" si="229"/>
        <v>0</v>
      </c>
      <c r="BX342" s="196" t="str">
        <f t="shared" si="230"/>
        <v>Pass</v>
      </c>
      <c r="BY342" s="54" t="b">
        <f>IF(ABS(Survey!$DL342)=0,TRUE,FALSE)</f>
        <v>1</v>
      </c>
      <c r="BZ342" s="53" t="b">
        <f>NOT(ISBLANK(Survey!DM342))</f>
        <v>0</v>
      </c>
      <c r="CA342" s="196" t="str">
        <f t="shared" si="231"/>
        <v>Pass</v>
      </c>
      <c r="CB342" s="54" t="b">
        <f>IF(ABS(Survey!$DT342)=0,TRUE,FALSE)</f>
        <v>1</v>
      </c>
      <c r="CC342" s="53" t="b">
        <f>NOT(ISBLANK(Survey!$DU342))</f>
        <v>0</v>
      </c>
      <c r="CD342" s="196" t="str">
        <f t="shared" si="232"/>
        <v>Fail</v>
      </c>
      <c r="CE342" s="47">
        <f>SUM(SUMIF(Survey!EA342:EC342,{"&gt;0","&lt;0"})*{1,-1})</f>
        <v>0</v>
      </c>
      <c r="CF342" s="50">
        <f t="shared" si="233"/>
        <v>0</v>
      </c>
      <c r="CG342" s="50">
        <f t="shared" si="234"/>
        <v>100</v>
      </c>
      <c r="CH342" s="48" t="b">
        <f>IF(OR(Survey!$M342="ETF",Survey!$M342="ETF, alternative mutual fund",Survey!$M342="Closed-end", Survey!$M342="Split share corp"),TRUE,FALSE)</f>
        <v>0</v>
      </c>
      <c r="CI342" s="196" t="str">
        <f t="shared" si="235"/>
        <v>Fail</v>
      </c>
      <c r="CJ342" s="47">
        <f>SUM(SUMIF(Survey!EE342:EK342,{"&gt;0","&lt;0"})*{1,-1})</f>
        <v>0</v>
      </c>
      <c r="CK342" s="50">
        <f t="shared" si="236"/>
        <v>0</v>
      </c>
      <c r="CL342" s="49">
        <f t="shared" si="237"/>
        <v>100</v>
      </c>
      <c r="CM342" s="196" t="str">
        <f t="shared" si="238"/>
        <v>Fail</v>
      </c>
      <c r="CN342" s="47">
        <f>SUM(SUMIF(Survey!EM342:ES342,{"&gt;0","&lt;0"})*{1,-1})</f>
        <v>0</v>
      </c>
      <c r="CO342" s="50">
        <f t="shared" si="239"/>
        <v>0</v>
      </c>
      <c r="CP342" s="49">
        <f t="shared" si="240"/>
        <v>100</v>
      </c>
    </row>
    <row r="343" spans="1:94">
      <c r="A343" s="1">
        <v>340</v>
      </c>
      <c r="B343" s="37" t="str">
        <f t="shared" si="201"/>
        <v>Pass</v>
      </c>
      <c r="C343" s="37" t="str">
        <f>IF(COUNTBLANK(Survey!B343:ET343)=$C$2, "Pass", "Fail")</f>
        <v>Pass</v>
      </c>
      <c r="D343" s="37" t="str">
        <f t="shared" si="202"/>
        <v>Fail</v>
      </c>
      <c r="F343" s="196" t="str">
        <f t="shared" si="203"/>
        <v>Fail</v>
      </c>
      <c r="G343" s="43">
        <f>COUNTBLANK(Survey!B343:D343)+COUNTBLANK(Survey!G343)+COUNTBLANK(Survey!I343)+COUNTBLANK(Survey!L343:M343)+COUNTBLANK(Survey!P343)+COUNTBLANK(Survey!S343:U343)+COUNTBLANK(Survey!AA343:AC343)+COUNTBLANK(Survey!AF343:AG343)+COUNTBLANK(Survey!AK343)</f>
        <v>17</v>
      </c>
      <c r="H343" s="196" t="str">
        <f t="shared" si="204"/>
        <v>Pass</v>
      </c>
      <c r="I343" s="44">
        <f>LEN(Survey!E343)</f>
        <v>0</v>
      </c>
      <c r="J343" s="196" t="str">
        <f t="shared" si="205"/>
        <v>Pass</v>
      </c>
      <c r="K343" s="43">
        <f>LEN(Survey!F343)</f>
        <v>0</v>
      </c>
      <c r="L343" s="196" t="str">
        <f t="shared" si="206"/>
        <v>Pass</v>
      </c>
      <c r="M343" s="44">
        <f>LEN(Survey!H343)</f>
        <v>0</v>
      </c>
      <c r="N343" s="43" t="str">
        <f>IF(Survey!$L343="Prospectus fund", "Yes", "No")</f>
        <v>No</v>
      </c>
      <c r="O343" s="196" t="str">
        <f t="shared" si="207"/>
        <v>Pass</v>
      </c>
      <c r="P343" s="44">
        <f>MOD((LEN(Survey!J343)+2),11)</f>
        <v>2</v>
      </c>
      <c r="Q343" s="48" t="b">
        <f>IF(OR(Survey!$M343="ETF",Survey!$M343="ETF, alternative mutual fund",Survey!$M343="Closed-end", Survey!$M343="Split share corp", Survey!$I343="Yes"),TRUE,FALSE)</f>
        <v>0</v>
      </c>
      <c r="R343" s="196" t="str">
        <f>IFERROR(IF(AND(OR(U343=V343,V343 = "Either"),NOT(ISBLANK(Survey!K343))),"Pass","Fail"),"Pass")</f>
        <v>Fail</v>
      </c>
      <c r="S343" s="47" cm="1">
        <f t="array" ref="S343">SUM(SUMIF(Survey!BO343:CH343,{"&gt;0","&lt;0"})*{1,-1})</f>
        <v>0</v>
      </c>
      <c r="T343" s="54" cm="1">
        <f t="array" ref="T343">SUM(SUMIF(Survey!BR343,{"&gt;0","&lt;0"})*{1,-1})+SUM(SUMIF(Survey!CB343,{"&gt;0","&lt;0"})*{1,-1})</f>
        <v>0</v>
      </c>
      <c r="U343" s="54">
        <f>Survey!K343</f>
        <v>0</v>
      </c>
      <c r="V343" s="53" t="str">
        <f t="shared" si="208"/>
        <v>Stand-alone</v>
      </c>
      <c r="W343" s="196" t="str">
        <f t="shared" si="209"/>
        <v>Fail</v>
      </c>
      <c r="X343" s="93" cm="1">
        <f t="array" ref="X343">SUM(SUMIF(Survey!BO343:CH343,{"&gt;0","&lt;0"})*{1,-1})+SUM(SUMIF(Survey!CJ343:DC343,{"&gt;0","&lt;0"})*{1,-1})</f>
        <v>0</v>
      </c>
      <c r="Y343" s="93">
        <f>IFERROR(X343/(Survey!$AL343),0)</f>
        <v>0</v>
      </c>
      <c r="Z343" s="198" t="b">
        <f>IF(OR(Survey!$M343="Alternative strategy or hedge",Survey!$M343="Other",Survey!$L343="Prospectus fund"),TRUE,FALSE)</f>
        <v>0</v>
      </c>
      <c r="AA343" s="198" t="b">
        <f>NOT(ISBLANK(Survey!$M343))</f>
        <v>0</v>
      </c>
      <c r="AB343" s="196" t="str">
        <f t="shared" si="210"/>
        <v>Pass</v>
      </c>
      <c r="AC343" s="54" t="b">
        <f>NOT(ISNUMBER(SEARCH("Other",Survey!$P343)))</f>
        <v>1</v>
      </c>
      <c r="AD343" s="53" t="b">
        <f>NOT(ISBLANK(Survey!$Q343))</f>
        <v>0</v>
      </c>
      <c r="AE343" s="239" t="str" cm="1">
        <f t="array" ref="AE343">IF(OR(IF(OR($AG343+$AH343 = 2, $AI343=1), FALSE, TRUE), AND($AF343:$AF343 = 0)),"Pass","Fail")</f>
        <v>Pass</v>
      </c>
      <c r="AF343" s="235">
        <f>COUNTBLANK(Survey!$W343:$Z343)</f>
        <v>4</v>
      </c>
      <c r="AG343" s="235">
        <f>IF(Survey!$I343="Yes",1,0)</f>
        <v>0</v>
      </c>
      <c r="AH343" s="235">
        <f>IF(OR(Survey!$M343="Mutual fund",Survey!$M343="Alternative mutual fund",Survey!$M343="Money market"),1,0)</f>
        <v>0</v>
      </c>
      <c r="AI343" s="240">
        <f>IF(OR(Survey!$M343="ETF",Survey!$M343="ETF, alternative mutual fund"),1,0)</f>
        <v>0</v>
      </c>
      <c r="AJ343" s="196" t="str">
        <f t="shared" si="211"/>
        <v>Pass</v>
      </c>
      <c r="AK343" s="54" t="b">
        <f>NOT(ISNUMBER(SEARCH("Yes",Survey!$AC343)))</f>
        <v>1</v>
      </c>
      <c r="AL343" s="53" t="b">
        <f>IF(COUNTBLANK(Survey!$AD343:$AE343)=0,TRUE, FALSE)</f>
        <v>0</v>
      </c>
      <c r="AM343" s="196" t="str">
        <f t="shared" si="212"/>
        <v>Pass</v>
      </c>
      <c r="AN343" s="54" t="b">
        <f>NOT(ISNUMBER(SEARCH("Yes",Survey!$AF343)))</f>
        <v>1</v>
      </c>
      <c r="AO343" s="53" t="b">
        <f>NOT(ISBLANK(Survey!$AH343))</f>
        <v>0</v>
      </c>
      <c r="AP343" s="196" t="str">
        <f t="shared" si="213"/>
        <v>Pass</v>
      </c>
      <c r="AQ343" s="54" t="b">
        <f>NOT(OR(ISNUMBER(SEARCH("Other",Survey!$AH343)),ISNUMBER(SEARCH("Multiple",Survey!$AH343))))</f>
        <v>1</v>
      </c>
      <c r="AR343" s="53" t="b">
        <f>NOT(ISBLANK(Survey!$AI343))</f>
        <v>0</v>
      </c>
      <c r="AS343" s="196" t="str">
        <f t="shared" si="214"/>
        <v>Fail</v>
      </c>
      <c r="AT343" s="45">
        <f>(Survey!$AL343)</f>
        <v>0</v>
      </c>
      <c r="AU343" s="37" t="str">
        <f t="shared" si="215"/>
        <v>Fail</v>
      </c>
      <c r="AV343" s="38">
        <f>ABS(Survey!$AL343)</f>
        <v>0</v>
      </c>
      <c r="AW343" s="64">
        <f>ABS(Survey!$AM343)+Survey!$AN343-ABS(Survey!$AO343)+ABS(Survey!$AP343)-ABS(Survey!$AQ343)+ABS(Survey!$AR343)-ABS(Survey!$AS343)+Survey!$AT343</f>
        <v>0</v>
      </c>
      <c r="AX343" s="46" t="str">
        <f t="shared" si="216"/>
        <v>No holdings</v>
      </c>
      <c r="AY343" s="37">
        <f t="shared" si="217"/>
        <v>0</v>
      </c>
      <c r="AZ343" s="196" t="str">
        <f t="shared" si="218"/>
        <v>Pass</v>
      </c>
      <c r="BA343" s="54" t="b">
        <f>IF(ABS(Survey!$AT343)=0,TRUE,FALSE)</f>
        <v>1</v>
      </c>
      <c r="BB343" s="53" t="b">
        <f>NOT(ISBLANK(Survey!$AU343))</f>
        <v>0</v>
      </c>
      <c r="BC343" s="37" t="str">
        <f t="shared" si="219"/>
        <v>Fail</v>
      </c>
      <c r="BD343" s="38">
        <f>ABS(Survey!$AL343)</f>
        <v>0</v>
      </c>
      <c r="BE343" s="38" cm="1">
        <f t="array" ref="BE343">SUM(SUMIF(Survey!AW343:BD343,{"&gt;0","&lt;0"})*{1,-1})-SUM(SUMIF(Survey!BF343:BM343,{"&gt;0","&lt;0"})*{1,-1})</f>
        <v>0</v>
      </c>
      <c r="BF343" s="46" t="str">
        <f t="shared" si="220"/>
        <v>No holdings</v>
      </c>
      <c r="BG343" s="37">
        <f t="shared" si="221"/>
        <v>0</v>
      </c>
      <c r="BH343" s="196" t="str">
        <f t="shared" si="222"/>
        <v>Fail</v>
      </c>
      <c r="BI343" s="47">
        <f>ABS(Survey!$AL343)</f>
        <v>0</v>
      </c>
      <c r="BJ343" s="47" cm="1">
        <f t="array" ref="BJ343">SUM(SUMIF(Survey!BO343:CH343,{"&gt;0","&lt;0"})*{1,-1})-SUM(SUMIF(Survey!CJ343:DC343,{"&gt;0","&lt;0"})*{1,-1})</f>
        <v>0</v>
      </c>
      <c r="BK343" s="48" t="str">
        <f t="shared" si="223"/>
        <v>No holdings</v>
      </c>
      <c r="BL343" s="49">
        <f t="shared" si="224"/>
        <v>0</v>
      </c>
      <c r="BM343" s="196" t="str">
        <f t="shared" si="225"/>
        <v>Pass</v>
      </c>
      <c r="BN343" s="54" t="b">
        <f>IF(ABS(Survey!$CH343)=0,TRUE,FALSE)</f>
        <v>1</v>
      </c>
      <c r="BO343" s="53" t="b">
        <f>NOT(ISBLANK(Survey!$CI343))</f>
        <v>0</v>
      </c>
      <c r="BP343" s="196" t="str">
        <f t="shared" si="226"/>
        <v>Pass</v>
      </c>
      <c r="BQ343" s="54" t="b">
        <f>IF(ABS(Survey!$DC343)=0,TRUE,FALSE)</f>
        <v>1</v>
      </c>
      <c r="BR343" s="53" t="b">
        <f>NOT(ISBLANK(Survey!$DD343))</f>
        <v>0</v>
      </c>
      <c r="BS343" s="37" t="str">
        <f t="shared" si="227"/>
        <v>Pass</v>
      </c>
      <c r="BT343" s="38" cm="1">
        <f t="array" ref="BT343">SUM(SUMIF(Survey!CD343,{"&gt;0","&lt;0"})*{1,-1})+SUM(SUMIF(Survey!CY343,{"&gt;0","&lt;0"})*{1,-1})</f>
        <v>0</v>
      </c>
      <c r="BU343" s="38">
        <f>SUM(SUMIF(Survey!DF343:DL343,{"&gt;0","&lt;0"})*{1,-1})+SUM(SUMIF(Survey!DN343:DT343,{"&gt;0","&lt;0"})*{1,-1})</f>
        <v>0</v>
      </c>
      <c r="BV343" s="37">
        <f t="shared" si="228"/>
        <v>0</v>
      </c>
      <c r="BW343" s="37">
        <f t="shared" si="229"/>
        <v>0</v>
      </c>
      <c r="BX343" s="196" t="str">
        <f t="shared" si="230"/>
        <v>Pass</v>
      </c>
      <c r="BY343" s="54" t="b">
        <f>IF(ABS(Survey!$DL343)=0,TRUE,FALSE)</f>
        <v>1</v>
      </c>
      <c r="BZ343" s="53" t="b">
        <f>NOT(ISBLANK(Survey!DM343))</f>
        <v>0</v>
      </c>
      <c r="CA343" s="196" t="str">
        <f t="shared" si="231"/>
        <v>Pass</v>
      </c>
      <c r="CB343" s="54" t="b">
        <f>IF(ABS(Survey!$DT343)=0,TRUE,FALSE)</f>
        <v>1</v>
      </c>
      <c r="CC343" s="53" t="b">
        <f>NOT(ISBLANK(Survey!$DU343))</f>
        <v>0</v>
      </c>
      <c r="CD343" s="196" t="str">
        <f t="shared" si="232"/>
        <v>Fail</v>
      </c>
      <c r="CE343" s="47">
        <f>SUM(SUMIF(Survey!EA343:EC343,{"&gt;0","&lt;0"})*{1,-1})</f>
        <v>0</v>
      </c>
      <c r="CF343" s="50">
        <f t="shared" si="233"/>
        <v>0</v>
      </c>
      <c r="CG343" s="50">
        <f t="shared" si="234"/>
        <v>100</v>
      </c>
      <c r="CH343" s="48" t="b">
        <f>IF(OR(Survey!$M343="ETF",Survey!$M343="ETF, alternative mutual fund",Survey!$M343="Closed-end", Survey!$M343="Split share corp"),TRUE,FALSE)</f>
        <v>0</v>
      </c>
      <c r="CI343" s="196" t="str">
        <f t="shared" si="235"/>
        <v>Fail</v>
      </c>
      <c r="CJ343" s="47">
        <f>SUM(SUMIF(Survey!EE343:EK343,{"&gt;0","&lt;0"})*{1,-1})</f>
        <v>0</v>
      </c>
      <c r="CK343" s="50">
        <f t="shared" si="236"/>
        <v>0</v>
      </c>
      <c r="CL343" s="49">
        <f t="shared" si="237"/>
        <v>100</v>
      </c>
      <c r="CM343" s="196" t="str">
        <f t="shared" si="238"/>
        <v>Fail</v>
      </c>
      <c r="CN343" s="47">
        <f>SUM(SUMIF(Survey!EM343:ES343,{"&gt;0","&lt;0"})*{1,-1})</f>
        <v>0</v>
      </c>
      <c r="CO343" s="50">
        <f t="shared" si="239"/>
        <v>0</v>
      </c>
      <c r="CP343" s="49">
        <f t="shared" si="240"/>
        <v>100</v>
      </c>
    </row>
    <row r="344" spans="1:94">
      <c r="A344" s="1">
        <v>341</v>
      </c>
      <c r="B344" s="37" t="str">
        <f t="shared" si="201"/>
        <v>Pass</v>
      </c>
      <c r="C344" s="37" t="str">
        <f>IF(COUNTBLANK(Survey!B344:ET344)=$C$2, "Pass", "Fail")</f>
        <v>Pass</v>
      </c>
      <c r="D344" s="37" t="str">
        <f t="shared" si="202"/>
        <v>Fail</v>
      </c>
      <c r="F344" s="196" t="str">
        <f t="shared" si="203"/>
        <v>Fail</v>
      </c>
      <c r="G344" s="43">
        <f>COUNTBLANK(Survey!B344:D344)+COUNTBLANK(Survey!G344)+COUNTBLANK(Survey!I344)+COUNTBLANK(Survey!L344:M344)+COUNTBLANK(Survey!P344)+COUNTBLANK(Survey!S344:U344)+COUNTBLANK(Survey!AA344:AC344)+COUNTBLANK(Survey!AF344:AG344)+COUNTBLANK(Survey!AK344)</f>
        <v>17</v>
      </c>
      <c r="H344" s="196" t="str">
        <f t="shared" si="204"/>
        <v>Pass</v>
      </c>
      <c r="I344" s="44">
        <f>LEN(Survey!E344)</f>
        <v>0</v>
      </c>
      <c r="J344" s="196" t="str">
        <f t="shared" si="205"/>
        <v>Pass</v>
      </c>
      <c r="K344" s="43">
        <f>LEN(Survey!F344)</f>
        <v>0</v>
      </c>
      <c r="L344" s="196" t="str">
        <f t="shared" si="206"/>
        <v>Pass</v>
      </c>
      <c r="M344" s="44">
        <f>LEN(Survey!H344)</f>
        <v>0</v>
      </c>
      <c r="N344" s="43" t="str">
        <f>IF(Survey!$L344="Prospectus fund", "Yes", "No")</f>
        <v>No</v>
      </c>
      <c r="O344" s="196" t="str">
        <f t="shared" si="207"/>
        <v>Pass</v>
      </c>
      <c r="P344" s="44">
        <f>MOD((LEN(Survey!J344)+2),11)</f>
        <v>2</v>
      </c>
      <c r="Q344" s="48" t="b">
        <f>IF(OR(Survey!$M344="ETF",Survey!$M344="ETF, alternative mutual fund",Survey!$M344="Closed-end", Survey!$M344="Split share corp", Survey!$I344="Yes"),TRUE,FALSE)</f>
        <v>0</v>
      </c>
      <c r="R344" s="196" t="str">
        <f>IFERROR(IF(AND(OR(U344=V344,V344 = "Either"),NOT(ISBLANK(Survey!K344))),"Pass","Fail"),"Pass")</f>
        <v>Fail</v>
      </c>
      <c r="S344" s="47" cm="1">
        <f t="array" ref="S344">SUM(SUMIF(Survey!BO344:CH344,{"&gt;0","&lt;0"})*{1,-1})</f>
        <v>0</v>
      </c>
      <c r="T344" s="54" cm="1">
        <f t="array" ref="T344">SUM(SUMIF(Survey!BR344,{"&gt;0","&lt;0"})*{1,-1})+SUM(SUMIF(Survey!CB344,{"&gt;0","&lt;0"})*{1,-1})</f>
        <v>0</v>
      </c>
      <c r="U344" s="54">
        <f>Survey!K344</f>
        <v>0</v>
      </c>
      <c r="V344" s="53" t="str">
        <f t="shared" si="208"/>
        <v>Stand-alone</v>
      </c>
      <c r="W344" s="196" t="str">
        <f t="shared" si="209"/>
        <v>Fail</v>
      </c>
      <c r="X344" s="93" cm="1">
        <f t="array" ref="X344">SUM(SUMIF(Survey!BO344:CH344,{"&gt;0","&lt;0"})*{1,-1})+SUM(SUMIF(Survey!CJ344:DC344,{"&gt;0","&lt;0"})*{1,-1})</f>
        <v>0</v>
      </c>
      <c r="Y344" s="93">
        <f>IFERROR(X344/(Survey!$AL344),0)</f>
        <v>0</v>
      </c>
      <c r="Z344" s="198" t="b">
        <f>IF(OR(Survey!$M344="Alternative strategy or hedge",Survey!$M344="Other",Survey!$L344="Prospectus fund"),TRUE,FALSE)</f>
        <v>0</v>
      </c>
      <c r="AA344" s="198" t="b">
        <f>NOT(ISBLANK(Survey!$M344))</f>
        <v>0</v>
      </c>
      <c r="AB344" s="196" t="str">
        <f t="shared" si="210"/>
        <v>Pass</v>
      </c>
      <c r="AC344" s="54" t="b">
        <f>NOT(ISNUMBER(SEARCH("Other",Survey!$P344)))</f>
        <v>1</v>
      </c>
      <c r="AD344" s="53" t="b">
        <f>NOT(ISBLANK(Survey!$Q344))</f>
        <v>0</v>
      </c>
      <c r="AE344" s="239" t="str" cm="1">
        <f t="array" ref="AE344">IF(OR(IF(OR($AG344+$AH344 = 2, $AI344=1), FALSE, TRUE), AND($AF344:$AF344 = 0)),"Pass","Fail")</f>
        <v>Pass</v>
      </c>
      <c r="AF344" s="235">
        <f>COUNTBLANK(Survey!$W344:$Z344)</f>
        <v>4</v>
      </c>
      <c r="AG344" s="235">
        <f>IF(Survey!$I344="Yes",1,0)</f>
        <v>0</v>
      </c>
      <c r="AH344" s="235">
        <f>IF(OR(Survey!$M344="Mutual fund",Survey!$M344="Alternative mutual fund",Survey!$M344="Money market"),1,0)</f>
        <v>0</v>
      </c>
      <c r="AI344" s="240">
        <f>IF(OR(Survey!$M344="ETF",Survey!$M344="ETF, alternative mutual fund"),1,0)</f>
        <v>0</v>
      </c>
      <c r="AJ344" s="196" t="str">
        <f t="shared" si="211"/>
        <v>Pass</v>
      </c>
      <c r="AK344" s="54" t="b">
        <f>NOT(ISNUMBER(SEARCH("Yes",Survey!$AC344)))</f>
        <v>1</v>
      </c>
      <c r="AL344" s="53" t="b">
        <f>IF(COUNTBLANK(Survey!$AD344:$AE344)=0,TRUE, FALSE)</f>
        <v>0</v>
      </c>
      <c r="AM344" s="196" t="str">
        <f t="shared" si="212"/>
        <v>Pass</v>
      </c>
      <c r="AN344" s="54" t="b">
        <f>NOT(ISNUMBER(SEARCH("Yes",Survey!$AF344)))</f>
        <v>1</v>
      </c>
      <c r="AO344" s="53" t="b">
        <f>NOT(ISBLANK(Survey!$AH344))</f>
        <v>0</v>
      </c>
      <c r="AP344" s="196" t="str">
        <f t="shared" si="213"/>
        <v>Pass</v>
      </c>
      <c r="AQ344" s="54" t="b">
        <f>NOT(OR(ISNUMBER(SEARCH("Other",Survey!$AH344)),ISNUMBER(SEARCH("Multiple",Survey!$AH344))))</f>
        <v>1</v>
      </c>
      <c r="AR344" s="53" t="b">
        <f>NOT(ISBLANK(Survey!$AI344))</f>
        <v>0</v>
      </c>
      <c r="AS344" s="196" t="str">
        <f t="shared" si="214"/>
        <v>Fail</v>
      </c>
      <c r="AT344" s="45">
        <f>(Survey!$AL344)</f>
        <v>0</v>
      </c>
      <c r="AU344" s="37" t="str">
        <f t="shared" si="215"/>
        <v>Fail</v>
      </c>
      <c r="AV344" s="38">
        <f>ABS(Survey!$AL344)</f>
        <v>0</v>
      </c>
      <c r="AW344" s="64">
        <f>ABS(Survey!$AM344)+Survey!$AN344-ABS(Survey!$AO344)+ABS(Survey!$AP344)-ABS(Survey!$AQ344)+ABS(Survey!$AR344)-ABS(Survey!$AS344)+Survey!$AT344</f>
        <v>0</v>
      </c>
      <c r="AX344" s="46" t="str">
        <f t="shared" si="216"/>
        <v>No holdings</v>
      </c>
      <c r="AY344" s="37">
        <f t="shared" si="217"/>
        <v>0</v>
      </c>
      <c r="AZ344" s="196" t="str">
        <f t="shared" si="218"/>
        <v>Pass</v>
      </c>
      <c r="BA344" s="54" t="b">
        <f>IF(ABS(Survey!$AT344)=0,TRUE,FALSE)</f>
        <v>1</v>
      </c>
      <c r="BB344" s="53" t="b">
        <f>NOT(ISBLANK(Survey!$AU344))</f>
        <v>0</v>
      </c>
      <c r="BC344" s="37" t="str">
        <f t="shared" si="219"/>
        <v>Fail</v>
      </c>
      <c r="BD344" s="38">
        <f>ABS(Survey!$AL344)</f>
        <v>0</v>
      </c>
      <c r="BE344" s="38" cm="1">
        <f t="array" ref="BE344">SUM(SUMIF(Survey!AW344:BD344,{"&gt;0","&lt;0"})*{1,-1})-SUM(SUMIF(Survey!BF344:BM344,{"&gt;0","&lt;0"})*{1,-1})</f>
        <v>0</v>
      </c>
      <c r="BF344" s="46" t="str">
        <f t="shared" si="220"/>
        <v>No holdings</v>
      </c>
      <c r="BG344" s="37">
        <f t="shared" si="221"/>
        <v>0</v>
      </c>
      <c r="BH344" s="196" t="str">
        <f t="shared" si="222"/>
        <v>Fail</v>
      </c>
      <c r="BI344" s="47">
        <f>ABS(Survey!$AL344)</f>
        <v>0</v>
      </c>
      <c r="BJ344" s="47" cm="1">
        <f t="array" ref="BJ344">SUM(SUMIF(Survey!BO344:CH344,{"&gt;0","&lt;0"})*{1,-1})-SUM(SUMIF(Survey!CJ344:DC344,{"&gt;0","&lt;0"})*{1,-1})</f>
        <v>0</v>
      </c>
      <c r="BK344" s="48" t="str">
        <f t="shared" si="223"/>
        <v>No holdings</v>
      </c>
      <c r="BL344" s="49">
        <f t="shared" si="224"/>
        <v>0</v>
      </c>
      <c r="BM344" s="196" t="str">
        <f t="shared" si="225"/>
        <v>Pass</v>
      </c>
      <c r="BN344" s="54" t="b">
        <f>IF(ABS(Survey!$CH344)=0,TRUE,FALSE)</f>
        <v>1</v>
      </c>
      <c r="BO344" s="53" t="b">
        <f>NOT(ISBLANK(Survey!$CI344))</f>
        <v>0</v>
      </c>
      <c r="BP344" s="196" t="str">
        <f t="shared" si="226"/>
        <v>Pass</v>
      </c>
      <c r="BQ344" s="54" t="b">
        <f>IF(ABS(Survey!$DC344)=0,TRUE,FALSE)</f>
        <v>1</v>
      </c>
      <c r="BR344" s="53" t="b">
        <f>NOT(ISBLANK(Survey!$DD344))</f>
        <v>0</v>
      </c>
      <c r="BS344" s="37" t="str">
        <f t="shared" si="227"/>
        <v>Pass</v>
      </c>
      <c r="BT344" s="38" cm="1">
        <f t="array" ref="BT344">SUM(SUMIF(Survey!CD344,{"&gt;0","&lt;0"})*{1,-1})+SUM(SUMIF(Survey!CY344,{"&gt;0","&lt;0"})*{1,-1})</f>
        <v>0</v>
      </c>
      <c r="BU344" s="38">
        <f>SUM(SUMIF(Survey!DF344:DL344,{"&gt;0","&lt;0"})*{1,-1})+SUM(SUMIF(Survey!DN344:DT344,{"&gt;0","&lt;0"})*{1,-1})</f>
        <v>0</v>
      </c>
      <c r="BV344" s="37">
        <f t="shared" si="228"/>
        <v>0</v>
      </c>
      <c r="BW344" s="37">
        <f t="shared" si="229"/>
        <v>0</v>
      </c>
      <c r="BX344" s="196" t="str">
        <f t="shared" si="230"/>
        <v>Pass</v>
      </c>
      <c r="BY344" s="54" t="b">
        <f>IF(ABS(Survey!$DL344)=0,TRUE,FALSE)</f>
        <v>1</v>
      </c>
      <c r="BZ344" s="53" t="b">
        <f>NOT(ISBLANK(Survey!DM344))</f>
        <v>0</v>
      </c>
      <c r="CA344" s="196" t="str">
        <f t="shared" si="231"/>
        <v>Pass</v>
      </c>
      <c r="CB344" s="54" t="b">
        <f>IF(ABS(Survey!$DT344)=0,TRUE,FALSE)</f>
        <v>1</v>
      </c>
      <c r="CC344" s="53" t="b">
        <f>NOT(ISBLANK(Survey!$DU344))</f>
        <v>0</v>
      </c>
      <c r="CD344" s="196" t="str">
        <f t="shared" si="232"/>
        <v>Fail</v>
      </c>
      <c r="CE344" s="47">
        <f>SUM(SUMIF(Survey!EA344:EC344,{"&gt;0","&lt;0"})*{1,-1})</f>
        <v>0</v>
      </c>
      <c r="CF344" s="50">
        <f t="shared" si="233"/>
        <v>0</v>
      </c>
      <c r="CG344" s="50">
        <f t="shared" si="234"/>
        <v>100</v>
      </c>
      <c r="CH344" s="48" t="b">
        <f>IF(OR(Survey!$M344="ETF",Survey!$M344="ETF, alternative mutual fund",Survey!$M344="Closed-end", Survey!$M344="Split share corp"),TRUE,FALSE)</f>
        <v>0</v>
      </c>
      <c r="CI344" s="196" t="str">
        <f t="shared" si="235"/>
        <v>Fail</v>
      </c>
      <c r="CJ344" s="47">
        <f>SUM(SUMIF(Survey!EE344:EK344,{"&gt;0","&lt;0"})*{1,-1})</f>
        <v>0</v>
      </c>
      <c r="CK344" s="50">
        <f t="shared" si="236"/>
        <v>0</v>
      </c>
      <c r="CL344" s="49">
        <f t="shared" si="237"/>
        <v>100</v>
      </c>
      <c r="CM344" s="196" t="str">
        <f t="shared" si="238"/>
        <v>Fail</v>
      </c>
      <c r="CN344" s="47">
        <f>SUM(SUMIF(Survey!EM344:ES344,{"&gt;0","&lt;0"})*{1,-1})</f>
        <v>0</v>
      </c>
      <c r="CO344" s="50">
        <f t="shared" si="239"/>
        <v>0</v>
      </c>
      <c r="CP344" s="49">
        <f t="shared" si="240"/>
        <v>100</v>
      </c>
    </row>
    <row r="345" spans="1:94">
      <c r="A345" s="1">
        <v>342</v>
      </c>
      <c r="B345" s="37" t="str">
        <f t="shared" si="201"/>
        <v>Pass</v>
      </c>
      <c r="C345" s="37" t="str">
        <f>IF(COUNTBLANK(Survey!B345:ET345)=$C$2, "Pass", "Fail")</f>
        <v>Pass</v>
      </c>
      <c r="D345" s="37" t="str">
        <f t="shared" si="202"/>
        <v>Fail</v>
      </c>
      <c r="F345" s="196" t="str">
        <f t="shared" si="203"/>
        <v>Fail</v>
      </c>
      <c r="G345" s="43">
        <f>COUNTBLANK(Survey!B345:D345)+COUNTBLANK(Survey!G345)+COUNTBLANK(Survey!I345)+COUNTBLANK(Survey!L345:M345)+COUNTBLANK(Survey!P345)+COUNTBLANK(Survey!S345:U345)+COUNTBLANK(Survey!AA345:AC345)+COUNTBLANK(Survey!AF345:AG345)+COUNTBLANK(Survey!AK345)</f>
        <v>17</v>
      </c>
      <c r="H345" s="196" t="str">
        <f t="shared" si="204"/>
        <v>Pass</v>
      </c>
      <c r="I345" s="44">
        <f>LEN(Survey!E345)</f>
        <v>0</v>
      </c>
      <c r="J345" s="196" t="str">
        <f t="shared" si="205"/>
        <v>Pass</v>
      </c>
      <c r="K345" s="43">
        <f>LEN(Survey!F345)</f>
        <v>0</v>
      </c>
      <c r="L345" s="196" t="str">
        <f t="shared" si="206"/>
        <v>Pass</v>
      </c>
      <c r="M345" s="44">
        <f>LEN(Survey!H345)</f>
        <v>0</v>
      </c>
      <c r="N345" s="43" t="str">
        <f>IF(Survey!$L345="Prospectus fund", "Yes", "No")</f>
        <v>No</v>
      </c>
      <c r="O345" s="196" t="str">
        <f t="shared" si="207"/>
        <v>Pass</v>
      </c>
      <c r="P345" s="44">
        <f>MOD((LEN(Survey!J345)+2),11)</f>
        <v>2</v>
      </c>
      <c r="Q345" s="48" t="b">
        <f>IF(OR(Survey!$M345="ETF",Survey!$M345="ETF, alternative mutual fund",Survey!$M345="Closed-end", Survey!$M345="Split share corp", Survey!$I345="Yes"),TRUE,FALSE)</f>
        <v>0</v>
      </c>
      <c r="R345" s="196" t="str">
        <f>IFERROR(IF(AND(OR(U345=V345,V345 = "Either"),NOT(ISBLANK(Survey!K345))),"Pass","Fail"),"Pass")</f>
        <v>Fail</v>
      </c>
      <c r="S345" s="47" cm="1">
        <f t="array" ref="S345">SUM(SUMIF(Survey!BO345:CH345,{"&gt;0","&lt;0"})*{1,-1})</f>
        <v>0</v>
      </c>
      <c r="T345" s="54" cm="1">
        <f t="array" ref="T345">SUM(SUMIF(Survey!BR345,{"&gt;0","&lt;0"})*{1,-1})+SUM(SUMIF(Survey!CB345,{"&gt;0","&lt;0"})*{1,-1})</f>
        <v>0</v>
      </c>
      <c r="U345" s="54">
        <f>Survey!K345</f>
        <v>0</v>
      </c>
      <c r="V345" s="53" t="str">
        <f t="shared" si="208"/>
        <v>Stand-alone</v>
      </c>
      <c r="W345" s="196" t="str">
        <f t="shared" si="209"/>
        <v>Fail</v>
      </c>
      <c r="X345" s="93" cm="1">
        <f t="array" ref="X345">SUM(SUMIF(Survey!BO345:CH345,{"&gt;0","&lt;0"})*{1,-1})+SUM(SUMIF(Survey!CJ345:DC345,{"&gt;0","&lt;0"})*{1,-1})</f>
        <v>0</v>
      </c>
      <c r="Y345" s="93">
        <f>IFERROR(X345/(Survey!$AL345),0)</f>
        <v>0</v>
      </c>
      <c r="Z345" s="198" t="b">
        <f>IF(OR(Survey!$M345="Alternative strategy or hedge",Survey!$M345="Other",Survey!$L345="Prospectus fund"),TRUE,FALSE)</f>
        <v>0</v>
      </c>
      <c r="AA345" s="198" t="b">
        <f>NOT(ISBLANK(Survey!$M345))</f>
        <v>0</v>
      </c>
      <c r="AB345" s="196" t="str">
        <f t="shared" si="210"/>
        <v>Pass</v>
      </c>
      <c r="AC345" s="54" t="b">
        <f>NOT(ISNUMBER(SEARCH("Other",Survey!$P345)))</f>
        <v>1</v>
      </c>
      <c r="AD345" s="53" t="b">
        <f>NOT(ISBLANK(Survey!$Q345))</f>
        <v>0</v>
      </c>
      <c r="AE345" s="239" t="str" cm="1">
        <f t="array" ref="AE345">IF(OR(IF(OR($AG345+$AH345 = 2, $AI345=1), FALSE, TRUE), AND($AF345:$AF345 = 0)),"Pass","Fail")</f>
        <v>Pass</v>
      </c>
      <c r="AF345" s="235">
        <f>COUNTBLANK(Survey!$W345:$Z345)</f>
        <v>4</v>
      </c>
      <c r="AG345" s="235">
        <f>IF(Survey!$I345="Yes",1,0)</f>
        <v>0</v>
      </c>
      <c r="AH345" s="235">
        <f>IF(OR(Survey!$M345="Mutual fund",Survey!$M345="Alternative mutual fund",Survey!$M345="Money market"),1,0)</f>
        <v>0</v>
      </c>
      <c r="AI345" s="240">
        <f>IF(OR(Survey!$M345="ETF",Survey!$M345="ETF, alternative mutual fund"),1,0)</f>
        <v>0</v>
      </c>
      <c r="AJ345" s="196" t="str">
        <f t="shared" si="211"/>
        <v>Pass</v>
      </c>
      <c r="AK345" s="54" t="b">
        <f>NOT(ISNUMBER(SEARCH("Yes",Survey!$AC345)))</f>
        <v>1</v>
      </c>
      <c r="AL345" s="53" t="b">
        <f>IF(COUNTBLANK(Survey!$AD345:$AE345)=0,TRUE, FALSE)</f>
        <v>0</v>
      </c>
      <c r="AM345" s="196" t="str">
        <f t="shared" si="212"/>
        <v>Pass</v>
      </c>
      <c r="AN345" s="54" t="b">
        <f>NOT(ISNUMBER(SEARCH("Yes",Survey!$AF345)))</f>
        <v>1</v>
      </c>
      <c r="AO345" s="53" t="b">
        <f>NOT(ISBLANK(Survey!$AH345))</f>
        <v>0</v>
      </c>
      <c r="AP345" s="196" t="str">
        <f t="shared" si="213"/>
        <v>Pass</v>
      </c>
      <c r="AQ345" s="54" t="b">
        <f>NOT(OR(ISNUMBER(SEARCH("Other",Survey!$AH345)),ISNUMBER(SEARCH("Multiple",Survey!$AH345))))</f>
        <v>1</v>
      </c>
      <c r="AR345" s="53" t="b">
        <f>NOT(ISBLANK(Survey!$AI345))</f>
        <v>0</v>
      </c>
      <c r="AS345" s="196" t="str">
        <f t="shared" si="214"/>
        <v>Fail</v>
      </c>
      <c r="AT345" s="45">
        <f>(Survey!$AL345)</f>
        <v>0</v>
      </c>
      <c r="AU345" s="37" t="str">
        <f t="shared" si="215"/>
        <v>Fail</v>
      </c>
      <c r="AV345" s="38">
        <f>ABS(Survey!$AL345)</f>
        <v>0</v>
      </c>
      <c r="AW345" s="64">
        <f>ABS(Survey!$AM345)+Survey!$AN345-ABS(Survey!$AO345)+ABS(Survey!$AP345)-ABS(Survey!$AQ345)+ABS(Survey!$AR345)-ABS(Survey!$AS345)+Survey!$AT345</f>
        <v>0</v>
      </c>
      <c r="AX345" s="46" t="str">
        <f t="shared" si="216"/>
        <v>No holdings</v>
      </c>
      <c r="AY345" s="37">
        <f t="shared" si="217"/>
        <v>0</v>
      </c>
      <c r="AZ345" s="196" t="str">
        <f t="shared" si="218"/>
        <v>Pass</v>
      </c>
      <c r="BA345" s="54" t="b">
        <f>IF(ABS(Survey!$AT345)=0,TRUE,FALSE)</f>
        <v>1</v>
      </c>
      <c r="BB345" s="53" t="b">
        <f>NOT(ISBLANK(Survey!$AU345))</f>
        <v>0</v>
      </c>
      <c r="BC345" s="37" t="str">
        <f t="shared" si="219"/>
        <v>Fail</v>
      </c>
      <c r="BD345" s="38">
        <f>ABS(Survey!$AL345)</f>
        <v>0</v>
      </c>
      <c r="BE345" s="38" cm="1">
        <f t="array" ref="BE345">SUM(SUMIF(Survey!AW345:BD345,{"&gt;0","&lt;0"})*{1,-1})-SUM(SUMIF(Survey!BF345:BM345,{"&gt;0","&lt;0"})*{1,-1})</f>
        <v>0</v>
      </c>
      <c r="BF345" s="46" t="str">
        <f t="shared" si="220"/>
        <v>No holdings</v>
      </c>
      <c r="BG345" s="37">
        <f t="shared" si="221"/>
        <v>0</v>
      </c>
      <c r="BH345" s="196" t="str">
        <f t="shared" si="222"/>
        <v>Fail</v>
      </c>
      <c r="BI345" s="47">
        <f>ABS(Survey!$AL345)</f>
        <v>0</v>
      </c>
      <c r="BJ345" s="47" cm="1">
        <f t="array" ref="BJ345">SUM(SUMIF(Survey!BO345:CH345,{"&gt;0","&lt;0"})*{1,-1})-SUM(SUMIF(Survey!CJ345:DC345,{"&gt;0","&lt;0"})*{1,-1})</f>
        <v>0</v>
      </c>
      <c r="BK345" s="48" t="str">
        <f t="shared" si="223"/>
        <v>No holdings</v>
      </c>
      <c r="BL345" s="49">
        <f t="shared" si="224"/>
        <v>0</v>
      </c>
      <c r="BM345" s="196" t="str">
        <f t="shared" si="225"/>
        <v>Pass</v>
      </c>
      <c r="BN345" s="54" t="b">
        <f>IF(ABS(Survey!$CH345)=0,TRUE,FALSE)</f>
        <v>1</v>
      </c>
      <c r="BO345" s="53" t="b">
        <f>NOT(ISBLANK(Survey!$CI345))</f>
        <v>0</v>
      </c>
      <c r="BP345" s="196" t="str">
        <f t="shared" si="226"/>
        <v>Pass</v>
      </c>
      <c r="BQ345" s="54" t="b">
        <f>IF(ABS(Survey!$DC345)=0,TRUE,FALSE)</f>
        <v>1</v>
      </c>
      <c r="BR345" s="53" t="b">
        <f>NOT(ISBLANK(Survey!$DD345))</f>
        <v>0</v>
      </c>
      <c r="BS345" s="37" t="str">
        <f t="shared" si="227"/>
        <v>Pass</v>
      </c>
      <c r="BT345" s="38" cm="1">
        <f t="array" ref="BT345">SUM(SUMIF(Survey!CD345,{"&gt;0","&lt;0"})*{1,-1})+SUM(SUMIF(Survey!CY345,{"&gt;0","&lt;0"})*{1,-1})</f>
        <v>0</v>
      </c>
      <c r="BU345" s="38">
        <f>SUM(SUMIF(Survey!DF345:DL345,{"&gt;0","&lt;0"})*{1,-1})+SUM(SUMIF(Survey!DN345:DT345,{"&gt;0","&lt;0"})*{1,-1})</f>
        <v>0</v>
      </c>
      <c r="BV345" s="37">
        <f t="shared" si="228"/>
        <v>0</v>
      </c>
      <c r="BW345" s="37">
        <f t="shared" si="229"/>
        <v>0</v>
      </c>
      <c r="BX345" s="196" t="str">
        <f t="shared" si="230"/>
        <v>Pass</v>
      </c>
      <c r="BY345" s="54" t="b">
        <f>IF(ABS(Survey!$DL345)=0,TRUE,FALSE)</f>
        <v>1</v>
      </c>
      <c r="BZ345" s="53" t="b">
        <f>NOT(ISBLANK(Survey!DM345))</f>
        <v>0</v>
      </c>
      <c r="CA345" s="196" t="str">
        <f t="shared" si="231"/>
        <v>Pass</v>
      </c>
      <c r="CB345" s="54" t="b">
        <f>IF(ABS(Survey!$DT345)=0,TRUE,FALSE)</f>
        <v>1</v>
      </c>
      <c r="CC345" s="53" t="b">
        <f>NOT(ISBLANK(Survey!$DU345))</f>
        <v>0</v>
      </c>
      <c r="CD345" s="196" t="str">
        <f t="shared" si="232"/>
        <v>Fail</v>
      </c>
      <c r="CE345" s="47">
        <f>SUM(SUMIF(Survey!EA345:EC345,{"&gt;0","&lt;0"})*{1,-1})</f>
        <v>0</v>
      </c>
      <c r="CF345" s="50">
        <f t="shared" si="233"/>
        <v>0</v>
      </c>
      <c r="CG345" s="50">
        <f t="shared" si="234"/>
        <v>100</v>
      </c>
      <c r="CH345" s="48" t="b">
        <f>IF(OR(Survey!$M345="ETF",Survey!$M345="ETF, alternative mutual fund",Survey!$M345="Closed-end", Survey!$M345="Split share corp"),TRUE,FALSE)</f>
        <v>0</v>
      </c>
      <c r="CI345" s="196" t="str">
        <f t="shared" si="235"/>
        <v>Fail</v>
      </c>
      <c r="CJ345" s="47">
        <f>SUM(SUMIF(Survey!EE345:EK345,{"&gt;0","&lt;0"})*{1,-1})</f>
        <v>0</v>
      </c>
      <c r="CK345" s="50">
        <f t="shared" si="236"/>
        <v>0</v>
      </c>
      <c r="CL345" s="49">
        <f t="shared" si="237"/>
        <v>100</v>
      </c>
      <c r="CM345" s="196" t="str">
        <f t="shared" si="238"/>
        <v>Fail</v>
      </c>
      <c r="CN345" s="47">
        <f>SUM(SUMIF(Survey!EM345:ES345,{"&gt;0","&lt;0"})*{1,-1})</f>
        <v>0</v>
      </c>
      <c r="CO345" s="50">
        <f t="shared" si="239"/>
        <v>0</v>
      </c>
      <c r="CP345" s="49">
        <f t="shared" si="240"/>
        <v>100</v>
      </c>
    </row>
    <row r="346" spans="1:94">
      <c r="A346" s="1">
        <v>343</v>
      </c>
      <c r="B346" s="37" t="str">
        <f t="shared" si="201"/>
        <v>Pass</v>
      </c>
      <c r="C346" s="37" t="str">
        <f>IF(COUNTBLANK(Survey!B346:ET346)=$C$2, "Pass", "Fail")</f>
        <v>Pass</v>
      </c>
      <c r="D346" s="37" t="str">
        <f t="shared" si="202"/>
        <v>Fail</v>
      </c>
      <c r="F346" s="196" t="str">
        <f t="shared" si="203"/>
        <v>Fail</v>
      </c>
      <c r="G346" s="43">
        <f>COUNTBLANK(Survey!B346:D346)+COUNTBLANK(Survey!G346)+COUNTBLANK(Survey!I346)+COUNTBLANK(Survey!L346:M346)+COUNTBLANK(Survey!P346)+COUNTBLANK(Survey!S346:U346)+COUNTBLANK(Survey!AA346:AC346)+COUNTBLANK(Survey!AF346:AG346)+COUNTBLANK(Survey!AK346)</f>
        <v>17</v>
      </c>
      <c r="H346" s="196" t="str">
        <f t="shared" si="204"/>
        <v>Pass</v>
      </c>
      <c r="I346" s="44">
        <f>LEN(Survey!E346)</f>
        <v>0</v>
      </c>
      <c r="J346" s="196" t="str">
        <f t="shared" si="205"/>
        <v>Pass</v>
      </c>
      <c r="K346" s="43">
        <f>LEN(Survey!F346)</f>
        <v>0</v>
      </c>
      <c r="L346" s="196" t="str">
        <f t="shared" si="206"/>
        <v>Pass</v>
      </c>
      <c r="M346" s="44">
        <f>LEN(Survey!H346)</f>
        <v>0</v>
      </c>
      <c r="N346" s="43" t="str">
        <f>IF(Survey!$L346="Prospectus fund", "Yes", "No")</f>
        <v>No</v>
      </c>
      <c r="O346" s="196" t="str">
        <f t="shared" si="207"/>
        <v>Pass</v>
      </c>
      <c r="P346" s="44">
        <f>MOD((LEN(Survey!J346)+2),11)</f>
        <v>2</v>
      </c>
      <c r="Q346" s="48" t="b">
        <f>IF(OR(Survey!$M346="ETF",Survey!$M346="ETF, alternative mutual fund",Survey!$M346="Closed-end", Survey!$M346="Split share corp", Survey!$I346="Yes"),TRUE,FALSE)</f>
        <v>0</v>
      </c>
      <c r="R346" s="196" t="str">
        <f>IFERROR(IF(AND(OR(U346=V346,V346 = "Either"),NOT(ISBLANK(Survey!K346))),"Pass","Fail"),"Pass")</f>
        <v>Fail</v>
      </c>
      <c r="S346" s="47" cm="1">
        <f t="array" ref="S346">SUM(SUMIF(Survey!BO346:CH346,{"&gt;0","&lt;0"})*{1,-1})</f>
        <v>0</v>
      </c>
      <c r="T346" s="54" cm="1">
        <f t="array" ref="T346">SUM(SUMIF(Survey!BR346,{"&gt;0","&lt;0"})*{1,-1})+SUM(SUMIF(Survey!CB346,{"&gt;0","&lt;0"})*{1,-1})</f>
        <v>0</v>
      </c>
      <c r="U346" s="54">
        <f>Survey!K346</f>
        <v>0</v>
      </c>
      <c r="V346" s="53" t="str">
        <f t="shared" si="208"/>
        <v>Stand-alone</v>
      </c>
      <c r="W346" s="196" t="str">
        <f t="shared" si="209"/>
        <v>Fail</v>
      </c>
      <c r="X346" s="93" cm="1">
        <f t="array" ref="X346">SUM(SUMIF(Survey!BO346:CH346,{"&gt;0","&lt;0"})*{1,-1})+SUM(SUMIF(Survey!CJ346:DC346,{"&gt;0","&lt;0"})*{1,-1})</f>
        <v>0</v>
      </c>
      <c r="Y346" s="93">
        <f>IFERROR(X346/(Survey!$AL346),0)</f>
        <v>0</v>
      </c>
      <c r="Z346" s="198" t="b">
        <f>IF(OR(Survey!$M346="Alternative strategy or hedge",Survey!$M346="Other",Survey!$L346="Prospectus fund"),TRUE,FALSE)</f>
        <v>0</v>
      </c>
      <c r="AA346" s="198" t="b">
        <f>NOT(ISBLANK(Survey!$M346))</f>
        <v>0</v>
      </c>
      <c r="AB346" s="196" t="str">
        <f t="shared" si="210"/>
        <v>Pass</v>
      </c>
      <c r="AC346" s="54" t="b">
        <f>NOT(ISNUMBER(SEARCH("Other",Survey!$P346)))</f>
        <v>1</v>
      </c>
      <c r="AD346" s="53" t="b">
        <f>NOT(ISBLANK(Survey!$Q346))</f>
        <v>0</v>
      </c>
      <c r="AE346" s="239" t="str" cm="1">
        <f t="array" ref="AE346">IF(OR(IF(OR($AG346+$AH346 = 2, $AI346=1), FALSE, TRUE), AND($AF346:$AF346 = 0)),"Pass","Fail")</f>
        <v>Pass</v>
      </c>
      <c r="AF346" s="235">
        <f>COUNTBLANK(Survey!$W346:$Z346)</f>
        <v>4</v>
      </c>
      <c r="AG346" s="235">
        <f>IF(Survey!$I346="Yes",1,0)</f>
        <v>0</v>
      </c>
      <c r="AH346" s="235">
        <f>IF(OR(Survey!$M346="Mutual fund",Survey!$M346="Alternative mutual fund",Survey!$M346="Money market"),1,0)</f>
        <v>0</v>
      </c>
      <c r="AI346" s="240">
        <f>IF(OR(Survey!$M346="ETF",Survey!$M346="ETF, alternative mutual fund"),1,0)</f>
        <v>0</v>
      </c>
      <c r="AJ346" s="196" t="str">
        <f t="shared" si="211"/>
        <v>Pass</v>
      </c>
      <c r="AK346" s="54" t="b">
        <f>NOT(ISNUMBER(SEARCH("Yes",Survey!$AC346)))</f>
        <v>1</v>
      </c>
      <c r="AL346" s="53" t="b">
        <f>IF(COUNTBLANK(Survey!$AD346:$AE346)=0,TRUE, FALSE)</f>
        <v>0</v>
      </c>
      <c r="AM346" s="196" t="str">
        <f t="shared" si="212"/>
        <v>Pass</v>
      </c>
      <c r="AN346" s="54" t="b">
        <f>NOT(ISNUMBER(SEARCH("Yes",Survey!$AF346)))</f>
        <v>1</v>
      </c>
      <c r="AO346" s="53" t="b">
        <f>NOT(ISBLANK(Survey!$AH346))</f>
        <v>0</v>
      </c>
      <c r="AP346" s="196" t="str">
        <f t="shared" si="213"/>
        <v>Pass</v>
      </c>
      <c r="AQ346" s="54" t="b">
        <f>NOT(OR(ISNUMBER(SEARCH("Other",Survey!$AH346)),ISNUMBER(SEARCH("Multiple",Survey!$AH346))))</f>
        <v>1</v>
      </c>
      <c r="AR346" s="53" t="b">
        <f>NOT(ISBLANK(Survey!$AI346))</f>
        <v>0</v>
      </c>
      <c r="AS346" s="196" t="str">
        <f t="shared" si="214"/>
        <v>Fail</v>
      </c>
      <c r="AT346" s="45">
        <f>(Survey!$AL346)</f>
        <v>0</v>
      </c>
      <c r="AU346" s="37" t="str">
        <f t="shared" si="215"/>
        <v>Fail</v>
      </c>
      <c r="AV346" s="38">
        <f>ABS(Survey!$AL346)</f>
        <v>0</v>
      </c>
      <c r="AW346" s="64">
        <f>ABS(Survey!$AM346)+Survey!$AN346-ABS(Survey!$AO346)+ABS(Survey!$AP346)-ABS(Survey!$AQ346)+ABS(Survey!$AR346)-ABS(Survey!$AS346)+Survey!$AT346</f>
        <v>0</v>
      </c>
      <c r="AX346" s="46" t="str">
        <f t="shared" si="216"/>
        <v>No holdings</v>
      </c>
      <c r="AY346" s="37">
        <f t="shared" si="217"/>
        <v>0</v>
      </c>
      <c r="AZ346" s="196" t="str">
        <f t="shared" si="218"/>
        <v>Pass</v>
      </c>
      <c r="BA346" s="54" t="b">
        <f>IF(ABS(Survey!$AT346)=0,TRUE,FALSE)</f>
        <v>1</v>
      </c>
      <c r="BB346" s="53" t="b">
        <f>NOT(ISBLANK(Survey!$AU346))</f>
        <v>0</v>
      </c>
      <c r="BC346" s="37" t="str">
        <f t="shared" si="219"/>
        <v>Fail</v>
      </c>
      <c r="BD346" s="38">
        <f>ABS(Survey!$AL346)</f>
        <v>0</v>
      </c>
      <c r="BE346" s="38" cm="1">
        <f t="array" ref="BE346">SUM(SUMIF(Survey!AW346:BD346,{"&gt;0","&lt;0"})*{1,-1})-SUM(SUMIF(Survey!BF346:BM346,{"&gt;0","&lt;0"})*{1,-1})</f>
        <v>0</v>
      </c>
      <c r="BF346" s="46" t="str">
        <f t="shared" si="220"/>
        <v>No holdings</v>
      </c>
      <c r="BG346" s="37">
        <f t="shared" si="221"/>
        <v>0</v>
      </c>
      <c r="BH346" s="196" t="str">
        <f t="shared" si="222"/>
        <v>Fail</v>
      </c>
      <c r="BI346" s="47">
        <f>ABS(Survey!$AL346)</f>
        <v>0</v>
      </c>
      <c r="BJ346" s="47" cm="1">
        <f t="array" ref="BJ346">SUM(SUMIF(Survey!BO346:CH346,{"&gt;0","&lt;0"})*{1,-1})-SUM(SUMIF(Survey!CJ346:DC346,{"&gt;0","&lt;0"})*{1,-1})</f>
        <v>0</v>
      </c>
      <c r="BK346" s="48" t="str">
        <f t="shared" si="223"/>
        <v>No holdings</v>
      </c>
      <c r="BL346" s="49">
        <f t="shared" si="224"/>
        <v>0</v>
      </c>
      <c r="BM346" s="196" t="str">
        <f t="shared" si="225"/>
        <v>Pass</v>
      </c>
      <c r="BN346" s="54" t="b">
        <f>IF(ABS(Survey!$CH346)=0,TRUE,FALSE)</f>
        <v>1</v>
      </c>
      <c r="BO346" s="53" t="b">
        <f>NOT(ISBLANK(Survey!$CI346))</f>
        <v>0</v>
      </c>
      <c r="BP346" s="196" t="str">
        <f t="shared" si="226"/>
        <v>Pass</v>
      </c>
      <c r="BQ346" s="54" t="b">
        <f>IF(ABS(Survey!$DC346)=0,TRUE,FALSE)</f>
        <v>1</v>
      </c>
      <c r="BR346" s="53" t="b">
        <f>NOT(ISBLANK(Survey!$DD346))</f>
        <v>0</v>
      </c>
      <c r="BS346" s="37" t="str">
        <f t="shared" si="227"/>
        <v>Pass</v>
      </c>
      <c r="BT346" s="38" cm="1">
        <f t="array" ref="BT346">SUM(SUMIF(Survey!CD346,{"&gt;0","&lt;0"})*{1,-1})+SUM(SUMIF(Survey!CY346,{"&gt;0","&lt;0"})*{1,-1})</f>
        <v>0</v>
      </c>
      <c r="BU346" s="38">
        <f>SUM(SUMIF(Survey!DF346:DL346,{"&gt;0","&lt;0"})*{1,-1})+SUM(SUMIF(Survey!DN346:DT346,{"&gt;0","&lt;0"})*{1,-1})</f>
        <v>0</v>
      </c>
      <c r="BV346" s="37">
        <f t="shared" si="228"/>
        <v>0</v>
      </c>
      <c r="BW346" s="37">
        <f t="shared" si="229"/>
        <v>0</v>
      </c>
      <c r="BX346" s="196" t="str">
        <f t="shared" si="230"/>
        <v>Pass</v>
      </c>
      <c r="BY346" s="54" t="b">
        <f>IF(ABS(Survey!$DL346)=0,TRUE,FALSE)</f>
        <v>1</v>
      </c>
      <c r="BZ346" s="53" t="b">
        <f>NOT(ISBLANK(Survey!DM346))</f>
        <v>0</v>
      </c>
      <c r="CA346" s="196" t="str">
        <f t="shared" si="231"/>
        <v>Pass</v>
      </c>
      <c r="CB346" s="54" t="b">
        <f>IF(ABS(Survey!$DT346)=0,TRUE,FALSE)</f>
        <v>1</v>
      </c>
      <c r="CC346" s="53" t="b">
        <f>NOT(ISBLANK(Survey!$DU346))</f>
        <v>0</v>
      </c>
      <c r="CD346" s="196" t="str">
        <f t="shared" si="232"/>
        <v>Fail</v>
      </c>
      <c r="CE346" s="47">
        <f>SUM(SUMIF(Survey!EA346:EC346,{"&gt;0","&lt;0"})*{1,-1})</f>
        <v>0</v>
      </c>
      <c r="CF346" s="50">
        <f t="shared" si="233"/>
        <v>0</v>
      </c>
      <c r="CG346" s="50">
        <f t="shared" si="234"/>
        <v>100</v>
      </c>
      <c r="CH346" s="48" t="b">
        <f>IF(OR(Survey!$M346="ETF",Survey!$M346="ETF, alternative mutual fund",Survey!$M346="Closed-end", Survey!$M346="Split share corp"),TRUE,FALSE)</f>
        <v>0</v>
      </c>
      <c r="CI346" s="196" t="str">
        <f t="shared" si="235"/>
        <v>Fail</v>
      </c>
      <c r="CJ346" s="47">
        <f>SUM(SUMIF(Survey!EE346:EK346,{"&gt;0","&lt;0"})*{1,-1})</f>
        <v>0</v>
      </c>
      <c r="CK346" s="50">
        <f t="shared" si="236"/>
        <v>0</v>
      </c>
      <c r="CL346" s="49">
        <f t="shared" si="237"/>
        <v>100</v>
      </c>
      <c r="CM346" s="196" t="str">
        <f t="shared" si="238"/>
        <v>Fail</v>
      </c>
      <c r="CN346" s="47">
        <f>SUM(SUMIF(Survey!EM346:ES346,{"&gt;0","&lt;0"})*{1,-1})</f>
        <v>0</v>
      </c>
      <c r="CO346" s="50">
        <f t="shared" si="239"/>
        <v>0</v>
      </c>
      <c r="CP346" s="49">
        <f t="shared" si="240"/>
        <v>100</v>
      </c>
    </row>
    <row r="347" spans="1:94">
      <c r="A347" s="1">
        <v>344</v>
      </c>
      <c r="B347" s="37" t="str">
        <f t="shared" si="201"/>
        <v>Pass</v>
      </c>
      <c r="C347" s="37" t="str">
        <f>IF(COUNTBLANK(Survey!B347:ET347)=$C$2, "Pass", "Fail")</f>
        <v>Pass</v>
      </c>
      <c r="D347" s="37" t="str">
        <f t="shared" si="202"/>
        <v>Fail</v>
      </c>
      <c r="F347" s="196" t="str">
        <f t="shared" si="203"/>
        <v>Fail</v>
      </c>
      <c r="G347" s="43">
        <f>COUNTBLANK(Survey!B347:D347)+COUNTBLANK(Survey!G347)+COUNTBLANK(Survey!I347)+COUNTBLANK(Survey!L347:M347)+COUNTBLANK(Survey!P347)+COUNTBLANK(Survey!S347:U347)+COUNTBLANK(Survey!AA347:AC347)+COUNTBLANK(Survey!AF347:AG347)+COUNTBLANK(Survey!AK347)</f>
        <v>17</v>
      </c>
      <c r="H347" s="196" t="str">
        <f t="shared" si="204"/>
        <v>Pass</v>
      </c>
      <c r="I347" s="44">
        <f>LEN(Survey!E347)</f>
        <v>0</v>
      </c>
      <c r="J347" s="196" t="str">
        <f t="shared" si="205"/>
        <v>Pass</v>
      </c>
      <c r="K347" s="43">
        <f>LEN(Survey!F347)</f>
        <v>0</v>
      </c>
      <c r="L347" s="196" t="str">
        <f t="shared" si="206"/>
        <v>Pass</v>
      </c>
      <c r="M347" s="44">
        <f>LEN(Survey!H347)</f>
        <v>0</v>
      </c>
      <c r="N347" s="43" t="str">
        <f>IF(Survey!$L347="Prospectus fund", "Yes", "No")</f>
        <v>No</v>
      </c>
      <c r="O347" s="196" t="str">
        <f t="shared" si="207"/>
        <v>Pass</v>
      </c>
      <c r="P347" s="44">
        <f>MOD((LEN(Survey!J347)+2),11)</f>
        <v>2</v>
      </c>
      <c r="Q347" s="48" t="b">
        <f>IF(OR(Survey!$M347="ETF",Survey!$M347="ETF, alternative mutual fund",Survey!$M347="Closed-end", Survey!$M347="Split share corp", Survey!$I347="Yes"),TRUE,FALSE)</f>
        <v>0</v>
      </c>
      <c r="R347" s="196" t="str">
        <f>IFERROR(IF(AND(OR(U347=V347,V347 = "Either"),NOT(ISBLANK(Survey!K347))),"Pass","Fail"),"Pass")</f>
        <v>Fail</v>
      </c>
      <c r="S347" s="47" cm="1">
        <f t="array" ref="S347">SUM(SUMIF(Survey!BO347:CH347,{"&gt;0","&lt;0"})*{1,-1})</f>
        <v>0</v>
      </c>
      <c r="T347" s="54" cm="1">
        <f t="array" ref="T347">SUM(SUMIF(Survey!BR347,{"&gt;0","&lt;0"})*{1,-1})+SUM(SUMIF(Survey!CB347,{"&gt;0","&lt;0"})*{1,-1})</f>
        <v>0</v>
      </c>
      <c r="U347" s="54">
        <f>Survey!K347</f>
        <v>0</v>
      </c>
      <c r="V347" s="53" t="str">
        <f t="shared" si="208"/>
        <v>Stand-alone</v>
      </c>
      <c r="W347" s="196" t="str">
        <f t="shared" si="209"/>
        <v>Fail</v>
      </c>
      <c r="X347" s="93" cm="1">
        <f t="array" ref="X347">SUM(SUMIF(Survey!BO347:CH347,{"&gt;0","&lt;0"})*{1,-1})+SUM(SUMIF(Survey!CJ347:DC347,{"&gt;0","&lt;0"})*{1,-1})</f>
        <v>0</v>
      </c>
      <c r="Y347" s="93">
        <f>IFERROR(X347/(Survey!$AL347),0)</f>
        <v>0</v>
      </c>
      <c r="Z347" s="198" t="b">
        <f>IF(OR(Survey!$M347="Alternative strategy or hedge",Survey!$M347="Other",Survey!$L347="Prospectus fund"),TRUE,FALSE)</f>
        <v>0</v>
      </c>
      <c r="AA347" s="198" t="b">
        <f>NOT(ISBLANK(Survey!$M347))</f>
        <v>0</v>
      </c>
      <c r="AB347" s="196" t="str">
        <f t="shared" si="210"/>
        <v>Pass</v>
      </c>
      <c r="AC347" s="54" t="b">
        <f>NOT(ISNUMBER(SEARCH("Other",Survey!$P347)))</f>
        <v>1</v>
      </c>
      <c r="AD347" s="53" t="b">
        <f>NOT(ISBLANK(Survey!$Q347))</f>
        <v>0</v>
      </c>
      <c r="AE347" s="239" t="str" cm="1">
        <f t="array" ref="AE347">IF(OR(IF(OR($AG347+$AH347 = 2, $AI347=1), FALSE, TRUE), AND($AF347:$AF347 = 0)),"Pass","Fail")</f>
        <v>Pass</v>
      </c>
      <c r="AF347" s="235">
        <f>COUNTBLANK(Survey!$W347:$Z347)</f>
        <v>4</v>
      </c>
      <c r="AG347" s="235">
        <f>IF(Survey!$I347="Yes",1,0)</f>
        <v>0</v>
      </c>
      <c r="AH347" s="235">
        <f>IF(OR(Survey!$M347="Mutual fund",Survey!$M347="Alternative mutual fund",Survey!$M347="Money market"),1,0)</f>
        <v>0</v>
      </c>
      <c r="AI347" s="240">
        <f>IF(OR(Survey!$M347="ETF",Survey!$M347="ETF, alternative mutual fund"),1,0)</f>
        <v>0</v>
      </c>
      <c r="AJ347" s="196" t="str">
        <f t="shared" si="211"/>
        <v>Pass</v>
      </c>
      <c r="AK347" s="54" t="b">
        <f>NOT(ISNUMBER(SEARCH("Yes",Survey!$AC347)))</f>
        <v>1</v>
      </c>
      <c r="AL347" s="53" t="b">
        <f>IF(COUNTBLANK(Survey!$AD347:$AE347)=0,TRUE, FALSE)</f>
        <v>0</v>
      </c>
      <c r="AM347" s="196" t="str">
        <f t="shared" si="212"/>
        <v>Pass</v>
      </c>
      <c r="AN347" s="54" t="b">
        <f>NOT(ISNUMBER(SEARCH("Yes",Survey!$AF347)))</f>
        <v>1</v>
      </c>
      <c r="AO347" s="53" t="b">
        <f>NOT(ISBLANK(Survey!$AH347))</f>
        <v>0</v>
      </c>
      <c r="AP347" s="196" t="str">
        <f t="shared" si="213"/>
        <v>Pass</v>
      </c>
      <c r="AQ347" s="54" t="b">
        <f>NOT(OR(ISNUMBER(SEARCH("Other",Survey!$AH347)),ISNUMBER(SEARCH("Multiple",Survey!$AH347))))</f>
        <v>1</v>
      </c>
      <c r="AR347" s="53" t="b">
        <f>NOT(ISBLANK(Survey!$AI347))</f>
        <v>0</v>
      </c>
      <c r="AS347" s="196" t="str">
        <f t="shared" si="214"/>
        <v>Fail</v>
      </c>
      <c r="AT347" s="45">
        <f>(Survey!$AL347)</f>
        <v>0</v>
      </c>
      <c r="AU347" s="37" t="str">
        <f t="shared" si="215"/>
        <v>Fail</v>
      </c>
      <c r="AV347" s="38">
        <f>ABS(Survey!$AL347)</f>
        <v>0</v>
      </c>
      <c r="AW347" s="64">
        <f>ABS(Survey!$AM347)+Survey!$AN347-ABS(Survey!$AO347)+ABS(Survey!$AP347)-ABS(Survey!$AQ347)+ABS(Survey!$AR347)-ABS(Survey!$AS347)+Survey!$AT347</f>
        <v>0</v>
      </c>
      <c r="AX347" s="46" t="str">
        <f t="shared" si="216"/>
        <v>No holdings</v>
      </c>
      <c r="AY347" s="37">
        <f t="shared" si="217"/>
        <v>0</v>
      </c>
      <c r="AZ347" s="196" t="str">
        <f t="shared" si="218"/>
        <v>Pass</v>
      </c>
      <c r="BA347" s="54" t="b">
        <f>IF(ABS(Survey!$AT347)=0,TRUE,FALSE)</f>
        <v>1</v>
      </c>
      <c r="BB347" s="53" t="b">
        <f>NOT(ISBLANK(Survey!$AU347))</f>
        <v>0</v>
      </c>
      <c r="BC347" s="37" t="str">
        <f t="shared" si="219"/>
        <v>Fail</v>
      </c>
      <c r="BD347" s="38">
        <f>ABS(Survey!$AL347)</f>
        <v>0</v>
      </c>
      <c r="BE347" s="38" cm="1">
        <f t="array" ref="BE347">SUM(SUMIF(Survey!AW347:BD347,{"&gt;0","&lt;0"})*{1,-1})-SUM(SUMIF(Survey!BF347:BM347,{"&gt;0","&lt;0"})*{1,-1})</f>
        <v>0</v>
      </c>
      <c r="BF347" s="46" t="str">
        <f t="shared" si="220"/>
        <v>No holdings</v>
      </c>
      <c r="BG347" s="37">
        <f t="shared" si="221"/>
        <v>0</v>
      </c>
      <c r="BH347" s="196" t="str">
        <f t="shared" si="222"/>
        <v>Fail</v>
      </c>
      <c r="BI347" s="47">
        <f>ABS(Survey!$AL347)</f>
        <v>0</v>
      </c>
      <c r="BJ347" s="47" cm="1">
        <f t="array" ref="BJ347">SUM(SUMIF(Survey!BO347:CH347,{"&gt;0","&lt;0"})*{1,-1})-SUM(SUMIF(Survey!CJ347:DC347,{"&gt;0","&lt;0"})*{1,-1})</f>
        <v>0</v>
      </c>
      <c r="BK347" s="48" t="str">
        <f t="shared" si="223"/>
        <v>No holdings</v>
      </c>
      <c r="BL347" s="49">
        <f t="shared" si="224"/>
        <v>0</v>
      </c>
      <c r="BM347" s="196" t="str">
        <f t="shared" si="225"/>
        <v>Pass</v>
      </c>
      <c r="BN347" s="54" t="b">
        <f>IF(ABS(Survey!$CH347)=0,TRUE,FALSE)</f>
        <v>1</v>
      </c>
      <c r="BO347" s="53" t="b">
        <f>NOT(ISBLANK(Survey!$CI347))</f>
        <v>0</v>
      </c>
      <c r="BP347" s="196" t="str">
        <f t="shared" si="226"/>
        <v>Pass</v>
      </c>
      <c r="BQ347" s="54" t="b">
        <f>IF(ABS(Survey!$DC347)=0,TRUE,FALSE)</f>
        <v>1</v>
      </c>
      <c r="BR347" s="53" t="b">
        <f>NOT(ISBLANK(Survey!$DD347))</f>
        <v>0</v>
      </c>
      <c r="BS347" s="37" t="str">
        <f t="shared" si="227"/>
        <v>Pass</v>
      </c>
      <c r="BT347" s="38" cm="1">
        <f t="array" ref="BT347">SUM(SUMIF(Survey!CD347,{"&gt;0","&lt;0"})*{1,-1})+SUM(SUMIF(Survey!CY347,{"&gt;0","&lt;0"})*{1,-1})</f>
        <v>0</v>
      </c>
      <c r="BU347" s="38">
        <f>SUM(SUMIF(Survey!DF347:DL347,{"&gt;0","&lt;0"})*{1,-1})+SUM(SUMIF(Survey!DN347:DT347,{"&gt;0","&lt;0"})*{1,-1})</f>
        <v>0</v>
      </c>
      <c r="BV347" s="37">
        <f t="shared" si="228"/>
        <v>0</v>
      </c>
      <c r="BW347" s="37">
        <f t="shared" si="229"/>
        <v>0</v>
      </c>
      <c r="BX347" s="196" t="str">
        <f t="shared" si="230"/>
        <v>Pass</v>
      </c>
      <c r="BY347" s="54" t="b">
        <f>IF(ABS(Survey!$DL347)=0,TRUE,FALSE)</f>
        <v>1</v>
      </c>
      <c r="BZ347" s="53" t="b">
        <f>NOT(ISBLANK(Survey!DM347))</f>
        <v>0</v>
      </c>
      <c r="CA347" s="196" t="str">
        <f t="shared" si="231"/>
        <v>Pass</v>
      </c>
      <c r="CB347" s="54" t="b">
        <f>IF(ABS(Survey!$DT347)=0,TRUE,FALSE)</f>
        <v>1</v>
      </c>
      <c r="CC347" s="53" t="b">
        <f>NOT(ISBLANK(Survey!$DU347))</f>
        <v>0</v>
      </c>
      <c r="CD347" s="196" t="str">
        <f t="shared" si="232"/>
        <v>Fail</v>
      </c>
      <c r="CE347" s="47">
        <f>SUM(SUMIF(Survey!EA347:EC347,{"&gt;0","&lt;0"})*{1,-1})</f>
        <v>0</v>
      </c>
      <c r="CF347" s="50">
        <f t="shared" si="233"/>
        <v>0</v>
      </c>
      <c r="CG347" s="50">
        <f t="shared" si="234"/>
        <v>100</v>
      </c>
      <c r="CH347" s="48" t="b">
        <f>IF(OR(Survey!$M347="ETF",Survey!$M347="ETF, alternative mutual fund",Survey!$M347="Closed-end", Survey!$M347="Split share corp"),TRUE,FALSE)</f>
        <v>0</v>
      </c>
      <c r="CI347" s="196" t="str">
        <f t="shared" si="235"/>
        <v>Fail</v>
      </c>
      <c r="CJ347" s="47">
        <f>SUM(SUMIF(Survey!EE347:EK347,{"&gt;0","&lt;0"})*{1,-1})</f>
        <v>0</v>
      </c>
      <c r="CK347" s="50">
        <f t="shared" si="236"/>
        <v>0</v>
      </c>
      <c r="CL347" s="49">
        <f t="shared" si="237"/>
        <v>100</v>
      </c>
      <c r="CM347" s="196" t="str">
        <f t="shared" si="238"/>
        <v>Fail</v>
      </c>
      <c r="CN347" s="47">
        <f>SUM(SUMIF(Survey!EM347:ES347,{"&gt;0","&lt;0"})*{1,-1})</f>
        <v>0</v>
      </c>
      <c r="CO347" s="50">
        <f t="shared" si="239"/>
        <v>0</v>
      </c>
      <c r="CP347" s="49">
        <f t="shared" si="240"/>
        <v>100</v>
      </c>
    </row>
    <row r="348" spans="1:94">
      <c r="A348" s="1">
        <v>345</v>
      </c>
      <c r="B348" s="37" t="str">
        <f t="shared" si="201"/>
        <v>Pass</v>
      </c>
      <c r="C348" s="37" t="str">
        <f>IF(COUNTBLANK(Survey!B348:ET348)=$C$2, "Pass", "Fail")</f>
        <v>Pass</v>
      </c>
      <c r="D348" s="37" t="str">
        <f t="shared" si="202"/>
        <v>Fail</v>
      </c>
      <c r="F348" s="196" t="str">
        <f t="shared" si="203"/>
        <v>Fail</v>
      </c>
      <c r="G348" s="43">
        <f>COUNTBLANK(Survey!B348:D348)+COUNTBLANK(Survey!G348)+COUNTBLANK(Survey!I348)+COUNTBLANK(Survey!L348:M348)+COUNTBLANK(Survey!P348)+COUNTBLANK(Survey!S348:U348)+COUNTBLANK(Survey!AA348:AC348)+COUNTBLANK(Survey!AF348:AG348)+COUNTBLANK(Survey!AK348)</f>
        <v>17</v>
      </c>
      <c r="H348" s="196" t="str">
        <f t="shared" si="204"/>
        <v>Pass</v>
      </c>
      <c r="I348" s="44">
        <f>LEN(Survey!E348)</f>
        <v>0</v>
      </c>
      <c r="J348" s="196" t="str">
        <f t="shared" si="205"/>
        <v>Pass</v>
      </c>
      <c r="K348" s="43">
        <f>LEN(Survey!F348)</f>
        <v>0</v>
      </c>
      <c r="L348" s="196" t="str">
        <f t="shared" si="206"/>
        <v>Pass</v>
      </c>
      <c r="M348" s="44">
        <f>LEN(Survey!H348)</f>
        <v>0</v>
      </c>
      <c r="N348" s="43" t="str">
        <f>IF(Survey!$L348="Prospectus fund", "Yes", "No")</f>
        <v>No</v>
      </c>
      <c r="O348" s="196" t="str">
        <f t="shared" si="207"/>
        <v>Pass</v>
      </c>
      <c r="P348" s="44">
        <f>MOD((LEN(Survey!J348)+2),11)</f>
        <v>2</v>
      </c>
      <c r="Q348" s="48" t="b">
        <f>IF(OR(Survey!$M348="ETF",Survey!$M348="ETF, alternative mutual fund",Survey!$M348="Closed-end", Survey!$M348="Split share corp", Survey!$I348="Yes"),TRUE,FALSE)</f>
        <v>0</v>
      </c>
      <c r="R348" s="196" t="str">
        <f>IFERROR(IF(AND(OR(U348=V348,V348 = "Either"),NOT(ISBLANK(Survey!K348))),"Pass","Fail"),"Pass")</f>
        <v>Fail</v>
      </c>
      <c r="S348" s="47" cm="1">
        <f t="array" ref="S348">SUM(SUMIF(Survey!BO348:CH348,{"&gt;0","&lt;0"})*{1,-1})</f>
        <v>0</v>
      </c>
      <c r="T348" s="54" cm="1">
        <f t="array" ref="T348">SUM(SUMIF(Survey!BR348,{"&gt;0","&lt;0"})*{1,-1})+SUM(SUMIF(Survey!CB348,{"&gt;0","&lt;0"})*{1,-1})</f>
        <v>0</v>
      </c>
      <c r="U348" s="54">
        <f>Survey!K348</f>
        <v>0</v>
      </c>
      <c r="V348" s="53" t="str">
        <f t="shared" si="208"/>
        <v>Stand-alone</v>
      </c>
      <c r="W348" s="196" t="str">
        <f t="shared" si="209"/>
        <v>Fail</v>
      </c>
      <c r="X348" s="93" cm="1">
        <f t="array" ref="X348">SUM(SUMIF(Survey!BO348:CH348,{"&gt;0","&lt;0"})*{1,-1})+SUM(SUMIF(Survey!CJ348:DC348,{"&gt;0","&lt;0"})*{1,-1})</f>
        <v>0</v>
      </c>
      <c r="Y348" s="93">
        <f>IFERROR(X348/(Survey!$AL348),0)</f>
        <v>0</v>
      </c>
      <c r="Z348" s="198" t="b">
        <f>IF(OR(Survey!$M348="Alternative strategy or hedge",Survey!$M348="Other",Survey!$L348="Prospectus fund"),TRUE,FALSE)</f>
        <v>0</v>
      </c>
      <c r="AA348" s="198" t="b">
        <f>NOT(ISBLANK(Survey!$M348))</f>
        <v>0</v>
      </c>
      <c r="AB348" s="196" t="str">
        <f t="shared" si="210"/>
        <v>Pass</v>
      </c>
      <c r="AC348" s="54" t="b">
        <f>NOT(ISNUMBER(SEARCH("Other",Survey!$P348)))</f>
        <v>1</v>
      </c>
      <c r="AD348" s="53" t="b">
        <f>NOT(ISBLANK(Survey!$Q348))</f>
        <v>0</v>
      </c>
      <c r="AE348" s="239" t="str" cm="1">
        <f t="array" ref="AE348">IF(OR(IF(OR($AG348+$AH348 = 2, $AI348=1), FALSE, TRUE), AND($AF348:$AF348 = 0)),"Pass","Fail")</f>
        <v>Pass</v>
      </c>
      <c r="AF348" s="235">
        <f>COUNTBLANK(Survey!$W348:$Z348)</f>
        <v>4</v>
      </c>
      <c r="AG348" s="235">
        <f>IF(Survey!$I348="Yes",1,0)</f>
        <v>0</v>
      </c>
      <c r="AH348" s="235">
        <f>IF(OR(Survey!$M348="Mutual fund",Survey!$M348="Alternative mutual fund",Survey!$M348="Money market"),1,0)</f>
        <v>0</v>
      </c>
      <c r="AI348" s="240">
        <f>IF(OR(Survey!$M348="ETF",Survey!$M348="ETF, alternative mutual fund"),1,0)</f>
        <v>0</v>
      </c>
      <c r="AJ348" s="196" t="str">
        <f t="shared" si="211"/>
        <v>Pass</v>
      </c>
      <c r="AK348" s="54" t="b">
        <f>NOT(ISNUMBER(SEARCH("Yes",Survey!$AC348)))</f>
        <v>1</v>
      </c>
      <c r="AL348" s="53" t="b">
        <f>IF(COUNTBLANK(Survey!$AD348:$AE348)=0,TRUE, FALSE)</f>
        <v>0</v>
      </c>
      <c r="AM348" s="196" t="str">
        <f t="shared" si="212"/>
        <v>Pass</v>
      </c>
      <c r="AN348" s="54" t="b">
        <f>NOT(ISNUMBER(SEARCH("Yes",Survey!$AF348)))</f>
        <v>1</v>
      </c>
      <c r="AO348" s="53" t="b">
        <f>NOT(ISBLANK(Survey!$AH348))</f>
        <v>0</v>
      </c>
      <c r="AP348" s="196" t="str">
        <f t="shared" si="213"/>
        <v>Pass</v>
      </c>
      <c r="AQ348" s="54" t="b">
        <f>NOT(OR(ISNUMBER(SEARCH("Other",Survey!$AH348)),ISNUMBER(SEARCH("Multiple",Survey!$AH348))))</f>
        <v>1</v>
      </c>
      <c r="AR348" s="53" t="b">
        <f>NOT(ISBLANK(Survey!$AI348))</f>
        <v>0</v>
      </c>
      <c r="AS348" s="196" t="str">
        <f t="shared" si="214"/>
        <v>Fail</v>
      </c>
      <c r="AT348" s="45">
        <f>(Survey!$AL348)</f>
        <v>0</v>
      </c>
      <c r="AU348" s="37" t="str">
        <f t="shared" si="215"/>
        <v>Fail</v>
      </c>
      <c r="AV348" s="38">
        <f>ABS(Survey!$AL348)</f>
        <v>0</v>
      </c>
      <c r="AW348" s="64">
        <f>ABS(Survey!$AM348)+Survey!$AN348-ABS(Survey!$AO348)+ABS(Survey!$AP348)-ABS(Survey!$AQ348)+ABS(Survey!$AR348)-ABS(Survey!$AS348)+Survey!$AT348</f>
        <v>0</v>
      </c>
      <c r="AX348" s="46" t="str">
        <f t="shared" si="216"/>
        <v>No holdings</v>
      </c>
      <c r="AY348" s="37">
        <f t="shared" si="217"/>
        <v>0</v>
      </c>
      <c r="AZ348" s="196" t="str">
        <f t="shared" si="218"/>
        <v>Pass</v>
      </c>
      <c r="BA348" s="54" t="b">
        <f>IF(ABS(Survey!$AT348)=0,TRUE,FALSE)</f>
        <v>1</v>
      </c>
      <c r="BB348" s="53" t="b">
        <f>NOT(ISBLANK(Survey!$AU348))</f>
        <v>0</v>
      </c>
      <c r="BC348" s="37" t="str">
        <f t="shared" si="219"/>
        <v>Fail</v>
      </c>
      <c r="BD348" s="38">
        <f>ABS(Survey!$AL348)</f>
        <v>0</v>
      </c>
      <c r="BE348" s="38" cm="1">
        <f t="array" ref="BE348">SUM(SUMIF(Survey!AW348:BD348,{"&gt;0","&lt;0"})*{1,-1})-SUM(SUMIF(Survey!BF348:BM348,{"&gt;0","&lt;0"})*{1,-1})</f>
        <v>0</v>
      </c>
      <c r="BF348" s="46" t="str">
        <f t="shared" si="220"/>
        <v>No holdings</v>
      </c>
      <c r="BG348" s="37">
        <f t="shared" si="221"/>
        <v>0</v>
      </c>
      <c r="BH348" s="196" t="str">
        <f t="shared" si="222"/>
        <v>Fail</v>
      </c>
      <c r="BI348" s="47">
        <f>ABS(Survey!$AL348)</f>
        <v>0</v>
      </c>
      <c r="BJ348" s="47" cm="1">
        <f t="array" ref="BJ348">SUM(SUMIF(Survey!BO348:CH348,{"&gt;0","&lt;0"})*{1,-1})-SUM(SUMIF(Survey!CJ348:DC348,{"&gt;0","&lt;0"})*{1,-1})</f>
        <v>0</v>
      </c>
      <c r="BK348" s="48" t="str">
        <f t="shared" si="223"/>
        <v>No holdings</v>
      </c>
      <c r="BL348" s="49">
        <f t="shared" si="224"/>
        <v>0</v>
      </c>
      <c r="BM348" s="196" t="str">
        <f t="shared" si="225"/>
        <v>Pass</v>
      </c>
      <c r="BN348" s="54" t="b">
        <f>IF(ABS(Survey!$CH348)=0,TRUE,FALSE)</f>
        <v>1</v>
      </c>
      <c r="BO348" s="53" t="b">
        <f>NOT(ISBLANK(Survey!$CI348))</f>
        <v>0</v>
      </c>
      <c r="BP348" s="196" t="str">
        <f t="shared" si="226"/>
        <v>Pass</v>
      </c>
      <c r="BQ348" s="54" t="b">
        <f>IF(ABS(Survey!$DC348)=0,TRUE,FALSE)</f>
        <v>1</v>
      </c>
      <c r="BR348" s="53" t="b">
        <f>NOT(ISBLANK(Survey!$DD348))</f>
        <v>0</v>
      </c>
      <c r="BS348" s="37" t="str">
        <f t="shared" si="227"/>
        <v>Pass</v>
      </c>
      <c r="BT348" s="38" cm="1">
        <f t="array" ref="BT348">SUM(SUMIF(Survey!CD348,{"&gt;0","&lt;0"})*{1,-1})+SUM(SUMIF(Survey!CY348,{"&gt;0","&lt;0"})*{1,-1})</f>
        <v>0</v>
      </c>
      <c r="BU348" s="38">
        <f>SUM(SUMIF(Survey!DF348:DL348,{"&gt;0","&lt;0"})*{1,-1})+SUM(SUMIF(Survey!DN348:DT348,{"&gt;0","&lt;0"})*{1,-1})</f>
        <v>0</v>
      </c>
      <c r="BV348" s="37">
        <f t="shared" si="228"/>
        <v>0</v>
      </c>
      <c r="BW348" s="37">
        <f t="shared" si="229"/>
        <v>0</v>
      </c>
      <c r="BX348" s="196" t="str">
        <f t="shared" si="230"/>
        <v>Pass</v>
      </c>
      <c r="BY348" s="54" t="b">
        <f>IF(ABS(Survey!$DL348)=0,TRUE,FALSE)</f>
        <v>1</v>
      </c>
      <c r="BZ348" s="53" t="b">
        <f>NOT(ISBLANK(Survey!DM348))</f>
        <v>0</v>
      </c>
      <c r="CA348" s="196" t="str">
        <f t="shared" si="231"/>
        <v>Pass</v>
      </c>
      <c r="CB348" s="54" t="b">
        <f>IF(ABS(Survey!$DT348)=0,TRUE,FALSE)</f>
        <v>1</v>
      </c>
      <c r="CC348" s="53" t="b">
        <f>NOT(ISBLANK(Survey!$DU348))</f>
        <v>0</v>
      </c>
      <c r="CD348" s="196" t="str">
        <f t="shared" si="232"/>
        <v>Fail</v>
      </c>
      <c r="CE348" s="47">
        <f>SUM(SUMIF(Survey!EA348:EC348,{"&gt;0","&lt;0"})*{1,-1})</f>
        <v>0</v>
      </c>
      <c r="CF348" s="50">
        <f t="shared" si="233"/>
        <v>0</v>
      </c>
      <c r="CG348" s="50">
        <f t="shared" si="234"/>
        <v>100</v>
      </c>
      <c r="CH348" s="48" t="b">
        <f>IF(OR(Survey!$M348="ETF",Survey!$M348="ETF, alternative mutual fund",Survey!$M348="Closed-end", Survey!$M348="Split share corp"),TRUE,FALSE)</f>
        <v>0</v>
      </c>
      <c r="CI348" s="196" t="str">
        <f t="shared" si="235"/>
        <v>Fail</v>
      </c>
      <c r="CJ348" s="47">
        <f>SUM(SUMIF(Survey!EE348:EK348,{"&gt;0","&lt;0"})*{1,-1})</f>
        <v>0</v>
      </c>
      <c r="CK348" s="50">
        <f t="shared" si="236"/>
        <v>0</v>
      </c>
      <c r="CL348" s="49">
        <f t="shared" si="237"/>
        <v>100</v>
      </c>
      <c r="CM348" s="196" t="str">
        <f t="shared" si="238"/>
        <v>Fail</v>
      </c>
      <c r="CN348" s="47">
        <f>SUM(SUMIF(Survey!EM348:ES348,{"&gt;0","&lt;0"})*{1,-1})</f>
        <v>0</v>
      </c>
      <c r="CO348" s="50">
        <f t="shared" si="239"/>
        <v>0</v>
      </c>
      <c r="CP348" s="49">
        <f t="shared" si="240"/>
        <v>100</v>
      </c>
    </row>
    <row r="349" spans="1:94">
      <c r="A349" s="1">
        <v>346</v>
      </c>
      <c r="B349" s="37" t="str">
        <f t="shared" si="201"/>
        <v>Pass</v>
      </c>
      <c r="C349" s="37" t="str">
        <f>IF(COUNTBLANK(Survey!B349:ET349)=$C$2, "Pass", "Fail")</f>
        <v>Pass</v>
      </c>
      <c r="D349" s="37" t="str">
        <f t="shared" si="202"/>
        <v>Fail</v>
      </c>
      <c r="F349" s="196" t="str">
        <f t="shared" si="203"/>
        <v>Fail</v>
      </c>
      <c r="G349" s="43">
        <f>COUNTBLANK(Survey!B349:D349)+COUNTBLANK(Survey!G349)+COUNTBLANK(Survey!I349)+COUNTBLANK(Survey!L349:M349)+COUNTBLANK(Survey!P349)+COUNTBLANK(Survey!S349:U349)+COUNTBLANK(Survey!AA349:AC349)+COUNTBLANK(Survey!AF349:AG349)+COUNTBLANK(Survey!AK349)</f>
        <v>17</v>
      </c>
      <c r="H349" s="196" t="str">
        <f t="shared" si="204"/>
        <v>Pass</v>
      </c>
      <c r="I349" s="44">
        <f>LEN(Survey!E349)</f>
        <v>0</v>
      </c>
      <c r="J349" s="196" t="str">
        <f t="shared" si="205"/>
        <v>Pass</v>
      </c>
      <c r="K349" s="43">
        <f>LEN(Survey!F349)</f>
        <v>0</v>
      </c>
      <c r="L349" s="196" t="str">
        <f t="shared" si="206"/>
        <v>Pass</v>
      </c>
      <c r="M349" s="44">
        <f>LEN(Survey!H349)</f>
        <v>0</v>
      </c>
      <c r="N349" s="43" t="str">
        <f>IF(Survey!$L349="Prospectus fund", "Yes", "No")</f>
        <v>No</v>
      </c>
      <c r="O349" s="196" t="str">
        <f t="shared" si="207"/>
        <v>Pass</v>
      </c>
      <c r="P349" s="44">
        <f>MOD((LEN(Survey!J349)+2),11)</f>
        <v>2</v>
      </c>
      <c r="Q349" s="48" t="b">
        <f>IF(OR(Survey!$M349="ETF",Survey!$M349="ETF, alternative mutual fund",Survey!$M349="Closed-end", Survey!$M349="Split share corp", Survey!$I349="Yes"),TRUE,FALSE)</f>
        <v>0</v>
      </c>
      <c r="R349" s="196" t="str">
        <f>IFERROR(IF(AND(OR(U349=V349,V349 = "Either"),NOT(ISBLANK(Survey!K349))),"Pass","Fail"),"Pass")</f>
        <v>Fail</v>
      </c>
      <c r="S349" s="47" cm="1">
        <f t="array" ref="S349">SUM(SUMIF(Survey!BO349:CH349,{"&gt;0","&lt;0"})*{1,-1})</f>
        <v>0</v>
      </c>
      <c r="T349" s="54" cm="1">
        <f t="array" ref="T349">SUM(SUMIF(Survey!BR349,{"&gt;0","&lt;0"})*{1,-1})+SUM(SUMIF(Survey!CB349,{"&gt;0","&lt;0"})*{1,-1})</f>
        <v>0</v>
      </c>
      <c r="U349" s="54">
        <f>Survey!K349</f>
        <v>0</v>
      </c>
      <c r="V349" s="53" t="str">
        <f t="shared" si="208"/>
        <v>Stand-alone</v>
      </c>
      <c r="W349" s="196" t="str">
        <f t="shared" si="209"/>
        <v>Fail</v>
      </c>
      <c r="X349" s="93" cm="1">
        <f t="array" ref="X349">SUM(SUMIF(Survey!BO349:CH349,{"&gt;0","&lt;0"})*{1,-1})+SUM(SUMIF(Survey!CJ349:DC349,{"&gt;0","&lt;0"})*{1,-1})</f>
        <v>0</v>
      </c>
      <c r="Y349" s="93">
        <f>IFERROR(X349/(Survey!$AL349),0)</f>
        <v>0</v>
      </c>
      <c r="Z349" s="198" t="b">
        <f>IF(OR(Survey!$M349="Alternative strategy or hedge",Survey!$M349="Other",Survey!$L349="Prospectus fund"),TRUE,FALSE)</f>
        <v>0</v>
      </c>
      <c r="AA349" s="198" t="b">
        <f>NOT(ISBLANK(Survey!$M349))</f>
        <v>0</v>
      </c>
      <c r="AB349" s="196" t="str">
        <f t="shared" si="210"/>
        <v>Pass</v>
      </c>
      <c r="AC349" s="54" t="b">
        <f>NOT(ISNUMBER(SEARCH("Other",Survey!$P349)))</f>
        <v>1</v>
      </c>
      <c r="AD349" s="53" t="b">
        <f>NOT(ISBLANK(Survey!$Q349))</f>
        <v>0</v>
      </c>
      <c r="AE349" s="239" t="str" cm="1">
        <f t="array" ref="AE349">IF(OR(IF(OR($AG349+$AH349 = 2, $AI349=1), FALSE, TRUE), AND($AF349:$AF349 = 0)),"Pass","Fail")</f>
        <v>Pass</v>
      </c>
      <c r="AF349" s="235">
        <f>COUNTBLANK(Survey!$W349:$Z349)</f>
        <v>4</v>
      </c>
      <c r="AG349" s="235">
        <f>IF(Survey!$I349="Yes",1,0)</f>
        <v>0</v>
      </c>
      <c r="AH349" s="235">
        <f>IF(OR(Survey!$M349="Mutual fund",Survey!$M349="Alternative mutual fund",Survey!$M349="Money market"),1,0)</f>
        <v>0</v>
      </c>
      <c r="AI349" s="240">
        <f>IF(OR(Survey!$M349="ETF",Survey!$M349="ETF, alternative mutual fund"),1,0)</f>
        <v>0</v>
      </c>
      <c r="AJ349" s="196" t="str">
        <f t="shared" si="211"/>
        <v>Pass</v>
      </c>
      <c r="AK349" s="54" t="b">
        <f>NOT(ISNUMBER(SEARCH("Yes",Survey!$AC349)))</f>
        <v>1</v>
      </c>
      <c r="AL349" s="53" t="b">
        <f>IF(COUNTBLANK(Survey!$AD349:$AE349)=0,TRUE, FALSE)</f>
        <v>0</v>
      </c>
      <c r="AM349" s="196" t="str">
        <f t="shared" si="212"/>
        <v>Pass</v>
      </c>
      <c r="AN349" s="54" t="b">
        <f>NOT(ISNUMBER(SEARCH("Yes",Survey!$AF349)))</f>
        <v>1</v>
      </c>
      <c r="AO349" s="53" t="b">
        <f>NOT(ISBLANK(Survey!$AH349))</f>
        <v>0</v>
      </c>
      <c r="AP349" s="196" t="str">
        <f t="shared" si="213"/>
        <v>Pass</v>
      </c>
      <c r="AQ349" s="54" t="b">
        <f>NOT(OR(ISNUMBER(SEARCH("Other",Survey!$AH349)),ISNUMBER(SEARCH("Multiple",Survey!$AH349))))</f>
        <v>1</v>
      </c>
      <c r="AR349" s="53" t="b">
        <f>NOT(ISBLANK(Survey!$AI349))</f>
        <v>0</v>
      </c>
      <c r="AS349" s="196" t="str">
        <f t="shared" si="214"/>
        <v>Fail</v>
      </c>
      <c r="AT349" s="45">
        <f>(Survey!$AL349)</f>
        <v>0</v>
      </c>
      <c r="AU349" s="37" t="str">
        <f t="shared" si="215"/>
        <v>Fail</v>
      </c>
      <c r="AV349" s="38">
        <f>ABS(Survey!$AL349)</f>
        <v>0</v>
      </c>
      <c r="AW349" s="64">
        <f>ABS(Survey!$AM349)+Survey!$AN349-ABS(Survey!$AO349)+ABS(Survey!$AP349)-ABS(Survey!$AQ349)+ABS(Survey!$AR349)-ABS(Survey!$AS349)+Survey!$AT349</f>
        <v>0</v>
      </c>
      <c r="AX349" s="46" t="str">
        <f t="shared" si="216"/>
        <v>No holdings</v>
      </c>
      <c r="AY349" s="37">
        <f t="shared" si="217"/>
        <v>0</v>
      </c>
      <c r="AZ349" s="196" t="str">
        <f t="shared" si="218"/>
        <v>Pass</v>
      </c>
      <c r="BA349" s="54" t="b">
        <f>IF(ABS(Survey!$AT349)=0,TRUE,FALSE)</f>
        <v>1</v>
      </c>
      <c r="BB349" s="53" t="b">
        <f>NOT(ISBLANK(Survey!$AU349))</f>
        <v>0</v>
      </c>
      <c r="BC349" s="37" t="str">
        <f t="shared" si="219"/>
        <v>Fail</v>
      </c>
      <c r="BD349" s="38">
        <f>ABS(Survey!$AL349)</f>
        <v>0</v>
      </c>
      <c r="BE349" s="38" cm="1">
        <f t="array" ref="BE349">SUM(SUMIF(Survey!AW349:BD349,{"&gt;0","&lt;0"})*{1,-1})-SUM(SUMIF(Survey!BF349:BM349,{"&gt;0","&lt;0"})*{1,-1})</f>
        <v>0</v>
      </c>
      <c r="BF349" s="46" t="str">
        <f t="shared" si="220"/>
        <v>No holdings</v>
      </c>
      <c r="BG349" s="37">
        <f t="shared" si="221"/>
        <v>0</v>
      </c>
      <c r="BH349" s="196" t="str">
        <f t="shared" si="222"/>
        <v>Fail</v>
      </c>
      <c r="BI349" s="47">
        <f>ABS(Survey!$AL349)</f>
        <v>0</v>
      </c>
      <c r="BJ349" s="47" cm="1">
        <f t="array" ref="BJ349">SUM(SUMIF(Survey!BO349:CH349,{"&gt;0","&lt;0"})*{1,-1})-SUM(SUMIF(Survey!CJ349:DC349,{"&gt;0","&lt;0"})*{1,-1})</f>
        <v>0</v>
      </c>
      <c r="BK349" s="48" t="str">
        <f t="shared" si="223"/>
        <v>No holdings</v>
      </c>
      <c r="BL349" s="49">
        <f t="shared" si="224"/>
        <v>0</v>
      </c>
      <c r="BM349" s="196" t="str">
        <f t="shared" si="225"/>
        <v>Pass</v>
      </c>
      <c r="BN349" s="54" t="b">
        <f>IF(ABS(Survey!$CH349)=0,TRUE,FALSE)</f>
        <v>1</v>
      </c>
      <c r="BO349" s="53" t="b">
        <f>NOT(ISBLANK(Survey!$CI349))</f>
        <v>0</v>
      </c>
      <c r="BP349" s="196" t="str">
        <f t="shared" si="226"/>
        <v>Pass</v>
      </c>
      <c r="BQ349" s="54" t="b">
        <f>IF(ABS(Survey!$DC349)=0,TRUE,FALSE)</f>
        <v>1</v>
      </c>
      <c r="BR349" s="53" t="b">
        <f>NOT(ISBLANK(Survey!$DD349))</f>
        <v>0</v>
      </c>
      <c r="BS349" s="37" t="str">
        <f t="shared" si="227"/>
        <v>Pass</v>
      </c>
      <c r="BT349" s="38" cm="1">
        <f t="array" ref="BT349">SUM(SUMIF(Survey!CD349,{"&gt;0","&lt;0"})*{1,-1})+SUM(SUMIF(Survey!CY349,{"&gt;0","&lt;0"})*{1,-1})</f>
        <v>0</v>
      </c>
      <c r="BU349" s="38">
        <f>SUM(SUMIF(Survey!DF349:DL349,{"&gt;0","&lt;0"})*{1,-1})+SUM(SUMIF(Survey!DN349:DT349,{"&gt;0","&lt;0"})*{1,-1})</f>
        <v>0</v>
      </c>
      <c r="BV349" s="37">
        <f t="shared" si="228"/>
        <v>0</v>
      </c>
      <c r="BW349" s="37">
        <f t="shared" si="229"/>
        <v>0</v>
      </c>
      <c r="BX349" s="196" t="str">
        <f t="shared" si="230"/>
        <v>Pass</v>
      </c>
      <c r="BY349" s="54" t="b">
        <f>IF(ABS(Survey!$DL349)=0,TRUE,FALSE)</f>
        <v>1</v>
      </c>
      <c r="BZ349" s="53" t="b">
        <f>NOT(ISBLANK(Survey!DM349))</f>
        <v>0</v>
      </c>
      <c r="CA349" s="196" t="str">
        <f t="shared" si="231"/>
        <v>Pass</v>
      </c>
      <c r="CB349" s="54" t="b">
        <f>IF(ABS(Survey!$DT349)=0,TRUE,FALSE)</f>
        <v>1</v>
      </c>
      <c r="CC349" s="53" t="b">
        <f>NOT(ISBLANK(Survey!$DU349))</f>
        <v>0</v>
      </c>
      <c r="CD349" s="196" t="str">
        <f t="shared" si="232"/>
        <v>Fail</v>
      </c>
      <c r="CE349" s="47">
        <f>SUM(SUMIF(Survey!EA349:EC349,{"&gt;0","&lt;0"})*{1,-1})</f>
        <v>0</v>
      </c>
      <c r="CF349" s="50">
        <f t="shared" si="233"/>
        <v>0</v>
      </c>
      <c r="CG349" s="50">
        <f t="shared" si="234"/>
        <v>100</v>
      </c>
      <c r="CH349" s="48" t="b">
        <f>IF(OR(Survey!$M349="ETF",Survey!$M349="ETF, alternative mutual fund",Survey!$M349="Closed-end", Survey!$M349="Split share corp"),TRUE,FALSE)</f>
        <v>0</v>
      </c>
      <c r="CI349" s="196" t="str">
        <f t="shared" si="235"/>
        <v>Fail</v>
      </c>
      <c r="CJ349" s="47">
        <f>SUM(SUMIF(Survey!EE349:EK349,{"&gt;0","&lt;0"})*{1,-1})</f>
        <v>0</v>
      </c>
      <c r="CK349" s="50">
        <f t="shared" si="236"/>
        <v>0</v>
      </c>
      <c r="CL349" s="49">
        <f t="shared" si="237"/>
        <v>100</v>
      </c>
      <c r="CM349" s="196" t="str">
        <f t="shared" si="238"/>
        <v>Fail</v>
      </c>
      <c r="CN349" s="47">
        <f>SUM(SUMIF(Survey!EM349:ES349,{"&gt;0","&lt;0"})*{1,-1})</f>
        <v>0</v>
      </c>
      <c r="CO349" s="50">
        <f t="shared" si="239"/>
        <v>0</v>
      </c>
      <c r="CP349" s="49">
        <f t="shared" si="240"/>
        <v>100</v>
      </c>
    </row>
    <row r="350" spans="1:94">
      <c r="A350" s="1">
        <v>347</v>
      </c>
      <c r="B350" s="37" t="str">
        <f t="shared" si="201"/>
        <v>Pass</v>
      </c>
      <c r="C350" s="37" t="str">
        <f>IF(COUNTBLANK(Survey!B350:ET350)=$C$2, "Pass", "Fail")</f>
        <v>Pass</v>
      </c>
      <c r="D350" s="37" t="str">
        <f t="shared" si="202"/>
        <v>Fail</v>
      </c>
      <c r="F350" s="196" t="str">
        <f t="shared" si="203"/>
        <v>Fail</v>
      </c>
      <c r="G350" s="43">
        <f>COUNTBLANK(Survey!B350:D350)+COUNTBLANK(Survey!G350)+COUNTBLANK(Survey!I350)+COUNTBLANK(Survey!L350:M350)+COUNTBLANK(Survey!P350)+COUNTBLANK(Survey!S350:U350)+COUNTBLANK(Survey!AA350:AC350)+COUNTBLANK(Survey!AF350:AG350)+COUNTBLANK(Survey!AK350)</f>
        <v>17</v>
      </c>
      <c r="H350" s="196" t="str">
        <f t="shared" si="204"/>
        <v>Pass</v>
      </c>
      <c r="I350" s="44">
        <f>LEN(Survey!E350)</f>
        <v>0</v>
      </c>
      <c r="J350" s="196" t="str">
        <f t="shared" si="205"/>
        <v>Pass</v>
      </c>
      <c r="K350" s="43">
        <f>LEN(Survey!F350)</f>
        <v>0</v>
      </c>
      <c r="L350" s="196" t="str">
        <f t="shared" si="206"/>
        <v>Pass</v>
      </c>
      <c r="M350" s="44">
        <f>LEN(Survey!H350)</f>
        <v>0</v>
      </c>
      <c r="N350" s="43" t="str">
        <f>IF(Survey!$L350="Prospectus fund", "Yes", "No")</f>
        <v>No</v>
      </c>
      <c r="O350" s="196" t="str">
        <f t="shared" si="207"/>
        <v>Pass</v>
      </c>
      <c r="P350" s="44">
        <f>MOD((LEN(Survey!J350)+2),11)</f>
        <v>2</v>
      </c>
      <c r="Q350" s="48" t="b">
        <f>IF(OR(Survey!$M350="ETF",Survey!$M350="ETF, alternative mutual fund",Survey!$M350="Closed-end", Survey!$M350="Split share corp", Survey!$I350="Yes"),TRUE,FALSE)</f>
        <v>0</v>
      </c>
      <c r="R350" s="196" t="str">
        <f>IFERROR(IF(AND(OR(U350=V350,V350 = "Either"),NOT(ISBLANK(Survey!K350))),"Pass","Fail"),"Pass")</f>
        <v>Fail</v>
      </c>
      <c r="S350" s="47" cm="1">
        <f t="array" ref="S350">SUM(SUMIF(Survey!BO350:CH350,{"&gt;0","&lt;0"})*{1,-1})</f>
        <v>0</v>
      </c>
      <c r="T350" s="54" cm="1">
        <f t="array" ref="T350">SUM(SUMIF(Survey!BR350,{"&gt;0","&lt;0"})*{1,-1})+SUM(SUMIF(Survey!CB350,{"&gt;0","&lt;0"})*{1,-1})</f>
        <v>0</v>
      </c>
      <c r="U350" s="54">
        <f>Survey!K350</f>
        <v>0</v>
      </c>
      <c r="V350" s="53" t="str">
        <f t="shared" si="208"/>
        <v>Stand-alone</v>
      </c>
      <c r="W350" s="196" t="str">
        <f t="shared" si="209"/>
        <v>Fail</v>
      </c>
      <c r="X350" s="93" cm="1">
        <f t="array" ref="X350">SUM(SUMIF(Survey!BO350:CH350,{"&gt;0","&lt;0"})*{1,-1})+SUM(SUMIF(Survey!CJ350:DC350,{"&gt;0","&lt;0"})*{1,-1})</f>
        <v>0</v>
      </c>
      <c r="Y350" s="93">
        <f>IFERROR(X350/(Survey!$AL350),0)</f>
        <v>0</v>
      </c>
      <c r="Z350" s="198" t="b">
        <f>IF(OR(Survey!$M350="Alternative strategy or hedge",Survey!$M350="Other",Survey!$L350="Prospectus fund"),TRUE,FALSE)</f>
        <v>0</v>
      </c>
      <c r="AA350" s="198" t="b">
        <f>NOT(ISBLANK(Survey!$M350))</f>
        <v>0</v>
      </c>
      <c r="AB350" s="196" t="str">
        <f t="shared" si="210"/>
        <v>Pass</v>
      </c>
      <c r="AC350" s="54" t="b">
        <f>NOT(ISNUMBER(SEARCH("Other",Survey!$P350)))</f>
        <v>1</v>
      </c>
      <c r="AD350" s="53" t="b">
        <f>NOT(ISBLANK(Survey!$Q350))</f>
        <v>0</v>
      </c>
      <c r="AE350" s="239" t="str" cm="1">
        <f t="array" ref="AE350">IF(OR(IF(OR($AG350+$AH350 = 2, $AI350=1), FALSE, TRUE), AND($AF350:$AF350 = 0)),"Pass","Fail")</f>
        <v>Pass</v>
      </c>
      <c r="AF350" s="235">
        <f>COUNTBLANK(Survey!$W350:$Z350)</f>
        <v>4</v>
      </c>
      <c r="AG350" s="235">
        <f>IF(Survey!$I350="Yes",1,0)</f>
        <v>0</v>
      </c>
      <c r="AH350" s="235">
        <f>IF(OR(Survey!$M350="Mutual fund",Survey!$M350="Alternative mutual fund",Survey!$M350="Money market"),1,0)</f>
        <v>0</v>
      </c>
      <c r="AI350" s="240">
        <f>IF(OR(Survey!$M350="ETF",Survey!$M350="ETF, alternative mutual fund"),1,0)</f>
        <v>0</v>
      </c>
      <c r="AJ350" s="196" t="str">
        <f t="shared" si="211"/>
        <v>Pass</v>
      </c>
      <c r="AK350" s="54" t="b">
        <f>NOT(ISNUMBER(SEARCH("Yes",Survey!$AC350)))</f>
        <v>1</v>
      </c>
      <c r="AL350" s="53" t="b">
        <f>IF(COUNTBLANK(Survey!$AD350:$AE350)=0,TRUE, FALSE)</f>
        <v>0</v>
      </c>
      <c r="AM350" s="196" t="str">
        <f t="shared" si="212"/>
        <v>Pass</v>
      </c>
      <c r="AN350" s="54" t="b">
        <f>NOT(ISNUMBER(SEARCH("Yes",Survey!$AF350)))</f>
        <v>1</v>
      </c>
      <c r="AO350" s="53" t="b">
        <f>NOT(ISBLANK(Survey!$AH350))</f>
        <v>0</v>
      </c>
      <c r="AP350" s="196" t="str">
        <f t="shared" si="213"/>
        <v>Pass</v>
      </c>
      <c r="AQ350" s="54" t="b">
        <f>NOT(OR(ISNUMBER(SEARCH("Other",Survey!$AH350)),ISNUMBER(SEARCH("Multiple",Survey!$AH350))))</f>
        <v>1</v>
      </c>
      <c r="AR350" s="53" t="b">
        <f>NOT(ISBLANK(Survey!$AI350))</f>
        <v>0</v>
      </c>
      <c r="AS350" s="196" t="str">
        <f t="shared" si="214"/>
        <v>Fail</v>
      </c>
      <c r="AT350" s="45">
        <f>(Survey!$AL350)</f>
        <v>0</v>
      </c>
      <c r="AU350" s="37" t="str">
        <f t="shared" si="215"/>
        <v>Fail</v>
      </c>
      <c r="AV350" s="38">
        <f>ABS(Survey!$AL350)</f>
        <v>0</v>
      </c>
      <c r="AW350" s="64">
        <f>ABS(Survey!$AM350)+Survey!$AN350-ABS(Survey!$AO350)+ABS(Survey!$AP350)-ABS(Survey!$AQ350)+ABS(Survey!$AR350)-ABS(Survey!$AS350)+Survey!$AT350</f>
        <v>0</v>
      </c>
      <c r="AX350" s="46" t="str">
        <f t="shared" si="216"/>
        <v>No holdings</v>
      </c>
      <c r="AY350" s="37">
        <f t="shared" si="217"/>
        <v>0</v>
      </c>
      <c r="AZ350" s="196" t="str">
        <f t="shared" si="218"/>
        <v>Pass</v>
      </c>
      <c r="BA350" s="54" t="b">
        <f>IF(ABS(Survey!$AT350)=0,TRUE,FALSE)</f>
        <v>1</v>
      </c>
      <c r="BB350" s="53" t="b">
        <f>NOT(ISBLANK(Survey!$AU350))</f>
        <v>0</v>
      </c>
      <c r="BC350" s="37" t="str">
        <f t="shared" si="219"/>
        <v>Fail</v>
      </c>
      <c r="BD350" s="38">
        <f>ABS(Survey!$AL350)</f>
        <v>0</v>
      </c>
      <c r="BE350" s="38" cm="1">
        <f t="array" ref="BE350">SUM(SUMIF(Survey!AW350:BD350,{"&gt;0","&lt;0"})*{1,-1})-SUM(SUMIF(Survey!BF350:BM350,{"&gt;0","&lt;0"})*{1,-1})</f>
        <v>0</v>
      </c>
      <c r="BF350" s="46" t="str">
        <f t="shared" si="220"/>
        <v>No holdings</v>
      </c>
      <c r="BG350" s="37">
        <f t="shared" si="221"/>
        <v>0</v>
      </c>
      <c r="BH350" s="196" t="str">
        <f t="shared" si="222"/>
        <v>Fail</v>
      </c>
      <c r="BI350" s="47">
        <f>ABS(Survey!$AL350)</f>
        <v>0</v>
      </c>
      <c r="BJ350" s="47" cm="1">
        <f t="array" ref="BJ350">SUM(SUMIF(Survey!BO350:CH350,{"&gt;0","&lt;0"})*{1,-1})-SUM(SUMIF(Survey!CJ350:DC350,{"&gt;0","&lt;0"})*{1,-1})</f>
        <v>0</v>
      </c>
      <c r="BK350" s="48" t="str">
        <f t="shared" si="223"/>
        <v>No holdings</v>
      </c>
      <c r="BL350" s="49">
        <f t="shared" si="224"/>
        <v>0</v>
      </c>
      <c r="BM350" s="196" t="str">
        <f t="shared" si="225"/>
        <v>Pass</v>
      </c>
      <c r="BN350" s="54" t="b">
        <f>IF(ABS(Survey!$CH350)=0,TRUE,FALSE)</f>
        <v>1</v>
      </c>
      <c r="BO350" s="53" t="b">
        <f>NOT(ISBLANK(Survey!$CI350))</f>
        <v>0</v>
      </c>
      <c r="BP350" s="196" t="str">
        <f t="shared" si="226"/>
        <v>Pass</v>
      </c>
      <c r="BQ350" s="54" t="b">
        <f>IF(ABS(Survey!$DC350)=0,TRUE,FALSE)</f>
        <v>1</v>
      </c>
      <c r="BR350" s="53" t="b">
        <f>NOT(ISBLANK(Survey!$DD350))</f>
        <v>0</v>
      </c>
      <c r="BS350" s="37" t="str">
        <f t="shared" si="227"/>
        <v>Pass</v>
      </c>
      <c r="BT350" s="38" cm="1">
        <f t="array" ref="BT350">SUM(SUMIF(Survey!CD350,{"&gt;0","&lt;0"})*{1,-1})+SUM(SUMIF(Survey!CY350,{"&gt;0","&lt;0"})*{1,-1})</f>
        <v>0</v>
      </c>
      <c r="BU350" s="38">
        <f>SUM(SUMIF(Survey!DF350:DL350,{"&gt;0","&lt;0"})*{1,-1})+SUM(SUMIF(Survey!DN350:DT350,{"&gt;0","&lt;0"})*{1,-1})</f>
        <v>0</v>
      </c>
      <c r="BV350" s="37">
        <f t="shared" si="228"/>
        <v>0</v>
      </c>
      <c r="BW350" s="37">
        <f t="shared" si="229"/>
        <v>0</v>
      </c>
      <c r="BX350" s="196" t="str">
        <f t="shared" si="230"/>
        <v>Pass</v>
      </c>
      <c r="BY350" s="54" t="b">
        <f>IF(ABS(Survey!$DL350)=0,TRUE,FALSE)</f>
        <v>1</v>
      </c>
      <c r="BZ350" s="53" t="b">
        <f>NOT(ISBLANK(Survey!DM350))</f>
        <v>0</v>
      </c>
      <c r="CA350" s="196" t="str">
        <f t="shared" si="231"/>
        <v>Pass</v>
      </c>
      <c r="CB350" s="54" t="b">
        <f>IF(ABS(Survey!$DT350)=0,TRUE,FALSE)</f>
        <v>1</v>
      </c>
      <c r="CC350" s="53" t="b">
        <f>NOT(ISBLANK(Survey!$DU350))</f>
        <v>0</v>
      </c>
      <c r="CD350" s="196" t="str">
        <f t="shared" si="232"/>
        <v>Fail</v>
      </c>
      <c r="CE350" s="47">
        <f>SUM(SUMIF(Survey!EA350:EC350,{"&gt;0","&lt;0"})*{1,-1})</f>
        <v>0</v>
      </c>
      <c r="CF350" s="50">
        <f t="shared" si="233"/>
        <v>0</v>
      </c>
      <c r="CG350" s="50">
        <f t="shared" si="234"/>
        <v>100</v>
      </c>
      <c r="CH350" s="48" t="b">
        <f>IF(OR(Survey!$M350="ETF",Survey!$M350="ETF, alternative mutual fund",Survey!$M350="Closed-end", Survey!$M350="Split share corp"),TRUE,FALSE)</f>
        <v>0</v>
      </c>
      <c r="CI350" s="196" t="str">
        <f t="shared" si="235"/>
        <v>Fail</v>
      </c>
      <c r="CJ350" s="47">
        <f>SUM(SUMIF(Survey!EE350:EK350,{"&gt;0","&lt;0"})*{1,-1})</f>
        <v>0</v>
      </c>
      <c r="CK350" s="50">
        <f t="shared" si="236"/>
        <v>0</v>
      </c>
      <c r="CL350" s="49">
        <f t="shared" si="237"/>
        <v>100</v>
      </c>
      <c r="CM350" s="196" t="str">
        <f t="shared" si="238"/>
        <v>Fail</v>
      </c>
      <c r="CN350" s="47">
        <f>SUM(SUMIF(Survey!EM350:ES350,{"&gt;0","&lt;0"})*{1,-1})</f>
        <v>0</v>
      </c>
      <c r="CO350" s="50">
        <f t="shared" si="239"/>
        <v>0</v>
      </c>
      <c r="CP350" s="49">
        <f t="shared" si="240"/>
        <v>100</v>
      </c>
    </row>
    <row r="351" spans="1:94">
      <c r="A351" s="1">
        <v>348</v>
      </c>
      <c r="B351" s="37" t="str">
        <f t="shared" si="201"/>
        <v>Pass</v>
      </c>
      <c r="C351" s="37" t="str">
        <f>IF(COUNTBLANK(Survey!B351:ET351)=$C$2, "Pass", "Fail")</f>
        <v>Pass</v>
      </c>
      <c r="D351" s="37" t="str">
        <f t="shared" si="202"/>
        <v>Fail</v>
      </c>
      <c r="F351" s="196" t="str">
        <f t="shared" si="203"/>
        <v>Fail</v>
      </c>
      <c r="G351" s="43">
        <f>COUNTBLANK(Survey!B351:D351)+COUNTBLANK(Survey!G351)+COUNTBLANK(Survey!I351)+COUNTBLANK(Survey!L351:M351)+COUNTBLANK(Survey!P351)+COUNTBLANK(Survey!S351:U351)+COUNTBLANK(Survey!AA351:AC351)+COUNTBLANK(Survey!AF351:AG351)+COUNTBLANK(Survey!AK351)</f>
        <v>17</v>
      </c>
      <c r="H351" s="196" t="str">
        <f t="shared" si="204"/>
        <v>Pass</v>
      </c>
      <c r="I351" s="44">
        <f>LEN(Survey!E351)</f>
        <v>0</v>
      </c>
      <c r="J351" s="196" t="str">
        <f t="shared" si="205"/>
        <v>Pass</v>
      </c>
      <c r="K351" s="43">
        <f>LEN(Survey!F351)</f>
        <v>0</v>
      </c>
      <c r="L351" s="196" t="str">
        <f t="shared" si="206"/>
        <v>Pass</v>
      </c>
      <c r="M351" s="44">
        <f>LEN(Survey!H351)</f>
        <v>0</v>
      </c>
      <c r="N351" s="43" t="str">
        <f>IF(Survey!$L351="Prospectus fund", "Yes", "No")</f>
        <v>No</v>
      </c>
      <c r="O351" s="196" t="str">
        <f t="shared" si="207"/>
        <v>Pass</v>
      </c>
      <c r="P351" s="44">
        <f>MOD((LEN(Survey!J351)+2),11)</f>
        <v>2</v>
      </c>
      <c r="Q351" s="48" t="b">
        <f>IF(OR(Survey!$M351="ETF",Survey!$M351="ETF, alternative mutual fund",Survey!$M351="Closed-end", Survey!$M351="Split share corp", Survey!$I351="Yes"),TRUE,FALSE)</f>
        <v>0</v>
      </c>
      <c r="R351" s="196" t="str">
        <f>IFERROR(IF(AND(OR(U351=V351,V351 = "Either"),NOT(ISBLANK(Survey!K351))),"Pass","Fail"),"Pass")</f>
        <v>Fail</v>
      </c>
      <c r="S351" s="47" cm="1">
        <f t="array" ref="S351">SUM(SUMIF(Survey!BO351:CH351,{"&gt;0","&lt;0"})*{1,-1})</f>
        <v>0</v>
      </c>
      <c r="T351" s="54" cm="1">
        <f t="array" ref="T351">SUM(SUMIF(Survey!BR351,{"&gt;0","&lt;0"})*{1,-1})+SUM(SUMIF(Survey!CB351,{"&gt;0","&lt;0"})*{1,-1})</f>
        <v>0</v>
      </c>
      <c r="U351" s="54">
        <f>Survey!K351</f>
        <v>0</v>
      </c>
      <c r="V351" s="53" t="str">
        <f t="shared" si="208"/>
        <v>Stand-alone</v>
      </c>
      <c r="W351" s="196" t="str">
        <f t="shared" si="209"/>
        <v>Fail</v>
      </c>
      <c r="X351" s="93" cm="1">
        <f t="array" ref="X351">SUM(SUMIF(Survey!BO351:CH351,{"&gt;0","&lt;0"})*{1,-1})+SUM(SUMIF(Survey!CJ351:DC351,{"&gt;0","&lt;0"})*{1,-1})</f>
        <v>0</v>
      </c>
      <c r="Y351" s="93">
        <f>IFERROR(X351/(Survey!$AL351),0)</f>
        <v>0</v>
      </c>
      <c r="Z351" s="198" t="b">
        <f>IF(OR(Survey!$M351="Alternative strategy or hedge",Survey!$M351="Other",Survey!$L351="Prospectus fund"),TRUE,FALSE)</f>
        <v>0</v>
      </c>
      <c r="AA351" s="198" t="b">
        <f>NOT(ISBLANK(Survey!$M351))</f>
        <v>0</v>
      </c>
      <c r="AB351" s="196" t="str">
        <f t="shared" si="210"/>
        <v>Pass</v>
      </c>
      <c r="AC351" s="54" t="b">
        <f>NOT(ISNUMBER(SEARCH("Other",Survey!$P351)))</f>
        <v>1</v>
      </c>
      <c r="AD351" s="53" t="b">
        <f>NOT(ISBLANK(Survey!$Q351))</f>
        <v>0</v>
      </c>
      <c r="AE351" s="239" t="str" cm="1">
        <f t="array" ref="AE351">IF(OR(IF(OR($AG351+$AH351 = 2, $AI351=1), FALSE, TRUE), AND($AF351:$AF351 = 0)),"Pass","Fail")</f>
        <v>Pass</v>
      </c>
      <c r="AF351" s="235">
        <f>COUNTBLANK(Survey!$W351:$Z351)</f>
        <v>4</v>
      </c>
      <c r="AG351" s="235">
        <f>IF(Survey!$I351="Yes",1,0)</f>
        <v>0</v>
      </c>
      <c r="AH351" s="235">
        <f>IF(OR(Survey!$M351="Mutual fund",Survey!$M351="Alternative mutual fund",Survey!$M351="Money market"),1,0)</f>
        <v>0</v>
      </c>
      <c r="AI351" s="240">
        <f>IF(OR(Survey!$M351="ETF",Survey!$M351="ETF, alternative mutual fund"),1,0)</f>
        <v>0</v>
      </c>
      <c r="AJ351" s="196" t="str">
        <f t="shared" si="211"/>
        <v>Pass</v>
      </c>
      <c r="AK351" s="54" t="b">
        <f>NOT(ISNUMBER(SEARCH("Yes",Survey!$AC351)))</f>
        <v>1</v>
      </c>
      <c r="AL351" s="53" t="b">
        <f>IF(COUNTBLANK(Survey!$AD351:$AE351)=0,TRUE, FALSE)</f>
        <v>0</v>
      </c>
      <c r="AM351" s="196" t="str">
        <f t="shared" si="212"/>
        <v>Pass</v>
      </c>
      <c r="AN351" s="54" t="b">
        <f>NOT(ISNUMBER(SEARCH("Yes",Survey!$AF351)))</f>
        <v>1</v>
      </c>
      <c r="AO351" s="53" t="b">
        <f>NOT(ISBLANK(Survey!$AH351))</f>
        <v>0</v>
      </c>
      <c r="AP351" s="196" t="str">
        <f t="shared" si="213"/>
        <v>Pass</v>
      </c>
      <c r="AQ351" s="54" t="b">
        <f>NOT(OR(ISNUMBER(SEARCH("Other",Survey!$AH351)),ISNUMBER(SEARCH("Multiple",Survey!$AH351))))</f>
        <v>1</v>
      </c>
      <c r="AR351" s="53" t="b">
        <f>NOT(ISBLANK(Survey!$AI351))</f>
        <v>0</v>
      </c>
      <c r="AS351" s="196" t="str">
        <f t="shared" si="214"/>
        <v>Fail</v>
      </c>
      <c r="AT351" s="45">
        <f>(Survey!$AL351)</f>
        <v>0</v>
      </c>
      <c r="AU351" s="37" t="str">
        <f t="shared" si="215"/>
        <v>Fail</v>
      </c>
      <c r="AV351" s="38">
        <f>ABS(Survey!$AL351)</f>
        <v>0</v>
      </c>
      <c r="AW351" s="64">
        <f>ABS(Survey!$AM351)+Survey!$AN351-ABS(Survey!$AO351)+ABS(Survey!$AP351)-ABS(Survey!$AQ351)+ABS(Survey!$AR351)-ABS(Survey!$AS351)+Survey!$AT351</f>
        <v>0</v>
      </c>
      <c r="AX351" s="46" t="str">
        <f t="shared" si="216"/>
        <v>No holdings</v>
      </c>
      <c r="AY351" s="37">
        <f t="shared" si="217"/>
        <v>0</v>
      </c>
      <c r="AZ351" s="196" t="str">
        <f t="shared" si="218"/>
        <v>Pass</v>
      </c>
      <c r="BA351" s="54" t="b">
        <f>IF(ABS(Survey!$AT351)=0,TRUE,FALSE)</f>
        <v>1</v>
      </c>
      <c r="BB351" s="53" t="b">
        <f>NOT(ISBLANK(Survey!$AU351))</f>
        <v>0</v>
      </c>
      <c r="BC351" s="37" t="str">
        <f t="shared" si="219"/>
        <v>Fail</v>
      </c>
      <c r="BD351" s="38">
        <f>ABS(Survey!$AL351)</f>
        <v>0</v>
      </c>
      <c r="BE351" s="38" cm="1">
        <f t="array" ref="BE351">SUM(SUMIF(Survey!AW351:BD351,{"&gt;0","&lt;0"})*{1,-1})-SUM(SUMIF(Survey!BF351:BM351,{"&gt;0","&lt;0"})*{1,-1})</f>
        <v>0</v>
      </c>
      <c r="BF351" s="46" t="str">
        <f t="shared" si="220"/>
        <v>No holdings</v>
      </c>
      <c r="BG351" s="37">
        <f t="shared" si="221"/>
        <v>0</v>
      </c>
      <c r="BH351" s="196" t="str">
        <f t="shared" si="222"/>
        <v>Fail</v>
      </c>
      <c r="BI351" s="47">
        <f>ABS(Survey!$AL351)</f>
        <v>0</v>
      </c>
      <c r="BJ351" s="47" cm="1">
        <f t="array" ref="BJ351">SUM(SUMIF(Survey!BO351:CH351,{"&gt;0","&lt;0"})*{1,-1})-SUM(SUMIF(Survey!CJ351:DC351,{"&gt;0","&lt;0"})*{1,-1})</f>
        <v>0</v>
      </c>
      <c r="BK351" s="48" t="str">
        <f t="shared" si="223"/>
        <v>No holdings</v>
      </c>
      <c r="BL351" s="49">
        <f t="shared" si="224"/>
        <v>0</v>
      </c>
      <c r="BM351" s="196" t="str">
        <f t="shared" si="225"/>
        <v>Pass</v>
      </c>
      <c r="BN351" s="54" t="b">
        <f>IF(ABS(Survey!$CH351)=0,TRUE,FALSE)</f>
        <v>1</v>
      </c>
      <c r="BO351" s="53" t="b">
        <f>NOT(ISBLANK(Survey!$CI351))</f>
        <v>0</v>
      </c>
      <c r="BP351" s="196" t="str">
        <f t="shared" si="226"/>
        <v>Pass</v>
      </c>
      <c r="BQ351" s="54" t="b">
        <f>IF(ABS(Survey!$DC351)=0,TRUE,FALSE)</f>
        <v>1</v>
      </c>
      <c r="BR351" s="53" t="b">
        <f>NOT(ISBLANK(Survey!$DD351))</f>
        <v>0</v>
      </c>
      <c r="BS351" s="37" t="str">
        <f t="shared" si="227"/>
        <v>Pass</v>
      </c>
      <c r="BT351" s="38" cm="1">
        <f t="array" ref="BT351">SUM(SUMIF(Survey!CD351,{"&gt;0","&lt;0"})*{1,-1})+SUM(SUMIF(Survey!CY351,{"&gt;0","&lt;0"})*{1,-1})</f>
        <v>0</v>
      </c>
      <c r="BU351" s="38">
        <f>SUM(SUMIF(Survey!DF351:DL351,{"&gt;0","&lt;0"})*{1,-1})+SUM(SUMIF(Survey!DN351:DT351,{"&gt;0","&lt;0"})*{1,-1})</f>
        <v>0</v>
      </c>
      <c r="BV351" s="37">
        <f t="shared" si="228"/>
        <v>0</v>
      </c>
      <c r="BW351" s="37">
        <f t="shared" si="229"/>
        <v>0</v>
      </c>
      <c r="BX351" s="196" t="str">
        <f t="shared" si="230"/>
        <v>Pass</v>
      </c>
      <c r="BY351" s="54" t="b">
        <f>IF(ABS(Survey!$DL351)=0,TRUE,FALSE)</f>
        <v>1</v>
      </c>
      <c r="BZ351" s="53" t="b">
        <f>NOT(ISBLANK(Survey!DM351))</f>
        <v>0</v>
      </c>
      <c r="CA351" s="196" t="str">
        <f t="shared" si="231"/>
        <v>Pass</v>
      </c>
      <c r="CB351" s="54" t="b">
        <f>IF(ABS(Survey!$DT351)=0,TRUE,FALSE)</f>
        <v>1</v>
      </c>
      <c r="CC351" s="53" t="b">
        <f>NOT(ISBLANK(Survey!$DU351))</f>
        <v>0</v>
      </c>
      <c r="CD351" s="196" t="str">
        <f t="shared" si="232"/>
        <v>Fail</v>
      </c>
      <c r="CE351" s="47">
        <f>SUM(SUMIF(Survey!EA351:EC351,{"&gt;0","&lt;0"})*{1,-1})</f>
        <v>0</v>
      </c>
      <c r="CF351" s="50">
        <f t="shared" si="233"/>
        <v>0</v>
      </c>
      <c r="CG351" s="50">
        <f t="shared" si="234"/>
        <v>100</v>
      </c>
      <c r="CH351" s="48" t="b">
        <f>IF(OR(Survey!$M351="ETF",Survey!$M351="ETF, alternative mutual fund",Survey!$M351="Closed-end", Survey!$M351="Split share corp"),TRUE,FALSE)</f>
        <v>0</v>
      </c>
      <c r="CI351" s="196" t="str">
        <f t="shared" si="235"/>
        <v>Fail</v>
      </c>
      <c r="CJ351" s="47">
        <f>SUM(SUMIF(Survey!EE351:EK351,{"&gt;0","&lt;0"})*{1,-1})</f>
        <v>0</v>
      </c>
      <c r="CK351" s="50">
        <f t="shared" si="236"/>
        <v>0</v>
      </c>
      <c r="CL351" s="49">
        <f t="shared" si="237"/>
        <v>100</v>
      </c>
      <c r="CM351" s="196" t="str">
        <f t="shared" si="238"/>
        <v>Fail</v>
      </c>
      <c r="CN351" s="47">
        <f>SUM(SUMIF(Survey!EM351:ES351,{"&gt;0","&lt;0"})*{1,-1})</f>
        <v>0</v>
      </c>
      <c r="CO351" s="50">
        <f t="shared" si="239"/>
        <v>0</v>
      </c>
      <c r="CP351" s="49">
        <f t="shared" si="240"/>
        <v>100</v>
      </c>
    </row>
    <row r="352" spans="1:94">
      <c r="A352" s="1">
        <v>349</v>
      </c>
      <c r="B352" s="37" t="str">
        <f t="shared" si="201"/>
        <v>Pass</v>
      </c>
      <c r="C352" s="37" t="str">
        <f>IF(COUNTBLANK(Survey!B352:ET352)=$C$2, "Pass", "Fail")</f>
        <v>Pass</v>
      </c>
      <c r="D352" s="37" t="str">
        <f t="shared" si="202"/>
        <v>Fail</v>
      </c>
      <c r="F352" s="196" t="str">
        <f t="shared" si="203"/>
        <v>Fail</v>
      </c>
      <c r="G352" s="43">
        <f>COUNTBLANK(Survey!B352:D352)+COUNTBLANK(Survey!G352)+COUNTBLANK(Survey!I352)+COUNTBLANK(Survey!L352:M352)+COUNTBLANK(Survey!P352)+COUNTBLANK(Survey!S352:U352)+COUNTBLANK(Survey!AA352:AC352)+COUNTBLANK(Survey!AF352:AG352)+COUNTBLANK(Survey!AK352)</f>
        <v>17</v>
      </c>
      <c r="H352" s="196" t="str">
        <f t="shared" si="204"/>
        <v>Pass</v>
      </c>
      <c r="I352" s="44">
        <f>LEN(Survey!E352)</f>
        <v>0</v>
      </c>
      <c r="J352" s="196" t="str">
        <f t="shared" si="205"/>
        <v>Pass</v>
      </c>
      <c r="K352" s="43">
        <f>LEN(Survey!F352)</f>
        <v>0</v>
      </c>
      <c r="L352" s="196" t="str">
        <f t="shared" si="206"/>
        <v>Pass</v>
      </c>
      <c r="M352" s="44">
        <f>LEN(Survey!H352)</f>
        <v>0</v>
      </c>
      <c r="N352" s="43" t="str">
        <f>IF(Survey!$L352="Prospectus fund", "Yes", "No")</f>
        <v>No</v>
      </c>
      <c r="O352" s="196" t="str">
        <f t="shared" si="207"/>
        <v>Pass</v>
      </c>
      <c r="P352" s="44">
        <f>MOD((LEN(Survey!J352)+2),11)</f>
        <v>2</v>
      </c>
      <c r="Q352" s="48" t="b">
        <f>IF(OR(Survey!$M352="ETF",Survey!$M352="ETF, alternative mutual fund",Survey!$M352="Closed-end", Survey!$M352="Split share corp", Survey!$I352="Yes"),TRUE,FALSE)</f>
        <v>0</v>
      </c>
      <c r="R352" s="196" t="str">
        <f>IFERROR(IF(AND(OR(U352=V352,V352 = "Either"),NOT(ISBLANK(Survey!K352))),"Pass","Fail"),"Pass")</f>
        <v>Fail</v>
      </c>
      <c r="S352" s="47" cm="1">
        <f t="array" ref="S352">SUM(SUMIF(Survey!BO352:CH352,{"&gt;0","&lt;0"})*{1,-1})</f>
        <v>0</v>
      </c>
      <c r="T352" s="54" cm="1">
        <f t="array" ref="T352">SUM(SUMIF(Survey!BR352,{"&gt;0","&lt;0"})*{1,-1})+SUM(SUMIF(Survey!CB352,{"&gt;0","&lt;0"})*{1,-1})</f>
        <v>0</v>
      </c>
      <c r="U352" s="54">
        <f>Survey!K352</f>
        <v>0</v>
      </c>
      <c r="V352" s="53" t="str">
        <f t="shared" si="208"/>
        <v>Stand-alone</v>
      </c>
      <c r="W352" s="196" t="str">
        <f t="shared" si="209"/>
        <v>Fail</v>
      </c>
      <c r="X352" s="93" cm="1">
        <f t="array" ref="X352">SUM(SUMIF(Survey!BO352:CH352,{"&gt;0","&lt;0"})*{1,-1})+SUM(SUMIF(Survey!CJ352:DC352,{"&gt;0","&lt;0"})*{1,-1})</f>
        <v>0</v>
      </c>
      <c r="Y352" s="93">
        <f>IFERROR(X352/(Survey!$AL352),0)</f>
        <v>0</v>
      </c>
      <c r="Z352" s="198" t="b">
        <f>IF(OR(Survey!$M352="Alternative strategy or hedge",Survey!$M352="Other",Survey!$L352="Prospectus fund"),TRUE,FALSE)</f>
        <v>0</v>
      </c>
      <c r="AA352" s="198" t="b">
        <f>NOT(ISBLANK(Survey!$M352))</f>
        <v>0</v>
      </c>
      <c r="AB352" s="196" t="str">
        <f t="shared" si="210"/>
        <v>Pass</v>
      </c>
      <c r="AC352" s="54" t="b">
        <f>NOT(ISNUMBER(SEARCH("Other",Survey!$P352)))</f>
        <v>1</v>
      </c>
      <c r="AD352" s="53" t="b">
        <f>NOT(ISBLANK(Survey!$Q352))</f>
        <v>0</v>
      </c>
      <c r="AE352" s="239" t="str" cm="1">
        <f t="array" ref="AE352">IF(OR(IF(OR($AG352+$AH352 = 2, $AI352=1), FALSE, TRUE), AND($AF352:$AF352 = 0)),"Pass","Fail")</f>
        <v>Pass</v>
      </c>
      <c r="AF352" s="235">
        <f>COUNTBLANK(Survey!$W352:$Z352)</f>
        <v>4</v>
      </c>
      <c r="AG352" s="235">
        <f>IF(Survey!$I352="Yes",1,0)</f>
        <v>0</v>
      </c>
      <c r="AH352" s="235">
        <f>IF(OR(Survey!$M352="Mutual fund",Survey!$M352="Alternative mutual fund",Survey!$M352="Money market"),1,0)</f>
        <v>0</v>
      </c>
      <c r="AI352" s="240">
        <f>IF(OR(Survey!$M352="ETF",Survey!$M352="ETF, alternative mutual fund"),1,0)</f>
        <v>0</v>
      </c>
      <c r="AJ352" s="196" t="str">
        <f t="shared" si="211"/>
        <v>Pass</v>
      </c>
      <c r="AK352" s="54" t="b">
        <f>NOT(ISNUMBER(SEARCH("Yes",Survey!$AC352)))</f>
        <v>1</v>
      </c>
      <c r="AL352" s="53" t="b">
        <f>IF(COUNTBLANK(Survey!$AD352:$AE352)=0,TRUE, FALSE)</f>
        <v>0</v>
      </c>
      <c r="AM352" s="196" t="str">
        <f t="shared" si="212"/>
        <v>Pass</v>
      </c>
      <c r="AN352" s="54" t="b">
        <f>NOT(ISNUMBER(SEARCH("Yes",Survey!$AF352)))</f>
        <v>1</v>
      </c>
      <c r="AO352" s="53" t="b">
        <f>NOT(ISBLANK(Survey!$AH352))</f>
        <v>0</v>
      </c>
      <c r="AP352" s="196" t="str">
        <f t="shared" si="213"/>
        <v>Pass</v>
      </c>
      <c r="AQ352" s="54" t="b">
        <f>NOT(OR(ISNUMBER(SEARCH("Other",Survey!$AH352)),ISNUMBER(SEARCH("Multiple",Survey!$AH352))))</f>
        <v>1</v>
      </c>
      <c r="AR352" s="53" t="b">
        <f>NOT(ISBLANK(Survey!$AI352))</f>
        <v>0</v>
      </c>
      <c r="AS352" s="196" t="str">
        <f t="shared" si="214"/>
        <v>Fail</v>
      </c>
      <c r="AT352" s="45">
        <f>(Survey!$AL352)</f>
        <v>0</v>
      </c>
      <c r="AU352" s="37" t="str">
        <f t="shared" si="215"/>
        <v>Fail</v>
      </c>
      <c r="AV352" s="38">
        <f>ABS(Survey!$AL352)</f>
        <v>0</v>
      </c>
      <c r="AW352" s="64">
        <f>ABS(Survey!$AM352)+Survey!$AN352-ABS(Survey!$AO352)+ABS(Survey!$AP352)-ABS(Survey!$AQ352)+ABS(Survey!$AR352)-ABS(Survey!$AS352)+Survey!$AT352</f>
        <v>0</v>
      </c>
      <c r="AX352" s="46" t="str">
        <f t="shared" si="216"/>
        <v>No holdings</v>
      </c>
      <c r="AY352" s="37">
        <f t="shared" si="217"/>
        <v>0</v>
      </c>
      <c r="AZ352" s="196" t="str">
        <f t="shared" si="218"/>
        <v>Pass</v>
      </c>
      <c r="BA352" s="54" t="b">
        <f>IF(ABS(Survey!$AT352)=0,TRUE,FALSE)</f>
        <v>1</v>
      </c>
      <c r="BB352" s="53" t="b">
        <f>NOT(ISBLANK(Survey!$AU352))</f>
        <v>0</v>
      </c>
      <c r="BC352" s="37" t="str">
        <f t="shared" si="219"/>
        <v>Fail</v>
      </c>
      <c r="BD352" s="38">
        <f>ABS(Survey!$AL352)</f>
        <v>0</v>
      </c>
      <c r="BE352" s="38" cm="1">
        <f t="array" ref="BE352">SUM(SUMIF(Survey!AW352:BD352,{"&gt;0","&lt;0"})*{1,-1})-SUM(SUMIF(Survey!BF352:BM352,{"&gt;0","&lt;0"})*{1,-1})</f>
        <v>0</v>
      </c>
      <c r="BF352" s="46" t="str">
        <f t="shared" si="220"/>
        <v>No holdings</v>
      </c>
      <c r="BG352" s="37">
        <f t="shared" si="221"/>
        <v>0</v>
      </c>
      <c r="BH352" s="196" t="str">
        <f t="shared" si="222"/>
        <v>Fail</v>
      </c>
      <c r="BI352" s="47">
        <f>ABS(Survey!$AL352)</f>
        <v>0</v>
      </c>
      <c r="BJ352" s="47" cm="1">
        <f t="array" ref="BJ352">SUM(SUMIF(Survey!BO352:CH352,{"&gt;0","&lt;0"})*{1,-1})-SUM(SUMIF(Survey!CJ352:DC352,{"&gt;0","&lt;0"})*{1,-1})</f>
        <v>0</v>
      </c>
      <c r="BK352" s="48" t="str">
        <f t="shared" si="223"/>
        <v>No holdings</v>
      </c>
      <c r="BL352" s="49">
        <f t="shared" si="224"/>
        <v>0</v>
      </c>
      <c r="BM352" s="196" t="str">
        <f t="shared" si="225"/>
        <v>Pass</v>
      </c>
      <c r="BN352" s="54" t="b">
        <f>IF(ABS(Survey!$CH352)=0,TRUE,FALSE)</f>
        <v>1</v>
      </c>
      <c r="BO352" s="53" t="b">
        <f>NOT(ISBLANK(Survey!$CI352))</f>
        <v>0</v>
      </c>
      <c r="BP352" s="196" t="str">
        <f t="shared" si="226"/>
        <v>Pass</v>
      </c>
      <c r="BQ352" s="54" t="b">
        <f>IF(ABS(Survey!$DC352)=0,TRUE,FALSE)</f>
        <v>1</v>
      </c>
      <c r="BR352" s="53" t="b">
        <f>NOT(ISBLANK(Survey!$DD352))</f>
        <v>0</v>
      </c>
      <c r="BS352" s="37" t="str">
        <f t="shared" si="227"/>
        <v>Pass</v>
      </c>
      <c r="BT352" s="38" cm="1">
        <f t="array" ref="BT352">SUM(SUMIF(Survey!CD352,{"&gt;0","&lt;0"})*{1,-1})+SUM(SUMIF(Survey!CY352,{"&gt;0","&lt;0"})*{1,-1})</f>
        <v>0</v>
      </c>
      <c r="BU352" s="38">
        <f>SUM(SUMIF(Survey!DF352:DL352,{"&gt;0","&lt;0"})*{1,-1})+SUM(SUMIF(Survey!DN352:DT352,{"&gt;0","&lt;0"})*{1,-1})</f>
        <v>0</v>
      </c>
      <c r="BV352" s="37">
        <f t="shared" si="228"/>
        <v>0</v>
      </c>
      <c r="BW352" s="37">
        <f t="shared" si="229"/>
        <v>0</v>
      </c>
      <c r="BX352" s="196" t="str">
        <f t="shared" si="230"/>
        <v>Pass</v>
      </c>
      <c r="BY352" s="54" t="b">
        <f>IF(ABS(Survey!$DL352)=0,TRUE,FALSE)</f>
        <v>1</v>
      </c>
      <c r="BZ352" s="53" t="b">
        <f>NOT(ISBLANK(Survey!DM352))</f>
        <v>0</v>
      </c>
      <c r="CA352" s="196" t="str">
        <f t="shared" si="231"/>
        <v>Pass</v>
      </c>
      <c r="CB352" s="54" t="b">
        <f>IF(ABS(Survey!$DT352)=0,TRUE,FALSE)</f>
        <v>1</v>
      </c>
      <c r="CC352" s="53" t="b">
        <f>NOT(ISBLANK(Survey!$DU352))</f>
        <v>0</v>
      </c>
      <c r="CD352" s="196" t="str">
        <f t="shared" si="232"/>
        <v>Fail</v>
      </c>
      <c r="CE352" s="47">
        <f>SUM(SUMIF(Survey!EA352:EC352,{"&gt;0","&lt;0"})*{1,-1})</f>
        <v>0</v>
      </c>
      <c r="CF352" s="50">
        <f t="shared" si="233"/>
        <v>0</v>
      </c>
      <c r="CG352" s="50">
        <f t="shared" si="234"/>
        <v>100</v>
      </c>
      <c r="CH352" s="48" t="b">
        <f>IF(OR(Survey!$M352="ETF",Survey!$M352="ETF, alternative mutual fund",Survey!$M352="Closed-end", Survey!$M352="Split share corp"),TRUE,FALSE)</f>
        <v>0</v>
      </c>
      <c r="CI352" s="196" t="str">
        <f t="shared" si="235"/>
        <v>Fail</v>
      </c>
      <c r="CJ352" s="47">
        <f>SUM(SUMIF(Survey!EE352:EK352,{"&gt;0","&lt;0"})*{1,-1})</f>
        <v>0</v>
      </c>
      <c r="CK352" s="50">
        <f t="shared" si="236"/>
        <v>0</v>
      </c>
      <c r="CL352" s="49">
        <f t="shared" si="237"/>
        <v>100</v>
      </c>
      <c r="CM352" s="196" t="str">
        <f t="shared" si="238"/>
        <v>Fail</v>
      </c>
      <c r="CN352" s="47">
        <f>SUM(SUMIF(Survey!EM352:ES352,{"&gt;0","&lt;0"})*{1,-1})</f>
        <v>0</v>
      </c>
      <c r="CO352" s="50">
        <f t="shared" si="239"/>
        <v>0</v>
      </c>
      <c r="CP352" s="49">
        <f t="shared" si="240"/>
        <v>100</v>
      </c>
    </row>
    <row r="353" spans="1:94">
      <c r="A353" s="1">
        <v>350</v>
      </c>
      <c r="B353" s="37" t="str">
        <f t="shared" si="201"/>
        <v>Pass</v>
      </c>
      <c r="C353" s="37" t="str">
        <f>IF(COUNTBLANK(Survey!B353:ET353)=$C$2, "Pass", "Fail")</f>
        <v>Pass</v>
      </c>
      <c r="D353" s="37" t="str">
        <f t="shared" si="202"/>
        <v>Fail</v>
      </c>
      <c r="F353" s="196" t="str">
        <f t="shared" si="203"/>
        <v>Fail</v>
      </c>
      <c r="G353" s="43">
        <f>COUNTBLANK(Survey!B353:D353)+COUNTBLANK(Survey!G353)+COUNTBLANK(Survey!I353)+COUNTBLANK(Survey!L353:M353)+COUNTBLANK(Survey!P353)+COUNTBLANK(Survey!S353:U353)+COUNTBLANK(Survey!AA353:AC353)+COUNTBLANK(Survey!AF353:AG353)+COUNTBLANK(Survey!AK353)</f>
        <v>17</v>
      </c>
      <c r="H353" s="196" t="str">
        <f t="shared" si="204"/>
        <v>Pass</v>
      </c>
      <c r="I353" s="44">
        <f>LEN(Survey!E353)</f>
        <v>0</v>
      </c>
      <c r="J353" s="196" t="str">
        <f t="shared" si="205"/>
        <v>Pass</v>
      </c>
      <c r="K353" s="43">
        <f>LEN(Survey!F353)</f>
        <v>0</v>
      </c>
      <c r="L353" s="196" t="str">
        <f t="shared" si="206"/>
        <v>Pass</v>
      </c>
      <c r="M353" s="44">
        <f>LEN(Survey!H353)</f>
        <v>0</v>
      </c>
      <c r="N353" s="43" t="str">
        <f>IF(Survey!$L353="Prospectus fund", "Yes", "No")</f>
        <v>No</v>
      </c>
      <c r="O353" s="196" t="str">
        <f t="shared" si="207"/>
        <v>Pass</v>
      </c>
      <c r="P353" s="44">
        <f>MOD((LEN(Survey!J353)+2),11)</f>
        <v>2</v>
      </c>
      <c r="Q353" s="48" t="b">
        <f>IF(OR(Survey!$M353="ETF",Survey!$M353="ETF, alternative mutual fund",Survey!$M353="Closed-end", Survey!$M353="Split share corp", Survey!$I353="Yes"),TRUE,FALSE)</f>
        <v>0</v>
      </c>
      <c r="R353" s="196" t="str">
        <f>IFERROR(IF(AND(OR(U353=V353,V353 = "Either"),NOT(ISBLANK(Survey!K353))),"Pass","Fail"),"Pass")</f>
        <v>Fail</v>
      </c>
      <c r="S353" s="47" cm="1">
        <f t="array" ref="S353">SUM(SUMIF(Survey!BO353:CH353,{"&gt;0","&lt;0"})*{1,-1})</f>
        <v>0</v>
      </c>
      <c r="T353" s="54" cm="1">
        <f t="array" ref="T353">SUM(SUMIF(Survey!BR353,{"&gt;0","&lt;0"})*{1,-1})+SUM(SUMIF(Survey!CB353,{"&gt;0","&lt;0"})*{1,-1})</f>
        <v>0</v>
      </c>
      <c r="U353" s="54">
        <f>Survey!K353</f>
        <v>0</v>
      </c>
      <c r="V353" s="53" t="str">
        <f t="shared" si="208"/>
        <v>Stand-alone</v>
      </c>
      <c r="W353" s="196" t="str">
        <f t="shared" si="209"/>
        <v>Fail</v>
      </c>
      <c r="X353" s="93" cm="1">
        <f t="array" ref="X353">SUM(SUMIF(Survey!BO353:CH353,{"&gt;0","&lt;0"})*{1,-1})+SUM(SUMIF(Survey!CJ353:DC353,{"&gt;0","&lt;0"})*{1,-1})</f>
        <v>0</v>
      </c>
      <c r="Y353" s="93">
        <f>IFERROR(X353/(Survey!$AL353),0)</f>
        <v>0</v>
      </c>
      <c r="Z353" s="198" t="b">
        <f>IF(OR(Survey!$M353="Alternative strategy or hedge",Survey!$M353="Other",Survey!$L353="Prospectus fund"),TRUE,FALSE)</f>
        <v>0</v>
      </c>
      <c r="AA353" s="198" t="b">
        <f>NOT(ISBLANK(Survey!$M353))</f>
        <v>0</v>
      </c>
      <c r="AB353" s="196" t="str">
        <f t="shared" si="210"/>
        <v>Pass</v>
      </c>
      <c r="AC353" s="54" t="b">
        <f>NOT(ISNUMBER(SEARCH("Other",Survey!$P353)))</f>
        <v>1</v>
      </c>
      <c r="AD353" s="53" t="b">
        <f>NOT(ISBLANK(Survey!$Q353))</f>
        <v>0</v>
      </c>
      <c r="AE353" s="239" t="str" cm="1">
        <f t="array" ref="AE353">IF(OR(IF(OR($AG353+$AH353 = 2, $AI353=1), FALSE, TRUE), AND($AF353:$AF353 = 0)),"Pass","Fail")</f>
        <v>Pass</v>
      </c>
      <c r="AF353" s="235">
        <f>COUNTBLANK(Survey!$W353:$Z353)</f>
        <v>4</v>
      </c>
      <c r="AG353" s="235">
        <f>IF(Survey!$I353="Yes",1,0)</f>
        <v>0</v>
      </c>
      <c r="AH353" s="235">
        <f>IF(OR(Survey!$M353="Mutual fund",Survey!$M353="Alternative mutual fund",Survey!$M353="Money market"),1,0)</f>
        <v>0</v>
      </c>
      <c r="AI353" s="240">
        <f>IF(OR(Survey!$M353="ETF",Survey!$M353="ETF, alternative mutual fund"),1,0)</f>
        <v>0</v>
      </c>
      <c r="AJ353" s="196" t="str">
        <f t="shared" si="211"/>
        <v>Pass</v>
      </c>
      <c r="AK353" s="54" t="b">
        <f>NOT(ISNUMBER(SEARCH("Yes",Survey!$AC353)))</f>
        <v>1</v>
      </c>
      <c r="AL353" s="53" t="b">
        <f>IF(COUNTBLANK(Survey!$AD353:$AE353)=0,TRUE, FALSE)</f>
        <v>0</v>
      </c>
      <c r="AM353" s="196" t="str">
        <f t="shared" si="212"/>
        <v>Pass</v>
      </c>
      <c r="AN353" s="54" t="b">
        <f>NOT(ISNUMBER(SEARCH("Yes",Survey!$AF353)))</f>
        <v>1</v>
      </c>
      <c r="AO353" s="53" t="b">
        <f>NOT(ISBLANK(Survey!$AH353))</f>
        <v>0</v>
      </c>
      <c r="AP353" s="196" t="str">
        <f t="shared" si="213"/>
        <v>Pass</v>
      </c>
      <c r="AQ353" s="54" t="b">
        <f>NOT(OR(ISNUMBER(SEARCH("Other",Survey!$AH353)),ISNUMBER(SEARCH("Multiple",Survey!$AH353))))</f>
        <v>1</v>
      </c>
      <c r="AR353" s="53" t="b">
        <f>NOT(ISBLANK(Survey!$AI353))</f>
        <v>0</v>
      </c>
      <c r="AS353" s="196" t="str">
        <f t="shared" si="214"/>
        <v>Fail</v>
      </c>
      <c r="AT353" s="45">
        <f>(Survey!$AL353)</f>
        <v>0</v>
      </c>
      <c r="AU353" s="37" t="str">
        <f t="shared" si="215"/>
        <v>Fail</v>
      </c>
      <c r="AV353" s="38">
        <f>ABS(Survey!$AL353)</f>
        <v>0</v>
      </c>
      <c r="AW353" s="64">
        <f>ABS(Survey!$AM353)+Survey!$AN353-ABS(Survey!$AO353)+ABS(Survey!$AP353)-ABS(Survey!$AQ353)+ABS(Survey!$AR353)-ABS(Survey!$AS353)+Survey!$AT353</f>
        <v>0</v>
      </c>
      <c r="AX353" s="46" t="str">
        <f t="shared" si="216"/>
        <v>No holdings</v>
      </c>
      <c r="AY353" s="37">
        <f t="shared" si="217"/>
        <v>0</v>
      </c>
      <c r="AZ353" s="196" t="str">
        <f t="shared" si="218"/>
        <v>Pass</v>
      </c>
      <c r="BA353" s="54" t="b">
        <f>IF(ABS(Survey!$AT353)=0,TRUE,FALSE)</f>
        <v>1</v>
      </c>
      <c r="BB353" s="53" t="b">
        <f>NOT(ISBLANK(Survey!$AU353))</f>
        <v>0</v>
      </c>
      <c r="BC353" s="37" t="str">
        <f t="shared" si="219"/>
        <v>Fail</v>
      </c>
      <c r="BD353" s="38">
        <f>ABS(Survey!$AL353)</f>
        <v>0</v>
      </c>
      <c r="BE353" s="38" cm="1">
        <f t="array" ref="BE353">SUM(SUMIF(Survey!AW353:BD353,{"&gt;0","&lt;0"})*{1,-1})-SUM(SUMIF(Survey!BF353:BM353,{"&gt;0","&lt;0"})*{1,-1})</f>
        <v>0</v>
      </c>
      <c r="BF353" s="46" t="str">
        <f t="shared" si="220"/>
        <v>No holdings</v>
      </c>
      <c r="BG353" s="37">
        <f t="shared" si="221"/>
        <v>0</v>
      </c>
      <c r="BH353" s="196" t="str">
        <f t="shared" si="222"/>
        <v>Fail</v>
      </c>
      <c r="BI353" s="47">
        <f>ABS(Survey!$AL353)</f>
        <v>0</v>
      </c>
      <c r="BJ353" s="47" cm="1">
        <f t="array" ref="BJ353">SUM(SUMIF(Survey!BO353:CH353,{"&gt;0","&lt;0"})*{1,-1})-SUM(SUMIF(Survey!CJ353:DC353,{"&gt;0","&lt;0"})*{1,-1})</f>
        <v>0</v>
      </c>
      <c r="BK353" s="48" t="str">
        <f t="shared" si="223"/>
        <v>No holdings</v>
      </c>
      <c r="BL353" s="49">
        <f t="shared" si="224"/>
        <v>0</v>
      </c>
      <c r="BM353" s="196" t="str">
        <f t="shared" si="225"/>
        <v>Pass</v>
      </c>
      <c r="BN353" s="54" t="b">
        <f>IF(ABS(Survey!$CH353)=0,TRUE,FALSE)</f>
        <v>1</v>
      </c>
      <c r="BO353" s="53" t="b">
        <f>NOT(ISBLANK(Survey!$CI353))</f>
        <v>0</v>
      </c>
      <c r="BP353" s="196" t="str">
        <f t="shared" si="226"/>
        <v>Pass</v>
      </c>
      <c r="BQ353" s="54" t="b">
        <f>IF(ABS(Survey!$DC353)=0,TRUE,FALSE)</f>
        <v>1</v>
      </c>
      <c r="BR353" s="53" t="b">
        <f>NOT(ISBLANK(Survey!$DD353))</f>
        <v>0</v>
      </c>
      <c r="BS353" s="37" t="str">
        <f t="shared" si="227"/>
        <v>Pass</v>
      </c>
      <c r="BT353" s="38" cm="1">
        <f t="array" ref="BT353">SUM(SUMIF(Survey!CD353,{"&gt;0","&lt;0"})*{1,-1})+SUM(SUMIF(Survey!CY353,{"&gt;0","&lt;0"})*{1,-1})</f>
        <v>0</v>
      </c>
      <c r="BU353" s="38">
        <f>SUM(SUMIF(Survey!DF353:DL353,{"&gt;0","&lt;0"})*{1,-1})+SUM(SUMIF(Survey!DN353:DT353,{"&gt;0","&lt;0"})*{1,-1})</f>
        <v>0</v>
      </c>
      <c r="BV353" s="37">
        <f t="shared" si="228"/>
        <v>0</v>
      </c>
      <c r="BW353" s="37">
        <f t="shared" si="229"/>
        <v>0</v>
      </c>
      <c r="BX353" s="196" t="str">
        <f t="shared" si="230"/>
        <v>Pass</v>
      </c>
      <c r="BY353" s="54" t="b">
        <f>IF(ABS(Survey!$DL353)=0,TRUE,FALSE)</f>
        <v>1</v>
      </c>
      <c r="BZ353" s="53" t="b">
        <f>NOT(ISBLANK(Survey!DM353))</f>
        <v>0</v>
      </c>
      <c r="CA353" s="196" t="str">
        <f t="shared" si="231"/>
        <v>Pass</v>
      </c>
      <c r="CB353" s="54" t="b">
        <f>IF(ABS(Survey!$DT353)=0,TRUE,FALSE)</f>
        <v>1</v>
      </c>
      <c r="CC353" s="53" t="b">
        <f>NOT(ISBLANK(Survey!$DU353))</f>
        <v>0</v>
      </c>
      <c r="CD353" s="196" t="str">
        <f t="shared" si="232"/>
        <v>Fail</v>
      </c>
      <c r="CE353" s="47">
        <f>SUM(SUMIF(Survey!EA353:EC353,{"&gt;0","&lt;0"})*{1,-1})</f>
        <v>0</v>
      </c>
      <c r="CF353" s="50">
        <f t="shared" si="233"/>
        <v>0</v>
      </c>
      <c r="CG353" s="50">
        <f t="shared" si="234"/>
        <v>100</v>
      </c>
      <c r="CH353" s="48" t="b">
        <f>IF(OR(Survey!$M353="ETF",Survey!$M353="ETF, alternative mutual fund",Survey!$M353="Closed-end", Survey!$M353="Split share corp"),TRUE,FALSE)</f>
        <v>0</v>
      </c>
      <c r="CI353" s="196" t="str">
        <f t="shared" si="235"/>
        <v>Fail</v>
      </c>
      <c r="CJ353" s="47">
        <f>SUM(SUMIF(Survey!EE353:EK353,{"&gt;0","&lt;0"})*{1,-1})</f>
        <v>0</v>
      </c>
      <c r="CK353" s="50">
        <f t="shared" si="236"/>
        <v>0</v>
      </c>
      <c r="CL353" s="49">
        <f t="shared" si="237"/>
        <v>100</v>
      </c>
      <c r="CM353" s="196" t="str">
        <f t="shared" si="238"/>
        <v>Fail</v>
      </c>
      <c r="CN353" s="47">
        <f>SUM(SUMIF(Survey!EM353:ES353,{"&gt;0","&lt;0"})*{1,-1})</f>
        <v>0</v>
      </c>
      <c r="CO353" s="50">
        <f t="shared" si="239"/>
        <v>0</v>
      </c>
      <c r="CP353" s="49">
        <f t="shared" si="240"/>
        <v>100</v>
      </c>
    </row>
    <row r="354" spans="1:94">
      <c r="A354" s="1">
        <v>351</v>
      </c>
      <c r="B354" s="37" t="str">
        <f t="shared" si="201"/>
        <v>Pass</v>
      </c>
      <c r="C354" s="37" t="str">
        <f>IF(COUNTBLANK(Survey!B354:ET354)=$C$2, "Pass", "Fail")</f>
        <v>Pass</v>
      </c>
      <c r="D354" s="37" t="str">
        <f t="shared" si="202"/>
        <v>Fail</v>
      </c>
      <c r="F354" s="196" t="str">
        <f t="shared" si="203"/>
        <v>Fail</v>
      </c>
      <c r="G354" s="43">
        <f>COUNTBLANK(Survey!B354:D354)+COUNTBLANK(Survey!G354)+COUNTBLANK(Survey!I354)+COUNTBLANK(Survey!L354:M354)+COUNTBLANK(Survey!P354)+COUNTBLANK(Survey!S354:U354)+COUNTBLANK(Survey!AA354:AC354)+COUNTBLANK(Survey!AF354:AG354)+COUNTBLANK(Survey!AK354)</f>
        <v>17</v>
      </c>
      <c r="H354" s="196" t="str">
        <f t="shared" si="204"/>
        <v>Pass</v>
      </c>
      <c r="I354" s="44">
        <f>LEN(Survey!E354)</f>
        <v>0</v>
      </c>
      <c r="J354" s="196" t="str">
        <f t="shared" si="205"/>
        <v>Pass</v>
      </c>
      <c r="K354" s="43">
        <f>LEN(Survey!F354)</f>
        <v>0</v>
      </c>
      <c r="L354" s="196" t="str">
        <f t="shared" si="206"/>
        <v>Pass</v>
      </c>
      <c r="M354" s="44">
        <f>LEN(Survey!H354)</f>
        <v>0</v>
      </c>
      <c r="N354" s="43" t="str">
        <f>IF(Survey!$L354="Prospectus fund", "Yes", "No")</f>
        <v>No</v>
      </c>
      <c r="O354" s="196" t="str">
        <f t="shared" si="207"/>
        <v>Pass</v>
      </c>
      <c r="P354" s="44">
        <f>MOD((LEN(Survey!J354)+2),11)</f>
        <v>2</v>
      </c>
      <c r="Q354" s="48" t="b">
        <f>IF(OR(Survey!$M354="ETF",Survey!$M354="ETF, alternative mutual fund",Survey!$M354="Closed-end", Survey!$M354="Split share corp", Survey!$I354="Yes"),TRUE,FALSE)</f>
        <v>0</v>
      </c>
      <c r="R354" s="196" t="str">
        <f>IFERROR(IF(AND(OR(U354=V354,V354 = "Either"),NOT(ISBLANK(Survey!K354))),"Pass","Fail"),"Pass")</f>
        <v>Fail</v>
      </c>
      <c r="S354" s="47" cm="1">
        <f t="array" ref="S354">SUM(SUMIF(Survey!BO354:CH354,{"&gt;0","&lt;0"})*{1,-1})</f>
        <v>0</v>
      </c>
      <c r="T354" s="54" cm="1">
        <f t="array" ref="T354">SUM(SUMIF(Survey!BR354,{"&gt;0","&lt;0"})*{1,-1})+SUM(SUMIF(Survey!CB354,{"&gt;0","&lt;0"})*{1,-1})</f>
        <v>0</v>
      </c>
      <c r="U354" s="54">
        <f>Survey!K354</f>
        <v>0</v>
      </c>
      <c r="V354" s="53" t="str">
        <f t="shared" si="208"/>
        <v>Stand-alone</v>
      </c>
      <c r="W354" s="196" t="str">
        <f t="shared" si="209"/>
        <v>Fail</v>
      </c>
      <c r="X354" s="93" cm="1">
        <f t="array" ref="X354">SUM(SUMIF(Survey!BO354:CH354,{"&gt;0","&lt;0"})*{1,-1})+SUM(SUMIF(Survey!CJ354:DC354,{"&gt;0","&lt;0"})*{1,-1})</f>
        <v>0</v>
      </c>
      <c r="Y354" s="93">
        <f>IFERROR(X354/(Survey!$AL354),0)</f>
        <v>0</v>
      </c>
      <c r="Z354" s="198" t="b">
        <f>IF(OR(Survey!$M354="Alternative strategy or hedge",Survey!$M354="Other",Survey!$L354="Prospectus fund"),TRUE,FALSE)</f>
        <v>0</v>
      </c>
      <c r="AA354" s="198" t="b">
        <f>NOT(ISBLANK(Survey!$M354))</f>
        <v>0</v>
      </c>
      <c r="AB354" s="196" t="str">
        <f t="shared" si="210"/>
        <v>Pass</v>
      </c>
      <c r="AC354" s="54" t="b">
        <f>NOT(ISNUMBER(SEARCH("Other",Survey!$P354)))</f>
        <v>1</v>
      </c>
      <c r="AD354" s="53" t="b">
        <f>NOT(ISBLANK(Survey!$Q354))</f>
        <v>0</v>
      </c>
      <c r="AE354" s="239" t="str" cm="1">
        <f t="array" ref="AE354">IF(OR(IF(OR($AG354+$AH354 = 2, $AI354=1), FALSE, TRUE), AND($AF354:$AF354 = 0)),"Pass","Fail")</f>
        <v>Pass</v>
      </c>
      <c r="AF354" s="235">
        <f>COUNTBLANK(Survey!$W354:$Z354)</f>
        <v>4</v>
      </c>
      <c r="AG354" s="235">
        <f>IF(Survey!$I354="Yes",1,0)</f>
        <v>0</v>
      </c>
      <c r="AH354" s="235">
        <f>IF(OR(Survey!$M354="Mutual fund",Survey!$M354="Alternative mutual fund",Survey!$M354="Money market"),1,0)</f>
        <v>0</v>
      </c>
      <c r="AI354" s="240">
        <f>IF(OR(Survey!$M354="ETF",Survey!$M354="ETF, alternative mutual fund"),1,0)</f>
        <v>0</v>
      </c>
      <c r="AJ354" s="196" t="str">
        <f t="shared" si="211"/>
        <v>Pass</v>
      </c>
      <c r="AK354" s="54" t="b">
        <f>NOT(ISNUMBER(SEARCH("Yes",Survey!$AC354)))</f>
        <v>1</v>
      </c>
      <c r="AL354" s="53" t="b">
        <f>IF(COUNTBLANK(Survey!$AD354:$AE354)=0,TRUE, FALSE)</f>
        <v>0</v>
      </c>
      <c r="AM354" s="196" t="str">
        <f t="shared" si="212"/>
        <v>Pass</v>
      </c>
      <c r="AN354" s="54" t="b">
        <f>NOT(ISNUMBER(SEARCH("Yes",Survey!$AF354)))</f>
        <v>1</v>
      </c>
      <c r="AO354" s="53" t="b">
        <f>NOT(ISBLANK(Survey!$AH354))</f>
        <v>0</v>
      </c>
      <c r="AP354" s="196" t="str">
        <f t="shared" si="213"/>
        <v>Pass</v>
      </c>
      <c r="AQ354" s="54" t="b">
        <f>NOT(OR(ISNUMBER(SEARCH("Other",Survey!$AH354)),ISNUMBER(SEARCH("Multiple",Survey!$AH354))))</f>
        <v>1</v>
      </c>
      <c r="AR354" s="53" t="b">
        <f>NOT(ISBLANK(Survey!$AI354))</f>
        <v>0</v>
      </c>
      <c r="AS354" s="196" t="str">
        <f t="shared" si="214"/>
        <v>Fail</v>
      </c>
      <c r="AT354" s="45">
        <f>(Survey!$AL354)</f>
        <v>0</v>
      </c>
      <c r="AU354" s="37" t="str">
        <f t="shared" si="215"/>
        <v>Fail</v>
      </c>
      <c r="AV354" s="38">
        <f>ABS(Survey!$AL354)</f>
        <v>0</v>
      </c>
      <c r="AW354" s="64">
        <f>ABS(Survey!$AM354)+Survey!$AN354-ABS(Survey!$AO354)+ABS(Survey!$AP354)-ABS(Survey!$AQ354)+ABS(Survey!$AR354)-ABS(Survey!$AS354)+Survey!$AT354</f>
        <v>0</v>
      </c>
      <c r="AX354" s="46" t="str">
        <f t="shared" si="216"/>
        <v>No holdings</v>
      </c>
      <c r="AY354" s="37">
        <f t="shared" si="217"/>
        <v>0</v>
      </c>
      <c r="AZ354" s="196" t="str">
        <f t="shared" si="218"/>
        <v>Pass</v>
      </c>
      <c r="BA354" s="54" t="b">
        <f>IF(ABS(Survey!$AT354)=0,TRUE,FALSE)</f>
        <v>1</v>
      </c>
      <c r="BB354" s="53" t="b">
        <f>NOT(ISBLANK(Survey!$AU354))</f>
        <v>0</v>
      </c>
      <c r="BC354" s="37" t="str">
        <f t="shared" si="219"/>
        <v>Fail</v>
      </c>
      <c r="BD354" s="38">
        <f>ABS(Survey!$AL354)</f>
        <v>0</v>
      </c>
      <c r="BE354" s="38" cm="1">
        <f t="array" ref="BE354">SUM(SUMIF(Survey!AW354:BD354,{"&gt;0","&lt;0"})*{1,-1})-SUM(SUMIF(Survey!BF354:BM354,{"&gt;0","&lt;0"})*{1,-1})</f>
        <v>0</v>
      </c>
      <c r="BF354" s="46" t="str">
        <f t="shared" si="220"/>
        <v>No holdings</v>
      </c>
      <c r="BG354" s="37">
        <f t="shared" si="221"/>
        <v>0</v>
      </c>
      <c r="BH354" s="196" t="str">
        <f t="shared" si="222"/>
        <v>Fail</v>
      </c>
      <c r="BI354" s="47">
        <f>ABS(Survey!$AL354)</f>
        <v>0</v>
      </c>
      <c r="BJ354" s="47" cm="1">
        <f t="array" ref="BJ354">SUM(SUMIF(Survey!BO354:CH354,{"&gt;0","&lt;0"})*{1,-1})-SUM(SUMIF(Survey!CJ354:DC354,{"&gt;0","&lt;0"})*{1,-1})</f>
        <v>0</v>
      </c>
      <c r="BK354" s="48" t="str">
        <f t="shared" si="223"/>
        <v>No holdings</v>
      </c>
      <c r="BL354" s="49">
        <f t="shared" si="224"/>
        <v>0</v>
      </c>
      <c r="BM354" s="196" t="str">
        <f t="shared" si="225"/>
        <v>Pass</v>
      </c>
      <c r="BN354" s="54" t="b">
        <f>IF(ABS(Survey!$CH354)=0,TRUE,FALSE)</f>
        <v>1</v>
      </c>
      <c r="BO354" s="53" t="b">
        <f>NOT(ISBLANK(Survey!$CI354))</f>
        <v>0</v>
      </c>
      <c r="BP354" s="196" t="str">
        <f t="shared" si="226"/>
        <v>Pass</v>
      </c>
      <c r="BQ354" s="54" t="b">
        <f>IF(ABS(Survey!$DC354)=0,TRUE,FALSE)</f>
        <v>1</v>
      </c>
      <c r="BR354" s="53" t="b">
        <f>NOT(ISBLANK(Survey!$DD354))</f>
        <v>0</v>
      </c>
      <c r="BS354" s="37" t="str">
        <f t="shared" si="227"/>
        <v>Pass</v>
      </c>
      <c r="BT354" s="38" cm="1">
        <f t="array" ref="BT354">SUM(SUMIF(Survey!CD354,{"&gt;0","&lt;0"})*{1,-1})+SUM(SUMIF(Survey!CY354,{"&gt;0","&lt;0"})*{1,-1})</f>
        <v>0</v>
      </c>
      <c r="BU354" s="38">
        <f>SUM(SUMIF(Survey!DF354:DL354,{"&gt;0","&lt;0"})*{1,-1})+SUM(SUMIF(Survey!DN354:DT354,{"&gt;0","&lt;0"})*{1,-1})</f>
        <v>0</v>
      </c>
      <c r="BV354" s="37">
        <f t="shared" si="228"/>
        <v>0</v>
      </c>
      <c r="BW354" s="37">
        <f t="shared" si="229"/>
        <v>0</v>
      </c>
      <c r="BX354" s="196" t="str">
        <f t="shared" si="230"/>
        <v>Pass</v>
      </c>
      <c r="BY354" s="54" t="b">
        <f>IF(ABS(Survey!$DL354)=0,TRUE,FALSE)</f>
        <v>1</v>
      </c>
      <c r="BZ354" s="53" t="b">
        <f>NOT(ISBLANK(Survey!DM354))</f>
        <v>0</v>
      </c>
      <c r="CA354" s="196" t="str">
        <f t="shared" si="231"/>
        <v>Pass</v>
      </c>
      <c r="CB354" s="54" t="b">
        <f>IF(ABS(Survey!$DT354)=0,TRUE,FALSE)</f>
        <v>1</v>
      </c>
      <c r="CC354" s="53" t="b">
        <f>NOT(ISBLANK(Survey!$DU354))</f>
        <v>0</v>
      </c>
      <c r="CD354" s="196" t="str">
        <f t="shared" si="232"/>
        <v>Fail</v>
      </c>
      <c r="CE354" s="47">
        <f>SUM(SUMIF(Survey!EA354:EC354,{"&gt;0","&lt;0"})*{1,-1})</f>
        <v>0</v>
      </c>
      <c r="CF354" s="50">
        <f t="shared" si="233"/>
        <v>0</v>
      </c>
      <c r="CG354" s="50">
        <f t="shared" si="234"/>
        <v>100</v>
      </c>
      <c r="CH354" s="48" t="b">
        <f>IF(OR(Survey!$M354="ETF",Survey!$M354="ETF, alternative mutual fund",Survey!$M354="Closed-end", Survey!$M354="Split share corp"),TRUE,FALSE)</f>
        <v>0</v>
      </c>
      <c r="CI354" s="196" t="str">
        <f t="shared" si="235"/>
        <v>Fail</v>
      </c>
      <c r="CJ354" s="47">
        <f>SUM(SUMIF(Survey!EE354:EK354,{"&gt;0","&lt;0"})*{1,-1})</f>
        <v>0</v>
      </c>
      <c r="CK354" s="50">
        <f t="shared" si="236"/>
        <v>0</v>
      </c>
      <c r="CL354" s="49">
        <f t="shared" si="237"/>
        <v>100</v>
      </c>
      <c r="CM354" s="196" t="str">
        <f t="shared" si="238"/>
        <v>Fail</v>
      </c>
      <c r="CN354" s="47">
        <f>SUM(SUMIF(Survey!EM354:ES354,{"&gt;0","&lt;0"})*{1,-1})</f>
        <v>0</v>
      </c>
      <c r="CO354" s="50">
        <f t="shared" si="239"/>
        <v>0</v>
      </c>
      <c r="CP354" s="49">
        <f t="shared" si="240"/>
        <v>100</v>
      </c>
    </row>
    <row r="355" spans="1:94">
      <c r="A355" s="1">
        <v>352</v>
      </c>
      <c r="B355" s="37" t="str">
        <f t="shared" si="201"/>
        <v>Pass</v>
      </c>
      <c r="C355" s="37" t="str">
        <f>IF(COUNTBLANK(Survey!B355:ET355)=$C$2, "Pass", "Fail")</f>
        <v>Pass</v>
      </c>
      <c r="D355" s="37" t="str">
        <f t="shared" si="202"/>
        <v>Fail</v>
      </c>
      <c r="F355" s="196" t="str">
        <f t="shared" si="203"/>
        <v>Fail</v>
      </c>
      <c r="G355" s="43">
        <f>COUNTBLANK(Survey!B355:D355)+COUNTBLANK(Survey!G355)+COUNTBLANK(Survey!I355)+COUNTBLANK(Survey!L355:M355)+COUNTBLANK(Survey!P355)+COUNTBLANK(Survey!S355:U355)+COUNTBLANK(Survey!AA355:AC355)+COUNTBLANK(Survey!AF355:AG355)+COUNTBLANK(Survey!AK355)</f>
        <v>17</v>
      </c>
      <c r="H355" s="196" t="str">
        <f t="shared" si="204"/>
        <v>Pass</v>
      </c>
      <c r="I355" s="44">
        <f>LEN(Survey!E355)</f>
        <v>0</v>
      </c>
      <c r="J355" s="196" t="str">
        <f t="shared" si="205"/>
        <v>Pass</v>
      </c>
      <c r="K355" s="43">
        <f>LEN(Survey!F355)</f>
        <v>0</v>
      </c>
      <c r="L355" s="196" t="str">
        <f t="shared" si="206"/>
        <v>Pass</v>
      </c>
      <c r="M355" s="44">
        <f>LEN(Survey!H355)</f>
        <v>0</v>
      </c>
      <c r="N355" s="43" t="str">
        <f>IF(Survey!$L355="Prospectus fund", "Yes", "No")</f>
        <v>No</v>
      </c>
      <c r="O355" s="196" t="str">
        <f t="shared" si="207"/>
        <v>Pass</v>
      </c>
      <c r="P355" s="44">
        <f>MOD((LEN(Survey!J355)+2),11)</f>
        <v>2</v>
      </c>
      <c r="Q355" s="48" t="b">
        <f>IF(OR(Survey!$M355="ETF",Survey!$M355="ETF, alternative mutual fund",Survey!$M355="Closed-end", Survey!$M355="Split share corp", Survey!$I355="Yes"),TRUE,FALSE)</f>
        <v>0</v>
      </c>
      <c r="R355" s="196" t="str">
        <f>IFERROR(IF(AND(OR(U355=V355,V355 = "Either"),NOT(ISBLANK(Survey!K355))),"Pass","Fail"),"Pass")</f>
        <v>Fail</v>
      </c>
      <c r="S355" s="47" cm="1">
        <f t="array" ref="S355">SUM(SUMIF(Survey!BO355:CH355,{"&gt;0","&lt;0"})*{1,-1})</f>
        <v>0</v>
      </c>
      <c r="T355" s="54" cm="1">
        <f t="array" ref="T355">SUM(SUMIF(Survey!BR355,{"&gt;0","&lt;0"})*{1,-1})+SUM(SUMIF(Survey!CB355,{"&gt;0","&lt;0"})*{1,-1})</f>
        <v>0</v>
      </c>
      <c r="U355" s="54">
        <f>Survey!K355</f>
        <v>0</v>
      </c>
      <c r="V355" s="53" t="str">
        <f t="shared" si="208"/>
        <v>Stand-alone</v>
      </c>
      <c r="W355" s="196" t="str">
        <f t="shared" si="209"/>
        <v>Fail</v>
      </c>
      <c r="X355" s="93" cm="1">
        <f t="array" ref="X355">SUM(SUMIF(Survey!BO355:CH355,{"&gt;0","&lt;0"})*{1,-1})+SUM(SUMIF(Survey!CJ355:DC355,{"&gt;0","&lt;0"})*{1,-1})</f>
        <v>0</v>
      </c>
      <c r="Y355" s="93">
        <f>IFERROR(X355/(Survey!$AL355),0)</f>
        <v>0</v>
      </c>
      <c r="Z355" s="198" t="b">
        <f>IF(OR(Survey!$M355="Alternative strategy or hedge",Survey!$M355="Other",Survey!$L355="Prospectus fund"),TRUE,FALSE)</f>
        <v>0</v>
      </c>
      <c r="AA355" s="198" t="b">
        <f>NOT(ISBLANK(Survey!$M355))</f>
        <v>0</v>
      </c>
      <c r="AB355" s="196" t="str">
        <f t="shared" si="210"/>
        <v>Pass</v>
      </c>
      <c r="AC355" s="54" t="b">
        <f>NOT(ISNUMBER(SEARCH("Other",Survey!$P355)))</f>
        <v>1</v>
      </c>
      <c r="AD355" s="53" t="b">
        <f>NOT(ISBLANK(Survey!$Q355))</f>
        <v>0</v>
      </c>
      <c r="AE355" s="239" t="str" cm="1">
        <f t="array" ref="AE355">IF(OR(IF(OR($AG355+$AH355 = 2, $AI355=1), FALSE, TRUE), AND($AF355:$AF355 = 0)),"Pass","Fail")</f>
        <v>Pass</v>
      </c>
      <c r="AF355" s="235">
        <f>COUNTBLANK(Survey!$W355:$Z355)</f>
        <v>4</v>
      </c>
      <c r="AG355" s="235">
        <f>IF(Survey!$I355="Yes",1,0)</f>
        <v>0</v>
      </c>
      <c r="AH355" s="235">
        <f>IF(OR(Survey!$M355="Mutual fund",Survey!$M355="Alternative mutual fund",Survey!$M355="Money market"),1,0)</f>
        <v>0</v>
      </c>
      <c r="AI355" s="240">
        <f>IF(OR(Survey!$M355="ETF",Survey!$M355="ETF, alternative mutual fund"),1,0)</f>
        <v>0</v>
      </c>
      <c r="AJ355" s="196" t="str">
        <f t="shared" si="211"/>
        <v>Pass</v>
      </c>
      <c r="AK355" s="54" t="b">
        <f>NOT(ISNUMBER(SEARCH("Yes",Survey!$AC355)))</f>
        <v>1</v>
      </c>
      <c r="AL355" s="53" t="b">
        <f>IF(COUNTBLANK(Survey!$AD355:$AE355)=0,TRUE, FALSE)</f>
        <v>0</v>
      </c>
      <c r="AM355" s="196" t="str">
        <f t="shared" si="212"/>
        <v>Pass</v>
      </c>
      <c r="AN355" s="54" t="b">
        <f>NOT(ISNUMBER(SEARCH("Yes",Survey!$AF355)))</f>
        <v>1</v>
      </c>
      <c r="AO355" s="53" t="b">
        <f>NOT(ISBLANK(Survey!$AH355))</f>
        <v>0</v>
      </c>
      <c r="AP355" s="196" t="str">
        <f t="shared" si="213"/>
        <v>Pass</v>
      </c>
      <c r="AQ355" s="54" t="b">
        <f>NOT(OR(ISNUMBER(SEARCH("Other",Survey!$AH355)),ISNUMBER(SEARCH("Multiple",Survey!$AH355))))</f>
        <v>1</v>
      </c>
      <c r="AR355" s="53" t="b">
        <f>NOT(ISBLANK(Survey!$AI355))</f>
        <v>0</v>
      </c>
      <c r="AS355" s="196" t="str">
        <f t="shared" si="214"/>
        <v>Fail</v>
      </c>
      <c r="AT355" s="45">
        <f>(Survey!$AL355)</f>
        <v>0</v>
      </c>
      <c r="AU355" s="37" t="str">
        <f t="shared" si="215"/>
        <v>Fail</v>
      </c>
      <c r="AV355" s="38">
        <f>ABS(Survey!$AL355)</f>
        <v>0</v>
      </c>
      <c r="AW355" s="64">
        <f>ABS(Survey!$AM355)+Survey!$AN355-ABS(Survey!$AO355)+ABS(Survey!$AP355)-ABS(Survey!$AQ355)+ABS(Survey!$AR355)-ABS(Survey!$AS355)+Survey!$AT355</f>
        <v>0</v>
      </c>
      <c r="AX355" s="46" t="str">
        <f t="shared" si="216"/>
        <v>No holdings</v>
      </c>
      <c r="AY355" s="37">
        <f t="shared" si="217"/>
        <v>0</v>
      </c>
      <c r="AZ355" s="196" t="str">
        <f t="shared" si="218"/>
        <v>Pass</v>
      </c>
      <c r="BA355" s="54" t="b">
        <f>IF(ABS(Survey!$AT355)=0,TRUE,FALSE)</f>
        <v>1</v>
      </c>
      <c r="BB355" s="53" t="b">
        <f>NOT(ISBLANK(Survey!$AU355))</f>
        <v>0</v>
      </c>
      <c r="BC355" s="37" t="str">
        <f t="shared" si="219"/>
        <v>Fail</v>
      </c>
      <c r="BD355" s="38">
        <f>ABS(Survey!$AL355)</f>
        <v>0</v>
      </c>
      <c r="BE355" s="38" cm="1">
        <f t="array" ref="BE355">SUM(SUMIF(Survey!AW355:BD355,{"&gt;0","&lt;0"})*{1,-1})-SUM(SUMIF(Survey!BF355:BM355,{"&gt;0","&lt;0"})*{1,-1})</f>
        <v>0</v>
      </c>
      <c r="BF355" s="46" t="str">
        <f t="shared" si="220"/>
        <v>No holdings</v>
      </c>
      <c r="BG355" s="37">
        <f t="shared" si="221"/>
        <v>0</v>
      </c>
      <c r="BH355" s="196" t="str">
        <f t="shared" si="222"/>
        <v>Fail</v>
      </c>
      <c r="BI355" s="47">
        <f>ABS(Survey!$AL355)</f>
        <v>0</v>
      </c>
      <c r="BJ355" s="47" cm="1">
        <f t="array" ref="BJ355">SUM(SUMIF(Survey!BO355:CH355,{"&gt;0","&lt;0"})*{1,-1})-SUM(SUMIF(Survey!CJ355:DC355,{"&gt;0","&lt;0"})*{1,-1})</f>
        <v>0</v>
      </c>
      <c r="BK355" s="48" t="str">
        <f t="shared" si="223"/>
        <v>No holdings</v>
      </c>
      <c r="BL355" s="49">
        <f t="shared" si="224"/>
        <v>0</v>
      </c>
      <c r="BM355" s="196" t="str">
        <f t="shared" si="225"/>
        <v>Pass</v>
      </c>
      <c r="BN355" s="54" t="b">
        <f>IF(ABS(Survey!$CH355)=0,TRUE,FALSE)</f>
        <v>1</v>
      </c>
      <c r="BO355" s="53" t="b">
        <f>NOT(ISBLANK(Survey!$CI355))</f>
        <v>0</v>
      </c>
      <c r="BP355" s="196" t="str">
        <f t="shared" si="226"/>
        <v>Pass</v>
      </c>
      <c r="BQ355" s="54" t="b">
        <f>IF(ABS(Survey!$DC355)=0,TRUE,FALSE)</f>
        <v>1</v>
      </c>
      <c r="BR355" s="53" t="b">
        <f>NOT(ISBLANK(Survey!$DD355))</f>
        <v>0</v>
      </c>
      <c r="BS355" s="37" t="str">
        <f t="shared" si="227"/>
        <v>Pass</v>
      </c>
      <c r="BT355" s="38" cm="1">
        <f t="array" ref="BT355">SUM(SUMIF(Survey!CD355,{"&gt;0","&lt;0"})*{1,-1})+SUM(SUMIF(Survey!CY355,{"&gt;0","&lt;0"})*{1,-1})</f>
        <v>0</v>
      </c>
      <c r="BU355" s="38">
        <f>SUM(SUMIF(Survey!DF355:DL355,{"&gt;0","&lt;0"})*{1,-1})+SUM(SUMIF(Survey!DN355:DT355,{"&gt;0","&lt;0"})*{1,-1})</f>
        <v>0</v>
      </c>
      <c r="BV355" s="37">
        <f t="shared" si="228"/>
        <v>0</v>
      </c>
      <c r="BW355" s="37">
        <f t="shared" si="229"/>
        <v>0</v>
      </c>
      <c r="BX355" s="196" t="str">
        <f t="shared" si="230"/>
        <v>Pass</v>
      </c>
      <c r="BY355" s="54" t="b">
        <f>IF(ABS(Survey!$DL355)=0,TRUE,FALSE)</f>
        <v>1</v>
      </c>
      <c r="BZ355" s="53" t="b">
        <f>NOT(ISBLANK(Survey!DM355))</f>
        <v>0</v>
      </c>
      <c r="CA355" s="196" t="str">
        <f t="shared" si="231"/>
        <v>Pass</v>
      </c>
      <c r="CB355" s="54" t="b">
        <f>IF(ABS(Survey!$DT355)=0,TRUE,FALSE)</f>
        <v>1</v>
      </c>
      <c r="CC355" s="53" t="b">
        <f>NOT(ISBLANK(Survey!$DU355))</f>
        <v>0</v>
      </c>
      <c r="CD355" s="196" t="str">
        <f t="shared" si="232"/>
        <v>Fail</v>
      </c>
      <c r="CE355" s="47">
        <f>SUM(SUMIF(Survey!EA355:EC355,{"&gt;0","&lt;0"})*{1,-1})</f>
        <v>0</v>
      </c>
      <c r="CF355" s="50">
        <f t="shared" si="233"/>
        <v>0</v>
      </c>
      <c r="CG355" s="50">
        <f t="shared" si="234"/>
        <v>100</v>
      </c>
      <c r="CH355" s="48" t="b">
        <f>IF(OR(Survey!$M355="ETF",Survey!$M355="ETF, alternative mutual fund",Survey!$M355="Closed-end", Survey!$M355="Split share corp"),TRUE,FALSE)</f>
        <v>0</v>
      </c>
      <c r="CI355" s="196" t="str">
        <f t="shared" si="235"/>
        <v>Fail</v>
      </c>
      <c r="CJ355" s="47">
        <f>SUM(SUMIF(Survey!EE355:EK355,{"&gt;0","&lt;0"})*{1,-1})</f>
        <v>0</v>
      </c>
      <c r="CK355" s="50">
        <f t="shared" si="236"/>
        <v>0</v>
      </c>
      <c r="CL355" s="49">
        <f t="shared" si="237"/>
        <v>100</v>
      </c>
      <c r="CM355" s="196" t="str">
        <f t="shared" si="238"/>
        <v>Fail</v>
      </c>
      <c r="CN355" s="47">
        <f>SUM(SUMIF(Survey!EM355:ES355,{"&gt;0","&lt;0"})*{1,-1})</f>
        <v>0</v>
      </c>
      <c r="CO355" s="50">
        <f t="shared" si="239"/>
        <v>0</v>
      </c>
      <c r="CP355" s="49">
        <f t="shared" si="240"/>
        <v>100</v>
      </c>
    </row>
    <row r="356" spans="1:94">
      <c r="A356" s="1">
        <v>353</v>
      </c>
      <c r="B356" s="37" t="str">
        <f t="shared" si="201"/>
        <v>Pass</v>
      </c>
      <c r="C356" s="37" t="str">
        <f>IF(COUNTBLANK(Survey!B356:ET356)=$C$2, "Pass", "Fail")</f>
        <v>Pass</v>
      </c>
      <c r="D356" s="37" t="str">
        <f t="shared" si="202"/>
        <v>Fail</v>
      </c>
      <c r="F356" s="196" t="str">
        <f t="shared" si="203"/>
        <v>Fail</v>
      </c>
      <c r="G356" s="43">
        <f>COUNTBLANK(Survey!B356:D356)+COUNTBLANK(Survey!G356)+COUNTBLANK(Survey!I356)+COUNTBLANK(Survey!L356:M356)+COUNTBLANK(Survey!P356)+COUNTBLANK(Survey!S356:U356)+COUNTBLANK(Survey!AA356:AC356)+COUNTBLANK(Survey!AF356:AG356)+COUNTBLANK(Survey!AK356)</f>
        <v>17</v>
      </c>
      <c r="H356" s="196" t="str">
        <f t="shared" si="204"/>
        <v>Pass</v>
      </c>
      <c r="I356" s="44">
        <f>LEN(Survey!E356)</f>
        <v>0</v>
      </c>
      <c r="J356" s="196" t="str">
        <f t="shared" si="205"/>
        <v>Pass</v>
      </c>
      <c r="K356" s="43">
        <f>LEN(Survey!F356)</f>
        <v>0</v>
      </c>
      <c r="L356" s="196" t="str">
        <f t="shared" si="206"/>
        <v>Pass</v>
      </c>
      <c r="M356" s="44">
        <f>LEN(Survey!H356)</f>
        <v>0</v>
      </c>
      <c r="N356" s="43" t="str">
        <f>IF(Survey!$L356="Prospectus fund", "Yes", "No")</f>
        <v>No</v>
      </c>
      <c r="O356" s="196" t="str">
        <f t="shared" si="207"/>
        <v>Pass</v>
      </c>
      <c r="P356" s="44">
        <f>MOD((LEN(Survey!J356)+2),11)</f>
        <v>2</v>
      </c>
      <c r="Q356" s="48" t="b">
        <f>IF(OR(Survey!$M356="ETF",Survey!$M356="ETF, alternative mutual fund",Survey!$M356="Closed-end", Survey!$M356="Split share corp", Survey!$I356="Yes"),TRUE,FALSE)</f>
        <v>0</v>
      </c>
      <c r="R356" s="196" t="str">
        <f>IFERROR(IF(AND(OR(U356=V356,V356 = "Either"),NOT(ISBLANK(Survey!K356))),"Pass","Fail"),"Pass")</f>
        <v>Fail</v>
      </c>
      <c r="S356" s="47" cm="1">
        <f t="array" ref="S356">SUM(SUMIF(Survey!BO356:CH356,{"&gt;0","&lt;0"})*{1,-1})</f>
        <v>0</v>
      </c>
      <c r="T356" s="54" cm="1">
        <f t="array" ref="T356">SUM(SUMIF(Survey!BR356,{"&gt;0","&lt;0"})*{1,-1})+SUM(SUMIF(Survey!CB356,{"&gt;0","&lt;0"})*{1,-1})</f>
        <v>0</v>
      </c>
      <c r="U356" s="54">
        <f>Survey!K356</f>
        <v>0</v>
      </c>
      <c r="V356" s="53" t="str">
        <f t="shared" si="208"/>
        <v>Stand-alone</v>
      </c>
      <c r="W356" s="196" t="str">
        <f t="shared" si="209"/>
        <v>Fail</v>
      </c>
      <c r="X356" s="93" cm="1">
        <f t="array" ref="X356">SUM(SUMIF(Survey!BO356:CH356,{"&gt;0","&lt;0"})*{1,-1})+SUM(SUMIF(Survey!CJ356:DC356,{"&gt;0","&lt;0"})*{1,-1})</f>
        <v>0</v>
      </c>
      <c r="Y356" s="93">
        <f>IFERROR(X356/(Survey!$AL356),0)</f>
        <v>0</v>
      </c>
      <c r="Z356" s="198" t="b">
        <f>IF(OR(Survey!$M356="Alternative strategy or hedge",Survey!$M356="Other",Survey!$L356="Prospectus fund"),TRUE,FALSE)</f>
        <v>0</v>
      </c>
      <c r="AA356" s="198" t="b">
        <f>NOT(ISBLANK(Survey!$M356))</f>
        <v>0</v>
      </c>
      <c r="AB356" s="196" t="str">
        <f t="shared" si="210"/>
        <v>Pass</v>
      </c>
      <c r="AC356" s="54" t="b">
        <f>NOT(ISNUMBER(SEARCH("Other",Survey!$P356)))</f>
        <v>1</v>
      </c>
      <c r="AD356" s="53" t="b">
        <f>NOT(ISBLANK(Survey!$Q356))</f>
        <v>0</v>
      </c>
      <c r="AE356" s="239" t="str" cm="1">
        <f t="array" ref="AE356">IF(OR(IF(OR($AG356+$AH356 = 2, $AI356=1), FALSE, TRUE), AND($AF356:$AF356 = 0)),"Pass","Fail")</f>
        <v>Pass</v>
      </c>
      <c r="AF356" s="235">
        <f>COUNTBLANK(Survey!$W356:$Z356)</f>
        <v>4</v>
      </c>
      <c r="AG356" s="235">
        <f>IF(Survey!$I356="Yes",1,0)</f>
        <v>0</v>
      </c>
      <c r="AH356" s="235">
        <f>IF(OR(Survey!$M356="Mutual fund",Survey!$M356="Alternative mutual fund",Survey!$M356="Money market"),1,0)</f>
        <v>0</v>
      </c>
      <c r="AI356" s="240">
        <f>IF(OR(Survey!$M356="ETF",Survey!$M356="ETF, alternative mutual fund"),1,0)</f>
        <v>0</v>
      </c>
      <c r="AJ356" s="196" t="str">
        <f t="shared" si="211"/>
        <v>Pass</v>
      </c>
      <c r="AK356" s="54" t="b">
        <f>NOT(ISNUMBER(SEARCH("Yes",Survey!$AC356)))</f>
        <v>1</v>
      </c>
      <c r="AL356" s="53" t="b">
        <f>IF(COUNTBLANK(Survey!$AD356:$AE356)=0,TRUE, FALSE)</f>
        <v>0</v>
      </c>
      <c r="AM356" s="196" t="str">
        <f t="shared" si="212"/>
        <v>Pass</v>
      </c>
      <c r="AN356" s="54" t="b">
        <f>NOT(ISNUMBER(SEARCH("Yes",Survey!$AF356)))</f>
        <v>1</v>
      </c>
      <c r="AO356" s="53" t="b">
        <f>NOT(ISBLANK(Survey!$AH356))</f>
        <v>0</v>
      </c>
      <c r="AP356" s="196" t="str">
        <f t="shared" si="213"/>
        <v>Pass</v>
      </c>
      <c r="AQ356" s="54" t="b">
        <f>NOT(OR(ISNUMBER(SEARCH("Other",Survey!$AH356)),ISNUMBER(SEARCH("Multiple",Survey!$AH356))))</f>
        <v>1</v>
      </c>
      <c r="AR356" s="53" t="b">
        <f>NOT(ISBLANK(Survey!$AI356))</f>
        <v>0</v>
      </c>
      <c r="AS356" s="196" t="str">
        <f t="shared" si="214"/>
        <v>Fail</v>
      </c>
      <c r="AT356" s="45">
        <f>(Survey!$AL356)</f>
        <v>0</v>
      </c>
      <c r="AU356" s="37" t="str">
        <f t="shared" si="215"/>
        <v>Fail</v>
      </c>
      <c r="AV356" s="38">
        <f>ABS(Survey!$AL356)</f>
        <v>0</v>
      </c>
      <c r="AW356" s="64">
        <f>ABS(Survey!$AM356)+Survey!$AN356-ABS(Survey!$AO356)+ABS(Survey!$AP356)-ABS(Survey!$AQ356)+ABS(Survey!$AR356)-ABS(Survey!$AS356)+Survey!$AT356</f>
        <v>0</v>
      </c>
      <c r="AX356" s="46" t="str">
        <f t="shared" si="216"/>
        <v>No holdings</v>
      </c>
      <c r="AY356" s="37">
        <f t="shared" si="217"/>
        <v>0</v>
      </c>
      <c r="AZ356" s="196" t="str">
        <f t="shared" si="218"/>
        <v>Pass</v>
      </c>
      <c r="BA356" s="54" t="b">
        <f>IF(ABS(Survey!$AT356)=0,TRUE,FALSE)</f>
        <v>1</v>
      </c>
      <c r="BB356" s="53" t="b">
        <f>NOT(ISBLANK(Survey!$AU356))</f>
        <v>0</v>
      </c>
      <c r="BC356" s="37" t="str">
        <f t="shared" si="219"/>
        <v>Fail</v>
      </c>
      <c r="BD356" s="38">
        <f>ABS(Survey!$AL356)</f>
        <v>0</v>
      </c>
      <c r="BE356" s="38" cm="1">
        <f t="array" ref="BE356">SUM(SUMIF(Survey!AW356:BD356,{"&gt;0","&lt;0"})*{1,-1})-SUM(SUMIF(Survey!BF356:BM356,{"&gt;0","&lt;0"})*{1,-1})</f>
        <v>0</v>
      </c>
      <c r="BF356" s="46" t="str">
        <f t="shared" si="220"/>
        <v>No holdings</v>
      </c>
      <c r="BG356" s="37">
        <f t="shared" si="221"/>
        <v>0</v>
      </c>
      <c r="BH356" s="196" t="str">
        <f t="shared" si="222"/>
        <v>Fail</v>
      </c>
      <c r="BI356" s="47">
        <f>ABS(Survey!$AL356)</f>
        <v>0</v>
      </c>
      <c r="BJ356" s="47" cm="1">
        <f t="array" ref="BJ356">SUM(SUMIF(Survey!BO356:CH356,{"&gt;0","&lt;0"})*{1,-1})-SUM(SUMIF(Survey!CJ356:DC356,{"&gt;0","&lt;0"})*{1,-1})</f>
        <v>0</v>
      </c>
      <c r="BK356" s="48" t="str">
        <f t="shared" si="223"/>
        <v>No holdings</v>
      </c>
      <c r="BL356" s="49">
        <f t="shared" si="224"/>
        <v>0</v>
      </c>
      <c r="BM356" s="196" t="str">
        <f t="shared" si="225"/>
        <v>Pass</v>
      </c>
      <c r="BN356" s="54" t="b">
        <f>IF(ABS(Survey!$CH356)=0,TRUE,FALSE)</f>
        <v>1</v>
      </c>
      <c r="BO356" s="53" t="b">
        <f>NOT(ISBLANK(Survey!$CI356))</f>
        <v>0</v>
      </c>
      <c r="BP356" s="196" t="str">
        <f t="shared" si="226"/>
        <v>Pass</v>
      </c>
      <c r="BQ356" s="54" t="b">
        <f>IF(ABS(Survey!$DC356)=0,TRUE,FALSE)</f>
        <v>1</v>
      </c>
      <c r="BR356" s="53" t="b">
        <f>NOT(ISBLANK(Survey!$DD356))</f>
        <v>0</v>
      </c>
      <c r="BS356" s="37" t="str">
        <f t="shared" si="227"/>
        <v>Pass</v>
      </c>
      <c r="BT356" s="38" cm="1">
        <f t="array" ref="BT356">SUM(SUMIF(Survey!CD356,{"&gt;0","&lt;0"})*{1,-1})+SUM(SUMIF(Survey!CY356,{"&gt;0","&lt;0"})*{1,-1})</f>
        <v>0</v>
      </c>
      <c r="BU356" s="38">
        <f>SUM(SUMIF(Survey!DF356:DL356,{"&gt;0","&lt;0"})*{1,-1})+SUM(SUMIF(Survey!DN356:DT356,{"&gt;0","&lt;0"})*{1,-1})</f>
        <v>0</v>
      </c>
      <c r="BV356" s="37">
        <f t="shared" si="228"/>
        <v>0</v>
      </c>
      <c r="BW356" s="37">
        <f t="shared" si="229"/>
        <v>0</v>
      </c>
      <c r="BX356" s="196" t="str">
        <f t="shared" si="230"/>
        <v>Pass</v>
      </c>
      <c r="BY356" s="54" t="b">
        <f>IF(ABS(Survey!$DL356)=0,TRUE,FALSE)</f>
        <v>1</v>
      </c>
      <c r="BZ356" s="53" t="b">
        <f>NOT(ISBLANK(Survey!DM356))</f>
        <v>0</v>
      </c>
      <c r="CA356" s="196" t="str">
        <f t="shared" si="231"/>
        <v>Pass</v>
      </c>
      <c r="CB356" s="54" t="b">
        <f>IF(ABS(Survey!$DT356)=0,TRUE,FALSE)</f>
        <v>1</v>
      </c>
      <c r="CC356" s="53" t="b">
        <f>NOT(ISBLANK(Survey!$DU356))</f>
        <v>0</v>
      </c>
      <c r="CD356" s="196" t="str">
        <f t="shared" si="232"/>
        <v>Fail</v>
      </c>
      <c r="CE356" s="47">
        <f>SUM(SUMIF(Survey!EA356:EC356,{"&gt;0","&lt;0"})*{1,-1})</f>
        <v>0</v>
      </c>
      <c r="CF356" s="50">
        <f t="shared" si="233"/>
        <v>0</v>
      </c>
      <c r="CG356" s="50">
        <f t="shared" si="234"/>
        <v>100</v>
      </c>
      <c r="CH356" s="48" t="b">
        <f>IF(OR(Survey!$M356="ETF",Survey!$M356="ETF, alternative mutual fund",Survey!$M356="Closed-end", Survey!$M356="Split share corp"),TRUE,FALSE)</f>
        <v>0</v>
      </c>
      <c r="CI356" s="196" t="str">
        <f t="shared" si="235"/>
        <v>Fail</v>
      </c>
      <c r="CJ356" s="47">
        <f>SUM(SUMIF(Survey!EE356:EK356,{"&gt;0","&lt;0"})*{1,-1})</f>
        <v>0</v>
      </c>
      <c r="CK356" s="50">
        <f t="shared" si="236"/>
        <v>0</v>
      </c>
      <c r="CL356" s="49">
        <f t="shared" si="237"/>
        <v>100</v>
      </c>
      <c r="CM356" s="196" t="str">
        <f t="shared" si="238"/>
        <v>Fail</v>
      </c>
      <c r="CN356" s="47">
        <f>SUM(SUMIF(Survey!EM356:ES356,{"&gt;0","&lt;0"})*{1,-1})</f>
        <v>0</v>
      </c>
      <c r="CO356" s="50">
        <f t="shared" si="239"/>
        <v>0</v>
      </c>
      <c r="CP356" s="49">
        <f t="shared" si="240"/>
        <v>100</v>
      </c>
    </row>
    <row r="357" spans="1:94">
      <c r="A357" s="1">
        <v>354</v>
      </c>
      <c r="B357" s="37" t="str">
        <f t="shared" si="201"/>
        <v>Pass</v>
      </c>
      <c r="C357" s="37" t="str">
        <f>IF(COUNTBLANK(Survey!B357:ET357)=$C$2, "Pass", "Fail")</f>
        <v>Pass</v>
      </c>
      <c r="D357" s="37" t="str">
        <f t="shared" si="202"/>
        <v>Fail</v>
      </c>
      <c r="F357" s="196" t="str">
        <f t="shared" si="203"/>
        <v>Fail</v>
      </c>
      <c r="G357" s="43">
        <f>COUNTBLANK(Survey!B357:D357)+COUNTBLANK(Survey!G357)+COUNTBLANK(Survey!I357)+COUNTBLANK(Survey!L357:M357)+COUNTBLANK(Survey!P357)+COUNTBLANK(Survey!S357:U357)+COUNTBLANK(Survey!AA357:AC357)+COUNTBLANK(Survey!AF357:AG357)+COUNTBLANK(Survey!AK357)</f>
        <v>17</v>
      </c>
      <c r="H357" s="196" t="str">
        <f t="shared" si="204"/>
        <v>Pass</v>
      </c>
      <c r="I357" s="44">
        <f>LEN(Survey!E357)</f>
        <v>0</v>
      </c>
      <c r="J357" s="196" t="str">
        <f t="shared" si="205"/>
        <v>Pass</v>
      </c>
      <c r="K357" s="43">
        <f>LEN(Survey!F357)</f>
        <v>0</v>
      </c>
      <c r="L357" s="196" t="str">
        <f t="shared" si="206"/>
        <v>Pass</v>
      </c>
      <c r="M357" s="44">
        <f>LEN(Survey!H357)</f>
        <v>0</v>
      </c>
      <c r="N357" s="43" t="str">
        <f>IF(Survey!$L357="Prospectus fund", "Yes", "No")</f>
        <v>No</v>
      </c>
      <c r="O357" s="196" t="str">
        <f t="shared" si="207"/>
        <v>Pass</v>
      </c>
      <c r="P357" s="44">
        <f>MOD((LEN(Survey!J357)+2),11)</f>
        <v>2</v>
      </c>
      <c r="Q357" s="48" t="b">
        <f>IF(OR(Survey!$M357="ETF",Survey!$M357="ETF, alternative mutual fund",Survey!$M357="Closed-end", Survey!$M357="Split share corp", Survey!$I357="Yes"),TRUE,FALSE)</f>
        <v>0</v>
      </c>
      <c r="R357" s="196" t="str">
        <f>IFERROR(IF(AND(OR(U357=V357,V357 = "Either"),NOT(ISBLANK(Survey!K357))),"Pass","Fail"),"Pass")</f>
        <v>Fail</v>
      </c>
      <c r="S357" s="47" cm="1">
        <f t="array" ref="S357">SUM(SUMIF(Survey!BO357:CH357,{"&gt;0","&lt;0"})*{1,-1})</f>
        <v>0</v>
      </c>
      <c r="T357" s="54" cm="1">
        <f t="array" ref="T357">SUM(SUMIF(Survey!BR357,{"&gt;0","&lt;0"})*{1,-1})+SUM(SUMIF(Survey!CB357,{"&gt;0","&lt;0"})*{1,-1})</f>
        <v>0</v>
      </c>
      <c r="U357" s="54">
        <f>Survey!K357</f>
        <v>0</v>
      </c>
      <c r="V357" s="53" t="str">
        <f t="shared" si="208"/>
        <v>Stand-alone</v>
      </c>
      <c r="W357" s="196" t="str">
        <f t="shared" si="209"/>
        <v>Fail</v>
      </c>
      <c r="X357" s="93" cm="1">
        <f t="array" ref="X357">SUM(SUMIF(Survey!BO357:CH357,{"&gt;0","&lt;0"})*{1,-1})+SUM(SUMIF(Survey!CJ357:DC357,{"&gt;0","&lt;0"})*{1,-1})</f>
        <v>0</v>
      </c>
      <c r="Y357" s="93">
        <f>IFERROR(X357/(Survey!$AL357),0)</f>
        <v>0</v>
      </c>
      <c r="Z357" s="198" t="b">
        <f>IF(OR(Survey!$M357="Alternative strategy or hedge",Survey!$M357="Other",Survey!$L357="Prospectus fund"),TRUE,FALSE)</f>
        <v>0</v>
      </c>
      <c r="AA357" s="198" t="b">
        <f>NOT(ISBLANK(Survey!$M357))</f>
        <v>0</v>
      </c>
      <c r="AB357" s="196" t="str">
        <f t="shared" si="210"/>
        <v>Pass</v>
      </c>
      <c r="AC357" s="54" t="b">
        <f>NOT(ISNUMBER(SEARCH("Other",Survey!$P357)))</f>
        <v>1</v>
      </c>
      <c r="AD357" s="53" t="b">
        <f>NOT(ISBLANK(Survey!$Q357))</f>
        <v>0</v>
      </c>
      <c r="AE357" s="239" t="str" cm="1">
        <f t="array" ref="AE357">IF(OR(IF(OR($AG357+$AH357 = 2, $AI357=1), FALSE, TRUE), AND($AF357:$AF357 = 0)),"Pass","Fail")</f>
        <v>Pass</v>
      </c>
      <c r="AF357" s="235">
        <f>COUNTBLANK(Survey!$W357:$Z357)</f>
        <v>4</v>
      </c>
      <c r="AG357" s="235">
        <f>IF(Survey!$I357="Yes",1,0)</f>
        <v>0</v>
      </c>
      <c r="AH357" s="235">
        <f>IF(OR(Survey!$M357="Mutual fund",Survey!$M357="Alternative mutual fund",Survey!$M357="Money market"),1,0)</f>
        <v>0</v>
      </c>
      <c r="AI357" s="240">
        <f>IF(OR(Survey!$M357="ETF",Survey!$M357="ETF, alternative mutual fund"),1,0)</f>
        <v>0</v>
      </c>
      <c r="AJ357" s="196" t="str">
        <f t="shared" si="211"/>
        <v>Pass</v>
      </c>
      <c r="AK357" s="54" t="b">
        <f>NOT(ISNUMBER(SEARCH("Yes",Survey!$AC357)))</f>
        <v>1</v>
      </c>
      <c r="AL357" s="53" t="b">
        <f>IF(COUNTBLANK(Survey!$AD357:$AE357)=0,TRUE, FALSE)</f>
        <v>0</v>
      </c>
      <c r="AM357" s="196" t="str">
        <f t="shared" si="212"/>
        <v>Pass</v>
      </c>
      <c r="AN357" s="54" t="b">
        <f>NOT(ISNUMBER(SEARCH("Yes",Survey!$AF357)))</f>
        <v>1</v>
      </c>
      <c r="AO357" s="53" t="b">
        <f>NOT(ISBLANK(Survey!$AH357))</f>
        <v>0</v>
      </c>
      <c r="AP357" s="196" t="str">
        <f t="shared" si="213"/>
        <v>Pass</v>
      </c>
      <c r="AQ357" s="54" t="b">
        <f>NOT(OR(ISNUMBER(SEARCH("Other",Survey!$AH357)),ISNUMBER(SEARCH("Multiple",Survey!$AH357))))</f>
        <v>1</v>
      </c>
      <c r="AR357" s="53" t="b">
        <f>NOT(ISBLANK(Survey!$AI357))</f>
        <v>0</v>
      </c>
      <c r="AS357" s="196" t="str">
        <f t="shared" si="214"/>
        <v>Fail</v>
      </c>
      <c r="AT357" s="45">
        <f>(Survey!$AL357)</f>
        <v>0</v>
      </c>
      <c r="AU357" s="37" t="str">
        <f t="shared" si="215"/>
        <v>Fail</v>
      </c>
      <c r="AV357" s="38">
        <f>ABS(Survey!$AL357)</f>
        <v>0</v>
      </c>
      <c r="AW357" s="64">
        <f>ABS(Survey!$AM357)+Survey!$AN357-ABS(Survey!$AO357)+ABS(Survey!$AP357)-ABS(Survey!$AQ357)+ABS(Survey!$AR357)-ABS(Survey!$AS357)+Survey!$AT357</f>
        <v>0</v>
      </c>
      <c r="AX357" s="46" t="str">
        <f t="shared" si="216"/>
        <v>No holdings</v>
      </c>
      <c r="AY357" s="37">
        <f t="shared" si="217"/>
        <v>0</v>
      </c>
      <c r="AZ357" s="196" t="str">
        <f t="shared" si="218"/>
        <v>Pass</v>
      </c>
      <c r="BA357" s="54" t="b">
        <f>IF(ABS(Survey!$AT357)=0,TRUE,FALSE)</f>
        <v>1</v>
      </c>
      <c r="BB357" s="53" t="b">
        <f>NOT(ISBLANK(Survey!$AU357))</f>
        <v>0</v>
      </c>
      <c r="BC357" s="37" t="str">
        <f t="shared" si="219"/>
        <v>Fail</v>
      </c>
      <c r="BD357" s="38">
        <f>ABS(Survey!$AL357)</f>
        <v>0</v>
      </c>
      <c r="BE357" s="38" cm="1">
        <f t="array" ref="BE357">SUM(SUMIF(Survey!AW357:BD357,{"&gt;0","&lt;0"})*{1,-1})-SUM(SUMIF(Survey!BF357:BM357,{"&gt;0","&lt;0"})*{1,-1})</f>
        <v>0</v>
      </c>
      <c r="BF357" s="46" t="str">
        <f t="shared" si="220"/>
        <v>No holdings</v>
      </c>
      <c r="BG357" s="37">
        <f t="shared" si="221"/>
        <v>0</v>
      </c>
      <c r="BH357" s="196" t="str">
        <f t="shared" si="222"/>
        <v>Fail</v>
      </c>
      <c r="BI357" s="47">
        <f>ABS(Survey!$AL357)</f>
        <v>0</v>
      </c>
      <c r="BJ357" s="47" cm="1">
        <f t="array" ref="BJ357">SUM(SUMIF(Survey!BO357:CH357,{"&gt;0","&lt;0"})*{1,-1})-SUM(SUMIF(Survey!CJ357:DC357,{"&gt;0","&lt;0"})*{1,-1})</f>
        <v>0</v>
      </c>
      <c r="BK357" s="48" t="str">
        <f t="shared" si="223"/>
        <v>No holdings</v>
      </c>
      <c r="BL357" s="49">
        <f t="shared" si="224"/>
        <v>0</v>
      </c>
      <c r="BM357" s="196" t="str">
        <f t="shared" si="225"/>
        <v>Pass</v>
      </c>
      <c r="BN357" s="54" t="b">
        <f>IF(ABS(Survey!$CH357)=0,TRUE,FALSE)</f>
        <v>1</v>
      </c>
      <c r="BO357" s="53" t="b">
        <f>NOT(ISBLANK(Survey!$CI357))</f>
        <v>0</v>
      </c>
      <c r="BP357" s="196" t="str">
        <f t="shared" si="226"/>
        <v>Pass</v>
      </c>
      <c r="BQ357" s="54" t="b">
        <f>IF(ABS(Survey!$DC357)=0,TRUE,FALSE)</f>
        <v>1</v>
      </c>
      <c r="BR357" s="53" t="b">
        <f>NOT(ISBLANK(Survey!$DD357))</f>
        <v>0</v>
      </c>
      <c r="BS357" s="37" t="str">
        <f t="shared" si="227"/>
        <v>Pass</v>
      </c>
      <c r="BT357" s="38" cm="1">
        <f t="array" ref="BT357">SUM(SUMIF(Survey!CD357,{"&gt;0","&lt;0"})*{1,-1})+SUM(SUMIF(Survey!CY357,{"&gt;0","&lt;0"})*{1,-1})</f>
        <v>0</v>
      </c>
      <c r="BU357" s="38">
        <f>SUM(SUMIF(Survey!DF357:DL357,{"&gt;0","&lt;0"})*{1,-1})+SUM(SUMIF(Survey!DN357:DT357,{"&gt;0","&lt;0"})*{1,-1})</f>
        <v>0</v>
      </c>
      <c r="BV357" s="37">
        <f t="shared" si="228"/>
        <v>0</v>
      </c>
      <c r="BW357" s="37">
        <f t="shared" si="229"/>
        <v>0</v>
      </c>
      <c r="BX357" s="196" t="str">
        <f t="shared" si="230"/>
        <v>Pass</v>
      </c>
      <c r="BY357" s="54" t="b">
        <f>IF(ABS(Survey!$DL357)=0,TRUE,FALSE)</f>
        <v>1</v>
      </c>
      <c r="BZ357" s="53" t="b">
        <f>NOT(ISBLANK(Survey!DM357))</f>
        <v>0</v>
      </c>
      <c r="CA357" s="196" t="str">
        <f t="shared" si="231"/>
        <v>Pass</v>
      </c>
      <c r="CB357" s="54" t="b">
        <f>IF(ABS(Survey!$DT357)=0,TRUE,FALSE)</f>
        <v>1</v>
      </c>
      <c r="CC357" s="53" t="b">
        <f>NOT(ISBLANK(Survey!$DU357))</f>
        <v>0</v>
      </c>
      <c r="CD357" s="196" t="str">
        <f t="shared" si="232"/>
        <v>Fail</v>
      </c>
      <c r="CE357" s="47">
        <f>SUM(SUMIF(Survey!EA357:EC357,{"&gt;0","&lt;0"})*{1,-1})</f>
        <v>0</v>
      </c>
      <c r="CF357" s="50">
        <f t="shared" si="233"/>
        <v>0</v>
      </c>
      <c r="CG357" s="50">
        <f t="shared" si="234"/>
        <v>100</v>
      </c>
      <c r="CH357" s="48" t="b">
        <f>IF(OR(Survey!$M357="ETF",Survey!$M357="ETF, alternative mutual fund",Survey!$M357="Closed-end", Survey!$M357="Split share corp"),TRUE,FALSE)</f>
        <v>0</v>
      </c>
      <c r="CI357" s="196" t="str">
        <f t="shared" si="235"/>
        <v>Fail</v>
      </c>
      <c r="CJ357" s="47">
        <f>SUM(SUMIF(Survey!EE357:EK357,{"&gt;0","&lt;0"})*{1,-1})</f>
        <v>0</v>
      </c>
      <c r="CK357" s="50">
        <f t="shared" si="236"/>
        <v>0</v>
      </c>
      <c r="CL357" s="49">
        <f t="shared" si="237"/>
        <v>100</v>
      </c>
      <c r="CM357" s="196" t="str">
        <f t="shared" si="238"/>
        <v>Fail</v>
      </c>
      <c r="CN357" s="47">
        <f>SUM(SUMIF(Survey!EM357:ES357,{"&gt;0","&lt;0"})*{1,-1})</f>
        <v>0</v>
      </c>
      <c r="CO357" s="50">
        <f t="shared" si="239"/>
        <v>0</v>
      </c>
      <c r="CP357" s="49">
        <f t="shared" si="240"/>
        <v>100</v>
      </c>
    </row>
    <row r="358" spans="1:94">
      <c r="A358" s="1">
        <v>355</v>
      </c>
      <c r="B358" s="37" t="str">
        <f t="shared" si="201"/>
        <v>Pass</v>
      </c>
      <c r="C358" s="37" t="str">
        <f>IF(COUNTBLANK(Survey!B358:ET358)=$C$2, "Pass", "Fail")</f>
        <v>Pass</v>
      </c>
      <c r="D358" s="37" t="str">
        <f t="shared" si="202"/>
        <v>Fail</v>
      </c>
      <c r="F358" s="196" t="str">
        <f t="shared" si="203"/>
        <v>Fail</v>
      </c>
      <c r="G358" s="43">
        <f>COUNTBLANK(Survey!B358:D358)+COUNTBLANK(Survey!G358)+COUNTBLANK(Survey!I358)+COUNTBLANK(Survey!L358:M358)+COUNTBLANK(Survey!P358)+COUNTBLANK(Survey!S358:U358)+COUNTBLANK(Survey!AA358:AC358)+COUNTBLANK(Survey!AF358:AG358)+COUNTBLANK(Survey!AK358)</f>
        <v>17</v>
      </c>
      <c r="H358" s="196" t="str">
        <f t="shared" si="204"/>
        <v>Pass</v>
      </c>
      <c r="I358" s="44">
        <f>LEN(Survey!E358)</f>
        <v>0</v>
      </c>
      <c r="J358" s="196" t="str">
        <f t="shared" si="205"/>
        <v>Pass</v>
      </c>
      <c r="K358" s="43">
        <f>LEN(Survey!F358)</f>
        <v>0</v>
      </c>
      <c r="L358" s="196" t="str">
        <f t="shared" si="206"/>
        <v>Pass</v>
      </c>
      <c r="M358" s="44">
        <f>LEN(Survey!H358)</f>
        <v>0</v>
      </c>
      <c r="N358" s="43" t="str">
        <f>IF(Survey!$L358="Prospectus fund", "Yes", "No")</f>
        <v>No</v>
      </c>
      <c r="O358" s="196" t="str">
        <f t="shared" si="207"/>
        <v>Pass</v>
      </c>
      <c r="P358" s="44">
        <f>MOD((LEN(Survey!J358)+2),11)</f>
        <v>2</v>
      </c>
      <c r="Q358" s="48" t="b">
        <f>IF(OR(Survey!$M358="ETF",Survey!$M358="ETF, alternative mutual fund",Survey!$M358="Closed-end", Survey!$M358="Split share corp", Survey!$I358="Yes"),TRUE,FALSE)</f>
        <v>0</v>
      </c>
      <c r="R358" s="196" t="str">
        <f>IFERROR(IF(AND(OR(U358=V358,V358 = "Either"),NOT(ISBLANK(Survey!K358))),"Pass","Fail"),"Pass")</f>
        <v>Fail</v>
      </c>
      <c r="S358" s="47" cm="1">
        <f t="array" ref="S358">SUM(SUMIF(Survey!BO358:CH358,{"&gt;0","&lt;0"})*{1,-1})</f>
        <v>0</v>
      </c>
      <c r="T358" s="54" cm="1">
        <f t="array" ref="T358">SUM(SUMIF(Survey!BR358,{"&gt;0","&lt;0"})*{1,-1})+SUM(SUMIF(Survey!CB358,{"&gt;0","&lt;0"})*{1,-1})</f>
        <v>0</v>
      </c>
      <c r="U358" s="54">
        <f>Survey!K358</f>
        <v>0</v>
      </c>
      <c r="V358" s="53" t="str">
        <f t="shared" si="208"/>
        <v>Stand-alone</v>
      </c>
      <c r="W358" s="196" t="str">
        <f t="shared" si="209"/>
        <v>Fail</v>
      </c>
      <c r="X358" s="93" cm="1">
        <f t="array" ref="X358">SUM(SUMIF(Survey!BO358:CH358,{"&gt;0","&lt;0"})*{1,-1})+SUM(SUMIF(Survey!CJ358:DC358,{"&gt;0","&lt;0"})*{1,-1})</f>
        <v>0</v>
      </c>
      <c r="Y358" s="93">
        <f>IFERROR(X358/(Survey!$AL358),0)</f>
        <v>0</v>
      </c>
      <c r="Z358" s="198" t="b">
        <f>IF(OR(Survey!$M358="Alternative strategy or hedge",Survey!$M358="Other",Survey!$L358="Prospectus fund"),TRUE,FALSE)</f>
        <v>0</v>
      </c>
      <c r="AA358" s="198" t="b">
        <f>NOT(ISBLANK(Survey!$M358))</f>
        <v>0</v>
      </c>
      <c r="AB358" s="196" t="str">
        <f t="shared" si="210"/>
        <v>Pass</v>
      </c>
      <c r="AC358" s="54" t="b">
        <f>NOT(ISNUMBER(SEARCH("Other",Survey!$P358)))</f>
        <v>1</v>
      </c>
      <c r="AD358" s="53" t="b">
        <f>NOT(ISBLANK(Survey!$Q358))</f>
        <v>0</v>
      </c>
      <c r="AE358" s="239" t="str" cm="1">
        <f t="array" ref="AE358">IF(OR(IF(OR($AG358+$AH358 = 2, $AI358=1), FALSE, TRUE), AND($AF358:$AF358 = 0)),"Pass","Fail")</f>
        <v>Pass</v>
      </c>
      <c r="AF358" s="235">
        <f>COUNTBLANK(Survey!$W358:$Z358)</f>
        <v>4</v>
      </c>
      <c r="AG358" s="235">
        <f>IF(Survey!$I358="Yes",1,0)</f>
        <v>0</v>
      </c>
      <c r="AH358" s="235">
        <f>IF(OR(Survey!$M358="Mutual fund",Survey!$M358="Alternative mutual fund",Survey!$M358="Money market"),1,0)</f>
        <v>0</v>
      </c>
      <c r="AI358" s="240">
        <f>IF(OR(Survey!$M358="ETF",Survey!$M358="ETF, alternative mutual fund"),1,0)</f>
        <v>0</v>
      </c>
      <c r="AJ358" s="196" t="str">
        <f t="shared" si="211"/>
        <v>Pass</v>
      </c>
      <c r="AK358" s="54" t="b">
        <f>NOT(ISNUMBER(SEARCH("Yes",Survey!$AC358)))</f>
        <v>1</v>
      </c>
      <c r="AL358" s="53" t="b">
        <f>IF(COUNTBLANK(Survey!$AD358:$AE358)=0,TRUE, FALSE)</f>
        <v>0</v>
      </c>
      <c r="AM358" s="196" t="str">
        <f t="shared" si="212"/>
        <v>Pass</v>
      </c>
      <c r="AN358" s="54" t="b">
        <f>NOT(ISNUMBER(SEARCH("Yes",Survey!$AF358)))</f>
        <v>1</v>
      </c>
      <c r="AO358" s="53" t="b">
        <f>NOT(ISBLANK(Survey!$AH358))</f>
        <v>0</v>
      </c>
      <c r="AP358" s="196" t="str">
        <f t="shared" si="213"/>
        <v>Pass</v>
      </c>
      <c r="AQ358" s="54" t="b">
        <f>NOT(OR(ISNUMBER(SEARCH("Other",Survey!$AH358)),ISNUMBER(SEARCH("Multiple",Survey!$AH358))))</f>
        <v>1</v>
      </c>
      <c r="AR358" s="53" t="b">
        <f>NOT(ISBLANK(Survey!$AI358))</f>
        <v>0</v>
      </c>
      <c r="AS358" s="196" t="str">
        <f t="shared" si="214"/>
        <v>Fail</v>
      </c>
      <c r="AT358" s="45">
        <f>(Survey!$AL358)</f>
        <v>0</v>
      </c>
      <c r="AU358" s="37" t="str">
        <f t="shared" si="215"/>
        <v>Fail</v>
      </c>
      <c r="AV358" s="38">
        <f>ABS(Survey!$AL358)</f>
        <v>0</v>
      </c>
      <c r="AW358" s="64">
        <f>ABS(Survey!$AM358)+Survey!$AN358-ABS(Survey!$AO358)+ABS(Survey!$AP358)-ABS(Survey!$AQ358)+ABS(Survey!$AR358)-ABS(Survey!$AS358)+Survey!$AT358</f>
        <v>0</v>
      </c>
      <c r="AX358" s="46" t="str">
        <f t="shared" si="216"/>
        <v>No holdings</v>
      </c>
      <c r="AY358" s="37">
        <f t="shared" si="217"/>
        <v>0</v>
      </c>
      <c r="AZ358" s="196" t="str">
        <f t="shared" si="218"/>
        <v>Pass</v>
      </c>
      <c r="BA358" s="54" t="b">
        <f>IF(ABS(Survey!$AT358)=0,TRUE,FALSE)</f>
        <v>1</v>
      </c>
      <c r="BB358" s="53" t="b">
        <f>NOT(ISBLANK(Survey!$AU358))</f>
        <v>0</v>
      </c>
      <c r="BC358" s="37" t="str">
        <f t="shared" si="219"/>
        <v>Fail</v>
      </c>
      <c r="BD358" s="38">
        <f>ABS(Survey!$AL358)</f>
        <v>0</v>
      </c>
      <c r="BE358" s="38" cm="1">
        <f t="array" ref="BE358">SUM(SUMIF(Survey!AW358:BD358,{"&gt;0","&lt;0"})*{1,-1})-SUM(SUMIF(Survey!BF358:BM358,{"&gt;0","&lt;0"})*{1,-1})</f>
        <v>0</v>
      </c>
      <c r="BF358" s="46" t="str">
        <f t="shared" si="220"/>
        <v>No holdings</v>
      </c>
      <c r="BG358" s="37">
        <f t="shared" si="221"/>
        <v>0</v>
      </c>
      <c r="BH358" s="196" t="str">
        <f t="shared" si="222"/>
        <v>Fail</v>
      </c>
      <c r="BI358" s="47">
        <f>ABS(Survey!$AL358)</f>
        <v>0</v>
      </c>
      <c r="BJ358" s="47" cm="1">
        <f t="array" ref="BJ358">SUM(SUMIF(Survey!BO358:CH358,{"&gt;0","&lt;0"})*{1,-1})-SUM(SUMIF(Survey!CJ358:DC358,{"&gt;0","&lt;0"})*{1,-1})</f>
        <v>0</v>
      </c>
      <c r="BK358" s="48" t="str">
        <f t="shared" si="223"/>
        <v>No holdings</v>
      </c>
      <c r="BL358" s="49">
        <f t="shared" si="224"/>
        <v>0</v>
      </c>
      <c r="BM358" s="196" t="str">
        <f t="shared" si="225"/>
        <v>Pass</v>
      </c>
      <c r="BN358" s="54" t="b">
        <f>IF(ABS(Survey!$CH358)=0,TRUE,FALSE)</f>
        <v>1</v>
      </c>
      <c r="BO358" s="53" t="b">
        <f>NOT(ISBLANK(Survey!$CI358))</f>
        <v>0</v>
      </c>
      <c r="BP358" s="196" t="str">
        <f t="shared" si="226"/>
        <v>Pass</v>
      </c>
      <c r="BQ358" s="54" t="b">
        <f>IF(ABS(Survey!$DC358)=0,TRUE,FALSE)</f>
        <v>1</v>
      </c>
      <c r="BR358" s="53" t="b">
        <f>NOT(ISBLANK(Survey!$DD358))</f>
        <v>0</v>
      </c>
      <c r="BS358" s="37" t="str">
        <f t="shared" si="227"/>
        <v>Pass</v>
      </c>
      <c r="BT358" s="38" cm="1">
        <f t="array" ref="BT358">SUM(SUMIF(Survey!CD358,{"&gt;0","&lt;0"})*{1,-1})+SUM(SUMIF(Survey!CY358,{"&gt;0","&lt;0"})*{1,-1})</f>
        <v>0</v>
      </c>
      <c r="BU358" s="38">
        <f>SUM(SUMIF(Survey!DF358:DL358,{"&gt;0","&lt;0"})*{1,-1})+SUM(SUMIF(Survey!DN358:DT358,{"&gt;0","&lt;0"})*{1,-1})</f>
        <v>0</v>
      </c>
      <c r="BV358" s="37">
        <f t="shared" si="228"/>
        <v>0</v>
      </c>
      <c r="BW358" s="37">
        <f t="shared" si="229"/>
        <v>0</v>
      </c>
      <c r="BX358" s="196" t="str">
        <f t="shared" si="230"/>
        <v>Pass</v>
      </c>
      <c r="BY358" s="54" t="b">
        <f>IF(ABS(Survey!$DL358)=0,TRUE,FALSE)</f>
        <v>1</v>
      </c>
      <c r="BZ358" s="53" t="b">
        <f>NOT(ISBLANK(Survey!DM358))</f>
        <v>0</v>
      </c>
      <c r="CA358" s="196" t="str">
        <f t="shared" si="231"/>
        <v>Pass</v>
      </c>
      <c r="CB358" s="54" t="b">
        <f>IF(ABS(Survey!$DT358)=0,TRUE,FALSE)</f>
        <v>1</v>
      </c>
      <c r="CC358" s="53" t="b">
        <f>NOT(ISBLANK(Survey!$DU358))</f>
        <v>0</v>
      </c>
      <c r="CD358" s="196" t="str">
        <f t="shared" si="232"/>
        <v>Fail</v>
      </c>
      <c r="CE358" s="47">
        <f>SUM(SUMIF(Survey!EA358:EC358,{"&gt;0","&lt;0"})*{1,-1})</f>
        <v>0</v>
      </c>
      <c r="CF358" s="50">
        <f t="shared" si="233"/>
        <v>0</v>
      </c>
      <c r="CG358" s="50">
        <f t="shared" si="234"/>
        <v>100</v>
      </c>
      <c r="CH358" s="48" t="b">
        <f>IF(OR(Survey!$M358="ETF",Survey!$M358="ETF, alternative mutual fund",Survey!$M358="Closed-end", Survey!$M358="Split share corp"),TRUE,FALSE)</f>
        <v>0</v>
      </c>
      <c r="CI358" s="196" t="str">
        <f t="shared" si="235"/>
        <v>Fail</v>
      </c>
      <c r="CJ358" s="47">
        <f>SUM(SUMIF(Survey!EE358:EK358,{"&gt;0","&lt;0"})*{1,-1})</f>
        <v>0</v>
      </c>
      <c r="CK358" s="50">
        <f t="shared" si="236"/>
        <v>0</v>
      </c>
      <c r="CL358" s="49">
        <f t="shared" si="237"/>
        <v>100</v>
      </c>
      <c r="CM358" s="196" t="str">
        <f t="shared" si="238"/>
        <v>Fail</v>
      </c>
      <c r="CN358" s="47">
        <f>SUM(SUMIF(Survey!EM358:ES358,{"&gt;0","&lt;0"})*{1,-1})</f>
        <v>0</v>
      </c>
      <c r="CO358" s="50">
        <f t="shared" si="239"/>
        <v>0</v>
      </c>
      <c r="CP358" s="49">
        <f t="shared" si="240"/>
        <v>100</v>
      </c>
    </row>
    <row r="359" spans="1:94">
      <c r="A359" s="1">
        <v>356</v>
      </c>
      <c r="B359" s="37" t="str">
        <f t="shared" si="201"/>
        <v>Pass</v>
      </c>
      <c r="C359" s="37" t="str">
        <f>IF(COUNTBLANK(Survey!B359:ET359)=$C$2, "Pass", "Fail")</f>
        <v>Pass</v>
      </c>
      <c r="D359" s="37" t="str">
        <f t="shared" si="202"/>
        <v>Fail</v>
      </c>
      <c r="F359" s="196" t="str">
        <f t="shared" si="203"/>
        <v>Fail</v>
      </c>
      <c r="G359" s="43">
        <f>COUNTBLANK(Survey!B359:D359)+COUNTBLANK(Survey!G359)+COUNTBLANK(Survey!I359)+COUNTBLANK(Survey!L359:M359)+COUNTBLANK(Survey!P359)+COUNTBLANK(Survey!S359:U359)+COUNTBLANK(Survey!AA359:AC359)+COUNTBLANK(Survey!AF359:AG359)+COUNTBLANK(Survey!AK359)</f>
        <v>17</v>
      </c>
      <c r="H359" s="196" t="str">
        <f t="shared" si="204"/>
        <v>Pass</v>
      </c>
      <c r="I359" s="44">
        <f>LEN(Survey!E359)</f>
        <v>0</v>
      </c>
      <c r="J359" s="196" t="str">
        <f t="shared" si="205"/>
        <v>Pass</v>
      </c>
      <c r="K359" s="43">
        <f>LEN(Survey!F359)</f>
        <v>0</v>
      </c>
      <c r="L359" s="196" t="str">
        <f t="shared" si="206"/>
        <v>Pass</v>
      </c>
      <c r="M359" s="44">
        <f>LEN(Survey!H359)</f>
        <v>0</v>
      </c>
      <c r="N359" s="43" t="str">
        <f>IF(Survey!$L359="Prospectus fund", "Yes", "No")</f>
        <v>No</v>
      </c>
      <c r="O359" s="196" t="str">
        <f t="shared" si="207"/>
        <v>Pass</v>
      </c>
      <c r="P359" s="44">
        <f>MOD((LEN(Survey!J359)+2),11)</f>
        <v>2</v>
      </c>
      <c r="Q359" s="48" t="b">
        <f>IF(OR(Survey!$M359="ETF",Survey!$M359="ETF, alternative mutual fund",Survey!$M359="Closed-end", Survey!$M359="Split share corp", Survey!$I359="Yes"),TRUE,FALSE)</f>
        <v>0</v>
      </c>
      <c r="R359" s="196" t="str">
        <f>IFERROR(IF(AND(OR(U359=V359,V359 = "Either"),NOT(ISBLANK(Survey!K359))),"Pass","Fail"),"Pass")</f>
        <v>Fail</v>
      </c>
      <c r="S359" s="47" cm="1">
        <f t="array" ref="S359">SUM(SUMIF(Survey!BO359:CH359,{"&gt;0","&lt;0"})*{1,-1})</f>
        <v>0</v>
      </c>
      <c r="T359" s="54" cm="1">
        <f t="array" ref="T359">SUM(SUMIF(Survey!BR359,{"&gt;0","&lt;0"})*{1,-1})+SUM(SUMIF(Survey!CB359,{"&gt;0","&lt;0"})*{1,-1})</f>
        <v>0</v>
      </c>
      <c r="U359" s="54">
        <f>Survey!K359</f>
        <v>0</v>
      </c>
      <c r="V359" s="53" t="str">
        <f t="shared" si="208"/>
        <v>Stand-alone</v>
      </c>
      <c r="W359" s="196" t="str">
        <f t="shared" si="209"/>
        <v>Fail</v>
      </c>
      <c r="X359" s="93" cm="1">
        <f t="array" ref="X359">SUM(SUMIF(Survey!BO359:CH359,{"&gt;0","&lt;0"})*{1,-1})+SUM(SUMIF(Survey!CJ359:DC359,{"&gt;0","&lt;0"})*{1,-1})</f>
        <v>0</v>
      </c>
      <c r="Y359" s="93">
        <f>IFERROR(X359/(Survey!$AL359),0)</f>
        <v>0</v>
      </c>
      <c r="Z359" s="198" t="b">
        <f>IF(OR(Survey!$M359="Alternative strategy or hedge",Survey!$M359="Other",Survey!$L359="Prospectus fund"),TRUE,FALSE)</f>
        <v>0</v>
      </c>
      <c r="AA359" s="198" t="b">
        <f>NOT(ISBLANK(Survey!$M359))</f>
        <v>0</v>
      </c>
      <c r="AB359" s="196" t="str">
        <f t="shared" si="210"/>
        <v>Pass</v>
      </c>
      <c r="AC359" s="54" t="b">
        <f>NOT(ISNUMBER(SEARCH("Other",Survey!$P359)))</f>
        <v>1</v>
      </c>
      <c r="AD359" s="53" t="b">
        <f>NOT(ISBLANK(Survey!$Q359))</f>
        <v>0</v>
      </c>
      <c r="AE359" s="239" t="str" cm="1">
        <f t="array" ref="AE359">IF(OR(IF(OR($AG359+$AH359 = 2, $AI359=1), FALSE, TRUE), AND($AF359:$AF359 = 0)),"Pass","Fail")</f>
        <v>Pass</v>
      </c>
      <c r="AF359" s="235">
        <f>COUNTBLANK(Survey!$W359:$Z359)</f>
        <v>4</v>
      </c>
      <c r="AG359" s="235">
        <f>IF(Survey!$I359="Yes",1,0)</f>
        <v>0</v>
      </c>
      <c r="AH359" s="235">
        <f>IF(OR(Survey!$M359="Mutual fund",Survey!$M359="Alternative mutual fund",Survey!$M359="Money market"),1,0)</f>
        <v>0</v>
      </c>
      <c r="AI359" s="240">
        <f>IF(OR(Survey!$M359="ETF",Survey!$M359="ETF, alternative mutual fund"),1,0)</f>
        <v>0</v>
      </c>
      <c r="AJ359" s="196" t="str">
        <f t="shared" si="211"/>
        <v>Pass</v>
      </c>
      <c r="AK359" s="54" t="b">
        <f>NOT(ISNUMBER(SEARCH("Yes",Survey!$AC359)))</f>
        <v>1</v>
      </c>
      <c r="AL359" s="53" t="b">
        <f>IF(COUNTBLANK(Survey!$AD359:$AE359)=0,TRUE, FALSE)</f>
        <v>0</v>
      </c>
      <c r="AM359" s="196" t="str">
        <f t="shared" si="212"/>
        <v>Pass</v>
      </c>
      <c r="AN359" s="54" t="b">
        <f>NOT(ISNUMBER(SEARCH("Yes",Survey!$AF359)))</f>
        <v>1</v>
      </c>
      <c r="AO359" s="53" t="b">
        <f>NOT(ISBLANK(Survey!$AH359))</f>
        <v>0</v>
      </c>
      <c r="AP359" s="196" t="str">
        <f t="shared" si="213"/>
        <v>Pass</v>
      </c>
      <c r="AQ359" s="54" t="b">
        <f>NOT(OR(ISNUMBER(SEARCH("Other",Survey!$AH359)),ISNUMBER(SEARCH("Multiple",Survey!$AH359))))</f>
        <v>1</v>
      </c>
      <c r="AR359" s="53" t="b">
        <f>NOT(ISBLANK(Survey!$AI359))</f>
        <v>0</v>
      </c>
      <c r="AS359" s="196" t="str">
        <f t="shared" si="214"/>
        <v>Fail</v>
      </c>
      <c r="AT359" s="45">
        <f>(Survey!$AL359)</f>
        <v>0</v>
      </c>
      <c r="AU359" s="37" t="str">
        <f t="shared" si="215"/>
        <v>Fail</v>
      </c>
      <c r="AV359" s="38">
        <f>ABS(Survey!$AL359)</f>
        <v>0</v>
      </c>
      <c r="AW359" s="64">
        <f>ABS(Survey!$AM359)+Survey!$AN359-ABS(Survey!$AO359)+ABS(Survey!$AP359)-ABS(Survey!$AQ359)+ABS(Survey!$AR359)-ABS(Survey!$AS359)+Survey!$AT359</f>
        <v>0</v>
      </c>
      <c r="AX359" s="46" t="str">
        <f t="shared" si="216"/>
        <v>No holdings</v>
      </c>
      <c r="AY359" s="37">
        <f t="shared" si="217"/>
        <v>0</v>
      </c>
      <c r="AZ359" s="196" t="str">
        <f t="shared" si="218"/>
        <v>Pass</v>
      </c>
      <c r="BA359" s="54" t="b">
        <f>IF(ABS(Survey!$AT359)=0,TRUE,FALSE)</f>
        <v>1</v>
      </c>
      <c r="BB359" s="53" t="b">
        <f>NOT(ISBLANK(Survey!$AU359))</f>
        <v>0</v>
      </c>
      <c r="BC359" s="37" t="str">
        <f t="shared" si="219"/>
        <v>Fail</v>
      </c>
      <c r="BD359" s="38">
        <f>ABS(Survey!$AL359)</f>
        <v>0</v>
      </c>
      <c r="BE359" s="38" cm="1">
        <f t="array" ref="BE359">SUM(SUMIF(Survey!AW359:BD359,{"&gt;0","&lt;0"})*{1,-1})-SUM(SUMIF(Survey!BF359:BM359,{"&gt;0","&lt;0"})*{1,-1})</f>
        <v>0</v>
      </c>
      <c r="BF359" s="46" t="str">
        <f t="shared" si="220"/>
        <v>No holdings</v>
      </c>
      <c r="BG359" s="37">
        <f t="shared" si="221"/>
        <v>0</v>
      </c>
      <c r="BH359" s="196" t="str">
        <f t="shared" si="222"/>
        <v>Fail</v>
      </c>
      <c r="BI359" s="47">
        <f>ABS(Survey!$AL359)</f>
        <v>0</v>
      </c>
      <c r="BJ359" s="47" cm="1">
        <f t="array" ref="BJ359">SUM(SUMIF(Survey!BO359:CH359,{"&gt;0","&lt;0"})*{1,-1})-SUM(SUMIF(Survey!CJ359:DC359,{"&gt;0","&lt;0"})*{1,-1})</f>
        <v>0</v>
      </c>
      <c r="BK359" s="48" t="str">
        <f t="shared" si="223"/>
        <v>No holdings</v>
      </c>
      <c r="BL359" s="49">
        <f t="shared" si="224"/>
        <v>0</v>
      </c>
      <c r="BM359" s="196" t="str">
        <f t="shared" si="225"/>
        <v>Pass</v>
      </c>
      <c r="BN359" s="54" t="b">
        <f>IF(ABS(Survey!$CH359)=0,TRUE,FALSE)</f>
        <v>1</v>
      </c>
      <c r="BO359" s="53" t="b">
        <f>NOT(ISBLANK(Survey!$CI359))</f>
        <v>0</v>
      </c>
      <c r="BP359" s="196" t="str">
        <f t="shared" si="226"/>
        <v>Pass</v>
      </c>
      <c r="BQ359" s="54" t="b">
        <f>IF(ABS(Survey!$DC359)=0,TRUE,FALSE)</f>
        <v>1</v>
      </c>
      <c r="BR359" s="53" t="b">
        <f>NOT(ISBLANK(Survey!$DD359))</f>
        <v>0</v>
      </c>
      <c r="BS359" s="37" t="str">
        <f t="shared" si="227"/>
        <v>Pass</v>
      </c>
      <c r="BT359" s="38" cm="1">
        <f t="array" ref="BT359">SUM(SUMIF(Survey!CD359,{"&gt;0","&lt;0"})*{1,-1})+SUM(SUMIF(Survey!CY359,{"&gt;0","&lt;0"})*{1,-1})</f>
        <v>0</v>
      </c>
      <c r="BU359" s="38">
        <f>SUM(SUMIF(Survey!DF359:DL359,{"&gt;0","&lt;0"})*{1,-1})+SUM(SUMIF(Survey!DN359:DT359,{"&gt;0","&lt;0"})*{1,-1})</f>
        <v>0</v>
      </c>
      <c r="BV359" s="37">
        <f t="shared" si="228"/>
        <v>0</v>
      </c>
      <c r="BW359" s="37">
        <f t="shared" si="229"/>
        <v>0</v>
      </c>
      <c r="BX359" s="196" t="str">
        <f t="shared" si="230"/>
        <v>Pass</v>
      </c>
      <c r="BY359" s="54" t="b">
        <f>IF(ABS(Survey!$DL359)=0,TRUE,FALSE)</f>
        <v>1</v>
      </c>
      <c r="BZ359" s="53" t="b">
        <f>NOT(ISBLANK(Survey!DM359))</f>
        <v>0</v>
      </c>
      <c r="CA359" s="196" t="str">
        <f t="shared" si="231"/>
        <v>Pass</v>
      </c>
      <c r="CB359" s="54" t="b">
        <f>IF(ABS(Survey!$DT359)=0,TRUE,FALSE)</f>
        <v>1</v>
      </c>
      <c r="CC359" s="53" t="b">
        <f>NOT(ISBLANK(Survey!$DU359))</f>
        <v>0</v>
      </c>
      <c r="CD359" s="196" t="str">
        <f t="shared" si="232"/>
        <v>Fail</v>
      </c>
      <c r="CE359" s="47">
        <f>SUM(SUMIF(Survey!EA359:EC359,{"&gt;0","&lt;0"})*{1,-1})</f>
        <v>0</v>
      </c>
      <c r="CF359" s="50">
        <f t="shared" si="233"/>
        <v>0</v>
      </c>
      <c r="CG359" s="50">
        <f t="shared" si="234"/>
        <v>100</v>
      </c>
      <c r="CH359" s="48" t="b">
        <f>IF(OR(Survey!$M359="ETF",Survey!$M359="ETF, alternative mutual fund",Survey!$M359="Closed-end", Survey!$M359="Split share corp"),TRUE,FALSE)</f>
        <v>0</v>
      </c>
      <c r="CI359" s="196" t="str">
        <f t="shared" si="235"/>
        <v>Fail</v>
      </c>
      <c r="CJ359" s="47">
        <f>SUM(SUMIF(Survey!EE359:EK359,{"&gt;0","&lt;0"})*{1,-1})</f>
        <v>0</v>
      </c>
      <c r="CK359" s="50">
        <f t="shared" si="236"/>
        <v>0</v>
      </c>
      <c r="CL359" s="49">
        <f t="shared" si="237"/>
        <v>100</v>
      </c>
      <c r="CM359" s="196" t="str">
        <f t="shared" si="238"/>
        <v>Fail</v>
      </c>
      <c r="CN359" s="47">
        <f>SUM(SUMIF(Survey!EM359:ES359,{"&gt;0","&lt;0"})*{1,-1})</f>
        <v>0</v>
      </c>
      <c r="CO359" s="50">
        <f t="shared" si="239"/>
        <v>0</v>
      </c>
      <c r="CP359" s="49">
        <f t="shared" si="240"/>
        <v>100</v>
      </c>
    </row>
    <row r="360" spans="1:94">
      <c r="A360" s="1">
        <v>357</v>
      </c>
      <c r="B360" s="37" t="str">
        <f t="shared" si="201"/>
        <v>Pass</v>
      </c>
      <c r="C360" s="37" t="str">
        <f>IF(COUNTBLANK(Survey!B360:ET360)=$C$2, "Pass", "Fail")</f>
        <v>Pass</v>
      </c>
      <c r="D360" s="37" t="str">
        <f t="shared" si="202"/>
        <v>Fail</v>
      </c>
      <c r="F360" s="196" t="str">
        <f t="shared" si="203"/>
        <v>Fail</v>
      </c>
      <c r="G360" s="43">
        <f>COUNTBLANK(Survey!B360:D360)+COUNTBLANK(Survey!G360)+COUNTBLANK(Survey!I360)+COUNTBLANK(Survey!L360:M360)+COUNTBLANK(Survey!P360)+COUNTBLANK(Survey!S360:U360)+COUNTBLANK(Survey!AA360:AC360)+COUNTBLANK(Survey!AF360:AG360)+COUNTBLANK(Survey!AK360)</f>
        <v>17</v>
      </c>
      <c r="H360" s="196" t="str">
        <f t="shared" si="204"/>
        <v>Pass</v>
      </c>
      <c r="I360" s="44">
        <f>LEN(Survey!E360)</f>
        <v>0</v>
      </c>
      <c r="J360" s="196" t="str">
        <f t="shared" si="205"/>
        <v>Pass</v>
      </c>
      <c r="K360" s="43">
        <f>LEN(Survey!F360)</f>
        <v>0</v>
      </c>
      <c r="L360" s="196" t="str">
        <f t="shared" si="206"/>
        <v>Pass</v>
      </c>
      <c r="M360" s="44">
        <f>LEN(Survey!H360)</f>
        <v>0</v>
      </c>
      <c r="N360" s="43" t="str">
        <f>IF(Survey!$L360="Prospectus fund", "Yes", "No")</f>
        <v>No</v>
      </c>
      <c r="O360" s="196" t="str">
        <f t="shared" si="207"/>
        <v>Pass</v>
      </c>
      <c r="P360" s="44">
        <f>MOD((LEN(Survey!J360)+2),11)</f>
        <v>2</v>
      </c>
      <c r="Q360" s="48" t="b">
        <f>IF(OR(Survey!$M360="ETF",Survey!$M360="ETF, alternative mutual fund",Survey!$M360="Closed-end", Survey!$M360="Split share corp", Survey!$I360="Yes"),TRUE,FALSE)</f>
        <v>0</v>
      </c>
      <c r="R360" s="196" t="str">
        <f>IFERROR(IF(AND(OR(U360=V360,V360 = "Either"),NOT(ISBLANK(Survey!K360))),"Pass","Fail"),"Pass")</f>
        <v>Fail</v>
      </c>
      <c r="S360" s="47" cm="1">
        <f t="array" ref="S360">SUM(SUMIF(Survey!BO360:CH360,{"&gt;0","&lt;0"})*{1,-1})</f>
        <v>0</v>
      </c>
      <c r="T360" s="54" cm="1">
        <f t="array" ref="T360">SUM(SUMIF(Survey!BR360,{"&gt;0","&lt;0"})*{1,-1})+SUM(SUMIF(Survey!CB360,{"&gt;0","&lt;0"})*{1,-1})</f>
        <v>0</v>
      </c>
      <c r="U360" s="54">
        <f>Survey!K360</f>
        <v>0</v>
      </c>
      <c r="V360" s="53" t="str">
        <f t="shared" si="208"/>
        <v>Stand-alone</v>
      </c>
      <c r="W360" s="196" t="str">
        <f t="shared" si="209"/>
        <v>Fail</v>
      </c>
      <c r="X360" s="93" cm="1">
        <f t="array" ref="X360">SUM(SUMIF(Survey!BO360:CH360,{"&gt;0","&lt;0"})*{1,-1})+SUM(SUMIF(Survey!CJ360:DC360,{"&gt;0","&lt;0"})*{1,-1})</f>
        <v>0</v>
      </c>
      <c r="Y360" s="93">
        <f>IFERROR(X360/(Survey!$AL360),0)</f>
        <v>0</v>
      </c>
      <c r="Z360" s="198" t="b">
        <f>IF(OR(Survey!$M360="Alternative strategy or hedge",Survey!$M360="Other",Survey!$L360="Prospectus fund"),TRUE,FALSE)</f>
        <v>0</v>
      </c>
      <c r="AA360" s="198" t="b">
        <f>NOT(ISBLANK(Survey!$M360))</f>
        <v>0</v>
      </c>
      <c r="AB360" s="196" t="str">
        <f t="shared" si="210"/>
        <v>Pass</v>
      </c>
      <c r="AC360" s="54" t="b">
        <f>NOT(ISNUMBER(SEARCH("Other",Survey!$P360)))</f>
        <v>1</v>
      </c>
      <c r="AD360" s="53" t="b">
        <f>NOT(ISBLANK(Survey!$Q360))</f>
        <v>0</v>
      </c>
      <c r="AE360" s="239" t="str" cm="1">
        <f t="array" ref="AE360">IF(OR(IF(OR($AG360+$AH360 = 2, $AI360=1), FALSE, TRUE), AND($AF360:$AF360 = 0)),"Pass","Fail")</f>
        <v>Pass</v>
      </c>
      <c r="AF360" s="235">
        <f>COUNTBLANK(Survey!$W360:$Z360)</f>
        <v>4</v>
      </c>
      <c r="AG360" s="235">
        <f>IF(Survey!$I360="Yes",1,0)</f>
        <v>0</v>
      </c>
      <c r="AH360" s="235">
        <f>IF(OR(Survey!$M360="Mutual fund",Survey!$M360="Alternative mutual fund",Survey!$M360="Money market"),1,0)</f>
        <v>0</v>
      </c>
      <c r="AI360" s="240">
        <f>IF(OR(Survey!$M360="ETF",Survey!$M360="ETF, alternative mutual fund"),1,0)</f>
        <v>0</v>
      </c>
      <c r="AJ360" s="196" t="str">
        <f t="shared" si="211"/>
        <v>Pass</v>
      </c>
      <c r="AK360" s="54" t="b">
        <f>NOT(ISNUMBER(SEARCH("Yes",Survey!$AC360)))</f>
        <v>1</v>
      </c>
      <c r="AL360" s="53" t="b">
        <f>IF(COUNTBLANK(Survey!$AD360:$AE360)=0,TRUE, FALSE)</f>
        <v>0</v>
      </c>
      <c r="AM360" s="196" t="str">
        <f t="shared" si="212"/>
        <v>Pass</v>
      </c>
      <c r="AN360" s="54" t="b">
        <f>NOT(ISNUMBER(SEARCH("Yes",Survey!$AF360)))</f>
        <v>1</v>
      </c>
      <c r="AO360" s="53" t="b">
        <f>NOT(ISBLANK(Survey!$AH360))</f>
        <v>0</v>
      </c>
      <c r="AP360" s="196" t="str">
        <f t="shared" si="213"/>
        <v>Pass</v>
      </c>
      <c r="AQ360" s="54" t="b">
        <f>NOT(OR(ISNUMBER(SEARCH("Other",Survey!$AH360)),ISNUMBER(SEARCH("Multiple",Survey!$AH360))))</f>
        <v>1</v>
      </c>
      <c r="AR360" s="53" t="b">
        <f>NOT(ISBLANK(Survey!$AI360))</f>
        <v>0</v>
      </c>
      <c r="AS360" s="196" t="str">
        <f t="shared" si="214"/>
        <v>Fail</v>
      </c>
      <c r="AT360" s="45">
        <f>(Survey!$AL360)</f>
        <v>0</v>
      </c>
      <c r="AU360" s="37" t="str">
        <f t="shared" si="215"/>
        <v>Fail</v>
      </c>
      <c r="AV360" s="38">
        <f>ABS(Survey!$AL360)</f>
        <v>0</v>
      </c>
      <c r="AW360" s="64">
        <f>ABS(Survey!$AM360)+Survey!$AN360-ABS(Survey!$AO360)+ABS(Survey!$AP360)-ABS(Survey!$AQ360)+ABS(Survey!$AR360)-ABS(Survey!$AS360)+Survey!$AT360</f>
        <v>0</v>
      </c>
      <c r="AX360" s="46" t="str">
        <f t="shared" si="216"/>
        <v>No holdings</v>
      </c>
      <c r="AY360" s="37">
        <f t="shared" si="217"/>
        <v>0</v>
      </c>
      <c r="AZ360" s="196" t="str">
        <f t="shared" si="218"/>
        <v>Pass</v>
      </c>
      <c r="BA360" s="54" t="b">
        <f>IF(ABS(Survey!$AT360)=0,TRUE,FALSE)</f>
        <v>1</v>
      </c>
      <c r="BB360" s="53" t="b">
        <f>NOT(ISBLANK(Survey!$AU360))</f>
        <v>0</v>
      </c>
      <c r="BC360" s="37" t="str">
        <f t="shared" si="219"/>
        <v>Fail</v>
      </c>
      <c r="BD360" s="38">
        <f>ABS(Survey!$AL360)</f>
        <v>0</v>
      </c>
      <c r="BE360" s="38" cm="1">
        <f t="array" ref="BE360">SUM(SUMIF(Survey!AW360:BD360,{"&gt;0","&lt;0"})*{1,-1})-SUM(SUMIF(Survey!BF360:BM360,{"&gt;0","&lt;0"})*{1,-1})</f>
        <v>0</v>
      </c>
      <c r="BF360" s="46" t="str">
        <f t="shared" si="220"/>
        <v>No holdings</v>
      </c>
      <c r="BG360" s="37">
        <f t="shared" si="221"/>
        <v>0</v>
      </c>
      <c r="BH360" s="196" t="str">
        <f t="shared" si="222"/>
        <v>Fail</v>
      </c>
      <c r="BI360" s="47">
        <f>ABS(Survey!$AL360)</f>
        <v>0</v>
      </c>
      <c r="BJ360" s="47" cm="1">
        <f t="array" ref="BJ360">SUM(SUMIF(Survey!BO360:CH360,{"&gt;0","&lt;0"})*{1,-1})-SUM(SUMIF(Survey!CJ360:DC360,{"&gt;0","&lt;0"})*{1,-1})</f>
        <v>0</v>
      </c>
      <c r="BK360" s="48" t="str">
        <f t="shared" si="223"/>
        <v>No holdings</v>
      </c>
      <c r="BL360" s="49">
        <f t="shared" si="224"/>
        <v>0</v>
      </c>
      <c r="BM360" s="196" t="str">
        <f t="shared" si="225"/>
        <v>Pass</v>
      </c>
      <c r="BN360" s="54" t="b">
        <f>IF(ABS(Survey!$CH360)=0,TRUE,FALSE)</f>
        <v>1</v>
      </c>
      <c r="BO360" s="53" t="b">
        <f>NOT(ISBLANK(Survey!$CI360))</f>
        <v>0</v>
      </c>
      <c r="BP360" s="196" t="str">
        <f t="shared" si="226"/>
        <v>Pass</v>
      </c>
      <c r="BQ360" s="54" t="b">
        <f>IF(ABS(Survey!$DC360)=0,TRUE,FALSE)</f>
        <v>1</v>
      </c>
      <c r="BR360" s="53" t="b">
        <f>NOT(ISBLANK(Survey!$DD360))</f>
        <v>0</v>
      </c>
      <c r="BS360" s="37" t="str">
        <f t="shared" si="227"/>
        <v>Pass</v>
      </c>
      <c r="BT360" s="38" cm="1">
        <f t="array" ref="BT360">SUM(SUMIF(Survey!CD360,{"&gt;0","&lt;0"})*{1,-1})+SUM(SUMIF(Survey!CY360,{"&gt;0","&lt;0"})*{1,-1})</f>
        <v>0</v>
      </c>
      <c r="BU360" s="38">
        <f>SUM(SUMIF(Survey!DF360:DL360,{"&gt;0","&lt;0"})*{1,-1})+SUM(SUMIF(Survey!DN360:DT360,{"&gt;0","&lt;0"})*{1,-1})</f>
        <v>0</v>
      </c>
      <c r="BV360" s="37">
        <f t="shared" si="228"/>
        <v>0</v>
      </c>
      <c r="BW360" s="37">
        <f t="shared" si="229"/>
        <v>0</v>
      </c>
      <c r="BX360" s="196" t="str">
        <f t="shared" si="230"/>
        <v>Pass</v>
      </c>
      <c r="BY360" s="54" t="b">
        <f>IF(ABS(Survey!$DL360)=0,TRUE,FALSE)</f>
        <v>1</v>
      </c>
      <c r="BZ360" s="53" t="b">
        <f>NOT(ISBLANK(Survey!DM360))</f>
        <v>0</v>
      </c>
      <c r="CA360" s="196" t="str">
        <f t="shared" si="231"/>
        <v>Pass</v>
      </c>
      <c r="CB360" s="54" t="b">
        <f>IF(ABS(Survey!$DT360)=0,TRUE,FALSE)</f>
        <v>1</v>
      </c>
      <c r="CC360" s="53" t="b">
        <f>NOT(ISBLANK(Survey!$DU360))</f>
        <v>0</v>
      </c>
      <c r="CD360" s="196" t="str">
        <f t="shared" si="232"/>
        <v>Fail</v>
      </c>
      <c r="CE360" s="47">
        <f>SUM(SUMIF(Survey!EA360:EC360,{"&gt;0","&lt;0"})*{1,-1})</f>
        <v>0</v>
      </c>
      <c r="CF360" s="50">
        <f t="shared" si="233"/>
        <v>0</v>
      </c>
      <c r="CG360" s="50">
        <f t="shared" si="234"/>
        <v>100</v>
      </c>
      <c r="CH360" s="48" t="b">
        <f>IF(OR(Survey!$M360="ETF",Survey!$M360="ETF, alternative mutual fund",Survey!$M360="Closed-end", Survey!$M360="Split share corp"),TRUE,FALSE)</f>
        <v>0</v>
      </c>
      <c r="CI360" s="196" t="str">
        <f t="shared" si="235"/>
        <v>Fail</v>
      </c>
      <c r="CJ360" s="47">
        <f>SUM(SUMIF(Survey!EE360:EK360,{"&gt;0","&lt;0"})*{1,-1})</f>
        <v>0</v>
      </c>
      <c r="CK360" s="50">
        <f t="shared" si="236"/>
        <v>0</v>
      </c>
      <c r="CL360" s="49">
        <f t="shared" si="237"/>
        <v>100</v>
      </c>
      <c r="CM360" s="196" t="str">
        <f t="shared" si="238"/>
        <v>Fail</v>
      </c>
      <c r="CN360" s="47">
        <f>SUM(SUMIF(Survey!EM360:ES360,{"&gt;0","&lt;0"})*{1,-1})</f>
        <v>0</v>
      </c>
      <c r="CO360" s="50">
        <f t="shared" si="239"/>
        <v>0</v>
      </c>
      <c r="CP360" s="49">
        <f t="shared" si="240"/>
        <v>100</v>
      </c>
    </row>
    <row r="361" spans="1:94">
      <c r="A361" s="1">
        <v>358</v>
      </c>
      <c r="B361" s="37" t="str">
        <f t="shared" si="201"/>
        <v>Pass</v>
      </c>
      <c r="C361" s="37" t="str">
        <f>IF(COUNTBLANK(Survey!B361:ET361)=$C$2, "Pass", "Fail")</f>
        <v>Pass</v>
      </c>
      <c r="D361" s="37" t="str">
        <f t="shared" si="202"/>
        <v>Fail</v>
      </c>
      <c r="F361" s="196" t="str">
        <f t="shared" si="203"/>
        <v>Fail</v>
      </c>
      <c r="G361" s="43">
        <f>COUNTBLANK(Survey!B361:D361)+COUNTBLANK(Survey!G361)+COUNTBLANK(Survey!I361)+COUNTBLANK(Survey!L361:M361)+COUNTBLANK(Survey!P361)+COUNTBLANK(Survey!S361:U361)+COUNTBLANK(Survey!AA361:AC361)+COUNTBLANK(Survey!AF361:AG361)+COUNTBLANK(Survey!AK361)</f>
        <v>17</v>
      </c>
      <c r="H361" s="196" t="str">
        <f t="shared" si="204"/>
        <v>Pass</v>
      </c>
      <c r="I361" s="44">
        <f>LEN(Survey!E361)</f>
        <v>0</v>
      </c>
      <c r="J361" s="196" t="str">
        <f t="shared" si="205"/>
        <v>Pass</v>
      </c>
      <c r="K361" s="43">
        <f>LEN(Survey!F361)</f>
        <v>0</v>
      </c>
      <c r="L361" s="196" t="str">
        <f t="shared" si="206"/>
        <v>Pass</v>
      </c>
      <c r="M361" s="44">
        <f>LEN(Survey!H361)</f>
        <v>0</v>
      </c>
      <c r="N361" s="43" t="str">
        <f>IF(Survey!$L361="Prospectus fund", "Yes", "No")</f>
        <v>No</v>
      </c>
      <c r="O361" s="196" t="str">
        <f t="shared" si="207"/>
        <v>Pass</v>
      </c>
      <c r="P361" s="44">
        <f>MOD((LEN(Survey!J361)+2),11)</f>
        <v>2</v>
      </c>
      <c r="Q361" s="48" t="b">
        <f>IF(OR(Survey!$M361="ETF",Survey!$M361="ETF, alternative mutual fund",Survey!$M361="Closed-end", Survey!$M361="Split share corp", Survey!$I361="Yes"),TRUE,FALSE)</f>
        <v>0</v>
      </c>
      <c r="R361" s="196" t="str">
        <f>IFERROR(IF(AND(OR(U361=V361,V361 = "Either"),NOT(ISBLANK(Survey!K361))),"Pass","Fail"),"Pass")</f>
        <v>Fail</v>
      </c>
      <c r="S361" s="47" cm="1">
        <f t="array" ref="S361">SUM(SUMIF(Survey!BO361:CH361,{"&gt;0","&lt;0"})*{1,-1})</f>
        <v>0</v>
      </c>
      <c r="T361" s="54" cm="1">
        <f t="array" ref="T361">SUM(SUMIF(Survey!BR361,{"&gt;0","&lt;0"})*{1,-1})+SUM(SUMIF(Survey!CB361,{"&gt;0","&lt;0"})*{1,-1})</f>
        <v>0</v>
      </c>
      <c r="U361" s="54">
        <f>Survey!K361</f>
        <v>0</v>
      </c>
      <c r="V361" s="53" t="str">
        <f t="shared" si="208"/>
        <v>Stand-alone</v>
      </c>
      <c r="W361" s="196" t="str">
        <f t="shared" si="209"/>
        <v>Fail</v>
      </c>
      <c r="X361" s="93" cm="1">
        <f t="array" ref="X361">SUM(SUMIF(Survey!BO361:CH361,{"&gt;0","&lt;0"})*{1,-1})+SUM(SUMIF(Survey!CJ361:DC361,{"&gt;0","&lt;0"})*{1,-1})</f>
        <v>0</v>
      </c>
      <c r="Y361" s="93">
        <f>IFERROR(X361/(Survey!$AL361),0)</f>
        <v>0</v>
      </c>
      <c r="Z361" s="198" t="b">
        <f>IF(OR(Survey!$M361="Alternative strategy or hedge",Survey!$M361="Other",Survey!$L361="Prospectus fund"),TRUE,FALSE)</f>
        <v>0</v>
      </c>
      <c r="AA361" s="198" t="b">
        <f>NOT(ISBLANK(Survey!$M361))</f>
        <v>0</v>
      </c>
      <c r="AB361" s="196" t="str">
        <f t="shared" si="210"/>
        <v>Pass</v>
      </c>
      <c r="AC361" s="54" t="b">
        <f>NOT(ISNUMBER(SEARCH("Other",Survey!$P361)))</f>
        <v>1</v>
      </c>
      <c r="AD361" s="53" t="b">
        <f>NOT(ISBLANK(Survey!$Q361))</f>
        <v>0</v>
      </c>
      <c r="AE361" s="239" t="str" cm="1">
        <f t="array" ref="AE361">IF(OR(IF(OR($AG361+$AH361 = 2, $AI361=1), FALSE, TRUE), AND($AF361:$AF361 = 0)),"Pass","Fail")</f>
        <v>Pass</v>
      </c>
      <c r="AF361" s="235">
        <f>COUNTBLANK(Survey!$W361:$Z361)</f>
        <v>4</v>
      </c>
      <c r="AG361" s="235">
        <f>IF(Survey!$I361="Yes",1,0)</f>
        <v>0</v>
      </c>
      <c r="AH361" s="235">
        <f>IF(OR(Survey!$M361="Mutual fund",Survey!$M361="Alternative mutual fund",Survey!$M361="Money market"),1,0)</f>
        <v>0</v>
      </c>
      <c r="AI361" s="240">
        <f>IF(OR(Survey!$M361="ETF",Survey!$M361="ETF, alternative mutual fund"),1,0)</f>
        <v>0</v>
      </c>
      <c r="AJ361" s="196" t="str">
        <f t="shared" si="211"/>
        <v>Pass</v>
      </c>
      <c r="AK361" s="54" t="b">
        <f>NOT(ISNUMBER(SEARCH("Yes",Survey!$AC361)))</f>
        <v>1</v>
      </c>
      <c r="AL361" s="53" t="b">
        <f>IF(COUNTBLANK(Survey!$AD361:$AE361)=0,TRUE, FALSE)</f>
        <v>0</v>
      </c>
      <c r="AM361" s="196" t="str">
        <f t="shared" si="212"/>
        <v>Pass</v>
      </c>
      <c r="AN361" s="54" t="b">
        <f>NOT(ISNUMBER(SEARCH("Yes",Survey!$AF361)))</f>
        <v>1</v>
      </c>
      <c r="AO361" s="53" t="b">
        <f>NOT(ISBLANK(Survey!$AH361))</f>
        <v>0</v>
      </c>
      <c r="AP361" s="196" t="str">
        <f t="shared" si="213"/>
        <v>Pass</v>
      </c>
      <c r="AQ361" s="54" t="b">
        <f>NOT(OR(ISNUMBER(SEARCH("Other",Survey!$AH361)),ISNUMBER(SEARCH("Multiple",Survey!$AH361))))</f>
        <v>1</v>
      </c>
      <c r="AR361" s="53" t="b">
        <f>NOT(ISBLANK(Survey!$AI361))</f>
        <v>0</v>
      </c>
      <c r="AS361" s="196" t="str">
        <f t="shared" si="214"/>
        <v>Fail</v>
      </c>
      <c r="AT361" s="45">
        <f>(Survey!$AL361)</f>
        <v>0</v>
      </c>
      <c r="AU361" s="37" t="str">
        <f t="shared" si="215"/>
        <v>Fail</v>
      </c>
      <c r="AV361" s="38">
        <f>ABS(Survey!$AL361)</f>
        <v>0</v>
      </c>
      <c r="AW361" s="64">
        <f>ABS(Survey!$AM361)+Survey!$AN361-ABS(Survey!$AO361)+ABS(Survey!$AP361)-ABS(Survey!$AQ361)+ABS(Survey!$AR361)-ABS(Survey!$AS361)+Survey!$AT361</f>
        <v>0</v>
      </c>
      <c r="AX361" s="46" t="str">
        <f t="shared" si="216"/>
        <v>No holdings</v>
      </c>
      <c r="AY361" s="37">
        <f t="shared" si="217"/>
        <v>0</v>
      </c>
      <c r="AZ361" s="196" t="str">
        <f t="shared" si="218"/>
        <v>Pass</v>
      </c>
      <c r="BA361" s="54" t="b">
        <f>IF(ABS(Survey!$AT361)=0,TRUE,FALSE)</f>
        <v>1</v>
      </c>
      <c r="BB361" s="53" t="b">
        <f>NOT(ISBLANK(Survey!$AU361))</f>
        <v>0</v>
      </c>
      <c r="BC361" s="37" t="str">
        <f t="shared" si="219"/>
        <v>Fail</v>
      </c>
      <c r="BD361" s="38">
        <f>ABS(Survey!$AL361)</f>
        <v>0</v>
      </c>
      <c r="BE361" s="38" cm="1">
        <f t="array" ref="BE361">SUM(SUMIF(Survey!AW361:BD361,{"&gt;0","&lt;0"})*{1,-1})-SUM(SUMIF(Survey!BF361:BM361,{"&gt;0","&lt;0"})*{1,-1})</f>
        <v>0</v>
      </c>
      <c r="BF361" s="46" t="str">
        <f t="shared" si="220"/>
        <v>No holdings</v>
      </c>
      <c r="BG361" s="37">
        <f t="shared" si="221"/>
        <v>0</v>
      </c>
      <c r="BH361" s="196" t="str">
        <f t="shared" si="222"/>
        <v>Fail</v>
      </c>
      <c r="BI361" s="47">
        <f>ABS(Survey!$AL361)</f>
        <v>0</v>
      </c>
      <c r="BJ361" s="47" cm="1">
        <f t="array" ref="BJ361">SUM(SUMIF(Survey!BO361:CH361,{"&gt;0","&lt;0"})*{1,-1})-SUM(SUMIF(Survey!CJ361:DC361,{"&gt;0","&lt;0"})*{1,-1})</f>
        <v>0</v>
      </c>
      <c r="BK361" s="48" t="str">
        <f t="shared" si="223"/>
        <v>No holdings</v>
      </c>
      <c r="BL361" s="49">
        <f t="shared" si="224"/>
        <v>0</v>
      </c>
      <c r="BM361" s="196" t="str">
        <f t="shared" si="225"/>
        <v>Pass</v>
      </c>
      <c r="BN361" s="54" t="b">
        <f>IF(ABS(Survey!$CH361)=0,TRUE,FALSE)</f>
        <v>1</v>
      </c>
      <c r="BO361" s="53" t="b">
        <f>NOT(ISBLANK(Survey!$CI361))</f>
        <v>0</v>
      </c>
      <c r="BP361" s="196" t="str">
        <f t="shared" si="226"/>
        <v>Pass</v>
      </c>
      <c r="BQ361" s="54" t="b">
        <f>IF(ABS(Survey!$DC361)=0,TRUE,FALSE)</f>
        <v>1</v>
      </c>
      <c r="BR361" s="53" t="b">
        <f>NOT(ISBLANK(Survey!$DD361))</f>
        <v>0</v>
      </c>
      <c r="BS361" s="37" t="str">
        <f t="shared" si="227"/>
        <v>Pass</v>
      </c>
      <c r="BT361" s="38" cm="1">
        <f t="array" ref="BT361">SUM(SUMIF(Survey!CD361,{"&gt;0","&lt;0"})*{1,-1})+SUM(SUMIF(Survey!CY361,{"&gt;0","&lt;0"})*{1,-1})</f>
        <v>0</v>
      </c>
      <c r="BU361" s="38">
        <f>SUM(SUMIF(Survey!DF361:DL361,{"&gt;0","&lt;0"})*{1,-1})+SUM(SUMIF(Survey!DN361:DT361,{"&gt;0","&lt;0"})*{1,-1})</f>
        <v>0</v>
      </c>
      <c r="BV361" s="37">
        <f t="shared" si="228"/>
        <v>0</v>
      </c>
      <c r="BW361" s="37">
        <f t="shared" si="229"/>
        <v>0</v>
      </c>
      <c r="BX361" s="196" t="str">
        <f t="shared" si="230"/>
        <v>Pass</v>
      </c>
      <c r="BY361" s="54" t="b">
        <f>IF(ABS(Survey!$DL361)=0,TRUE,FALSE)</f>
        <v>1</v>
      </c>
      <c r="BZ361" s="53" t="b">
        <f>NOT(ISBLANK(Survey!DM361))</f>
        <v>0</v>
      </c>
      <c r="CA361" s="196" t="str">
        <f t="shared" si="231"/>
        <v>Pass</v>
      </c>
      <c r="CB361" s="54" t="b">
        <f>IF(ABS(Survey!$DT361)=0,TRUE,FALSE)</f>
        <v>1</v>
      </c>
      <c r="CC361" s="53" t="b">
        <f>NOT(ISBLANK(Survey!$DU361))</f>
        <v>0</v>
      </c>
      <c r="CD361" s="196" t="str">
        <f t="shared" si="232"/>
        <v>Fail</v>
      </c>
      <c r="CE361" s="47">
        <f>SUM(SUMIF(Survey!EA361:EC361,{"&gt;0","&lt;0"})*{1,-1})</f>
        <v>0</v>
      </c>
      <c r="CF361" s="50">
        <f t="shared" si="233"/>
        <v>0</v>
      </c>
      <c r="CG361" s="50">
        <f t="shared" si="234"/>
        <v>100</v>
      </c>
      <c r="CH361" s="48" t="b">
        <f>IF(OR(Survey!$M361="ETF",Survey!$M361="ETF, alternative mutual fund",Survey!$M361="Closed-end", Survey!$M361="Split share corp"),TRUE,FALSE)</f>
        <v>0</v>
      </c>
      <c r="CI361" s="196" t="str">
        <f t="shared" si="235"/>
        <v>Fail</v>
      </c>
      <c r="CJ361" s="47">
        <f>SUM(SUMIF(Survey!EE361:EK361,{"&gt;0","&lt;0"})*{1,-1})</f>
        <v>0</v>
      </c>
      <c r="CK361" s="50">
        <f t="shared" si="236"/>
        <v>0</v>
      </c>
      <c r="CL361" s="49">
        <f t="shared" si="237"/>
        <v>100</v>
      </c>
      <c r="CM361" s="196" t="str">
        <f t="shared" si="238"/>
        <v>Fail</v>
      </c>
      <c r="CN361" s="47">
        <f>SUM(SUMIF(Survey!EM361:ES361,{"&gt;0","&lt;0"})*{1,-1})</f>
        <v>0</v>
      </c>
      <c r="CO361" s="50">
        <f t="shared" si="239"/>
        <v>0</v>
      </c>
      <c r="CP361" s="49">
        <f t="shared" si="240"/>
        <v>100</v>
      </c>
    </row>
    <row r="362" spans="1:94">
      <c r="A362" s="1">
        <v>359</v>
      </c>
      <c r="B362" s="37" t="str">
        <f t="shared" si="201"/>
        <v>Pass</v>
      </c>
      <c r="C362" s="37" t="str">
        <f>IF(COUNTBLANK(Survey!B362:ET362)=$C$2, "Pass", "Fail")</f>
        <v>Pass</v>
      </c>
      <c r="D362" s="37" t="str">
        <f t="shared" si="202"/>
        <v>Fail</v>
      </c>
      <c r="F362" s="196" t="str">
        <f t="shared" si="203"/>
        <v>Fail</v>
      </c>
      <c r="G362" s="43">
        <f>COUNTBLANK(Survey!B362:D362)+COUNTBLANK(Survey!G362)+COUNTBLANK(Survey!I362)+COUNTBLANK(Survey!L362:M362)+COUNTBLANK(Survey!P362)+COUNTBLANK(Survey!S362:U362)+COUNTBLANK(Survey!AA362:AC362)+COUNTBLANK(Survey!AF362:AG362)+COUNTBLANK(Survey!AK362)</f>
        <v>17</v>
      </c>
      <c r="H362" s="196" t="str">
        <f t="shared" si="204"/>
        <v>Pass</v>
      </c>
      <c r="I362" s="44">
        <f>LEN(Survey!E362)</f>
        <v>0</v>
      </c>
      <c r="J362" s="196" t="str">
        <f t="shared" si="205"/>
        <v>Pass</v>
      </c>
      <c r="K362" s="43">
        <f>LEN(Survey!F362)</f>
        <v>0</v>
      </c>
      <c r="L362" s="196" t="str">
        <f t="shared" si="206"/>
        <v>Pass</v>
      </c>
      <c r="M362" s="44">
        <f>LEN(Survey!H362)</f>
        <v>0</v>
      </c>
      <c r="N362" s="43" t="str">
        <f>IF(Survey!$L362="Prospectus fund", "Yes", "No")</f>
        <v>No</v>
      </c>
      <c r="O362" s="196" t="str">
        <f t="shared" si="207"/>
        <v>Pass</v>
      </c>
      <c r="P362" s="44">
        <f>MOD((LEN(Survey!J362)+2),11)</f>
        <v>2</v>
      </c>
      <c r="Q362" s="48" t="b">
        <f>IF(OR(Survey!$M362="ETF",Survey!$M362="ETF, alternative mutual fund",Survey!$M362="Closed-end", Survey!$M362="Split share corp", Survey!$I362="Yes"),TRUE,FALSE)</f>
        <v>0</v>
      </c>
      <c r="R362" s="196" t="str">
        <f>IFERROR(IF(AND(OR(U362=V362,V362 = "Either"),NOT(ISBLANK(Survey!K362))),"Pass","Fail"),"Pass")</f>
        <v>Fail</v>
      </c>
      <c r="S362" s="47" cm="1">
        <f t="array" ref="S362">SUM(SUMIF(Survey!BO362:CH362,{"&gt;0","&lt;0"})*{1,-1})</f>
        <v>0</v>
      </c>
      <c r="T362" s="54" cm="1">
        <f t="array" ref="T362">SUM(SUMIF(Survey!BR362,{"&gt;0","&lt;0"})*{1,-1})+SUM(SUMIF(Survey!CB362,{"&gt;0","&lt;0"})*{1,-1})</f>
        <v>0</v>
      </c>
      <c r="U362" s="54">
        <f>Survey!K362</f>
        <v>0</v>
      </c>
      <c r="V362" s="53" t="str">
        <f t="shared" si="208"/>
        <v>Stand-alone</v>
      </c>
      <c r="W362" s="196" t="str">
        <f t="shared" si="209"/>
        <v>Fail</v>
      </c>
      <c r="X362" s="93" cm="1">
        <f t="array" ref="X362">SUM(SUMIF(Survey!BO362:CH362,{"&gt;0","&lt;0"})*{1,-1})+SUM(SUMIF(Survey!CJ362:DC362,{"&gt;0","&lt;0"})*{1,-1})</f>
        <v>0</v>
      </c>
      <c r="Y362" s="93">
        <f>IFERROR(X362/(Survey!$AL362),0)</f>
        <v>0</v>
      </c>
      <c r="Z362" s="198" t="b">
        <f>IF(OR(Survey!$M362="Alternative strategy or hedge",Survey!$M362="Other",Survey!$L362="Prospectus fund"),TRUE,FALSE)</f>
        <v>0</v>
      </c>
      <c r="AA362" s="198" t="b">
        <f>NOT(ISBLANK(Survey!$M362))</f>
        <v>0</v>
      </c>
      <c r="AB362" s="196" t="str">
        <f t="shared" si="210"/>
        <v>Pass</v>
      </c>
      <c r="AC362" s="54" t="b">
        <f>NOT(ISNUMBER(SEARCH("Other",Survey!$P362)))</f>
        <v>1</v>
      </c>
      <c r="AD362" s="53" t="b">
        <f>NOT(ISBLANK(Survey!$Q362))</f>
        <v>0</v>
      </c>
      <c r="AE362" s="239" t="str" cm="1">
        <f t="array" ref="AE362">IF(OR(IF(OR($AG362+$AH362 = 2, $AI362=1), FALSE, TRUE), AND($AF362:$AF362 = 0)),"Pass","Fail")</f>
        <v>Pass</v>
      </c>
      <c r="AF362" s="235">
        <f>COUNTBLANK(Survey!$W362:$Z362)</f>
        <v>4</v>
      </c>
      <c r="AG362" s="235">
        <f>IF(Survey!$I362="Yes",1,0)</f>
        <v>0</v>
      </c>
      <c r="AH362" s="235">
        <f>IF(OR(Survey!$M362="Mutual fund",Survey!$M362="Alternative mutual fund",Survey!$M362="Money market"),1,0)</f>
        <v>0</v>
      </c>
      <c r="AI362" s="240">
        <f>IF(OR(Survey!$M362="ETF",Survey!$M362="ETF, alternative mutual fund"),1,0)</f>
        <v>0</v>
      </c>
      <c r="AJ362" s="196" t="str">
        <f t="shared" si="211"/>
        <v>Pass</v>
      </c>
      <c r="AK362" s="54" t="b">
        <f>NOT(ISNUMBER(SEARCH("Yes",Survey!$AC362)))</f>
        <v>1</v>
      </c>
      <c r="AL362" s="53" t="b">
        <f>IF(COUNTBLANK(Survey!$AD362:$AE362)=0,TRUE, FALSE)</f>
        <v>0</v>
      </c>
      <c r="AM362" s="196" t="str">
        <f t="shared" si="212"/>
        <v>Pass</v>
      </c>
      <c r="AN362" s="54" t="b">
        <f>NOT(ISNUMBER(SEARCH("Yes",Survey!$AF362)))</f>
        <v>1</v>
      </c>
      <c r="AO362" s="53" t="b">
        <f>NOT(ISBLANK(Survey!$AH362))</f>
        <v>0</v>
      </c>
      <c r="AP362" s="196" t="str">
        <f t="shared" si="213"/>
        <v>Pass</v>
      </c>
      <c r="AQ362" s="54" t="b">
        <f>NOT(OR(ISNUMBER(SEARCH("Other",Survey!$AH362)),ISNUMBER(SEARCH("Multiple",Survey!$AH362))))</f>
        <v>1</v>
      </c>
      <c r="AR362" s="53" t="b">
        <f>NOT(ISBLANK(Survey!$AI362))</f>
        <v>0</v>
      </c>
      <c r="AS362" s="196" t="str">
        <f t="shared" si="214"/>
        <v>Fail</v>
      </c>
      <c r="AT362" s="45">
        <f>(Survey!$AL362)</f>
        <v>0</v>
      </c>
      <c r="AU362" s="37" t="str">
        <f t="shared" si="215"/>
        <v>Fail</v>
      </c>
      <c r="AV362" s="38">
        <f>ABS(Survey!$AL362)</f>
        <v>0</v>
      </c>
      <c r="AW362" s="64">
        <f>ABS(Survey!$AM362)+Survey!$AN362-ABS(Survey!$AO362)+ABS(Survey!$AP362)-ABS(Survey!$AQ362)+ABS(Survey!$AR362)-ABS(Survey!$AS362)+Survey!$AT362</f>
        <v>0</v>
      </c>
      <c r="AX362" s="46" t="str">
        <f t="shared" si="216"/>
        <v>No holdings</v>
      </c>
      <c r="AY362" s="37">
        <f t="shared" si="217"/>
        <v>0</v>
      </c>
      <c r="AZ362" s="196" t="str">
        <f t="shared" si="218"/>
        <v>Pass</v>
      </c>
      <c r="BA362" s="54" t="b">
        <f>IF(ABS(Survey!$AT362)=0,TRUE,FALSE)</f>
        <v>1</v>
      </c>
      <c r="BB362" s="53" t="b">
        <f>NOT(ISBLANK(Survey!$AU362))</f>
        <v>0</v>
      </c>
      <c r="BC362" s="37" t="str">
        <f t="shared" si="219"/>
        <v>Fail</v>
      </c>
      <c r="BD362" s="38">
        <f>ABS(Survey!$AL362)</f>
        <v>0</v>
      </c>
      <c r="BE362" s="38" cm="1">
        <f t="array" ref="BE362">SUM(SUMIF(Survey!AW362:BD362,{"&gt;0","&lt;0"})*{1,-1})-SUM(SUMIF(Survey!BF362:BM362,{"&gt;0","&lt;0"})*{1,-1})</f>
        <v>0</v>
      </c>
      <c r="BF362" s="46" t="str">
        <f t="shared" si="220"/>
        <v>No holdings</v>
      </c>
      <c r="BG362" s="37">
        <f t="shared" si="221"/>
        <v>0</v>
      </c>
      <c r="BH362" s="196" t="str">
        <f t="shared" si="222"/>
        <v>Fail</v>
      </c>
      <c r="BI362" s="47">
        <f>ABS(Survey!$AL362)</f>
        <v>0</v>
      </c>
      <c r="BJ362" s="47" cm="1">
        <f t="array" ref="BJ362">SUM(SUMIF(Survey!BO362:CH362,{"&gt;0","&lt;0"})*{1,-1})-SUM(SUMIF(Survey!CJ362:DC362,{"&gt;0","&lt;0"})*{1,-1})</f>
        <v>0</v>
      </c>
      <c r="BK362" s="48" t="str">
        <f t="shared" si="223"/>
        <v>No holdings</v>
      </c>
      <c r="BL362" s="49">
        <f t="shared" si="224"/>
        <v>0</v>
      </c>
      <c r="BM362" s="196" t="str">
        <f t="shared" si="225"/>
        <v>Pass</v>
      </c>
      <c r="BN362" s="54" t="b">
        <f>IF(ABS(Survey!$CH362)=0,TRUE,FALSE)</f>
        <v>1</v>
      </c>
      <c r="BO362" s="53" t="b">
        <f>NOT(ISBLANK(Survey!$CI362))</f>
        <v>0</v>
      </c>
      <c r="BP362" s="196" t="str">
        <f t="shared" si="226"/>
        <v>Pass</v>
      </c>
      <c r="BQ362" s="54" t="b">
        <f>IF(ABS(Survey!$DC362)=0,TRUE,FALSE)</f>
        <v>1</v>
      </c>
      <c r="BR362" s="53" t="b">
        <f>NOT(ISBLANK(Survey!$DD362))</f>
        <v>0</v>
      </c>
      <c r="BS362" s="37" t="str">
        <f t="shared" si="227"/>
        <v>Pass</v>
      </c>
      <c r="BT362" s="38" cm="1">
        <f t="array" ref="BT362">SUM(SUMIF(Survey!CD362,{"&gt;0","&lt;0"})*{1,-1})+SUM(SUMIF(Survey!CY362,{"&gt;0","&lt;0"})*{1,-1})</f>
        <v>0</v>
      </c>
      <c r="BU362" s="38">
        <f>SUM(SUMIF(Survey!DF362:DL362,{"&gt;0","&lt;0"})*{1,-1})+SUM(SUMIF(Survey!DN362:DT362,{"&gt;0","&lt;0"})*{1,-1})</f>
        <v>0</v>
      </c>
      <c r="BV362" s="37">
        <f t="shared" si="228"/>
        <v>0</v>
      </c>
      <c r="BW362" s="37">
        <f t="shared" si="229"/>
        <v>0</v>
      </c>
      <c r="BX362" s="196" t="str">
        <f t="shared" si="230"/>
        <v>Pass</v>
      </c>
      <c r="BY362" s="54" t="b">
        <f>IF(ABS(Survey!$DL362)=0,TRUE,FALSE)</f>
        <v>1</v>
      </c>
      <c r="BZ362" s="53" t="b">
        <f>NOT(ISBLANK(Survey!DM362))</f>
        <v>0</v>
      </c>
      <c r="CA362" s="196" t="str">
        <f t="shared" si="231"/>
        <v>Pass</v>
      </c>
      <c r="CB362" s="54" t="b">
        <f>IF(ABS(Survey!$DT362)=0,TRUE,FALSE)</f>
        <v>1</v>
      </c>
      <c r="CC362" s="53" t="b">
        <f>NOT(ISBLANK(Survey!$DU362))</f>
        <v>0</v>
      </c>
      <c r="CD362" s="196" t="str">
        <f t="shared" si="232"/>
        <v>Fail</v>
      </c>
      <c r="CE362" s="47">
        <f>SUM(SUMIF(Survey!EA362:EC362,{"&gt;0","&lt;0"})*{1,-1})</f>
        <v>0</v>
      </c>
      <c r="CF362" s="50">
        <f t="shared" si="233"/>
        <v>0</v>
      </c>
      <c r="CG362" s="50">
        <f t="shared" si="234"/>
        <v>100</v>
      </c>
      <c r="CH362" s="48" t="b">
        <f>IF(OR(Survey!$M362="ETF",Survey!$M362="ETF, alternative mutual fund",Survey!$M362="Closed-end", Survey!$M362="Split share corp"),TRUE,FALSE)</f>
        <v>0</v>
      </c>
      <c r="CI362" s="196" t="str">
        <f t="shared" si="235"/>
        <v>Fail</v>
      </c>
      <c r="CJ362" s="47">
        <f>SUM(SUMIF(Survey!EE362:EK362,{"&gt;0","&lt;0"})*{1,-1})</f>
        <v>0</v>
      </c>
      <c r="CK362" s="50">
        <f t="shared" si="236"/>
        <v>0</v>
      </c>
      <c r="CL362" s="49">
        <f t="shared" si="237"/>
        <v>100</v>
      </c>
      <c r="CM362" s="196" t="str">
        <f t="shared" si="238"/>
        <v>Fail</v>
      </c>
      <c r="CN362" s="47">
        <f>SUM(SUMIF(Survey!EM362:ES362,{"&gt;0","&lt;0"})*{1,-1})</f>
        <v>0</v>
      </c>
      <c r="CO362" s="50">
        <f t="shared" si="239"/>
        <v>0</v>
      </c>
      <c r="CP362" s="49">
        <f t="shared" si="240"/>
        <v>100</v>
      </c>
    </row>
    <row r="363" spans="1:94">
      <c r="A363" s="1">
        <v>360</v>
      </c>
      <c r="B363" s="37" t="str">
        <f t="shared" si="201"/>
        <v>Pass</v>
      </c>
      <c r="C363" s="37" t="str">
        <f>IF(COUNTBLANK(Survey!B363:ET363)=$C$2, "Pass", "Fail")</f>
        <v>Pass</v>
      </c>
      <c r="D363" s="37" t="str">
        <f t="shared" si="202"/>
        <v>Fail</v>
      </c>
      <c r="F363" s="196" t="str">
        <f t="shared" si="203"/>
        <v>Fail</v>
      </c>
      <c r="G363" s="43">
        <f>COUNTBLANK(Survey!B363:D363)+COUNTBLANK(Survey!G363)+COUNTBLANK(Survey!I363)+COUNTBLANK(Survey!L363:M363)+COUNTBLANK(Survey!P363)+COUNTBLANK(Survey!S363:U363)+COUNTBLANK(Survey!AA363:AC363)+COUNTBLANK(Survey!AF363:AG363)+COUNTBLANK(Survey!AK363)</f>
        <v>17</v>
      </c>
      <c r="H363" s="196" t="str">
        <f t="shared" si="204"/>
        <v>Pass</v>
      </c>
      <c r="I363" s="44">
        <f>LEN(Survey!E363)</f>
        <v>0</v>
      </c>
      <c r="J363" s="196" t="str">
        <f t="shared" si="205"/>
        <v>Pass</v>
      </c>
      <c r="K363" s="43">
        <f>LEN(Survey!F363)</f>
        <v>0</v>
      </c>
      <c r="L363" s="196" t="str">
        <f t="shared" si="206"/>
        <v>Pass</v>
      </c>
      <c r="M363" s="44">
        <f>LEN(Survey!H363)</f>
        <v>0</v>
      </c>
      <c r="N363" s="43" t="str">
        <f>IF(Survey!$L363="Prospectus fund", "Yes", "No")</f>
        <v>No</v>
      </c>
      <c r="O363" s="196" t="str">
        <f t="shared" si="207"/>
        <v>Pass</v>
      </c>
      <c r="P363" s="44">
        <f>MOD((LEN(Survey!J363)+2),11)</f>
        <v>2</v>
      </c>
      <c r="Q363" s="48" t="b">
        <f>IF(OR(Survey!$M363="ETF",Survey!$M363="ETF, alternative mutual fund",Survey!$M363="Closed-end", Survey!$M363="Split share corp", Survey!$I363="Yes"),TRUE,FALSE)</f>
        <v>0</v>
      </c>
      <c r="R363" s="196" t="str">
        <f>IFERROR(IF(AND(OR(U363=V363,V363 = "Either"),NOT(ISBLANK(Survey!K363))),"Pass","Fail"),"Pass")</f>
        <v>Fail</v>
      </c>
      <c r="S363" s="47" cm="1">
        <f t="array" ref="S363">SUM(SUMIF(Survey!BO363:CH363,{"&gt;0","&lt;0"})*{1,-1})</f>
        <v>0</v>
      </c>
      <c r="T363" s="54" cm="1">
        <f t="array" ref="T363">SUM(SUMIF(Survey!BR363,{"&gt;0","&lt;0"})*{1,-1})+SUM(SUMIF(Survey!CB363,{"&gt;0","&lt;0"})*{1,-1})</f>
        <v>0</v>
      </c>
      <c r="U363" s="54">
        <f>Survey!K363</f>
        <v>0</v>
      </c>
      <c r="V363" s="53" t="str">
        <f t="shared" si="208"/>
        <v>Stand-alone</v>
      </c>
      <c r="W363" s="196" t="str">
        <f t="shared" si="209"/>
        <v>Fail</v>
      </c>
      <c r="X363" s="93" cm="1">
        <f t="array" ref="X363">SUM(SUMIF(Survey!BO363:CH363,{"&gt;0","&lt;0"})*{1,-1})+SUM(SUMIF(Survey!CJ363:DC363,{"&gt;0","&lt;0"})*{1,-1})</f>
        <v>0</v>
      </c>
      <c r="Y363" s="93">
        <f>IFERROR(X363/(Survey!$AL363),0)</f>
        <v>0</v>
      </c>
      <c r="Z363" s="198" t="b">
        <f>IF(OR(Survey!$M363="Alternative strategy or hedge",Survey!$M363="Other",Survey!$L363="Prospectus fund"),TRUE,FALSE)</f>
        <v>0</v>
      </c>
      <c r="AA363" s="198" t="b">
        <f>NOT(ISBLANK(Survey!$M363))</f>
        <v>0</v>
      </c>
      <c r="AB363" s="196" t="str">
        <f t="shared" si="210"/>
        <v>Pass</v>
      </c>
      <c r="AC363" s="54" t="b">
        <f>NOT(ISNUMBER(SEARCH("Other",Survey!$P363)))</f>
        <v>1</v>
      </c>
      <c r="AD363" s="53" t="b">
        <f>NOT(ISBLANK(Survey!$Q363))</f>
        <v>0</v>
      </c>
      <c r="AE363" s="239" t="str" cm="1">
        <f t="array" ref="AE363">IF(OR(IF(OR($AG363+$AH363 = 2, $AI363=1), FALSE, TRUE), AND($AF363:$AF363 = 0)),"Pass","Fail")</f>
        <v>Pass</v>
      </c>
      <c r="AF363" s="235">
        <f>COUNTBLANK(Survey!$W363:$Z363)</f>
        <v>4</v>
      </c>
      <c r="AG363" s="235">
        <f>IF(Survey!$I363="Yes",1,0)</f>
        <v>0</v>
      </c>
      <c r="AH363" s="235">
        <f>IF(OR(Survey!$M363="Mutual fund",Survey!$M363="Alternative mutual fund",Survey!$M363="Money market"),1,0)</f>
        <v>0</v>
      </c>
      <c r="AI363" s="240">
        <f>IF(OR(Survey!$M363="ETF",Survey!$M363="ETF, alternative mutual fund"),1,0)</f>
        <v>0</v>
      </c>
      <c r="AJ363" s="196" t="str">
        <f t="shared" si="211"/>
        <v>Pass</v>
      </c>
      <c r="AK363" s="54" t="b">
        <f>NOT(ISNUMBER(SEARCH("Yes",Survey!$AC363)))</f>
        <v>1</v>
      </c>
      <c r="AL363" s="53" t="b">
        <f>IF(COUNTBLANK(Survey!$AD363:$AE363)=0,TRUE, FALSE)</f>
        <v>0</v>
      </c>
      <c r="AM363" s="196" t="str">
        <f t="shared" si="212"/>
        <v>Pass</v>
      </c>
      <c r="AN363" s="54" t="b">
        <f>NOT(ISNUMBER(SEARCH("Yes",Survey!$AF363)))</f>
        <v>1</v>
      </c>
      <c r="AO363" s="53" t="b">
        <f>NOT(ISBLANK(Survey!$AH363))</f>
        <v>0</v>
      </c>
      <c r="AP363" s="196" t="str">
        <f t="shared" si="213"/>
        <v>Pass</v>
      </c>
      <c r="AQ363" s="54" t="b">
        <f>NOT(OR(ISNUMBER(SEARCH("Other",Survey!$AH363)),ISNUMBER(SEARCH("Multiple",Survey!$AH363))))</f>
        <v>1</v>
      </c>
      <c r="AR363" s="53" t="b">
        <f>NOT(ISBLANK(Survey!$AI363))</f>
        <v>0</v>
      </c>
      <c r="AS363" s="196" t="str">
        <f t="shared" si="214"/>
        <v>Fail</v>
      </c>
      <c r="AT363" s="45">
        <f>(Survey!$AL363)</f>
        <v>0</v>
      </c>
      <c r="AU363" s="37" t="str">
        <f t="shared" si="215"/>
        <v>Fail</v>
      </c>
      <c r="AV363" s="38">
        <f>ABS(Survey!$AL363)</f>
        <v>0</v>
      </c>
      <c r="AW363" s="64">
        <f>ABS(Survey!$AM363)+Survey!$AN363-ABS(Survey!$AO363)+ABS(Survey!$AP363)-ABS(Survey!$AQ363)+ABS(Survey!$AR363)-ABS(Survey!$AS363)+Survey!$AT363</f>
        <v>0</v>
      </c>
      <c r="AX363" s="46" t="str">
        <f t="shared" si="216"/>
        <v>No holdings</v>
      </c>
      <c r="AY363" s="37">
        <f t="shared" si="217"/>
        <v>0</v>
      </c>
      <c r="AZ363" s="196" t="str">
        <f t="shared" si="218"/>
        <v>Pass</v>
      </c>
      <c r="BA363" s="54" t="b">
        <f>IF(ABS(Survey!$AT363)=0,TRUE,FALSE)</f>
        <v>1</v>
      </c>
      <c r="BB363" s="53" t="b">
        <f>NOT(ISBLANK(Survey!$AU363))</f>
        <v>0</v>
      </c>
      <c r="BC363" s="37" t="str">
        <f t="shared" si="219"/>
        <v>Fail</v>
      </c>
      <c r="BD363" s="38">
        <f>ABS(Survey!$AL363)</f>
        <v>0</v>
      </c>
      <c r="BE363" s="38" cm="1">
        <f t="array" ref="BE363">SUM(SUMIF(Survey!AW363:BD363,{"&gt;0","&lt;0"})*{1,-1})-SUM(SUMIF(Survey!BF363:BM363,{"&gt;0","&lt;0"})*{1,-1})</f>
        <v>0</v>
      </c>
      <c r="BF363" s="46" t="str">
        <f t="shared" si="220"/>
        <v>No holdings</v>
      </c>
      <c r="BG363" s="37">
        <f t="shared" si="221"/>
        <v>0</v>
      </c>
      <c r="BH363" s="196" t="str">
        <f t="shared" si="222"/>
        <v>Fail</v>
      </c>
      <c r="BI363" s="47">
        <f>ABS(Survey!$AL363)</f>
        <v>0</v>
      </c>
      <c r="BJ363" s="47" cm="1">
        <f t="array" ref="BJ363">SUM(SUMIF(Survey!BO363:CH363,{"&gt;0","&lt;0"})*{1,-1})-SUM(SUMIF(Survey!CJ363:DC363,{"&gt;0","&lt;0"})*{1,-1})</f>
        <v>0</v>
      </c>
      <c r="BK363" s="48" t="str">
        <f t="shared" si="223"/>
        <v>No holdings</v>
      </c>
      <c r="BL363" s="49">
        <f t="shared" si="224"/>
        <v>0</v>
      </c>
      <c r="BM363" s="196" t="str">
        <f t="shared" si="225"/>
        <v>Pass</v>
      </c>
      <c r="BN363" s="54" t="b">
        <f>IF(ABS(Survey!$CH363)=0,TRUE,FALSE)</f>
        <v>1</v>
      </c>
      <c r="BO363" s="53" t="b">
        <f>NOT(ISBLANK(Survey!$CI363))</f>
        <v>0</v>
      </c>
      <c r="BP363" s="196" t="str">
        <f t="shared" si="226"/>
        <v>Pass</v>
      </c>
      <c r="BQ363" s="54" t="b">
        <f>IF(ABS(Survey!$DC363)=0,TRUE,FALSE)</f>
        <v>1</v>
      </c>
      <c r="BR363" s="53" t="b">
        <f>NOT(ISBLANK(Survey!$DD363))</f>
        <v>0</v>
      </c>
      <c r="BS363" s="37" t="str">
        <f t="shared" si="227"/>
        <v>Pass</v>
      </c>
      <c r="BT363" s="38" cm="1">
        <f t="array" ref="BT363">SUM(SUMIF(Survey!CD363,{"&gt;0","&lt;0"})*{1,-1})+SUM(SUMIF(Survey!CY363,{"&gt;0","&lt;0"})*{1,-1})</f>
        <v>0</v>
      </c>
      <c r="BU363" s="38">
        <f>SUM(SUMIF(Survey!DF363:DL363,{"&gt;0","&lt;0"})*{1,-1})+SUM(SUMIF(Survey!DN363:DT363,{"&gt;0","&lt;0"})*{1,-1})</f>
        <v>0</v>
      </c>
      <c r="BV363" s="37">
        <f t="shared" si="228"/>
        <v>0</v>
      </c>
      <c r="BW363" s="37">
        <f t="shared" si="229"/>
        <v>0</v>
      </c>
      <c r="BX363" s="196" t="str">
        <f t="shared" si="230"/>
        <v>Pass</v>
      </c>
      <c r="BY363" s="54" t="b">
        <f>IF(ABS(Survey!$DL363)=0,TRUE,FALSE)</f>
        <v>1</v>
      </c>
      <c r="BZ363" s="53" t="b">
        <f>NOT(ISBLANK(Survey!DM363))</f>
        <v>0</v>
      </c>
      <c r="CA363" s="196" t="str">
        <f t="shared" si="231"/>
        <v>Pass</v>
      </c>
      <c r="CB363" s="54" t="b">
        <f>IF(ABS(Survey!$DT363)=0,TRUE,FALSE)</f>
        <v>1</v>
      </c>
      <c r="CC363" s="53" t="b">
        <f>NOT(ISBLANK(Survey!$DU363))</f>
        <v>0</v>
      </c>
      <c r="CD363" s="196" t="str">
        <f t="shared" si="232"/>
        <v>Fail</v>
      </c>
      <c r="CE363" s="47">
        <f>SUM(SUMIF(Survey!EA363:EC363,{"&gt;0","&lt;0"})*{1,-1})</f>
        <v>0</v>
      </c>
      <c r="CF363" s="50">
        <f t="shared" si="233"/>
        <v>0</v>
      </c>
      <c r="CG363" s="50">
        <f t="shared" si="234"/>
        <v>100</v>
      </c>
      <c r="CH363" s="48" t="b">
        <f>IF(OR(Survey!$M363="ETF",Survey!$M363="ETF, alternative mutual fund",Survey!$M363="Closed-end", Survey!$M363="Split share corp"),TRUE,FALSE)</f>
        <v>0</v>
      </c>
      <c r="CI363" s="196" t="str">
        <f t="shared" si="235"/>
        <v>Fail</v>
      </c>
      <c r="CJ363" s="47">
        <f>SUM(SUMIF(Survey!EE363:EK363,{"&gt;0","&lt;0"})*{1,-1})</f>
        <v>0</v>
      </c>
      <c r="CK363" s="50">
        <f t="shared" si="236"/>
        <v>0</v>
      </c>
      <c r="CL363" s="49">
        <f t="shared" si="237"/>
        <v>100</v>
      </c>
      <c r="CM363" s="196" t="str">
        <f t="shared" si="238"/>
        <v>Fail</v>
      </c>
      <c r="CN363" s="47">
        <f>SUM(SUMIF(Survey!EM363:ES363,{"&gt;0","&lt;0"})*{1,-1})</f>
        <v>0</v>
      </c>
      <c r="CO363" s="50">
        <f t="shared" si="239"/>
        <v>0</v>
      </c>
      <c r="CP363" s="49">
        <f t="shared" si="240"/>
        <v>100</v>
      </c>
    </row>
    <row r="364" spans="1:94">
      <c r="A364" s="1">
        <v>361</v>
      </c>
      <c r="B364" s="37" t="str">
        <f t="shared" si="201"/>
        <v>Pass</v>
      </c>
      <c r="C364" s="37" t="str">
        <f>IF(COUNTBLANK(Survey!B364:ET364)=$C$2, "Pass", "Fail")</f>
        <v>Pass</v>
      </c>
      <c r="D364" s="37" t="str">
        <f t="shared" si="202"/>
        <v>Fail</v>
      </c>
      <c r="F364" s="196" t="str">
        <f t="shared" si="203"/>
        <v>Fail</v>
      </c>
      <c r="G364" s="43">
        <f>COUNTBLANK(Survey!B364:D364)+COUNTBLANK(Survey!G364)+COUNTBLANK(Survey!I364)+COUNTBLANK(Survey!L364:M364)+COUNTBLANK(Survey!P364)+COUNTBLANK(Survey!S364:U364)+COUNTBLANK(Survey!AA364:AC364)+COUNTBLANK(Survey!AF364:AG364)+COUNTBLANK(Survey!AK364)</f>
        <v>17</v>
      </c>
      <c r="H364" s="196" t="str">
        <f t="shared" si="204"/>
        <v>Pass</v>
      </c>
      <c r="I364" s="44">
        <f>LEN(Survey!E364)</f>
        <v>0</v>
      </c>
      <c r="J364" s="196" t="str">
        <f t="shared" si="205"/>
        <v>Pass</v>
      </c>
      <c r="K364" s="43">
        <f>LEN(Survey!F364)</f>
        <v>0</v>
      </c>
      <c r="L364" s="196" t="str">
        <f t="shared" si="206"/>
        <v>Pass</v>
      </c>
      <c r="M364" s="44">
        <f>LEN(Survey!H364)</f>
        <v>0</v>
      </c>
      <c r="N364" s="43" t="str">
        <f>IF(Survey!$L364="Prospectus fund", "Yes", "No")</f>
        <v>No</v>
      </c>
      <c r="O364" s="196" t="str">
        <f t="shared" si="207"/>
        <v>Pass</v>
      </c>
      <c r="P364" s="44">
        <f>MOD((LEN(Survey!J364)+2),11)</f>
        <v>2</v>
      </c>
      <c r="Q364" s="48" t="b">
        <f>IF(OR(Survey!$M364="ETF",Survey!$M364="ETF, alternative mutual fund",Survey!$M364="Closed-end", Survey!$M364="Split share corp", Survey!$I364="Yes"),TRUE,FALSE)</f>
        <v>0</v>
      </c>
      <c r="R364" s="196" t="str">
        <f>IFERROR(IF(AND(OR(U364=V364,V364 = "Either"),NOT(ISBLANK(Survey!K364))),"Pass","Fail"),"Pass")</f>
        <v>Fail</v>
      </c>
      <c r="S364" s="47" cm="1">
        <f t="array" ref="S364">SUM(SUMIF(Survey!BO364:CH364,{"&gt;0","&lt;0"})*{1,-1})</f>
        <v>0</v>
      </c>
      <c r="T364" s="54" cm="1">
        <f t="array" ref="T364">SUM(SUMIF(Survey!BR364,{"&gt;0","&lt;0"})*{1,-1})+SUM(SUMIF(Survey!CB364,{"&gt;0","&lt;0"})*{1,-1})</f>
        <v>0</v>
      </c>
      <c r="U364" s="54">
        <f>Survey!K364</f>
        <v>0</v>
      </c>
      <c r="V364" s="53" t="str">
        <f t="shared" si="208"/>
        <v>Stand-alone</v>
      </c>
      <c r="W364" s="196" t="str">
        <f t="shared" si="209"/>
        <v>Fail</v>
      </c>
      <c r="X364" s="93" cm="1">
        <f t="array" ref="X364">SUM(SUMIF(Survey!BO364:CH364,{"&gt;0","&lt;0"})*{1,-1})+SUM(SUMIF(Survey!CJ364:DC364,{"&gt;0","&lt;0"})*{1,-1})</f>
        <v>0</v>
      </c>
      <c r="Y364" s="93">
        <f>IFERROR(X364/(Survey!$AL364),0)</f>
        <v>0</v>
      </c>
      <c r="Z364" s="198" t="b">
        <f>IF(OR(Survey!$M364="Alternative strategy or hedge",Survey!$M364="Other",Survey!$L364="Prospectus fund"),TRUE,FALSE)</f>
        <v>0</v>
      </c>
      <c r="AA364" s="198" t="b">
        <f>NOT(ISBLANK(Survey!$M364))</f>
        <v>0</v>
      </c>
      <c r="AB364" s="196" t="str">
        <f t="shared" si="210"/>
        <v>Pass</v>
      </c>
      <c r="AC364" s="54" t="b">
        <f>NOT(ISNUMBER(SEARCH("Other",Survey!$P364)))</f>
        <v>1</v>
      </c>
      <c r="AD364" s="53" t="b">
        <f>NOT(ISBLANK(Survey!$Q364))</f>
        <v>0</v>
      </c>
      <c r="AE364" s="239" t="str" cm="1">
        <f t="array" ref="AE364">IF(OR(IF(OR($AG364+$AH364 = 2, $AI364=1), FALSE, TRUE), AND($AF364:$AF364 = 0)),"Pass","Fail")</f>
        <v>Pass</v>
      </c>
      <c r="AF364" s="235">
        <f>COUNTBLANK(Survey!$W364:$Z364)</f>
        <v>4</v>
      </c>
      <c r="AG364" s="235">
        <f>IF(Survey!$I364="Yes",1,0)</f>
        <v>0</v>
      </c>
      <c r="AH364" s="235">
        <f>IF(OR(Survey!$M364="Mutual fund",Survey!$M364="Alternative mutual fund",Survey!$M364="Money market"),1,0)</f>
        <v>0</v>
      </c>
      <c r="AI364" s="240">
        <f>IF(OR(Survey!$M364="ETF",Survey!$M364="ETF, alternative mutual fund"),1,0)</f>
        <v>0</v>
      </c>
      <c r="AJ364" s="196" t="str">
        <f t="shared" si="211"/>
        <v>Pass</v>
      </c>
      <c r="AK364" s="54" t="b">
        <f>NOT(ISNUMBER(SEARCH("Yes",Survey!$AC364)))</f>
        <v>1</v>
      </c>
      <c r="AL364" s="53" t="b">
        <f>IF(COUNTBLANK(Survey!$AD364:$AE364)=0,TRUE, FALSE)</f>
        <v>0</v>
      </c>
      <c r="AM364" s="196" t="str">
        <f t="shared" si="212"/>
        <v>Pass</v>
      </c>
      <c r="AN364" s="54" t="b">
        <f>NOT(ISNUMBER(SEARCH("Yes",Survey!$AF364)))</f>
        <v>1</v>
      </c>
      <c r="AO364" s="53" t="b">
        <f>NOT(ISBLANK(Survey!$AH364))</f>
        <v>0</v>
      </c>
      <c r="AP364" s="196" t="str">
        <f t="shared" si="213"/>
        <v>Pass</v>
      </c>
      <c r="AQ364" s="54" t="b">
        <f>NOT(OR(ISNUMBER(SEARCH("Other",Survey!$AH364)),ISNUMBER(SEARCH("Multiple",Survey!$AH364))))</f>
        <v>1</v>
      </c>
      <c r="AR364" s="53" t="b">
        <f>NOT(ISBLANK(Survey!$AI364))</f>
        <v>0</v>
      </c>
      <c r="AS364" s="196" t="str">
        <f t="shared" si="214"/>
        <v>Fail</v>
      </c>
      <c r="AT364" s="45">
        <f>(Survey!$AL364)</f>
        <v>0</v>
      </c>
      <c r="AU364" s="37" t="str">
        <f t="shared" si="215"/>
        <v>Fail</v>
      </c>
      <c r="AV364" s="38">
        <f>ABS(Survey!$AL364)</f>
        <v>0</v>
      </c>
      <c r="AW364" s="64">
        <f>ABS(Survey!$AM364)+Survey!$AN364-ABS(Survey!$AO364)+ABS(Survey!$AP364)-ABS(Survey!$AQ364)+ABS(Survey!$AR364)-ABS(Survey!$AS364)+Survey!$AT364</f>
        <v>0</v>
      </c>
      <c r="AX364" s="46" t="str">
        <f t="shared" si="216"/>
        <v>No holdings</v>
      </c>
      <c r="AY364" s="37">
        <f t="shared" si="217"/>
        <v>0</v>
      </c>
      <c r="AZ364" s="196" t="str">
        <f t="shared" si="218"/>
        <v>Pass</v>
      </c>
      <c r="BA364" s="54" t="b">
        <f>IF(ABS(Survey!$AT364)=0,TRUE,FALSE)</f>
        <v>1</v>
      </c>
      <c r="BB364" s="53" t="b">
        <f>NOT(ISBLANK(Survey!$AU364))</f>
        <v>0</v>
      </c>
      <c r="BC364" s="37" t="str">
        <f t="shared" si="219"/>
        <v>Fail</v>
      </c>
      <c r="BD364" s="38">
        <f>ABS(Survey!$AL364)</f>
        <v>0</v>
      </c>
      <c r="BE364" s="38" cm="1">
        <f t="array" ref="BE364">SUM(SUMIF(Survey!AW364:BD364,{"&gt;0","&lt;0"})*{1,-1})-SUM(SUMIF(Survey!BF364:BM364,{"&gt;0","&lt;0"})*{1,-1})</f>
        <v>0</v>
      </c>
      <c r="BF364" s="46" t="str">
        <f t="shared" si="220"/>
        <v>No holdings</v>
      </c>
      <c r="BG364" s="37">
        <f t="shared" si="221"/>
        <v>0</v>
      </c>
      <c r="BH364" s="196" t="str">
        <f t="shared" si="222"/>
        <v>Fail</v>
      </c>
      <c r="BI364" s="47">
        <f>ABS(Survey!$AL364)</f>
        <v>0</v>
      </c>
      <c r="BJ364" s="47" cm="1">
        <f t="array" ref="BJ364">SUM(SUMIF(Survey!BO364:CH364,{"&gt;0","&lt;0"})*{1,-1})-SUM(SUMIF(Survey!CJ364:DC364,{"&gt;0","&lt;0"})*{1,-1})</f>
        <v>0</v>
      </c>
      <c r="BK364" s="48" t="str">
        <f t="shared" si="223"/>
        <v>No holdings</v>
      </c>
      <c r="BL364" s="49">
        <f t="shared" si="224"/>
        <v>0</v>
      </c>
      <c r="BM364" s="196" t="str">
        <f t="shared" si="225"/>
        <v>Pass</v>
      </c>
      <c r="BN364" s="54" t="b">
        <f>IF(ABS(Survey!$CH364)=0,TRUE,FALSE)</f>
        <v>1</v>
      </c>
      <c r="BO364" s="53" t="b">
        <f>NOT(ISBLANK(Survey!$CI364))</f>
        <v>0</v>
      </c>
      <c r="BP364" s="196" t="str">
        <f t="shared" si="226"/>
        <v>Pass</v>
      </c>
      <c r="BQ364" s="54" t="b">
        <f>IF(ABS(Survey!$DC364)=0,TRUE,FALSE)</f>
        <v>1</v>
      </c>
      <c r="BR364" s="53" t="b">
        <f>NOT(ISBLANK(Survey!$DD364))</f>
        <v>0</v>
      </c>
      <c r="BS364" s="37" t="str">
        <f t="shared" si="227"/>
        <v>Pass</v>
      </c>
      <c r="BT364" s="38" cm="1">
        <f t="array" ref="BT364">SUM(SUMIF(Survey!CD364,{"&gt;0","&lt;0"})*{1,-1})+SUM(SUMIF(Survey!CY364,{"&gt;0","&lt;0"})*{1,-1})</f>
        <v>0</v>
      </c>
      <c r="BU364" s="38">
        <f>SUM(SUMIF(Survey!DF364:DL364,{"&gt;0","&lt;0"})*{1,-1})+SUM(SUMIF(Survey!DN364:DT364,{"&gt;0","&lt;0"})*{1,-1})</f>
        <v>0</v>
      </c>
      <c r="BV364" s="37">
        <f t="shared" si="228"/>
        <v>0</v>
      </c>
      <c r="BW364" s="37">
        <f t="shared" si="229"/>
        <v>0</v>
      </c>
      <c r="BX364" s="196" t="str">
        <f t="shared" si="230"/>
        <v>Pass</v>
      </c>
      <c r="BY364" s="54" t="b">
        <f>IF(ABS(Survey!$DL364)=0,TRUE,FALSE)</f>
        <v>1</v>
      </c>
      <c r="BZ364" s="53" t="b">
        <f>NOT(ISBLANK(Survey!DM364))</f>
        <v>0</v>
      </c>
      <c r="CA364" s="196" t="str">
        <f t="shared" si="231"/>
        <v>Pass</v>
      </c>
      <c r="CB364" s="54" t="b">
        <f>IF(ABS(Survey!$DT364)=0,TRUE,FALSE)</f>
        <v>1</v>
      </c>
      <c r="CC364" s="53" t="b">
        <f>NOT(ISBLANK(Survey!$DU364))</f>
        <v>0</v>
      </c>
      <c r="CD364" s="196" t="str">
        <f t="shared" si="232"/>
        <v>Fail</v>
      </c>
      <c r="CE364" s="47">
        <f>SUM(SUMIF(Survey!EA364:EC364,{"&gt;0","&lt;0"})*{1,-1})</f>
        <v>0</v>
      </c>
      <c r="CF364" s="50">
        <f t="shared" si="233"/>
        <v>0</v>
      </c>
      <c r="CG364" s="50">
        <f t="shared" si="234"/>
        <v>100</v>
      </c>
      <c r="CH364" s="48" t="b">
        <f>IF(OR(Survey!$M364="ETF",Survey!$M364="ETF, alternative mutual fund",Survey!$M364="Closed-end", Survey!$M364="Split share corp"),TRUE,FALSE)</f>
        <v>0</v>
      </c>
      <c r="CI364" s="196" t="str">
        <f t="shared" si="235"/>
        <v>Fail</v>
      </c>
      <c r="CJ364" s="47">
        <f>SUM(SUMIF(Survey!EE364:EK364,{"&gt;0","&lt;0"})*{1,-1})</f>
        <v>0</v>
      </c>
      <c r="CK364" s="50">
        <f t="shared" si="236"/>
        <v>0</v>
      </c>
      <c r="CL364" s="49">
        <f t="shared" si="237"/>
        <v>100</v>
      </c>
      <c r="CM364" s="196" t="str">
        <f t="shared" si="238"/>
        <v>Fail</v>
      </c>
      <c r="CN364" s="47">
        <f>SUM(SUMIF(Survey!EM364:ES364,{"&gt;0","&lt;0"})*{1,-1})</f>
        <v>0</v>
      </c>
      <c r="CO364" s="50">
        <f t="shared" si="239"/>
        <v>0</v>
      </c>
      <c r="CP364" s="49">
        <f t="shared" si="240"/>
        <v>100</v>
      </c>
    </row>
    <row r="365" spans="1:94">
      <c r="A365" s="1">
        <v>362</v>
      </c>
      <c r="B365" s="37" t="str">
        <f t="shared" si="201"/>
        <v>Pass</v>
      </c>
      <c r="C365" s="37" t="str">
        <f>IF(COUNTBLANK(Survey!B365:ET365)=$C$2, "Pass", "Fail")</f>
        <v>Pass</v>
      </c>
      <c r="D365" s="37" t="str">
        <f t="shared" si="202"/>
        <v>Fail</v>
      </c>
      <c r="F365" s="196" t="str">
        <f t="shared" si="203"/>
        <v>Fail</v>
      </c>
      <c r="G365" s="43">
        <f>COUNTBLANK(Survey!B365:D365)+COUNTBLANK(Survey!G365)+COUNTBLANK(Survey!I365)+COUNTBLANK(Survey!L365:M365)+COUNTBLANK(Survey!P365)+COUNTBLANK(Survey!S365:U365)+COUNTBLANK(Survey!AA365:AC365)+COUNTBLANK(Survey!AF365:AG365)+COUNTBLANK(Survey!AK365)</f>
        <v>17</v>
      </c>
      <c r="H365" s="196" t="str">
        <f t="shared" si="204"/>
        <v>Pass</v>
      </c>
      <c r="I365" s="44">
        <f>LEN(Survey!E365)</f>
        <v>0</v>
      </c>
      <c r="J365" s="196" t="str">
        <f t="shared" si="205"/>
        <v>Pass</v>
      </c>
      <c r="K365" s="43">
        <f>LEN(Survey!F365)</f>
        <v>0</v>
      </c>
      <c r="L365" s="196" t="str">
        <f t="shared" si="206"/>
        <v>Pass</v>
      </c>
      <c r="M365" s="44">
        <f>LEN(Survey!H365)</f>
        <v>0</v>
      </c>
      <c r="N365" s="43" t="str">
        <f>IF(Survey!$L365="Prospectus fund", "Yes", "No")</f>
        <v>No</v>
      </c>
      <c r="O365" s="196" t="str">
        <f t="shared" si="207"/>
        <v>Pass</v>
      </c>
      <c r="P365" s="44">
        <f>MOD((LEN(Survey!J365)+2),11)</f>
        <v>2</v>
      </c>
      <c r="Q365" s="48" t="b">
        <f>IF(OR(Survey!$M365="ETF",Survey!$M365="ETF, alternative mutual fund",Survey!$M365="Closed-end", Survey!$M365="Split share corp", Survey!$I365="Yes"),TRUE,FALSE)</f>
        <v>0</v>
      </c>
      <c r="R365" s="196" t="str">
        <f>IFERROR(IF(AND(OR(U365=V365,V365 = "Either"),NOT(ISBLANK(Survey!K365))),"Pass","Fail"),"Pass")</f>
        <v>Fail</v>
      </c>
      <c r="S365" s="47" cm="1">
        <f t="array" ref="S365">SUM(SUMIF(Survey!BO365:CH365,{"&gt;0","&lt;0"})*{1,-1})</f>
        <v>0</v>
      </c>
      <c r="T365" s="54" cm="1">
        <f t="array" ref="T365">SUM(SUMIF(Survey!BR365,{"&gt;0","&lt;0"})*{1,-1})+SUM(SUMIF(Survey!CB365,{"&gt;0","&lt;0"})*{1,-1})</f>
        <v>0</v>
      </c>
      <c r="U365" s="54">
        <f>Survey!K365</f>
        <v>0</v>
      </c>
      <c r="V365" s="53" t="str">
        <f t="shared" si="208"/>
        <v>Stand-alone</v>
      </c>
      <c r="W365" s="196" t="str">
        <f t="shared" si="209"/>
        <v>Fail</v>
      </c>
      <c r="X365" s="93" cm="1">
        <f t="array" ref="X365">SUM(SUMIF(Survey!BO365:CH365,{"&gt;0","&lt;0"})*{1,-1})+SUM(SUMIF(Survey!CJ365:DC365,{"&gt;0","&lt;0"})*{1,-1})</f>
        <v>0</v>
      </c>
      <c r="Y365" s="93">
        <f>IFERROR(X365/(Survey!$AL365),0)</f>
        <v>0</v>
      </c>
      <c r="Z365" s="198" t="b">
        <f>IF(OR(Survey!$M365="Alternative strategy or hedge",Survey!$M365="Other",Survey!$L365="Prospectus fund"),TRUE,FALSE)</f>
        <v>0</v>
      </c>
      <c r="AA365" s="198" t="b">
        <f>NOT(ISBLANK(Survey!$M365))</f>
        <v>0</v>
      </c>
      <c r="AB365" s="196" t="str">
        <f t="shared" si="210"/>
        <v>Pass</v>
      </c>
      <c r="AC365" s="54" t="b">
        <f>NOT(ISNUMBER(SEARCH("Other",Survey!$P365)))</f>
        <v>1</v>
      </c>
      <c r="AD365" s="53" t="b">
        <f>NOT(ISBLANK(Survey!$Q365))</f>
        <v>0</v>
      </c>
      <c r="AE365" s="239" t="str" cm="1">
        <f t="array" ref="AE365">IF(OR(IF(OR($AG365+$AH365 = 2, $AI365=1), FALSE, TRUE), AND($AF365:$AF365 = 0)),"Pass","Fail")</f>
        <v>Pass</v>
      </c>
      <c r="AF365" s="235">
        <f>COUNTBLANK(Survey!$W365:$Z365)</f>
        <v>4</v>
      </c>
      <c r="AG365" s="235">
        <f>IF(Survey!$I365="Yes",1,0)</f>
        <v>0</v>
      </c>
      <c r="AH365" s="235">
        <f>IF(OR(Survey!$M365="Mutual fund",Survey!$M365="Alternative mutual fund",Survey!$M365="Money market"),1,0)</f>
        <v>0</v>
      </c>
      <c r="AI365" s="240">
        <f>IF(OR(Survey!$M365="ETF",Survey!$M365="ETF, alternative mutual fund"),1,0)</f>
        <v>0</v>
      </c>
      <c r="AJ365" s="196" t="str">
        <f t="shared" si="211"/>
        <v>Pass</v>
      </c>
      <c r="AK365" s="54" t="b">
        <f>NOT(ISNUMBER(SEARCH("Yes",Survey!$AC365)))</f>
        <v>1</v>
      </c>
      <c r="AL365" s="53" t="b">
        <f>IF(COUNTBLANK(Survey!$AD365:$AE365)=0,TRUE, FALSE)</f>
        <v>0</v>
      </c>
      <c r="AM365" s="196" t="str">
        <f t="shared" si="212"/>
        <v>Pass</v>
      </c>
      <c r="AN365" s="54" t="b">
        <f>NOT(ISNUMBER(SEARCH("Yes",Survey!$AF365)))</f>
        <v>1</v>
      </c>
      <c r="AO365" s="53" t="b">
        <f>NOT(ISBLANK(Survey!$AH365))</f>
        <v>0</v>
      </c>
      <c r="AP365" s="196" t="str">
        <f t="shared" si="213"/>
        <v>Pass</v>
      </c>
      <c r="AQ365" s="54" t="b">
        <f>NOT(OR(ISNUMBER(SEARCH("Other",Survey!$AH365)),ISNUMBER(SEARCH("Multiple",Survey!$AH365))))</f>
        <v>1</v>
      </c>
      <c r="AR365" s="53" t="b">
        <f>NOT(ISBLANK(Survey!$AI365))</f>
        <v>0</v>
      </c>
      <c r="AS365" s="196" t="str">
        <f t="shared" si="214"/>
        <v>Fail</v>
      </c>
      <c r="AT365" s="45">
        <f>(Survey!$AL365)</f>
        <v>0</v>
      </c>
      <c r="AU365" s="37" t="str">
        <f t="shared" si="215"/>
        <v>Fail</v>
      </c>
      <c r="AV365" s="38">
        <f>ABS(Survey!$AL365)</f>
        <v>0</v>
      </c>
      <c r="AW365" s="64">
        <f>ABS(Survey!$AM365)+Survey!$AN365-ABS(Survey!$AO365)+ABS(Survey!$AP365)-ABS(Survey!$AQ365)+ABS(Survey!$AR365)-ABS(Survey!$AS365)+Survey!$AT365</f>
        <v>0</v>
      </c>
      <c r="AX365" s="46" t="str">
        <f t="shared" si="216"/>
        <v>No holdings</v>
      </c>
      <c r="AY365" s="37">
        <f t="shared" si="217"/>
        <v>0</v>
      </c>
      <c r="AZ365" s="196" t="str">
        <f t="shared" si="218"/>
        <v>Pass</v>
      </c>
      <c r="BA365" s="54" t="b">
        <f>IF(ABS(Survey!$AT365)=0,TRUE,FALSE)</f>
        <v>1</v>
      </c>
      <c r="BB365" s="53" t="b">
        <f>NOT(ISBLANK(Survey!$AU365))</f>
        <v>0</v>
      </c>
      <c r="BC365" s="37" t="str">
        <f t="shared" si="219"/>
        <v>Fail</v>
      </c>
      <c r="BD365" s="38">
        <f>ABS(Survey!$AL365)</f>
        <v>0</v>
      </c>
      <c r="BE365" s="38" cm="1">
        <f t="array" ref="BE365">SUM(SUMIF(Survey!AW365:BD365,{"&gt;0","&lt;0"})*{1,-1})-SUM(SUMIF(Survey!BF365:BM365,{"&gt;0","&lt;0"})*{1,-1})</f>
        <v>0</v>
      </c>
      <c r="BF365" s="46" t="str">
        <f t="shared" si="220"/>
        <v>No holdings</v>
      </c>
      <c r="BG365" s="37">
        <f t="shared" si="221"/>
        <v>0</v>
      </c>
      <c r="BH365" s="196" t="str">
        <f t="shared" si="222"/>
        <v>Fail</v>
      </c>
      <c r="BI365" s="47">
        <f>ABS(Survey!$AL365)</f>
        <v>0</v>
      </c>
      <c r="BJ365" s="47" cm="1">
        <f t="array" ref="BJ365">SUM(SUMIF(Survey!BO365:CH365,{"&gt;0","&lt;0"})*{1,-1})-SUM(SUMIF(Survey!CJ365:DC365,{"&gt;0","&lt;0"})*{1,-1})</f>
        <v>0</v>
      </c>
      <c r="BK365" s="48" t="str">
        <f t="shared" si="223"/>
        <v>No holdings</v>
      </c>
      <c r="BL365" s="49">
        <f t="shared" si="224"/>
        <v>0</v>
      </c>
      <c r="BM365" s="196" t="str">
        <f t="shared" si="225"/>
        <v>Pass</v>
      </c>
      <c r="BN365" s="54" t="b">
        <f>IF(ABS(Survey!$CH365)=0,TRUE,FALSE)</f>
        <v>1</v>
      </c>
      <c r="BO365" s="53" t="b">
        <f>NOT(ISBLANK(Survey!$CI365))</f>
        <v>0</v>
      </c>
      <c r="BP365" s="196" t="str">
        <f t="shared" si="226"/>
        <v>Pass</v>
      </c>
      <c r="BQ365" s="54" t="b">
        <f>IF(ABS(Survey!$DC365)=0,TRUE,FALSE)</f>
        <v>1</v>
      </c>
      <c r="BR365" s="53" t="b">
        <f>NOT(ISBLANK(Survey!$DD365))</f>
        <v>0</v>
      </c>
      <c r="BS365" s="37" t="str">
        <f t="shared" si="227"/>
        <v>Pass</v>
      </c>
      <c r="BT365" s="38" cm="1">
        <f t="array" ref="BT365">SUM(SUMIF(Survey!CD365,{"&gt;0","&lt;0"})*{1,-1})+SUM(SUMIF(Survey!CY365,{"&gt;0","&lt;0"})*{1,-1})</f>
        <v>0</v>
      </c>
      <c r="BU365" s="38">
        <f>SUM(SUMIF(Survey!DF365:DL365,{"&gt;0","&lt;0"})*{1,-1})+SUM(SUMIF(Survey!DN365:DT365,{"&gt;0","&lt;0"})*{1,-1})</f>
        <v>0</v>
      </c>
      <c r="BV365" s="37">
        <f t="shared" si="228"/>
        <v>0</v>
      </c>
      <c r="BW365" s="37">
        <f t="shared" si="229"/>
        <v>0</v>
      </c>
      <c r="BX365" s="196" t="str">
        <f t="shared" si="230"/>
        <v>Pass</v>
      </c>
      <c r="BY365" s="54" t="b">
        <f>IF(ABS(Survey!$DL365)=0,TRUE,FALSE)</f>
        <v>1</v>
      </c>
      <c r="BZ365" s="53" t="b">
        <f>NOT(ISBLANK(Survey!DM365))</f>
        <v>0</v>
      </c>
      <c r="CA365" s="196" t="str">
        <f t="shared" si="231"/>
        <v>Pass</v>
      </c>
      <c r="CB365" s="54" t="b">
        <f>IF(ABS(Survey!$DT365)=0,TRUE,FALSE)</f>
        <v>1</v>
      </c>
      <c r="CC365" s="53" t="b">
        <f>NOT(ISBLANK(Survey!$DU365))</f>
        <v>0</v>
      </c>
      <c r="CD365" s="196" t="str">
        <f t="shared" si="232"/>
        <v>Fail</v>
      </c>
      <c r="CE365" s="47">
        <f>SUM(SUMIF(Survey!EA365:EC365,{"&gt;0","&lt;0"})*{1,-1})</f>
        <v>0</v>
      </c>
      <c r="CF365" s="50">
        <f t="shared" si="233"/>
        <v>0</v>
      </c>
      <c r="CG365" s="50">
        <f t="shared" si="234"/>
        <v>100</v>
      </c>
      <c r="CH365" s="48" t="b">
        <f>IF(OR(Survey!$M365="ETF",Survey!$M365="ETF, alternative mutual fund",Survey!$M365="Closed-end", Survey!$M365="Split share corp"),TRUE,FALSE)</f>
        <v>0</v>
      </c>
      <c r="CI365" s="196" t="str">
        <f t="shared" si="235"/>
        <v>Fail</v>
      </c>
      <c r="CJ365" s="47">
        <f>SUM(SUMIF(Survey!EE365:EK365,{"&gt;0","&lt;0"})*{1,-1})</f>
        <v>0</v>
      </c>
      <c r="CK365" s="50">
        <f t="shared" si="236"/>
        <v>0</v>
      </c>
      <c r="CL365" s="49">
        <f t="shared" si="237"/>
        <v>100</v>
      </c>
      <c r="CM365" s="196" t="str">
        <f t="shared" si="238"/>
        <v>Fail</v>
      </c>
      <c r="CN365" s="47">
        <f>SUM(SUMIF(Survey!EM365:ES365,{"&gt;0","&lt;0"})*{1,-1})</f>
        <v>0</v>
      </c>
      <c r="CO365" s="50">
        <f t="shared" si="239"/>
        <v>0</v>
      </c>
      <c r="CP365" s="49">
        <f t="shared" si="240"/>
        <v>100</v>
      </c>
    </row>
    <row r="366" spans="1:94">
      <c r="A366" s="1">
        <v>363</v>
      </c>
      <c r="B366" s="37" t="str">
        <f t="shared" si="201"/>
        <v>Pass</v>
      </c>
      <c r="C366" s="37" t="str">
        <f>IF(COUNTBLANK(Survey!B366:ET366)=$C$2, "Pass", "Fail")</f>
        <v>Pass</v>
      </c>
      <c r="D366" s="37" t="str">
        <f t="shared" si="202"/>
        <v>Fail</v>
      </c>
      <c r="F366" s="196" t="str">
        <f t="shared" si="203"/>
        <v>Fail</v>
      </c>
      <c r="G366" s="43">
        <f>COUNTBLANK(Survey!B366:D366)+COUNTBLANK(Survey!G366)+COUNTBLANK(Survey!I366)+COUNTBLANK(Survey!L366:M366)+COUNTBLANK(Survey!P366)+COUNTBLANK(Survey!S366:U366)+COUNTBLANK(Survey!AA366:AC366)+COUNTBLANK(Survey!AF366:AG366)+COUNTBLANK(Survey!AK366)</f>
        <v>17</v>
      </c>
      <c r="H366" s="196" t="str">
        <f t="shared" si="204"/>
        <v>Pass</v>
      </c>
      <c r="I366" s="44">
        <f>LEN(Survey!E366)</f>
        <v>0</v>
      </c>
      <c r="J366" s="196" t="str">
        <f t="shared" si="205"/>
        <v>Pass</v>
      </c>
      <c r="K366" s="43">
        <f>LEN(Survey!F366)</f>
        <v>0</v>
      </c>
      <c r="L366" s="196" t="str">
        <f t="shared" si="206"/>
        <v>Pass</v>
      </c>
      <c r="M366" s="44">
        <f>LEN(Survey!H366)</f>
        <v>0</v>
      </c>
      <c r="N366" s="43" t="str">
        <f>IF(Survey!$L366="Prospectus fund", "Yes", "No")</f>
        <v>No</v>
      </c>
      <c r="O366" s="196" t="str">
        <f t="shared" si="207"/>
        <v>Pass</v>
      </c>
      <c r="P366" s="44">
        <f>MOD((LEN(Survey!J366)+2),11)</f>
        <v>2</v>
      </c>
      <c r="Q366" s="48" t="b">
        <f>IF(OR(Survey!$M366="ETF",Survey!$M366="ETF, alternative mutual fund",Survey!$M366="Closed-end", Survey!$M366="Split share corp", Survey!$I366="Yes"),TRUE,FALSE)</f>
        <v>0</v>
      </c>
      <c r="R366" s="196" t="str">
        <f>IFERROR(IF(AND(OR(U366=V366,V366 = "Either"),NOT(ISBLANK(Survey!K366))),"Pass","Fail"),"Pass")</f>
        <v>Fail</v>
      </c>
      <c r="S366" s="47" cm="1">
        <f t="array" ref="S366">SUM(SUMIF(Survey!BO366:CH366,{"&gt;0","&lt;0"})*{1,-1})</f>
        <v>0</v>
      </c>
      <c r="T366" s="54" cm="1">
        <f t="array" ref="T366">SUM(SUMIF(Survey!BR366,{"&gt;0","&lt;0"})*{1,-1})+SUM(SUMIF(Survey!CB366,{"&gt;0","&lt;0"})*{1,-1})</f>
        <v>0</v>
      </c>
      <c r="U366" s="54">
        <f>Survey!K366</f>
        <v>0</v>
      </c>
      <c r="V366" s="53" t="str">
        <f t="shared" si="208"/>
        <v>Stand-alone</v>
      </c>
      <c r="W366" s="196" t="str">
        <f t="shared" si="209"/>
        <v>Fail</v>
      </c>
      <c r="X366" s="93" cm="1">
        <f t="array" ref="X366">SUM(SUMIF(Survey!BO366:CH366,{"&gt;0","&lt;0"})*{1,-1})+SUM(SUMIF(Survey!CJ366:DC366,{"&gt;0","&lt;0"})*{1,-1})</f>
        <v>0</v>
      </c>
      <c r="Y366" s="93">
        <f>IFERROR(X366/(Survey!$AL366),0)</f>
        <v>0</v>
      </c>
      <c r="Z366" s="198" t="b">
        <f>IF(OR(Survey!$M366="Alternative strategy or hedge",Survey!$M366="Other",Survey!$L366="Prospectus fund"),TRUE,FALSE)</f>
        <v>0</v>
      </c>
      <c r="AA366" s="198" t="b">
        <f>NOT(ISBLANK(Survey!$M366))</f>
        <v>0</v>
      </c>
      <c r="AB366" s="196" t="str">
        <f t="shared" si="210"/>
        <v>Pass</v>
      </c>
      <c r="AC366" s="54" t="b">
        <f>NOT(ISNUMBER(SEARCH("Other",Survey!$P366)))</f>
        <v>1</v>
      </c>
      <c r="AD366" s="53" t="b">
        <f>NOT(ISBLANK(Survey!$Q366))</f>
        <v>0</v>
      </c>
      <c r="AE366" s="239" t="str" cm="1">
        <f t="array" ref="AE366">IF(OR(IF(OR($AG366+$AH366 = 2, $AI366=1), FALSE, TRUE), AND($AF366:$AF366 = 0)),"Pass","Fail")</f>
        <v>Pass</v>
      </c>
      <c r="AF366" s="235">
        <f>COUNTBLANK(Survey!$W366:$Z366)</f>
        <v>4</v>
      </c>
      <c r="AG366" s="235">
        <f>IF(Survey!$I366="Yes",1,0)</f>
        <v>0</v>
      </c>
      <c r="AH366" s="235">
        <f>IF(OR(Survey!$M366="Mutual fund",Survey!$M366="Alternative mutual fund",Survey!$M366="Money market"),1,0)</f>
        <v>0</v>
      </c>
      <c r="AI366" s="240">
        <f>IF(OR(Survey!$M366="ETF",Survey!$M366="ETF, alternative mutual fund"),1,0)</f>
        <v>0</v>
      </c>
      <c r="AJ366" s="196" t="str">
        <f t="shared" si="211"/>
        <v>Pass</v>
      </c>
      <c r="AK366" s="54" t="b">
        <f>NOT(ISNUMBER(SEARCH("Yes",Survey!$AC366)))</f>
        <v>1</v>
      </c>
      <c r="AL366" s="53" t="b">
        <f>IF(COUNTBLANK(Survey!$AD366:$AE366)=0,TRUE, FALSE)</f>
        <v>0</v>
      </c>
      <c r="AM366" s="196" t="str">
        <f t="shared" si="212"/>
        <v>Pass</v>
      </c>
      <c r="AN366" s="54" t="b">
        <f>NOT(ISNUMBER(SEARCH("Yes",Survey!$AF366)))</f>
        <v>1</v>
      </c>
      <c r="AO366" s="53" t="b">
        <f>NOT(ISBLANK(Survey!$AH366))</f>
        <v>0</v>
      </c>
      <c r="AP366" s="196" t="str">
        <f t="shared" si="213"/>
        <v>Pass</v>
      </c>
      <c r="AQ366" s="54" t="b">
        <f>NOT(OR(ISNUMBER(SEARCH("Other",Survey!$AH366)),ISNUMBER(SEARCH("Multiple",Survey!$AH366))))</f>
        <v>1</v>
      </c>
      <c r="AR366" s="53" t="b">
        <f>NOT(ISBLANK(Survey!$AI366))</f>
        <v>0</v>
      </c>
      <c r="AS366" s="196" t="str">
        <f t="shared" si="214"/>
        <v>Fail</v>
      </c>
      <c r="AT366" s="45">
        <f>(Survey!$AL366)</f>
        <v>0</v>
      </c>
      <c r="AU366" s="37" t="str">
        <f t="shared" si="215"/>
        <v>Fail</v>
      </c>
      <c r="AV366" s="38">
        <f>ABS(Survey!$AL366)</f>
        <v>0</v>
      </c>
      <c r="AW366" s="64">
        <f>ABS(Survey!$AM366)+Survey!$AN366-ABS(Survey!$AO366)+ABS(Survey!$AP366)-ABS(Survey!$AQ366)+ABS(Survey!$AR366)-ABS(Survey!$AS366)+Survey!$AT366</f>
        <v>0</v>
      </c>
      <c r="AX366" s="46" t="str">
        <f t="shared" si="216"/>
        <v>No holdings</v>
      </c>
      <c r="AY366" s="37">
        <f t="shared" si="217"/>
        <v>0</v>
      </c>
      <c r="AZ366" s="196" t="str">
        <f t="shared" si="218"/>
        <v>Pass</v>
      </c>
      <c r="BA366" s="54" t="b">
        <f>IF(ABS(Survey!$AT366)=0,TRUE,FALSE)</f>
        <v>1</v>
      </c>
      <c r="BB366" s="53" t="b">
        <f>NOT(ISBLANK(Survey!$AU366))</f>
        <v>0</v>
      </c>
      <c r="BC366" s="37" t="str">
        <f t="shared" si="219"/>
        <v>Fail</v>
      </c>
      <c r="BD366" s="38">
        <f>ABS(Survey!$AL366)</f>
        <v>0</v>
      </c>
      <c r="BE366" s="38" cm="1">
        <f t="array" ref="BE366">SUM(SUMIF(Survey!AW366:BD366,{"&gt;0","&lt;0"})*{1,-1})-SUM(SUMIF(Survey!BF366:BM366,{"&gt;0","&lt;0"})*{1,-1})</f>
        <v>0</v>
      </c>
      <c r="BF366" s="46" t="str">
        <f t="shared" si="220"/>
        <v>No holdings</v>
      </c>
      <c r="BG366" s="37">
        <f t="shared" si="221"/>
        <v>0</v>
      </c>
      <c r="BH366" s="196" t="str">
        <f t="shared" si="222"/>
        <v>Fail</v>
      </c>
      <c r="BI366" s="47">
        <f>ABS(Survey!$AL366)</f>
        <v>0</v>
      </c>
      <c r="BJ366" s="47" cm="1">
        <f t="array" ref="BJ366">SUM(SUMIF(Survey!BO366:CH366,{"&gt;0","&lt;0"})*{1,-1})-SUM(SUMIF(Survey!CJ366:DC366,{"&gt;0","&lt;0"})*{1,-1})</f>
        <v>0</v>
      </c>
      <c r="BK366" s="48" t="str">
        <f t="shared" si="223"/>
        <v>No holdings</v>
      </c>
      <c r="BL366" s="49">
        <f t="shared" si="224"/>
        <v>0</v>
      </c>
      <c r="BM366" s="196" t="str">
        <f t="shared" si="225"/>
        <v>Pass</v>
      </c>
      <c r="BN366" s="54" t="b">
        <f>IF(ABS(Survey!$CH366)=0,TRUE,FALSE)</f>
        <v>1</v>
      </c>
      <c r="BO366" s="53" t="b">
        <f>NOT(ISBLANK(Survey!$CI366))</f>
        <v>0</v>
      </c>
      <c r="BP366" s="196" t="str">
        <f t="shared" si="226"/>
        <v>Pass</v>
      </c>
      <c r="BQ366" s="54" t="b">
        <f>IF(ABS(Survey!$DC366)=0,TRUE,FALSE)</f>
        <v>1</v>
      </c>
      <c r="BR366" s="53" t="b">
        <f>NOT(ISBLANK(Survey!$DD366))</f>
        <v>0</v>
      </c>
      <c r="BS366" s="37" t="str">
        <f t="shared" si="227"/>
        <v>Pass</v>
      </c>
      <c r="BT366" s="38" cm="1">
        <f t="array" ref="BT366">SUM(SUMIF(Survey!CD366,{"&gt;0","&lt;0"})*{1,-1})+SUM(SUMIF(Survey!CY366,{"&gt;0","&lt;0"})*{1,-1})</f>
        <v>0</v>
      </c>
      <c r="BU366" s="38">
        <f>SUM(SUMIF(Survey!DF366:DL366,{"&gt;0","&lt;0"})*{1,-1})+SUM(SUMIF(Survey!DN366:DT366,{"&gt;0","&lt;0"})*{1,-1})</f>
        <v>0</v>
      </c>
      <c r="BV366" s="37">
        <f t="shared" si="228"/>
        <v>0</v>
      </c>
      <c r="BW366" s="37">
        <f t="shared" si="229"/>
        <v>0</v>
      </c>
      <c r="BX366" s="196" t="str">
        <f t="shared" si="230"/>
        <v>Pass</v>
      </c>
      <c r="BY366" s="54" t="b">
        <f>IF(ABS(Survey!$DL366)=0,TRUE,FALSE)</f>
        <v>1</v>
      </c>
      <c r="BZ366" s="53" t="b">
        <f>NOT(ISBLANK(Survey!DM366))</f>
        <v>0</v>
      </c>
      <c r="CA366" s="196" t="str">
        <f t="shared" si="231"/>
        <v>Pass</v>
      </c>
      <c r="CB366" s="54" t="b">
        <f>IF(ABS(Survey!$DT366)=0,TRUE,FALSE)</f>
        <v>1</v>
      </c>
      <c r="CC366" s="53" t="b">
        <f>NOT(ISBLANK(Survey!$DU366))</f>
        <v>0</v>
      </c>
      <c r="CD366" s="196" t="str">
        <f t="shared" si="232"/>
        <v>Fail</v>
      </c>
      <c r="CE366" s="47">
        <f>SUM(SUMIF(Survey!EA366:EC366,{"&gt;0","&lt;0"})*{1,-1})</f>
        <v>0</v>
      </c>
      <c r="CF366" s="50">
        <f t="shared" si="233"/>
        <v>0</v>
      </c>
      <c r="CG366" s="50">
        <f t="shared" si="234"/>
        <v>100</v>
      </c>
      <c r="CH366" s="48" t="b">
        <f>IF(OR(Survey!$M366="ETF",Survey!$M366="ETF, alternative mutual fund",Survey!$M366="Closed-end", Survey!$M366="Split share corp"),TRUE,FALSE)</f>
        <v>0</v>
      </c>
      <c r="CI366" s="196" t="str">
        <f t="shared" si="235"/>
        <v>Fail</v>
      </c>
      <c r="CJ366" s="47">
        <f>SUM(SUMIF(Survey!EE366:EK366,{"&gt;0","&lt;0"})*{1,-1})</f>
        <v>0</v>
      </c>
      <c r="CK366" s="50">
        <f t="shared" si="236"/>
        <v>0</v>
      </c>
      <c r="CL366" s="49">
        <f t="shared" si="237"/>
        <v>100</v>
      </c>
      <c r="CM366" s="196" t="str">
        <f t="shared" si="238"/>
        <v>Fail</v>
      </c>
      <c r="CN366" s="47">
        <f>SUM(SUMIF(Survey!EM366:ES366,{"&gt;0","&lt;0"})*{1,-1})</f>
        <v>0</v>
      </c>
      <c r="CO366" s="50">
        <f t="shared" si="239"/>
        <v>0</v>
      </c>
      <c r="CP366" s="49">
        <f t="shared" si="240"/>
        <v>100</v>
      </c>
    </row>
    <row r="367" spans="1:94">
      <c r="A367" s="1">
        <v>364</v>
      </c>
      <c r="B367" s="37" t="str">
        <f t="shared" si="201"/>
        <v>Pass</v>
      </c>
      <c r="C367" s="37" t="str">
        <f>IF(COUNTBLANK(Survey!B367:ET367)=$C$2, "Pass", "Fail")</f>
        <v>Pass</v>
      </c>
      <c r="D367" s="37" t="str">
        <f t="shared" si="202"/>
        <v>Fail</v>
      </c>
      <c r="F367" s="196" t="str">
        <f t="shared" si="203"/>
        <v>Fail</v>
      </c>
      <c r="G367" s="43">
        <f>COUNTBLANK(Survey!B367:D367)+COUNTBLANK(Survey!G367)+COUNTBLANK(Survey!I367)+COUNTBLANK(Survey!L367:M367)+COUNTBLANK(Survey!P367)+COUNTBLANK(Survey!S367:U367)+COUNTBLANK(Survey!AA367:AC367)+COUNTBLANK(Survey!AF367:AG367)+COUNTBLANK(Survey!AK367)</f>
        <v>17</v>
      </c>
      <c r="H367" s="196" t="str">
        <f t="shared" si="204"/>
        <v>Pass</v>
      </c>
      <c r="I367" s="44">
        <f>LEN(Survey!E367)</f>
        <v>0</v>
      </c>
      <c r="J367" s="196" t="str">
        <f t="shared" si="205"/>
        <v>Pass</v>
      </c>
      <c r="K367" s="43">
        <f>LEN(Survey!F367)</f>
        <v>0</v>
      </c>
      <c r="L367" s="196" t="str">
        <f t="shared" si="206"/>
        <v>Pass</v>
      </c>
      <c r="M367" s="44">
        <f>LEN(Survey!H367)</f>
        <v>0</v>
      </c>
      <c r="N367" s="43" t="str">
        <f>IF(Survey!$L367="Prospectus fund", "Yes", "No")</f>
        <v>No</v>
      </c>
      <c r="O367" s="196" t="str">
        <f t="shared" si="207"/>
        <v>Pass</v>
      </c>
      <c r="P367" s="44">
        <f>MOD((LEN(Survey!J367)+2),11)</f>
        <v>2</v>
      </c>
      <c r="Q367" s="48" t="b">
        <f>IF(OR(Survey!$M367="ETF",Survey!$M367="ETF, alternative mutual fund",Survey!$M367="Closed-end", Survey!$M367="Split share corp", Survey!$I367="Yes"),TRUE,FALSE)</f>
        <v>0</v>
      </c>
      <c r="R367" s="196" t="str">
        <f>IFERROR(IF(AND(OR(U367=V367,V367 = "Either"),NOT(ISBLANK(Survey!K367))),"Pass","Fail"),"Pass")</f>
        <v>Fail</v>
      </c>
      <c r="S367" s="47" cm="1">
        <f t="array" ref="S367">SUM(SUMIF(Survey!BO367:CH367,{"&gt;0","&lt;0"})*{1,-1})</f>
        <v>0</v>
      </c>
      <c r="T367" s="54" cm="1">
        <f t="array" ref="T367">SUM(SUMIF(Survey!BR367,{"&gt;0","&lt;0"})*{1,-1})+SUM(SUMIF(Survey!CB367,{"&gt;0","&lt;0"})*{1,-1})</f>
        <v>0</v>
      </c>
      <c r="U367" s="54">
        <f>Survey!K367</f>
        <v>0</v>
      </c>
      <c r="V367" s="53" t="str">
        <f t="shared" si="208"/>
        <v>Stand-alone</v>
      </c>
      <c r="W367" s="196" t="str">
        <f t="shared" si="209"/>
        <v>Fail</v>
      </c>
      <c r="X367" s="93" cm="1">
        <f t="array" ref="X367">SUM(SUMIF(Survey!BO367:CH367,{"&gt;0","&lt;0"})*{1,-1})+SUM(SUMIF(Survey!CJ367:DC367,{"&gt;0","&lt;0"})*{1,-1})</f>
        <v>0</v>
      </c>
      <c r="Y367" s="93">
        <f>IFERROR(X367/(Survey!$AL367),0)</f>
        <v>0</v>
      </c>
      <c r="Z367" s="198" t="b">
        <f>IF(OR(Survey!$M367="Alternative strategy or hedge",Survey!$M367="Other",Survey!$L367="Prospectus fund"),TRUE,FALSE)</f>
        <v>0</v>
      </c>
      <c r="AA367" s="198" t="b">
        <f>NOT(ISBLANK(Survey!$M367))</f>
        <v>0</v>
      </c>
      <c r="AB367" s="196" t="str">
        <f t="shared" si="210"/>
        <v>Pass</v>
      </c>
      <c r="AC367" s="54" t="b">
        <f>NOT(ISNUMBER(SEARCH("Other",Survey!$P367)))</f>
        <v>1</v>
      </c>
      <c r="AD367" s="53" t="b">
        <f>NOT(ISBLANK(Survey!$Q367))</f>
        <v>0</v>
      </c>
      <c r="AE367" s="239" t="str" cm="1">
        <f t="array" ref="AE367">IF(OR(IF(OR($AG367+$AH367 = 2, $AI367=1), FALSE, TRUE), AND($AF367:$AF367 = 0)),"Pass","Fail")</f>
        <v>Pass</v>
      </c>
      <c r="AF367" s="235">
        <f>COUNTBLANK(Survey!$W367:$Z367)</f>
        <v>4</v>
      </c>
      <c r="AG367" s="235">
        <f>IF(Survey!$I367="Yes",1,0)</f>
        <v>0</v>
      </c>
      <c r="AH367" s="235">
        <f>IF(OR(Survey!$M367="Mutual fund",Survey!$M367="Alternative mutual fund",Survey!$M367="Money market"),1,0)</f>
        <v>0</v>
      </c>
      <c r="AI367" s="240">
        <f>IF(OR(Survey!$M367="ETF",Survey!$M367="ETF, alternative mutual fund"),1,0)</f>
        <v>0</v>
      </c>
      <c r="AJ367" s="196" t="str">
        <f t="shared" si="211"/>
        <v>Pass</v>
      </c>
      <c r="AK367" s="54" t="b">
        <f>NOT(ISNUMBER(SEARCH("Yes",Survey!$AC367)))</f>
        <v>1</v>
      </c>
      <c r="AL367" s="53" t="b">
        <f>IF(COUNTBLANK(Survey!$AD367:$AE367)=0,TRUE, FALSE)</f>
        <v>0</v>
      </c>
      <c r="AM367" s="196" t="str">
        <f t="shared" si="212"/>
        <v>Pass</v>
      </c>
      <c r="AN367" s="54" t="b">
        <f>NOT(ISNUMBER(SEARCH("Yes",Survey!$AF367)))</f>
        <v>1</v>
      </c>
      <c r="AO367" s="53" t="b">
        <f>NOT(ISBLANK(Survey!$AH367))</f>
        <v>0</v>
      </c>
      <c r="AP367" s="196" t="str">
        <f t="shared" si="213"/>
        <v>Pass</v>
      </c>
      <c r="AQ367" s="54" t="b">
        <f>NOT(OR(ISNUMBER(SEARCH("Other",Survey!$AH367)),ISNUMBER(SEARCH("Multiple",Survey!$AH367))))</f>
        <v>1</v>
      </c>
      <c r="AR367" s="53" t="b">
        <f>NOT(ISBLANK(Survey!$AI367))</f>
        <v>0</v>
      </c>
      <c r="AS367" s="196" t="str">
        <f t="shared" si="214"/>
        <v>Fail</v>
      </c>
      <c r="AT367" s="45">
        <f>(Survey!$AL367)</f>
        <v>0</v>
      </c>
      <c r="AU367" s="37" t="str">
        <f t="shared" si="215"/>
        <v>Fail</v>
      </c>
      <c r="AV367" s="38">
        <f>ABS(Survey!$AL367)</f>
        <v>0</v>
      </c>
      <c r="AW367" s="64">
        <f>ABS(Survey!$AM367)+Survey!$AN367-ABS(Survey!$AO367)+ABS(Survey!$AP367)-ABS(Survey!$AQ367)+ABS(Survey!$AR367)-ABS(Survey!$AS367)+Survey!$AT367</f>
        <v>0</v>
      </c>
      <c r="AX367" s="46" t="str">
        <f t="shared" si="216"/>
        <v>No holdings</v>
      </c>
      <c r="AY367" s="37">
        <f t="shared" si="217"/>
        <v>0</v>
      </c>
      <c r="AZ367" s="196" t="str">
        <f t="shared" si="218"/>
        <v>Pass</v>
      </c>
      <c r="BA367" s="54" t="b">
        <f>IF(ABS(Survey!$AT367)=0,TRUE,FALSE)</f>
        <v>1</v>
      </c>
      <c r="BB367" s="53" t="b">
        <f>NOT(ISBLANK(Survey!$AU367))</f>
        <v>0</v>
      </c>
      <c r="BC367" s="37" t="str">
        <f t="shared" si="219"/>
        <v>Fail</v>
      </c>
      <c r="BD367" s="38">
        <f>ABS(Survey!$AL367)</f>
        <v>0</v>
      </c>
      <c r="BE367" s="38" cm="1">
        <f t="array" ref="BE367">SUM(SUMIF(Survey!AW367:BD367,{"&gt;0","&lt;0"})*{1,-1})-SUM(SUMIF(Survey!BF367:BM367,{"&gt;0","&lt;0"})*{1,-1})</f>
        <v>0</v>
      </c>
      <c r="BF367" s="46" t="str">
        <f t="shared" si="220"/>
        <v>No holdings</v>
      </c>
      <c r="BG367" s="37">
        <f t="shared" si="221"/>
        <v>0</v>
      </c>
      <c r="BH367" s="196" t="str">
        <f t="shared" si="222"/>
        <v>Fail</v>
      </c>
      <c r="BI367" s="47">
        <f>ABS(Survey!$AL367)</f>
        <v>0</v>
      </c>
      <c r="BJ367" s="47" cm="1">
        <f t="array" ref="BJ367">SUM(SUMIF(Survey!BO367:CH367,{"&gt;0","&lt;0"})*{1,-1})-SUM(SUMIF(Survey!CJ367:DC367,{"&gt;0","&lt;0"})*{1,-1})</f>
        <v>0</v>
      </c>
      <c r="BK367" s="48" t="str">
        <f t="shared" si="223"/>
        <v>No holdings</v>
      </c>
      <c r="BL367" s="49">
        <f t="shared" si="224"/>
        <v>0</v>
      </c>
      <c r="BM367" s="196" t="str">
        <f t="shared" si="225"/>
        <v>Pass</v>
      </c>
      <c r="BN367" s="54" t="b">
        <f>IF(ABS(Survey!$CH367)=0,TRUE,FALSE)</f>
        <v>1</v>
      </c>
      <c r="BO367" s="53" t="b">
        <f>NOT(ISBLANK(Survey!$CI367))</f>
        <v>0</v>
      </c>
      <c r="BP367" s="196" t="str">
        <f t="shared" si="226"/>
        <v>Pass</v>
      </c>
      <c r="BQ367" s="54" t="b">
        <f>IF(ABS(Survey!$DC367)=0,TRUE,FALSE)</f>
        <v>1</v>
      </c>
      <c r="BR367" s="53" t="b">
        <f>NOT(ISBLANK(Survey!$DD367))</f>
        <v>0</v>
      </c>
      <c r="BS367" s="37" t="str">
        <f t="shared" si="227"/>
        <v>Pass</v>
      </c>
      <c r="BT367" s="38" cm="1">
        <f t="array" ref="BT367">SUM(SUMIF(Survey!CD367,{"&gt;0","&lt;0"})*{1,-1})+SUM(SUMIF(Survey!CY367,{"&gt;0","&lt;0"})*{1,-1})</f>
        <v>0</v>
      </c>
      <c r="BU367" s="38">
        <f>SUM(SUMIF(Survey!DF367:DL367,{"&gt;0","&lt;0"})*{1,-1})+SUM(SUMIF(Survey!DN367:DT367,{"&gt;0","&lt;0"})*{1,-1})</f>
        <v>0</v>
      </c>
      <c r="BV367" s="37">
        <f t="shared" si="228"/>
        <v>0</v>
      </c>
      <c r="BW367" s="37">
        <f t="shared" si="229"/>
        <v>0</v>
      </c>
      <c r="BX367" s="196" t="str">
        <f t="shared" si="230"/>
        <v>Pass</v>
      </c>
      <c r="BY367" s="54" t="b">
        <f>IF(ABS(Survey!$DL367)=0,TRUE,FALSE)</f>
        <v>1</v>
      </c>
      <c r="BZ367" s="53" t="b">
        <f>NOT(ISBLANK(Survey!DM367))</f>
        <v>0</v>
      </c>
      <c r="CA367" s="196" t="str">
        <f t="shared" si="231"/>
        <v>Pass</v>
      </c>
      <c r="CB367" s="54" t="b">
        <f>IF(ABS(Survey!$DT367)=0,TRUE,FALSE)</f>
        <v>1</v>
      </c>
      <c r="CC367" s="53" t="b">
        <f>NOT(ISBLANK(Survey!$DU367))</f>
        <v>0</v>
      </c>
      <c r="CD367" s="196" t="str">
        <f t="shared" si="232"/>
        <v>Fail</v>
      </c>
      <c r="CE367" s="47">
        <f>SUM(SUMIF(Survey!EA367:EC367,{"&gt;0","&lt;0"})*{1,-1})</f>
        <v>0</v>
      </c>
      <c r="CF367" s="50">
        <f t="shared" si="233"/>
        <v>0</v>
      </c>
      <c r="CG367" s="50">
        <f t="shared" si="234"/>
        <v>100</v>
      </c>
      <c r="CH367" s="48" t="b">
        <f>IF(OR(Survey!$M367="ETF",Survey!$M367="ETF, alternative mutual fund",Survey!$M367="Closed-end", Survey!$M367="Split share corp"),TRUE,FALSE)</f>
        <v>0</v>
      </c>
      <c r="CI367" s="196" t="str">
        <f t="shared" si="235"/>
        <v>Fail</v>
      </c>
      <c r="CJ367" s="47">
        <f>SUM(SUMIF(Survey!EE367:EK367,{"&gt;0","&lt;0"})*{1,-1})</f>
        <v>0</v>
      </c>
      <c r="CK367" s="50">
        <f t="shared" si="236"/>
        <v>0</v>
      </c>
      <c r="CL367" s="49">
        <f t="shared" si="237"/>
        <v>100</v>
      </c>
      <c r="CM367" s="196" t="str">
        <f t="shared" si="238"/>
        <v>Fail</v>
      </c>
      <c r="CN367" s="47">
        <f>SUM(SUMIF(Survey!EM367:ES367,{"&gt;0","&lt;0"})*{1,-1})</f>
        <v>0</v>
      </c>
      <c r="CO367" s="50">
        <f t="shared" si="239"/>
        <v>0</v>
      </c>
      <c r="CP367" s="49">
        <f t="shared" si="240"/>
        <v>100</v>
      </c>
    </row>
    <row r="368" spans="1:94">
      <c r="A368" s="1">
        <v>365</v>
      </c>
      <c r="B368" s="37" t="str">
        <f t="shared" si="201"/>
        <v>Pass</v>
      </c>
      <c r="C368" s="37" t="str">
        <f>IF(COUNTBLANK(Survey!B368:ET368)=$C$2, "Pass", "Fail")</f>
        <v>Pass</v>
      </c>
      <c r="D368" s="37" t="str">
        <f t="shared" si="202"/>
        <v>Fail</v>
      </c>
      <c r="F368" s="196" t="str">
        <f t="shared" si="203"/>
        <v>Fail</v>
      </c>
      <c r="G368" s="43">
        <f>COUNTBLANK(Survey!B368:D368)+COUNTBLANK(Survey!G368)+COUNTBLANK(Survey!I368)+COUNTBLANK(Survey!L368:M368)+COUNTBLANK(Survey!P368)+COUNTBLANK(Survey!S368:U368)+COUNTBLANK(Survey!AA368:AC368)+COUNTBLANK(Survey!AF368:AG368)+COUNTBLANK(Survey!AK368)</f>
        <v>17</v>
      </c>
      <c r="H368" s="196" t="str">
        <f t="shared" si="204"/>
        <v>Pass</v>
      </c>
      <c r="I368" s="44">
        <f>LEN(Survey!E368)</f>
        <v>0</v>
      </c>
      <c r="J368" s="196" t="str">
        <f t="shared" si="205"/>
        <v>Pass</v>
      </c>
      <c r="K368" s="43">
        <f>LEN(Survey!F368)</f>
        <v>0</v>
      </c>
      <c r="L368" s="196" t="str">
        <f t="shared" si="206"/>
        <v>Pass</v>
      </c>
      <c r="M368" s="44">
        <f>LEN(Survey!H368)</f>
        <v>0</v>
      </c>
      <c r="N368" s="43" t="str">
        <f>IF(Survey!$L368="Prospectus fund", "Yes", "No")</f>
        <v>No</v>
      </c>
      <c r="O368" s="196" t="str">
        <f t="shared" si="207"/>
        <v>Pass</v>
      </c>
      <c r="P368" s="44">
        <f>MOD((LEN(Survey!J368)+2),11)</f>
        <v>2</v>
      </c>
      <c r="Q368" s="48" t="b">
        <f>IF(OR(Survey!$M368="ETF",Survey!$M368="ETF, alternative mutual fund",Survey!$M368="Closed-end", Survey!$M368="Split share corp", Survey!$I368="Yes"),TRUE,FALSE)</f>
        <v>0</v>
      </c>
      <c r="R368" s="196" t="str">
        <f>IFERROR(IF(AND(OR(U368=V368,V368 = "Either"),NOT(ISBLANK(Survey!K368))),"Pass","Fail"),"Pass")</f>
        <v>Fail</v>
      </c>
      <c r="S368" s="47" cm="1">
        <f t="array" ref="S368">SUM(SUMIF(Survey!BO368:CH368,{"&gt;0","&lt;0"})*{1,-1})</f>
        <v>0</v>
      </c>
      <c r="T368" s="54" cm="1">
        <f t="array" ref="T368">SUM(SUMIF(Survey!BR368,{"&gt;0","&lt;0"})*{1,-1})+SUM(SUMIF(Survey!CB368,{"&gt;0","&lt;0"})*{1,-1})</f>
        <v>0</v>
      </c>
      <c r="U368" s="54">
        <f>Survey!K368</f>
        <v>0</v>
      </c>
      <c r="V368" s="53" t="str">
        <f t="shared" si="208"/>
        <v>Stand-alone</v>
      </c>
      <c r="W368" s="196" t="str">
        <f t="shared" si="209"/>
        <v>Fail</v>
      </c>
      <c r="X368" s="93" cm="1">
        <f t="array" ref="X368">SUM(SUMIF(Survey!BO368:CH368,{"&gt;0","&lt;0"})*{1,-1})+SUM(SUMIF(Survey!CJ368:DC368,{"&gt;0","&lt;0"})*{1,-1})</f>
        <v>0</v>
      </c>
      <c r="Y368" s="93">
        <f>IFERROR(X368/(Survey!$AL368),0)</f>
        <v>0</v>
      </c>
      <c r="Z368" s="198" t="b">
        <f>IF(OR(Survey!$M368="Alternative strategy or hedge",Survey!$M368="Other",Survey!$L368="Prospectus fund"),TRUE,FALSE)</f>
        <v>0</v>
      </c>
      <c r="AA368" s="198" t="b">
        <f>NOT(ISBLANK(Survey!$M368))</f>
        <v>0</v>
      </c>
      <c r="AB368" s="196" t="str">
        <f t="shared" si="210"/>
        <v>Pass</v>
      </c>
      <c r="AC368" s="54" t="b">
        <f>NOT(ISNUMBER(SEARCH("Other",Survey!$P368)))</f>
        <v>1</v>
      </c>
      <c r="AD368" s="53" t="b">
        <f>NOT(ISBLANK(Survey!$Q368))</f>
        <v>0</v>
      </c>
      <c r="AE368" s="239" t="str" cm="1">
        <f t="array" ref="AE368">IF(OR(IF(OR($AG368+$AH368 = 2, $AI368=1), FALSE, TRUE), AND($AF368:$AF368 = 0)),"Pass","Fail")</f>
        <v>Pass</v>
      </c>
      <c r="AF368" s="235">
        <f>COUNTBLANK(Survey!$W368:$Z368)</f>
        <v>4</v>
      </c>
      <c r="AG368" s="235">
        <f>IF(Survey!$I368="Yes",1,0)</f>
        <v>0</v>
      </c>
      <c r="AH368" s="235">
        <f>IF(OR(Survey!$M368="Mutual fund",Survey!$M368="Alternative mutual fund",Survey!$M368="Money market"),1,0)</f>
        <v>0</v>
      </c>
      <c r="AI368" s="240">
        <f>IF(OR(Survey!$M368="ETF",Survey!$M368="ETF, alternative mutual fund"),1,0)</f>
        <v>0</v>
      </c>
      <c r="AJ368" s="196" t="str">
        <f t="shared" si="211"/>
        <v>Pass</v>
      </c>
      <c r="AK368" s="54" t="b">
        <f>NOT(ISNUMBER(SEARCH("Yes",Survey!$AC368)))</f>
        <v>1</v>
      </c>
      <c r="AL368" s="53" t="b">
        <f>IF(COUNTBLANK(Survey!$AD368:$AE368)=0,TRUE, FALSE)</f>
        <v>0</v>
      </c>
      <c r="AM368" s="196" t="str">
        <f t="shared" si="212"/>
        <v>Pass</v>
      </c>
      <c r="AN368" s="54" t="b">
        <f>NOT(ISNUMBER(SEARCH("Yes",Survey!$AF368)))</f>
        <v>1</v>
      </c>
      <c r="AO368" s="53" t="b">
        <f>NOT(ISBLANK(Survey!$AH368))</f>
        <v>0</v>
      </c>
      <c r="AP368" s="196" t="str">
        <f t="shared" si="213"/>
        <v>Pass</v>
      </c>
      <c r="AQ368" s="54" t="b">
        <f>NOT(OR(ISNUMBER(SEARCH("Other",Survey!$AH368)),ISNUMBER(SEARCH("Multiple",Survey!$AH368))))</f>
        <v>1</v>
      </c>
      <c r="AR368" s="53" t="b">
        <f>NOT(ISBLANK(Survey!$AI368))</f>
        <v>0</v>
      </c>
      <c r="AS368" s="196" t="str">
        <f t="shared" si="214"/>
        <v>Fail</v>
      </c>
      <c r="AT368" s="45">
        <f>(Survey!$AL368)</f>
        <v>0</v>
      </c>
      <c r="AU368" s="37" t="str">
        <f t="shared" si="215"/>
        <v>Fail</v>
      </c>
      <c r="AV368" s="38">
        <f>ABS(Survey!$AL368)</f>
        <v>0</v>
      </c>
      <c r="AW368" s="64">
        <f>ABS(Survey!$AM368)+Survey!$AN368-ABS(Survey!$AO368)+ABS(Survey!$AP368)-ABS(Survey!$AQ368)+ABS(Survey!$AR368)-ABS(Survey!$AS368)+Survey!$AT368</f>
        <v>0</v>
      </c>
      <c r="AX368" s="46" t="str">
        <f t="shared" si="216"/>
        <v>No holdings</v>
      </c>
      <c r="AY368" s="37">
        <f t="shared" si="217"/>
        <v>0</v>
      </c>
      <c r="AZ368" s="196" t="str">
        <f t="shared" si="218"/>
        <v>Pass</v>
      </c>
      <c r="BA368" s="54" t="b">
        <f>IF(ABS(Survey!$AT368)=0,TRUE,FALSE)</f>
        <v>1</v>
      </c>
      <c r="BB368" s="53" t="b">
        <f>NOT(ISBLANK(Survey!$AU368))</f>
        <v>0</v>
      </c>
      <c r="BC368" s="37" t="str">
        <f t="shared" si="219"/>
        <v>Fail</v>
      </c>
      <c r="BD368" s="38">
        <f>ABS(Survey!$AL368)</f>
        <v>0</v>
      </c>
      <c r="BE368" s="38" cm="1">
        <f t="array" ref="BE368">SUM(SUMIF(Survey!AW368:BD368,{"&gt;0","&lt;0"})*{1,-1})-SUM(SUMIF(Survey!BF368:BM368,{"&gt;0","&lt;0"})*{1,-1})</f>
        <v>0</v>
      </c>
      <c r="BF368" s="46" t="str">
        <f t="shared" si="220"/>
        <v>No holdings</v>
      </c>
      <c r="BG368" s="37">
        <f t="shared" si="221"/>
        <v>0</v>
      </c>
      <c r="BH368" s="196" t="str">
        <f t="shared" si="222"/>
        <v>Fail</v>
      </c>
      <c r="BI368" s="47">
        <f>ABS(Survey!$AL368)</f>
        <v>0</v>
      </c>
      <c r="BJ368" s="47" cm="1">
        <f t="array" ref="BJ368">SUM(SUMIF(Survey!BO368:CH368,{"&gt;0","&lt;0"})*{1,-1})-SUM(SUMIF(Survey!CJ368:DC368,{"&gt;0","&lt;0"})*{1,-1})</f>
        <v>0</v>
      </c>
      <c r="BK368" s="48" t="str">
        <f t="shared" si="223"/>
        <v>No holdings</v>
      </c>
      <c r="BL368" s="49">
        <f t="shared" si="224"/>
        <v>0</v>
      </c>
      <c r="BM368" s="196" t="str">
        <f t="shared" si="225"/>
        <v>Pass</v>
      </c>
      <c r="BN368" s="54" t="b">
        <f>IF(ABS(Survey!$CH368)=0,TRUE,FALSE)</f>
        <v>1</v>
      </c>
      <c r="BO368" s="53" t="b">
        <f>NOT(ISBLANK(Survey!$CI368))</f>
        <v>0</v>
      </c>
      <c r="BP368" s="196" t="str">
        <f t="shared" si="226"/>
        <v>Pass</v>
      </c>
      <c r="BQ368" s="54" t="b">
        <f>IF(ABS(Survey!$DC368)=0,TRUE,FALSE)</f>
        <v>1</v>
      </c>
      <c r="BR368" s="53" t="b">
        <f>NOT(ISBLANK(Survey!$DD368))</f>
        <v>0</v>
      </c>
      <c r="BS368" s="37" t="str">
        <f t="shared" si="227"/>
        <v>Pass</v>
      </c>
      <c r="BT368" s="38" cm="1">
        <f t="array" ref="BT368">SUM(SUMIF(Survey!CD368,{"&gt;0","&lt;0"})*{1,-1})+SUM(SUMIF(Survey!CY368,{"&gt;0","&lt;0"})*{1,-1})</f>
        <v>0</v>
      </c>
      <c r="BU368" s="38">
        <f>SUM(SUMIF(Survey!DF368:DL368,{"&gt;0","&lt;0"})*{1,-1})+SUM(SUMIF(Survey!DN368:DT368,{"&gt;0","&lt;0"})*{1,-1})</f>
        <v>0</v>
      </c>
      <c r="BV368" s="37">
        <f t="shared" si="228"/>
        <v>0</v>
      </c>
      <c r="BW368" s="37">
        <f t="shared" si="229"/>
        <v>0</v>
      </c>
      <c r="BX368" s="196" t="str">
        <f t="shared" si="230"/>
        <v>Pass</v>
      </c>
      <c r="BY368" s="54" t="b">
        <f>IF(ABS(Survey!$DL368)=0,TRUE,FALSE)</f>
        <v>1</v>
      </c>
      <c r="BZ368" s="53" t="b">
        <f>NOT(ISBLANK(Survey!DM368))</f>
        <v>0</v>
      </c>
      <c r="CA368" s="196" t="str">
        <f t="shared" si="231"/>
        <v>Pass</v>
      </c>
      <c r="CB368" s="54" t="b">
        <f>IF(ABS(Survey!$DT368)=0,TRUE,FALSE)</f>
        <v>1</v>
      </c>
      <c r="CC368" s="53" t="b">
        <f>NOT(ISBLANK(Survey!$DU368))</f>
        <v>0</v>
      </c>
      <c r="CD368" s="196" t="str">
        <f t="shared" si="232"/>
        <v>Fail</v>
      </c>
      <c r="CE368" s="47">
        <f>SUM(SUMIF(Survey!EA368:EC368,{"&gt;0","&lt;0"})*{1,-1})</f>
        <v>0</v>
      </c>
      <c r="CF368" s="50">
        <f t="shared" si="233"/>
        <v>0</v>
      </c>
      <c r="CG368" s="50">
        <f t="shared" si="234"/>
        <v>100</v>
      </c>
      <c r="CH368" s="48" t="b">
        <f>IF(OR(Survey!$M368="ETF",Survey!$M368="ETF, alternative mutual fund",Survey!$M368="Closed-end", Survey!$M368="Split share corp"),TRUE,FALSE)</f>
        <v>0</v>
      </c>
      <c r="CI368" s="196" t="str">
        <f t="shared" si="235"/>
        <v>Fail</v>
      </c>
      <c r="CJ368" s="47">
        <f>SUM(SUMIF(Survey!EE368:EK368,{"&gt;0","&lt;0"})*{1,-1})</f>
        <v>0</v>
      </c>
      <c r="CK368" s="50">
        <f t="shared" si="236"/>
        <v>0</v>
      </c>
      <c r="CL368" s="49">
        <f t="shared" si="237"/>
        <v>100</v>
      </c>
      <c r="CM368" s="196" t="str">
        <f t="shared" si="238"/>
        <v>Fail</v>
      </c>
      <c r="CN368" s="47">
        <f>SUM(SUMIF(Survey!EM368:ES368,{"&gt;0","&lt;0"})*{1,-1})</f>
        <v>0</v>
      </c>
      <c r="CO368" s="50">
        <f t="shared" si="239"/>
        <v>0</v>
      </c>
      <c r="CP368" s="49">
        <f t="shared" si="240"/>
        <v>100</v>
      </c>
    </row>
    <row r="369" spans="1:94">
      <c r="A369" s="1">
        <v>366</v>
      </c>
      <c r="B369" s="37" t="str">
        <f t="shared" si="201"/>
        <v>Pass</v>
      </c>
      <c r="C369" s="37" t="str">
        <f>IF(COUNTBLANK(Survey!B369:ET369)=$C$2, "Pass", "Fail")</f>
        <v>Pass</v>
      </c>
      <c r="D369" s="37" t="str">
        <f t="shared" si="202"/>
        <v>Fail</v>
      </c>
      <c r="F369" s="196" t="str">
        <f t="shared" si="203"/>
        <v>Fail</v>
      </c>
      <c r="G369" s="43">
        <f>COUNTBLANK(Survey!B369:D369)+COUNTBLANK(Survey!G369)+COUNTBLANK(Survey!I369)+COUNTBLANK(Survey!L369:M369)+COUNTBLANK(Survey!P369)+COUNTBLANK(Survey!S369:U369)+COUNTBLANK(Survey!AA369:AC369)+COUNTBLANK(Survey!AF369:AG369)+COUNTBLANK(Survey!AK369)</f>
        <v>17</v>
      </c>
      <c r="H369" s="196" t="str">
        <f t="shared" si="204"/>
        <v>Pass</v>
      </c>
      <c r="I369" s="44">
        <f>LEN(Survey!E369)</f>
        <v>0</v>
      </c>
      <c r="J369" s="196" t="str">
        <f t="shared" si="205"/>
        <v>Pass</v>
      </c>
      <c r="K369" s="43">
        <f>LEN(Survey!F369)</f>
        <v>0</v>
      </c>
      <c r="L369" s="196" t="str">
        <f t="shared" si="206"/>
        <v>Pass</v>
      </c>
      <c r="M369" s="44">
        <f>LEN(Survey!H369)</f>
        <v>0</v>
      </c>
      <c r="N369" s="43" t="str">
        <f>IF(Survey!$L369="Prospectus fund", "Yes", "No")</f>
        <v>No</v>
      </c>
      <c r="O369" s="196" t="str">
        <f t="shared" si="207"/>
        <v>Pass</v>
      </c>
      <c r="P369" s="44">
        <f>MOD((LEN(Survey!J369)+2),11)</f>
        <v>2</v>
      </c>
      <c r="Q369" s="48" t="b">
        <f>IF(OR(Survey!$M369="ETF",Survey!$M369="ETF, alternative mutual fund",Survey!$M369="Closed-end", Survey!$M369="Split share corp", Survey!$I369="Yes"),TRUE,FALSE)</f>
        <v>0</v>
      </c>
      <c r="R369" s="196" t="str">
        <f>IFERROR(IF(AND(OR(U369=V369,V369 = "Either"),NOT(ISBLANK(Survey!K369))),"Pass","Fail"),"Pass")</f>
        <v>Fail</v>
      </c>
      <c r="S369" s="47" cm="1">
        <f t="array" ref="S369">SUM(SUMIF(Survey!BO369:CH369,{"&gt;0","&lt;0"})*{1,-1})</f>
        <v>0</v>
      </c>
      <c r="T369" s="54" cm="1">
        <f t="array" ref="T369">SUM(SUMIF(Survey!BR369,{"&gt;0","&lt;0"})*{1,-1})+SUM(SUMIF(Survey!CB369,{"&gt;0","&lt;0"})*{1,-1})</f>
        <v>0</v>
      </c>
      <c r="U369" s="54">
        <f>Survey!K369</f>
        <v>0</v>
      </c>
      <c r="V369" s="53" t="str">
        <f t="shared" si="208"/>
        <v>Stand-alone</v>
      </c>
      <c r="W369" s="196" t="str">
        <f t="shared" si="209"/>
        <v>Fail</v>
      </c>
      <c r="X369" s="93" cm="1">
        <f t="array" ref="X369">SUM(SUMIF(Survey!BO369:CH369,{"&gt;0","&lt;0"})*{1,-1})+SUM(SUMIF(Survey!CJ369:DC369,{"&gt;0","&lt;0"})*{1,-1})</f>
        <v>0</v>
      </c>
      <c r="Y369" s="93">
        <f>IFERROR(X369/(Survey!$AL369),0)</f>
        <v>0</v>
      </c>
      <c r="Z369" s="198" t="b">
        <f>IF(OR(Survey!$M369="Alternative strategy or hedge",Survey!$M369="Other",Survey!$L369="Prospectus fund"),TRUE,FALSE)</f>
        <v>0</v>
      </c>
      <c r="AA369" s="198" t="b">
        <f>NOT(ISBLANK(Survey!$M369))</f>
        <v>0</v>
      </c>
      <c r="AB369" s="196" t="str">
        <f t="shared" si="210"/>
        <v>Pass</v>
      </c>
      <c r="AC369" s="54" t="b">
        <f>NOT(ISNUMBER(SEARCH("Other",Survey!$P369)))</f>
        <v>1</v>
      </c>
      <c r="AD369" s="53" t="b">
        <f>NOT(ISBLANK(Survey!$Q369))</f>
        <v>0</v>
      </c>
      <c r="AE369" s="239" t="str" cm="1">
        <f t="array" ref="AE369">IF(OR(IF(OR($AG369+$AH369 = 2, $AI369=1), FALSE, TRUE), AND($AF369:$AF369 = 0)),"Pass","Fail")</f>
        <v>Pass</v>
      </c>
      <c r="AF369" s="235">
        <f>COUNTBLANK(Survey!$W369:$Z369)</f>
        <v>4</v>
      </c>
      <c r="AG369" s="235">
        <f>IF(Survey!$I369="Yes",1,0)</f>
        <v>0</v>
      </c>
      <c r="AH369" s="235">
        <f>IF(OR(Survey!$M369="Mutual fund",Survey!$M369="Alternative mutual fund",Survey!$M369="Money market"),1,0)</f>
        <v>0</v>
      </c>
      <c r="AI369" s="240">
        <f>IF(OR(Survey!$M369="ETF",Survey!$M369="ETF, alternative mutual fund"),1,0)</f>
        <v>0</v>
      </c>
      <c r="AJ369" s="196" t="str">
        <f t="shared" si="211"/>
        <v>Pass</v>
      </c>
      <c r="AK369" s="54" t="b">
        <f>NOT(ISNUMBER(SEARCH("Yes",Survey!$AC369)))</f>
        <v>1</v>
      </c>
      <c r="AL369" s="53" t="b">
        <f>IF(COUNTBLANK(Survey!$AD369:$AE369)=0,TRUE, FALSE)</f>
        <v>0</v>
      </c>
      <c r="AM369" s="196" t="str">
        <f t="shared" si="212"/>
        <v>Pass</v>
      </c>
      <c r="AN369" s="54" t="b">
        <f>NOT(ISNUMBER(SEARCH("Yes",Survey!$AF369)))</f>
        <v>1</v>
      </c>
      <c r="AO369" s="53" t="b">
        <f>NOT(ISBLANK(Survey!$AH369))</f>
        <v>0</v>
      </c>
      <c r="AP369" s="196" t="str">
        <f t="shared" si="213"/>
        <v>Pass</v>
      </c>
      <c r="AQ369" s="54" t="b">
        <f>NOT(OR(ISNUMBER(SEARCH("Other",Survey!$AH369)),ISNUMBER(SEARCH("Multiple",Survey!$AH369))))</f>
        <v>1</v>
      </c>
      <c r="AR369" s="53" t="b">
        <f>NOT(ISBLANK(Survey!$AI369))</f>
        <v>0</v>
      </c>
      <c r="AS369" s="196" t="str">
        <f t="shared" si="214"/>
        <v>Fail</v>
      </c>
      <c r="AT369" s="45">
        <f>(Survey!$AL369)</f>
        <v>0</v>
      </c>
      <c r="AU369" s="37" t="str">
        <f t="shared" si="215"/>
        <v>Fail</v>
      </c>
      <c r="AV369" s="38">
        <f>ABS(Survey!$AL369)</f>
        <v>0</v>
      </c>
      <c r="AW369" s="64">
        <f>ABS(Survey!$AM369)+Survey!$AN369-ABS(Survey!$AO369)+ABS(Survey!$AP369)-ABS(Survey!$AQ369)+ABS(Survey!$AR369)-ABS(Survey!$AS369)+Survey!$AT369</f>
        <v>0</v>
      </c>
      <c r="AX369" s="46" t="str">
        <f t="shared" si="216"/>
        <v>No holdings</v>
      </c>
      <c r="AY369" s="37">
        <f t="shared" si="217"/>
        <v>0</v>
      </c>
      <c r="AZ369" s="196" t="str">
        <f t="shared" si="218"/>
        <v>Pass</v>
      </c>
      <c r="BA369" s="54" t="b">
        <f>IF(ABS(Survey!$AT369)=0,TRUE,FALSE)</f>
        <v>1</v>
      </c>
      <c r="BB369" s="53" t="b">
        <f>NOT(ISBLANK(Survey!$AU369))</f>
        <v>0</v>
      </c>
      <c r="BC369" s="37" t="str">
        <f t="shared" si="219"/>
        <v>Fail</v>
      </c>
      <c r="BD369" s="38">
        <f>ABS(Survey!$AL369)</f>
        <v>0</v>
      </c>
      <c r="BE369" s="38" cm="1">
        <f t="array" ref="BE369">SUM(SUMIF(Survey!AW369:BD369,{"&gt;0","&lt;0"})*{1,-1})-SUM(SUMIF(Survey!BF369:BM369,{"&gt;0","&lt;0"})*{1,-1})</f>
        <v>0</v>
      </c>
      <c r="BF369" s="46" t="str">
        <f t="shared" si="220"/>
        <v>No holdings</v>
      </c>
      <c r="BG369" s="37">
        <f t="shared" si="221"/>
        <v>0</v>
      </c>
      <c r="BH369" s="196" t="str">
        <f t="shared" si="222"/>
        <v>Fail</v>
      </c>
      <c r="BI369" s="47">
        <f>ABS(Survey!$AL369)</f>
        <v>0</v>
      </c>
      <c r="BJ369" s="47" cm="1">
        <f t="array" ref="BJ369">SUM(SUMIF(Survey!BO369:CH369,{"&gt;0","&lt;0"})*{1,-1})-SUM(SUMIF(Survey!CJ369:DC369,{"&gt;0","&lt;0"})*{1,-1})</f>
        <v>0</v>
      </c>
      <c r="BK369" s="48" t="str">
        <f t="shared" si="223"/>
        <v>No holdings</v>
      </c>
      <c r="BL369" s="49">
        <f t="shared" si="224"/>
        <v>0</v>
      </c>
      <c r="BM369" s="196" t="str">
        <f t="shared" si="225"/>
        <v>Pass</v>
      </c>
      <c r="BN369" s="54" t="b">
        <f>IF(ABS(Survey!$CH369)=0,TRUE,FALSE)</f>
        <v>1</v>
      </c>
      <c r="BO369" s="53" t="b">
        <f>NOT(ISBLANK(Survey!$CI369))</f>
        <v>0</v>
      </c>
      <c r="BP369" s="196" t="str">
        <f t="shared" si="226"/>
        <v>Pass</v>
      </c>
      <c r="BQ369" s="54" t="b">
        <f>IF(ABS(Survey!$DC369)=0,TRUE,FALSE)</f>
        <v>1</v>
      </c>
      <c r="BR369" s="53" t="b">
        <f>NOT(ISBLANK(Survey!$DD369))</f>
        <v>0</v>
      </c>
      <c r="BS369" s="37" t="str">
        <f t="shared" si="227"/>
        <v>Pass</v>
      </c>
      <c r="BT369" s="38" cm="1">
        <f t="array" ref="BT369">SUM(SUMIF(Survey!CD369,{"&gt;0","&lt;0"})*{1,-1})+SUM(SUMIF(Survey!CY369,{"&gt;0","&lt;0"})*{1,-1})</f>
        <v>0</v>
      </c>
      <c r="BU369" s="38">
        <f>SUM(SUMIF(Survey!DF369:DL369,{"&gt;0","&lt;0"})*{1,-1})+SUM(SUMIF(Survey!DN369:DT369,{"&gt;0","&lt;0"})*{1,-1})</f>
        <v>0</v>
      </c>
      <c r="BV369" s="37">
        <f t="shared" si="228"/>
        <v>0</v>
      </c>
      <c r="BW369" s="37">
        <f t="shared" si="229"/>
        <v>0</v>
      </c>
      <c r="BX369" s="196" t="str">
        <f t="shared" si="230"/>
        <v>Pass</v>
      </c>
      <c r="BY369" s="54" t="b">
        <f>IF(ABS(Survey!$DL369)=0,TRUE,FALSE)</f>
        <v>1</v>
      </c>
      <c r="BZ369" s="53" t="b">
        <f>NOT(ISBLANK(Survey!DM369))</f>
        <v>0</v>
      </c>
      <c r="CA369" s="196" t="str">
        <f t="shared" si="231"/>
        <v>Pass</v>
      </c>
      <c r="CB369" s="54" t="b">
        <f>IF(ABS(Survey!$DT369)=0,TRUE,FALSE)</f>
        <v>1</v>
      </c>
      <c r="CC369" s="53" t="b">
        <f>NOT(ISBLANK(Survey!$DU369))</f>
        <v>0</v>
      </c>
      <c r="CD369" s="196" t="str">
        <f t="shared" si="232"/>
        <v>Fail</v>
      </c>
      <c r="CE369" s="47">
        <f>SUM(SUMIF(Survey!EA369:EC369,{"&gt;0","&lt;0"})*{1,-1})</f>
        <v>0</v>
      </c>
      <c r="CF369" s="50">
        <f t="shared" si="233"/>
        <v>0</v>
      </c>
      <c r="CG369" s="50">
        <f t="shared" si="234"/>
        <v>100</v>
      </c>
      <c r="CH369" s="48" t="b">
        <f>IF(OR(Survey!$M369="ETF",Survey!$M369="ETF, alternative mutual fund",Survey!$M369="Closed-end", Survey!$M369="Split share corp"),TRUE,FALSE)</f>
        <v>0</v>
      </c>
      <c r="CI369" s="196" t="str">
        <f t="shared" si="235"/>
        <v>Fail</v>
      </c>
      <c r="CJ369" s="47">
        <f>SUM(SUMIF(Survey!EE369:EK369,{"&gt;0","&lt;0"})*{1,-1})</f>
        <v>0</v>
      </c>
      <c r="CK369" s="50">
        <f t="shared" si="236"/>
        <v>0</v>
      </c>
      <c r="CL369" s="49">
        <f t="shared" si="237"/>
        <v>100</v>
      </c>
      <c r="CM369" s="196" t="str">
        <f t="shared" si="238"/>
        <v>Fail</v>
      </c>
      <c r="CN369" s="47">
        <f>SUM(SUMIF(Survey!EM369:ES369,{"&gt;0","&lt;0"})*{1,-1})</f>
        <v>0</v>
      </c>
      <c r="CO369" s="50">
        <f t="shared" si="239"/>
        <v>0</v>
      </c>
      <c r="CP369" s="49">
        <f t="shared" si="240"/>
        <v>100</v>
      </c>
    </row>
    <row r="370" spans="1:94">
      <c r="A370" s="1">
        <v>367</v>
      </c>
      <c r="B370" s="37" t="str">
        <f t="shared" si="201"/>
        <v>Pass</v>
      </c>
      <c r="C370" s="37" t="str">
        <f>IF(COUNTBLANK(Survey!B370:ET370)=$C$2, "Pass", "Fail")</f>
        <v>Pass</v>
      </c>
      <c r="D370" s="37" t="str">
        <f t="shared" si="202"/>
        <v>Fail</v>
      </c>
      <c r="F370" s="196" t="str">
        <f t="shared" si="203"/>
        <v>Fail</v>
      </c>
      <c r="G370" s="43">
        <f>COUNTBLANK(Survey!B370:D370)+COUNTBLANK(Survey!G370)+COUNTBLANK(Survey!I370)+COUNTBLANK(Survey!L370:M370)+COUNTBLANK(Survey!P370)+COUNTBLANK(Survey!S370:U370)+COUNTBLANK(Survey!AA370:AC370)+COUNTBLANK(Survey!AF370:AG370)+COUNTBLANK(Survey!AK370)</f>
        <v>17</v>
      </c>
      <c r="H370" s="196" t="str">
        <f t="shared" si="204"/>
        <v>Pass</v>
      </c>
      <c r="I370" s="44">
        <f>LEN(Survey!E370)</f>
        <v>0</v>
      </c>
      <c r="J370" s="196" t="str">
        <f t="shared" si="205"/>
        <v>Pass</v>
      </c>
      <c r="K370" s="43">
        <f>LEN(Survey!F370)</f>
        <v>0</v>
      </c>
      <c r="L370" s="196" t="str">
        <f t="shared" si="206"/>
        <v>Pass</v>
      </c>
      <c r="M370" s="44">
        <f>LEN(Survey!H370)</f>
        <v>0</v>
      </c>
      <c r="N370" s="43" t="str">
        <f>IF(Survey!$L370="Prospectus fund", "Yes", "No")</f>
        <v>No</v>
      </c>
      <c r="O370" s="196" t="str">
        <f t="shared" si="207"/>
        <v>Pass</v>
      </c>
      <c r="P370" s="44">
        <f>MOD((LEN(Survey!J370)+2),11)</f>
        <v>2</v>
      </c>
      <c r="Q370" s="48" t="b">
        <f>IF(OR(Survey!$M370="ETF",Survey!$M370="ETF, alternative mutual fund",Survey!$M370="Closed-end", Survey!$M370="Split share corp", Survey!$I370="Yes"),TRUE,FALSE)</f>
        <v>0</v>
      </c>
      <c r="R370" s="196" t="str">
        <f>IFERROR(IF(AND(OR(U370=V370,V370 = "Either"),NOT(ISBLANK(Survey!K370))),"Pass","Fail"),"Pass")</f>
        <v>Fail</v>
      </c>
      <c r="S370" s="47" cm="1">
        <f t="array" ref="S370">SUM(SUMIF(Survey!BO370:CH370,{"&gt;0","&lt;0"})*{1,-1})</f>
        <v>0</v>
      </c>
      <c r="T370" s="54" cm="1">
        <f t="array" ref="T370">SUM(SUMIF(Survey!BR370,{"&gt;0","&lt;0"})*{1,-1})+SUM(SUMIF(Survey!CB370,{"&gt;0","&lt;0"})*{1,-1})</f>
        <v>0</v>
      </c>
      <c r="U370" s="54">
        <f>Survey!K370</f>
        <v>0</v>
      </c>
      <c r="V370" s="53" t="str">
        <f t="shared" si="208"/>
        <v>Stand-alone</v>
      </c>
      <c r="W370" s="196" t="str">
        <f t="shared" si="209"/>
        <v>Fail</v>
      </c>
      <c r="X370" s="93" cm="1">
        <f t="array" ref="X370">SUM(SUMIF(Survey!BO370:CH370,{"&gt;0","&lt;0"})*{1,-1})+SUM(SUMIF(Survey!CJ370:DC370,{"&gt;0","&lt;0"})*{1,-1})</f>
        <v>0</v>
      </c>
      <c r="Y370" s="93">
        <f>IFERROR(X370/(Survey!$AL370),0)</f>
        <v>0</v>
      </c>
      <c r="Z370" s="198" t="b">
        <f>IF(OR(Survey!$M370="Alternative strategy or hedge",Survey!$M370="Other",Survey!$L370="Prospectus fund"),TRUE,FALSE)</f>
        <v>0</v>
      </c>
      <c r="AA370" s="198" t="b">
        <f>NOT(ISBLANK(Survey!$M370))</f>
        <v>0</v>
      </c>
      <c r="AB370" s="196" t="str">
        <f t="shared" si="210"/>
        <v>Pass</v>
      </c>
      <c r="AC370" s="54" t="b">
        <f>NOT(ISNUMBER(SEARCH("Other",Survey!$P370)))</f>
        <v>1</v>
      </c>
      <c r="AD370" s="53" t="b">
        <f>NOT(ISBLANK(Survey!$Q370))</f>
        <v>0</v>
      </c>
      <c r="AE370" s="239" t="str" cm="1">
        <f t="array" ref="AE370">IF(OR(IF(OR($AG370+$AH370 = 2, $AI370=1), FALSE, TRUE), AND($AF370:$AF370 = 0)),"Pass","Fail")</f>
        <v>Pass</v>
      </c>
      <c r="AF370" s="235">
        <f>COUNTBLANK(Survey!$W370:$Z370)</f>
        <v>4</v>
      </c>
      <c r="AG370" s="235">
        <f>IF(Survey!$I370="Yes",1,0)</f>
        <v>0</v>
      </c>
      <c r="AH370" s="235">
        <f>IF(OR(Survey!$M370="Mutual fund",Survey!$M370="Alternative mutual fund",Survey!$M370="Money market"),1,0)</f>
        <v>0</v>
      </c>
      <c r="AI370" s="240">
        <f>IF(OR(Survey!$M370="ETF",Survey!$M370="ETF, alternative mutual fund"),1,0)</f>
        <v>0</v>
      </c>
      <c r="AJ370" s="196" t="str">
        <f t="shared" si="211"/>
        <v>Pass</v>
      </c>
      <c r="AK370" s="54" t="b">
        <f>NOT(ISNUMBER(SEARCH("Yes",Survey!$AC370)))</f>
        <v>1</v>
      </c>
      <c r="AL370" s="53" t="b">
        <f>IF(COUNTBLANK(Survey!$AD370:$AE370)=0,TRUE, FALSE)</f>
        <v>0</v>
      </c>
      <c r="AM370" s="196" t="str">
        <f t="shared" si="212"/>
        <v>Pass</v>
      </c>
      <c r="AN370" s="54" t="b">
        <f>NOT(ISNUMBER(SEARCH("Yes",Survey!$AF370)))</f>
        <v>1</v>
      </c>
      <c r="AO370" s="53" t="b">
        <f>NOT(ISBLANK(Survey!$AH370))</f>
        <v>0</v>
      </c>
      <c r="AP370" s="196" t="str">
        <f t="shared" si="213"/>
        <v>Pass</v>
      </c>
      <c r="AQ370" s="54" t="b">
        <f>NOT(OR(ISNUMBER(SEARCH("Other",Survey!$AH370)),ISNUMBER(SEARCH("Multiple",Survey!$AH370))))</f>
        <v>1</v>
      </c>
      <c r="AR370" s="53" t="b">
        <f>NOT(ISBLANK(Survey!$AI370))</f>
        <v>0</v>
      </c>
      <c r="AS370" s="196" t="str">
        <f t="shared" si="214"/>
        <v>Fail</v>
      </c>
      <c r="AT370" s="45">
        <f>(Survey!$AL370)</f>
        <v>0</v>
      </c>
      <c r="AU370" s="37" t="str">
        <f t="shared" si="215"/>
        <v>Fail</v>
      </c>
      <c r="AV370" s="38">
        <f>ABS(Survey!$AL370)</f>
        <v>0</v>
      </c>
      <c r="AW370" s="64">
        <f>ABS(Survey!$AM370)+Survey!$AN370-ABS(Survey!$AO370)+ABS(Survey!$AP370)-ABS(Survey!$AQ370)+ABS(Survey!$AR370)-ABS(Survey!$AS370)+Survey!$AT370</f>
        <v>0</v>
      </c>
      <c r="AX370" s="46" t="str">
        <f t="shared" si="216"/>
        <v>No holdings</v>
      </c>
      <c r="AY370" s="37">
        <f t="shared" si="217"/>
        <v>0</v>
      </c>
      <c r="AZ370" s="196" t="str">
        <f t="shared" si="218"/>
        <v>Pass</v>
      </c>
      <c r="BA370" s="54" t="b">
        <f>IF(ABS(Survey!$AT370)=0,TRUE,FALSE)</f>
        <v>1</v>
      </c>
      <c r="BB370" s="53" t="b">
        <f>NOT(ISBLANK(Survey!$AU370))</f>
        <v>0</v>
      </c>
      <c r="BC370" s="37" t="str">
        <f t="shared" si="219"/>
        <v>Fail</v>
      </c>
      <c r="BD370" s="38">
        <f>ABS(Survey!$AL370)</f>
        <v>0</v>
      </c>
      <c r="BE370" s="38" cm="1">
        <f t="array" ref="BE370">SUM(SUMIF(Survey!AW370:BD370,{"&gt;0","&lt;0"})*{1,-1})-SUM(SUMIF(Survey!BF370:BM370,{"&gt;0","&lt;0"})*{1,-1})</f>
        <v>0</v>
      </c>
      <c r="BF370" s="46" t="str">
        <f t="shared" si="220"/>
        <v>No holdings</v>
      </c>
      <c r="BG370" s="37">
        <f t="shared" si="221"/>
        <v>0</v>
      </c>
      <c r="BH370" s="196" t="str">
        <f t="shared" si="222"/>
        <v>Fail</v>
      </c>
      <c r="BI370" s="47">
        <f>ABS(Survey!$AL370)</f>
        <v>0</v>
      </c>
      <c r="BJ370" s="47" cm="1">
        <f t="array" ref="BJ370">SUM(SUMIF(Survey!BO370:CH370,{"&gt;0","&lt;0"})*{1,-1})-SUM(SUMIF(Survey!CJ370:DC370,{"&gt;0","&lt;0"})*{1,-1})</f>
        <v>0</v>
      </c>
      <c r="BK370" s="48" t="str">
        <f t="shared" si="223"/>
        <v>No holdings</v>
      </c>
      <c r="BL370" s="49">
        <f t="shared" si="224"/>
        <v>0</v>
      </c>
      <c r="BM370" s="196" t="str">
        <f t="shared" si="225"/>
        <v>Pass</v>
      </c>
      <c r="BN370" s="54" t="b">
        <f>IF(ABS(Survey!$CH370)=0,TRUE,FALSE)</f>
        <v>1</v>
      </c>
      <c r="BO370" s="53" t="b">
        <f>NOT(ISBLANK(Survey!$CI370))</f>
        <v>0</v>
      </c>
      <c r="BP370" s="196" t="str">
        <f t="shared" si="226"/>
        <v>Pass</v>
      </c>
      <c r="BQ370" s="54" t="b">
        <f>IF(ABS(Survey!$DC370)=0,TRUE,FALSE)</f>
        <v>1</v>
      </c>
      <c r="BR370" s="53" t="b">
        <f>NOT(ISBLANK(Survey!$DD370))</f>
        <v>0</v>
      </c>
      <c r="BS370" s="37" t="str">
        <f t="shared" si="227"/>
        <v>Pass</v>
      </c>
      <c r="BT370" s="38" cm="1">
        <f t="array" ref="BT370">SUM(SUMIF(Survey!CD370,{"&gt;0","&lt;0"})*{1,-1})+SUM(SUMIF(Survey!CY370,{"&gt;0","&lt;0"})*{1,-1})</f>
        <v>0</v>
      </c>
      <c r="BU370" s="38">
        <f>SUM(SUMIF(Survey!DF370:DL370,{"&gt;0","&lt;0"})*{1,-1})+SUM(SUMIF(Survey!DN370:DT370,{"&gt;0","&lt;0"})*{1,-1})</f>
        <v>0</v>
      </c>
      <c r="BV370" s="37">
        <f t="shared" si="228"/>
        <v>0</v>
      </c>
      <c r="BW370" s="37">
        <f t="shared" si="229"/>
        <v>0</v>
      </c>
      <c r="BX370" s="196" t="str">
        <f t="shared" si="230"/>
        <v>Pass</v>
      </c>
      <c r="BY370" s="54" t="b">
        <f>IF(ABS(Survey!$DL370)=0,TRUE,FALSE)</f>
        <v>1</v>
      </c>
      <c r="BZ370" s="53" t="b">
        <f>NOT(ISBLANK(Survey!DM370))</f>
        <v>0</v>
      </c>
      <c r="CA370" s="196" t="str">
        <f t="shared" si="231"/>
        <v>Pass</v>
      </c>
      <c r="CB370" s="54" t="b">
        <f>IF(ABS(Survey!$DT370)=0,TRUE,FALSE)</f>
        <v>1</v>
      </c>
      <c r="CC370" s="53" t="b">
        <f>NOT(ISBLANK(Survey!$DU370))</f>
        <v>0</v>
      </c>
      <c r="CD370" s="196" t="str">
        <f t="shared" si="232"/>
        <v>Fail</v>
      </c>
      <c r="CE370" s="47">
        <f>SUM(SUMIF(Survey!EA370:EC370,{"&gt;0","&lt;0"})*{1,-1})</f>
        <v>0</v>
      </c>
      <c r="CF370" s="50">
        <f t="shared" si="233"/>
        <v>0</v>
      </c>
      <c r="CG370" s="50">
        <f t="shared" si="234"/>
        <v>100</v>
      </c>
      <c r="CH370" s="48" t="b">
        <f>IF(OR(Survey!$M370="ETF",Survey!$M370="ETF, alternative mutual fund",Survey!$M370="Closed-end", Survey!$M370="Split share corp"),TRUE,FALSE)</f>
        <v>0</v>
      </c>
      <c r="CI370" s="196" t="str">
        <f t="shared" si="235"/>
        <v>Fail</v>
      </c>
      <c r="CJ370" s="47">
        <f>SUM(SUMIF(Survey!EE370:EK370,{"&gt;0","&lt;0"})*{1,-1})</f>
        <v>0</v>
      </c>
      <c r="CK370" s="50">
        <f t="shared" si="236"/>
        <v>0</v>
      </c>
      <c r="CL370" s="49">
        <f t="shared" si="237"/>
        <v>100</v>
      </c>
      <c r="CM370" s="196" t="str">
        <f t="shared" si="238"/>
        <v>Fail</v>
      </c>
      <c r="CN370" s="47">
        <f>SUM(SUMIF(Survey!EM370:ES370,{"&gt;0","&lt;0"})*{1,-1})</f>
        <v>0</v>
      </c>
      <c r="CO370" s="50">
        <f t="shared" si="239"/>
        <v>0</v>
      </c>
      <c r="CP370" s="49">
        <f t="shared" si="240"/>
        <v>100</v>
      </c>
    </row>
    <row r="371" spans="1:94">
      <c r="A371" s="1">
        <v>368</v>
      </c>
      <c r="B371" s="37" t="str">
        <f t="shared" si="201"/>
        <v>Pass</v>
      </c>
      <c r="C371" s="37" t="str">
        <f>IF(COUNTBLANK(Survey!B371:ET371)=$C$2, "Pass", "Fail")</f>
        <v>Pass</v>
      </c>
      <c r="D371" s="37" t="str">
        <f t="shared" si="202"/>
        <v>Fail</v>
      </c>
      <c r="F371" s="196" t="str">
        <f t="shared" si="203"/>
        <v>Fail</v>
      </c>
      <c r="G371" s="43">
        <f>COUNTBLANK(Survey!B371:D371)+COUNTBLANK(Survey!G371)+COUNTBLANK(Survey!I371)+COUNTBLANK(Survey!L371:M371)+COUNTBLANK(Survey!P371)+COUNTBLANK(Survey!S371:U371)+COUNTBLANK(Survey!AA371:AC371)+COUNTBLANK(Survey!AF371:AG371)+COUNTBLANK(Survey!AK371)</f>
        <v>17</v>
      </c>
      <c r="H371" s="196" t="str">
        <f t="shared" si="204"/>
        <v>Pass</v>
      </c>
      <c r="I371" s="44">
        <f>LEN(Survey!E371)</f>
        <v>0</v>
      </c>
      <c r="J371" s="196" t="str">
        <f t="shared" si="205"/>
        <v>Pass</v>
      </c>
      <c r="K371" s="43">
        <f>LEN(Survey!F371)</f>
        <v>0</v>
      </c>
      <c r="L371" s="196" t="str">
        <f t="shared" si="206"/>
        <v>Pass</v>
      </c>
      <c r="M371" s="44">
        <f>LEN(Survey!H371)</f>
        <v>0</v>
      </c>
      <c r="N371" s="43" t="str">
        <f>IF(Survey!$L371="Prospectus fund", "Yes", "No")</f>
        <v>No</v>
      </c>
      <c r="O371" s="196" t="str">
        <f t="shared" si="207"/>
        <v>Pass</v>
      </c>
      <c r="P371" s="44">
        <f>MOD((LEN(Survey!J371)+2),11)</f>
        <v>2</v>
      </c>
      <c r="Q371" s="48" t="b">
        <f>IF(OR(Survey!$M371="ETF",Survey!$M371="ETF, alternative mutual fund",Survey!$M371="Closed-end", Survey!$M371="Split share corp", Survey!$I371="Yes"),TRUE,FALSE)</f>
        <v>0</v>
      </c>
      <c r="R371" s="196" t="str">
        <f>IFERROR(IF(AND(OR(U371=V371,V371 = "Either"),NOT(ISBLANK(Survey!K371))),"Pass","Fail"),"Pass")</f>
        <v>Fail</v>
      </c>
      <c r="S371" s="47" cm="1">
        <f t="array" ref="S371">SUM(SUMIF(Survey!BO371:CH371,{"&gt;0","&lt;0"})*{1,-1})</f>
        <v>0</v>
      </c>
      <c r="T371" s="54" cm="1">
        <f t="array" ref="T371">SUM(SUMIF(Survey!BR371,{"&gt;0","&lt;0"})*{1,-1})+SUM(SUMIF(Survey!CB371,{"&gt;0","&lt;0"})*{1,-1})</f>
        <v>0</v>
      </c>
      <c r="U371" s="54">
        <f>Survey!K371</f>
        <v>0</v>
      </c>
      <c r="V371" s="53" t="str">
        <f t="shared" si="208"/>
        <v>Stand-alone</v>
      </c>
      <c r="W371" s="196" t="str">
        <f t="shared" si="209"/>
        <v>Fail</v>
      </c>
      <c r="X371" s="93" cm="1">
        <f t="array" ref="X371">SUM(SUMIF(Survey!BO371:CH371,{"&gt;0","&lt;0"})*{1,-1})+SUM(SUMIF(Survey!CJ371:DC371,{"&gt;0","&lt;0"})*{1,-1})</f>
        <v>0</v>
      </c>
      <c r="Y371" s="93">
        <f>IFERROR(X371/(Survey!$AL371),0)</f>
        <v>0</v>
      </c>
      <c r="Z371" s="198" t="b">
        <f>IF(OR(Survey!$M371="Alternative strategy or hedge",Survey!$M371="Other",Survey!$L371="Prospectus fund"),TRUE,FALSE)</f>
        <v>0</v>
      </c>
      <c r="AA371" s="198" t="b">
        <f>NOT(ISBLANK(Survey!$M371))</f>
        <v>0</v>
      </c>
      <c r="AB371" s="196" t="str">
        <f t="shared" si="210"/>
        <v>Pass</v>
      </c>
      <c r="AC371" s="54" t="b">
        <f>NOT(ISNUMBER(SEARCH("Other",Survey!$P371)))</f>
        <v>1</v>
      </c>
      <c r="AD371" s="53" t="b">
        <f>NOT(ISBLANK(Survey!$Q371))</f>
        <v>0</v>
      </c>
      <c r="AE371" s="239" t="str" cm="1">
        <f t="array" ref="AE371">IF(OR(IF(OR($AG371+$AH371 = 2, $AI371=1), FALSE, TRUE), AND($AF371:$AF371 = 0)),"Pass","Fail")</f>
        <v>Pass</v>
      </c>
      <c r="AF371" s="235">
        <f>COUNTBLANK(Survey!$W371:$Z371)</f>
        <v>4</v>
      </c>
      <c r="AG371" s="235">
        <f>IF(Survey!$I371="Yes",1,0)</f>
        <v>0</v>
      </c>
      <c r="AH371" s="235">
        <f>IF(OR(Survey!$M371="Mutual fund",Survey!$M371="Alternative mutual fund",Survey!$M371="Money market"),1,0)</f>
        <v>0</v>
      </c>
      <c r="AI371" s="240">
        <f>IF(OR(Survey!$M371="ETF",Survey!$M371="ETF, alternative mutual fund"),1,0)</f>
        <v>0</v>
      </c>
      <c r="AJ371" s="196" t="str">
        <f t="shared" si="211"/>
        <v>Pass</v>
      </c>
      <c r="AK371" s="54" t="b">
        <f>NOT(ISNUMBER(SEARCH("Yes",Survey!$AC371)))</f>
        <v>1</v>
      </c>
      <c r="AL371" s="53" t="b">
        <f>IF(COUNTBLANK(Survey!$AD371:$AE371)=0,TRUE, FALSE)</f>
        <v>0</v>
      </c>
      <c r="AM371" s="196" t="str">
        <f t="shared" si="212"/>
        <v>Pass</v>
      </c>
      <c r="AN371" s="54" t="b">
        <f>NOT(ISNUMBER(SEARCH("Yes",Survey!$AF371)))</f>
        <v>1</v>
      </c>
      <c r="AO371" s="53" t="b">
        <f>NOT(ISBLANK(Survey!$AH371))</f>
        <v>0</v>
      </c>
      <c r="AP371" s="196" t="str">
        <f t="shared" si="213"/>
        <v>Pass</v>
      </c>
      <c r="AQ371" s="54" t="b">
        <f>NOT(OR(ISNUMBER(SEARCH("Other",Survey!$AH371)),ISNUMBER(SEARCH("Multiple",Survey!$AH371))))</f>
        <v>1</v>
      </c>
      <c r="AR371" s="53" t="b">
        <f>NOT(ISBLANK(Survey!$AI371))</f>
        <v>0</v>
      </c>
      <c r="AS371" s="196" t="str">
        <f t="shared" si="214"/>
        <v>Fail</v>
      </c>
      <c r="AT371" s="45">
        <f>(Survey!$AL371)</f>
        <v>0</v>
      </c>
      <c r="AU371" s="37" t="str">
        <f t="shared" si="215"/>
        <v>Fail</v>
      </c>
      <c r="AV371" s="38">
        <f>ABS(Survey!$AL371)</f>
        <v>0</v>
      </c>
      <c r="AW371" s="64">
        <f>ABS(Survey!$AM371)+Survey!$AN371-ABS(Survey!$AO371)+ABS(Survey!$AP371)-ABS(Survey!$AQ371)+ABS(Survey!$AR371)-ABS(Survey!$AS371)+Survey!$AT371</f>
        <v>0</v>
      </c>
      <c r="AX371" s="46" t="str">
        <f t="shared" si="216"/>
        <v>No holdings</v>
      </c>
      <c r="AY371" s="37">
        <f t="shared" si="217"/>
        <v>0</v>
      </c>
      <c r="AZ371" s="196" t="str">
        <f t="shared" si="218"/>
        <v>Pass</v>
      </c>
      <c r="BA371" s="54" t="b">
        <f>IF(ABS(Survey!$AT371)=0,TRUE,FALSE)</f>
        <v>1</v>
      </c>
      <c r="BB371" s="53" t="b">
        <f>NOT(ISBLANK(Survey!$AU371))</f>
        <v>0</v>
      </c>
      <c r="BC371" s="37" t="str">
        <f t="shared" si="219"/>
        <v>Fail</v>
      </c>
      <c r="BD371" s="38">
        <f>ABS(Survey!$AL371)</f>
        <v>0</v>
      </c>
      <c r="BE371" s="38" cm="1">
        <f t="array" ref="BE371">SUM(SUMIF(Survey!AW371:BD371,{"&gt;0","&lt;0"})*{1,-1})-SUM(SUMIF(Survey!BF371:BM371,{"&gt;0","&lt;0"})*{1,-1})</f>
        <v>0</v>
      </c>
      <c r="BF371" s="46" t="str">
        <f t="shared" si="220"/>
        <v>No holdings</v>
      </c>
      <c r="BG371" s="37">
        <f t="shared" si="221"/>
        <v>0</v>
      </c>
      <c r="BH371" s="196" t="str">
        <f t="shared" si="222"/>
        <v>Fail</v>
      </c>
      <c r="BI371" s="47">
        <f>ABS(Survey!$AL371)</f>
        <v>0</v>
      </c>
      <c r="BJ371" s="47" cm="1">
        <f t="array" ref="BJ371">SUM(SUMIF(Survey!BO371:CH371,{"&gt;0","&lt;0"})*{1,-1})-SUM(SUMIF(Survey!CJ371:DC371,{"&gt;0","&lt;0"})*{1,-1})</f>
        <v>0</v>
      </c>
      <c r="BK371" s="48" t="str">
        <f t="shared" si="223"/>
        <v>No holdings</v>
      </c>
      <c r="BL371" s="49">
        <f t="shared" si="224"/>
        <v>0</v>
      </c>
      <c r="BM371" s="196" t="str">
        <f t="shared" si="225"/>
        <v>Pass</v>
      </c>
      <c r="BN371" s="54" t="b">
        <f>IF(ABS(Survey!$CH371)=0,TRUE,FALSE)</f>
        <v>1</v>
      </c>
      <c r="BO371" s="53" t="b">
        <f>NOT(ISBLANK(Survey!$CI371))</f>
        <v>0</v>
      </c>
      <c r="BP371" s="196" t="str">
        <f t="shared" si="226"/>
        <v>Pass</v>
      </c>
      <c r="BQ371" s="54" t="b">
        <f>IF(ABS(Survey!$DC371)=0,TRUE,FALSE)</f>
        <v>1</v>
      </c>
      <c r="BR371" s="53" t="b">
        <f>NOT(ISBLANK(Survey!$DD371))</f>
        <v>0</v>
      </c>
      <c r="BS371" s="37" t="str">
        <f t="shared" si="227"/>
        <v>Pass</v>
      </c>
      <c r="BT371" s="38" cm="1">
        <f t="array" ref="BT371">SUM(SUMIF(Survey!CD371,{"&gt;0","&lt;0"})*{1,-1})+SUM(SUMIF(Survey!CY371,{"&gt;0","&lt;0"})*{1,-1})</f>
        <v>0</v>
      </c>
      <c r="BU371" s="38">
        <f>SUM(SUMIF(Survey!DF371:DL371,{"&gt;0","&lt;0"})*{1,-1})+SUM(SUMIF(Survey!DN371:DT371,{"&gt;0","&lt;0"})*{1,-1})</f>
        <v>0</v>
      </c>
      <c r="BV371" s="37">
        <f t="shared" si="228"/>
        <v>0</v>
      </c>
      <c r="BW371" s="37">
        <f t="shared" si="229"/>
        <v>0</v>
      </c>
      <c r="BX371" s="196" t="str">
        <f t="shared" si="230"/>
        <v>Pass</v>
      </c>
      <c r="BY371" s="54" t="b">
        <f>IF(ABS(Survey!$DL371)=0,TRUE,FALSE)</f>
        <v>1</v>
      </c>
      <c r="BZ371" s="53" t="b">
        <f>NOT(ISBLANK(Survey!DM371))</f>
        <v>0</v>
      </c>
      <c r="CA371" s="196" t="str">
        <f t="shared" si="231"/>
        <v>Pass</v>
      </c>
      <c r="CB371" s="54" t="b">
        <f>IF(ABS(Survey!$DT371)=0,TRUE,FALSE)</f>
        <v>1</v>
      </c>
      <c r="CC371" s="53" t="b">
        <f>NOT(ISBLANK(Survey!$DU371))</f>
        <v>0</v>
      </c>
      <c r="CD371" s="196" t="str">
        <f t="shared" si="232"/>
        <v>Fail</v>
      </c>
      <c r="CE371" s="47">
        <f>SUM(SUMIF(Survey!EA371:EC371,{"&gt;0","&lt;0"})*{1,-1})</f>
        <v>0</v>
      </c>
      <c r="CF371" s="50">
        <f t="shared" si="233"/>
        <v>0</v>
      </c>
      <c r="CG371" s="50">
        <f t="shared" si="234"/>
        <v>100</v>
      </c>
      <c r="CH371" s="48" t="b">
        <f>IF(OR(Survey!$M371="ETF",Survey!$M371="ETF, alternative mutual fund",Survey!$M371="Closed-end", Survey!$M371="Split share corp"),TRUE,FALSE)</f>
        <v>0</v>
      </c>
      <c r="CI371" s="196" t="str">
        <f t="shared" si="235"/>
        <v>Fail</v>
      </c>
      <c r="CJ371" s="47">
        <f>SUM(SUMIF(Survey!EE371:EK371,{"&gt;0","&lt;0"})*{1,-1})</f>
        <v>0</v>
      </c>
      <c r="CK371" s="50">
        <f t="shared" si="236"/>
        <v>0</v>
      </c>
      <c r="CL371" s="49">
        <f t="shared" si="237"/>
        <v>100</v>
      </c>
      <c r="CM371" s="196" t="str">
        <f t="shared" si="238"/>
        <v>Fail</v>
      </c>
      <c r="CN371" s="47">
        <f>SUM(SUMIF(Survey!EM371:ES371,{"&gt;0","&lt;0"})*{1,-1})</f>
        <v>0</v>
      </c>
      <c r="CO371" s="50">
        <f t="shared" si="239"/>
        <v>0</v>
      </c>
      <c r="CP371" s="49">
        <f t="shared" si="240"/>
        <v>100</v>
      </c>
    </row>
    <row r="372" spans="1:94">
      <c r="A372" s="1">
        <v>369</v>
      </c>
      <c r="B372" s="37" t="str">
        <f t="shared" si="201"/>
        <v>Pass</v>
      </c>
      <c r="C372" s="37" t="str">
        <f>IF(COUNTBLANK(Survey!B372:ET372)=$C$2, "Pass", "Fail")</f>
        <v>Pass</v>
      </c>
      <c r="D372" s="37" t="str">
        <f t="shared" si="202"/>
        <v>Fail</v>
      </c>
      <c r="F372" s="196" t="str">
        <f t="shared" si="203"/>
        <v>Fail</v>
      </c>
      <c r="G372" s="43">
        <f>COUNTBLANK(Survey!B372:D372)+COUNTBLANK(Survey!G372)+COUNTBLANK(Survey!I372)+COUNTBLANK(Survey!L372:M372)+COUNTBLANK(Survey!P372)+COUNTBLANK(Survey!S372:U372)+COUNTBLANK(Survey!AA372:AC372)+COUNTBLANK(Survey!AF372:AG372)+COUNTBLANK(Survey!AK372)</f>
        <v>17</v>
      </c>
      <c r="H372" s="196" t="str">
        <f t="shared" si="204"/>
        <v>Pass</v>
      </c>
      <c r="I372" s="44">
        <f>LEN(Survey!E372)</f>
        <v>0</v>
      </c>
      <c r="J372" s="196" t="str">
        <f t="shared" si="205"/>
        <v>Pass</v>
      </c>
      <c r="K372" s="43">
        <f>LEN(Survey!F372)</f>
        <v>0</v>
      </c>
      <c r="L372" s="196" t="str">
        <f t="shared" si="206"/>
        <v>Pass</v>
      </c>
      <c r="M372" s="44">
        <f>LEN(Survey!H372)</f>
        <v>0</v>
      </c>
      <c r="N372" s="43" t="str">
        <f>IF(Survey!$L372="Prospectus fund", "Yes", "No")</f>
        <v>No</v>
      </c>
      <c r="O372" s="196" t="str">
        <f t="shared" si="207"/>
        <v>Pass</v>
      </c>
      <c r="P372" s="44">
        <f>MOD((LEN(Survey!J372)+2),11)</f>
        <v>2</v>
      </c>
      <c r="Q372" s="48" t="b">
        <f>IF(OR(Survey!$M372="ETF",Survey!$M372="ETF, alternative mutual fund",Survey!$M372="Closed-end", Survey!$M372="Split share corp", Survey!$I372="Yes"),TRUE,FALSE)</f>
        <v>0</v>
      </c>
      <c r="R372" s="196" t="str">
        <f>IFERROR(IF(AND(OR(U372=V372,V372 = "Either"),NOT(ISBLANK(Survey!K372))),"Pass","Fail"),"Pass")</f>
        <v>Fail</v>
      </c>
      <c r="S372" s="47" cm="1">
        <f t="array" ref="S372">SUM(SUMIF(Survey!BO372:CH372,{"&gt;0","&lt;0"})*{1,-1})</f>
        <v>0</v>
      </c>
      <c r="T372" s="54" cm="1">
        <f t="array" ref="T372">SUM(SUMIF(Survey!BR372,{"&gt;0","&lt;0"})*{1,-1})+SUM(SUMIF(Survey!CB372,{"&gt;0","&lt;0"})*{1,-1})</f>
        <v>0</v>
      </c>
      <c r="U372" s="54">
        <f>Survey!K372</f>
        <v>0</v>
      </c>
      <c r="V372" s="53" t="str">
        <f t="shared" si="208"/>
        <v>Stand-alone</v>
      </c>
      <c r="W372" s="196" t="str">
        <f t="shared" si="209"/>
        <v>Fail</v>
      </c>
      <c r="X372" s="93" cm="1">
        <f t="array" ref="X372">SUM(SUMIF(Survey!BO372:CH372,{"&gt;0","&lt;0"})*{1,-1})+SUM(SUMIF(Survey!CJ372:DC372,{"&gt;0","&lt;0"})*{1,-1})</f>
        <v>0</v>
      </c>
      <c r="Y372" s="93">
        <f>IFERROR(X372/(Survey!$AL372),0)</f>
        <v>0</v>
      </c>
      <c r="Z372" s="198" t="b">
        <f>IF(OR(Survey!$M372="Alternative strategy or hedge",Survey!$M372="Other",Survey!$L372="Prospectus fund"),TRUE,FALSE)</f>
        <v>0</v>
      </c>
      <c r="AA372" s="198" t="b">
        <f>NOT(ISBLANK(Survey!$M372))</f>
        <v>0</v>
      </c>
      <c r="AB372" s="196" t="str">
        <f t="shared" si="210"/>
        <v>Pass</v>
      </c>
      <c r="AC372" s="54" t="b">
        <f>NOT(ISNUMBER(SEARCH("Other",Survey!$P372)))</f>
        <v>1</v>
      </c>
      <c r="AD372" s="53" t="b">
        <f>NOT(ISBLANK(Survey!$Q372))</f>
        <v>0</v>
      </c>
      <c r="AE372" s="239" t="str" cm="1">
        <f t="array" ref="AE372">IF(OR(IF(OR($AG372+$AH372 = 2, $AI372=1), FALSE, TRUE), AND($AF372:$AF372 = 0)),"Pass","Fail")</f>
        <v>Pass</v>
      </c>
      <c r="AF372" s="235">
        <f>COUNTBLANK(Survey!$W372:$Z372)</f>
        <v>4</v>
      </c>
      <c r="AG372" s="235">
        <f>IF(Survey!$I372="Yes",1,0)</f>
        <v>0</v>
      </c>
      <c r="AH372" s="235">
        <f>IF(OR(Survey!$M372="Mutual fund",Survey!$M372="Alternative mutual fund",Survey!$M372="Money market"),1,0)</f>
        <v>0</v>
      </c>
      <c r="AI372" s="240">
        <f>IF(OR(Survey!$M372="ETF",Survey!$M372="ETF, alternative mutual fund"),1,0)</f>
        <v>0</v>
      </c>
      <c r="AJ372" s="196" t="str">
        <f t="shared" si="211"/>
        <v>Pass</v>
      </c>
      <c r="AK372" s="54" t="b">
        <f>NOT(ISNUMBER(SEARCH("Yes",Survey!$AC372)))</f>
        <v>1</v>
      </c>
      <c r="AL372" s="53" t="b">
        <f>IF(COUNTBLANK(Survey!$AD372:$AE372)=0,TRUE, FALSE)</f>
        <v>0</v>
      </c>
      <c r="AM372" s="196" t="str">
        <f t="shared" si="212"/>
        <v>Pass</v>
      </c>
      <c r="AN372" s="54" t="b">
        <f>NOT(ISNUMBER(SEARCH("Yes",Survey!$AF372)))</f>
        <v>1</v>
      </c>
      <c r="AO372" s="53" t="b">
        <f>NOT(ISBLANK(Survey!$AH372))</f>
        <v>0</v>
      </c>
      <c r="AP372" s="196" t="str">
        <f t="shared" si="213"/>
        <v>Pass</v>
      </c>
      <c r="AQ372" s="54" t="b">
        <f>NOT(OR(ISNUMBER(SEARCH("Other",Survey!$AH372)),ISNUMBER(SEARCH("Multiple",Survey!$AH372))))</f>
        <v>1</v>
      </c>
      <c r="AR372" s="53" t="b">
        <f>NOT(ISBLANK(Survey!$AI372))</f>
        <v>0</v>
      </c>
      <c r="AS372" s="196" t="str">
        <f t="shared" si="214"/>
        <v>Fail</v>
      </c>
      <c r="AT372" s="45">
        <f>(Survey!$AL372)</f>
        <v>0</v>
      </c>
      <c r="AU372" s="37" t="str">
        <f t="shared" si="215"/>
        <v>Fail</v>
      </c>
      <c r="AV372" s="38">
        <f>ABS(Survey!$AL372)</f>
        <v>0</v>
      </c>
      <c r="AW372" s="64">
        <f>ABS(Survey!$AM372)+Survey!$AN372-ABS(Survey!$AO372)+ABS(Survey!$AP372)-ABS(Survey!$AQ372)+ABS(Survey!$AR372)-ABS(Survey!$AS372)+Survey!$AT372</f>
        <v>0</v>
      </c>
      <c r="AX372" s="46" t="str">
        <f t="shared" si="216"/>
        <v>No holdings</v>
      </c>
      <c r="AY372" s="37">
        <f t="shared" si="217"/>
        <v>0</v>
      </c>
      <c r="AZ372" s="196" t="str">
        <f t="shared" si="218"/>
        <v>Pass</v>
      </c>
      <c r="BA372" s="54" t="b">
        <f>IF(ABS(Survey!$AT372)=0,TRUE,FALSE)</f>
        <v>1</v>
      </c>
      <c r="BB372" s="53" t="b">
        <f>NOT(ISBLANK(Survey!$AU372))</f>
        <v>0</v>
      </c>
      <c r="BC372" s="37" t="str">
        <f t="shared" si="219"/>
        <v>Fail</v>
      </c>
      <c r="BD372" s="38">
        <f>ABS(Survey!$AL372)</f>
        <v>0</v>
      </c>
      <c r="BE372" s="38" cm="1">
        <f t="array" ref="BE372">SUM(SUMIF(Survey!AW372:BD372,{"&gt;0","&lt;0"})*{1,-1})-SUM(SUMIF(Survey!BF372:BM372,{"&gt;0","&lt;0"})*{1,-1})</f>
        <v>0</v>
      </c>
      <c r="BF372" s="46" t="str">
        <f t="shared" si="220"/>
        <v>No holdings</v>
      </c>
      <c r="BG372" s="37">
        <f t="shared" si="221"/>
        <v>0</v>
      </c>
      <c r="BH372" s="196" t="str">
        <f t="shared" si="222"/>
        <v>Fail</v>
      </c>
      <c r="BI372" s="47">
        <f>ABS(Survey!$AL372)</f>
        <v>0</v>
      </c>
      <c r="BJ372" s="47" cm="1">
        <f t="array" ref="BJ372">SUM(SUMIF(Survey!BO372:CH372,{"&gt;0","&lt;0"})*{1,-1})-SUM(SUMIF(Survey!CJ372:DC372,{"&gt;0","&lt;0"})*{1,-1})</f>
        <v>0</v>
      </c>
      <c r="BK372" s="48" t="str">
        <f t="shared" si="223"/>
        <v>No holdings</v>
      </c>
      <c r="BL372" s="49">
        <f t="shared" si="224"/>
        <v>0</v>
      </c>
      <c r="BM372" s="196" t="str">
        <f t="shared" si="225"/>
        <v>Pass</v>
      </c>
      <c r="BN372" s="54" t="b">
        <f>IF(ABS(Survey!$CH372)=0,TRUE,FALSE)</f>
        <v>1</v>
      </c>
      <c r="BO372" s="53" t="b">
        <f>NOT(ISBLANK(Survey!$CI372))</f>
        <v>0</v>
      </c>
      <c r="BP372" s="196" t="str">
        <f t="shared" si="226"/>
        <v>Pass</v>
      </c>
      <c r="BQ372" s="54" t="b">
        <f>IF(ABS(Survey!$DC372)=0,TRUE,FALSE)</f>
        <v>1</v>
      </c>
      <c r="BR372" s="53" t="b">
        <f>NOT(ISBLANK(Survey!$DD372))</f>
        <v>0</v>
      </c>
      <c r="BS372" s="37" t="str">
        <f t="shared" si="227"/>
        <v>Pass</v>
      </c>
      <c r="BT372" s="38" cm="1">
        <f t="array" ref="BT372">SUM(SUMIF(Survey!CD372,{"&gt;0","&lt;0"})*{1,-1})+SUM(SUMIF(Survey!CY372,{"&gt;0","&lt;0"})*{1,-1})</f>
        <v>0</v>
      </c>
      <c r="BU372" s="38">
        <f>SUM(SUMIF(Survey!DF372:DL372,{"&gt;0","&lt;0"})*{1,-1})+SUM(SUMIF(Survey!DN372:DT372,{"&gt;0","&lt;0"})*{1,-1})</f>
        <v>0</v>
      </c>
      <c r="BV372" s="37">
        <f t="shared" si="228"/>
        <v>0</v>
      </c>
      <c r="BW372" s="37">
        <f t="shared" si="229"/>
        <v>0</v>
      </c>
      <c r="BX372" s="196" t="str">
        <f t="shared" si="230"/>
        <v>Pass</v>
      </c>
      <c r="BY372" s="54" t="b">
        <f>IF(ABS(Survey!$DL372)=0,TRUE,FALSE)</f>
        <v>1</v>
      </c>
      <c r="BZ372" s="53" t="b">
        <f>NOT(ISBLANK(Survey!DM372))</f>
        <v>0</v>
      </c>
      <c r="CA372" s="196" t="str">
        <f t="shared" si="231"/>
        <v>Pass</v>
      </c>
      <c r="CB372" s="54" t="b">
        <f>IF(ABS(Survey!$DT372)=0,TRUE,FALSE)</f>
        <v>1</v>
      </c>
      <c r="CC372" s="53" t="b">
        <f>NOT(ISBLANK(Survey!$DU372))</f>
        <v>0</v>
      </c>
      <c r="CD372" s="196" t="str">
        <f t="shared" si="232"/>
        <v>Fail</v>
      </c>
      <c r="CE372" s="47">
        <f>SUM(SUMIF(Survey!EA372:EC372,{"&gt;0","&lt;0"})*{1,-1})</f>
        <v>0</v>
      </c>
      <c r="CF372" s="50">
        <f t="shared" si="233"/>
        <v>0</v>
      </c>
      <c r="CG372" s="50">
        <f t="shared" si="234"/>
        <v>100</v>
      </c>
      <c r="CH372" s="48" t="b">
        <f>IF(OR(Survey!$M372="ETF",Survey!$M372="ETF, alternative mutual fund",Survey!$M372="Closed-end", Survey!$M372="Split share corp"),TRUE,FALSE)</f>
        <v>0</v>
      </c>
      <c r="CI372" s="196" t="str">
        <f t="shared" si="235"/>
        <v>Fail</v>
      </c>
      <c r="CJ372" s="47">
        <f>SUM(SUMIF(Survey!EE372:EK372,{"&gt;0","&lt;0"})*{1,-1})</f>
        <v>0</v>
      </c>
      <c r="CK372" s="50">
        <f t="shared" si="236"/>
        <v>0</v>
      </c>
      <c r="CL372" s="49">
        <f t="shared" si="237"/>
        <v>100</v>
      </c>
      <c r="CM372" s="196" t="str">
        <f t="shared" si="238"/>
        <v>Fail</v>
      </c>
      <c r="CN372" s="47">
        <f>SUM(SUMIF(Survey!EM372:ES372,{"&gt;0","&lt;0"})*{1,-1})</f>
        <v>0</v>
      </c>
      <c r="CO372" s="50">
        <f t="shared" si="239"/>
        <v>0</v>
      </c>
      <c r="CP372" s="49">
        <f t="shared" si="240"/>
        <v>100</v>
      </c>
    </row>
    <row r="373" spans="1:94">
      <c r="A373" s="1">
        <v>370</v>
      </c>
      <c r="B373" s="37" t="str">
        <f t="shared" si="201"/>
        <v>Pass</v>
      </c>
      <c r="C373" s="37" t="str">
        <f>IF(COUNTBLANK(Survey!B373:ET373)=$C$2, "Pass", "Fail")</f>
        <v>Pass</v>
      </c>
      <c r="D373" s="37" t="str">
        <f t="shared" si="202"/>
        <v>Fail</v>
      </c>
      <c r="F373" s="196" t="str">
        <f t="shared" si="203"/>
        <v>Fail</v>
      </c>
      <c r="G373" s="43">
        <f>COUNTBLANK(Survey!B373:D373)+COUNTBLANK(Survey!G373)+COUNTBLANK(Survey!I373)+COUNTBLANK(Survey!L373:M373)+COUNTBLANK(Survey!P373)+COUNTBLANK(Survey!S373:U373)+COUNTBLANK(Survey!AA373:AC373)+COUNTBLANK(Survey!AF373:AG373)+COUNTBLANK(Survey!AK373)</f>
        <v>17</v>
      </c>
      <c r="H373" s="196" t="str">
        <f t="shared" si="204"/>
        <v>Pass</v>
      </c>
      <c r="I373" s="44">
        <f>LEN(Survey!E373)</f>
        <v>0</v>
      </c>
      <c r="J373" s="196" t="str">
        <f t="shared" si="205"/>
        <v>Pass</v>
      </c>
      <c r="K373" s="43">
        <f>LEN(Survey!F373)</f>
        <v>0</v>
      </c>
      <c r="L373" s="196" t="str">
        <f t="shared" si="206"/>
        <v>Pass</v>
      </c>
      <c r="M373" s="44">
        <f>LEN(Survey!H373)</f>
        <v>0</v>
      </c>
      <c r="N373" s="43" t="str">
        <f>IF(Survey!$L373="Prospectus fund", "Yes", "No")</f>
        <v>No</v>
      </c>
      <c r="O373" s="196" t="str">
        <f t="shared" si="207"/>
        <v>Pass</v>
      </c>
      <c r="P373" s="44">
        <f>MOD((LEN(Survey!J373)+2),11)</f>
        <v>2</v>
      </c>
      <c r="Q373" s="48" t="b">
        <f>IF(OR(Survey!$M373="ETF",Survey!$M373="ETF, alternative mutual fund",Survey!$M373="Closed-end", Survey!$M373="Split share corp", Survey!$I373="Yes"),TRUE,FALSE)</f>
        <v>0</v>
      </c>
      <c r="R373" s="196" t="str">
        <f>IFERROR(IF(AND(OR(U373=V373,V373 = "Either"),NOT(ISBLANK(Survey!K373))),"Pass","Fail"),"Pass")</f>
        <v>Fail</v>
      </c>
      <c r="S373" s="47" cm="1">
        <f t="array" ref="S373">SUM(SUMIF(Survey!BO373:CH373,{"&gt;0","&lt;0"})*{1,-1})</f>
        <v>0</v>
      </c>
      <c r="T373" s="54" cm="1">
        <f t="array" ref="T373">SUM(SUMIF(Survey!BR373,{"&gt;0","&lt;0"})*{1,-1})+SUM(SUMIF(Survey!CB373,{"&gt;0","&lt;0"})*{1,-1})</f>
        <v>0</v>
      </c>
      <c r="U373" s="54">
        <f>Survey!K373</f>
        <v>0</v>
      </c>
      <c r="V373" s="53" t="str">
        <f t="shared" si="208"/>
        <v>Stand-alone</v>
      </c>
      <c r="W373" s="196" t="str">
        <f t="shared" si="209"/>
        <v>Fail</v>
      </c>
      <c r="X373" s="93" cm="1">
        <f t="array" ref="X373">SUM(SUMIF(Survey!BO373:CH373,{"&gt;0","&lt;0"})*{1,-1})+SUM(SUMIF(Survey!CJ373:DC373,{"&gt;0","&lt;0"})*{1,-1})</f>
        <v>0</v>
      </c>
      <c r="Y373" s="93">
        <f>IFERROR(X373/(Survey!$AL373),0)</f>
        <v>0</v>
      </c>
      <c r="Z373" s="198" t="b">
        <f>IF(OR(Survey!$M373="Alternative strategy or hedge",Survey!$M373="Other",Survey!$L373="Prospectus fund"),TRUE,FALSE)</f>
        <v>0</v>
      </c>
      <c r="AA373" s="198" t="b">
        <f>NOT(ISBLANK(Survey!$M373))</f>
        <v>0</v>
      </c>
      <c r="AB373" s="196" t="str">
        <f t="shared" si="210"/>
        <v>Pass</v>
      </c>
      <c r="AC373" s="54" t="b">
        <f>NOT(ISNUMBER(SEARCH("Other",Survey!$P373)))</f>
        <v>1</v>
      </c>
      <c r="AD373" s="53" t="b">
        <f>NOT(ISBLANK(Survey!$Q373))</f>
        <v>0</v>
      </c>
      <c r="AE373" s="239" t="str" cm="1">
        <f t="array" ref="AE373">IF(OR(IF(OR($AG373+$AH373 = 2, $AI373=1), FALSE, TRUE), AND($AF373:$AF373 = 0)),"Pass","Fail")</f>
        <v>Pass</v>
      </c>
      <c r="AF373" s="235">
        <f>COUNTBLANK(Survey!$W373:$Z373)</f>
        <v>4</v>
      </c>
      <c r="AG373" s="235">
        <f>IF(Survey!$I373="Yes",1,0)</f>
        <v>0</v>
      </c>
      <c r="AH373" s="235">
        <f>IF(OR(Survey!$M373="Mutual fund",Survey!$M373="Alternative mutual fund",Survey!$M373="Money market"),1,0)</f>
        <v>0</v>
      </c>
      <c r="AI373" s="240">
        <f>IF(OR(Survey!$M373="ETF",Survey!$M373="ETF, alternative mutual fund"),1,0)</f>
        <v>0</v>
      </c>
      <c r="AJ373" s="196" t="str">
        <f t="shared" si="211"/>
        <v>Pass</v>
      </c>
      <c r="AK373" s="54" t="b">
        <f>NOT(ISNUMBER(SEARCH("Yes",Survey!$AC373)))</f>
        <v>1</v>
      </c>
      <c r="AL373" s="53" t="b">
        <f>IF(COUNTBLANK(Survey!$AD373:$AE373)=0,TRUE, FALSE)</f>
        <v>0</v>
      </c>
      <c r="AM373" s="196" t="str">
        <f t="shared" si="212"/>
        <v>Pass</v>
      </c>
      <c r="AN373" s="54" t="b">
        <f>NOT(ISNUMBER(SEARCH("Yes",Survey!$AF373)))</f>
        <v>1</v>
      </c>
      <c r="AO373" s="53" t="b">
        <f>NOT(ISBLANK(Survey!$AH373))</f>
        <v>0</v>
      </c>
      <c r="AP373" s="196" t="str">
        <f t="shared" si="213"/>
        <v>Pass</v>
      </c>
      <c r="AQ373" s="54" t="b">
        <f>NOT(OR(ISNUMBER(SEARCH("Other",Survey!$AH373)),ISNUMBER(SEARCH("Multiple",Survey!$AH373))))</f>
        <v>1</v>
      </c>
      <c r="AR373" s="53" t="b">
        <f>NOT(ISBLANK(Survey!$AI373))</f>
        <v>0</v>
      </c>
      <c r="AS373" s="196" t="str">
        <f t="shared" si="214"/>
        <v>Fail</v>
      </c>
      <c r="AT373" s="45">
        <f>(Survey!$AL373)</f>
        <v>0</v>
      </c>
      <c r="AU373" s="37" t="str">
        <f t="shared" si="215"/>
        <v>Fail</v>
      </c>
      <c r="AV373" s="38">
        <f>ABS(Survey!$AL373)</f>
        <v>0</v>
      </c>
      <c r="AW373" s="64">
        <f>ABS(Survey!$AM373)+Survey!$AN373-ABS(Survey!$AO373)+ABS(Survey!$AP373)-ABS(Survey!$AQ373)+ABS(Survey!$AR373)-ABS(Survey!$AS373)+Survey!$AT373</f>
        <v>0</v>
      </c>
      <c r="AX373" s="46" t="str">
        <f t="shared" si="216"/>
        <v>No holdings</v>
      </c>
      <c r="AY373" s="37">
        <f t="shared" si="217"/>
        <v>0</v>
      </c>
      <c r="AZ373" s="196" t="str">
        <f t="shared" si="218"/>
        <v>Pass</v>
      </c>
      <c r="BA373" s="54" t="b">
        <f>IF(ABS(Survey!$AT373)=0,TRUE,FALSE)</f>
        <v>1</v>
      </c>
      <c r="BB373" s="53" t="b">
        <f>NOT(ISBLANK(Survey!$AU373))</f>
        <v>0</v>
      </c>
      <c r="BC373" s="37" t="str">
        <f t="shared" si="219"/>
        <v>Fail</v>
      </c>
      <c r="BD373" s="38">
        <f>ABS(Survey!$AL373)</f>
        <v>0</v>
      </c>
      <c r="BE373" s="38" cm="1">
        <f t="array" ref="BE373">SUM(SUMIF(Survey!AW373:BD373,{"&gt;0","&lt;0"})*{1,-1})-SUM(SUMIF(Survey!BF373:BM373,{"&gt;0","&lt;0"})*{1,-1})</f>
        <v>0</v>
      </c>
      <c r="BF373" s="46" t="str">
        <f t="shared" si="220"/>
        <v>No holdings</v>
      </c>
      <c r="BG373" s="37">
        <f t="shared" si="221"/>
        <v>0</v>
      </c>
      <c r="BH373" s="196" t="str">
        <f t="shared" si="222"/>
        <v>Fail</v>
      </c>
      <c r="BI373" s="47">
        <f>ABS(Survey!$AL373)</f>
        <v>0</v>
      </c>
      <c r="BJ373" s="47" cm="1">
        <f t="array" ref="BJ373">SUM(SUMIF(Survey!BO373:CH373,{"&gt;0","&lt;0"})*{1,-1})-SUM(SUMIF(Survey!CJ373:DC373,{"&gt;0","&lt;0"})*{1,-1})</f>
        <v>0</v>
      </c>
      <c r="BK373" s="48" t="str">
        <f t="shared" si="223"/>
        <v>No holdings</v>
      </c>
      <c r="BL373" s="49">
        <f t="shared" si="224"/>
        <v>0</v>
      </c>
      <c r="BM373" s="196" t="str">
        <f t="shared" si="225"/>
        <v>Pass</v>
      </c>
      <c r="BN373" s="54" t="b">
        <f>IF(ABS(Survey!$CH373)=0,TRUE,FALSE)</f>
        <v>1</v>
      </c>
      <c r="BO373" s="53" t="b">
        <f>NOT(ISBLANK(Survey!$CI373))</f>
        <v>0</v>
      </c>
      <c r="BP373" s="196" t="str">
        <f t="shared" si="226"/>
        <v>Pass</v>
      </c>
      <c r="BQ373" s="54" t="b">
        <f>IF(ABS(Survey!$DC373)=0,TRUE,FALSE)</f>
        <v>1</v>
      </c>
      <c r="BR373" s="53" t="b">
        <f>NOT(ISBLANK(Survey!$DD373))</f>
        <v>0</v>
      </c>
      <c r="BS373" s="37" t="str">
        <f t="shared" si="227"/>
        <v>Pass</v>
      </c>
      <c r="BT373" s="38" cm="1">
        <f t="array" ref="BT373">SUM(SUMIF(Survey!CD373,{"&gt;0","&lt;0"})*{1,-1})+SUM(SUMIF(Survey!CY373,{"&gt;0","&lt;0"})*{1,-1})</f>
        <v>0</v>
      </c>
      <c r="BU373" s="38">
        <f>SUM(SUMIF(Survey!DF373:DL373,{"&gt;0","&lt;0"})*{1,-1})+SUM(SUMIF(Survey!DN373:DT373,{"&gt;0","&lt;0"})*{1,-1})</f>
        <v>0</v>
      </c>
      <c r="BV373" s="37">
        <f t="shared" si="228"/>
        <v>0</v>
      </c>
      <c r="BW373" s="37">
        <f t="shared" si="229"/>
        <v>0</v>
      </c>
      <c r="BX373" s="196" t="str">
        <f t="shared" si="230"/>
        <v>Pass</v>
      </c>
      <c r="BY373" s="54" t="b">
        <f>IF(ABS(Survey!$DL373)=0,TRUE,FALSE)</f>
        <v>1</v>
      </c>
      <c r="BZ373" s="53" t="b">
        <f>NOT(ISBLANK(Survey!DM373))</f>
        <v>0</v>
      </c>
      <c r="CA373" s="196" t="str">
        <f t="shared" si="231"/>
        <v>Pass</v>
      </c>
      <c r="CB373" s="54" t="b">
        <f>IF(ABS(Survey!$DT373)=0,TRUE,FALSE)</f>
        <v>1</v>
      </c>
      <c r="CC373" s="53" t="b">
        <f>NOT(ISBLANK(Survey!$DU373))</f>
        <v>0</v>
      </c>
      <c r="CD373" s="196" t="str">
        <f t="shared" si="232"/>
        <v>Fail</v>
      </c>
      <c r="CE373" s="47">
        <f>SUM(SUMIF(Survey!EA373:EC373,{"&gt;0","&lt;0"})*{1,-1})</f>
        <v>0</v>
      </c>
      <c r="CF373" s="50">
        <f t="shared" si="233"/>
        <v>0</v>
      </c>
      <c r="CG373" s="50">
        <f t="shared" si="234"/>
        <v>100</v>
      </c>
      <c r="CH373" s="48" t="b">
        <f>IF(OR(Survey!$M373="ETF",Survey!$M373="ETF, alternative mutual fund",Survey!$M373="Closed-end", Survey!$M373="Split share corp"),TRUE,FALSE)</f>
        <v>0</v>
      </c>
      <c r="CI373" s="196" t="str">
        <f t="shared" si="235"/>
        <v>Fail</v>
      </c>
      <c r="CJ373" s="47">
        <f>SUM(SUMIF(Survey!EE373:EK373,{"&gt;0","&lt;0"})*{1,-1})</f>
        <v>0</v>
      </c>
      <c r="CK373" s="50">
        <f t="shared" si="236"/>
        <v>0</v>
      </c>
      <c r="CL373" s="49">
        <f t="shared" si="237"/>
        <v>100</v>
      </c>
      <c r="CM373" s="196" t="str">
        <f t="shared" si="238"/>
        <v>Fail</v>
      </c>
      <c r="CN373" s="47">
        <f>SUM(SUMIF(Survey!EM373:ES373,{"&gt;0","&lt;0"})*{1,-1})</f>
        <v>0</v>
      </c>
      <c r="CO373" s="50">
        <f t="shared" si="239"/>
        <v>0</v>
      </c>
      <c r="CP373" s="49">
        <f t="shared" si="240"/>
        <v>100</v>
      </c>
    </row>
    <row r="374" spans="1:94">
      <c r="A374" s="1">
        <v>371</v>
      </c>
      <c r="B374" s="37" t="str">
        <f t="shared" si="201"/>
        <v>Pass</v>
      </c>
      <c r="C374" s="37" t="str">
        <f>IF(COUNTBLANK(Survey!B374:ET374)=$C$2, "Pass", "Fail")</f>
        <v>Pass</v>
      </c>
      <c r="D374" s="37" t="str">
        <f t="shared" si="202"/>
        <v>Fail</v>
      </c>
      <c r="F374" s="196" t="str">
        <f t="shared" si="203"/>
        <v>Fail</v>
      </c>
      <c r="G374" s="43">
        <f>COUNTBLANK(Survey!B374:D374)+COUNTBLANK(Survey!G374)+COUNTBLANK(Survey!I374)+COUNTBLANK(Survey!L374:M374)+COUNTBLANK(Survey!P374)+COUNTBLANK(Survey!S374:U374)+COUNTBLANK(Survey!AA374:AC374)+COUNTBLANK(Survey!AF374:AG374)+COUNTBLANK(Survey!AK374)</f>
        <v>17</v>
      </c>
      <c r="H374" s="196" t="str">
        <f t="shared" si="204"/>
        <v>Pass</v>
      </c>
      <c r="I374" s="44">
        <f>LEN(Survey!E374)</f>
        <v>0</v>
      </c>
      <c r="J374" s="196" t="str">
        <f t="shared" si="205"/>
        <v>Pass</v>
      </c>
      <c r="K374" s="43">
        <f>LEN(Survey!F374)</f>
        <v>0</v>
      </c>
      <c r="L374" s="196" t="str">
        <f t="shared" si="206"/>
        <v>Pass</v>
      </c>
      <c r="M374" s="44">
        <f>LEN(Survey!H374)</f>
        <v>0</v>
      </c>
      <c r="N374" s="43" t="str">
        <f>IF(Survey!$L374="Prospectus fund", "Yes", "No")</f>
        <v>No</v>
      </c>
      <c r="O374" s="196" t="str">
        <f t="shared" si="207"/>
        <v>Pass</v>
      </c>
      <c r="P374" s="44">
        <f>MOD((LEN(Survey!J374)+2),11)</f>
        <v>2</v>
      </c>
      <c r="Q374" s="48" t="b">
        <f>IF(OR(Survey!$M374="ETF",Survey!$M374="ETF, alternative mutual fund",Survey!$M374="Closed-end", Survey!$M374="Split share corp", Survey!$I374="Yes"),TRUE,FALSE)</f>
        <v>0</v>
      </c>
      <c r="R374" s="196" t="str">
        <f>IFERROR(IF(AND(OR(U374=V374,V374 = "Either"),NOT(ISBLANK(Survey!K374))),"Pass","Fail"),"Pass")</f>
        <v>Fail</v>
      </c>
      <c r="S374" s="47" cm="1">
        <f t="array" ref="S374">SUM(SUMIF(Survey!BO374:CH374,{"&gt;0","&lt;0"})*{1,-1})</f>
        <v>0</v>
      </c>
      <c r="T374" s="54" cm="1">
        <f t="array" ref="T374">SUM(SUMIF(Survey!BR374,{"&gt;0","&lt;0"})*{1,-1})+SUM(SUMIF(Survey!CB374,{"&gt;0","&lt;0"})*{1,-1})</f>
        <v>0</v>
      </c>
      <c r="U374" s="54">
        <f>Survey!K374</f>
        <v>0</v>
      </c>
      <c r="V374" s="53" t="str">
        <f t="shared" si="208"/>
        <v>Stand-alone</v>
      </c>
      <c r="W374" s="196" t="str">
        <f t="shared" si="209"/>
        <v>Fail</v>
      </c>
      <c r="X374" s="93" cm="1">
        <f t="array" ref="X374">SUM(SUMIF(Survey!BO374:CH374,{"&gt;0","&lt;0"})*{1,-1})+SUM(SUMIF(Survey!CJ374:DC374,{"&gt;0","&lt;0"})*{1,-1})</f>
        <v>0</v>
      </c>
      <c r="Y374" s="93">
        <f>IFERROR(X374/(Survey!$AL374),0)</f>
        <v>0</v>
      </c>
      <c r="Z374" s="198" t="b">
        <f>IF(OR(Survey!$M374="Alternative strategy or hedge",Survey!$M374="Other",Survey!$L374="Prospectus fund"),TRUE,FALSE)</f>
        <v>0</v>
      </c>
      <c r="AA374" s="198" t="b">
        <f>NOT(ISBLANK(Survey!$M374))</f>
        <v>0</v>
      </c>
      <c r="AB374" s="196" t="str">
        <f t="shared" si="210"/>
        <v>Pass</v>
      </c>
      <c r="AC374" s="54" t="b">
        <f>NOT(ISNUMBER(SEARCH("Other",Survey!$P374)))</f>
        <v>1</v>
      </c>
      <c r="AD374" s="53" t="b">
        <f>NOT(ISBLANK(Survey!$Q374))</f>
        <v>0</v>
      </c>
      <c r="AE374" s="239" t="str" cm="1">
        <f t="array" ref="AE374">IF(OR(IF(OR($AG374+$AH374 = 2, $AI374=1), FALSE, TRUE), AND($AF374:$AF374 = 0)),"Pass","Fail")</f>
        <v>Pass</v>
      </c>
      <c r="AF374" s="235">
        <f>COUNTBLANK(Survey!$W374:$Z374)</f>
        <v>4</v>
      </c>
      <c r="AG374" s="235">
        <f>IF(Survey!$I374="Yes",1,0)</f>
        <v>0</v>
      </c>
      <c r="AH374" s="235">
        <f>IF(OR(Survey!$M374="Mutual fund",Survey!$M374="Alternative mutual fund",Survey!$M374="Money market"),1,0)</f>
        <v>0</v>
      </c>
      <c r="AI374" s="240">
        <f>IF(OR(Survey!$M374="ETF",Survey!$M374="ETF, alternative mutual fund"),1,0)</f>
        <v>0</v>
      </c>
      <c r="AJ374" s="196" t="str">
        <f t="shared" si="211"/>
        <v>Pass</v>
      </c>
      <c r="AK374" s="54" t="b">
        <f>NOT(ISNUMBER(SEARCH("Yes",Survey!$AC374)))</f>
        <v>1</v>
      </c>
      <c r="AL374" s="53" t="b">
        <f>IF(COUNTBLANK(Survey!$AD374:$AE374)=0,TRUE, FALSE)</f>
        <v>0</v>
      </c>
      <c r="AM374" s="196" t="str">
        <f t="shared" si="212"/>
        <v>Pass</v>
      </c>
      <c r="AN374" s="54" t="b">
        <f>NOT(ISNUMBER(SEARCH("Yes",Survey!$AF374)))</f>
        <v>1</v>
      </c>
      <c r="AO374" s="53" t="b">
        <f>NOT(ISBLANK(Survey!$AH374))</f>
        <v>0</v>
      </c>
      <c r="AP374" s="196" t="str">
        <f t="shared" si="213"/>
        <v>Pass</v>
      </c>
      <c r="AQ374" s="54" t="b">
        <f>NOT(OR(ISNUMBER(SEARCH("Other",Survey!$AH374)),ISNUMBER(SEARCH("Multiple",Survey!$AH374))))</f>
        <v>1</v>
      </c>
      <c r="AR374" s="53" t="b">
        <f>NOT(ISBLANK(Survey!$AI374))</f>
        <v>0</v>
      </c>
      <c r="AS374" s="196" t="str">
        <f t="shared" si="214"/>
        <v>Fail</v>
      </c>
      <c r="AT374" s="45">
        <f>(Survey!$AL374)</f>
        <v>0</v>
      </c>
      <c r="AU374" s="37" t="str">
        <f t="shared" si="215"/>
        <v>Fail</v>
      </c>
      <c r="AV374" s="38">
        <f>ABS(Survey!$AL374)</f>
        <v>0</v>
      </c>
      <c r="AW374" s="64">
        <f>ABS(Survey!$AM374)+Survey!$AN374-ABS(Survey!$AO374)+ABS(Survey!$AP374)-ABS(Survey!$AQ374)+ABS(Survey!$AR374)-ABS(Survey!$AS374)+Survey!$AT374</f>
        <v>0</v>
      </c>
      <c r="AX374" s="46" t="str">
        <f t="shared" si="216"/>
        <v>No holdings</v>
      </c>
      <c r="AY374" s="37">
        <f t="shared" si="217"/>
        <v>0</v>
      </c>
      <c r="AZ374" s="196" t="str">
        <f t="shared" si="218"/>
        <v>Pass</v>
      </c>
      <c r="BA374" s="54" t="b">
        <f>IF(ABS(Survey!$AT374)=0,TRUE,FALSE)</f>
        <v>1</v>
      </c>
      <c r="BB374" s="53" t="b">
        <f>NOT(ISBLANK(Survey!$AU374))</f>
        <v>0</v>
      </c>
      <c r="BC374" s="37" t="str">
        <f t="shared" si="219"/>
        <v>Fail</v>
      </c>
      <c r="BD374" s="38">
        <f>ABS(Survey!$AL374)</f>
        <v>0</v>
      </c>
      <c r="BE374" s="38" cm="1">
        <f t="array" ref="BE374">SUM(SUMIF(Survey!AW374:BD374,{"&gt;0","&lt;0"})*{1,-1})-SUM(SUMIF(Survey!BF374:BM374,{"&gt;0","&lt;0"})*{1,-1})</f>
        <v>0</v>
      </c>
      <c r="BF374" s="46" t="str">
        <f t="shared" si="220"/>
        <v>No holdings</v>
      </c>
      <c r="BG374" s="37">
        <f t="shared" si="221"/>
        <v>0</v>
      </c>
      <c r="BH374" s="196" t="str">
        <f t="shared" si="222"/>
        <v>Fail</v>
      </c>
      <c r="BI374" s="47">
        <f>ABS(Survey!$AL374)</f>
        <v>0</v>
      </c>
      <c r="BJ374" s="47" cm="1">
        <f t="array" ref="BJ374">SUM(SUMIF(Survey!BO374:CH374,{"&gt;0","&lt;0"})*{1,-1})-SUM(SUMIF(Survey!CJ374:DC374,{"&gt;0","&lt;0"})*{1,-1})</f>
        <v>0</v>
      </c>
      <c r="BK374" s="48" t="str">
        <f t="shared" si="223"/>
        <v>No holdings</v>
      </c>
      <c r="BL374" s="49">
        <f t="shared" si="224"/>
        <v>0</v>
      </c>
      <c r="BM374" s="196" t="str">
        <f t="shared" si="225"/>
        <v>Pass</v>
      </c>
      <c r="BN374" s="54" t="b">
        <f>IF(ABS(Survey!$CH374)=0,TRUE,FALSE)</f>
        <v>1</v>
      </c>
      <c r="BO374" s="53" t="b">
        <f>NOT(ISBLANK(Survey!$CI374))</f>
        <v>0</v>
      </c>
      <c r="BP374" s="196" t="str">
        <f t="shared" si="226"/>
        <v>Pass</v>
      </c>
      <c r="BQ374" s="54" t="b">
        <f>IF(ABS(Survey!$DC374)=0,TRUE,FALSE)</f>
        <v>1</v>
      </c>
      <c r="BR374" s="53" t="b">
        <f>NOT(ISBLANK(Survey!$DD374))</f>
        <v>0</v>
      </c>
      <c r="BS374" s="37" t="str">
        <f t="shared" si="227"/>
        <v>Pass</v>
      </c>
      <c r="BT374" s="38" cm="1">
        <f t="array" ref="BT374">SUM(SUMIF(Survey!CD374,{"&gt;0","&lt;0"})*{1,-1})+SUM(SUMIF(Survey!CY374,{"&gt;0","&lt;0"})*{1,-1})</f>
        <v>0</v>
      </c>
      <c r="BU374" s="38">
        <f>SUM(SUMIF(Survey!DF374:DL374,{"&gt;0","&lt;0"})*{1,-1})+SUM(SUMIF(Survey!DN374:DT374,{"&gt;0","&lt;0"})*{1,-1})</f>
        <v>0</v>
      </c>
      <c r="BV374" s="37">
        <f t="shared" si="228"/>
        <v>0</v>
      </c>
      <c r="BW374" s="37">
        <f t="shared" si="229"/>
        <v>0</v>
      </c>
      <c r="BX374" s="196" t="str">
        <f t="shared" si="230"/>
        <v>Pass</v>
      </c>
      <c r="BY374" s="54" t="b">
        <f>IF(ABS(Survey!$DL374)=0,TRUE,FALSE)</f>
        <v>1</v>
      </c>
      <c r="BZ374" s="53" t="b">
        <f>NOT(ISBLANK(Survey!DM374))</f>
        <v>0</v>
      </c>
      <c r="CA374" s="196" t="str">
        <f t="shared" si="231"/>
        <v>Pass</v>
      </c>
      <c r="CB374" s="54" t="b">
        <f>IF(ABS(Survey!$DT374)=0,TRUE,FALSE)</f>
        <v>1</v>
      </c>
      <c r="CC374" s="53" t="b">
        <f>NOT(ISBLANK(Survey!$DU374))</f>
        <v>0</v>
      </c>
      <c r="CD374" s="196" t="str">
        <f t="shared" si="232"/>
        <v>Fail</v>
      </c>
      <c r="CE374" s="47">
        <f>SUM(SUMIF(Survey!EA374:EC374,{"&gt;0","&lt;0"})*{1,-1})</f>
        <v>0</v>
      </c>
      <c r="CF374" s="50">
        <f t="shared" si="233"/>
        <v>0</v>
      </c>
      <c r="CG374" s="50">
        <f t="shared" si="234"/>
        <v>100</v>
      </c>
      <c r="CH374" s="48" t="b">
        <f>IF(OR(Survey!$M374="ETF",Survey!$M374="ETF, alternative mutual fund",Survey!$M374="Closed-end", Survey!$M374="Split share corp"),TRUE,FALSE)</f>
        <v>0</v>
      </c>
      <c r="CI374" s="196" t="str">
        <f t="shared" si="235"/>
        <v>Fail</v>
      </c>
      <c r="CJ374" s="47">
        <f>SUM(SUMIF(Survey!EE374:EK374,{"&gt;0","&lt;0"})*{1,-1})</f>
        <v>0</v>
      </c>
      <c r="CK374" s="50">
        <f t="shared" si="236"/>
        <v>0</v>
      </c>
      <c r="CL374" s="49">
        <f t="shared" si="237"/>
        <v>100</v>
      </c>
      <c r="CM374" s="196" t="str">
        <f t="shared" si="238"/>
        <v>Fail</v>
      </c>
      <c r="CN374" s="47">
        <f>SUM(SUMIF(Survey!EM374:ES374,{"&gt;0","&lt;0"})*{1,-1})</f>
        <v>0</v>
      </c>
      <c r="CO374" s="50">
        <f t="shared" si="239"/>
        <v>0</v>
      </c>
      <c r="CP374" s="49">
        <f t="shared" si="240"/>
        <v>100</v>
      </c>
    </row>
    <row r="375" spans="1:94">
      <c r="A375" s="1">
        <v>372</v>
      </c>
      <c r="B375" s="37" t="str">
        <f t="shared" si="201"/>
        <v>Pass</v>
      </c>
      <c r="C375" s="37" t="str">
        <f>IF(COUNTBLANK(Survey!B375:ET375)=$C$2, "Pass", "Fail")</f>
        <v>Pass</v>
      </c>
      <c r="D375" s="37" t="str">
        <f t="shared" si="202"/>
        <v>Fail</v>
      </c>
      <c r="F375" s="196" t="str">
        <f t="shared" si="203"/>
        <v>Fail</v>
      </c>
      <c r="G375" s="43">
        <f>COUNTBLANK(Survey!B375:D375)+COUNTBLANK(Survey!G375)+COUNTBLANK(Survey!I375)+COUNTBLANK(Survey!L375:M375)+COUNTBLANK(Survey!P375)+COUNTBLANK(Survey!S375:U375)+COUNTBLANK(Survey!AA375:AC375)+COUNTBLANK(Survey!AF375:AG375)+COUNTBLANK(Survey!AK375)</f>
        <v>17</v>
      </c>
      <c r="H375" s="196" t="str">
        <f t="shared" si="204"/>
        <v>Pass</v>
      </c>
      <c r="I375" s="44">
        <f>LEN(Survey!E375)</f>
        <v>0</v>
      </c>
      <c r="J375" s="196" t="str">
        <f t="shared" si="205"/>
        <v>Pass</v>
      </c>
      <c r="K375" s="43">
        <f>LEN(Survey!F375)</f>
        <v>0</v>
      </c>
      <c r="L375" s="196" t="str">
        <f t="shared" si="206"/>
        <v>Pass</v>
      </c>
      <c r="M375" s="44">
        <f>LEN(Survey!H375)</f>
        <v>0</v>
      </c>
      <c r="N375" s="43" t="str">
        <f>IF(Survey!$L375="Prospectus fund", "Yes", "No")</f>
        <v>No</v>
      </c>
      <c r="O375" s="196" t="str">
        <f t="shared" si="207"/>
        <v>Pass</v>
      </c>
      <c r="P375" s="44">
        <f>MOD((LEN(Survey!J375)+2),11)</f>
        <v>2</v>
      </c>
      <c r="Q375" s="48" t="b">
        <f>IF(OR(Survey!$M375="ETF",Survey!$M375="ETF, alternative mutual fund",Survey!$M375="Closed-end", Survey!$M375="Split share corp", Survey!$I375="Yes"),TRUE,FALSE)</f>
        <v>0</v>
      </c>
      <c r="R375" s="196" t="str">
        <f>IFERROR(IF(AND(OR(U375=V375,V375 = "Either"),NOT(ISBLANK(Survey!K375))),"Pass","Fail"),"Pass")</f>
        <v>Fail</v>
      </c>
      <c r="S375" s="47" cm="1">
        <f t="array" ref="S375">SUM(SUMIF(Survey!BO375:CH375,{"&gt;0","&lt;0"})*{1,-1})</f>
        <v>0</v>
      </c>
      <c r="T375" s="54" cm="1">
        <f t="array" ref="T375">SUM(SUMIF(Survey!BR375,{"&gt;0","&lt;0"})*{1,-1})+SUM(SUMIF(Survey!CB375,{"&gt;0","&lt;0"})*{1,-1})</f>
        <v>0</v>
      </c>
      <c r="U375" s="54">
        <f>Survey!K375</f>
        <v>0</v>
      </c>
      <c r="V375" s="53" t="str">
        <f t="shared" si="208"/>
        <v>Stand-alone</v>
      </c>
      <c r="W375" s="196" t="str">
        <f t="shared" si="209"/>
        <v>Fail</v>
      </c>
      <c r="X375" s="93" cm="1">
        <f t="array" ref="X375">SUM(SUMIF(Survey!BO375:CH375,{"&gt;0","&lt;0"})*{1,-1})+SUM(SUMIF(Survey!CJ375:DC375,{"&gt;0","&lt;0"})*{1,-1})</f>
        <v>0</v>
      </c>
      <c r="Y375" s="93">
        <f>IFERROR(X375/(Survey!$AL375),0)</f>
        <v>0</v>
      </c>
      <c r="Z375" s="198" t="b">
        <f>IF(OR(Survey!$M375="Alternative strategy or hedge",Survey!$M375="Other",Survey!$L375="Prospectus fund"),TRUE,FALSE)</f>
        <v>0</v>
      </c>
      <c r="AA375" s="198" t="b">
        <f>NOT(ISBLANK(Survey!$M375))</f>
        <v>0</v>
      </c>
      <c r="AB375" s="196" t="str">
        <f t="shared" si="210"/>
        <v>Pass</v>
      </c>
      <c r="AC375" s="54" t="b">
        <f>NOT(ISNUMBER(SEARCH("Other",Survey!$P375)))</f>
        <v>1</v>
      </c>
      <c r="AD375" s="53" t="b">
        <f>NOT(ISBLANK(Survey!$Q375))</f>
        <v>0</v>
      </c>
      <c r="AE375" s="239" t="str" cm="1">
        <f t="array" ref="AE375">IF(OR(IF(OR($AG375+$AH375 = 2, $AI375=1), FALSE, TRUE), AND($AF375:$AF375 = 0)),"Pass","Fail")</f>
        <v>Pass</v>
      </c>
      <c r="AF375" s="235">
        <f>COUNTBLANK(Survey!$W375:$Z375)</f>
        <v>4</v>
      </c>
      <c r="AG375" s="235">
        <f>IF(Survey!$I375="Yes",1,0)</f>
        <v>0</v>
      </c>
      <c r="AH375" s="235">
        <f>IF(OR(Survey!$M375="Mutual fund",Survey!$M375="Alternative mutual fund",Survey!$M375="Money market"),1,0)</f>
        <v>0</v>
      </c>
      <c r="AI375" s="240">
        <f>IF(OR(Survey!$M375="ETF",Survey!$M375="ETF, alternative mutual fund"),1,0)</f>
        <v>0</v>
      </c>
      <c r="AJ375" s="196" t="str">
        <f t="shared" si="211"/>
        <v>Pass</v>
      </c>
      <c r="AK375" s="54" t="b">
        <f>NOT(ISNUMBER(SEARCH("Yes",Survey!$AC375)))</f>
        <v>1</v>
      </c>
      <c r="AL375" s="53" t="b">
        <f>IF(COUNTBLANK(Survey!$AD375:$AE375)=0,TRUE, FALSE)</f>
        <v>0</v>
      </c>
      <c r="AM375" s="196" t="str">
        <f t="shared" si="212"/>
        <v>Pass</v>
      </c>
      <c r="AN375" s="54" t="b">
        <f>NOT(ISNUMBER(SEARCH("Yes",Survey!$AF375)))</f>
        <v>1</v>
      </c>
      <c r="AO375" s="53" t="b">
        <f>NOT(ISBLANK(Survey!$AH375))</f>
        <v>0</v>
      </c>
      <c r="AP375" s="196" t="str">
        <f t="shared" si="213"/>
        <v>Pass</v>
      </c>
      <c r="AQ375" s="54" t="b">
        <f>NOT(OR(ISNUMBER(SEARCH("Other",Survey!$AH375)),ISNUMBER(SEARCH("Multiple",Survey!$AH375))))</f>
        <v>1</v>
      </c>
      <c r="AR375" s="53" t="b">
        <f>NOT(ISBLANK(Survey!$AI375))</f>
        <v>0</v>
      </c>
      <c r="AS375" s="196" t="str">
        <f t="shared" si="214"/>
        <v>Fail</v>
      </c>
      <c r="AT375" s="45">
        <f>(Survey!$AL375)</f>
        <v>0</v>
      </c>
      <c r="AU375" s="37" t="str">
        <f t="shared" si="215"/>
        <v>Fail</v>
      </c>
      <c r="AV375" s="38">
        <f>ABS(Survey!$AL375)</f>
        <v>0</v>
      </c>
      <c r="AW375" s="64">
        <f>ABS(Survey!$AM375)+Survey!$AN375-ABS(Survey!$AO375)+ABS(Survey!$AP375)-ABS(Survey!$AQ375)+ABS(Survey!$AR375)-ABS(Survey!$AS375)+Survey!$AT375</f>
        <v>0</v>
      </c>
      <c r="AX375" s="46" t="str">
        <f t="shared" si="216"/>
        <v>No holdings</v>
      </c>
      <c r="AY375" s="37">
        <f t="shared" si="217"/>
        <v>0</v>
      </c>
      <c r="AZ375" s="196" t="str">
        <f t="shared" si="218"/>
        <v>Pass</v>
      </c>
      <c r="BA375" s="54" t="b">
        <f>IF(ABS(Survey!$AT375)=0,TRUE,FALSE)</f>
        <v>1</v>
      </c>
      <c r="BB375" s="53" t="b">
        <f>NOT(ISBLANK(Survey!$AU375))</f>
        <v>0</v>
      </c>
      <c r="BC375" s="37" t="str">
        <f t="shared" si="219"/>
        <v>Fail</v>
      </c>
      <c r="BD375" s="38">
        <f>ABS(Survey!$AL375)</f>
        <v>0</v>
      </c>
      <c r="BE375" s="38" cm="1">
        <f t="array" ref="BE375">SUM(SUMIF(Survey!AW375:BD375,{"&gt;0","&lt;0"})*{1,-1})-SUM(SUMIF(Survey!BF375:BM375,{"&gt;0","&lt;0"})*{1,-1})</f>
        <v>0</v>
      </c>
      <c r="BF375" s="46" t="str">
        <f t="shared" si="220"/>
        <v>No holdings</v>
      </c>
      <c r="BG375" s="37">
        <f t="shared" si="221"/>
        <v>0</v>
      </c>
      <c r="BH375" s="196" t="str">
        <f t="shared" si="222"/>
        <v>Fail</v>
      </c>
      <c r="BI375" s="47">
        <f>ABS(Survey!$AL375)</f>
        <v>0</v>
      </c>
      <c r="BJ375" s="47" cm="1">
        <f t="array" ref="BJ375">SUM(SUMIF(Survey!BO375:CH375,{"&gt;0","&lt;0"})*{1,-1})-SUM(SUMIF(Survey!CJ375:DC375,{"&gt;0","&lt;0"})*{1,-1})</f>
        <v>0</v>
      </c>
      <c r="BK375" s="48" t="str">
        <f t="shared" si="223"/>
        <v>No holdings</v>
      </c>
      <c r="BL375" s="49">
        <f t="shared" si="224"/>
        <v>0</v>
      </c>
      <c r="BM375" s="196" t="str">
        <f t="shared" si="225"/>
        <v>Pass</v>
      </c>
      <c r="BN375" s="54" t="b">
        <f>IF(ABS(Survey!$CH375)=0,TRUE,FALSE)</f>
        <v>1</v>
      </c>
      <c r="BO375" s="53" t="b">
        <f>NOT(ISBLANK(Survey!$CI375))</f>
        <v>0</v>
      </c>
      <c r="BP375" s="196" t="str">
        <f t="shared" si="226"/>
        <v>Pass</v>
      </c>
      <c r="BQ375" s="54" t="b">
        <f>IF(ABS(Survey!$DC375)=0,TRUE,FALSE)</f>
        <v>1</v>
      </c>
      <c r="BR375" s="53" t="b">
        <f>NOT(ISBLANK(Survey!$DD375))</f>
        <v>0</v>
      </c>
      <c r="BS375" s="37" t="str">
        <f t="shared" si="227"/>
        <v>Pass</v>
      </c>
      <c r="BT375" s="38" cm="1">
        <f t="array" ref="BT375">SUM(SUMIF(Survey!CD375,{"&gt;0","&lt;0"})*{1,-1})+SUM(SUMIF(Survey!CY375,{"&gt;0","&lt;0"})*{1,-1})</f>
        <v>0</v>
      </c>
      <c r="BU375" s="38">
        <f>SUM(SUMIF(Survey!DF375:DL375,{"&gt;0","&lt;0"})*{1,-1})+SUM(SUMIF(Survey!DN375:DT375,{"&gt;0","&lt;0"})*{1,-1})</f>
        <v>0</v>
      </c>
      <c r="BV375" s="37">
        <f t="shared" si="228"/>
        <v>0</v>
      </c>
      <c r="BW375" s="37">
        <f t="shared" si="229"/>
        <v>0</v>
      </c>
      <c r="BX375" s="196" t="str">
        <f t="shared" si="230"/>
        <v>Pass</v>
      </c>
      <c r="BY375" s="54" t="b">
        <f>IF(ABS(Survey!$DL375)=0,TRUE,FALSE)</f>
        <v>1</v>
      </c>
      <c r="BZ375" s="53" t="b">
        <f>NOT(ISBLANK(Survey!DM375))</f>
        <v>0</v>
      </c>
      <c r="CA375" s="196" t="str">
        <f t="shared" si="231"/>
        <v>Pass</v>
      </c>
      <c r="CB375" s="54" t="b">
        <f>IF(ABS(Survey!$DT375)=0,TRUE,FALSE)</f>
        <v>1</v>
      </c>
      <c r="CC375" s="53" t="b">
        <f>NOT(ISBLANK(Survey!$DU375))</f>
        <v>0</v>
      </c>
      <c r="CD375" s="196" t="str">
        <f t="shared" si="232"/>
        <v>Fail</v>
      </c>
      <c r="CE375" s="47">
        <f>SUM(SUMIF(Survey!EA375:EC375,{"&gt;0","&lt;0"})*{1,-1})</f>
        <v>0</v>
      </c>
      <c r="CF375" s="50">
        <f t="shared" si="233"/>
        <v>0</v>
      </c>
      <c r="CG375" s="50">
        <f t="shared" si="234"/>
        <v>100</v>
      </c>
      <c r="CH375" s="48" t="b">
        <f>IF(OR(Survey!$M375="ETF",Survey!$M375="ETF, alternative mutual fund",Survey!$M375="Closed-end", Survey!$M375="Split share corp"),TRUE,FALSE)</f>
        <v>0</v>
      </c>
      <c r="CI375" s="196" t="str">
        <f t="shared" si="235"/>
        <v>Fail</v>
      </c>
      <c r="CJ375" s="47">
        <f>SUM(SUMIF(Survey!EE375:EK375,{"&gt;0","&lt;0"})*{1,-1})</f>
        <v>0</v>
      </c>
      <c r="CK375" s="50">
        <f t="shared" si="236"/>
        <v>0</v>
      </c>
      <c r="CL375" s="49">
        <f t="shared" si="237"/>
        <v>100</v>
      </c>
      <c r="CM375" s="196" t="str">
        <f t="shared" si="238"/>
        <v>Fail</v>
      </c>
      <c r="CN375" s="47">
        <f>SUM(SUMIF(Survey!EM375:ES375,{"&gt;0","&lt;0"})*{1,-1})</f>
        <v>0</v>
      </c>
      <c r="CO375" s="50">
        <f t="shared" si="239"/>
        <v>0</v>
      </c>
      <c r="CP375" s="49">
        <f t="shared" si="240"/>
        <v>100</v>
      </c>
    </row>
    <row r="376" spans="1:94">
      <c r="A376" s="1">
        <v>373</v>
      </c>
      <c r="B376" s="37" t="str">
        <f t="shared" si="201"/>
        <v>Pass</v>
      </c>
      <c r="C376" s="37" t="str">
        <f>IF(COUNTBLANK(Survey!B376:ET376)=$C$2, "Pass", "Fail")</f>
        <v>Pass</v>
      </c>
      <c r="D376" s="37" t="str">
        <f t="shared" si="202"/>
        <v>Fail</v>
      </c>
      <c r="F376" s="196" t="str">
        <f t="shared" si="203"/>
        <v>Fail</v>
      </c>
      <c r="G376" s="43">
        <f>COUNTBLANK(Survey!B376:D376)+COUNTBLANK(Survey!G376)+COUNTBLANK(Survey!I376)+COUNTBLANK(Survey!L376:M376)+COUNTBLANK(Survey!P376)+COUNTBLANK(Survey!S376:U376)+COUNTBLANK(Survey!AA376:AC376)+COUNTBLANK(Survey!AF376:AG376)+COUNTBLANK(Survey!AK376)</f>
        <v>17</v>
      </c>
      <c r="H376" s="196" t="str">
        <f t="shared" si="204"/>
        <v>Pass</v>
      </c>
      <c r="I376" s="44">
        <f>LEN(Survey!E376)</f>
        <v>0</v>
      </c>
      <c r="J376" s="196" t="str">
        <f t="shared" si="205"/>
        <v>Pass</v>
      </c>
      <c r="K376" s="43">
        <f>LEN(Survey!F376)</f>
        <v>0</v>
      </c>
      <c r="L376" s="196" t="str">
        <f t="shared" si="206"/>
        <v>Pass</v>
      </c>
      <c r="M376" s="44">
        <f>LEN(Survey!H376)</f>
        <v>0</v>
      </c>
      <c r="N376" s="43" t="str">
        <f>IF(Survey!$L376="Prospectus fund", "Yes", "No")</f>
        <v>No</v>
      </c>
      <c r="O376" s="196" t="str">
        <f t="shared" si="207"/>
        <v>Pass</v>
      </c>
      <c r="P376" s="44">
        <f>MOD((LEN(Survey!J376)+2),11)</f>
        <v>2</v>
      </c>
      <c r="Q376" s="48" t="b">
        <f>IF(OR(Survey!$M376="ETF",Survey!$M376="ETF, alternative mutual fund",Survey!$M376="Closed-end", Survey!$M376="Split share corp", Survey!$I376="Yes"),TRUE,FALSE)</f>
        <v>0</v>
      </c>
      <c r="R376" s="196" t="str">
        <f>IFERROR(IF(AND(OR(U376=V376,V376 = "Either"),NOT(ISBLANK(Survey!K376))),"Pass","Fail"),"Pass")</f>
        <v>Fail</v>
      </c>
      <c r="S376" s="47" cm="1">
        <f t="array" ref="S376">SUM(SUMIF(Survey!BO376:CH376,{"&gt;0","&lt;0"})*{1,-1})</f>
        <v>0</v>
      </c>
      <c r="T376" s="54" cm="1">
        <f t="array" ref="T376">SUM(SUMIF(Survey!BR376,{"&gt;0","&lt;0"})*{1,-1})+SUM(SUMIF(Survey!CB376,{"&gt;0","&lt;0"})*{1,-1})</f>
        <v>0</v>
      </c>
      <c r="U376" s="54">
        <f>Survey!K376</f>
        <v>0</v>
      </c>
      <c r="V376" s="53" t="str">
        <f t="shared" si="208"/>
        <v>Stand-alone</v>
      </c>
      <c r="W376" s="196" t="str">
        <f t="shared" si="209"/>
        <v>Fail</v>
      </c>
      <c r="X376" s="93" cm="1">
        <f t="array" ref="X376">SUM(SUMIF(Survey!BO376:CH376,{"&gt;0","&lt;0"})*{1,-1})+SUM(SUMIF(Survey!CJ376:DC376,{"&gt;0","&lt;0"})*{1,-1})</f>
        <v>0</v>
      </c>
      <c r="Y376" s="93">
        <f>IFERROR(X376/(Survey!$AL376),0)</f>
        <v>0</v>
      </c>
      <c r="Z376" s="198" t="b">
        <f>IF(OR(Survey!$M376="Alternative strategy or hedge",Survey!$M376="Other",Survey!$L376="Prospectus fund"),TRUE,FALSE)</f>
        <v>0</v>
      </c>
      <c r="AA376" s="198" t="b">
        <f>NOT(ISBLANK(Survey!$M376))</f>
        <v>0</v>
      </c>
      <c r="AB376" s="196" t="str">
        <f t="shared" si="210"/>
        <v>Pass</v>
      </c>
      <c r="AC376" s="54" t="b">
        <f>NOT(ISNUMBER(SEARCH("Other",Survey!$P376)))</f>
        <v>1</v>
      </c>
      <c r="AD376" s="53" t="b">
        <f>NOT(ISBLANK(Survey!$Q376))</f>
        <v>0</v>
      </c>
      <c r="AE376" s="239" t="str" cm="1">
        <f t="array" ref="AE376">IF(OR(IF(OR($AG376+$AH376 = 2, $AI376=1), FALSE, TRUE), AND($AF376:$AF376 = 0)),"Pass","Fail")</f>
        <v>Pass</v>
      </c>
      <c r="AF376" s="235">
        <f>COUNTBLANK(Survey!$W376:$Z376)</f>
        <v>4</v>
      </c>
      <c r="AG376" s="235">
        <f>IF(Survey!$I376="Yes",1,0)</f>
        <v>0</v>
      </c>
      <c r="AH376" s="235">
        <f>IF(OR(Survey!$M376="Mutual fund",Survey!$M376="Alternative mutual fund",Survey!$M376="Money market"),1,0)</f>
        <v>0</v>
      </c>
      <c r="AI376" s="240">
        <f>IF(OR(Survey!$M376="ETF",Survey!$M376="ETF, alternative mutual fund"),1,0)</f>
        <v>0</v>
      </c>
      <c r="AJ376" s="196" t="str">
        <f t="shared" si="211"/>
        <v>Pass</v>
      </c>
      <c r="AK376" s="54" t="b">
        <f>NOT(ISNUMBER(SEARCH("Yes",Survey!$AC376)))</f>
        <v>1</v>
      </c>
      <c r="AL376" s="53" t="b">
        <f>IF(COUNTBLANK(Survey!$AD376:$AE376)=0,TRUE, FALSE)</f>
        <v>0</v>
      </c>
      <c r="AM376" s="196" t="str">
        <f t="shared" si="212"/>
        <v>Pass</v>
      </c>
      <c r="AN376" s="54" t="b">
        <f>NOT(ISNUMBER(SEARCH("Yes",Survey!$AF376)))</f>
        <v>1</v>
      </c>
      <c r="AO376" s="53" t="b">
        <f>NOT(ISBLANK(Survey!$AH376))</f>
        <v>0</v>
      </c>
      <c r="AP376" s="196" t="str">
        <f t="shared" si="213"/>
        <v>Pass</v>
      </c>
      <c r="AQ376" s="54" t="b">
        <f>NOT(OR(ISNUMBER(SEARCH("Other",Survey!$AH376)),ISNUMBER(SEARCH("Multiple",Survey!$AH376))))</f>
        <v>1</v>
      </c>
      <c r="AR376" s="53" t="b">
        <f>NOT(ISBLANK(Survey!$AI376))</f>
        <v>0</v>
      </c>
      <c r="AS376" s="196" t="str">
        <f t="shared" si="214"/>
        <v>Fail</v>
      </c>
      <c r="AT376" s="45">
        <f>(Survey!$AL376)</f>
        <v>0</v>
      </c>
      <c r="AU376" s="37" t="str">
        <f t="shared" si="215"/>
        <v>Fail</v>
      </c>
      <c r="AV376" s="38">
        <f>ABS(Survey!$AL376)</f>
        <v>0</v>
      </c>
      <c r="AW376" s="64">
        <f>ABS(Survey!$AM376)+Survey!$AN376-ABS(Survey!$AO376)+ABS(Survey!$AP376)-ABS(Survey!$AQ376)+ABS(Survey!$AR376)-ABS(Survey!$AS376)+Survey!$AT376</f>
        <v>0</v>
      </c>
      <c r="AX376" s="46" t="str">
        <f t="shared" si="216"/>
        <v>No holdings</v>
      </c>
      <c r="AY376" s="37">
        <f t="shared" si="217"/>
        <v>0</v>
      </c>
      <c r="AZ376" s="196" t="str">
        <f t="shared" si="218"/>
        <v>Pass</v>
      </c>
      <c r="BA376" s="54" t="b">
        <f>IF(ABS(Survey!$AT376)=0,TRUE,FALSE)</f>
        <v>1</v>
      </c>
      <c r="BB376" s="53" t="b">
        <f>NOT(ISBLANK(Survey!$AU376))</f>
        <v>0</v>
      </c>
      <c r="BC376" s="37" t="str">
        <f t="shared" si="219"/>
        <v>Fail</v>
      </c>
      <c r="BD376" s="38">
        <f>ABS(Survey!$AL376)</f>
        <v>0</v>
      </c>
      <c r="BE376" s="38" cm="1">
        <f t="array" ref="BE376">SUM(SUMIF(Survey!AW376:BD376,{"&gt;0","&lt;0"})*{1,-1})-SUM(SUMIF(Survey!BF376:BM376,{"&gt;0","&lt;0"})*{1,-1})</f>
        <v>0</v>
      </c>
      <c r="BF376" s="46" t="str">
        <f t="shared" si="220"/>
        <v>No holdings</v>
      </c>
      <c r="BG376" s="37">
        <f t="shared" si="221"/>
        <v>0</v>
      </c>
      <c r="BH376" s="196" t="str">
        <f t="shared" si="222"/>
        <v>Fail</v>
      </c>
      <c r="BI376" s="47">
        <f>ABS(Survey!$AL376)</f>
        <v>0</v>
      </c>
      <c r="BJ376" s="47" cm="1">
        <f t="array" ref="BJ376">SUM(SUMIF(Survey!BO376:CH376,{"&gt;0","&lt;0"})*{1,-1})-SUM(SUMIF(Survey!CJ376:DC376,{"&gt;0","&lt;0"})*{1,-1})</f>
        <v>0</v>
      </c>
      <c r="BK376" s="48" t="str">
        <f t="shared" si="223"/>
        <v>No holdings</v>
      </c>
      <c r="BL376" s="49">
        <f t="shared" si="224"/>
        <v>0</v>
      </c>
      <c r="BM376" s="196" t="str">
        <f t="shared" si="225"/>
        <v>Pass</v>
      </c>
      <c r="BN376" s="54" t="b">
        <f>IF(ABS(Survey!$CH376)=0,TRUE,FALSE)</f>
        <v>1</v>
      </c>
      <c r="BO376" s="53" t="b">
        <f>NOT(ISBLANK(Survey!$CI376))</f>
        <v>0</v>
      </c>
      <c r="BP376" s="196" t="str">
        <f t="shared" si="226"/>
        <v>Pass</v>
      </c>
      <c r="BQ376" s="54" t="b">
        <f>IF(ABS(Survey!$DC376)=0,TRUE,FALSE)</f>
        <v>1</v>
      </c>
      <c r="BR376" s="53" t="b">
        <f>NOT(ISBLANK(Survey!$DD376))</f>
        <v>0</v>
      </c>
      <c r="BS376" s="37" t="str">
        <f t="shared" si="227"/>
        <v>Pass</v>
      </c>
      <c r="BT376" s="38" cm="1">
        <f t="array" ref="BT376">SUM(SUMIF(Survey!CD376,{"&gt;0","&lt;0"})*{1,-1})+SUM(SUMIF(Survey!CY376,{"&gt;0","&lt;0"})*{1,-1})</f>
        <v>0</v>
      </c>
      <c r="BU376" s="38">
        <f>SUM(SUMIF(Survey!DF376:DL376,{"&gt;0","&lt;0"})*{1,-1})+SUM(SUMIF(Survey!DN376:DT376,{"&gt;0","&lt;0"})*{1,-1})</f>
        <v>0</v>
      </c>
      <c r="BV376" s="37">
        <f t="shared" si="228"/>
        <v>0</v>
      </c>
      <c r="BW376" s="37">
        <f t="shared" si="229"/>
        <v>0</v>
      </c>
      <c r="BX376" s="196" t="str">
        <f t="shared" si="230"/>
        <v>Pass</v>
      </c>
      <c r="BY376" s="54" t="b">
        <f>IF(ABS(Survey!$DL376)=0,TRUE,FALSE)</f>
        <v>1</v>
      </c>
      <c r="BZ376" s="53" t="b">
        <f>NOT(ISBLANK(Survey!DM376))</f>
        <v>0</v>
      </c>
      <c r="CA376" s="196" t="str">
        <f t="shared" si="231"/>
        <v>Pass</v>
      </c>
      <c r="CB376" s="54" t="b">
        <f>IF(ABS(Survey!$DT376)=0,TRUE,FALSE)</f>
        <v>1</v>
      </c>
      <c r="CC376" s="53" t="b">
        <f>NOT(ISBLANK(Survey!$DU376))</f>
        <v>0</v>
      </c>
      <c r="CD376" s="196" t="str">
        <f t="shared" si="232"/>
        <v>Fail</v>
      </c>
      <c r="CE376" s="47">
        <f>SUM(SUMIF(Survey!EA376:EC376,{"&gt;0","&lt;0"})*{1,-1})</f>
        <v>0</v>
      </c>
      <c r="CF376" s="50">
        <f t="shared" si="233"/>
        <v>0</v>
      </c>
      <c r="CG376" s="50">
        <f t="shared" si="234"/>
        <v>100</v>
      </c>
      <c r="CH376" s="48" t="b">
        <f>IF(OR(Survey!$M376="ETF",Survey!$M376="ETF, alternative mutual fund",Survey!$M376="Closed-end", Survey!$M376="Split share corp"),TRUE,FALSE)</f>
        <v>0</v>
      </c>
      <c r="CI376" s="196" t="str">
        <f t="shared" si="235"/>
        <v>Fail</v>
      </c>
      <c r="CJ376" s="47">
        <f>SUM(SUMIF(Survey!EE376:EK376,{"&gt;0","&lt;0"})*{1,-1})</f>
        <v>0</v>
      </c>
      <c r="CK376" s="50">
        <f t="shared" si="236"/>
        <v>0</v>
      </c>
      <c r="CL376" s="49">
        <f t="shared" si="237"/>
        <v>100</v>
      </c>
      <c r="CM376" s="196" t="str">
        <f t="shared" si="238"/>
        <v>Fail</v>
      </c>
      <c r="CN376" s="47">
        <f>SUM(SUMIF(Survey!EM376:ES376,{"&gt;0","&lt;0"})*{1,-1})</f>
        <v>0</v>
      </c>
      <c r="CO376" s="50">
        <f t="shared" si="239"/>
        <v>0</v>
      </c>
      <c r="CP376" s="49">
        <f t="shared" si="240"/>
        <v>100</v>
      </c>
    </row>
    <row r="377" spans="1:94">
      <c r="A377" s="1">
        <v>374</v>
      </c>
      <c r="B377" s="37" t="str">
        <f t="shared" si="201"/>
        <v>Pass</v>
      </c>
      <c r="C377" s="37" t="str">
        <f>IF(COUNTBLANK(Survey!B377:ET377)=$C$2, "Pass", "Fail")</f>
        <v>Pass</v>
      </c>
      <c r="D377" s="37" t="str">
        <f t="shared" si="202"/>
        <v>Fail</v>
      </c>
      <c r="F377" s="196" t="str">
        <f t="shared" si="203"/>
        <v>Fail</v>
      </c>
      <c r="G377" s="43">
        <f>COUNTBLANK(Survey!B377:D377)+COUNTBLANK(Survey!G377)+COUNTBLANK(Survey!I377)+COUNTBLANK(Survey!L377:M377)+COUNTBLANK(Survey!P377)+COUNTBLANK(Survey!S377:U377)+COUNTBLANK(Survey!AA377:AC377)+COUNTBLANK(Survey!AF377:AG377)+COUNTBLANK(Survey!AK377)</f>
        <v>17</v>
      </c>
      <c r="H377" s="196" t="str">
        <f t="shared" si="204"/>
        <v>Pass</v>
      </c>
      <c r="I377" s="44">
        <f>LEN(Survey!E377)</f>
        <v>0</v>
      </c>
      <c r="J377" s="196" t="str">
        <f t="shared" si="205"/>
        <v>Pass</v>
      </c>
      <c r="K377" s="43">
        <f>LEN(Survey!F377)</f>
        <v>0</v>
      </c>
      <c r="L377" s="196" t="str">
        <f t="shared" si="206"/>
        <v>Pass</v>
      </c>
      <c r="M377" s="44">
        <f>LEN(Survey!H377)</f>
        <v>0</v>
      </c>
      <c r="N377" s="43" t="str">
        <f>IF(Survey!$L377="Prospectus fund", "Yes", "No")</f>
        <v>No</v>
      </c>
      <c r="O377" s="196" t="str">
        <f t="shared" si="207"/>
        <v>Pass</v>
      </c>
      <c r="P377" s="44">
        <f>MOD((LEN(Survey!J377)+2),11)</f>
        <v>2</v>
      </c>
      <c r="Q377" s="48" t="b">
        <f>IF(OR(Survey!$M377="ETF",Survey!$M377="ETF, alternative mutual fund",Survey!$M377="Closed-end", Survey!$M377="Split share corp", Survey!$I377="Yes"),TRUE,FALSE)</f>
        <v>0</v>
      </c>
      <c r="R377" s="196" t="str">
        <f>IFERROR(IF(AND(OR(U377=V377,V377 = "Either"),NOT(ISBLANK(Survey!K377))),"Pass","Fail"),"Pass")</f>
        <v>Fail</v>
      </c>
      <c r="S377" s="47" cm="1">
        <f t="array" ref="S377">SUM(SUMIF(Survey!BO377:CH377,{"&gt;0","&lt;0"})*{1,-1})</f>
        <v>0</v>
      </c>
      <c r="T377" s="54" cm="1">
        <f t="array" ref="T377">SUM(SUMIF(Survey!BR377,{"&gt;0","&lt;0"})*{1,-1})+SUM(SUMIF(Survey!CB377,{"&gt;0","&lt;0"})*{1,-1})</f>
        <v>0</v>
      </c>
      <c r="U377" s="54">
        <f>Survey!K377</f>
        <v>0</v>
      </c>
      <c r="V377" s="53" t="str">
        <f t="shared" si="208"/>
        <v>Stand-alone</v>
      </c>
      <c r="W377" s="196" t="str">
        <f t="shared" si="209"/>
        <v>Fail</v>
      </c>
      <c r="X377" s="93" cm="1">
        <f t="array" ref="X377">SUM(SUMIF(Survey!BO377:CH377,{"&gt;0","&lt;0"})*{1,-1})+SUM(SUMIF(Survey!CJ377:DC377,{"&gt;0","&lt;0"})*{1,-1})</f>
        <v>0</v>
      </c>
      <c r="Y377" s="93">
        <f>IFERROR(X377/(Survey!$AL377),0)</f>
        <v>0</v>
      </c>
      <c r="Z377" s="198" t="b">
        <f>IF(OR(Survey!$M377="Alternative strategy or hedge",Survey!$M377="Other",Survey!$L377="Prospectus fund"),TRUE,FALSE)</f>
        <v>0</v>
      </c>
      <c r="AA377" s="198" t="b">
        <f>NOT(ISBLANK(Survey!$M377))</f>
        <v>0</v>
      </c>
      <c r="AB377" s="196" t="str">
        <f t="shared" si="210"/>
        <v>Pass</v>
      </c>
      <c r="AC377" s="54" t="b">
        <f>NOT(ISNUMBER(SEARCH("Other",Survey!$P377)))</f>
        <v>1</v>
      </c>
      <c r="AD377" s="53" t="b">
        <f>NOT(ISBLANK(Survey!$Q377))</f>
        <v>0</v>
      </c>
      <c r="AE377" s="239" t="str" cm="1">
        <f t="array" ref="AE377">IF(OR(IF(OR($AG377+$AH377 = 2, $AI377=1), FALSE, TRUE), AND($AF377:$AF377 = 0)),"Pass","Fail")</f>
        <v>Pass</v>
      </c>
      <c r="AF377" s="235">
        <f>COUNTBLANK(Survey!$W377:$Z377)</f>
        <v>4</v>
      </c>
      <c r="AG377" s="235">
        <f>IF(Survey!$I377="Yes",1,0)</f>
        <v>0</v>
      </c>
      <c r="AH377" s="235">
        <f>IF(OR(Survey!$M377="Mutual fund",Survey!$M377="Alternative mutual fund",Survey!$M377="Money market"),1,0)</f>
        <v>0</v>
      </c>
      <c r="AI377" s="240">
        <f>IF(OR(Survey!$M377="ETF",Survey!$M377="ETF, alternative mutual fund"),1,0)</f>
        <v>0</v>
      </c>
      <c r="AJ377" s="196" t="str">
        <f t="shared" si="211"/>
        <v>Pass</v>
      </c>
      <c r="AK377" s="54" t="b">
        <f>NOT(ISNUMBER(SEARCH("Yes",Survey!$AC377)))</f>
        <v>1</v>
      </c>
      <c r="AL377" s="53" t="b">
        <f>IF(COUNTBLANK(Survey!$AD377:$AE377)=0,TRUE, FALSE)</f>
        <v>0</v>
      </c>
      <c r="AM377" s="196" t="str">
        <f t="shared" si="212"/>
        <v>Pass</v>
      </c>
      <c r="AN377" s="54" t="b">
        <f>NOT(ISNUMBER(SEARCH("Yes",Survey!$AF377)))</f>
        <v>1</v>
      </c>
      <c r="AO377" s="53" t="b">
        <f>NOT(ISBLANK(Survey!$AH377))</f>
        <v>0</v>
      </c>
      <c r="AP377" s="196" t="str">
        <f t="shared" si="213"/>
        <v>Pass</v>
      </c>
      <c r="AQ377" s="54" t="b">
        <f>NOT(OR(ISNUMBER(SEARCH("Other",Survey!$AH377)),ISNUMBER(SEARCH("Multiple",Survey!$AH377))))</f>
        <v>1</v>
      </c>
      <c r="AR377" s="53" t="b">
        <f>NOT(ISBLANK(Survey!$AI377))</f>
        <v>0</v>
      </c>
      <c r="AS377" s="196" t="str">
        <f t="shared" si="214"/>
        <v>Fail</v>
      </c>
      <c r="AT377" s="45">
        <f>(Survey!$AL377)</f>
        <v>0</v>
      </c>
      <c r="AU377" s="37" t="str">
        <f t="shared" si="215"/>
        <v>Fail</v>
      </c>
      <c r="AV377" s="38">
        <f>ABS(Survey!$AL377)</f>
        <v>0</v>
      </c>
      <c r="AW377" s="64">
        <f>ABS(Survey!$AM377)+Survey!$AN377-ABS(Survey!$AO377)+ABS(Survey!$AP377)-ABS(Survey!$AQ377)+ABS(Survey!$AR377)-ABS(Survey!$AS377)+Survey!$AT377</f>
        <v>0</v>
      </c>
      <c r="AX377" s="46" t="str">
        <f t="shared" si="216"/>
        <v>No holdings</v>
      </c>
      <c r="AY377" s="37">
        <f t="shared" si="217"/>
        <v>0</v>
      </c>
      <c r="AZ377" s="196" t="str">
        <f t="shared" si="218"/>
        <v>Pass</v>
      </c>
      <c r="BA377" s="54" t="b">
        <f>IF(ABS(Survey!$AT377)=0,TRUE,FALSE)</f>
        <v>1</v>
      </c>
      <c r="BB377" s="53" t="b">
        <f>NOT(ISBLANK(Survey!$AU377))</f>
        <v>0</v>
      </c>
      <c r="BC377" s="37" t="str">
        <f t="shared" si="219"/>
        <v>Fail</v>
      </c>
      <c r="BD377" s="38">
        <f>ABS(Survey!$AL377)</f>
        <v>0</v>
      </c>
      <c r="BE377" s="38" cm="1">
        <f t="array" ref="BE377">SUM(SUMIF(Survey!AW377:BD377,{"&gt;0","&lt;0"})*{1,-1})-SUM(SUMIF(Survey!BF377:BM377,{"&gt;0","&lt;0"})*{1,-1})</f>
        <v>0</v>
      </c>
      <c r="BF377" s="46" t="str">
        <f t="shared" si="220"/>
        <v>No holdings</v>
      </c>
      <c r="BG377" s="37">
        <f t="shared" si="221"/>
        <v>0</v>
      </c>
      <c r="BH377" s="196" t="str">
        <f t="shared" si="222"/>
        <v>Fail</v>
      </c>
      <c r="BI377" s="47">
        <f>ABS(Survey!$AL377)</f>
        <v>0</v>
      </c>
      <c r="BJ377" s="47" cm="1">
        <f t="array" ref="BJ377">SUM(SUMIF(Survey!BO377:CH377,{"&gt;0","&lt;0"})*{1,-1})-SUM(SUMIF(Survey!CJ377:DC377,{"&gt;0","&lt;0"})*{1,-1})</f>
        <v>0</v>
      </c>
      <c r="BK377" s="48" t="str">
        <f t="shared" si="223"/>
        <v>No holdings</v>
      </c>
      <c r="BL377" s="49">
        <f t="shared" si="224"/>
        <v>0</v>
      </c>
      <c r="BM377" s="196" t="str">
        <f t="shared" si="225"/>
        <v>Pass</v>
      </c>
      <c r="BN377" s="54" t="b">
        <f>IF(ABS(Survey!$CH377)=0,TRUE,FALSE)</f>
        <v>1</v>
      </c>
      <c r="BO377" s="53" t="b">
        <f>NOT(ISBLANK(Survey!$CI377))</f>
        <v>0</v>
      </c>
      <c r="BP377" s="196" t="str">
        <f t="shared" si="226"/>
        <v>Pass</v>
      </c>
      <c r="BQ377" s="54" t="b">
        <f>IF(ABS(Survey!$DC377)=0,TRUE,FALSE)</f>
        <v>1</v>
      </c>
      <c r="BR377" s="53" t="b">
        <f>NOT(ISBLANK(Survey!$DD377))</f>
        <v>0</v>
      </c>
      <c r="BS377" s="37" t="str">
        <f t="shared" si="227"/>
        <v>Pass</v>
      </c>
      <c r="BT377" s="38" cm="1">
        <f t="array" ref="BT377">SUM(SUMIF(Survey!CD377,{"&gt;0","&lt;0"})*{1,-1})+SUM(SUMIF(Survey!CY377,{"&gt;0","&lt;0"})*{1,-1})</f>
        <v>0</v>
      </c>
      <c r="BU377" s="38">
        <f>SUM(SUMIF(Survey!DF377:DL377,{"&gt;0","&lt;0"})*{1,-1})+SUM(SUMIF(Survey!DN377:DT377,{"&gt;0","&lt;0"})*{1,-1})</f>
        <v>0</v>
      </c>
      <c r="BV377" s="37">
        <f t="shared" si="228"/>
        <v>0</v>
      </c>
      <c r="BW377" s="37">
        <f t="shared" si="229"/>
        <v>0</v>
      </c>
      <c r="BX377" s="196" t="str">
        <f t="shared" si="230"/>
        <v>Pass</v>
      </c>
      <c r="BY377" s="54" t="b">
        <f>IF(ABS(Survey!$DL377)=0,TRUE,FALSE)</f>
        <v>1</v>
      </c>
      <c r="BZ377" s="53" t="b">
        <f>NOT(ISBLANK(Survey!DM377))</f>
        <v>0</v>
      </c>
      <c r="CA377" s="196" t="str">
        <f t="shared" si="231"/>
        <v>Pass</v>
      </c>
      <c r="CB377" s="54" t="b">
        <f>IF(ABS(Survey!$DT377)=0,TRUE,FALSE)</f>
        <v>1</v>
      </c>
      <c r="CC377" s="53" t="b">
        <f>NOT(ISBLANK(Survey!$DU377))</f>
        <v>0</v>
      </c>
      <c r="CD377" s="196" t="str">
        <f t="shared" si="232"/>
        <v>Fail</v>
      </c>
      <c r="CE377" s="47">
        <f>SUM(SUMIF(Survey!EA377:EC377,{"&gt;0","&lt;0"})*{1,-1})</f>
        <v>0</v>
      </c>
      <c r="CF377" s="50">
        <f t="shared" si="233"/>
        <v>0</v>
      </c>
      <c r="CG377" s="50">
        <f t="shared" si="234"/>
        <v>100</v>
      </c>
      <c r="CH377" s="48" t="b">
        <f>IF(OR(Survey!$M377="ETF",Survey!$M377="ETF, alternative mutual fund",Survey!$M377="Closed-end", Survey!$M377="Split share corp"),TRUE,FALSE)</f>
        <v>0</v>
      </c>
      <c r="CI377" s="196" t="str">
        <f t="shared" si="235"/>
        <v>Fail</v>
      </c>
      <c r="CJ377" s="47">
        <f>SUM(SUMIF(Survey!EE377:EK377,{"&gt;0","&lt;0"})*{1,-1})</f>
        <v>0</v>
      </c>
      <c r="CK377" s="50">
        <f t="shared" si="236"/>
        <v>0</v>
      </c>
      <c r="CL377" s="49">
        <f t="shared" si="237"/>
        <v>100</v>
      </c>
      <c r="CM377" s="196" t="str">
        <f t="shared" si="238"/>
        <v>Fail</v>
      </c>
      <c r="CN377" s="47">
        <f>SUM(SUMIF(Survey!EM377:ES377,{"&gt;0","&lt;0"})*{1,-1})</f>
        <v>0</v>
      </c>
      <c r="CO377" s="50">
        <f t="shared" si="239"/>
        <v>0</v>
      </c>
      <c r="CP377" s="49">
        <f t="shared" si="240"/>
        <v>100</v>
      </c>
    </row>
    <row r="378" spans="1:94">
      <c r="A378" s="1">
        <v>375</v>
      </c>
      <c r="B378" s="37" t="str">
        <f t="shared" si="201"/>
        <v>Pass</v>
      </c>
      <c r="C378" s="37" t="str">
        <f>IF(COUNTBLANK(Survey!B378:ET378)=$C$2, "Pass", "Fail")</f>
        <v>Pass</v>
      </c>
      <c r="D378" s="37" t="str">
        <f t="shared" si="202"/>
        <v>Fail</v>
      </c>
      <c r="F378" s="196" t="str">
        <f t="shared" si="203"/>
        <v>Fail</v>
      </c>
      <c r="G378" s="43">
        <f>COUNTBLANK(Survey!B378:D378)+COUNTBLANK(Survey!G378)+COUNTBLANK(Survey!I378)+COUNTBLANK(Survey!L378:M378)+COUNTBLANK(Survey!P378)+COUNTBLANK(Survey!S378:U378)+COUNTBLANK(Survey!AA378:AC378)+COUNTBLANK(Survey!AF378:AG378)+COUNTBLANK(Survey!AK378)</f>
        <v>17</v>
      </c>
      <c r="H378" s="196" t="str">
        <f t="shared" si="204"/>
        <v>Pass</v>
      </c>
      <c r="I378" s="44">
        <f>LEN(Survey!E378)</f>
        <v>0</v>
      </c>
      <c r="J378" s="196" t="str">
        <f t="shared" si="205"/>
        <v>Pass</v>
      </c>
      <c r="K378" s="43">
        <f>LEN(Survey!F378)</f>
        <v>0</v>
      </c>
      <c r="L378" s="196" t="str">
        <f t="shared" si="206"/>
        <v>Pass</v>
      </c>
      <c r="M378" s="44">
        <f>LEN(Survey!H378)</f>
        <v>0</v>
      </c>
      <c r="N378" s="43" t="str">
        <f>IF(Survey!$L378="Prospectus fund", "Yes", "No")</f>
        <v>No</v>
      </c>
      <c r="O378" s="196" t="str">
        <f t="shared" si="207"/>
        <v>Pass</v>
      </c>
      <c r="P378" s="44">
        <f>MOD((LEN(Survey!J378)+2),11)</f>
        <v>2</v>
      </c>
      <c r="Q378" s="48" t="b">
        <f>IF(OR(Survey!$M378="ETF",Survey!$M378="ETF, alternative mutual fund",Survey!$M378="Closed-end", Survey!$M378="Split share corp", Survey!$I378="Yes"),TRUE,FALSE)</f>
        <v>0</v>
      </c>
      <c r="R378" s="196" t="str">
        <f>IFERROR(IF(AND(OR(U378=V378,V378 = "Either"),NOT(ISBLANK(Survey!K378))),"Pass","Fail"),"Pass")</f>
        <v>Fail</v>
      </c>
      <c r="S378" s="47" cm="1">
        <f t="array" ref="S378">SUM(SUMIF(Survey!BO378:CH378,{"&gt;0","&lt;0"})*{1,-1})</f>
        <v>0</v>
      </c>
      <c r="T378" s="54" cm="1">
        <f t="array" ref="T378">SUM(SUMIF(Survey!BR378,{"&gt;0","&lt;0"})*{1,-1})+SUM(SUMIF(Survey!CB378,{"&gt;0","&lt;0"})*{1,-1})</f>
        <v>0</v>
      </c>
      <c r="U378" s="54">
        <f>Survey!K378</f>
        <v>0</v>
      </c>
      <c r="V378" s="53" t="str">
        <f t="shared" si="208"/>
        <v>Stand-alone</v>
      </c>
      <c r="W378" s="196" t="str">
        <f t="shared" si="209"/>
        <v>Fail</v>
      </c>
      <c r="X378" s="93" cm="1">
        <f t="array" ref="X378">SUM(SUMIF(Survey!BO378:CH378,{"&gt;0","&lt;0"})*{1,-1})+SUM(SUMIF(Survey!CJ378:DC378,{"&gt;0","&lt;0"})*{1,-1})</f>
        <v>0</v>
      </c>
      <c r="Y378" s="93">
        <f>IFERROR(X378/(Survey!$AL378),0)</f>
        <v>0</v>
      </c>
      <c r="Z378" s="198" t="b">
        <f>IF(OR(Survey!$M378="Alternative strategy or hedge",Survey!$M378="Other",Survey!$L378="Prospectus fund"),TRUE,FALSE)</f>
        <v>0</v>
      </c>
      <c r="AA378" s="198" t="b">
        <f>NOT(ISBLANK(Survey!$M378))</f>
        <v>0</v>
      </c>
      <c r="AB378" s="196" t="str">
        <f t="shared" si="210"/>
        <v>Pass</v>
      </c>
      <c r="AC378" s="54" t="b">
        <f>NOT(ISNUMBER(SEARCH("Other",Survey!$P378)))</f>
        <v>1</v>
      </c>
      <c r="AD378" s="53" t="b">
        <f>NOT(ISBLANK(Survey!$Q378))</f>
        <v>0</v>
      </c>
      <c r="AE378" s="239" t="str" cm="1">
        <f t="array" ref="AE378">IF(OR(IF(OR($AG378+$AH378 = 2, $AI378=1), FALSE, TRUE), AND($AF378:$AF378 = 0)),"Pass","Fail")</f>
        <v>Pass</v>
      </c>
      <c r="AF378" s="235">
        <f>COUNTBLANK(Survey!$W378:$Z378)</f>
        <v>4</v>
      </c>
      <c r="AG378" s="235">
        <f>IF(Survey!$I378="Yes",1,0)</f>
        <v>0</v>
      </c>
      <c r="AH378" s="235">
        <f>IF(OR(Survey!$M378="Mutual fund",Survey!$M378="Alternative mutual fund",Survey!$M378="Money market"),1,0)</f>
        <v>0</v>
      </c>
      <c r="AI378" s="240">
        <f>IF(OR(Survey!$M378="ETF",Survey!$M378="ETF, alternative mutual fund"),1,0)</f>
        <v>0</v>
      </c>
      <c r="AJ378" s="196" t="str">
        <f t="shared" si="211"/>
        <v>Pass</v>
      </c>
      <c r="AK378" s="54" t="b">
        <f>NOT(ISNUMBER(SEARCH("Yes",Survey!$AC378)))</f>
        <v>1</v>
      </c>
      <c r="AL378" s="53" t="b">
        <f>IF(COUNTBLANK(Survey!$AD378:$AE378)=0,TRUE, FALSE)</f>
        <v>0</v>
      </c>
      <c r="AM378" s="196" t="str">
        <f t="shared" si="212"/>
        <v>Pass</v>
      </c>
      <c r="AN378" s="54" t="b">
        <f>NOT(ISNUMBER(SEARCH("Yes",Survey!$AF378)))</f>
        <v>1</v>
      </c>
      <c r="AO378" s="53" t="b">
        <f>NOT(ISBLANK(Survey!$AH378))</f>
        <v>0</v>
      </c>
      <c r="AP378" s="196" t="str">
        <f t="shared" si="213"/>
        <v>Pass</v>
      </c>
      <c r="AQ378" s="54" t="b">
        <f>NOT(OR(ISNUMBER(SEARCH("Other",Survey!$AH378)),ISNUMBER(SEARCH("Multiple",Survey!$AH378))))</f>
        <v>1</v>
      </c>
      <c r="AR378" s="53" t="b">
        <f>NOT(ISBLANK(Survey!$AI378))</f>
        <v>0</v>
      </c>
      <c r="AS378" s="196" t="str">
        <f t="shared" si="214"/>
        <v>Fail</v>
      </c>
      <c r="AT378" s="45">
        <f>(Survey!$AL378)</f>
        <v>0</v>
      </c>
      <c r="AU378" s="37" t="str">
        <f t="shared" si="215"/>
        <v>Fail</v>
      </c>
      <c r="AV378" s="38">
        <f>ABS(Survey!$AL378)</f>
        <v>0</v>
      </c>
      <c r="AW378" s="64">
        <f>ABS(Survey!$AM378)+Survey!$AN378-ABS(Survey!$AO378)+ABS(Survey!$AP378)-ABS(Survey!$AQ378)+ABS(Survey!$AR378)-ABS(Survey!$AS378)+Survey!$AT378</f>
        <v>0</v>
      </c>
      <c r="AX378" s="46" t="str">
        <f t="shared" si="216"/>
        <v>No holdings</v>
      </c>
      <c r="AY378" s="37">
        <f t="shared" si="217"/>
        <v>0</v>
      </c>
      <c r="AZ378" s="196" t="str">
        <f t="shared" si="218"/>
        <v>Pass</v>
      </c>
      <c r="BA378" s="54" t="b">
        <f>IF(ABS(Survey!$AT378)=0,TRUE,FALSE)</f>
        <v>1</v>
      </c>
      <c r="BB378" s="53" t="b">
        <f>NOT(ISBLANK(Survey!$AU378))</f>
        <v>0</v>
      </c>
      <c r="BC378" s="37" t="str">
        <f t="shared" si="219"/>
        <v>Fail</v>
      </c>
      <c r="BD378" s="38">
        <f>ABS(Survey!$AL378)</f>
        <v>0</v>
      </c>
      <c r="BE378" s="38" cm="1">
        <f t="array" ref="BE378">SUM(SUMIF(Survey!AW378:BD378,{"&gt;0","&lt;0"})*{1,-1})-SUM(SUMIF(Survey!BF378:BM378,{"&gt;0","&lt;0"})*{1,-1})</f>
        <v>0</v>
      </c>
      <c r="BF378" s="46" t="str">
        <f t="shared" si="220"/>
        <v>No holdings</v>
      </c>
      <c r="BG378" s="37">
        <f t="shared" si="221"/>
        <v>0</v>
      </c>
      <c r="BH378" s="196" t="str">
        <f t="shared" si="222"/>
        <v>Fail</v>
      </c>
      <c r="BI378" s="47">
        <f>ABS(Survey!$AL378)</f>
        <v>0</v>
      </c>
      <c r="BJ378" s="47" cm="1">
        <f t="array" ref="BJ378">SUM(SUMIF(Survey!BO378:CH378,{"&gt;0","&lt;0"})*{1,-1})-SUM(SUMIF(Survey!CJ378:DC378,{"&gt;0","&lt;0"})*{1,-1})</f>
        <v>0</v>
      </c>
      <c r="BK378" s="48" t="str">
        <f t="shared" si="223"/>
        <v>No holdings</v>
      </c>
      <c r="BL378" s="49">
        <f t="shared" si="224"/>
        <v>0</v>
      </c>
      <c r="BM378" s="196" t="str">
        <f t="shared" si="225"/>
        <v>Pass</v>
      </c>
      <c r="BN378" s="54" t="b">
        <f>IF(ABS(Survey!$CH378)=0,TRUE,FALSE)</f>
        <v>1</v>
      </c>
      <c r="BO378" s="53" t="b">
        <f>NOT(ISBLANK(Survey!$CI378))</f>
        <v>0</v>
      </c>
      <c r="BP378" s="196" t="str">
        <f t="shared" si="226"/>
        <v>Pass</v>
      </c>
      <c r="BQ378" s="54" t="b">
        <f>IF(ABS(Survey!$DC378)=0,TRUE,FALSE)</f>
        <v>1</v>
      </c>
      <c r="BR378" s="53" t="b">
        <f>NOT(ISBLANK(Survey!$DD378))</f>
        <v>0</v>
      </c>
      <c r="BS378" s="37" t="str">
        <f t="shared" si="227"/>
        <v>Pass</v>
      </c>
      <c r="BT378" s="38" cm="1">
        <f t="array" ref="BT378">SUM(SUMIF(Survey!CD378,{"&gt;0","&lt;0"})*{1,-1})+SUM(SUMIF(Survey!CY378,{"&gt;0","&lt;0"})*{1,-1})</f>
        <v>0</v>
      </c>
      <c r="BU378" s="38">
        <f>SUM(SUMIF(Survey!DF378:DL378,{"&gt;0","&lt;0"})*{1,-1})+SUM(SUMIF(Survey!DN378:DT378,{"&gt;0","&lt;0"})*{1,-1})</f>
        <v>0</v>
      </c>
      <c r="BV378" s="37">
        <f t="shared" si="228"/>
        <v>0</v>
      </c>
      <c r="BW378" s="37">
        <f t="shared" si="229"/>
        <v>0</v>
      </c>
      <c r="BX378" s="196" t="str">
        <f t="shared" si="230"/>
        <v>Pass</v>
      </c>
      <c r="BY378" s="54" t="b">
        <f>IF(ABS(Survey!$DL378)=0,TRUE,FALSE)</f>
        <v>1</v>
      </c>
      <c r="BZ378" s="53" t="b">
        <f>NOT(ISBLANK(Survey!DM378))</f>
        <v>0</v>
      </c>
      <c r="CA378" s="196" t="str">
        <f t="shared" si="231"/>
        <v>Pass</v>
      </c>
      <c r="CB378" s="54" t="b">
        <f>IF(ABS(Survey!$DT378)=0,TRUE,FALSE)</f>
        <v>1</v>
      </c>
      <c r="CC378" s="53" t="b">
        <f>NOT(ISBLANK(Survey!$DU378))</f>
        <v>0</v>
      </c>
      <c r="CD378" s="196" t="str">
        <f t="shared" si="232"/>
        <v>Fail</v>
      </c>
      <c r="CE378" s="47">
        <f>SUM(SUMIF(Survey!EA378:EC378,{"&gt;0","&lt;0"})*{1,-1})</f>
        <v>0</v>
      </c>
      <c r="CF378" s="50">
        <f t="shared" si="233"/>
        <v>0</v>
      </c>
      <c r="CG378" s="50">
        <f t="shared" si="234"/>
        <v>100</v>
      </c>
      <c r="CH378" s="48" t="b">
        <f>IF(OR(Survey!$M378="ETF",Survey!$M378="ETF, alternative mutual fund",Survey!$M378="Closed-end", Survey!$M378="Split share corp"),TRUE,FALSE)</f>
        <v>0</v>
      </c>
      <c r="CI378" s="196" t="str">
        <f t="shared" si="235"/>
        <v>Fail</v>
      </c>
      <c r="CJ378" s="47">
        <f>SUM(SUMIF(Survey!EE378:EK378,{"&gt;0","&lt;0"})*{1,-1})</f>
        <v>0</v>
      </c>
      <c r="CK378" s="50">
        <f t="shared" si="236"/>
        <v>0</v>
      </c>
      <c r="CL378" s="49">
        <f t="shared" si="237"/>
        <v>100</v>
      </c>
      <c r="CM378" s="196" t="str">
        <f t="shared" si="238"/>
        <v>Fail</v>
      </c>
      <c r="CN378" s="47">
        <f>SUM(SUMIF(Survey!EM378:ES378,{"&gt;0","&lt;0"})*{1,-1})</f>
        <v>0</v>
      </c>
      <c r="CO378" s="50">
        <f t="shared" si="239"/>
        <v>0</v>
      </c>
      <c r="CP378" s="49">
        <f t="shared" si="240"/>
        <v>100</v>
      </c>
    </row>
    <row r="379" spans="1:94">
      <c r="A379" s="1">
        <v>376</v>
      </c>
      <c r="B379" s="37" t="str">
        <f t="shared" si="201"/>
        <v>Pass</v>
      </c>
      <c r="C379" s="37" t="str">
        <f>IF(COUNTBLANK(Survey!B379:ET379)=$C$2, "Pass", "Fail")</f>
        <v>Pass</v>
      </c>
      <c r="D379" s="37" t="str">
        <f t="shared" si="202"/>
        <v>Fail</v>
      </c>
      <c r="F379" s="196" t="str">
        <f t="shared" si="203"/>
        <v>Fail</v>
      </c>
      <c r="G379" s="43">
        <f>COUNTBLANK(Survey!B379:D379)+COUNTBLANK(Survey!G379)+COUNTBLANK(Survey!I379)+COUNTBLANK(Survey!L379:M379)+COUNTBLANK(Survey!P379)+COUNTBLANK(Survey!S379:U379)+COUNTBLANK(Survey!AA379:AC379)+COUNTBLANK(Survey!AF379:AG379)+COUNTBLANK(Survey!AK379)</f>
        <v>17</v>
      </c>
      <c r="H379" s="196" t="str">
        <f t="shared" si="204"/>
        <v>Pass</v>
      </c>
      <c r="I379" s="44">
        <f>LEN(Survey!E379)</f>
        <v>0</v>
      </c>
      <c r="J379" s="196" t="str">
        <f t="shared" si="205"/>
        <v>Pass</v>
      </c>
      <c r="K379" s="43">
        <f>LEN(Survey!F379)</f>
        <v>0</v>
      </c>
      <c r="L379" s="196" t="str">
        <f t="shared" si="206"/>
        <v>Pass</v>
      </c>
      <c r="M379" s="44">
        <f>LEN(Survey!H379)</f>
        <v>0</v>
      </c>
      <c r="N379" s="43" t="str">
        <f>IF(Survey!$L379="Prospectus fund", "Yes", "No")</f>
        <v>No</v>
      </c>
      <c r="O379" s="196" t="str">
        <f t="shared" si="207"/>
        <v>Pass</v>
      </c>
      <c r="P379" s="44">
        <f>MOD((LEN(Survey!J379)+2),11)</f>
        <v>2</v>
      </c>
      <c r="Q379" s="48" t="b">
        <f>IF(OR(Survey!$M379="ETF",Survey!$M379="ETF, alternative mutual fund",Survey!$M379="Closed-end", Survey!$M379="Split share corp", Survey!$I379="Yes"),TRUE,FALSE)</f>
        <v>0</v>
      </c>
      <c r="R379" s="196" t="str">
        <f>IFERROR(IF(AND(OR(U379=V379,V379 = "Either"),NOT(ISBLANK(Survey!K379))),"Pass","Fail"),"Pass")</f>
        <v>Fail</v>
      </c>
      <c r="S379" s="47" cm="1">
        <f t="array" ref="S379">SUM(SUMIF(Survey!BO379:CH379,{"&gt;0","&lt;0"})*{1,-1})</f>
        <v>0</v>
      </c>
      <c r="T379" s="54" cm="1">
        <f t="array" ref="T379">SUM(SUMIF(Survey!BR379,{"&gt;0","&lt;0"})*{1,-1})+SUM(SUMIF(Survey!CB379,{"&gt;0","&lt;0"})*{1,-1})</f>
        <v>0</v>
      </c>
      <c r="U379" s="54">
        <f>Survey!K379</f>
        <v>0</v>
      </c>
      <c r="V379" s="53" t="str">
        <f t="shared" si="208"/>
        <v>Stand-alone</v>
      </c>
      <c r="W379" s="196" t="str">
        <f t="shared" si="209"/>
        <v>Fail</v>
      </c>
      <c r="X379" s="93" cm="1">
        <f t="array" ref="X379">SUM(SUMIF(Survey!BO379:CH379,{"&gt;0","&lt;0"})*{1,-1})+SUM(SUMIF(Survey!CJ379:DC379,{"&gt;0","&lt;0"})*{1,-1})</f>
        <v>0</v>
      </c>
      <c r="Y379" s="93">
        <f>IFERROR(X379/(Survey!$AL379),0)</f>
        <v>0</v>
      </c>
      <c r="Z379" s="198" t="b">
        <f>IF(OR(Survey!$M379="Alternative strategy or hedge",Survey!$M379="Other",Survey!$L379="Prospectus fund"),TRUE,FALSE)</f>
        <v>0</v>
      </c>
      <c r="AA379" s="198" t="b">
        <f>NOT(ISBLANK(Survey!$M379))</f>
        <v>0</v>
      </c>
      <c r="AB379" s="196" t="str">
        <f t="shared" si="210"/>
        <v>Pass</v>
      </c>
      <c r="AC379" s="54" t="b">
        <f>NOT(ISNUMBER(SEARCH("Other",Survey!$P379)))</f>
        <v>1</v>
      </c>
      <c r="AD379" s="53" t="b">
        <f>NOT(ISBLANK(Survey!$Q379))</f>
        <v>0</v>
      </c>
      <c r="AE379" s="239" t="str" cm="1">
        <f t="array" ref="AE379">IF(OR(IF(OR($AG379+$AH379 = 2, $AI379=1), FALSE, TRUE), AND($AF379:$AF379 = 0)),"Pass","Fail")</f>
        <v>Pass</v>
      </c>
      <c r="AF379" s="235">
        <f>COUNTBLANK(Survey!$W379:$Z379)</f>
        <v>4</v>
      </c>
      <c r="AG379" s="235">
        <f>IF(Survey!$I379="Yes",1,0)</f>
        <v>0</v>
      </c>
      <c r="AH379" s="235">
        <f>IF(OR(Survey!$M379="Mutual fund",Survey!$M379="Alternative mutual fund",Survey!$M379="Money market"),1,0)</f>
        <v>0</v>
      </c>
      <c r="AI379" s="240">
        <f>IF(OR(Survey!$M379="ETF",Survey!$M379="ETF, alternative mutual fund"),1,0)</f>
        <v>0</v>
      </c>
      <c r="AJ379" s="196" t="str">
        <f t="shared" si="211"/>
        <v>Pass</v>
      </c>
      <c r="AK379" s="54" t="b">
        <f>NOT(ISNUMBER(SEARCH("Yes",Survey!$AC379)))</f>
        <v>1</v>
      </c>
      <c r="AL379" s="53" t="b">
        <f>IF(COUNTBLANK(Survey!$AD379:$AE379)=0,TRUE, FALSE)</f>
        <v>0</v>
      </c>
      <c r="AM379" s="196" t="str">
        <f t="shared" si="212"/>
        <v>Pass</v>
      </c>
      <c r="AN379" s="54" t="b">
        <f>NOT(ISNUMBER(SEARCH("Yes",Survey!$AF379)))</f>
        <v>1</v>
      </c>
      <c r="AO379" s="53" t="b">
        <f>NOT(ISBLANK(Survey!$AH379))</f>
        <v>0</v>
      </c>
      <c r="AP379" s="196" t="str">
        <f t="shared" si="213"/>
        <v>Pass</v>
      </c>
      <c r="AQ379" s="54" t="b">
        <f>NOT(OR(ISNUMBER(SEARCH("Other",Survey!$AH379)),ISNUMBER(SEARCH("Multiple",Survey!$AH379))))</f>
        <v>1</v>
      </c>
      <c r="AR379" s="53" t="b">
        <f>NOT(ISBLANK(Survey!$AI379))</f>
        <v>0</v>
      </c>
      <c r="AS379" s="196" t="str">
        <f t="shared" si="214"/>
        <v>Fail</v>
      </c>
      <c r="AT379" s="45">
        <f>(Survey!$AL379)</f>
        <v>0</v>
      </c>
      <c r="AU379" s="37" t="str">
        <f t="shared" si="215"/>
        <v>Fail</v>
      </c>
      <c r="AV379" s="38">
        <f>ABS(Survey!$AL379)</f>
        <v>0</v>
      </c>
      <c r="AW379" s="64">
        <f>ABS(Survey!$AM379)+Survey!$AN379-ABS(Survey!$AO379)+ABS(Survey!$AP379)-ABS(Survey!$AQ379)+ABS(Survey!$AR379)-ABS(Survey!$AS379)+Survey!$AT379</f>
        <v>0</v>
      </c>
      <c r="AX379" s="46" t="str">
        <f t="shared" si="216"/>
        <v>No holdings</v>
      </c>
      <c r="AY379" s="37">
        <f t="shared" si="217"/>
        <v>0</v>
      </c>
      <c r="AZ379" s="196" t="str">
        <f t="shared" si="218"/>
        <v>Pass</v>
      </c>
      <c r="BA379" s="54" t="b">
        <f>IF(ABS(Survey!$AT379)=0,TRUE,FALSE)</f>
        <v>1</v>
      </c>
      <c r="BB379" s="53" t="b">
        <f>NOT(ISBLANK(Survey!$AU379))</f>
        <v>0</v>
      </c>
      <c r="BC379" s="37" t="str">
        <f t="shared" si="219"/>
        <v>Fail</v>
      </c>
      <c r="BD379" s="38">
        <f>ABS(Survey!$AL379)</f>
        <v>0</v>
      </c>
      <c r="BE379" s="38" cm="1">
        <f t="array" ref="BE379">SUM(SUMIF(Survey!AW379:BD379,{"&gt;0","&lt;0"})*{1,-1})-SUM(SUMIF(Survey!BF379:BM379,{"&gt;0","&lt;0"})*{1,-1})</f>
        <v>0</v>
      </c>
      <c r="BF379" s="46" t="str">
        <f t="shared" si="220"/>
        <v>No holdings</v>
      </c>
      <c r="BG379" s="37">
        <f t="shared" si="221"/>
        <v>0</v>
      </c>
      <c r="BH379" s="196" t="str">
        <f t="shared" si="222"/>
        <v>Fail</v>
      </c>
      <c r="BI379" s="47">
        <f>ABS(Survey!$AL379)</f>
        <v>0</v>
      </c>
      <c r="BJ379" s="47" cm="1">
        <f t="array" ref="BJ379">SUM(SUMIF(Survey!BO379:CH379,{"&gt;0","&lt;0"})*{1,-1})-SUM(SUMIF(Survey!CJ379:DC379,{"&gt;0","&lt;0"})*{1,-1})</f>
        <v>0</v>
      </c>
      <c r="BK379" s="48" t="str">
        <f t="shared" si="223"/>
        <v>No holdings</v>
      </c>
      <c r="BL379" s="49">
        <f t="shared" si="224"/>
        <v>0</v>
      </c>
      <c r="BM379" s="196" t="str">
        <f t="shared" si="225"/>
        <v>Pass</v>
      </c>
      <c r="BN379" s="54" t="b">
        <f>IF(ABS(Survey!$CH379)=0,TRUE,FALSE)</f>
        <v>1</v>
      </c>
      <c r="BO379" s="53" t="b">
        <f>NOT(ISBLANK(Survey!$CI379))</f>
        <v>0</v>
      </c>
      <c r="BP379" s="196" t="str">
        <f t="shared" si="226"/>
        <v>Pass</v>
      </c>
      <c r="BQ379" s="54" t="b">
        <f>IF(ABS(Survey!$DC379)=0,TRUE,FALSE)</f>
        <v>1</v>
      </c>
      <c r="BR379" s="53" t="b">
        <f>NOT(ISBLANK(Survey!$DD379))</f>
        <v>0</v>
      </c>
      <c r="BS379" s="37" t="str">
        <f t="shared" si="227"/>
        <v>Pass</v>
      </c>
      <c r="BT379" s="38" cm="1">
        <f t="array" ref="BT379">SUM(SUMIF(Survey!CD379,{"&gt;0","&lt;0"})*{1,-1})+SUM(SUMIF(Survey!CY379,{"&gt;0","&lt;0"})*{1,-1})</f>
        <v>0</v>
      </c>
      <c r="BU379" s="38">
        <f>SUM(SUMIF(Survey!DF379:DL379,{"&gt;0","&lt;0"})*{1,-1})+SUM(SUMIF(Survey!DN379:DT379,{"&gt;0","&lt;0"})*{1,-1})</f>
        <v>0</v>
      </c>
      <c r="BV379" s="37">
        <f t="shared" si="228"/>
        <v>0</v>
      </c>
      <c r="BW379" s="37">
        <f t="shared" si="229"/>
        <v>0</v>
      </c>
      <c r="BX379" s="196" t="str">
        <f t="shared" si="230"/>
        <v>Pass</v>
      </c>
      <c r="BY379" s="54" t="b">
        <f>IF(ABS(Survey!$DL379)=0,TRUE,FALSE)</f>
        <v>1</v>
      </c>
      <c r="BZ379" s="53" t="b">
        <f>NOT(ISBLANK(Survey!DM379))</f>
        <v>0</v>
      </c>
      <c r="CA379" s="196" t="str">
        <f t="shared" si="231"/>
        <v>Pass</v>
      </c>
      <c r="CB379" s="54" t="b">
        <f>IF(ABS(Survey!$DT379)=0,TRUE,FALSE)</f>
        <v>1</v>
      </c>
      <c r="CC379" s="53" t="b">
        <f>NOT(ISBLANK(Survey!$DU379))</f>
        <v>0</v>
      </c>
      <c r="CD379" s="196" t="str">
        <f t="shared" si="232"/>
        <v>Fail</v>
      </c>
      <c r="CE379" s="47">
        <f>SUM(SUMIF(Survey!EA379:EC379,{"&gt;0","&lt;0"})*{1,-1})</f>
        <v>0</v>
      </c>
      <c r="CF379" s="50">
        <f t="shared" si="233"/>
        <v>0</v>
      </c>
      <c r="CG379" s="50">
        <f t="shared" si="234"/>
        <v>100</v>
      </c>
      <c r="CH379" s="48" t="b">
        <f>IF(OR(Survey!$M379="ETF",Survey!$M379="ETF, alternative mutual fund",Survey!$M379="Closed-end", Survey!$M379="Split share corp"),TRUE,FALSE)</f>
        <v>0</v>
      </c>
      <c r="CI379" s="196" t="str">
        <f t="shared" si="235"/>
        <v>Fail</v>
      </c>
      <c r="CJ379" s="47">
        <f>SUM(SUMIF(Survey!EE379:EK379,{"&gt;0","&lt;0"})*{1,-1})</f>
        <v>0</v>
      </c>
      <c r="CK379" s="50">
        <f t="shared" si="236"/>
        <v>0</v>
      </c>
      <c r="CL379" s="49">
        <f t="shared" si="237"/>
        <v>100</v>
      </c>
      <c r="CM379" s="196" t="str">
        <f t="shared" si="238"/>
        <v>Fail</v>
      </c>
      <c r="CN379" s="47">
        <f>SUM(SUMIF(Survey!EM379:ES379,{"&gt;0","&lt;0"})*{1,-1})</f>
        <v>0</v>
      </c>
      <c r="CO379" s="50">
        <f t="shared" si="239"/>
        <v>0</v>
      </c>
      <c r="CP379" s="49">
        <f t="shared" si="240"/>
        <v>100</v>
      </c>
    </row>
    <row r="380" spans="1:94">
      <c r="A380" s="1">
        <v>377</v>
      </c>
      <c r="B380" s="37" t="str">
        <f t="shared" si="201"/>
        <v>Pass</v>
      </c>
      <c r="C380" s="37" t="str">
        <f>IF(COUNTBLANK(Survey!B380:ET380)=$C$2, "Pass", "Fail")</f>
        <v>Pass</v>
      </c>
      <c r="D380" s="37" t="str">
        <f t="shared" si="202"/>
        <v>Fail</v>
      </c>
      <c r="F380" s="196" t="str">
        <f t="shared" si="203"/>
        <v>Fail</v>
      </c>
      <c r="G380" s="43">
        <f>COUNTBLANK(Survey!B380:D380)+COUNTBLANK(Survey!G380)+COUNTBLANK(Survey!I380)+COUNTBLANK(Survey!L380:M380)+COUNTBLANK(Survey!P380)+COUNTBLANK(Survey!S380:U380)+COUNTBLANK(Survey!AA380:AC380)+COUNTBLANK(Survey!AF380:AG380)+COUNTBLANK(Survey!AK380)</f>
        <v>17</v>
      </c>
      <c r="H380" s="196" t="str">
        <f t="shared" si="204"/>
        <v>Pass</v>
      </c>
      <c r="I380" s="44">
        <f>LEN(Survey!E380)</f>
        <v>0</v>
      </c>
      <c r="J380" s="196" t="str">
        <f t="shared" si="205"/>
        <v>Pass</v>
      </c>
      <c r="K380" s="43">
        <f>LEN(Survey!F380)</f>
        <v>0</v>
      </c>
      <c r="L380" s="196" t="str">
        <f t="shared" si="206"/>
        <v>Pass</v>
      </c>
      <c r="M380" s="44">
        <f>LEN(Survey!H380)</f>
        <v>0</v>
      </c>
      <c r="N380" s="43" t="str">
        <f>IF(Survey!$L380="Prospectus fund", "Yes", "No")</f>
        <v>No</v>
      </c>
      <c r="O380" s="196" t="str">
        <f t="shared" si="207"/>
        <v>Pass</v>
      </c>
      <c r="P380" s="44">
        <f>MOD((LEN(Survey!J380)+2),11)</f>
        <v>2</v>
      </c>
      <c r="Q380" s="48" t="b">
        <f>IF(OR(Survey!$M380="ETF",Survey!$M380="ETF, alternative mutual fund",Survey!$M380="Closed-end", Survey!$M380="Split share corp", Survey!$I380="Yes"),TRUE,FALSE)</f>
        <v>0</v>
      </c>
      <c r="R380" s="196" t="str">
        <f>IFERROR(IF(AND(OR(U380=V380,V380 = "Either"),NOT(ISBLANK(Survey!K380))),"Pass","Fail"),"Pass")</f>
        <v>Fail</v>
      </c>
      <c r="S380" s="47" cm="1">
        <f t="array" ref="S380">SUM(SUMIF(Survey!BO380:CH380,{"&gt;0","&lt;0"})*{1,-1})</f>
        <v>0</v>
      </c>
      <c r="T380" s="54" cm="1">
        <f t="array" ref="T380">SUM(SUMIF(Survey!BR380,{"&gt;0","&lt;0"})*{1,-1})+SUM(SUMIF(Survey!CB380,{"&gt;0","&lt;0"})*{1,-1})</f>
        <v>0</v>
      </c>
      <c r="U380" s="54">
        <f>Survey!K380</f>
        <v>0</v>
      </c>
      <c r="V380" s="53" t="str">
        <f t="shared" si="208"/>
        <v>Stand-alone</v>
      </c>
      <c r="W380" s="196" t="str">
        <f t="shared" si="209"/>
        <v>Fail</v>
      </c>
      <c r="X380" s="93" cm="1">
        <f t="array" ref="X380">SUM(SUMIF(Survey!BO380:CH380,{"&gt;0","&lt;0"})*{1,-1})+SUM(SUMIF(Survey!CJ380:DC380,{"&gt;0","&lt;0"})*{1,-1})</f>
        <v>0</v>
      </c>
      <c r="Y380" s="93">
        <f>IFERROR(X380/(Survey!$AL380),0)</f>
        <v>0</v>
      </c>
      <c r="Z380" s="198" t="b">
        <f>IF(OR(Survey!$M380="Alternative strategy or hedge",Survey!$M380="Other",Survey!$L380="Prospectus fund"),TRUE,FALSE)</f>
        <v>0</v>
      </c>
      <c r="AA380" s="198" t="b">
        <f>NOT(ISBLANK(Survey!$M380))</f>
        <v>0</v>
      </c>
      <c r="AB380" s="196" t="str">
        <f t="shared" si="210"/>
        <v>Pass</v>
      </c>
      <c r="AC380" s="54" t="b">
        <f>NOT(ISNUMBER(SEARCH("Other",Survey!$P380)))</f>
        <v>1</v>
      </c>
      <c r="AD380" s="53" t="b">
        <f>NOT(ISBLANK(Survey!$Q380))</f>
        <v>0</v>
      </c>
      <c r="AE380" s="239" t="str" cm="1">
        <f t="array" ref="AE380">IF(OR(IF(OR($AG380+$AH380 = 2, $AI380=1), FALSE, TRUE), AND($AF380:$AF380 = 0)),"Pass","Fail")</f>
        <v>Pass</v>
      </c>
      <c r="AF380" s="235">
        <f>COUNTBLANK(Survey!$W380:$Z380)</f>
        <v>4</v>
      </c>
      <c r="AG380" s="235">
        <f>IF(Survey!$I380="Yes",1,0)</f>
        <v>0</v>
      </c>
      <c r="AH380" s="235">
        <f>IF(OR(Survey!$M380="Mutual fund",Survey!$M380="Alternative mutual fund",Survey!$M380="Money market"),1,0)</f>
        <v>0</v>
      </c>
      <c r="AI380" s="240">
        <f>IF(OR(Survey!$M380="ETF",Survey!$M380="ETF, alternative mutual fund"),1,0)</f>
        <v>0</v>
      </c>
      <c r="AJ380" s="196" t="str">
        <f t="shared" si="211"/>
        <v>Pass</v>
      </c>
      <c r="AK380" s="54" t="b">
        <f>NOT(ISNUMBER(SEARCH("Yes",Survey!$AC380)))</f>
        <v>1</v>
      </c>
      <c r="AL380" s="53" t="b">
        <f>IF(COUNTBLANK(Survey!$AD380:$AE380)=0,TRUE, FALSE)</f>
        <v>0</v>
      </c>
      <c r="AM380" s="196" t="str">
        <f t="shared" si="212"/>
        <v>Pass</v>
      </c>
      <c r="AN380" s="54" t="b">
        <f>NOT(ISNUMBER(SEARCH("Yes",Survey!$AF380)))</f>
        <v>1</v>
      </c>
      <c r="AO380" s="53" t="b">
        <f>NOT(ISBLANK(Survey!$AH380))</f>
        <v>0</v>
      </c>
      <c r="AP380" s="196" t="str">
        <f t="shared" si="213"/>
        <v>Pass</v>
      </c>
      <c r="AQ380" s="54" t="b">
        <f>NOT(OR(ISNUMBER(SEARCH("Other",Survey!$AH380)),ISNUMBER(SEARCH("Multiple",Survey!$AH380))))</f>
        <v>1</v>
      </c>
      <c r="AR380" s="53" t="b">
        <f>NOT(ISBLANK(Survey!$AI380))</f>
        <v>0</v>
      </c>
      <c r="AS380" s="196" t="str">
        <f t="shared" si="214"/>
        <v>Fail</v>
      </c>
      <c r="AT380" s="45">
        <f>(Survey!$AL380)</f>
        <v>0</v>
      </c>
      <c r="AU380" s="37" t="str">
        <f t="shared" si="215"/>
        <v>Fail</v>
      </c>
      <c r="AV380" s="38">
        <f>ABS(Survey!$AL380)</f>
        <v>0</v>
      </c>
      <c r="AW380" s="64">
        <f>ABS(Survey!$AM380)+Survey!$AN380-ABS(Survey!$AO380)+ABS(Survey!$AP380)-ABS(Survey!$AQ380)+ABS(Survey!$AR380)-ABS(Survey!$AS380)+Survey!$AT380</f>
        <v>0</v>
      </c>
      <c r="AX380" s="46" t="str">
        <f t="shared" si="216"/>
        <v>No holdings</v>
      </c>
      <c r="AY380" s="37">
        <f t="shared" si="217"/>
        <v>0</v>
      </c>
      <c r="AZ380" s="196" t="str">
        <f t="shared" si="218"/>
        <v>Pass</v>
      </c>
      <c r="BA380" s="54" t="b">
        <f>IF(ABS(Survey!$AT380)=0,TRUE,FALSE)</f>
        <v>1</v>
      </c>
      <c r="BB380" s="53" t="b">
        <f>NOT(ISBLANK(Survey!$AU380))</f>
        <v>0</v>
      </c>
      <c r="BC380" s="37" t="str">
        <f t="shared" si="219"/>
        <v>Fail</v>
      </c>
      <c r="BD380" s="38">
        <f>ABS(Survey!$AL380)</f>
        <v>0</v>
      </c>
      <c r="BE380" s="38" cm="1">
        <f t="array" ref="BE380">SUM(SUMIF(Survey!AW380:BD380,{"&gt;0","&lt;0"})*{1,-1})-SUM(SUMIF(Survey!BF380:BM380,{"&gt;0","&lt;0"})*{1,-1})</f>
        <v>0</v>
      </c>
      <c r="BF380" s="46" t="str">
        <f t="shared" si="220"/>
        <v>No holdings</v>
      </c>
      <c r="BG380" s="37">
        <f t="shared" si="221"/>
        <v>0</v>
      </c>
      <c r="BH380" s="196" t="str">
        <f t="shared" si="222"/>
        <v>Fail</v>
      </c>
      <c r="BI380" s="47">
        <f>ABS(Survey!$AL380)</f>
        <v>0</v>
      </c>
      <c r="BJ380" s="47" cm="1">
        <f t="array" ref="BJ380">SUM(SUMIF(Survey!BO380:CH380,{"&gt;0","&lt;0"})*{1,-1})-SUM(SUMIF(Survey!CJ380:DC380,{"&gt;0","&lt;0"})*{1,-1})</f>
        <v>0</v>
      </c>
      <c r="BK380" s="48" t="str">
        <f t="shared" si="223"/>
        <v>No holdings</v>
      </c>
      <c r="BL380" s="49">
        <f t="shared" si="224"/>
        <v>0</v>
      </c>
      <c r="BM380" s="196" t="str">
        <f t="shared" si="225"/>
        <v>Pass</v>
      </c>
      <c r="BN380" s="54" t="b">
        <f>IF(ABS(Survey!$CH380)=0,TRUE,FALSE)</f>
        <v>1</v>
      </c>
      <c r="BO380" s="53" t="b">
        <f>NOT(ISBLANK(Survey!$CI380))</f>
        <v>0</v>
      </c>
      <c r="BP380" s="196" t="str">
        <f t="shared" si="226"/>
        <v>Pass</v>
      </c>
      <c r="BQ380" s="54" t="b">
        <f>IF(ABS(Survey!$DC380)=0,TRUE,FALSE)</f>
        <v>1</v>
      </c>
      <c r="BR380" s="53" t="b">
        <f>NOT(ISBLANK(Survey!$DD380))</f>
        <v>0</v>
      </c>
      <c r="BS380" s="37" t="str">
        <f t="shared" si="227"/>
        <v>Pass</v>
      </c>
      <c r="BT380" s="38" cm="1">
        <f t="array" ref="BT380">SUM(SUMIF(Survey!CD380,{"&gt;0","&lt;0"})*{1,-1})+SUM(SUMIF(Survey!CY380,{"&gt;0","&lt;0"})*{1,-1})</f>
        <v>0</v>
      </c>
      <c r="BU380" s="38">
        <f>SUM(SUMIF(Survey!DF380:DL380,{"&gt;0","&lt;0"})*{1,-1})+SUM(SUMIF(Survey!DN380:DT380,{"&gt;0","&lt;0"})*{1,-1})</f>
        <v>0</v>
      </c>
      <c r="BV380" s="37">
        <f t="shared" si="228"/>
        <v>0</v>
      </c>
      <c r="BW380" s="37">
        <f t="shared" si="229"/>
        <v>0</v>
      </c>
      <c r="BX380" s="196" t="str">
        <f t="shared" si="230"/>
        <v>Pass</v>
      </c>
      <c r="BY380" s="54" t="b">
        <f>IF(ABS(Survey!$DL380)=0,TRUE,FALSE)</f>
        <v>1</v>
      </c>
      <c r="BZ380" s="53" t="b">
        <f>NOT(ISBLANK(Survey!DM380))</f>
        <v>0</v>
      </c>
      <c r="CA380" s="196" t="str">
        <f t="shared" si="231"/>
        <v>Pass</v>
      </c>
      <c r="CB380" s="54" t="b">
        <f>IF(ABS(Survey!$DT380)=0,TRUE,FALSE)</f>
        <v>1</v>
      </c>
      <c r="CC380" s="53" t="b">
        <f>NOT(ISBLANK(Survey!$DU380))</f>
        <v>0</v>
      </c>
      <c r="CD380" s="196" t="str">
        <f t="shared" si="232"/>
        <v>Fail</v>
      </c>
      <c r="CE380" s="47">
        <f>SUM(SUMIF(Survey!EA380:EC380,{"&gt;0","&lt;0"})*{1,-1})</f>
        <v>0</v>
      </c>
      <c r="CF380" s="50">
        <f t="shared" si="233"/>
        <v>0</v>
      </c>
      <c r="CG380" s="50">
        <f t="shared" si="234"/>
        <v>100</v>
      </c>
      <c r="CH380" s="48" t="b">
        <f>IF(OR(Survey!$M380="ETF",Survey!$M380="ETF, alternative mutual fund",Survey!$M380="Closed-end", Survey!$M380="Split share corp"),TRUE,FALSE)</f>
        <v>0</v>
      </c>
      <c r="CI380" s="196" t="str">
        <f t="shared" si="235"/>
        <v>Fail</v>
      </c>
      <c r="CJ380" s="47">
        <f>SUM(SUMIF(Survey!EE380:EK380,{"&gt;0","&lt;0"})*{1,-1})</f>
        <v>0</v>
      </c>
      <c r="CK380" s="50">
        <f t="shared" si="236"/>
        <v>0</v>
      </c>
      <c r="CL380" s="49">
        <f t="shared" si="237"/>
        <v>100</v>
      </c>
      <c r="CM380" s="196" t="str">
        <f t="shared" si="238"/>
        <v>Fail</v>
      </c>
      <c r="CN380" s="47">
        <f>SUM(SUMIF(Survey!EM380:ES380,{"&gt;0","&lt;0"})*{1,-1})</f>
        <v>0</v>
      </c>
      <c r="CO380" s="50">
        <f t="shared" si="239"/>
        <v>0</v>
      </c>
      <c r="CP380" s="49">
        <f t="shared" si="240"/>
        <v>100</v>
      </c>
    </row>
    <row r="381" spans="1:94">
      <c r="A381" s="1">
        <v>378</v>
      </c>
      <c r="B381" s="37" t="str">
        <f t="shared" si="201"/>
        <v>Pass</v>
      </c>
      <c r="C381" s="37" t="str">
        <f>IF(COUNTBLANK(Survey!B381:ET381)=$C$2, "Pass", "Fail")</f>
        <v>Pass</v>
      </c>
      <c r="D381" s="37" t="str">
        <f t="shared" si="202"/>
        <v>Fail</v>
      </c>
      <c r="F381" s="196" t="str">
        <f t="shared" si="203"/>
        <v>Fail</v>
      </c>
      <c r="G381" s="43">
        <f>COUNTBLANK(Survey!B381:D381)+COUNTBLANK(Survey!G381)+COUNTBLANK(Survey!I381)+COUNTBLANK(Survey!L381:M381)+COUNTBLANK(Survey!P381)+COUNTBLANK(Survey!S381:U381)+COUNTBLANK(Survey!AA381:AC381)+COUNTBLANK(Survey!AF381:AG381)+COUNTBLANK(Survey!AK381)</f>
        <v>17</v>
      </c>
      <c r="H381" s="196" t="str">
        <f t="shared" si="204"/>
        <v>Pass</v>
      </c>
      <c r="I381" s="44">
        <f>LEN(Survey!E381)</f>
        <v>0</v>
      </c>
      <c r="J381" s="196" t="str">
        <f t="shared" si="205"/>
        <v>Pass</v>
      </c>
      <c r="K381" s="43">
        <f>LEN(Survey!F381)</f>
        <v>0</v>
      </c>
      <c r="L381" s="196" t="str">
        <f t="shared" si="206"/>
        <v>Pass</v>
      </c>
      <c r="M381" s="44">
        <f>LEN(Survey!H381)</f>
        <v>0</v>
      </c>
      <c r="N381" s="43" t="str">
        <f>IF(Survey!$L381="Prospectus fund", "Yes", "No")</f>
        <v>No</v>
      </c>
      <c r="O381" s="196" t="str">
        <f t="shared" si="207"/>
        <v>Pass</v>
      </c>
      <c r="P381" s="44">
        <f>MOD((LEN(Survey!J381)+2),11)</f>
        <v>2</v>
      </c>
      <c r="Q381" s="48" t="b">
        <f>IF(OR(Survey!$M381="ETF",Survey!$M381="ETF, alternative mutual fund",Survey!$M381="Closed-end", Survey!$M381="Split share corp", Survey!$I381="Yes"),TRUE,FALSE)</f>
        <v>0</v>
      </c>
      <c r="R381" s="196" t="str">
        <f>IFERROR(IF(AND(OR(U381=V381,V381 = "Either"),NOT(ISBLANK(Survey!K381))),"Pass","Fail"),"Pass")</f>
        <v>Fail</v>
      </c>
      <c r="S381" s="47" cm="1">
        <f t="array" ref="S381">SUM(SUMIF(Survey!BO381:CH381,{"&gt;0","&lt;0"})*{1,-1})</f>
        <v>0</v>
      </c>
      <c r="T381" s="54" cm="1">
        <f t="array" ref="T381">SUM(SUMIF(Survey!BR381,{"&gt;0","&lt;0"})*{1,-1})+SUM(SUMIF(Survey!CB381,{"&gt;0","&lt;0"})*{1,-1})</f>
        <v>0</v>
      </c>
      <c r="U381" s="54">
        <f>Survey!K381</f>
        <v>0</v>
      </c>
      <c r="V381" s="53" t="str">
        <f t="shared" si="208"/>
        <v>Stand-alone</v>
      </c>
      <c r="W381" s="196" t="str">
        <f t="shared" si="209"/>
        <v>Fail</v>
      </c>
      <c r="X381" s="93" cm="1">
        <f t="array" ref="X381">SUM(SUMIF(Survey!BO381:CH381,{"&gt;0","&lt;0"})*{1,-1})+SUM(SUMIF(Survey!CJ381:DC381,{"&gt;0","&lt;0"})*{1,-1})</f>
        <v>0</v>
      </c>
      <c r="Y381" s="93">
        <f>IFERROR(X381/(Survey!$AL381),0)</f>
        <v>0</v>
      </c>
      <c r="Z381" s="198" t="b">
        <f>IF(OR(Survey!$M381="Alternative strategy or hedge",Survey!$M381="Other",Survey!$L381="Prospectus fund"),TRUE,FALSE)</f>
        <v>0</v>
      </c>
      <c r="AA381" s="198" t="b">
        <f>NOT(ISBLANK(Survey!$M381))</f>
        <v>0</v>
      </c>
      <c r="AB381" s="196" t="str">
        <f t="shared" si="210"/>
        <v>Pass</v>
      </c>
      <c r="AC381" s="54" t="b">
        <f>NOT(ISNUMBER(SEARCH("Other",Survey!$P381)))</f>
        <v>1</v>
      </c>
      <c r="AD381" s="53" t="b">
        <f>NOT(ISBLANK(Survey!$Q381))</f>
        <v>0</v>
      </c>
      <c r="AE381" s="239" t="str" cm="1">
        <f t="array" ref="AE381">IF(OR(IF(OR($AG381+$AH381 = 2, $AI381=1), FALSE, TRUE), AND($AF381:$AF381 = 0)),"Pass","Fail")</f>
        <v>Pass</v>
      </c>
      <c r="AF381" s="235">
        <f>COUNTBLANK(Survey!$W381:$Z381)</f>
        <v>4</v>
      </c>
      <c r="AG381" s="235">
        <f>IF(Survey!$I381="Yes",1,0)</f>
        <v>0</v>
      </c>
      <c r="AH381" s="235">
        <f>IF(OR(Survey!$M381="Mutual fund",Survey!$M381="Alternative mutual fund",Survey!$M381="Money market"),1,0)</f>
        <v>0</v>
      </c>
      <c r="AI381" s="240">
        <f>IF(OR(Survey!$M381="ETF",Survey!$M381="ETF, alternative mutual fund"),1,0)</f>
        <v>0</v>
      </c>
      <c r="AJ381" s="196" t="str">
        <f t="shared" si="211"/>
        <v>Pass</v>
      </c>
      <c r="AK381" s="54" t="b">
        <f>NOT(ISNUMBER(SEARCH("Yes",Survey!$AC381)))</f>
        <v>1</v>
      </c>
      <c r="AL381" s="53" t="b">
        <f>IF(COUNTBLANK(Survey!$AD381:$AE381)=0,TRUE, FALSE)</f>
        <v>0</v>
      </c>
      <c r="AM381" s="196" t="str">
        <f t="shared" si="212"/>
        <v>Pass</v>
      </c>
      <c r="AN381" s="54" t="b">
        <f>NOT(ISNUMBER(SEARCH("Yes",Survey!$AF381)))</f>
        <v>1</v>
      </c>
      <c r="AO381" s="53" t="b">
        <f>NOT(ISBLANK(Survey!$AH381))</f>
        <v>0</v>
      </c>
      <c r="AP381" s="196" t="str">
        <f t="shared" si="213"/>
        <v>Pass</v>
      </c>
      <c r="AQ381" s="54" t="b">
        <f>NOT(OR(ISNUMBER(SEARCH("Other",Survey!$AH381)),ISNUMBER(SEARCH("Multiple",Survey!$AH381))))</f>
        <v>1</v>
      </c>
      <c r="AR381" s="53" t="b">
        <f>NOT(ISBLANK(Survey!$AI381))</f>
        <v>0</v>
      </c>
      <c r="AS381" s="196" t="str">
        <f t="shared" si="214"/>
        <v>Fail</v>
      </c>
      <c r="AT381" s="45">
        <f>(Survey!$AL381)</f>
        <v>0</v>
      </c>
      <c r="AU381" s="37" t="str">
        <f t="shared" si="215"/>
        <v>Fail</v>
      </c>
      <c r="AV381" s="38">
        <f>ABS(Survey!$AL381)</f>
        <v>0</v>
      </c>
      <c r="AW381" s="64">
        <f>ABS(Survey!$AM381)+Survey!$AN381-ABS(Survey!$AO381)+ABS(Survey!$AP381)-ABS(Survey!$AQ381)+ABS(Survey!$AR381)-ABS(Survey!$AS381)+Survey!$AT381</f>
        <v>0</v>
      </c>
      <c r="AX381" s="46" t="str">
        <f t="shared" si="216"/>
        <v>No holdings</v>
      </c>
      <c r="AY381" s="37">
        <f t="shared" si="217"/>
        <v>0</v>
      </c>
      <c r="AZ381" s="196" t="str">
        <f t="shared" si="218"/>
        <v>Pass</v>
      </c>
      <c r="BA381" s="54" t="b">
        <f>IF(ABS(Survey!$AT381)=0,TRUE,FALSE)</f>
        <v>1</v>
      </c>
      <c r="BB381" s="53" t="b">
        <f>NOT(ISBLANK(Survey!$AU381))</f>
        <v>0</v>
      </c>
      <c r="BC381" s="37" t="str">
        <f t="shared" si="219"/>
        <v>Fail</v>
      </c>
      <c r="BD381" s="38">
        <f>ABS(Survey!$AL381)</f>
        <v>0</v>
      </c>
      <c r="BE381" s="38" cm="1">
        <f t="array" ref="BE381">SUM(SUMIF(Survey!AW381:BD381,{"&gt;0","&lt;0"})*{1,-1})-SUM(SUMIF(Survey!BF381:BM381,{"&gt;0","&lt;0"})*{1,-1})</f>
        <v>0</v>
      </c>
      <c r="BF381" s="46" t="str">
        <f t="shared" si="220"/>
        <v>No holdings</v>
      </c>
      <c r="BG381" s="37">
        <f t="shared" si="221"/>
        <v>0</v>
      </c>
      <c r="BH381" s="196" t="str">
        <f t="shared" si="222"/>
        <v>Fail</v>
      </c>
      <c r="BI381" s="47">
        <f>ABS(Survey!$AL381)</f>
        <v>0</v>
      </c>
      <c r="BJ381" s="47" cm="1">
        <f t="array" ref="BJ381">SUM(SUMIF(Survey!BO381:CH381,{"&gt;0","&lt;0"})*{1,-1})-SUM(SUMIF(Survey!CJ381:DC381,{"&gt;0","&lt;0"})*{1,-1})</f>
        <v>0</v>
      </c>
      <c r="BK381" s="48" t="str">
        <f t="shared" si="223"/>
        <v>No holdings</v>
      </c>
      <c r="BL381" s="49">
        <f t="shared" si="224"/>
        <v>0</v>
      </c>
      <c r="BM381" s="196" t="str">
        <f t="shared" si="225"/>
        <v>Pass</v>
      </c>
      <c r="BN381" s="54" t="b">
        <f>IF(ABS(Survey!$CH381)=0,TRUE,FALSE)</f>
        <v>1</v>
      </c>
      <c r="BO381" s="53" t="b">
        <f>NOT(ISBLANK(Survey!$CI381))</f>
        <v>0</v>
      </c>
      <c r="BP381" s="196" t="str">
        <f t="shared" si="226"/>
        <v>Pass</v>
      </c>
      <c r="BQ381" s="54" t="b">
        <f>IF(ABS(Survey!$DC381)=0,TRUE,FALSE)</f>
        <v>1</v>
      </c>
      <c r="BR381" s="53" t="b">
        <f>NOT(ISBLANK(Survey!$DD381))</f>
        <v>0</v>
      </c>
      <c r="BS381" s="37" t="str">
        <f t="shared" si="227"/>
        <v>Pass</v>
      </c>
      <c r="BT381" s="38" cm="1">
        <f t="array" ref="BT381">SUM(SUMIF(Survey!CD381,{"&gt;0","&lt;0"})*{1,-1})+SUM(SUMIF(Survey!CY381,{"&gt;0","&lt;0"})*{1,-1})</f>
        <v>0</v>
      </c>
      <c r="BU381" s="38">
        <f>SUM(SUMIF(Survey!DF381:DL381,{"&gt;0","&lt;0"})*{1,-1})+SUM(SUMIF(Survey!DN381:DT381,{"&gt;0","&lt;0"})*{1,-1})</f>
        <v>0</v>
      </c>
      <c r="BV381" s="37">
        <f t="shared" si="228"/>
        <v>0</v>
      </c>
      <c r="BW381" s="37">
        <f t="shared" si="229"/>
        <v>0</v>
      </c>
      <c r="BX381" s="196" t="str">
        <f t="shared" si="230"/>
        <v>Pass</v>
      </c>
      <c r="BY381" s="54" t="b">
        <f>IF(ABS(Survey!$DL381)=0,TRUE,FALSE)</f>
        <v>1</v>
      </c>
      <c r="BZ381" s="53" t="b">
        <f>NOT(ISBLANK(Survey!DM381))</f>
        <v>0</v>
      </c>
      <c r="CA381" s="196" t="str">
        <f t="shared" si="231"/>
        <v>Pass</v>
      </c>
      <c r="CB381" s="54" t="b">
        <f>IF(ABS(Survey!$DT381)=0,TRUE,FALSE)</f>
        <v>1</v>
      </c>
      <c r="CC381" s="53" t="b">
        <f>NOT(ISBLANK(Survey!$DU381))</f>
        <v>0</v>
      </c>
      <c r="CD381" s="196" t="str">
        <f t="shared" si="232"/>
        <v>Fail</v>
      </c>
      <c r="CE381" s="47">
        <f>SUM(SUMIF(Survey!EA381:EC381,{"&gt;0","&lt;0"})*{1,-1})</f>
        <v>0</v>
      </c>
      <c r="CF381" s="50">
        <f t="shared" si="233"/>
        <v>0</v>
      </c>
      <c r="CG381" s="50">
        <f t="shared" si="234"/>
        <v>100</v>
      </c>
      <c r="CH381" s="48" t="b">
        <f>IF(OR(Survey!$M381="ETF",Survey!$M381="ETF, alternative mutual fund",Survey!$M381="Closed-end", Survey!$M381="Split share corp"),TRUE,FALSE)</f>
        <v>0</v>
      </c>
      <c r="CI381" s="196" t="str">
        <f t="shared" si="235"/>
        <v>Fail</v>
      </c>
      <c r="CJ381" s="47">
        <f>SUM(SUMIF(Survey!EE381:EK381,{"&gt;0","&lt;0"})*{1,-1})</f>
        <v>0</v>
      </c>
      <c r="CK381" s="50">
        <f t="shared" si="236"/>
        <v>0</v>
      </c>
      <c r="CL381" s="49">
        <f t="shared" si="237"/>
        <v>100</v>
      </c>
      <c r="CM381" s="196" t="str">
        <f t="shared" si="238"/>
        <v>Fail</v>
      </c>
      <c r="CN381" s="47">
        <f>SUM(SUMIF(Survey!EM381:ES381,{"&gt;0","&lt;0"})*{1,-1})</f>
        <v>0</v>
      </c>
      <c r="CO381" s="50">
        <f t="shared" si="239"/>
        <v>0</v>
      </c>
      <c r="CP381" s="49">
        <f t="shared" si="240"/>
        <v>100</v>
      </c>
    </row>
    <row r="382" spans="1:94">
      <c r="A382" s="1">
        <v>379</v>
      </c>
      <c r="B382" s="37" t="str">
        <f t="shared" si="201"/>
        <v>Pass</v>
      </c>
      <c r="C382" s="37" t="str">
        <f>IF(COUNTBLANK(Survey!B382:ET382)=$C$2, "Pass", "Fail")</f>
        <v>Pass</v>
      </c>
      <c r="D382" s="37" t="str">
        <f t="shared" si="202"/>
        <v>Fail</v>
      </c>
      <c r="F382" s="196" t="str">
        <f t="shared" si="203"/>
        <v>Fail</v>
      </c>
      <c r="G382" s="43">
        <f>COUNTBLANK(Survey!B382:D382)+COUNTBLANK(Survey!G382)+COUNTBLANK(Survey!I382)+COUNTBLANK(Survey!L382:M382)+COUNTBLANK(Survey!P382)+COUNTBLANK(Survey!S382:U382)+COUNTBLANK(Survey!AA382:AC382)+COUNTBLANK(Survey!AF382:AG382)+COUNTBLANK(Survey!AK382)</f>
        <v>17</v>
      </c>
      <c r="H382" s="196" t="str">
        <f t="shared" si="204"/>
        <v>Pass</v>
      </c>
      <c r="I382" s="44">
        <f>LEN(Survey!E382)</f>
        <v>0</v>
      </c>
      <c r="J382" s="196" t="str">
        <f t="shared" si="205"/>
        <v>Pass</v>
      </c>
      <c r="K382" s="43">
        <f>LEN(Survey!F382)</f>
        <v>0</v>
      </c>
      <c r="L382" s="196" t="str">
        <f t="shared" si="206"/>
        <v>Pass</v>
      </c>
      <c r="M382" s="44">
        <f>LEN(Survey!H382)</f>
        <v>0</v>
      </c>
      <c r="N382" s="43" t="str">
        <f>IF(Survey!$L382="Prospectus fund", "Yes", "No")</f>
        <v>No</v>
      </c>
      <c r="O382" s="196" t="str">
        <f t="shared" si="207"/>
        <v>Pass</v>
      </c>
      <c r="P382" s="44">
        <f>MOD((LEN(Survey!J382)+2),11)</f>
        <v>2</v>
      </c>
      <c r="Q382" s="48" t="b">
        <f>IF(OR(Survey!$M382="ETF",Survey!$M382="ETF, alternative mutual fund",Survey!$M382="Closed-end", Survey!$M382="Split share corp", Survey!$I382="Yes"),TRUE,FALSE)</f>
        <v>0</v>
      </c>
      <c r="R382" s="196" t="str">
        <f>IFERROR(IF(AND(OR(U382=V382,V382 = "Either"),NOT(ISBLANK(Survey!K382))),"Pass","Fail"),"Pass")</f>
        <v>Fail</v>
      </c>
      <c r="S382" s="47" cm="1">
        <f t="array" ref="S382">SUM(SUMIF(Survey!BO382:CH382,{"&gt;0","&lt;0"})*{1,-1})</f>
        <v>0</v>
      </c>
      <c r="T382" s="54" cm="1">
        <f t="array" ref="T382">SUM(SUMIF(Survey!BR382,{"&gt;0","&lt;0"})*{1,-1})+SUM(SUMIF(Survey!CB382,{"&gt;0","&lt;0"})*{1,-1})</f>
        <v>0</v>
      </c>
      <c r="U382" s="54">
        <f>Survey!K382</f>
        <v>0</v>
      </c>
      <c r="V382" s="53" t="str">
        <f t="shared" si="208"/>
        <v>Stand-alone</v>
      </c>
      <c r="W382" s="196" t="str">
        <f t="shared" si="209"/>
        <v>Fail</v>
      </c>
      <c r="X382" s="93" cm="1">
        <f t="array" ref="X382">SUM(SUMIF(Survey!BO382:CH382,{"&gt;0","&lt;0"})*{1,-1})+SUM(SUMIF(Survey!CJ382:DC382,{"&gt;0","&lt;0"})*{1,-1})</f>
        <v>0</v>
      </c>
      <c r="Y382" s="93">
        <f>IFERROR(X382/(Survey!$AL382),0)</f>
        <v>0</v>
      </c>
      <c r="Z382" s="198" t="b">
        <f>IF(OR(Survey!$M382="Alternative strategy or hedge",Survey!$M382="Other",Survey!$L382="Prospectus fund"),TRUE,FALSE)</f>
        <v>0</v>
      </c>
      <c r="AA382" s="198" t="b">
        <f>NOT(ISBLANK(Survey!$M382))</f>
        <v>0</v>
      </c>
      <c r="AB382" s="196" t="str">
        <f t="shared" si="210"/>
        <v>Pass</v>
      </c>
      <c r="AC382" s="54" t="b">
        <f>NOT(ISNUMBER(SEARCH("Other",Survey!$P382)))</f>
        <v>1</v>
      </c>
      <c r="AD382" s="53" t="b">
        <f>NOT(ISBLANK(Survey!$Q382))</f>
        <v>0</v>
      </c>
      <c r="AE382" s="239" t="str" cm="1">
        <f t="array" ref="AE382">IF(OR(IF(OR($AG382+$AH382 = 2, $AI382=1), FALSE, TRUE), AND($AF382:$AF382 = 0)),"Pass","Fail")</f>
        <v>Pass</v>
      </c>
      <c r="AF382" s="235">
        <f>COUNTBLANK(Survey!$W382:$Z382)</f>
        <v>4</v>
      </c>
      <c r="AG382" s="235">
        <f>IF(Survey!$I382="Yes",1,0)</f>
        <v>0</v>
      </c>
      <c r="AH382" s="235">
        <f>IF(OR(Survey!$M382="Mutual fund",Survey!$M382="Alternative mutual fund",Survey!$M382="Money market"),1,0)</f>
        <v>0</v>
      </c>
      <c r="AI382" s="240">
        <f>IF(OR(Survey!$M382="ETF",Survey!$M382="ETF, alternative mutual fund"),1,0)</f>
        <v>0</v>
      </c>
      <c r="AJ382" s="196" t="str">
        <f t="shared" si="211"/>
        <v>Pass</v>
      </c>
      <c r="AK382" s="54" t="b">
        <f>NOT(ISNUMBER(SEARCH("Yes",Survey!$AC382)))</f>
        <v>1</v>
      </c>
      <c r="AL382" s="53" t="b">
        <f>IF(COUNTBLANK(Survey!$AD382:$AE382)=0,TRUE, FALSE)</f>
        <v>0</v>
      </c>
      <c r="AM382" s="196" t="str">
        <f t="shared" si="212"/>
        <v>Pass</v>
      </c>
      <c r="AN382" s="54" t="b">
        <f>NOT(ISNUMBER(SEARCH("Yes",Survey!$AF382)))</f>
        <v>1</v>
      </c>
      <c r="AO382" s="53" t="b">
        <f>NOT(ISBLANK(Survey!$AH382))</f>
        <v>0</v>
      </c>
      <c r="AP382" s="196" t="str">
        <f t="shared" si="213"/>
        <v>Pass</v>
      </c>
      <c r="AQ382" s="54" t="b">
        <f>NOT(OR(ISNUMBER(SEARCH("Other",Survey!$AH382)),ISNUMBER(SEARCH("Multiple",Survey!$AH382))))</f>
        <v>1</v>
      </c>
      <c r="AR382" s="53" t="b">
        <f>NOT(ISBLANK(Survey!$AI382))</f>
        <v>0</v>
      </c>
      <c r="AS382" s="196" t="str">
        <f t="shared" si="214"/>
        <v>Fail</v>
      </c>
      <c r="AT382" s="45">
        <f>(Survey!$AL382)</f>
        <v>0</v>
      </c>
      <c r="AU382" s="37" t="str">
        <f t="shared" si="215"/>
        <v>Fail</v>
      </c>
      <c r="AV382" s="38">
        <f>ABS(Survey!$AL382)</f>
        <v>0</v>
      </c>
      <c r="AW382" s="64">
        <f>ABS(Survey!$AM382)+Survey!$AN382-ABS(Survey!$AO382)+ABS(Survey!$AP382)-ABS(Survey!$AQ382)+ABS(Survey!$AR382)-ABS(Survey!$AS382)+Survey!$AT382</f>
        <v>0</v>
      </c>
      <c r="AX382" s="46" t="str">
        <f t="shared" si="216"/>
        <v>No holdings</v>
      </c>
      <c r="AY382" s="37">
        <f t="shared" si="217"/>
        <v>0</v>
      </c>
      <c r="AZ382" s="196" t="str">
        <f t="shared" si="218"/>
        <v>Pass</v>
      </c>
      <c r="BA382" s="54" t="b">
        <f>IF(ABS(Survey!$AT382)=0,TRUE,FALSE)</f>
        <v>1</v>
      </c>
      <c r="BB382" s="53" t="b">
        <f>NOT(ISBLANK(Survey!$AU382))</f>
        <v>0</v>
      </c>
      <c r="BC382" s="37" t="str">
        <f t="shared" si="219"/>
        <v>Fail</v>
      </c>
      <c r="BD382" s="38">
        <f>ABS(Survey!$AL382)</f>
        <v>0</v>
      </c>
      <c r="BE382" s="38" cm="1">
        <f t="array" ref="BE382">SUM(SUMIF(Survey!AW382:BD382,{"&gt;0","&lt;0"})*{1,-1})-SUM(SUMIF(Survey!BF382:BM382,{"&gt;0","&lt;0"})*{1,-1})</f>
        <v>0</v>
      </c>
      <c r="BF382" s="46" t="str">
        <f t="shared" si="220"/>
        <v>No holdings</v>
      </c>
      <c r="BG382" s="37">
        <f t="shared" si="221"/>
        <v>0</v>
      </c>
      <c r="BH382" s="196" t="str">
        <f t="shared" si="222"/>
        <v>Fail</v>
      </c>
      <c r="BI382" s="47">
        <f>ABS(Survey!$AL382)</f>
        <v>0</v>
      </c>
      <c r="BJ382" s="47" cm="1">
        <f t="array" ref="BJ382">SUM(SUMIF(Survey!BO382:CH382,{"&gt;0","&lt;0"})*{1,-1})-SUM(SUMIF(Survey!CJ382:DC382,{"&gt;0","&lt;0"})*{1,-1})</f>
        <v>0</v>
      </c>
      <c r="BK382" s="48" t="str">
        <f t="shared" si="223"/>
        <v>No holdings</v>
      </c>
      <c r="BL382" s="49">
        <f t="shared" si="224"/>
        <v>0</v>
      </c>
      <c r="BM382" s="196" t="str">
        <f t="shared" si="225"/>
        <v>Pass</v>
      </c>
      <c r="BN382" s="54" t="b">
        <f>IF(ABS(Survey!$CH382)=0,TRUE,FALSE)</f>
        <v>1</v>
      </c>
      <c r="BO382" s="53" t="b">
        <f>NOT(ISBLANK(Survey!$CI382))</f>
        <v>0</v>
      </c>
      <c r="BP382" s="196" t="str">
        <f t="shared" si="226"/>
        <v>Pass</v>
      </c>
      <c r="BQ382" s="54" t="b">
        <f>IF(ABS(Survey!$DC382)=0,TRUE,FALSE)</f>
        <v>1</v>
      </c>
      <c r="BR382" s="53" t="b">
        <f>NOT(ISBLANK(Survey!$DD382))</f>
        <v>0</v>
      </c>
      <c r="BS382" s="37" t="str">
        <f t="shared" si="227"/>
        <v>Pass</v>
      </c>
      <c r="BT382" s="38" cm="1">
        <f t="array" ref="BT382">SUM(SUMIF(Survey!CD382,{"&gt;0","&lt;0"})*{1,-1})+SUM(SUMIF(Survey!CY382,{"&gt;0","&lt;0"})*{1,-1})</f>
        <v>0</v>
      </c>
      <c r="BU382" s="38">
        <f>SUM(SUMIF(Survey!DF382:DL382,{"&gt;0","&lt;0"})*{1,-1})+SUM(SUMIF(Survey!DN382:DT382,{"&gt;0","&lt;0"})*{1,-1})</f>
        <v>0</v>
      </c>
      <c r="BV382" s="37">
        <f t="shared" si="228"/>
        <v>0</v>
      </c>
      <c r="BW382" s="37">
        <f t="shared" si="229"/>
        <v>0</v>
      </c>
      <c r="BX382" s="196" t="str">
        <f t="shared" si="230"/>
        <v>Pass</v>
      </c>
      <c r="BY382" s="54" t="b">
        <f>IF(ABS(Survey!$DL382)=0,TRUE,FALSE)</f>
        <v>1</v>
      </c>
      <c r="BZ382" s="53" t="b">
        <f>NOT(ISBLANK(Survey!DM382))</f>
        <v>0</v>
      </c>
      <c r="CA382" s="196" t="str">
        <f t="shared" si="231"/>
        <v>Pass</v>
      </c>
      <c r="CB382" s="54" t="b">
        <f>IF(ABS(Survey!$DT382)=0,TRUE,FALSE)</f>
        <v>1</v>
      </c>
      <c r="CC382" s="53" t="b">
        <f>NOT(ISBLANK(Survey!$DU382))</f>
        <v>0</v>
      </c>
      <c r="CD382" s="196" t="str">
        <f t="shared" si="232"/>
        <v>Fail</v>
      </c>
      <c r="CE382" s="47">
        <f>SUM(SUMIF(Survey!EA382:EC382,{"&gt;0","&lt;0"})*{1,-1})</f>
        <v>0</v>
      </c>
      <c r="CF382" s="50">
        <f t="shared" si="233"/>
        <v>0</v>
      </c>
      <c r="CG382" s="50">
        <f t="shared" si="234"/>
        <v>100</v>
      </c>
      <c r="CH382" s="48" t="b">
        <f>IF(OR(Survey!$M382="ETF",Survey!$M382="ETF, alternative mutual fund",Survey!$M382="Closed-end", Survey!$M382="Split share corp"),TRUE,FALSE)</f>
        <v>0</v>
      </c>
      <c r="CI382" s="196" t="str">
        <f t="shared" si="235"/>
        <v>Fail</v>
      </c>
      <c r="CJ382" s="47">
        <f>SUM(SUMIF(Survey!EE382:EK382,{"&gt;0","&lt;0"})*{1,-1})</f>
        <v>0</v>
      </c>
      <c r="CK382" s="50">
        <f t="shared" si="236"/>
        <v>0</v>
      </c>
      <c r="CL382" s="49">
        <f t="shared" si="237"/>
        <v>100</v>
      </c>
      <c r="CM382" s="196" t="str">
        <f t="shared" si="238"/>
        <v>Fail</v>
      </c>
      <c r="CN382" s="47">
        <f>SUM(SUMIF(Survey!EM382:ES382,{"&gt;0","&lt;0"})*{1,-1})</f>
        <v>0</v>
      </c>
      <c r="CO382" s="50">
        <f t="shared" si="239"/>
        <v>0</v>
      </c>
      <c r="CP382" s="49">
        <f t="shared" si="240"/>
        <v>100</v>
      </c>
    </row>
    <row r="383" spans="1:94">
      <c r="A383" s="1">
        <v>380</v>
      </c>
      <c r="B383" s="37" t="str">
        <f t="shared" si="201"/>
        <v>Pass</v>
      </c>
      <c r="C383" s="37" t="str">
        <f>IF(COUNTBLANK(Survey!B383:ET383)=$C$2, "Pass", "Fail")</f>
        <v>Pass</v>
      </c>
      <c r="D383" s="37" t="str">
        <f t="shared" si="202"/>
        <v>Fail</v>
      </c>
      <c r="F383" s="196" t="str">
        <f t="shared" si="203"/>
        <v>Fail</v>
      </c>
      <c r="G383" s="43">
        <f>COUNTBLANK(Survey!B383:D383)+COUNTBLANK(Survey!G383)+COUNTBLANK(Survey!I383)+COUNTBLANK(Survey!L383:M383)+COUNTBLANK(Survey!P383)+COUNTBLANK(Survey!S383:U383)+COUNTBLANK(Survey!AA383:AC383)+COUNTBLANK(Survey!AF383:AG383)+COUNTBLANK(Survey!AK383)</f>
        <v>17</v>
      </c>
      <c r="H383" s="196" t="str">
        <f t="shared" si="204"/>
        <v>Pass</v>
      </c>
      <c r="I383" s="44">
        <f>LEN(Survey!E383)</f>
        <v>0</v>
      </c>
      <c r="J383" s="196" t="str">
        <f t="shared" si="205"/>
        <v>Pass</v>
      </c>
      <c r="K383" s="43">
        <f>LEN(Survey!F383)</f>
        <v>0</v>
      </c>
      <c r="L383" s="196" t="str">
        <f t="shared" si="206"/>
        <v>Pass</v>
      </c>
      <c r="M383" s="44">
        <f>LEN(Survey!H383)</f>
        <v>0</v>
      </c>
      <c r="N383" s="43" t="str">
        <f>IF(Survey!$L383="Prospectus fund", "Yes", "No")</f>
        <v>No</v>
      </c>
      <c r="O383" s="196" t="str">
        <f t="shared" si="207"/>
        <v>Pass</v>
      </c>
      <c r="P383" s="44">
        <f>MOD((LEN(Survey!J383)+2),11)</f>
        <v>2</v>
      </c>
      <c r="Q383" s="48" t="b">
        <f>IF(OR(Survey!$M383="ETF",Survey!$M383="ETF, alternative mutual fund",Survey!$M383="Closed-end", Survey!$M383="Split share corp", Survey!$I383="Yes"),TRUE,FALSE)</f>
        <v>0</v>
      </c>
      <c r="R383" s="196" t="str">
        <f>IFERROR(IF(AND(OR(U383=V383,V383 = "Either"),NOT(ISBLANK(Survey!K383))),"Pass","Fail"),"Pass")</f>
        <v>Fail</v>
      </c>
      <c r="S383" s="47" cm="1">
        <f t="array" ref="S383">SUM(SUMIF(Survey!BO383:CH383,{"&gt;0","&lt;0"})*{1,-1})</f>
        <v>0</v>
      </c>
      <c r="T383" s="54" cm="1">
        <f t="array" ref="T383">SUM(SUMIF(Survey!BR383,{"&gt;0","&lt;0"})*{1,-1})+SUM(SUMIF(Survey!CB383,{"&gt;0","&lt;0"})*{1,-1})</f>
        <v>0</v>
      </c>
      <c r="U383" s="54">
        <f>Survey!K383</f>
        <v>0</v>
      </c>
      <c r="V383" s="53" t="str">
        <f t="shared" si="208"/>
        <v>Stand-alone</v>
      </c>
      <c r="W383" s="196" t="str">
        <f t="shared" si="209"/>
        <v>Fail</v>
      </c>
      <c r="X383" s="93" cm="1">
        <f t="array" ref="X383">SUM(SUMIF(Survey!BO383:CH383,{"&gt;0","&lt;0"})*{1,-1})+SUM(SUMIF(Survey!CJ383:DC383,{"&gt;0","&lt;0"})*{1,-1})</f>
        <v>0</v>
      </c>
      <c r="Y383" s="93">
        <f>IFERROR(X383/(Survey!$AL383),0)</f>
        <v>0</v>
      </c>
      <c r="Z383" s="198" t="b">
        <f>IF(OR(Survey!$M383="Alternative strategy or hedge",Survey!$M383="Other",Survey!$L383="Prospectus fund"),TRUE,FALSE)</f>
        <v>0</v>
      </c>
      <c r="AA383" s="198" t="b">
        <f>NOT(ISBLANK(Survey!$M383))</f>
        <v>0</v>
      </c>
      <c r="AB383" s="196" t="str">
        <f t="shared" si="210"/>
        <v>Pass</v>
      </c>
      <c r="AC383" s="54" t="b">
        <f>NOT(ISNUMBER(SEARCH("Other",Survey!$P383)))</f>
        <v>1</v>
      </c>
      <c r="AD383" s="53" t="b">
        <f>NOT(ISBLANK(Survey!$Q383))</f>
        <v>0</v>
      </c>
      <c r="AE383" s="239" t="str" cm="1">
        <f t="array" ref="AE383">IF(OR(IF(OR($AG383+$AH383 = 2, $AI383=1), FALSE, TRUE), AND($AF383:$AF383 = 0)),"Pass","Fail")</f>
        <v>Pass</v>
      </c>
      <c r="AF383" s="235">
        <f>COUNTBLANK(Survey!$W383:$Z383)</f>
        <v>4</v>
      </c>
      <c r="AG383" s="235">
        <f>IF(Survey!$I383="Yes",1,0)</f>
        <v>0</v>
      </c>
      <c r="AH383" s="235">
        <f>IF(OR(Survey!$M383="Mutual fund",Survey!$M383="Alternative mutual fund",Survey!$M383="Money market"),1,0)</f>
        <v>0</v>
      </c>
      <c r="AI383" s="240">
        <f>IF(OR(Survey!$M383="ETF",Survey!$M383="ETF, alternative mutual fund"),1,0)</f>
        <v>0</v>
      </c>
      <c r="AJ383" s="196" t="str">
        <f t="shared" si="211"/>
        <v>Pass</v>
      </c>
      <c r="AK383" s="54" t="b">
        <f>NOT(ISNUMBER(SEARCH("Yes",Survey!$AC383)))</f>
        <v>1</v>
      </c>
      <c r="AL383" s="53" t="b">
        <f>IF(COUNTBLANK(Survey!$AD383:$AE383)=0,TRUE, FALSE)</f>
        <v>0</v>
      </c>
      <c r="AM383" s="196" t="str">
        <f t="shared" si="212"/>
        <v>Pass</v>
      </c>
      <c r="AN383" s="54" t="b">
        <f>NOT(ISNUMBER(SEARCH("Yes",Survey!$AF383)))</f>
        <v>1</v>
      </c>
      <c r="AO383" s="53" t="b">
        <f>NOT(ISBLANK(Survey!$AH383))</f>
        <v>0</v>
      </c>
      <c r="AP383" s="196" t="str">
        <f t="shared" si="213"/>
        <v>Pass</v>
      </c>
      <c r="AQ383" s="54" t="b">
        <f>NOT(OR(ISNUMBER(SEARCH("Other",Survey!$AH383)),ISNUMBER(SEARCH("Multiple",Survey!$AH383))))</f>
        <v>1</v>
      </c>
      <c r="AR383" s="53" t="b">
        <f>NOT(ISBLANK(Survey!$AI383))</f>
        <v>0</v>
      </c>
      <c r="AS383" s="196" t="str">
        <f t="shared" si="214"/>
        <v>Fail</v>
      </c>
      <c r="AT383" s="45">
        <f>(Survey!$AL383)</f>
        <v>0</v>
      </c>
      <c r="AU383" s="37" t="str">
        <f t="shared" si="215"/>
        <v>Fail</v>
      </c>
      <c r="AV383" s="38">
        <f>ABS(Survey!$AL383)</f>
        <v>0</v>
      </c>
      <c r="AW383" s="64">
        <f>ABS(Survey!$AM383)+Survey!$AN383-ABS(Survey!$AO383)+ABS(Survey!$AP383)-ABS(Survey!$AQ383)+ABS(Survey!$AR383)-ABS(Survey!$AS383)+Survey!$AT383</f>
        <v>0</v>
      </c>
      <c r="AX383" s="46" t="str">
        <f t="shared" si="216"/>
        <v>No holdings</v>
      </c>
      <c r="AY383" s="37">
        <f t="shared" si="217"/>
        <v>0</v>
      </c>
      <c r="AZ383" s="196" t="str">
        <f t="shared" si="218"/>
        <v>Pass</v>
      </c>
      <c r="BA383" s="54" t="b">
        <f>IF(ABS(Survey!$AT383)=0,TRUE,FALSE)</f>
        <v>1</v>
      </c>
      <c r="BB383" s="53" t="b">
        <f>NOT(ISBLANK(Survey!$AU383))</f>
        <v>0</v>
      </c>
      <c r="BC383" s="37" t="str">
        <f t="shared" si="219"/>
        <v>Fail</v>
      </c>
      <c r="BD383" s="38">
        <f>ABS(Survey!$AL383)</f>
        <v>0</v>
      </c>
      <c r="BE383" s="38" cm="1">
        <f t="array" ref="BE383">SUM(SUMIF(Survey!AW383:BD383,{"&gt;0","&lt;0"})*{1,-1})-SUM(SUMIF(Survey!BF383:BM383,{"&gt;0","&lt;0"})*{1,-1})</f>
        <v>0</v>
      </c>
      <c r="BF383" s="46" t="str">
        <f t="shared" si="220"/>
        <v>No holdings</v>
      </c>
      <c r="BG383" s="37">
        <f t="shared" si="221"/>
        <v>0</v>
      </c>
      <c r="BH383" s="196" t="str">
        <f t="shared" si="222"/>
        <v>Fail</v>
      </c>
      <c r="BI383" s="47">
        <f>ABS(Survey!$AL383)</f>
        <v>0</v>
      </c>
      <c r="BJ383" s="47" cm="1">
        <f t="array" ref="BJ383">SUM(SUMIF(Survey!BO383:CH383,{"&gt;0","&lt;0"})*{1,-1})-SUM(SUMIF(Survey!CJ383:DC383,{"&gt;0","&lt;0"})*{1,-1})</f>
        <v>0</v>
      </c>
      <c r="BK383" s="48" t="str">
        <f t="shared" si="223"/>
        <v>No holdings</v>
      </c>
      <c r="BL383" s="49">
        <f t="shared" si="224"/>
        <v>0</v>
      </c>
      <c r="BM383" s="196" t="str">
        <f t="shared" si="225"/>
        <v>Pass</v>
      </c>
      <c r="BN383" s="54" t="b">
        <f>IF(ABS(Survey!$CH383)=0,TRUE,FALSE)</f>
        <v>1</v>
      </c>
      <c r="BO383" s="53" t="b">
        <f>NOT(ISBLANK(Survey!$CI383))</f>
        <v>0</v>
      </c>
      <c r="BP383" s="196" t="str">
        <f t="shared" si="226"/>
        <v>Pass</v>
      </c>
      <c r="BQ383" s="54" t="b">
        <f>IF(ABS(Survey!$DC383)=0,TRUE,FALSE)</f>
        <v>1</v>
      </c>
      <c r="BR383" s="53" t="b">
        <f>NOT(ISBLANK(Survey!$DD383))</f>
        <v>0</v>
      </c>
      <c r="BS383" s="37" t="str">
        <f t="shared" si="227"/>
        <v>Pass</v>
      </c>
      <c r="BT383" s="38" cm="1">
        <f t="array" ref="BT383">SUM(SUMIF(Survey!CD383,{"&gt;0","&lt;0"})*{1,-1})+SUM(SUMIF(Survey!CY383,{"&gt;0","&lt;0"})*{1,-1})</f>
        <v>0</v>
      </c>
      <c r="BU383" s="38">
        <f>SUM(SUMIF(Survey!DF383:DL383,{"&gt;0","&lt;0"})*{1,-1})+SUM(SUMIF(Survey!DN383:DT383,{"&gt;0","&lt;0"})*{1,-1})</f>
        <v>0</v>
      </c>
      <c r="BV383" s="37">
        <f t="shared" si="228"/>
        <v>0</v>
      </c>
      <c r="BW383" s="37">
        <f t="shared" si="229"/>
        <v>0</v>
      </c>
      <c r="BX383" s="196" t="str">
        <f t="shared" si="230"/>
        <v>Pass</v>
      </c>
      <c r="BY383" s="54" t="b">
        <f>IF(ABS(Survey!$DL383)=0,TRUE,FALSE)</f>
        <v>1</v>
      </c>
      <c r="BZ383" s="53" t="b">
        <f>NOT(ISBLANK(Survey!DM383))</f>
        <v>0</v>
      </c>
      <c r="CA383" s="196" t="str">
        <f t="shared" si="231"/>
        <v>Pass</v>
      </c>
      <c r="CB383" s="54" t="b">
        <f>IF(ABS(Survey!$DT383)=0,TRUE,FALSE)</f>
        <v>1</v>
      </c>
      <c r="CC383" s="53" t="b">
        <f>NOT(ISBLANK(Survey!$DU383))</f>
        <v>0</v>
      </c>
      <c r="CD383" s="196" t="str">
        <f t="shared" si="232"/>
        <v>Fail</v>
      </c>
      <c r="CE383" s="47">
        <f>SUM(SUMIF(Survey!EA383:EC383,{"&gt;0","&lt;0"})*{1,-1})</f>
        <v>0</v>
      </c>
      <c r="CF383" s="50">
        <f t="shared" si="233"/>
        <v>0</v>
      </c>
      <c r="CG383" s="50">
        <f t="shared" si="234"/>
        <v>100</v>
      </c>
      <c r="CH383" s="48" t="b">
        <f>IF(OR(Survey!$M383="ETF",Survey!$M383="ETF, alternative mutual fund",Survey!$M383="Closed-end", Survey!$M383="Split share corp"),TRUE,FALSE)</f>
        <v>0</v>
      </c>
      <c r="CI383" s="196" t="str">
        <f t="shared" si="235"/>
        <v>Fail</v>
      </c>
      <c r="CJ383" s="47">
        <f>SUM(SUMIF(Survey!EE383:EK383,{"&gt;0","&lt;0"})*{1,-1})</f>
        <v>0</v>
      </c>
      <c r="CK383" s="50">
        <f t="shared" si="236"/>
        <v>0</v>
      </c>
      <c r="CL383" s="49">
        <f t="shared" si="237"/>
        <v>100</v>
      </c>
      <c r="CM383" s="196" t="str">
        <f t="shared" si="238"/>
        <v>Fail</v>
      </c>
      <c r="CN383" s="47">
        <f>SUM(SUMIF(Survey!EM383:ES383,{"&gt;0","&lt;0"})*{1,-1})</f>
        <v>0</v>
      </c>
      <c r="CO383" s="50">
        <f t="shared" si="239"/>
        <v>0</v>
      </c>
      <c r="CP383" s="49">
        <f t="shared" si="240"/>
        <v>100</v>
      </c>
    </row>
    <row r="384" spans="1:94">
      <c r="A384" s="1">
        <v>381</v>
      </c>
      <c r="B384" s="37" t="str">
        <f t="shared" si="201"/>
        <v>Pass</v>
      </c>
      <c r="C384" s="37" t="str">
        <f>IF(COUNTBLANK(Survey!B384:ET384)=$C$2, "Pass", "Fail")</f>
        <v>Pass</v>
      </c>
      <c r="D384" s="37" t="str">
        <f t="shared" si="202"/>
        <v>Fail</v>
      </c>
      <c r="F384" s="196" t="str">
        <f t="shared" si="203"/>
        <v>Fail</v>
      </c>
      <c r="G384" s="43">
        <f>COUNTBLANK(Survey!B384:D384)+COUNTBLANK(Survey!G384)+COUNTBLANK(Survey!I384)+COUNTBLANK(Survey!L384:M384)+COUNTBLANK(Survey!P384)+COUNTBLANK(Survey!S384:U384)+COUNTBLANK(Survey!AA384:AC384)+COUNTBLANK(Survey!AF384:AG384)+COUNTBLANK(Survey!AK384)</f>
        <v>17</v>
      </c>
      <c r="H384" s="196" t="str">
        <f t="shared" si="204"/>
        <v>Pass</v>
      </c>
      <c r="I384" s="44">
        <f>LEN(Survey!E384)</f>
        <v>0</v>
      </c>
      <c r="J384" s="196" t="str">
        <f t="shared" si="205"/>
        <v>Pass</v>
      </c>
      <c r="K384" s="43">
        <f>LEN(Survey!F384)</f>
        <v>0</v>
      </c>
      <c r="L384" s="196" t="str">
        <f t="shared" si="206"/>
        <v>Pass</v>
      </c>
      <c r="M384" s="44">
        <f>LEN(Survey!H384)</f>
        <v>0</v>
      </c>
      <c r="N384" s="43" t="str">
        <f>IF(Survey!$L384="Prospectus fund", "Yes", "No")</f>
        <v>No</v>
      </c>
      <c r="O384" s="196" t="str">
        <f t="shared" si="207"/>
        <v>Pass</v>
      </c>
      <c r="P384" s="44">
        <f>MOD((LEN(Survey!J384)+2),11)</f>
        <v>2</v>
      </c>
      <c r="Q384" s="48" t="b">
        <f>IF(OR(Survey!$M384="ETF",Survey!$M384="ETF, alternative mutual fund",Survey!$M384="Closed-end", Survey!$M384="Split share corp", Survey!$I384="Yes"),TRUE,FALSE)</f>
        <v>0</v>
      </c>
      <c r="R384" s="196" t="str">
        <f>IFERROR(IF(AND(OR(U384=V384,V384 = "Either"),NOT(ISBLANK(Survey!K384))),"Pass","Fail"),"Pass")</f>
        <v>Fail</v>
      </c>
      <c r="S384" s="47" cm="1">
        <f t="array" ref="S384">SUM(SUMIF(Survey!BO384:CH384,{"&gt;0","&lt;0"})*{1,-1})</f>
        <v>0</v>
      </c>
      <c r="T384" s="54" cm="1">
        <f t="array" ref="T384">SUM(SUMIF(Survey!BR384,{"&gt;0","&lt;0"})*{1,-1})+SUM(SUMIF(Survey!CB384,{"&gt;0","&lt;0"})*{1,-1})</f>
        <v>0</v>
      </c>
      <c r="U384" s="54">
        <f>Survey!K384</f>
        <v>0</v>
      </c>
      <c r="V384" s="53" t="str">
        <f t="shared" si="208"/>
        <v>Stand-alone</v>
      </c>
      <c r="W384" s="196" t="str">
        <f t="shared" si="209"/>
        <v>Fail</v>
      </c>
      <c r="X384" s="93" cm="1">
        <f t="array" ref="X384">SUM(SUMIF(Survey!BO384:CH384,{"&gt;0","&lt;0"})*{1,-1})+SUM(SUMIF(Survey!CJ384:DC384,{"&gt;0","&lt;0"})*{1,-1})</f>
        <v>0</v>
      </c>
      <c r="Y384" s="93">
        <f>IFERROR(X384/(Survey!$AL384),0)</f>
        <v>0</v>
      </c>
      <c r="Z384" s="198" t="b">
        <f>IF(OR(Survey!$M384="Alternative strategy or hedge",Survey!$M384="Other",Survey!$L384="Prospectus fund"),TRUE,FALSE)</f>
        <v>0</v>
      </c>
      <c r="AA384" s="198" t="b">
        <f>NOT(ISBLANK(Survey!$M384))</f>
        <v>0</v>
      </c>
      <c r="AB384" s="196" t="str">
        <f t="shared" si="210"/>
        <v>Pass</v>
      </c>
      <c r="AC384" s="54" t="b">
        <f>NOT(ISNUMBER(SEARCH("Other",Survey!$P384)))</f>
        <v>1</v>
      </c>
      <c r="AD384" s="53" t="b">
        <f>NOT(ISBLANK(Survey!$Q384))</f>
        <v>0</v>
      </c>
      <c r="AE384" s="239" t="str" cm="1">
        <f t="array" ref="AE384">IF(OR(IF(OR($AG384+$AH384 = 2, $AI384=1), FALSE, TRUE), AND($AF384:$AF384 = 0)),"Pass","Fail")</f>
        <v>Pass</v>
      </c>
      <c r="AF384" s="235">
        <f>COUNTBLANK(Survey!$W384:$Z384)</f>
        <v>4</v>
      </c>
      <c r="AG384" s="235">
        <f>IF(Survey!$I384="Yes",1,0)</f>
        <v>0</v>
      </c>
      <c r="AH384" s="235">
        <f>IF(OR(Survey!$M384="Mutual fund",Survey!$M384="Alternative mutual fund",Survey!$M384="Money market"),1,0)</f>
        <v>0</v>
      </c>
      <c r="AI384" s="240">
        <f>IF(OR(Survey!$M384="ETF",Survey!$M384="ETF, alternative mutual fund"),1,0)</f>
        <v>0</v>
      </c>
      <c r="AJ384" s="196" t="str">
        <f t="shared" si="211"/>
        <v>Pass</v>
      </c>
      <c r="AK384" s="54" t="b">
        <f>NOT(ISNUMBER(SEARCH("Yes",Survey!$AC384)))</f>
        <v>1</v>
      </c>
      <c r="AL384" s="53" t="b">
        <f>IF(COUNTBLANK(Survey!$AD384:$AE384)=0,TRUE, FALSE)</f>
        <v>0</v>
      </c>
      <c r="AM384" s="196" t="str">
        <f t="shared" si="212"/>
        <v>Pass</v>
      </c>
      <c r="AN384" s="54" t="b">
        <f>NOT(ISNUMBER(SEARCH("Yes",Survey!$AF384)))</f>
        <v>1</v>
      </c>
      <c r="AO384" s="53" t="b">
        <f>NOT(ISBLANK(Survey!$AH384))</f>
        <v>0</v>
      </c>
      <c r="AP384" s="196" t="str">
        <f t="shared" si="213"/>
        <v>Pass</v>
      </c>
      <c r="AQ384" s="54" t="b">
        <f>NOT(OR(ISNUMBER(SEARCH("Other",Survey!$AH384)),ISNUMBER(SEARCH("Multiple",Survey!$AH384))))</f>
        <v>1</v>
      </c>
      <c r="AR384" s="53" t="b">
        <f>NOT(ISBLANK(Survey!$AI384))</f>
        <v>0</v>
      </c>
      <c r="AS384" s="196" t="str">
        <f t="shared" si="214"/>
        <v>Fail</v>
      </c>
      <c r="AT384" s="45">
        <f>(Survey!$AL384)</f>
        <v>0</v>
      </c>
      <c r="AU384" s="37" t="str">
        <f t="shared" si="215"/>
        <v>Fail</v>
      </c>
      <c r="AV384" s="38">
        <f>ABS(Survey!$AL384)</f>
        <v>0</v>
      </c>
      <c r="AW384" s="64">
        <f>ABS(Survey!$AM384)+Survey!$AN384-ABS(Survey!$AO384)+ABS(Survey!$AP384)-ABS(Survey!$AQ384)+ABS(Survey!$AR384)-ABS(Survey!$AS384)+Survey!$AT384</f>
        <v>0</v>
      </c>
      <c r="AX384" s="46" t="str">
        <f t="shared" si="216"/>
        <v>No holdings</v>
      </c>
      <c r="AY384" s="37">
        <f t="shared" si="217"/>
        <v>0</v>
      </c>
      <c r="AZ384" s="196" t="str">
        <f t="shared" si="218"/>
        <v>Pass</v>
      </c>
      <c r="BA384" s="54" t="b">
        <f>IF(ABS(Survey!$AT384)=0,TRUE,FALSE)</f>
        <v>1</v>
      </c>
      <c r="BB384" s="53" t="b">
        <f>NOT(ISBLANK(Survey!$AU384))</f>
        <v>0</v>
      </c>
      <c r="BC384" s="37" t="str">
        <f t="shared" si="219"/>
        <v>Fail</v>
      </c>
      <c r="BD384" s="38">
        <f>ABS(Survey!$AL384)</f>
        <v>0</v>
      </c>
      <c r="BE384" s="38" cm="1">
        <f t="array" ref="BE384">SUM(SUMIF(Survey!AW384:BD384,{"&gt;0","&lt;0"})*{1,-1})-SUM(SUMIF(Survey!BF384:BM384,{"&gt;0","&lt;0"})*{1,-1})</f>
        <v>0</v>
      </c>
      <c r="BF384" s="46" t="str">
        <f t="shared" si="220"/>
        <v>No holdings</v>
      </c>
      <c r="BG384" s="37">
        <f t="shared" si="221"/>
        <v>0</v>
      </c>
      <c r="BH384" s="196" t="str">
        <f t="shared" si="222"/>
        <v>Fail</v>
      </c>
      <c r="BI384" s="47">
        <f>ABS(Survey!$AL384)</f>
        <v>0</v>
      </c>
      <c r="BJ384" s="47" cm="1">
        <f t="array" ref="BJ384">SUM(SUMIF(Survey!BO384:CH384,{"&gt;0","&lt;0"})*{1,-1})-SUM(SUMIF(Survey!CJ384:DC384,{"&gt;0","&lt;0"})*{1,-1})</f>
        <v>0</v>
      </c>
      <c r="BK384" s="48" t="str">
        <f t="shared" si="223"/>
        <v>No holdings</v>
      </c>
      <c r="BL384" s="49">
        <f t="shared" si="224"/>
        <v>0</v>
      </c>
      <c r="BM384" s="196" t="str">
        <f t="shared" si="225"/>
        <v>Pass</v>
      </c>
      <c r="BN384" s="54" t="b">
        <f>IF(ABS(Survey!$CH384)=0,TRUE,FALSE)</f>
        <v>1</v>
      </c>
      <c r="BO384" s="53" t="b">
        <f>NOT(ISBLANK(Survey!$CI384))</f>
        <v>0</v>
      </c>
      <c r="BP384" s="196" t="str">
        <f t="shared" si="226"/>
        <v>Pass</v>
      </c>
      <c r="BQ384" s="54" t="b">
        <f>IF(ABS(Survey!$DC384)=0,TRUE,FALSE)</f>
        <v>1</v>
      </c>
      <c r="BR384" s="53" t="b">
        <f>NOT(ISBLANK(Survey!$DD384))</f>
        <v>0</v>
      </c>
      <c r="BS384" s="37" t="str">
        <f t="shared" si="227"/>
        <v>Pass</v>
      </c>
      <c r="BT384" s="38" cm="1">
        <f t="array" ref="BT384">SUM(SUMIF(Survey!CD384,{"&gt;0","&lt;0"})*{1,-1})+SUM(SUMIF(Survey!CY384,{"&gt;0","&lt;0"})*{1,-1})</f>
        <v>0</v>
      </c>
      <c r="BU384" s="38">
        <f>SUM(SUMIF(Survey!DF384:DL384,{"&gt;0","&lt;0"})*{1,-1})+SUM(SUMIF(Survey!DN384:DT384,{"&gt;0","&lt;0"})*{1,-1})</f>
        <v>0</v>
      </c>
      <c r="BV384" s="37">
        <f t="shared" si="228"/>
        <v>0</v>
      </c>
      <c r="BW384" s="37">
        <f t="shared" si="229"/>
        <v>0</v>
      </c>
      <c r="BX384" s="196" t="str">
        <f t="shared" si="230"/>
        <v>Pass</v>
      </c>
      <c r="BY384" s="54" t="b">
        <f>IF(ABS(Survey!$DL384)=0,TRUE,FALSE)</f>
        <v>1</v>
      </c>
      <c r="BZ384" s="53" t="b">
        <f>NOT(ISBLANK(Survey!DM384))</f>
        <v>0</v>
      </c>
      <c r="CA384" s="196" t="str">
        <f t="shared" si="231"/>
        <v>Pass</v>
      </c>
      <c r="CB384" s="54" t="b">
        <f>IF(ABS(Survey!$DT384)=0,TRUE,FALSE)</f>
        <v>1</v>
      </c>
      <c r="CC384" s="53" t="b">
        <f>NOT(ISBLANK(Survey!$DU384))</f>
        <v>0</v>
      </c>
      <c r="CD384" s="196" t="str">
        <f t="shared" si="232"/>
        <v>Fail</v>
      </c>
      <c r="CE384" s="47">
        <f>SUM(SUMIF(Survey!EA384:EC384,{"&gt;0","&lt;0"})*{1,-1})</f>
        <v>0</v>
      </c>
      <c r="CF384" s="50">
        <f t="shared" si="233"/>
        <v>0</v>
      </c>
      <c r="CG384" s="50">
        <f t="shared" si="234"/>
        <v>100</v>
      </c>
      <c r="CH384" s="48" t="b">
        <f>IF(OR(Survey!$M384="ETF",Survey!$M384="ETF, alternative mutual fund",Survey!$M384="Closed-end", Survey!$M384="Split share corp"),TRUE,FALSE)</f>
        <v>0</v>
      </c>
      <c r="CI384" s="196" t="str">
        <f t="shared" si="235"/>
        <v>Fail</v>
      </c>
      <c r="CJ384" s="47">
        <f>SUM(SUMIF(Survey!EE384:EK384,{"&gt;0","&lt;0"})*{1,-1})</f>
        <v>0</v>
      </c>
      <c r="CK384" s="50">
        <f t="shared" si="236"/>
        <v>0</v>
      </c>
      <c r="CL384" s="49">
        <f t="shared" si="237"/>
        <v>100</v>
      </c>
      <c r="CM384" s="196" t="str">
        <f t="shared" si="238"/>
        <v>Fail</v>
      </c>
      <c r="CN384" s="47">
        <f>SUM(SUMIF(Survey!EM384:ES384,{"&gt;0","&lt;0"})*{1,-1})</f>
        <v>0</v>
      </c>
      <c r="CO384" s="50">
        <f t="shared" si="239"/>
        <v>0</v>
      </c>
      <c r="CP384" s="49">
        <f t="shared" si="240"/>
        <v>100</v>
      </c>
    </row>
    <row r="385" spans="1:94">
      <c r="A385" s="1">
        <v>382</v>
      </c>
      <c r="B385" s="37" t="str">
        <f t="shared" si="201"/>
        <v>Pass</v>
      </c>
      <c r="C385" s="37" t="str">
        <f>IF(COUNTBLANK(Survey!B385:ET385)=$C$2, "Pass", "Fail")</f>
        <v>Pass</v>
      </c>
      <c r="D385" s="37" t="str">
        <f t="shared" si="202"/>
        <v>Fail</v>
      </c>
      <c r="F385" s="196" t="str">
        <f t="shared" si="203"/>
        <v>Fail</v>
      </c>
      <c r="G385" s="43">
        <f>COUNTBLANK(Survey!B385:D385)+COUNTBLANK(Survey!G385)+COUNTBLANK(Survey!I385)+COUNTBLANK(Survey!L385:M385)+COUNTBLANK(Survey!P385)+COUNTBLANK(Survey!S385:U385)+COUNTBLANK(Survey!AA385:AC385)+COUNTBLANK(Survey!AF385:AG385)+COUNTBLANK(Survey!AK385)</f>
        <v>17</v>
      </c>
      <c r="H385" s="196" t="str">
        <f t="shared" si="204"/>
        <v>Pass</v>
      </c>
      <c r="I385" s="44">
        <f>LEN(Survey!E385)</f>
        <v>0</v>
      </c>
      <c r="J385" s="196" t="str">
        <f t="shared" si="205"/>
        <v>Pass</v>
      </c>
      <c r="K385" s="43">
        <f>LEN(Survey!F385)</f>
        <v>0</v>
      </c>
      <c r="L385" s="196" t="str">
        <f t="shared" si="206"/>
        <v>Pass</v>
      </c>
      <c r="M385" s="44">
        <f>LEN(Survey!H385)</f>
        <v>0</v>
      </c>
      <c r="N385" s="43" t="str">
        <f>IF(Survey!$L385="Prospectus fund", "Yes", "No")</f>
        <v>No</v>
      </c>
      <c r="O385" s="196" t="str">
        <f t="shared" si="207"/>
        <v>Pass</v>
      </c>
      <c r="P385" s="44">
        <f>MOD((LEN(Survey!J385)+2),11)</f>
        <v>2</v>
      </c>
      <c r="Q385" s="48" t="b">
        <f>IF(OR(Survey!$M385="ETF",Survey!$M385="ETF, alternative mutual fund",Survey!$M385="Closed-end", Survey!$M385="Split share corp", Survey!$I385="Yes"),TRUE,FALSE)</f>
        <v>0</v>
      </c>
      <c r="R385" s="196" t="str">
        <f>IFERROR(IF(AND(OR(U385=V385,V385 = "Either"),NOT(ISBLANK(Survey!K385))),"Pass","Fail"),"Pass")</f>
        <v>Fail</v>
      </c>
      <c r="S385" s="47" cm="1">
        <f t="array" ref="S385">SUM(SUMIF(Survey!BO385:CH385,{"&gt;0","&lt;0"})*{1,-1})</f>
        <v>0</v>
      </c>
      <c r="T385" s="54" cm="1">
        <f t="array" ref="T385">SUM(SUMIF(Survey!BR385,{"&gt;0","&lt;0"})*{1,-1})+SUM(SUMIF(Survey!CB385,{"&gt;0","&lt;0"})*{1,-1})</f>
        <v>0</v>
      </c>
      <c r="U385" s="54">
        <f>Survey!K385</f>
        <v>0</v>
      </c>
      <c r="V385" s="53" t="str">
        <f t="shared" si="208"/>
        <v>Stand-alone</v>
      </c>
      <c r="W385" s="196" t="str">
        <f t="shared" si="209"/>
        <v>Fail</v>
      </c>
      <c r="X385" s="93" cm="1">
        <f t="array" ref="X385">SUM(SUMIF(Survey!BO385:CH385,{"&gt;0","&lt;0"})*{1,-1})+SUM(SUMIF(Survey!CJ385:DC385,{"&gt;0","&lt;0"})*{1,-1})</f>
        <v>0</v>
      </c>
      <c r="Y385" s="93">
        <f>IFERROR(X385/(Survey!$AL385),0)</f>
        <v>0</v>
      </c>
      <c r="Z385" s="198" t="b">
        <f>IF(OR(Survey!$M385="Alternative strategy or hedge",Survey!$M385="Other",Survey!$L385="Prospectus fund"),TRUE,FALSE)</f>
        <v>0</v>
      </c>
      <c r="AA385" s="198" t="b">
        <f>NOT(ISBLANK(Survey!$M385))</f>
        <v>0</v>
      </c>
      <c r="AB385" s="196" t="str">
        <f t="shared" si="210"/>
        <v>Pass</v>
      </c>
      <c r="AC385" s="54" t="b">
        <f>NOT(ISNUMBER(SEARCH("Other",Survey!$P385)))</f>
        <v>1</v>
      </c>
      <c r="AD385" s="53" t="b">
        <f>NOT(ISBLANK(Survey!$Q385))</f>
        <v>0</v>
      </c>
      <c r="AE385" s="239" t="str" cm="1">
        <f t="array" ref="AE385">IF(OR(IF(OR($AG385+$AH385 = 2, $AI385=1), FALSE, TRUE), AND($AF385:$AF385 = 0)),"Pass","Fail")</f>
        <v>Pass</v>
      </c>
      <c r="AF385" s="235">
        <f>COUNTBLANK(Survey!$W385:$Z385)</f>
        <v>4</v>
      </c>
      <c r="AG385" s="235">
        <f>IF(Survey!$I385="Yes",1,0)</f>
        <v>0</v>
      </c>
      <c r="AH385" s="235">
        <f>IF(OR(Survey!$M385="Mutual fund",Survey!$M385="Alternative mutual fund",Survey!$M385="Money market"),1,0)</f>
        <v>0</v>
      </c>
      <c r="AI385" s="240">
        <f>IF(OR(Survey!$M385="ETF",Survey!$M385="ETF, alternative mutual fund"),1,0)</f>
        <v>0</v>
      </c>
      <c r="AJ385" s="196" t="str">
        <f t="shared" si="211"/>
        <v>Pass</v>
      </c>
      <c r="AK385" s="54" t="b">
        <f>NOT(ISNUMBER(SEARCH("Yes",Survey!$AC385)))</f>
        <v>1</v>
      </c>
      <c r="AL385" s="53" t="b">
        <f>IF(COUNTBLANK(Survey!$AD385:$AE385)=0,TRUE, FALSE)</f>
        <v>0</v>
      </c>
      <c r="AM385" s="196" t="str">
        <f t="shared" si="212"/>
        <v>Pass</v>
      </c>
      <c r="AN385" s="54" t="b">
        <f>NOT(ISNUMBER(SEARCH("Yes",Survey!$AF385)))</f>
        <v>1</v>
      </c>
      <c r="AO385" s="53" t="b">
        <f>NOT(ISBLANK(Survey!$AH385))</f>
        <v>0</v>
      </c>
      <c r="AP385" s="196" t="str">
        <f t="shared" si="213"/>
        <v>Pass</v>
      </c>
      <c r="AQ385" s="54" t="b">
        <f>NOT(OR(ISNUMBER(SEARCH("Other",Survey!$AH385)),ISNUMBER(SEARCH("Multiple",Survey!$AH385))))</f>
        <v>1</v>
      </c>
      <c r="AR385" s="53" t="b">
        <f>NOT(ISBLANK(Survey!$AI385))</f>
        <v>0</v>
      </c>
      <c r="AS385" s="196" t="str">
        <f t="shared" si="214"/>
        <v>Fail</v>
      </c>
      <c r="AT385" s="45">
        <f>(Survey!$AL385)</f>
        <v>0</v>
      </c>
      <c r="AU385" s="37" t="str">
        <f t="shared" si="215"/>
        <v>Fail</v>
      </c>
      <c r="AV385" s="38">
        <f>ABS(Survey!$AL385)</f>
        <v>0</v>
      </c>
      <c r="AW385" s="64">
        <f>ABS(Survey!$AM385)+Survey!$AN385-ABS(Survey!$AO385)+ABS(Survey!$AP385)-ABS(Survey!$AQ385)+ABS(Survey!$AR385)-ABS(Survey!$AS385)+Survey!$AT385</f>
        <v>0</v>
      </c>
      <c r="AX385" s="46" t="str">
        <f t="shared" si="216"/>
        <v>No holdings</v>
      </c>
      <c r="AY385" s="37">
        <f t="shared" si="217"/>
        <v>0</v>
      </c>
      <c r="AZ385" s="196" t="str">
        <f t="shared" si="218"/>
        <v>Pass</v>
      </c>
      <c r="BA385" s="54" t="b">
        <f>IF(ABS(Survey!$AT385)=0,TRUE,FALSE)</f>
        <v>1</v>
      </c>
      <c r="BB385" s="53" t="b">
        <f>NOT(ISBLANK(Survey!$AU385))</f>
        <v>0</v>
      </c>
      <c r="BC385" s="37" t="str">
        <f t="shared" si="219"/>
        <v>Fail</v>
      </c>
      <c r="BD385" s="38">
        <f>ABS(Survey!$AL385)</f>
        <v>0</v>
      </c>
      <c r="BE385" s="38" cm="1">
        <f t="array" ref="BE385">SUM(SUMIF(Survey!AW385:BD385,{"&gt;0","&lt;0"})*{1,-1})-SUM(SUMIF(Survey!BF385:BM385,{"&gt;0","&lt;0"})*{1,-1})</f>
        <v>0</v>
      </c>
      <c r="BF385" s="46" t="str">
        <f t="shared" si="220"/>
        <v>No holdings</v>
      </c>
      <c r="BG385" s="37">
        <f t="shared" si="221"/>
        <v>0</v>
      </c>
      <c r="BH385" s="196" t="str">
        <f t="shared" si="222"/>
        <v>Fail</v>
      </c>
      <c r="BI385" s="47">
        <f>ABS(Survey!$AL385)</f>
        <v>0</v>
      </c>
      <c r="BJ385" s="47" cm="1">
        <f t="array" ref="BJ385">SUM(SUMIF(Survey!BO385:CH385,{"&gt;0","&lt;0"})*{1,-1})-SUM(SUMIF(Survey!CJ385:DC385,{"&gt;0","&lt;0"})*{1,-1})</f>
        <v>0</v>
      </c>
      <c r="BK385" s="48" t="str">
        <f t="shared" si="223"/>
        <v>No holdings</v>
      </c>
      <c r="BL385" s="49">
        <f t="shared" si="224"/>
        <v>0</v>
      </c>
      <c r="BM385" s="196" t="str">
        <f t="shared" si="225"/>
        <v>Pass</v>
      </c>
      <c r="BN385" s="54" t="b">
        <f>IF(ABS(Survey!$CH385)=0,TRUE,FALSE)</f>
        <v>1</v>
      </c>
      <c r="BO385" s="53" t="b">
        <f>NOT(ISBLANK(Survey!$CI385))</f>
        <v>0</v>
      </c>
      <c r="BP385" s="196" t="str">
        <f t="shared" si="226"/>
        <v>Pass</v>
      </c>
      <c r="BQ385" s="54" t="b">
        <f>IF(ABS(Survey!$DC385)=0,TRUE,FALSE)</f>
        <v>1</v>
      </c>
      <c r="BR385" s="53" t="b">
        <f>NOT(ISBLANK(Survey!$DD385))</f>
        <v>0</v>
      </c>
      <c r="BS385" s="37" t="str">
        <f t="shared" si="227"/>
        <v>Pass</v>
      </c>
      <c r="BT385" s="38" cm="1">
        <f t="array" ref="BT385">SUM(SUMIF(Survey!CD385,{"&gt;0","&lt;0"})*{1,-1})+SUM(SUMIF(Survey!CY385,{"&gt;0","&lt;0"})*{1,-1})</f>
        <v>0</v>
      </c>
      <c r="BU385" s="38">
        <f>SUM(SUMIF(Survey!DF385:DL385,{"&gt;0","&lt;0"})*{1,-1})+SUM(SUMIF(Survey!DN385:DT385,{"&gt;0","&lt;0"})*{1,-1})</f>
        <v>0</v>
      </c>
      <c r="BV385" s="37">
        <f t="shared" si="228"/>
        <v>0</v>
      </c>
      <c r="BW385" s="37">
        <f t="shared" si="229"/>
        <v>0</v>
      </c>
      <c r="BX385" s="196" t="str">
        <f t="shared" si="230"/>
        <v>Pass</v>
      </c>
      <c r="BY385" s="54" t="b">
        <f>IF(ABS(Survey!$DL385)=0,TRUE,FALSE)</f>
        <v>1</v>
      </c>
      <c r="BZ385" s="53" t="b">
        <f>NOT(ISBLANK(Survey!DM385))</f>
        <v>0</v>
      </c>
      <c r="CA385" s="196" t="str">
        <f t="shared" si="231"/>
        <v>Pass</v>
      </c>
      <c r="CB385" s="54" t="b">
        <f>IF(ABS(Survey!$DT385)=0,TRUE,FALSE)</f>
        <v>1</v>
      </c>
      <c r="CC385" s="53" t="b">
        <f>NOT(ISBLANK(Survey!$DU385))</f>
        <v>0</v>
      </c>
      <c r="CD385" s="196" t="str">
        <f t="shared" si="232"/>
        <v>Fail</v>
      </c>
      <c r="CE385" s="47">
        <f>SUM(SUMIF(Survey!EA385:EC385,{"&gt;0","&lt;0"})*{1,-1})</f>
        <v>0</v>
      </c>
      <c r="CF385" s="50">
        <f t="shared" si="233"/>
        <v>0</v>
      </c>
      <c r="CG385" s="50">
        <f t="shared" si="234"/>
        <v>100</v>
      </c>
      <c r="CH385" s="48" t="b">
        <f>IF(OR(Survey!$M385="ETF",Survey!$M385="ETF, alternative mutual fund",Survey!$M385="Closed-end", Survey!$M385="Split share corp"),TRUE,FALSE)</f>
        <v>0</v>
      </c>
      <c r="CI385" s="196" t="str">
        <f t="shared" si="235"/>
        <v>Fail</v>
      </c>
      <c r="CJ385" s="47">
        <f>SUM(SUMIF(Survey!EE385:EK385,{"&gt;0","&lt;0"})*{1,-1})</f>
        <v>0</v>
      </c>
      <c r="CK385" s="50">
        <f t="shared" si="236"/>
        <v>0</v>
      </c>
      <c r="CL385" s="49">
        <f t="shared" si="237"/>
        <v>100</v>
      </c>
      <c r="CM385" s="196" t="str">
        <f t="shared" si="238"/>
        <v>Fail</v>
      </c>
      <c r="CN385" s="47">
        <f>SUM(SUMIF(Survey!EM385:ES385,{"&gt;0","&lt;0"})*{1,-1})</f>
        <v>0</v>
      </c>
      <c r="CO385" s="50">
        <f t="shared" si="239"/>
        <v>0</v>
      </c>
      <c r="CP385" s="49">
        <f t="shared" si="240"/>
        <v>100</v>
      </c>
    </row>
    <row r="386" spans="1:94">
      <c r="A386" s="1">
        <v>383</v>
      </c>
      <c r="B386" s="37" t="str">
        <f t="shared" si="201"/>
        <v>Pass</v>
      </c>
      <c r="C386" s="37" t="str">
        <f>IF(COUNTBLANK(Survey!B386:ET386)=$C$2, "Pass", "Fail")</f>
        <v>Pass</v>
      </c>
      <c r="D386" s="37" t="str">
        <f t="shared" si="202"/>
        <v>Fail</v>
      </c>
      <c r="F386" s="196" t="str">
        <f t="shared" si="203"/>
        <v>Fail</v>
      </c>
      <c r="G386" s="43">
        <f>COUNTBLANK(Survey!B386:D386)+COUNTBLANK(Survey!G386)+COUNTBLANK(Survey!I386)+COUNTBLANK(Survey!L386:M386)+COUNTBLANK(Survey!P386)+COUNTBLANK(Survey!S386:U386)+COUNTBLANK(Survey!AA386:AC386)+COUNTBLANK(Survey!AF386:AG386)+COUNTBLANK(Survey!AK386)</f>
        <v>17</v>
      </c>
      <c r="H386" s="196" t="str">
        <f t="shared" si="204"/>
        <v>Pass</v>
      </c>
      <c r="I386" s="44">
        <f>LEN(Survey!E386)</f>
        <v>0</v>
      </c>
      <c r="J386" s="196" t="str">
        <f t="shared" si="205"/>
        <v>Pass</v>
      </c>
      <c r="K386" s="43">
        <f>LEN(Survey!F386)</f>
        <v>0</v>
      </c>
      <c r="L386" s="196" t="str">
        <f t="shared" si="206"/>
        <v>Pass</v>
      </c>
      <c r="M386" s="44">
        <f>LEN(Survey!H386)</f>
        <v>0</v>
      </c>
      <c r="N386" s="43" t="str">
        <f>IF(Survey!$L386="Prospectus fund", "Yes", "No")</f>
        <v>No</v>
      </c>
      <c r="O386" s="196" t="str">
        <f t="shared" si="207"/>
        <v>Pass</v>
      </c>
      <c r="P386" s="44">
        <f>MOD((LEN(Survey!J386)+2),11)</f>
        <v>2</v>
      </c>
      <c r="Q386" s="48" t="b">
        <f>IF(OR(Survey!$M386="ETF",Survey!$M386="ETF, alternative mutual fund",Survey!$M386="Closed-end", Survey!$M386="Split share corp", Survey!$I386="Yes"),TRUE,FALSE)</f>
        <v>0</v>
      </c>
      <c r="R386" s="196" t="str">
        <f>IFERROR(IF(AND(OR(U386=V386,V386 = "Either"),NOT(ISBLANK(Survey!K386))),"Pass","Fail"),"Pass")</f>
        <v>Fail</v>
      </c>
      <c r="S386" s="47" cm="1">
        <f t="array" ref="S386">SUM(SUMIF(Survey!BO386:CH386,{"&gt;0","&lt;0"})*{1,-1})</f>
        <v>0</v>
      </c>
      <c r="T386" s="54" cm="1">
        <f t="array" ref="T386">SUM(SUMIF(Survey!BR386,{"&gt;0","&lt;0"})*{1,-1})+SUM(SUMIF(Survey!CB386,{"&gt;0","&lt;0"})*{1,-1})</f>
        <v>0</v>
      </c>
      <c r="U386" s="54">
        <f>Survey!K386</f>
        <v>0</v>
      </c>
      <c r="V386" s="53" t="str">
        <f t="shared" si="208"/>
        <v>Stand-alone</v>
      </c>
      <c r="W386" s="196" t="str">
        <f t="shared" si="209"/>
        <v>Fail</v>
      </c>
      <c r="X386" s="93" cm="1">
        <f t="array" ref="X386">SUM(SUMIF(Survey!BO386:CH386,{"&gt;0","&lt;0"})*{1,-1})+SUM(SUMIF(Survey!CJ386:DC386,{"&gt;0","&lt;0"})*{1,-1})</f>
        <v>0</v>
      </c>
      <c r="Y386" s="93">
        <f>IFERROR(X386/(Survey!$AL386),0)</f>
        <v>0</v>
      </c>
      <c r="Z386" s="198" t="b">
        <f>IF(OR(Survey!$M386="Alternative strategy or hedge",Survey!$M386="Other",Survey!$L386="Prospectus fund"),TRUE,FALSE)</f>
        <v>0</v>
      </c>
      <c r="AA386" s="198" t="b">
        <f>NOT(ISBLANK(Survey!$M386))</f>
        <v>0</v>
      </c>
      <c r="AB386" s="196" t="str">
        <f t="shared" si="210"/>
        <v>Pass</v>
      </c>
      <c r="AC386" s="54" t="b">
        <f>NOT(ISNUMBER(SEARCH("Other",Survey!$P386)))</f>
        <v>1</v>
      </c>
      <c r="AD386" s="53" t="b">
        <f>NOT(ISBLANK(Survey!$Q386))</f>
        <v>0</v>
      </c>
      <c r="AE386" s="239" t="str" cm="1">
        <f t="array" ref="AE386">IF(OR(IF(OR($AG386+$AH386 = 2, $AI386=1), FALSE, TRUE), AND($AF386:$AF386 = 0)),"Pass","Fail")</f>
        <v>Pass</v>
      </c>
      <c r="AF386" s="235">
        <f>COUNTBLANK(Survey!$W386:$Z386)</f>
        <v>4</v>
      </c>
      <c r="AG386" s="235">
        <f>IF(Survey!$I386="Yes",1,0)</f>
        <v>0</v>
      </c>
      <c r="AH386" s="235">
        <f>IF(OR(Survey!$M386="Mutual fund",Survey!$M386="Alternative mutual fund",Survey!$M386="Money market"),1,0)</f>
        <v>0</v>
      </c>
      <c r="AI386" s="240">
        <f>IF(OR(Survey!$M386="ETF",Survey!$M386="ETF, alternative mutual fund"),1,0)</f>
        <v>0</v>
      </c>
      <c r="AJ386" s="196" t="str">
        <f t="shared" si="211"/>
        <v>Pass</v>
      </c>
      <c r="AK386" s="54" t="b">
        <f>NOT(ISNUMBER(SEARCH("Yes",Survey!$AC386)))</f>
        <v>1</v>
      </c>
      <c r="AL386" s="53" t="b">
        <f>IF(COUNTBLANK(Survey!$AD386:$AE386)=0,TRUE, FALSE)</f>
        <v>0</v>
      </c>
      <c r="AM386" s="196" t="str">
        <f t="shared" si="212"/>
        <v>Pass</v>
      </c>
      <c r="AN386" s="54" t="b">
        <f>NOT(ISNUMBER(SEARCH("Yes",Survey!$AF386)))</f>
        <v>1</v>
      </c>
      <c r="AO386" s="53" t="b">
        <f>NOT(ISBLANK(Survey!$AH386))</f>
        <v>0</v>
      </c>
      <c r="AP386" s="196" t="str">
        <f t="shared" si="213"/>
        <v>Pass</v>
      </c>
      <c r="AQ386" s="54" t="b">
        <f>NOT(OR(ISNUMBER(SEARCH("Other",Survey!$AH386)),ISNUMBER(SEARCH("Multiple",Survey!$AH386))))</f>
        <v>1</v>
      </c>
      <c r="AR386" s="53" t="b">
        <f>NOT(ISBLANK(Survey!$AI386))</f>
        <v>0</v>
      </c>
      <c r="AS386" s="196" t="str">
        <f t="shared" si="214"/>
        <v>Fail</v>
      </c>
      <c r="AT386" s="45">
        <f>(Survey!$AL386)</f>
        <v>0</v>
      </c>
      <c r="AU386" s="37" t="str">
        <f t="shared" si="215"/>
        <v>Fail</v>
      </c>
      <c r="AV386" s="38">
        <f>ABS(Survey!$AL386)</f>
        <v>0</v>
      </c>
      <c r="AW386" s="64">
        <f>ABS(Survey!$AM386)+Survey!$AN386-ABS(Survey!$AO386)+ABS(Survey!$AP386)-ABS(Survey!$AQ386)+ABS(Survey!$AR386)-ABS(Survey!$AS386)+Survey!$AT386</f>
        <v>0</v>
      </c>
      <c r="AX386" s="46" t="str">
        <f t="shared" si="216"/>
        <v>No holdings</v>
      </c>
      <c r="AY386" s="37">
        <f t="shared" si="217"/>
        <v>0</v>
      </c>
      <c r="AZ386" s="196" t="str">
        <f t="shared" si="218"/>
        <v>Pass</v>
      </c>
      <c r="BA386" s="54" t="b">
        <f>IF(ABS(Survey!$AT386)=0,TRUE,FALSE)</f>
        <v>1</v>
      </c>
      <c r="BB386" s="53" t="b">
        <f>NOT(ISBLANK(Survey!$AU386))</f>
        <v>0</v>
      </c>
      <c r="BC386" s="37" t="str">
        <f t="shared" si="219"/>
        <v>Fail</v>
      </c>
      <c r="BD386" s="38">
        <f>ABS(Survey!$AL386)</f>
        <v>0</v>
      </c>
      <c r="BE386" s="38" cm="1">
        <f t="array" ref="BE386">SUM(SUMIF(Survey!AW386:BD386,{"&gt;0","&lt;0"})*{1,-1})-SUM(SUMIF(Survey!BF386:BM386,{"&gt;0","&lt;0"})*{1,-1})</f>
        <v>0</v>
      </c>
      <c r="BF386" s="46" t="str">
        <f t="shared" si="220"/>
        <v>No holdings</v>
      </c>
      <c r="BG386" s="37">
        <f t="shared" si="221"/>
        <v>0</v>
      </c>
      <c r="BH386" s="196" t="str">
        <f t="shared" si="222"/>
        <v>Fail</v>
      </c>
      <c r="BI386" s="47">
        <f>ABS(Survey!$AL386)</f>
        <v>0</v>
      </c>
      <c r="BJ386" s="47" cm="1">
        <f t="array" ref="BJ386">SUM(SUMIF(Survey!BO386:CH386,{"&gt;0","&lt;0"})*{1,-1})-SUM(SUMIF(Survey!CJ386:DC386,{"&gt;0","&lt;0"})*{1,-1})</f>
        <v>0</v>
      </c>
      <c r="BK386" s="48" t="str">
        <f t="shared" si="223"/>
        <v>No holdings</v>
      </c>
      <c r="BL386" s="49">
        <f t="shared" si="224"/>
        <v>0</v>
      </c>
      <c r="BM386" s="196" t="str">
        <f t="shared" si="225"/>
        <v>Pass</v>
      </c>
      <c r="BN386" s="54" t="b">
        <f>IF(ABS(Survey!$CH386)=0,TRUE,FALSE)</f>
        <v>1</v>
      </c>
      <c r="BO386" s="53" t="b">
        <f>NOT(ISBLANK(Survey!$CI386))</f>
        <v>0</v>
      </c>
      <c r="BP386" s="196" t="str">
        <f t="shared" si="226"/>
        <v>Pass</v>
      </c>
      <c r="BQ386" s="54" t="b">
        <f>IF(ABS(Survey!$DC386)=0,TRUE,FALSE)</f>
        <v>1</v>
      </c>
      <c r="BR386" s="53" t="b">
        <f>NOT(ISBLANK(Survey!$DD386))</f>
        <v>0</v>
      </c>
      <c r="BS386" s="37" t="str">
        <f t="shared" si="227"/>
        <v>Pass</v>
      </c>
      <c r="BT386" s="38" cm="1">
        <f t="array" ref="BT386">SUM(SUMIF(Survey!CD386,{"&gt;0","&lt;0"})*{1,-1})+SUM(SUMIF(Survey!CY386,{"&gt;0","&lt;0"})*{1,-1})</f>
        <v>0</v>
      </c>
      <c r="BU386" s="38">
        <f>SUM(SUMIF(Survey!DF386:DL386,{"&gt;0","&lt;0"})*{1,-1})+SUM(SUMIF(Survey!DN386:DT386,{"&gt;0","&lt;0"})*{1,-1})</f>
        <v>0</v>
      </c>
      <c r="BV386" s="37">
        <f t="shared" si="228"/>
        <v>0</v>
      </c>
      <c r="BW386" s="37">
        <f t="shared" si="229"/>
        <v>0</v>
      </c>
      <c r="BX386" s="196" t="str">
        <f t="shared" si="230"/>
        <v>Pass</v>
      </c>
      <c r="BY386" s="54" t="b">
        <f>IF(ABS(Survey!$DL386)=0,TRUE,FALSE)</f>
        <v>1</v>
      </c>
      <c r="BZ386" s="53" t="b">
        <f>NOT(ISBLANK(Survey!DM386))</f>
        <v>0</v>
      </c>
      <c r="CA386" s="196" t="str">
        <f t="shared" si="231"/>
        <v>Pass</v>
      </c>
      <c r="CB386" s="54" t="b">
        <f>IF(ABS(Survey!$DT386)=0,TRUE,FALSE)</f>
        <v>1</v>
      </c>
      <c r="CC386" s="53" t="b">
        <f>NOT(ISBLANK(Survey!$DU386))</f>
        <v>0</v>
      </c>
      <c r="CD386" s="196" t="str">
        <f t="shared" si="232"/>
        <v>Fail</v>
      </c>
      <c r="CE386" s="47">
        <f>SUM(SUMIF(Survey!EA386:EC386,{"&gt;0","&lt;0"})*{1,-1})</f>
        <v>0</v>
      </c>
      <c r="CF386" s="50">
        <f t="shared" si="233"/>
        <v>0</v>
      </c>
      <c r="CG386" s="50">
        <f t="shared" si="234"/>
        <v>100</v>
      </c>
      <c r="CH386" s="48" t="b">
        <f>IF(OR(Survey!$M386="ETF",Survey!$M386="ETF, alternative mutual fund",Survey!$M386="Closed-end", Survey!$M386="Split share corp"),TRUE,FALSE)</f>
        <v>0</v>
      </c>
      <c r="CI386" s="196" t="str">
        <f t="shared" si="235"/>
        <v>Fail</v>
      </c>
      <c r="CJ386" s="47">
        <f>SUM(SUMIF(Survey!EE386:EK386,{"&gt;0","&lt;0"})*{1,-1})</f>
        <v>0</v>
      </c>
      <c r="CK386" s="50">
        <f t="shared" si="236"/>
        <v>0</v>
      </c>
      <c r="CL386" s="49">
        <f t="shared" si="237"/>
        <v>100</v>
      </c>
      <c r="CM386" s="196" t="str">
        <f t="shared" si="238"/>
        <v>Fail</v>
      </c>
      <c r="CN386" s="47">
        <f>SUM(SUMIF(Survey!EM386:ES386,{"&gt;0","&lt;0"})*{1,-1})</f>
        <v>0</v>
      </c>
      <c r="CO386" s="50">
        <f t="shared" si="239"/>
        <v>0</v>
      </c>
      <c r="CP386" s="49">
        <f t="shared" si="240"/>
        <v>100</v>
      </c>
    </row>
    <row r="387" spans="1:94">
      <c r="A387" s="1">
        <v>384</v>
      </c>
      <c r="B387" s="37" t="str">
        <f t="shared" si="201"/>
        <v>Pass</v>
      </c>
      <c r="C387" s="37" t="str">
        <f>IF(COUNTBLANK(Survey!B387:ET387)=$C$2, "Pass", "Fail")</f>
        <v>Pass</v>
      </c>
      <c r="D387" s="37" t="str">
        <f t="shared" si="202"/>
        <v>Fail</v>
      </c>
      <c r="F387" s="196" t="str">
        <f t="shared" si="203"/>
        <v>Fail</v>
      </c>
      <c r="G387" s="43">
        <f>COUNTBLANK(Survey!B387:D387)+COUNTBLANK(Survey!G387)+COUNTBLANK(Survey!I387)+COUNTBLANK(Survey!L387:M387)+COUNTBLANK(Survey!P387)+COUNTBLANK(Survey!S387:U387)+COUNTBLANK(Survey!AA387:AC387)+COUNTBLANK(Survey!AF387:AG387)+COUNTBLANK(Survey!AK387)</f>
        <v>17</v>
      </c>
      <c r="H387" s="196" t="str">
        <f t="shared" si="204"/>
        <v>Pass</v>
      </c>
      <c r="I387" s="44">
        <f>LEN(Survey!E387)</f>
        <v>0</v>
      </c>
      <c r="J387" s="196" t="str">
        <f t="shared" si="205"/>
        <v>Pass</v>
      </c>
      <c r="K387" s="43">
        <f>LEN(Survey!F387)</f>
        <v>0</v>
      </c>
      <c r="L387" s="196" t="str">
        <f t="shared" si="206"/>
        <v>Pass</v>
      </c>
      <c r="M387" s="44">
        <f>LEN(Survey!H387)</f>
        <v>0</v>
      </c>
      <c r="N387" s="43" t="str">
        <f>IF(Survey!$L387="Prospectus fund", "Yes", "No")</f>
        <v>No</v>
      </c>
      <c r="O387" s="196" t="str">
        <f t="shared" si="207"/>
        <v>Pass</v>
      </c>
      <c r="P387" s="44">
        <f>MOD((LEN(Survey!J387)+2),11)</f>
        <v>2</v>
      </c>
      <c r="Q387" s="48" t="b">
        <f>IF(OR(Survey!$M387="ETF",Survey!$M387="ETF, alternative mutual fund",Survey!$M387="Closed-end", Survey!$M387="Split share corp", Survey!$I387="Yes"),TRUE,FALSE)</f>
        <v>0</v>
      </c>
      <c r="R387" s="196" t="str">
        <f>IFERROR(IF(AND(OR(U387=V387,V387 = "Either"),NOT(ISBLANK(Survey!K387))),"Pass","Fail"),"Pass")</f>
        <v>Fail</v>
      </c>
      <c r="S387" s="47" cm="1">
        <f t="array" ref="S387">SUM(SUMIF(Survey!BO387:CH387,{"&gt;0","&lt;0"})*{1,-1})</f>
        <v>0</v>
      </c>
      <c r="T387" s="54" cm="1">
        <f t="array" ref="T387">SUM(SUMIF(Survey!BR387,{"&gt;0","&lt;0"})*{1,-1})+SUM(SUMIF(Survey!CB387,{"&gt;0","&lt;0"})*{1,-1})</f>
        <v>0</v>
      </c>
      <c r="U387" s="54">
        <f>Survey!K387</f>
        <v>0</v>
      </c>
      <c r="V387" s="53" t="str">
        <f t="shared" si="208"/>
        <v>Stand-alone</v>
      </c>
      <c r="W387" s="196" t="str">
        <f t="shared" si="209"/>
        <v>Fail</v>
      </c>
      <c r="X387" s="93" cm="1">
        <f t="array" ref="X387">SUM(SUMIF(Survey!BO387:CH387,{"&gt;0","&lt;0"})*{1,-1})+SUM(SUMIF(Survey!CJ387:DC387,{"&gt;0","&lt;0"})*{1,-1})</f>
        <v>0</v>
      </c>
      <c r="Y387" s="93">
        <f>IFERROR(X387/(Survey!$AL387),0)</f>
        <v>0</v>
      </c>
      <c r="Z387" s="198" t="b">
        <f>IF(OR(Survey!$M387="Alternative strategy or hedge",Survey!$M387="Other",Survey!$L387="Prospectus fund"),TRUE,FALSE)</f>
        <v>0</v>
      </c>
      <c r="AA387" s="198" t="b">
        <f>NOT(ISBLANK(Survey!$M387))</f>
        <v>0</v>
      </c>
      <c r="AB387" s="196" t="str">
        <f t="shared" si="210"/>
        <v>Pass</v>
      </c>
      <c r="AC387" s="54" t="b">
        <f>NOT(ISNUMBER(SEARCH("Other",Survey!$P387)))</f>
        <v>1</v>
      </c>
      <c r="AD387" s="53" t="b">
        <f>NOT(ISBLANK(Survey!$Q387))</f>
        <v>0</v>
      </c>
      <c r="AE387" s="239" t="str" cm="1">
        <f t="array" ref="AE387">IF(OR(IF(OR($AG387+$AH387 = 2, $AI387=1), FALSE, TRUE), AND($AF387:$AF387 = 0)),"Pass","Fail")</f>
        <v>Pass</v>
      </c>
      <c r="AF387" s="235">
        <f>COUNTBLANK(Survey!$W387:$Z387)</f>
        <v>4</v>
      </c>
      <c r="AG387" s="235">
        <f>IF(Survey!$I387="Yes",1,0)</f>
        <v>0</v>
      </c>
      <c r="AH387" s="235">
        <f>IF(OR(Survey!$M387="Mutual fund",Survey!$M387="Alternative mutual fund",Survey!$M387="Money market"),1,0)</f>
        <v>0</v>
      </c>
      <c r="AI387" s="240">
        <f>IF(OR(Survey!$M387="ETF",Survey!$M387="ETF, alternative mutual fund"),1,0)</f>
        <v>0</v>
      </c>
      <c r="AJ387" s="196" t="str">
        <f t="shared" si="211"/>
        <v>Pass</v>
      </c>
      <c r="AK387" s="54" t="b">
        <f>NOT(ISNUMBER(SEARCH("Yes",Survey!$AC387)))</f>
        <v>1</v>
      </c>
      <c r="AL387" s="53" t="b">
        <f>IF(COUNTBLANK(Survey!$AD387:$AE387)=0,TRUE, FALSE)</f>
        <v>0</v>
      </c>
      <c r="AM387" s="196" t="str">
        <f t="shared" si="212"/>
        <v>Pass</v>
      </c>
      <c r="AN387" s="54" t="b">
        <f>NOT(ISNUMBER(SEARCH("Yes",Survey!$AF387)))</f>
        <v>1</v>
      </c>
      <c r="AO387" s="53" t="b">
        <f>NOT(ISBLANK(Survey!$AH387))</f>
        <v>0</v>
      </c>
      <c r="AP387" s="196" t="str">
        <f t="shared" si="213"/>
        <v>Pass</v>
      </c>
      <c r="AQ387" s="54" t="b">
        <f>NOT(OR(ISNUMBER(SEARCH("Other",Survey!$AH387)),ISNUMBER(SEARCH("Multiple",Survey!$AH387))))</f>
        <v>1</v>
      </c>
      <c r="AR387" s="53" t="b">
        <f>NOT(ISBLANK(Survey!$AI387))</f>
        <v>0</v>
      </c>
      <c r="AS387" s="196" t="str">
        <f t="shared" si="214"/>
        <v>Fail</v>
      </c>
      <c r="AT387" s="45">
        <f>(Survey!$AL387)</f>
        <v>0</v>
      </c>
      <c r="AU387" s="37" t="str">
        <f t="shared" si="215"/>
        <v>Fail</v>
      </c>
      <c r="AV387" s="38">
        <f>ABS(Survey!$AL387)</f>
        <v>0</v>
      </c>
      <c r="AW387" s="64">
        <f>ABS(Survey!$AM387)+Survey!$AN387-ABS(Survey!$AO387)+ABS(Survey!$AP387)-ABS(Survey!$AQ387)+ABS(Survey!$AR387)-ABS(Survey!$AS387)+Survey!$AT387</f>
        <v>0</v>
      </c>
      <c r="AX387" s="46" t="str">
        <f t="shared" si="216"/>
        <v>No holdings</v>
      </c>
      <c r="AY387" s="37">
        <f t="shared" si="217"/>
        <v>0</v>
      </c>
      <c r="AZ387" s="196" t="str">
        <f t="shared" si="218"/>
        <v>Pass</v>
      </c>
      <c r="BA387" s="54" t="b">
        <f>IF(ABS(Survey!$AT387)=0,TRUE,FALSE)</f>
        <v>1</v>
      </c>
      <c r="BB387" s="53" t="b">
        <f>NOT(ISBLANK(Survey!$AU387))</f>
        <v>0</v>
      </c>
      <c r="BC387" s="37" t="str">
        <f t="shared" si="219"/>
        <v>Fail</v>
      </c>
      <c r="BD387" s="38">
        <f>ABS(Survey!$AL387)</f>
        <v>0</v>
      </c>
      <c r="BE387" s="38" cm="1">
        <f t="array" ref="BE387">SUM(SUMIF(Survey!AW387:BD387,{"&gt;0","&lt;0"})*{1,-1})-SUM(SUMIF(Survey!BF387:BM387,{"&gt;0","&lt;0"})*{1,-1})</f>
        <v>0</v>
      </c>
      <c r="BF387" s="46" t="str">
        <f t="shared" si="220"/>
        <v>No holdings</v>
      </c>
      <c r="BG387" s="37">
        <f t="shared" si="221"/>
        <v>0</v>
      </c>
      <c r="BH387" s="196" t="str">
        <f t="shared" si="222"/>
        <v>Fail</v>
      </c>
      <c r="BI387" s="47">
        <f>ABS(Survey!$AL387)</f>
        <v>0</v>
      </c>
      <c r="BJ387" s="47" cm="1">
        <f t="array" ref="BJ387">SUM(SUMIF(Survey!BO387:CH387,{"&gt;0","&lt;0"})*{1,-1})-SUM(SUMIF(Survey!CJ387:DC387,{"&gt;0","&lt;0"})*{1,-1})</f>
        <v>0</v>
      </c>
      <c r="BK387" s="48" t="str">
        <f t="shared" si="223"/>
        <v>No holdings</v>
      </c>
      <c r="BL387" s="49">
        <f t="shared" si="224"/>
        <v>0</v>
      </c>
      <c r="BM387" s="196" t="str">
        <f t="shared" si="225"/>
        <v>Pass</v>
      </c>
      <c r="BN387" s="54" t="b">
        <f>IF(ABS(Survey!$CH387)=0,TRUE,FALSE)</f>
        <v>1</v>
      </c>
      <c r="BO387" s="53" t="b">
        <f>NOT(ISBLANK(Survey!$CI387))</f>
        <v>0</v>
      </c>
      <c r="BP387" s="196" t="str">
        <f t="shared" si="226"/>
        <v>Pass</v>
      </c>
      <c r="BQ387" s="54" t="b">
        <f>IF(ABS(Survey!$DC387)=0,TRUE,FALSE)</f>
        <v>1</v>
      </c>
      <c r="BR387" s="53" t="b">
        <f>NOT(ISBLANK(Survey!$DD387))</f>
        <v>0</v>
      </c>
      <c r="BS387" s="37" t="str">
        <f t="shared" si="227"/>
        <v>Pass</v>
      </c>
      <c r="BT387" s="38" cm="1">
        <f t="array" ref="BT387">SUM(SUMIF(Survey!CD387,{"&gt;0","&lt;0"})*{1,-1})+SUM(SUMIF(Survey!CY387,{"&gt;0","&lt;0"})*{1,-1})</f>
        <v>0</v>
      </c>
      <c r="BU387" s="38">
        <f>SUM(SUMIF(Survey!DF387:DL387,{"&gt;0","&lt;0"})*{1,-1})+SUM(SUMIF(Survey!DN387:DT387,{"&gt;0","&lt;0"})*{1,-1})</f>
        <v>0</v>
      </c>
      <c r="BV387" s="37">
        <f t="shared" si="228"/>
        <v>0</v>
      </c>
      <c r="BW387" s="37">
        <f t="shared" si="229"/>
        <v>0</v>
      </c>
      <c r="BX387" s="196" t="str">
        <f t="shared" si="230"/>
        <v>Pass</v>
      </c>
      <c r="BY387" s="54" t="b">
        <f>IF(ABS(Survey!$DL387)=0,TRUE,FALSE)</f>
        <v>1</v>
      </c>
      <c r="BZ387" s="53" t="b">
        <f>NOT(ISBLANK(Survey!DM387))</f>
        <v>0</v>
      </c>
      <c r="CA387" s="196" t="str">
        <f t="shared" si="231"/>
        <v>Pass</v>
      </c>
      <c r="CB387" s="54" t="b">
        <f>IF(ABS(Survey!$DT387)=0,TRUE,FALSE)</f>
        <v>1</v>
      </c>
      <c r="CC387" s="53" t="b">
        <f>NOT(ISBLANK(Survey!$DU387))</f>
        <v>0</v>
      </c>
      <c r="CD387" s="196" t="str">
        <f t="shared" si="232"/>
        <v>Fail</v>
      </c>
      <c r="CE387" s="47">
        <f>SUM(SUMIF(Survey!EA387:EC387,{"&gt;0","&lt;0"})*{1,-1})</f>
        <v>0</v>
      </c>
      <c r="CF387" s="50">
        <f t="shared" si="233"/>
        <v>0</v>
      </c>
      <c r="CG387" s="50">
        <f t="shared" si="234"/>
        <v>100</v>
      </c>
      <c r="CH387" s="48" t="b">
        <f>IF(OR(Survey!$M387="ETF",Survey!$M387="ETF, alternative mutual fund",Survey!$M387="Closed-end", Survey!$M387="Split share corp"),TRUE,FALSE)</f>
        <v>0</v>
      </c>
      <c r="CI387" s="196" t="str">
        <f t="shared" si="235"/>
        <v>Fail</v>
      </c>
      <c r="CJ387" s="47">
        <f>SUM(SUMIF(Survey!EE387:EK387,{"&gt;0","&lt;0"})*{1,-1})</f>
        <v>0</v>
      </c>
      <c r="CK387" s="50">
        <f t="shared" si="236"/>
        <v>0</v>
      </c>
      <c r="CL387" s="49">
        <f t="shared" si="237"/>
        <v>100</v>
      </c>
      <c r="CM387" s="196" t="str">
        <f t="shared" si="238"/>
        <v>Fail</v>
      </c>
      <c r="CN387" s="47">
        <f>SUM(SUMIF(Survey!EM387:ES387,{"&gt;0","&lt;0"})*{1,-1})</f>
        <v>0</v>
      </c>
      <c r="CO387" s="50">
        <f t="shared" si="239"/>
        <v>0</v>
      </c>
      <c r="CP387" s="49">
        <f t="shared" si="240"/>
        <v>100</v>
      </c>
    </row>
    <row r="388" spans="1:94">
      <c r="A388" s="1">
        <v>385</v>
      </c>
      <c r="B388" s="37" t="str">
        <f t="shared" si="201"/>
        <v>Pass</v>
      </c>
      <c r="C388" s="37" t="str">
        <f>IF(COUNTBLANK(Survey!B388:ET388)=$C$2, "Pass", "Fail")</f>
        <v>Pass</v>
      </c>
      <c r="D388" s="37" t="str">
        <f t="shared" si="202"/>
        <v>Fail</v>
      </c>
      <c r="F388" s="196" t="str">
        <f t="shared" si="203"/>
        <v>Fail</v>
      </c>
      <c r="G388" s="43">
        <f>COUNTBLANK(Survey!B388:D388)+COUNTBLANK(Survey!G388)+COUNTBLANK(Survey!I388)+COUNTBLANK(Survey!L388:M388)+COUNTBLANK(Survey!P388)+COUNTBLANK(Survey!S388:U388)+COUNTBLANK(Survey!AA388:AC388)+COUNTBLANK(Survey!AF388:AG388)+COUNTBLANK(Survey!AK388)</f>
        <v>17</v>
      </c>
      <c r="H388" s="196" t="str">
        <f t="shared" si="204"/>
        <v>Pass</v>
      </c>
      <c r="I388" s="44">
        <f>LEN(Survey!E388)</f>
        <v>0</v>
      </c>
      <c r="J388" s="196" t="str">
        <f t="shared" si="205"/>
        <v>Pass</v>
      </c>
      <c r="K388" s="43">
        <f>LEN(Survey!F388)</f>
        <v>0</v>
      </c>
      <c r="L388" s="196" t="str">
        <f t="shared" si="206"/>
        <v>Pass</v>
      </c>
      <c r="M388" s="44">
        <f>LEN(Survey!H388)</f>
        <v>0</v>
      </c>
      <c r="N388" s="43" t="str">
        <f>IF(Survey!$L388="Prospectus fund", "Yes", "No")</f>
        <v>No</v>
      </c>
      <c r="O388" s="196" t="str">
        <f t="shared" si="207"/>
        <v>Pass</v>
      </c>
      <c r="P388" s="44">
        <f>MOD((LEN(Survey!J388)+2),11)</f>
        <v>2</v>
      </c>
      <c r="Q388" s="48" t="b">
        <f>IF(OR(Survey!$M388="ETF",Survey!$M388="ETF, alternative mutual fund",Survey!$M388="Closed-end", Survey!$M388="Split share corp", Survey!$I388="Yes"),TRUE,FALSE)</f>
        <v>0</v>
      </c>
      <c r="R388" s="196" t="str">
        <f>IFERROR(IF(AND(OR(U388=V388,V388 = "Either"),NOT(ISBLANK(Survey!K388))),"Pass","Fail"),"Pass")</f>
        <v>Fail</v>
      </c>
      <c r="S388" s="47" cm="1">
        <f t="array" ref="S388">SUM(SUMIF(Survey!BO388:CH388,{"&gt;0","&lt;0"})*{1,-1})</f>
        <v>0</v>
      </c>
      <c r="T388" s="54" cm="1">
        <f t="array" ref="T388">SUM(SUMIF(Survey!BR388,{"&gt;0","&lt;0"})*{1,-1})+SUM(SUMIF(Survey!CB388,{"&gt;0","&lt;0"})*{1,-1})</f>
        <v>0</v>
      </c>
      <c r="U388" s="54">
        <f>Survey!K388</f>
        <v>0</v>
      </c>
      <c r="V388" s="53" t="str">
        <f t="shared" si="208"/>
        <v>Stand-alone</v>
      </c>
      <c r="W388" s="196" t="str">
        <f t="shared" si="209"/>
        <v>Fail</v>
      </c>
      <c r="X388" s="93" cm="1">
        <f t="array" ref="X388">SUM(SUMIF(Survey!BO388:CH388,{"&gt;0","&lt;0"})*{1,-1})+SUM(SUMIF(Survey!CJ388:DC388,{"&gt;0","&lt;0"})*{1,-1})</f>
        <v>0</v>
      </c>
      <c r="Y388" s="93">
        <f>IFERROR(X388/(Survey!$AL388),0)</f>
        <v>0</v>
      </c>
      <c r="Z388" s="198" t="b">
        <f>IF(OR(Survey!$M388="Alternative strategy or hedge",Survey!$M388="Other",Survey!$L388="Prospectus fund"),TRUE,FALSE)</f>
        <v>0</v>
      </c>
      <c r="AA388" s="198" t="b">
        <f>NOT(ISBLANK(Survey!$M388))</f>
        <v>0</v>
      </c>
      <c r="AB388" s="196" t="str">
        <f t="shared" si="210"/>
        <v>Pass</v>
      </c>
      <c r="AC388" s="54" t="b">
        <f>NOT(ISNUMBER(SEARCH("Other",Survey!$P388)))</f>
        <v>1</v>
      </c>
      <c r="AD388" s="53" t="b">
        <f>NOT(ISBLANK(Survey!$Q388))</f>
        <v>0</v>
      </c>
      <c r="AE388" s="239" t="str" cm="1">
        <f t="array" ref="AE388">IF(OR(IF(OR($AG388+$AH388 = 2, $AI388=1), FALSE, TRUE), AND($AF388:$AF388 = 0)),"Pass","Fail")</f>
        <v>Pass</v>
      </c>
      <c r="AF388" s="235">
        <f>COUNTBLANK(Survey!$W388:$Z388)</f>
        <v>4</v>
      </c>
      <c r="AG388" s="235">
        <f>IF(Survey!$I388="Yes",1,0)</f>
        <v>0</v>
      </c>
      <c r="AH388" s="235">
        <f>IF(OR(Survey!$M388="Mutual fund",Survey!$M388="Alternative mutual fund",Survey!$M388="Money market"),1,0)</f>
        <v>0</v>
      </c>
      <c r="AI388" s="240">
        <f>IF(OR(Survey!$M388="ETF",Survey!$M388="ETF, alternative mutual fund"),1,0)</f>
        <v>0</v>
      </c>
      <c r="AJ388" s="196" t="str">
        <f t="shared" si="211"/>
        <v>Pass</v>
      </c>
      <c r="AK388" s="54" t="b">
        <f>NOT(ISNUMBER(SEARCH("Yes",Survey!$AC388)))</f>
        <v>1</v>
      </c>
      <c r="AL388" s="53" t="b">
        <f>IF(COUNTBLANK(Survey!$AD388:$AE388)=0,TRUE, FALSE)</f>
        <v>0</v>
      </c>
      <c r="AM388" s="196" t="str">
        <f t="shared" si="212"/>
        <v>Pass</v>
      </c>
      <c r="AN388" s="54" t="b">
        <f>NOT(ISNUMBER(SEARCH("Yes",Survey!$AF388)))</f>
        <v>1</v>
      </c>
      <c r="AO388" s="53" t="b">
        <f>NOT(ISBLANK(Survey!$AH388))</f>
        <v>0</v>
      </c>
      <c r="AP388" s="196" t="str">
        <f t="shared" si="213"/>
        <v>Pass</v>
      </c>
      <c r="AQ388" s="54" t="b">
        <f>NOT(OR(ISNUMBER(SEARCH("Other",Survey!$AH388)),ISNUMBER(SEARCH("Multiple",Survey!$AH388))))</f>
        <v>1</v>
      </c>
      <c r="AR388" s="53" t="b">
        <f>NOT(ISBLANK(Survey!$AI388))</f>
        <v>0</v>
      </c>
      <c r="AS388" s="196" t="str">
        <f t="shared" si="214"/>
        <v>Fail</v>
      </c>
      <c r="AT388" s="45">
        <f>(Survey!$AL388)</f>
        <v>0</v>
      </c>
      <c r="AU388" s="37" t="str">
        <f t="shared" si="215"/>
        <v>Fail</v>
      </c>
      <c r="AV388" s="38">
        <f>ABS(Survey!$AL388)</f>
        <v>0</v>
      </c>
      <c r="AW388" s="64">
        <f>ABS(Survey!$AM388)+Survey!$AN388-ABS(Survey!$AO388)+ABS(Survey!$AP388)-ABS(Survey!$AQ388)+ABS(Survey!$AR388)-ABS(Survey!$AS388)+Survey!$AT388</f>
        <v>0</v>
      </c>
      <c r="AX388" s="46" t="str">
        <f t="shared" si="216"/>
        <v>No holdings</v>
      </c>
      <c r="AY388" s="37">
        <f t="shared" si="217"/>
        <v>0</v>
      </c>
      <c r="AZ388" s="196" t="str">
        <f t="shared" si="218"/>
        <v>Pass</v>
      </c>
      <c r="BA388" s="54" t="b">
        <f>IF(ABS(Survey!$AT388)=0,TRUE,FALSE)</f>
        <v>1</v>
      </c>
      <c r="BB388" s="53" t="b">
        <f>NOT(ISBLANK(Survey!$AU388))</f>
        <v>0</v>
      </c>
      <c r="BC388" s="37" t="str">
        <f t="shared" si="219"/>
        <v>Fail</v>
      </c>
      <c r="BD388" s="38">
        <f>ABS(Survey!$AL388)</f>
        <v>0</v>
      </c>
      <c r="BE388" s="38" cm="1">
        <f t="array" ref="BE388">SUM(SUMIF(Survey!AW388:BD388,{"&gt;0","&lt;0"})*{1,-1})-SUM(SUMIF(Survey!BF388:BM388,{"&gt;0","&lt;0"})*{1,-1})</f>
        <v>0</v>
      </c>
      <c r="BF388" s="46" t="str">
        <f t="shared" si="220"/>
        <v>No holdings</v>
      </c>
      <c r="BG388" s="37">
        <f t="shared" si="221"/>
        <v>0</v>
      </c>
      <c r="BH388" s="196" t="str">
        <f t="shared" si="222"/>
        <v>Fail</v>
      </c>
      <c r="BI388" s="47">
        <f>ABS(Survey!$AL388)</f>
        <v>0</v>
      </c>
      <c r="BJ388" s="47" cm="1">
        <f t="array" ref="BJ388">SUM(SUMIF(Survey!BO388:CH388,{"&gt;0","&lt;0"})*{1,-1})-SUM(SUMIF(Survey!CJ388:DC388,{"&gt;0","&lt;0"})*{1,-1})</f>
        <v>0</v>
      </c>
      <c r="BK388" s="48" t="str">
        <f t="shared" si="223"/>
        <v>No holdings</v>
      </c>
      <c r="BL388" s="49">
        <f t="shared" si="224"/>
        <v>0</v>
      </c>
      <c r="BM388" s="196" t="str">
        <f t="shared" si="225"/>
        <v>Pass</v>
      </c>
      <c r="BN388" s="54" t="b">
        <f>IF(ABS(Survey!$CH388)=0,TRUE,FALSE)</f>
        <v>1</v>
      </c>
      <c r="BO388" s="53" t="b">
        <f>NOT(ISBLANK(Survey!$CI388))</f>
        <v>0</v>
      </c>
      <c r="BP388" s="196" t="str">
        <f t="shared" si="226"/>
        <v>Pass</v>
      </c>
      <c r="BQ388" s="54" t="b">
        <f>IF(ABS(Survey!$DC388)=0,TRUE,FALSE)</f>
        <v>1</v>
      </c>
      <c r="BR388" s="53" t="b">
        <f>NOT(ISBLANK(Survey!$DD388))</f>
        <v>0</v>
      </c>
      <c r="BS388" s="37" t="str">
        <f t="shared" si="227"/>
        <v>Pass</v>
      </c>
      <c r="BT388" s="38" cm="1">
        <f t="array" ref="BT388">SUM(SUMIF(Survey!CD388,{"&gt;0","&lt;0"})*{1,-1})+SUM(SUMIF(Survey!CY388,{"&gt;0","&lt;0"})*{1,-1})</f>
        <v>0</v>
      </c>
      <c r="BU388" s="38">
        <f>SUM(SUMIF(Survey!DF388:DL388,{"&gt;0","&lt;0"})*{1,-1})+SUM(SUMIF(Survey!DN388:DT388,{"&gt;0","&lt;0"})*{1,-1})</f>
        <v>0</v>
      </c>
      <c r="BV388" s="37">
        <f t="shared" si="228"/>
        <v>0</v>
      </c>
      <c r="BW388" s="37">
        <f t="shared" si="229"/>
        <v>0</v>
      </c>
      <c r="BX388" s="196" t="str">
        <f t="shared" si="230"/>
        <v>Pass</v>
      </c>
      <c r="BY388" s="54" t="b">
        <f>IF(ABS(Survey!$DL388)=0,TRUE,FALSE)</f>
        <v>1</v>
      </c>
      <c r="BZ388" s="53" t="b">
        <f>NOT(ISBLANK(Survey!DM388))</f>
        <v>0</v>
      </c>
      <c r="CA388" s="196" t="str">
        <f t="shared" si="231"/>
        <v>Pass</v>
      </c>
      <c r="CB388" s="54" t="b">
        <f>IF(ABS(Survey!$DT388)=0,TRUE,FALSE)</f>
        <v>1</v>
      </c>
      <c r="CC388" s="53" t="b">
        <f>NOT(ISBLANK(Survey!$DU388))</f>
        <v>0</v>
      </c>
      <c r="CD388" s="196" t="str">
        <f t="shared" si="232"/>
        <v>Fail</v>
      </c>
      <c r="CE388" s="47">
        <f>SUM(SUMIF(Survey!EA388:EC388,{"&gt;0","&lt;0"})*{1,-1})</f>
        <v>0</v>
      </c>
      <c r="CF388" s="50">
        <f t="shared" si="233"/>
        <v>0</v>
      </c>
      <c r="CG388" s="50">
        <f t="shared" si="234"/>
        <v>100</v>
      </c>
      <c r="CH388" s="48" t="b">
        <f>IF(OR(Survey!$M388="ETF",Survey!$M388="ETF, alternative mutual fund",Survey!$M388="Closed-end", Survey!$M388="Split share corp"),TRUE,FALSE)</f>
        <v>0</v>
      </c>
      <c r="CI388" s="196" t="str">
        <f t="shared" si="235"/>
        <v>Fail</v>
      </c>
      <c r="CJ388" s="47">
        <f>SUM(SUMIF(Survey!EE388:EK388,{"&gt;0","&lt;0"})*{1,-1})</f>
        <v>0</v>
      </c>
      <c r="CK388" s="50">
        <f t="shared" si="236"/>
        <v>0</v>
      </c>
      <c r="CL388" s="49">
        <f t="shared" si="237"/>
        <v>100</v>
      </c>
      <c r="CM388" s="196" t="str">
        <f t="shared" si="238"/>
        <v>Fail</v>
      </c>
      <c r="CN388" s="47">
        <f>SUM(SUMIF(Survey!EM388:ES388,{"&gt;0","&lt;0"})*{1,-1})</f>
        <v>0</v>
      </c>
      <c r="CO388" s="50">
        <f t="shared" si="239"/>
        <v>0</v>
      </c>
      <c r="CP388" s="49">
        <f t="shared" si="240"/>
        <v>100</v>
      </c>
    </row>
    <row r="389" spans="1:94">
      <c r="A389" s="1">
        <v>386</v>
      </c>
      <c r="B389" s="37" t="str">
        <f t="shared" ref="B389:B450" si="241">IF(OR($C389="Pass",$D389="Pass"),"Pass","Fail")</f>
        <v>Pass</v>
      </c>
      <c r="C389" s="37" t="str">
        <f>IF(COUNTBLANK(Survey!B389:ET389)=$C$2, "Pass", "Fail")</f>
        <v>Pass</v>
      </c>
      <c r="D389" s="37" t="str">
        <f t="shared" ref="D389:D450" si="242">IF(COUNTIF(F389:CP389,"Fail"),"Fail","Pass")</f>
        <v>Fail</v>
      </c>
      <c r="F389" s="196" t="str">
        <f t="shared" ref="F389:F450" si="243">IF(G389=0,"Pass","Fail")</f>
        <v>Fail</v>
      </c>
      <c r="G389" s="43">
        <f>COUNTBLANK(Survey!B389:D389)+COUNTBLANK(Survey!G389)+COUNTBLANK(Survey!I389)+COUNTBLANK(Survey!L389:M389)+COUNTBLANK(Survey!P389)+COUNTBLANK(Survey!S389:U389)+COUNTBLANK(Survey!AA389:AC389)+COUNTBLANK(Survey!AF389:AG389)+COUNTBLANK(Survey!AK389)</f>
        <v>17</v>
      </c>
      <c r="H389" s="196" t="str">
        <f t="shared" ref="H389:H450" si="244">IF(OR(I389=20, I389=0),"Pass","Fail")</f>
        <v>Pass</v>
      </c>
      <c r="I389" s="44">
        <f>LEN(Survey!E389)</f>
        <v>0</v>
      </c>
      <c r="J389" s="196" t="str">
        <f t="shared" ref="J389:J450" si="245">IF(OR(K389=20, K389=0),"Pass","Fail")</f>
        <v>Pass</v>
      </c>
      <c r="K389" s="43">
        <f>LEN(Survey!F389)</f>
        <v>0</v>
      </c>
      <c r="L389" s="196" t="str">
        <f t="shared" ref="L389:L450" si="246">IF(OR(M389=8, N389="No"),"Pass","Fail")</f>
        <v>Pass</v>
      </c>
      <c r="M389" s="44">
        <f>LEN(Survey!H389)</f>
        <v>0</v>
      </c>
      <c r="N389" s="43" t="str">
        <f>IF(Survey!$L389="Prospectus fund", "Yes", "No")</f>
        <v>No</v>
      </c>
      <c r="O389" s="196" t="str">
        <f t="shared" ref="O389:O450" si="247">IFERROR(IF(OR(P389=0, Q389=FALSE),"Pass","Fail"),"Pass")</f>
        <v>Pass</v>
      </c>
      <c r="P389" s="44">
        <f>MOD((LEN(Survey!J389)+2),11)</f>
        <v>2</v>
      </c>
      <c r="Q389" s="48" t="b">
        <f>IF(OR(Survey!$M389="ETF",Survey!$M389="ETF, alternative mutual fund",Survey!$M389="Closed-end", Survey!$M389="Split share corp", Survey!$I389="Yes"),TRUE,FALSE)</f>
        <v>0</v>
      </c>
      <c r="R389" s="196" t="str">
        <f>IFERROR(IF(AND(OR(U389=V389,V389 = "Either"),NOT(ISBLANK(Survey!K389))),"Pass","Fail"),"Pass")</f>
        <v>Fail</v>
      </c>
      <c r="S389" s="47" cm="1">
        <f t="array" ref="S389">SUM(SUMIF(Survey!BO389:CH389,{"&gt;0","&lt;0"})*{1,-1})</f>
        <v>0</v>
      </c>
      <c r="T389" s="54" cm="1">
        <f t="array" ref="T389">SUM(SUMIF(Survey!BR389,{"&gt;0","&lt;0"})*{1,-1})+SUM(SUMIF(Survey!CB389,{"&gt;0","&lt;0"})*{1,-1})</f>
        <v>0</v>
      </c>
      <c r="U389" s="54">
        <f>Survey!K389</f>
        <v>0</v>
      </c>
      <c r="V389" s="53" t="str">
        <f t="shared" ref="V389:V450" si="248">IF(T389=0,"Stand-alone",IF(T389/S389 &gt; 0.65, "Fund of funds", IF(T389/S389 &lt; 0.35,"Stand-alone","Either")))</f>
        <v>Stand-alone</v>
      </c>
      <c r="W389" s="196" t="str">
        <f t="shared" ref="W389:W450" si="249">IF(AND(AA389=TRUE,OR(Y389&lt;=2, Z389=TRUE)),"Pass","Fail")</f>
        <v>Fail</v>
      </c>
      <c r="X389" s="93" cm="1">
        <f t="array" ref="X389">SUM(SUMIF(Survey!BO389:CH389,{"&gt;0","&lt;0"})*{1,-1})+SUM(SUMIF(Survey!CJ389:DC389,{"&gt;0","&lt;0"})*{1,-1})</f>
        <v>0</v>
      </c>
      <c r="Y389" s="93">
        <f>IFERROR(X389/(Survey!$AL389),0)</f>
        <v>0</v>
      </c>
      <c r="Z389" s="198" t="b">
        <f>IF(OR(Survey!$M389="Alternative strategy or hedge",Survey!$M389="Other",Survey!$L389="Prospectus fund"),TRUE,FALSE)</f>
        <v>0</v>
      </c>
      <c r="AA389" s="198" t="b">
        <f>NOT(ISBLANK(Survey!$M389))</f>
        <v>0</v>
      </c>
      <c r="AB389" s="196" t="str">
        <f t="shared" ref="AB389:AB450" si="250">IF(OR(AC389=TRUE, AD389=TRUE),"Pass","Fail")</f>
        <v>Pass</v>
      </c>
      <c r="AC389" s="54" t="b">
        <f>NOT(ISNUMBER(SEARCH("Other",Survey!$P389)))</f>
        <v>1</v>
      </c>
      <c r="AD389" s="53" t="b">
        <f>NOT(ISBLANK(Survey!$Q389))</f>
        <v>0</v>
      </c>
      <c r="AE389" s="239" t="str" cm="1">
        <f t="array" ref="AE389">IF(OR(IF(OR($AG389+$AH389 = 2, $AI389=1), FALSE, TRUE), AND($AF389:$AF389 = 0)),"Pass","Fail")</f>
        <v>Pass</v>
      </c>
      <c r="AF389" s="235">
        <f>COUNTBLANK(Survey!$W389:$Z389)</f>
        <v>4</v>
      </c>
      <c r="AG389" s="235">
        <f>IF(Survey!$I389="Yes",1,0)</f>
        <v>0</v>
      </c>
      <c r="AH389" s="235">
        <f>IF(OR(Survey!$M389="Mutual fund",Survey!$M389="Alternative mutual fund",Survey!$M389="Money market"),1,0)</f>
        <v>0</v>
      </c>
      <c r="AI389" s="240">
        <f>IF(OR(Survey!$M389="ETF",Survey!$M389="ETF, alternative mutual fund"),1,0)</f>
        <v>0</v>
      </c>
      <c r="AJ389" s="196" t="str">
        <f t="shared" ref="AJ389:AJ450" si="251">IF(OR(AK389=TRUE, AL389=TRUE),"Pass","Fail")</f>
        <v>Pass</v>
      </c>
      <c r="AK389" s="54" t="b">
        <f>NOT(ISNUMBER(SEARCH("Yes",Survey!$AC389)))</f>
        <v>1</v>
      </c>
      <c r="AL389" s="53" t="b">
        <f>IF(COUNTBLANK(Survey!$AD389:$AE389)=0,TRUE, FALSE)</f>
        <v>0</v>
      </c>
      <c r="AM389" s="196" t="str">
        <f t="shared" ref="AM389:AM450" si="252">IF(OR(AN389=TRUE, AO389=TRUE),"Pass","Fail")</f>
        <v>Pass</v>
      </c>
      <c r="AN389" s="54" t="b">
        <f>NOT(ISNUMBER(SEARCH("Yes",Survey!$AF389)))</f>
        <v>1</v>
      </c>
      <c r="AO389" s="53" t="b">
        <f>NOT(ISBLANK(Survey!$AH389))</f>
        <v>0</v>
      </c>
      <c r="AP389" s="196" t="str">
        <f t="shared" ref="AP389:AP450" si="253">IF(OR(AQ389=TRUE, AR389=TRUE),"Pass","Fail")</f>
        <v>Pass</v>
      </c>
      <c r="AQ389" s="54" t="b">
        <f>NOT(OR(ISNUMBER(SEARCH("Other",Survey!$AH389)),ISNUMBER(SEARCH("Multiple",Survey!$AH389))))</f>
        <v>1</v>
      </c>
      <c r="AR389" s="53" t="b">
        <f>NOT(ISBLANK(Survey!$AI389))</f>
        <v>0</v>
      </c>
      <c r="AS389" s="196" t="str">
        <f t="shared" ref="AS389:AS450" si="254">IF(AT389&gt;=5000000, "Pass", "Fail")</f>
        <v>Fail</v>
      </c>
      <c r="AT389" s="45">
        <f>(Survey!$AL389)</f>
        <v>0</v>
      </c>
      <c r="AU389" s="37" t="str">
        <f t="shared" ref="AU389:AU450" si="255">IF(AND(AX389&gt;=0.99,AX389&lt;=1.01),"Pass","Fail")</f>
        <v>Fail</v>
      </c>
      <c r="AV389" s="38">
        <f>ABS(Survey!$AL389)</f>
        <v>0</v>
      </c>
      <c r="AW389" s="64">
        <f>ABS(Survey!$AM389)+Survey!$AN389-ABS(Survey!$AO389)+ABS(Survey!$AP389)-ABS(Survey!$AQ389)+ABS(Survey!$AR389)-ABS(Survey!$AS389)+Survey!$AT389</f>
        <v>0</v>
      </c>
      <c r="AX389" s="46" t="str">
        <f t="shared" ref="AX389:AX450" si="256">IF(AW389=0,"No holdings",AV389/AW389)</f>
        <v>No holdings</v>
      </c>
      <c r="AY389" s="37">
        <f t="shared" ref="AY389:AY450" si="257">AV389-AW389</f>
        <v>0</v>
      </c>
      <c r="AZ389" s="196" t="str">
        <f t="shared" ref="AZ389:AZ450" si="258">IF(OR(BA389=TRUE, BB389=TRUE),"Pass","Fail")</f>
        <v>Pass</v>
      </c>
      <c r="BA389" s="54" t="b">
        <f>IF(ABS(Survey!$AT389)=0,TRUE,FALSE)</f>
        <v>1</v>
      </c>
      <c r="BB389" s="53" t="b">
        <f>NOT(ISBLANK(Survey!$AU389))</f>
        <v>0</v>
      </c>
      <c r="BC389" s="37" t="str">
        <f t="shared" ref="BC389:BC450" si="259">IF(AND(BF389&gt;=0.99,BF389&lt;=1.01),"Pass","Fail")</f>
        <v>Fail</v>
      </c>
      <c r="BD389" s="38">
        <f>ABS(Survey!$AL389)</f>
        <v>0</v>
      </c>
      <c r="BE389" s="38" cm="1">
        <f t="array" ref="BE389">SUM(SUMIF(Survey!AW389:BD389,{"&gt;0","&lt;0"})*{1,-1})-SUM(SUMIF(Survey!BF389:BM389,{"&gt;0","&lt;0"})*{1,-1})</f>
        <v>0</v>
      </c>
      <c r="BF389" s="46" t="str">
        <f t="shared" ref="BF389:BF450" si="260">IF(BE389=0,"No holdings",BD389/BE389)</f>
        <v>No holdings</v>
      </c>
      <c r="BG389" s="37">
        <f t="shared" ref="BG389:BG450" si="261">BD389-BE389</f>
        <v>0</v>
      </c>
      <c r="BH389" s="196" t="str">
        <f t="shared" ref="BH389:BH450" si="262">IF(AND(BK389&gt;=0.99,BK389&lt;=1.01),"Pass","Fail")</f>
        <v>Fail</v>
      </c>
      <c r="BI389" s="47">
        <f>ABS(Survey!$AL389)</f>
        <v>0</v>
      </c>
      <c r="BJ389" s="47" cm="1">
        <f t="array" ref="BJ389">SUM(SUMIF(Survey!BO389:CH389,{"&gt;0","&lt;0"})*{1,-1})-SUM(SUMIF(Survey!CJ389:DC389,{"&gt;0","&lt;0"})*{1,-1})</f>
        <v>0</v>
      </c>
      <c r="BK389" s="48" t="str">
        <f t="shared" ref="BK389:BK450" si="263">IF(BJ389=0,"No holdings",BI389/BJ389)</f>
        <v>No holdings</v>
      </c>
      <c r="BL389" s="49">
        <f t="shared" ref="BL389:BL450" si="264">BI389-BJ389</f>
        <v>0</v>
      </c>
      <c r="BM389" s="196" t="str">
        <f t="shared" ref="BM389:BM450" si="265">IF(OR(BN389=TRUE, BO389=TRUE),"Pass","Fail")</f>
        <v>Pass</v>
      </c>
      <c r="BN389" s="54" t="b">
        <f>IF(ABS(Survey!$CH389)=0,TRUE,FALSE)</f>
        <v>1</v>
      </c>
      <c r="BO389" s="53" t="b">
        <f>NOT(ISBLANK(Survey!$CI389))</f>
        <v>0</v>
      </c>
      <c r="BP389" s="196" t="str">
        <f t="shared" ref="BP389:BP450" si="266">IF(OR(BQ389=TRUE, BR389=TRUE),"Pass","Fail")</f>
        <v>Pass</v>
      </c>
      <c r="BQ389" s="54" t="b">
        <f>IF(ABS(Survey!$DC389)=0,TRUE,FALSE)</f>
        <v>1</v>
      </c>
      <c r="BR389" s="53" t="b">
        <f>NOT(ISBLANK(Survey!$DD389))</f>
        <v>0</v>
      </c>
      <c r="BS389" s="37" t="str">
        <f t="shared" ref="BS389:BS450" si="267">IF(BV389&lt;1,"Pass","Fail")</f>
        <v>Pass</v>
      </c>
      <c r="BT389" s="38" cm="1">
        <f t="array" ref="BT389">SUM(SUMIF(Survey!CD389,{"&gt;0","&lt;0"})*{1,-1})+SUM(SUMIF(Survey!CY389,{"&gt;0","&lt;0"})*{1,-1})</f>
        <v>0</v>
      </c>
      <c r="BU389" s="38">
        <f>SUM(SUMIF(Survey!DF389:DL389,{"&gt;0","&lt;0"})*{1,-1})+SUM(SUMIF(Survey!DN389:DT389,{"&gt;0","&lt;0"})*{1,-1})</f>
        <v>0</v>
      </c>
      <c r="BV389" s="37">
        <f t="shared" ref="BV389:BV450" si="268">IFERROR(IF(AND(BU389=0,BT389&gt;0),"No Gross Notional",BT389/BU389),0)</f>
        <v>0</v>
      </c>
      <c r="BW389" s="37">
        <f t="shared" ref="BW389:BW450" si="269">IF(BT389-BU389 &lt; 0, 0, BT389-BU389)</f>
        <v>0</v>
      </c>
      <c r="BX389" s="196" t="str">
        <f t="shared" ref="BX389:BX450" si="270">IF(OR(BY389=TRUE, BZ389=TRUE),"Pass","Fail")</f>
        <v>Pass</v>
      </c>
      <c r="BY389" s="54" t="b">
        <f>IF(ABS(Survey!$DL389)=0,TRUE,FALSE)</f>
        <v>1</v>
      </c>
      <c r="BZ389" s="53" t="b">
        <f>NOT(ISBLANK(Survey!DM389))</f>
        <v>0</v>
      </c>
      <c r="CA389" s="196" t="str">
        <f t="shared" ref="CA389:CA450" si="271">IF(OR(CB389=TRUE, CC389=TRUE),"Pass","Fail")</f>
        <v>Pass</v>
      </c>
      <c r="CB389" s="54" t="b">
        <f>IF(ABS(Survey!$DT389)=0,TRUE,FALSE)</f>
        <v>1</v>
      </c>
      <c r="CC389" s="53" t="b">
        <f>NOT(ISBLANK(Survey!$DU389))</f>
        <v>0</v>
      </c>
      <c r="CD389" s="196" t="str">
        <f t="shared" ref="CD389:CD450" si="272">IF(CH389=TRUE,"Pass",IF(OR(AND(CE389&gt;=0.99,CE389&lt;=1.01),AND(CE389&gt;=99,CE389&lt;=101)),"Pass","Fail"))</f>
        <v>Fail</v>
      </c>
      <c r="CE389" s="47">
        <f>SUM(SUMIF(Survey!EA389:EC389,{"&gt;0","&lt;0"})*{1,-1})</f>
        <v>0</v>
      </c>
      <c r="CF389" s="50">
        <f t="shared" ref="CF389:CF450" si="273">IF(CE389=0,0,100/CE389)</f>
        <v>0</v>
      </c>
      <c r="CG389" s="50">
        <f t="shared" ref="CG389:CG450" si="274">100-CE389</f>
        <v>100</v>
      </c>
      <c r="CH389" s="48" t="b">
        <f>IF(OR(Survey!$M389="ETF",Survey!$M389="ETF, alternative mutual fund",Survey!$M389="Closed-end", Survey!$M389="Split share corp"),TRUE,FALSE)</f>
        <v>0</v>
      </c>
      <c r="CI389" s="196" t="str">
        <f t="shared" ref="CI389:CI450" si="275">IF(OR(AND(CJ389&gt;=0.99,CJ389&lt;=1.01),AND(CJ389&gt;=99,CJ389&lt;=101)),"Pass","Fail")</f>
        <v>Fail</v>
      </c>
      <c r="CJ389" s="47">
        <f>SUM(SUMIF(Survey!EE389:EK389,{"&gt;0","&lt;0"})*{1,-1})</f>
        <v>0</v>
      </c>
      <c r="CK389" s="50">
        <f t="shared" ref="CK389:CK450" si="276">IF(CJ389=0,0,100/CJ389)</f>
        <v>0</v>
      </c>
      <c r="CL389" s="49">
        <f t="shared" ref="CL389:CL450" si="277">100-CJ389</f>
        <v>100</v>
      </c>
      <c r="CM389" s="196" t="str">
        <f t="shared" ref="CM389:CM450" si="278">IF(OR(AND(CN389&gt;=0.99,CN389&lt;=1.01),AND(CN389&gt;=99,CN389&lt;=101)),"Pass","Fail")</f>
        <v>Fail</v>
      </c>
      <c r="CN389" s="47">
        <f>SUM(SUMIF(Survey!EM389:ES389,{"&gt;0","&lt;0"})*{1,-1})</f>
        <v>0</v>
      </c>
      <c r="CO389" s="50">
        <f t="shared" ref="CO389:CO450" si="279">IF(CN389=0,0,100/CN389)</f>
        <v>0</v>
      </c>
      <c r="CP389" s="49">
        <f t="shared" ref="CP389:CP450" si="280">100-CN389</f>
        <v>100</v>
      </c>
    </row>
    <row r="390" spans="1:94">
      <c r="A390" s="1">
        <v>387</v>
      </c>
      <c r="B390" s="37" t="str">
        <f t="shared" si="241"/>
        <v>Pass</v>
      </c>
      <c r="C390" s="37" t="str">
        <f>IF(COUNTBLANK(Survey!B390:ET390)=$C$2, "Pass", "Fail")</f>
        <v>Pass</v>
      </c>
      <c r="D390" s="37" t="str">
        <f t="shared" si="242"/>
        <v>Fail</v>
      </c>
      <c r="F390" s="196" t="str">
        <f t="shared" si="243"/>
        <v>Fail</v>
      </c>
      <c r="G390" s="43">
        <f>COUNTBLANK(Survey!B390:D390)+COUNTBLANK(Survey!G390)+COUNTBLANK(Survey!I390)+COUNTBLANK(Survey!L390:M390)+COUNTBLANK(Survey!P390)+COUNTBLANK(Survey!S390:U390)+COUNTBLANK(Survey!AA390:AC390)+COUNTBLANK(Survey!AF390:AG390)+COUNTBLANK(Survey!AK390)</f>
        <v>17</v>
      </c>
      <c r="H390" s="196" t="str">
        <f t="shared" si="244"/>
        <v>Pass</v>
      </c>
      <c r="I390" s="44">
        <f>LEN(Survey!E390)</f>
        <v>0</v>
      </c>
      <c r="J390" s="196" t="str">
        <f t="shared" si="245"/>
        <v>Pass</v>
      </c>
      <c r="K390" s="43">
        <f>LEN(Survey!F390)</f>
        <v>0</v>
      </c>
      <c r="L390" s="196" t="str">
        <f t="shared" si="246"/>
        <v>Pass</v>
      </c>
      <c r="M390" s="44">
        <f>LEN(Survey!H390)</f>
        <v>0</v>
      </c>
      <c r="N390" s="43" t="str">
        <f>IF(Survey!$L390="Prospectus fund", "Yes", "No")</f>
        <v>No</v>
      </c>
      <c r="O390" s="196" t="str">
        <f t="shared" si="247"/>
        <v>Pass</v>
      </c>
      <c r="P390" s="44">
        <f>MOD((LEN(Survey!J390)+2),11)</f>
        <v>2</v>
      </c>
      <c r="Q390" s="48" t="b">
        <f>IF(OR(Survey!$M390="ETF",Survey!$M390="ETF, alternative mutual fund",Survey!$M390="Closed-end", Survey!$M390="Split share corp", Survey!$I390="Yes"),TRUE,FALSE)</f>
        <v>0</v>
      </c>
      <c r="R390" s="196" t="str">
        <f>IFERROR(IF(AND(OR(U390=V390,V390 = "Either"),NOT(ISBLANK(Survey!K390))),"Pass","Fail"),"Pass")</f>
        <v>Fail</v>
      </c>
      <c r="S390" s="47" cm="1">
        <f t="array" ref="S390">SUM(SUMIF(Survey!BO390:CH390,{"&gt;0","&lt;0"})*{1,-1})</f>
        <v>0</v>
      </c>
      <c r="T390" s="54" cm="1">
        <f t="array" ref="T390">SUM(SUMIF(Survey!BR390,{"&gt;0","&lt;0"})*{1,-1})+SUM(SUMIF(Survey!CB390,{"&gt;0","&lt;0"})*{1,-1})</f>
        <v>0</v>
      </c>
      <c r="U390" s="54">
        <f>Survey!K390</f>
        <v>0</v>
      </c>
      <c r="V390" s="53" t="str">
        <f t="shared" si="248"/>
        <v>Stand-alone</v>
      </c>
      <c r="W390" s="196" t="str">
        <f t="shared" si="249"/>
        <v>Fail</v>
      </c>
      <c r="X390" s="93" cm="1">
        <f t="array" ref="X390">SUM(SUMIF(Survey!BO390:CH390,{"&gt;0","&lt;0"})*{1,-1})+SUM(SUMIF(Survey!CJ390:DC390,{"&gt;0","&lt;0"})*{1,-1})</f>
        <v>0</v>
      </c>
      <c r="Y390" s="93">
        <f>IFERROR(X390/(Survey!$AL390),0)</f>
        <v>0</v>
      </c>
      <c r="Z390" s="198" t="b">
        <f>IF(OR(Survey!$M390="Alternative strategy or hedge",Survey!$M390="Other",Survey!$L390="Prospectus fund"),TRUE,FALSE)</f>
        <v>0</v>
      </c>
      <c r="AA390" s="198" t="b">
        <f>NOT(ISBLANK(Survey!$M390))</f>
        <v>0</v>
      </c>
      <c r="AB390" s="196" t="str">
        <f t="shared" si="250"/>
        <v>Pass</v>
      </c>
      <c r="AC390" s="54" t="b">
        <f>NOT(ISNUMBER(SEARCH("Other",Survey!$P390)))</f>
        <v>1</v>
      </c>
      <c r="AD390" s="53" t="b">
        <f>NOT(ISBLANK(Survey!$Q390))</f>
        <v>0</v>
      </c>
      <c r="AE390" s="239" t="str" cm="1">
        <f t="array" ref="AE390">IF(OR(IF(OR($AG390+$AH390 = 2, $AI390=1), FALSE, TRUE), AND($AF390:$AF390 = 0)),"Pass","Fail")</f>
        <v>Pass</v>
      </c>
      <c r="AF390" s="235">
        <f>COUNTBLANK(Survey!$W390:$Z390)</f>
        <v>4</v>
      </c>
      <c r="AG390" s="235">
        <f>IF(Survey!$I390="Yes",1,0)</f>
        <v>0</v>
      </c>
      <c r="AH390" s="235">
        <f>IF(OR(Survey!$M390="Mutual fund",Survey!$M390="Alternative mutual fund",Survey!$M390="Money market"),1,0)</f>
        <v>0</v>
      </c>
      <c r="AI390" s="240">
        <f>IF(OR(Survey!$M390="ETF",Survey!$M390="ETF, alternative mutual fund"),1,0)</f>
        <v>0</v>
      </c>
      <c r="AJ390" s="196" t="str">
        <f t="shared" si="251"/>
        <v>Pass</v>
      </c>
      <c r="AK390" s="54" t="b">
        <f>NOT(ISNUMBER(SEARCH("Yes",Survey!$AC390)))</f>
        <v>1</v>
      </c>
      <c r="AL390" s="53" t="b">
        <f>IF(COUNTBLANK(Survey!$AD390:$AE390)=0,TRUE, FALSE)</f>
        <v>0</v>
      </c>
      <c r="AM390" s="196" t="str">
        <f t="shared" si="252"/>
        <v>Pass</v>
      </c>
      <c r="AN390" s="54" t="b">
        <f>NOT(ISNUMBER(SEARCH("Yes",Survey!$AF390)))</f>
        <v>1</v>
      </c>
      <c r="AO390" s="53" t="b">
        <f>NOT(ISBLANK(Survey!$AH390))</f>
        <v>0</v>
      </c>
      <c r="AP390" s="196" t="str">
        <f t="shared" si="253"/>
        <v>Pass</v>
      </c>
      <c r="AQ390" s="54" t="b">
        <f>NOT(OR(ISNUMBER(SEARCH("Other",Survey!$AH390)),ISNUMBER(SEARCH("Multiple",Survey!$AH390))))</f>
        <v>1</v>
      </c>
      <c r="AR390" s="53" t="b">
        <f>NOT(ISBLANK(Survey!$AI390))</f>
        <v>0</v>
      </c>
      <c r="AS390" s="196" t="str">
        <f t="shared" si="254"/>
        <v>Fail</v>
      </c>
      <c r="AT390" s="45">
        <f>(Survey!$AL390)</f>
        <v>0</v>
      </c>
      <c r="AU390" s="37" t="str">
        <f t="shared" si="255"/>
        <v>Fail</v>
      </c>
      <c r="AV390" s="38">
        <f>ABS(Survey!$AL390)</f>
        <v>0</v>
      </c>
      <c r="AW390" s="64">
        <f>ABS(Survey!$AM390)+Survey!$AN390-ABS(Survey!$AO390)+ABS(Survey!$AP390)-ABS(Survey!$AQ390)+ABS(Survey!$AR390)-ABS(Survey!$AS390)+Survey!$AT390</f>
        <v>0</v>
      </c>
      <c r="AX390" s="46" t="str">
        <f t="shared" si="256"/>
        <v>No holdings</v>
      </c>
      <c r="AY390" s="37">
        <f t="shared" si="257"/>
        <v>0</v>
      </c>
      <c r="AZ390" s="196" t="str">
        <f t="shared" si="258"/>
        <v>Pass</v>
      </c>
      <c r="BA390" s="54" t="b">
        <f>IF(ABS(Survey!$AT390)=0,TRUE,FALSE)</f>
        <v>1</v>
      </c>
      <c r="BB390" s="53" t="b">
        <f>NOT(ISBLANK(Survey!$AU390))</f>
        <v>0</v>
      </c>
      <c r="BC390" s="37" t="str">
        <f t="shared" si="259"/>
        <v>Fail</v>
      </c>
      <c r="BD390" s="38">
        <f>ABS(Survey!$AL390)</f>
        <v>0</v>
      </c>
      <c r="BE390" s="38" cm="1">
        <f t="array" ref="BE390">SUM(SUMIF(Survey!AW390:BD390,{"&gt;0","&lt;0"})*{1,-1})-SUM(SUMIF(Survey!BF390:BM390,{"&gt;0","&lt;0"})*{1,-1})</f>
        <v>0</v>
      </c>
      <c r="BF390" s="46" t="str">
        <f t="shared" si="260"/>
        <v>No holdings</v>
      </c>
      <c r="BG390" s="37">
        <f t="shared" si="261"/>
        <v>0</v>
      </c>
      <c r="BH390" s="196" t="str">
        <f t="shared" si="262"/>
        <v>Fail</v>
      </c>
      <c r="BI390" s="47">
        <f>ABS(Survey!$AL390)</f>
        <v>0</v>
      </c>
      <c r="BJ390" s="47" cm="1">
        <f t="array" ref="BJ390">SUM(SUMIF(Survey!BO390:CH390,{"&gt;0","&lt;0"})*{1,-1})-SUM(SUMIF(Survey!CJ390:DC390,{"&gt;0","&lt;0"})*{1,-1})</f>
        <v>0</v>
      </c>
      <c r="BK390" s="48" t="str">
        <f t="shared" si="263"/>
        <v>No holdings</v>
      </c>
      <c r="BL390" s="49">
        <f t="shared" si="264"/>
        <v>0</v>
      </c>
      <c r="BM390" s="196" t="str">
        <f t="shared" si="265"/>
        <v>Pass</v>
      </c>
      <c r="BN390" s="54" t="b">
        <f>IF(ABS(Survey!$CH390)=0,TRUE,FALSE)</f>
        <v>1</v>
      </c>
      <c r="BO390" s="53" t="b">
        <f>NOT(ISBLANK(Survey!$CI390))</f>
        <v>0</v>
      </c>
      <c r="BP390" s="196" t="str">
        <f t="shared" si="266"/>
        <v>Pass</v>
      </c>
      <c r="BQ390" s="54" t="b">
        <f>IF(ABS(Survey!$DC390)=0,TRUE,FALSE)</f>
        <v>1</v>
      </c>
      <c r="BR390" s="53" t="b">
        <f>NOT(ISBLANK(Survey!$DD390))</f>
        <v>0</v>
      </c>
      <c r="BS390" s="37" t="str">
        <f t="shared" si="267"/>
        <v>Pass</v>
      </c>
      <c r="BT390" s="38" cm="1">
        <f t="array" ref="BT390">SUM(SUMIF(Survey!CD390,{"&gt;0","&lt;0"})*{1,-1})+SUM(SUMIF(Survey!CY390,{"&gt;0","&lt;0"})*{1,-1})</f>
        <v>0</v>
      </c>
      <c r="BU390" s="38">
        <f>SUM(SUMIF(Survey!DF390:DL390,{"&gt;0","&lt;0"})*{1,-1})+SUM(SUMIF(Survey!DN390:DT390,{"&gt;0","&lt;0"})*{1,-1})</f>
        <v>0</v>
      </c>
      <c r="BV390" s="37">
        <f t="shared" si="268"/>
        <v>0</v>
      </c>
      <c r="BW390" s="37">
        <f t="shared" si="269"/>
        <v>0</v>
      </c>
      <c r="BX390" s="196" t="str">
        <f t="shared" si="270"/>
        <v>Pass</v>
      </c>
      <c r="BY390" s="54" t="b">
        <f>IF(ABS(Survey!$DL390)=0,TRUE,FALSE)</f>
        <v>1</v>
      </c>
      <c r="BZ390" s="53" t="b">
        <f>NOT(ISBLANK(Survey!DM390))</f>
        <v>0</v>
      </c>
      <c r="CA390" s="196" t="str">
        <f t="shared" si="271"/>
        <v>Pass</v>
      </c>
      <c r="CB390" s="54" t="b">
        <f>IF(ABS(Survey!$DT390)=0,TRUE,FALSE)</f>
        <v>1</v>
      </c>
      <c r="CC390" s="53" t="b">
        <f>NOT(ISBLANK(Survey!$DU390))</f>
        <v>0</v>
      </c>
      <c r="CD390" s="196" t="str">
        <f t="shared" si="272"/>
        <v>Fail</v>
      </c>
      <c r="CE390" s="47">
        <f>SUM(SUMIF(Survey!EA390:EC390,{"&gt;0","&lt;0"})*{1,-1})</f>
        <v>0</v>
      </c>
      <c r="CF390" s="50">
        <f t="shared" si="273"/>
        <v>0</v>
      </c>
      <c r="CG390" s="50">
        <f t="shared" si="274"/>
        <v>100</v>
      </c>
      <c r="CH390" s="48" t="b">
        <f>IF(OR(Survey!$M390="ETF",Survey!$M390="ETF, alternative mutual fund",Survey!$M390="Closed-end", Survey!$M390="Split share corp"),TRUE,FALSE)</f>
        <v>0</v>
      </c>
      <c r="CI390" s="196" t="str">
        <f t="shared" si="275"/>
        <v>Fail</v>
      </c>
      <c r="CJ390" s="47">
        <f>SUM(SUMIF(Survey!EE390:EK390,{"&gt;0","&lt;0"})*{1,-1})</f>
        <v>0</v>
      </c>
      <c r="CK390" s="50">
        <f t="shared" si="276"/>
        <v>0</v>
      </c>
      <c r="CL390" s="49">
        <f t="shared" si="277"/>
        <v>100</v>
      </c>
      <c r="CM390" s="196" t="str">
        <f t="shared" si="278"/>
        <v>Fail</v>
      </c>
      <c r="CN390" s="47">
        <f>SUM(SUMIF(Survey!EM390:ES390,{"&gt;0","&lt;0"})*{1,-1})</f>
        <v>0</v>
      </c>
      <c r="CO390" s="50">
        <f t="shared" si="279"/>
        <v>0</v>
      </c>
      <c r="CP390" s="49">
        <f t="shared" si="280"/>
        <v>100</v>
      </c>
    </row>
    <row r="391" spans="1:94">
      <c r="A391" s="1">
        <v>388</v>
      </c>
      <c r="B391" s="37" t="str">
        <f t="shared" si="241"/>
        <v>Pass</v>
      </c>
      <c r="C391" s="37" t="str">
        <f>IF(COUNTBLANK(Survey!B391:ET391)=$C$2, "Pass", "Fail")</f>
        <v>Pass</v>
      </c>
      <c r="D391" s="37" t="str">
        <f t="shared" si="242"/>
        <v>Fail</v>
      </c>
      <c r="F391" s="196" t="str">
        <f t="shared" si="243"/>
        <v>Fail</v>
      </c>
      <c r="G391" s="43">
        <f>COUNTBLANK(Survey!B391:D391)+COUNTBLANK(Survey!G391)+COUNTBLANK(Survey!I391)+COUNTBLANK(Survey!L391:M391)+COUNTBLANK(Survey!P391)+COUNTBLANK(Survey!S391:U391)+COUNTBLANK(Survey!AA391:AC391)+COUNTBLANK(Survey!AF391:AG391)+COUNTBLANK(Survey!AK391)</f>
        <v>17</v>
      </c>
      <c r="H391" s="196" t="str">
        <f t="shared" si="244"/>
        <v>Pass</v>
      </c>
      <c r="I391" s="44">
        <f>LEN(Survey!E391)</f>
        <v>0</v>
      </c>
      <c r="J391" s="196" t="str">
        <f t="shared" si="245"/>
        <v>Pass</v>
      </c>
      <c r="K391" s="43">
        <f>LEN(Survey!F391)</f>
        <v>0</v>
      </c>
      <c r="L391" s="196" t="str">
        <f t="shared" si="246"/>
        <v>Pass</v>
      </c>
      <c r="M391" s="44">
        <f>LEN(Survey!H391)</f>
        <v>0</v>
      </c>
      <c r="N391" s="43" t="str">
        <f>IF(Survey!$L391="Prospectus fund", "Yes", "No")</f>
        <v>No</v>
      </c>
      <c r="O391" s="196" t="str">
        <f t="shared" si="247"/>
        <v>Pass</v>
      </c>
      <c r="P391" s="44">
        <f>MOD((LEN(Survey!J391)+2),11)</f>
        <v>2</v>
      </c>
      <c r="Q391" s="48" t="b">
        <f>IF(OR(Survey!$M391="ETF",Survey!$M391="ETF, alternative mutual fund",Survey!$M391="Closed-end", Survey!$M391="Split share corp", Survey!$I391="Yes"),TRUE,FALSE)</f>
        <v>0</v>
      </c>
      <c r="R391" s="196" t="str">
        <f>IFERROR(IF(AND(OR(U391=V391,V391 = "Either"),NOT(ISBLANK(Survey!K391))),"Pass","Fail"),"Pass")</f>
        <v>Fail</v>
      </c>
      <c r="S391" s="47" cm="1">
        <f t="array" ref="S391">SUM(SUMIF(Survey!BO391:CH391,{"&gt;0","&lt;0"})*{1,-1})</f>
        <v>0</v>
      </c>
      <c r="T391" s="54" cm="1">
        <f t="array" ref="T391">SUM(SUMIF(Survey!BR391,{"&gt;0","&lt;0"})*{1,-1})+SUM(SUMIF(Survey!CB391,{"&gt;0","&lt;0"})*{1,-1})</f>
        <v>0</v>
      </c>
      <c r="U391" s="54">
        <f>Survey!K391</f>
        <v>0</v>
      </c>
      <c r="V391" s="53" t="str">
        <f t="shared" si="248"/>
        <v>Stand-alone</v>
      </c>
      <c r="W391" s="196" t="str">
        <f t="shared" si="249"/>
        <v>Fail</v>
      </c>
      <c r="X391" s="93" cm="1">
        <f t="array" ref="X391">SUM(SUMIF(Survey!BO391:CH391,{"&gt;0","&lt;0"})*{1,-1})+SUM(SUMIF(Survey!CJ391:DC391,{"&gt;0","&lt;0"})*{1,-1})</f>
        <v>0</v>
      </c>
      <c r="Y391" s="93">
        <f>IFERROR(X391/(Survey!$AL391),0)</f>
        <v>0</v>
      </c>
      <c r="Z391" s="198" t="b">
        <f>IF(OR(Survey!$M391="Alternative strategy or hedge",Survey!$M391="Other",Survey!$L391="Prospectus fund"),TRUE,FALSE)</f>
        <v>0</v>
      </c>
      <c r="AA391" s="198" t="b">
        <f>NOT(ISBLANK(Survey!$M391))</f>
        <v>0</v>
      </c>
      <c r="AB391" s="196" t="str">
        <f t="shared" si="250"/>
        <v>Pass</v>
      </c>
      <c r="AC391" s="54" t="b">
        <f>NOT(ISNUMBER(SEARCH("Other",Survey!$P391)))</f>
        <v>1</v>
      </c>
      <c r="AD391" s="53" t="b">
        <f>NOT(ISBLANK(Survey!$Q391))</f>
        <v>0</v>
      </c>
      <c r="AE391" s="239" t="str" cm="1">
        <f t="array" ref="AE391">IF(OR(IF(OR($AG391+$AH391 = 2, $AI391=1), FALSE, TRUE), AND($AF391:$AF391 = 0)),"Pass","Fail")</f>
        <v>Pass</v>
      </c>
      <c r="AF391" s="235">
        <f>COUNTBLANK(Survey!$W391:$Z391)</f>
        <v>4</v>
      </c>
      <c r="AG391" s="235">
        <f>IF(Survey!$I391="Yes",1,0)</f>
        <v>0</v>
      </c>
      <c r="AH391" s="235">
        <f>IF(OR(Survey!$M391="Mutual fund",Survey!$M391="Alternative mutual fund",Survey!$M391="Money market"),1,0)</f>
        <v>0</v>
      </c>
      <c r="AI391" s="240">
        <f>IF(OR(Survey!$M391="ETF",Survey!$M391="ETF, alternative mutual fund"),1,0)</f>
        <v>0</v>
      </c>
      <c r="AJ391" s="196" t="str">
        <f t="shared" si="251"/>
        <v>Pass</v>
      </c>
      <c r="AK391" s="54" t="b">
        <f>NOT(ISNUMBER(SEARCH("Yes",Survey!$AC391)))</f>
        <v>1</v>
      </c>
      <c r="AL391" s="53" t="b">
        <f>IF(COUNTBLANK(Survey!$AD391:$AE391)=0,TRUE, FALSE)</f>
        <v>0</v>
      </c>
      <c r="AM391" s="196" t="str">
        <f t="shared" si="252"/>
        <v>Pass</v>
      </c>
      <c r="AN391" s="54" t="b">
        <f>NOT(ISNUMBER(SEARCH("Yes",Survey!$AF391)))</f>
        <v>1</v>
      </c>
      <c r="AO391" s="53" t="b">
        <f>NOT(ISBLANK(Survey!$AH391))</f>
        <v>0</v>
      </c>
      <c r="AP391" s="196" t="str">
        <f t="shared" si="253"/>
        <v>Pass</v>
      </c>
      <c r="AQ391" s="54" t="b">
        <f>NOT(OR(ISNUMBER(SEARCH("Other",Survey!$AH391)),ISNUMBER(SEARCH("Multiple",Survey!$AH391))))</f>
        <v>1</v>
      </c>
      <c r="AR391" s="53" t="b">
        <f>NOT(ISBLANK(Survey!$AI391))</f>
        <v>0</v>
      </c>
      <c r="AS391" s="196" t="str">
        <f t="shared" si="254"/>
        <v>Fail</v>
      </c>
      <c r="AT391" s="45">
        <f>(Survey!$AL391)</f>
        <v>0</v>
      </c>
      <c r="AU391" s="37" t="str">
        <f t="shared" si="255"/>
        <v>Fail</v>
      </c>
      <c r="AV391" s="38">
        <f>ABS(Survey!$AL391)</f>
        <v>0</v>
      </c>
      <c r="AW391" s="64">
        <f>ABS(Survey!$AM391)+Survey!$AN391-ABS(Survey!$AO391)+ABS(Survey!$AP391)-ABS(Survey!$AQ391)+ABS(Survey!$AR391)-ABS(Survey!$AS391)+Survey!$AT391</f>
        <v>0</v>
      </c>
      <c r="AX391" s="46" t="str">
        <f t="shared" si="256"/>
        <v>No holdings</v>
      </c>
      <c r="AY391" s="37">
        <f t="shared" si="257"/>
        <v>0</v>
      </c>
      <c r="AZ391" s="196" t="str">
        <f t="shared" si="258"/>
        <v>Pass</v>
      </c>
      <c r="BA391" s="54" t="b">
        <f>IF(ABS(Survey!$AT391)=0,TRUE,FALSE)</f>
        <v>1</v>
      </c>
      <c r="BB391" s="53" t="b">
        <f>NOT(ISBLANK(Survey!$AU391))</f>
        <v>0</v>
      </c>
      <c r="BC391" s="37" t="str">
        <f t="shared" si="259"/>
        <v>Fail</v>
      </c>
      <c r="BD391" s="38">
        <f>ABS(Survey!$AL391)</f>
        <v>0</v>
      </c>
      <c r="BE391" s="38" cm="1">
        <f t="array" ref="BE391">SUM(SUMIF(Survey!AW391:BD391,{"&gt;0","&lt;0"})*{1,-1})-SUM(SUMIF(Survey!BF391:BM391,{"&gt;0","&lt;0"})*{1,-1})</f>
        <v>0</v>
      </c>
      <c r="BF391" s="46" t="str">
        <f t="shared" si="260"/>
        <v>No holdings</v>
      </c>
      <c r="BG391" s="37">
        <f t="shared" si="261"/>
        <v>0</v>
      </c>
      <c r="BH391" s="196" t="str">
        <f t="shared" si="262"/>
        <v>Fail</v>
      </c>
      <c r="BI391" s="47">
        <f>ABS(Survey!$AL391)</f>
        <v>0</v>
      </c>
      <c r="BJ391" s="47" cm="1">
        <f t="array" ref="BJ391">SUM(SUMIF(Survey!BO391:CH391,{"&gt;0","&lt;0"})*{1,-1})-SUM(SUMIF(Survey!CJ391:DC391,{"&gt;0","&lt;0"})*{1,-1})</f>
        <v>0</v>
      </c>
      <c r="BK391" s="48" t="str">
        <f t="shared" si="263"/>
        <v>No holdings</v>
      </c>
      <c r="BL391" s="49">
        <f t="shared" si="264"/>
        <v>0</v>
      </c>
      <c r="BM391" s="196" t="str">
        <f t="shared" si="265"/>
        <v>Pass</v>
      </c>
      <c r="BN391" s="54" t="b">
        <f>IF(ABS(Survey!$CH391)=0,TRUE,FALSE)</f>
        <v>1</v>
      </c>
      <c r="BO391" s="53" t="b">
        <f>NOT(ISBLANK(Survey!$CI391))</f>
        <v>0</v>
      </c>
      <c r="BP391" s="196" t="str">
        <f t="shared" si="266"/>
        <v>Pass</v>
      </c>
      <c r="BQ391" s="54" t="b">
        <f>IF(ABS(Survey!$DC391)=0,TRUE,FALSE)</f>
        <v>1</v>
      </c>
      <c r="BR391" s="53" t="b">
        <f>NOT(ISBLANK(Survey!$DD391))</f>
        <v>0</v>
      </c>
      <c r="BS391" s="37" t="str">
        <f t="shared" si="267"/>
        <v>Pass</v>
      </c>
      <c r="BT391" s="38" cm="1">
        <f t="array" ref="BT391">SUM(SUMIF(Survey!CD391,{"&gt;0","&lt;0"})*{1,-1})+SUM(SUMIF(Survey!CY391,{"&gt;0","&lt;0"})*{1,-1})</f>
        <v>0</v>
      </c>
      <c r="BU391" s="38">
        <f>SUM(SUMIF(Survey!DF391:DL391,{"&gt;0","&lt;0"})*{1,-1})+SUM(SUMIF(Survey!DN391:DT391,{"&gt;0","&lt;0"})*{1,-1})</f>
        <v>0</v>
      </c>
      <c r="BV391" s="37">
        <f t="shared" si="268"/>
        <v>0</v>
      </c>
      <c r="BW391" s="37">
        <f t="shared" si="269"/>
        <v>0</v>
      </c>
      <c r="BX391" s="196" t="str">
        <f t="shared" si="270"/>
        <v>Pass</v>
      </c>
      <c r="BY391" s="54" t="b">
        <f>IF(ABS(Survey!$DL391)=0,TRUE,FALSE)</f>
        <v>1</v>
      </c>
      <c r="BZ391" s="53" t="b">
        <f>NOT(ISBLANK(Survey!DM391))</f>
        <v>0</v>
      </c>
      <c r="CA391" s="196" t="str">
        <f t="shared" si="271"/>
        <v>Pass</v>
      </c>
      <c r="CB391" s="54" t="b">
        <f>IF(ABS(Survey!$DT391)=0,TRUE,FALSE)</f>
        <v>1</v>
      </c>
      <c r="CC391" s="53" t="b">
        <f>NOT(ISBLANK(Survey!$DU391))</f>
        <v>0</v>
      </c>
      <c r="CD391" s="196" t="str">
        <f t="shared" si="272"/>
        <v>Fail</v>
      </c>
      <c r="CE391" s="47">
        <f>SUM(SUMIF(Survey!EA391:EC391,{"&gt;0","&lt;0"})*{1,-1})</f>
        <v>0</v>
      </c>
      <c r="CF391" s="50">
        <f t="shared" si="273"/>
        <v>0</v>
      </c>
      <c r="CG391" s="50">
        <f t="shared" si="274"/>
        <v>100</v>
      </c>
      <c r="CH391" s="48" t="b">
        <f>IF(OR(Survey!$M391="ETF",Survey!$M391="ETF, alternative mutual fund",Survey!$M391="Closed-end", Survey!$M391="Split share corp"),TRUE,FALSE)</f>
        <v>0</v>
      </c>
      <c r="CI391" s="196" t="str">
        <f t="shared" si="275"/>
        <v>Fail</v>
      </c>
      <c r="CJ391" s="47">
        <f>SUM(SUMIF(Survey!EE391:EK391,{"&gt;0","&lt;0"})*{1,-1})</f>
        <v>0</v>
      </c>
      <c r="CK391" s="50">
        <f t="shared" si="276"/>
        <v>0</v>
      </c>
      <c r="CL391" s="49">
        <f t="shared" si="277"/>
        <v>100</v>
      </c>
      <c r="CM391" s="196" t="str">
        <f t="shared" si="278"/>
        <v>Fail</v>
      </c>
      <c r="CN391" s="47">
        <f>SUM(SUMIF(Survey!EM391:ES391,{"&gt;0","&lt;0"})*{1,-1})</f>
        <v>0</v>
      </c>
      <c r="CO391" s="50">
        <f t="shared" si="279"/>
        <v>0</v>
      </c>
      <c r="CP391" s="49">
        <f t="shared" si="280"/>
        <v>100</v>
      </c>
    </row>
    <row r="392" spans="1:94">
      <c r="A392" s="1">
        <v>389</v>
      </c>
      <c r="B392" s="37" t="str">
        <f t="shared" si="241"/>
        <v>Pass</v>
      </c>
      <c r="C392" s="37" t="str">
        <f>IF(COUNTBLANK(Survey!B392:ET392)=$C$2, "Pass", "Fail")</f>
        <v>Pass</v>
      </c>
      <c r="D392" s="37" t="str">
        <f t="shared" si="242"/>
        <v>Fail</v>
      </c>
      <c r="F392" s="196" t="str">
        <f t="shared" si="243"/>
        <v>Fail</v>
      </c>
      <c r="G392" s="43">
        <f>COUNTBLANK(Survey!B392:D392)+COUNTBLANK(Survey!G392)+COUNTBLANK(Survey!I392)+COUNTBLANK(Survey!L392:M392)+COUNTBLANK(Survey!P392)+COUNTBLANK(Survey!S392:U392)+COUNTBLANK(Survey!AA392:AC392)+COUNTBLANK(Survey!AF392:AG392)+COUNTBLANK(Survey!AK392)</f>
        <v>17</v>
      </c>
      <c r="H392" s="196" t="str">
        <f t="shared" si="244"/>
        <v>Pass</v>
      </c>
      <c r="I392" s="44">
        <f>LEN(Survey!E392)</f>
        <v>0</v>
      </c>
      <c r="J392" s="196" t="str">
        <f t="shared" si="245"/>
        <v>Pass</v>
      </c>
      <c r="K392" s="43">
        <f>LEN(Survey!F392)</f>
        <v>0</v>
      </c>
      <c r="L392" s="196" t="str">
        <f t="shared" si="246"/>
        <v>Pass</v>
      </c>
      <c r="M392" s="44">
        <f>LEN(Survey!H392)</f>
        <v>0</v>
      </c>
      <c r="N392" s="43" t="str">
        <f>IF(Survey!$L392="Prospectus fund", "Yes", "No")</f>
        <v>No</v>
      </c>
      <c r="O392" s="196" t="str">
        <f t="shared" si="247"/>
        <v>Pass</v>
      </c>
      <c r="P392" s="44">
        <f>MOD((LEN(Survey!J392)+2),11)</f>
        <v>2</v>
      </c>
      <c r="Q392" s="48" t="b">
        <f>IF(OR(Survey!$M392="ETF",Survey!$M392="ETF, alternative mutual fund",Survey!$M392="Closed-end", Survey!$M392="Split share corp", Survey!$I392="Yes"),TRUE,FALSE)</f>
        <v>0</v>
      </c>
      <c r="R392" s="196" t="str">
        <f>IFERROR(IF(AND(OR(U392=V392,V392 = "Either"),NOT(ISBLANK(Survey!K392))),"Pass","Fail"),"Pass")</f>
        <v>Fail</v>
      </c>
      <c r="S392" s="47" cm="1">
        <f t="array" ref="S392">SUM(SUMIF(Survey!BO392:CH392,{"&gt;0","&lt;0"})*{1,-1})</f>
        <v>0</v>
      </c>
      <c r="T392" s="54" cm="1">
        <f t="array" ref="T392">SUM(SUMIF(Survey!BR392,{"&gt;0","&lt;0"})*{1,-1})+SUM(SUMIF(Survey!CB392,{"&gt;0","&lt;0"})*{1,-1})</f>
        <v>0</v>
      </c>
      <c r="U392" s="54">
        <f>Survey!K392</f>
        <v>0</v>
      </c>
      <c r="V392" s="53" t="str">
        <f t="shared" si="248"/>
        <v>Stand-alone</v>
      </c>
      <c r="W392" s="196" t="str">
        <f t="shared" si="249"/>
        <v>Fail</v>
      </c>
      <c r="X392" s="93" cm="1">
        <f t="array" ref="X392">SUM(SUMIF(Survey!BO392:CH392,{"&gt;0","&lt;0"})*{1,-1})+SUM(SUMIF(Survey!CJ392:DC392,{"&gt;0","&lt;0"})*{1,-1})</f>
        <v>0</v>
      </c>
      <c r="Y392" s="93">
        <f>IFERROR(X392/(Survey!$AL392),0)</f>
        <v>0</v>
      </c>
      <c r="Z392" s="198" t="b">
        <f>IF(OR(Survey!$M392="Alternative strategy or hedge",Survey!$M392="Other",Survey!$L392="Prospectus fund"),TRUE,FALSE)</f>
        <v>0</v>
      </c>
      <c r="AA392" s="198" t="b">
        <f>NOT(ISBLANK(Survey!$M392))</f>
        <v>0</v>
      </c>
      <c r="AB392" s="196" t="str">
        <f t="shared" si="250"/>
        <v>Pass</v>
      </c>
      <c r="AC392" s="54" t="b">
        <f>NOT(ISNUMBER(SEARCH("Other",Survey!$P392)))</f>
        <v>1</v>
      </c>
      <c r="AD392" s="53" t="b">
        <f>NOT(ISBLANK(Survey!$Q392))</f>
        <v>0</v>
      </c>
      <c r="AE392" s="239" t="str" cm="1">
        <f t="array" ref="AE392">IF(OR(IF(OR($AG392+$AH392 = 2, $AI392=1), FALSE, TRUE), AND($AF392:$AF392 = 0)),"Pass","Fail")</f>
        <v>Pass</v>
      </c>
      <c r="AF392" s="235">
        <f>COUNTBLANK(Survey!$W392:$Z392)</f>
        <v>4</v>
      </c>
      <c r="AG392" s="235">
        <f>IF(Survey!$I392="Yes",1,0)</f>
        <v>0</v>
      </c>
      <c r="AH392" s="235">
        <f>IF(OR(Survey!$M392="Mutual fund",Survey!$M392="Alternative mutual fund",Survey!$M392="Money market"),1,0)</f>
        <v>0</v>
      </c>
      <c r="AI392" s="240">
        <f>IF(OR(Survey!$M392="ETF",Survey!$M392="ETF, alternative mutual fund"),1,0)</f>
        <v>0</v>
      </c>
      <c r="AJ392" s="196" t="str">
        <f t="shared" si="251"/>
        <v>Pass</v>
      </c>
      <c r="AK392" s="54" t="b">
        <f>NOT(ISNUMBER(SEARCH("Yes",Survey!$AC392)))</f>
        <v>1</v>
      </c>
      <c r="AL392" s="53" t="b">
        <f>IF(COUNTBLANK(Survey!$AD392:$AE392)=0,TRUE, FALSE)</f>
        <v>0</v>
      </c>
      <c r="AM392" s="196" t="str">
        <f t="shared" si="252"/>
        <v>Pass</v>
      </c>
      <c r="AN392" s="54" t="b">
        <f>NOT(ISNUMBER(SEARCH("Yes",Survey!$AF392)))</f>
        <v>1</v>
      </c>
      <c r="AO392" s="53" t="b">
        <f>NOT(ISBLANK(Survey!$AH392))</f>
        <v>0</v>
      </c>
      <c r="AP392" s="196" t="str">
        <f t="shared" si="253"/>
        <v>Pass</v>
      </c>
      <c r="AQ392" s="54" t="b">
        <f>NOT(OR(ISNUMBER(SEARCH("Other",Survey!$AH392)),ISNUMBER(SEARCH("Multiple",Survey!$AH392))))</f>
        <v>1</v>
      </c>
      <c r="AR392" s="53" t="b">
        <f>NOT(ISBLANK(Survey!$AI392))</f>
        <v>0</v>
      </c>
      <c r="AS392" s="196" t="str">
        <f t="shared" si="254"/>
        <v>Fail</v>
      </c>
      <c r="AT392" s="45">
        <f>(Survey!$AL392)</f>
        <v>0</v>
      </c>
      <c r="AU392" s="37" t="str">
        <f t="shared" si="255"/>
        <v>Fail</v>
      </c>
      <c r="AV392" s="38">
        <f>ABS(Survey!$AL392)</f>
        <v>0</v>
      </c>
      <c r="AW392" s="64">
        <f>ABS(Survey!$AM392)+Survey!$AN392-ABS(Survey!$AO392)+ABS(Survey!$AP392)-ABS(Survey!$AQ392)+ABS(Survey!$AR392)-ABS(Survey!$AS392)+Survey!$AT392</f>
        <v>0</v>
      </c>
      <c r="AX392" s="46" t="str">
        <f t="shared" si="256"/>
        <v>No holdings</v>
      </c>
      <c r="AY392" s="37">
        <f t="shared" si="257"/>
        <v>0</v>
      </c>
      <c r="AZ392" s="196" t="str">
        <f t="shared" si="258"/>
        <v>Pass</v>
      </c>
      <c r="BA392" s="54" t="b">
        <f>IF(ABS(Survey!$AT392)=0,TRUE,FALSE)</f>
        <v>1</v>
      </c>
      <c r="BB392" s="53" t="b">
        <f>NOT(ISBLANK(Survey!$AU392))</f>
        <v>0</v>
      </c>
      <c r="BC392" s="37" t="str">
        <f t="shared" si="259"/>
        <v>Fail</v>
      </c>
      <c r="BD392" s="38">
        <f>ABS(Survey!$AL392)</f>
        <v>0</v>
      </c>
      <c r="BE392" s="38" cm="1">
        <f t="array" ref="BE392">SUM(SUMIF(Survey!AW392:BD392,{"&gt;0","&lt;0"})*{1,-1})-SUM(SUMIF(Survey!BF392:BM392,{"&gt;0","&lt;0"})*{1,-1})</f>
        <v>0</v>
      </c>
      <c r="BF392" s="46" t="str">
        <f t="shared" si="260"/>
        <v>No holdings</v>
      </c>
      <c r="BG392" s="37">
        <f t="shared" si="261"/>
        <v>0</v>
      </c>
      <c r="BH392" s="196" t="str">
        <f t="shared" si="262"/>
        <v>Fail</v>
      </c>
      <c r="BI392" s="47">
        <f>ABS(Survey!$AL392)</f>
        <v>0</v>
      </c>
      <c r="BJ392" s="47" cm="1">
        <f t="array" ref="BJ392">SUM(SUMIF(Survey!BO392:CH392,{"&gt;0","&lt;0"})*{1,-1})-SUM(SUMIF(Survey!CJ392:DC392,{"&gt;0","&lt;0"})*{1,-1})</f>
        <v>0</v>
      </c>
      <c r="BK392" s="48" t="str">
        <f t="shared" si="263"/>
        <v>No holdings</v>
      </c>
      <c r="BL392" s="49">
        <f t="shared" si="264"/>
        <v>0</v>
      </c>
      <c r="BM392" s="196" t="str">
        <f t="shared" si="265"/>
        <v>Pass</v>
      </c>
      <c r="BN392" s="54" t="b">
        <f>IF(ABS(Survey!$CH392)=0,TRUE,FALSE)</f>
        <v>1</v>
      </c>
      <c r="BO392" s="53" t="b">
        <f>NOT(ISBLANK(Survey!$CI392))</f>
        <v>0</v>
      </c>
      <c r="BP392" s="196" t="str">
        <f t="shared" si="266"/>
        <v>Pass</v>
      </c>
      <c r="BQ392" s="54" t="b">
        <f>IF(ABS(Survey!$DC392)=0,TRUE,FALSE)</f>
        <v>1</v>
      </c>
      <c r="BR392" s="53" t="b">
        <f>NOT(ISBLANK(Survey!$DD392))</f>
        <v>0</v>
      </c>
      <c r="BS392" s="37" t="str">
        <f t="shared" si="267"/>
        <v>Pass</v>
      </c>
      <c r="BT392" s="38" cm="1">
        <f t="array" ref="BT392">SUM(SUMIF(Survey!CD392,{"&gt;0","&lt;0"})*{1,-1})+SUM(SUMIF(Survey!CY392,{"&gt;0","&lt;0"})*{1,-1})</f>
        <v>0</v>
      </c>
      <c r="BU392" s="38">
        <f>SUM(SUMIF(Survey!DF392:DL392,{"&gt;0","&lt;0"})*{1,-1})+SUM(SUMIF(Survey!DN392:DT392,{"&gt;0","&lt;0"})*{1,-1})</f>
        <v>0</v>
      </c>
      <c r="BV392" s="37">
        <f t="shared" si="268"/>
        <v>0</v>
      </c>
      <c r="BW392" s="37">
        <f t="shared" si="269"/>
        <v>0</v>
      </c>
      <c r="BX392" s="196" t="str">
        <f t="shared" si="270"/>
        <v>Pass</v>
      </c>
      <c r="BY392" s="54" t="b">
        <f>IF(ABS(Survey!$DL392)=0,TRUE,FALSE)</f>
        <v>1</v>
      </c>
      <c r="BZ392" s="53" t="b">
        <f>NOT(ISBLANK(Survey!DM392))</f>
        <v>0</v>
      </c>
      <c r="CA392" s="196" t="str">
        <f t="shared" si="271"/>
        <v>Pass</v>
      </c>
      <c r="CB392" s="54" t="b">
        <f>IF(ABS(Survey!$DT392)=0,TRUE,FALSE)</f>
        <v>1</v>
      </c>
      <c r="CC392" s="53" t="b">
        <f>NOT(ISBLANK(Survey!$DU392))</f>
        <v>0</v>
      </c>
      <c r="CD392" s="196" t="str">
        <f t="shared" si="272"/>
        <v>Fail</v>
      </c>
      <c r="CE392" s="47">
        <f>SUM(SUMIF(Survey!EA392:EC392,{"&gt;0","&lt;0"})*{1,-1})</f>
        <v>0</v>
      </c>
      <c r="CF392" s="50">
        <f t="shared" si="273"/>
        <v>0</v>
      </c>
      <c r="CG392" s="50">
        <f t="shared" si="274"/>
        <v>100</v>
      </c>
      <c r="CH392" s="48" t="b">
        <f>IF(OR(Survey!$M392="ETF",Survey!$M392="ETF, alternative mutual fund",Survey!$M392="Closed-end", Survey!$M392="Split share corp"),TRUE,FALSE)</f>
        <v>0</v>
      </c>
      <c r="CI392" s="196" t="str">
        <f t="shared" si="275"/>
        <v>Fail</v>
      </c>
      <c r="CJ392" s="47">
        <f>SUM(SUMIF(Survey!EE392:EK392,{"&gt;0","&lt;0"})*{1,-1})</f>
        <v>0</v>
      </c>
      <c r="CK392" s="50">
        <f t="shared" si="276"/>
        <v>0</v>
      </c>
      <c r="CL392" s="49">
        <f t="shared" si="277"/>
        <v>100</v>
      </c>
      <c r="CM392" s="196" t="str">
        <f t="shared" si="278"/>
        <v>Fail</v>
      </c>
      <c r="CN392" s="47">
        <f>SUM(SUMIF(Survey!EM392:ES392,{"&gt;0","&lt;0"})*{1,-1})</f>
        <v>0</v>
      </c>
      <c r="CO392" s="50">
        <f t="shared" si="279"/>
        <v>0</v>
      </c>
      <c r="CP392" s="49">
        <f t="shared" si="280"/>
        <v>100</v>
      </c>
    </row>
    <row r="393" spans="1:94">
      <c r="A393" s="1">
        <v>390</v>
      </c>
      <c r="B393" s="37" t="str">
        <f t="shared" si="241"/>
        <v>Pass</v>
      </c>
      <c r="C393" s="37" t="str">
        <f>IF(COUNTBLANK(Survey!B393:ET393)=$C$2, "Pass", "Fail")</f>
        <v>Pass</v>
      </c>
      <c r="D393" s="37" t="str">
        <f t="shared" si="242"/>
        <v>Fail</v>
      </c>
      <c r="F393" s="196" t="str">
        <f t="shared" si="243"/>
        <v>Fail</v>
      </c>
      <c r="G393" s="43">
        <f>COUNTBLANK(Survey!B393:D393)+COUNTBLANK(Survey!G393)+COUNTBLANK(Survey!I393)+COUNTBLANK(Survey!L393:M393)+COUNTBLANK(Survey!P393)+COUNTBLANK(Survey!S393:U393)+COUNTBLANK(Survey!AA393:AC393)+COUNTBLANK(Survey!AF393:AG393)+COUNTBLANK(Survey!AK393)</f>
        <v>17</v>
      </c>
      <c r="H393" s="196" t="str">
        <f t="shared" si="244"/>
        <v>Pass</v>
      </c>
      <c r="I393" s="44">
        <f>LEN(Survey!E393)</f>
        <v>0</v>
      </c>
      <c r="J393" s="196" t="str">
        <f t="shared" si="245"/>
        <v>Pass</v>
      </c>
      <c r="K393" s="43">
        <f>LEN(Survey!F393)</f>
        <v>0</v>
      </c>
      <c r="L393" s="196" t="str">
        <f t="shared" si="246"/>
        <v>Pass</v>
      </c>
      <c r="M393" s="44">
        <f>LEN(Survey!H393)</f>
        <v>0</v>
      </c>
      <c r="N393" s="43" t="str">
        <f>IF(Survey!$L393="Prospectus fund", "Yes", "No")</f>
        <v>No</v>
      </c>
      <c r="O393" s="196" t="str">
        <f t="shared" si="247"/>
        <v>Pass</v>
      </c>
      <c r="P393" s="44">
        <f>MOD((LEN(Survey!J393)+2),11)</f>
        <v>2</v>
      </c>
      <c r="Q393" s="48" t="b">
        <f>IF(OR(Survey!$M393="ETF",Survey!$M393="ETF, alternative mutual fund",Survey!$M393="Closed-end", Survey!$M393="Split share corp", Survey!$I393="Yes"),TRUE,FALSE)</f>
        <v>0</v>
      </c>
      <c r="R393" s="196" t="str">
        <f>IFERROR(IF(AND(OR(U393=V393,V393 = "Either"),NOT(ISBLANK(Survey!K393))),"Pass","Fail"),"Pass")</f>
        <v>Fail</v>
      </c>
      <c r="S393" s="47" cm="1">
        <f t="array" ref="S393">SUM(SUMIF(Survey!BO393:CH393,{"&gt;0","&lt;0"})*{1,-1})</f>
        <v>0</v>
      </c>
      <c r="T393" s="54" cm="1">
        <f t="array" ref="T393">SUM(SUMIF(Survey!BR393,{"&gt;0","&lt;0"})*{1,-1})+SUM(SUMIF(Survey!CB393,{"&gt;0","&lt;0"})*{1,-1})</f>
        <v>0</v>
      </c>
      <c r="U393" s="54">
        <f>Survey!K393</f>
        <v>0</v>
      </c>
      <c r="V393" s="53" t="str">
        <f t="shared" si="248"/>
        <v>Stand-alone</v>
      </c>
      <c r="W393" s="196" t="str">
        <f t="shared" si="249"/>
        <v>Fail</v>
      </c>
      <c r="X393" s="93" cm="1">
        <f t="array" ref="X393">SUM(SUMIF(Survey!BO393:CH393,{"&gt;0","&lt;0"})*{1,-1})+SUM(SUMIF(Survey!CJ393:DC393,{"&gt;0","&lt;0"})*{1,-1})</f>
        <v>0</v>
      </c>
      <c r="Y393" s="93">
        <f>IFERROR(X393/(Survey!$AL393),0)</f>
        <v>0</v>
      </c>
      <c r="Z393" s="198" t="b">
        <f>IF(OR(Survey!$M393="Alternative strategy or hedge",Survey!$M393="Other",Survey!$L393="Prospectus fund"),TRUE,FALSE)</f>
        <v>0</v>
      </c>
      <c r="AA393" s="198" t="b">
        <f>NOT(ISBLANK(Survey!$M393))</f>
        <v>0</v>
      </c>
      <c r="AB393" s="196" t="str">
        <f t="shared" si="250"/>
        <v>Pass</v>
      </c>
      <c r="AC393" s="54" t="b">
        <f>NOT(ISNUMBER(SEARCH("Other",Survey!$P393)))</f>
        <v>1</v>
      </c>
      <c r="AD393" s="53" t="b">
        <f>NOT(ISBLANK(Survey!$Q393))</f>
        <v>0</v>
      </c>
      <c r="AE393" s="239" t="str" cm="1">
        <f t="array" ref="AE393">IF(OR(IF(OR($AG393+$AH393 = 2, $AI393=1), FALSE, TRUE), AND($AF393:$AF393 = 0)),"Pass","Fail")</f>
        <v>Pass</v>
      </c>
      <c r="AF393" s="235">
        <f>COUNTBLANK(Survey!$W393:$Z393)</f>
        <v>4</v>
      </c>
      <c r="AG393" s="235">
        <f>IF(Survey!$I393="Yes",1,0)</f>
        <v>0</v>
      </c>
      <c r="AH393" s="235">
        <f>IF(OR(Survey!$M393="Mutual fund",Survey!$M393="Alternative mutual fund",Survey!$M393="Money market"),1,0)</f>
        <v>0</v>
      </c>
      <c r="AI393" s="240">
        <f>IF(OR(Survey!$M393="ETF",Survey!$M393="ETF, alternative mutual fund"),1,0)</f>
        <v>0</v>
      </c>
      <c r="AJ393" s="196" t="str">
        <f t="shared" si="251"/>
        <v>Pass</v>
      </c>
      <c r="AK393" s="54" t="b">
        <f>NOT(ISNUMBER(SEARCH("Yes",Survey!$AC393)))</f>
        <v>1</v>
      </c>
      <c r="AL393" s="53" t="b">
        <f>IF(COUNTBLANK(Survey!$AD393:$AE393)=0,TRUE, FALSE)</f>
        <v>0</v>
      </c>
      <c r="AM393" s="196" t="str">
        <f t="shared" si="252"/>
        <v>Pass</v>
      </c>
      <c r="AN393" s="54" t="b">
        <f>NOT(ISNUMBER(SEARCH("Yes",Survey!$AF393)))</f>
        <v>1</v>
      </c>
      <c r="AO393" s="53" t="b">
        <f>NOT(ISBLANK(Survey!$AH393))</f>
        <v>0</v>
      </c>
      <c r="AP393" s="196" t="str">
        <f t="shared" si="253"/>
        <v>Pass</v>
      </c>
      <c r="AQ393" s="54" t="b">
        <f>NOT(OR(ISNUMBER(SEARCH("Other",Survey!$AH393)),ISNUMBER(SEARCH("Multiple",Survey!$AH393))))</f>
        <v>1</v>
      </c>
      <c r="AR393" s="53" t="b">
        <f>NOT(ISBLANK(Survey!$AI393))</f>
        <v>0</v>
      </c>
      <c r="AS393" s="196" t="str">
        <f t="shared" si="254"/>
        <v>Fail</v>
      </c>
      <c r="AT393" s="45">
        <f>(Survey!$AL393)</f>
        <v>0</v>
      </c>
      <c r="AU393" s="37" t="str">
        <f t="shared" si="255"/>
        <v>Fail</v>
      </c>
      <c r="AV393" s="38">
        <f>ABS(Survey!$AL393)</f>
        <v>0</v>
      </c>
      <c r="AW393" s="64">
        <f>ABS(Survey!$AM393)+Survey!$AN393-ABS(Survey!$AO393)+ABS(Survey!$AP393)-ABS(Survey!$AQ393)+ABS(Survey!$AR393)-ABS(Survey!$AS393)+Survey!$AT393</f>
        <v>0</v>
      </c>
      <c r="AX393" s="46" t="str">
        <f t="shared" si="256"/>
        <v>No holdings</v>
      </c>
      <c r="AY393" s="37">
        <f t="shared" si="257"/>
        <v>0</v>
      </c>
      <c r="AZ393" s="196" t="str">
        <f t="shared" si="258"/>
        <v>Pass</v>
      </c>
      <c r="BA393" s="54" t="b">
        <f>IF(ABS(Survey!$AT393)=0,TRUE,FALSE)</f>
        <v>1</v>
      </c>
      <c r="BB393" s="53" t="b">
        <f>NOT(ISBLANK(Survey!$AU393))</f>
        <v>0</v>
      </c>
      <c r="BC393" s="37" t="str">
        <f t="shared" si="259"/>
        <v>Fail</v>
      </c>
      <c r="BD393" s="38">
        <f>ABS(Survey!$AL393)</f>
        <v>0</v>
      </c>
      <c r="BE393" s="38" cm="1">
        <f t="array" ref="BE393">SUM(SUMIF(Survey!AW393:BD393,{"&gt;0","&lt;0"})*{1,-1})-SUM(SUMIF(Survey!BF393:BM393,{"&gt;0","&lt;0"})*{1,-1})</f>
        <v>0</v>
      </c>
      <c r="BF393" s="46" t="str">
        <f t="shared" si="260"/>
        <v>No holdings</v>
      </c>
      <c r="BG393" s="37">
        <f t="shared" si="261"/>
        <v>0</v>
      </c>
      <c r="BH393" s="196" t="str">
        <f t="shared" si="262"/>
        <v>Fail</v>
      </c>
      <c r="BI393" s="47">
        <f>ABS(Survey!$AL393)</f>
        <v>0</v>
      </c>
      <c r="BJ393" s="47" cm="1">
        <f t="array" ref="BJ393">SUM(SUMIF(Survey!BO393:CH393,{"&gt;0","&lt;0"})*{1,-1})-SUM(SUMIF(Survey!CJ393:DC393,{"&gt;0","&lt;0"})*{1,-1})</f>
        <v>0</v>
      </c>
      <c r="BK393" s="48" t="str">
        <f t="shared" si="263"/>
        <v>No holdings</v>
      </c>
      <c r="BL393" s="49">
        <f t="shared" si="264"/>
        <v>0</v>
      </c>
      <c r="BM393" s="196" t="str">
        <f t="shared" si="265"/>
        <v>Pass</v>
      </c>
      <c r="BN393" s="54" t="b">
        <f>IF(ABS(Survey!$CH393)=0,TRUE,FALSE)</f>
        <v>1</v>
      </c>
      <c r="BO393" s="53" t="b">
        <f>NOT(ISBLANK(Survey!$CI393))</f>
        <v>0</v>
      </c>
      <c r="BP393" s="196" t="str">
        <f t="shared" si="266"/>
        <v>Pass</v>
      </c>
      <c r="BQ393" s="54" t="b">
        <f>IF(ABS(Survey!$DC393)=0,TRUE,FALSE)</f>
        <v>1</v>
      </c>
      <c r="BR393" s="53" t="b">
        <f>NOT(ISBLANK(Survey!$DD393))</f>
        <v>0</v>
      </c>
      <c r="BS393" s="37" t="str">
        <f t="shared" si="267"/>
        <v>Pass</v>
      </c>
      <c r="BT393" s="38" cm="1">
        <f t="array" ref="BT393">SUM(SUMIF(Survey!CD393,{"&gt;0","&lt;0"})*{1,-1})+SUM(SUMIF(Survey!CY393,{"&gt;0","&lt;0"})*{1,-1})</f>
        <v>0</v>
      </c>
      <c r="BU393" s="38">
        <f>SUM(SUMIF(Survey!DF393:DL393,{"&gt;0","&lt;0"})*{1,-1})+SUM(SUMIF(Survey!DN393:DT393,{"&gt;0","&lt;0"})*{1,-1})</f>
        <v>0</v>
      </c>
      <c r="BV393" s="37">
        <f t="shared" si="268"/>
        <v>0</v>
      </c>
      <c r="BW393" s="37">
        <f t="shared" si="269"/>
        <v>0</v>
      </c>
      <c r="BX393" s="196" t="str">
        <f t="shared" si="270"/>
        <v>Pass</v>
      </c>
      <c r="BY393" s="54" t="b">
        <f>IF(ABS(Survey!$DL393)=0,TRUE,FALSE)</f>
        <v>1</v>
      </c>
      <c r="BZ393" s="53" t="b">
        <f>NOT(ISBLANK(Survey!DM393))</f>
        <v>0</v>
      </c>
      <c r="CA393" s="196" t="str">
        <f t="shared" si="271"/>
        <v>Pass</v>
      </c>
      <c r="CB393" s="54" t="b">
        <f>IF(ABS(Survey!$DT393)=0,TRUE,FALSE)</f>
        <v>1</v>
      </c>
      <c r="CC393" s="53" t="b">
        <f>NOT(ISBLANK(Survey!$DU393))</f>
        <v>0</v>
      </c>
      <c r="CD393" s="196" t="str">
        <f t="shared" si="272"/>
        <v>Fail</v>
      </c>
      <c r="CE393" s="47">
        <f>SUM(SUMIF(Survey!EA393:EC393,{"&gt;0","&lt;0"})*{1,-1})</f>
        <v>0</v>
      </c>
      <c r="CF393" s="50">
        <f t="shared" si="273"/>
        <v>0</v>
      </c>
      <c r="CG393" s="50">
        <f t="shared" si="274"/>
        <v>100</v>
      </c>
      <c r="CH393" s="48" t="b">
        <f>IF(OR(Survey!$M393="ETF",Survey!$M393="ETF, alternative mutual fund",Survey!$M393="Closed-end", Survey!$M393="Split share corp"),TRUE,FALSE)</f>
        <v>0</v>
      </c>
      <c r="CI393" s="196" t="str">
        <f t="shared" si="275"/>
        <v>Fail</v>
      </c>
      <c r="CJ393" s="47">
        <f>SUM(SUMIF(Survey!EE393:EK393,{"&gt;0","&lt;0"})*{1,-1})</f>
        <v>0</v>
      </c>
      <c r="CK393" s="50">
        <f t="shared" si="276"/>
        <v>0</v>
      </c>
      <c r="CL393" s="49">
        <f t="shared" si="277"/>
        <v>100</v>
      </c>
      <c r="CM393" s="196" t="str">
        <f t="shared" si="278"/>
        <v>Fail</v>
      </c>
      <c r="CN393" s="47">
        <f>SUM(SUMIF(Survey!EM393:ES393,{"&gt;0","&lt;0"})*{1,-1})</f>
        <v>0</v>
      </c>
      <c r="CO393" s="50">
        <f t="shared" si="279"/>
        <v>0</v>
      </c>
      <c r="CP393" s="49">
        <f t="shared" si="280"/>
        <v>100</v>
      </c>
    </row>
    <row r="394" spans="1:94">
      <c r="A394" s="1">
        <v>391</v>
      </c>
      <c r="B394" s="37" t="str">
        <f t="shared" si="241"/>
        <v>Pass</v>
      </c>
      <c r="C394" s="37" t="str">
        <f>IF(COUNTBLANK(Survey!B394:ET394)=$C$2, "Pass", "Fail")</f>
        <v>Pass</v>
      </c>
      <c r="D394" s="37" t="str">
        <f t="shared" si="242"/>
        <v>Fail</v>
      </c>
      <c r="F394" s="196" t="str">
        <f t="shared" si="243"/>
        <v>Fail</v>
      </c>
      <c r="G394" s="43">
        <f>COUNTBLANK(Survey!B394:D394)+COUNTBLANK(Survey!G394)+COUNTBLANK(Survey!I394)+COUNTBLANK(Survey!L394:M394)+COUNTBLANK(Survey!P394)+COUNTBLANK(Survey!S394:U394)+COUNTBLANK(Survey!AA394:AC394)+COUNTBLANK(Survey!AF394:AG394)+COUNTBLANK(Survey!AK394)</f>
        <v>17</v>
      </c>
      <c r="H394" s="196" t="str">
        <f t="shared" si="244"/>
        <v>Pass</v>
      </c>
      <c r="I394" s="44">
        <f>LEN(Survey!E394)</f>
        <v>0</v>
      </c>
      <c r="J394" s="196" t="str">
        <f t="shared" si="245"/>
        <v>Pass</v>
      </c>
      <c r="K394" s="43">
        <f>LEN(Survey!F394)</f>
        <v>0</v>
      </c>
      <c r="L394" s="196" t="str">
        <f t="shared" si="246"/>
        <v>Pass</v>
      </c>
      <c r="M394" s="44">
        <f>LEN(Survey!H394)</f>
        <v>0</v>
      </c>
      <c r="N394" s="43" t="str">
        <f>IF(Survey!$L394="Prospectus fund", "Yes", "No")</f>
        <v>No</v>
      </c>
      <c r="O394" s="196" t="str">
        <f t="shared" si="247"/>
        <v>Pass</v>
      </c>
      <c r="P394" s="44">
        <f>MOD((LEN(Survey!J394)+2),11)</f>
        <v>2</v>
      </c>
      <c r="Q394" s="48" t="b">
        <f>IF(OR(Survey!$M394="ETF",Survey!$M394="ETF, alternative mutual fund",Survey!$M394="Closed-end", Survey!$M394="Split share corp", Survey!$I394="Yes"),TRUE,FALSE)</f>
        <v>0</v>
      </c>
      <c r="R394" s="196" t="str">
        <f>IFERROR(IF(AND(OR(U394=V394,V394 = "Either"),NOT(ISBLANK(Survey!K394))),"Pass","Fail"),"Pass")</f>
        <v>Fail</v>
      </c>
      <c r="S394" s="47" cm="1">
        <f t="array" ref="S394">SUM(SUMIF(Survey!BO394:CH394,{"&gt;0","&lt;0"})*{1,-1})</f>
        <v>0</v>
      </c>
      <c r="T394" s="54" cm="1">
        <f t="array" ref="T394">SUM(SUMIF(Survey!BR394,{"&gt;0","&lt;0"})*{1,-1})+SUM(SUMIF(Survey!CB394,{"&gt;0","&lt;0"})*{1,-1})</f>
        <v>0</v>
      </c>
      <c r="U394" s="54">
        <f>Survey!K394</f>
        <v>0</v>
      </c>
      <c r="V394" s="53" t="str">
        <f t="shared" si="248"/>
        <v>Stand-alone</v>
      </c>
      <c r="W394" s="196" t="str">
        <f t="shared" si="249"/>
        <v>Fail</v>
      </c>
      <c r="X394" s="93" cm="1">
        <f t="array" ref="X394">SUM(SUMIF(Survey!BO394:CH394,{"&gt;0","&lt;0"})*{1,-1})+SUM(SUMIF(Survey!CJ394:DC394,{"&gt;0","&lt;0"})*{1,-1})</f>
        <v>0</v>
      </c>
      <c r="Y394" s="93">
        <f>IFERROR(X394/(Survey!$AL394),0)</f>
        <v>0</v>
      </c>
      <c r="Z394" s="198" t="b">
        <f>IF(OR(Survey!$M394="Alternative strategy or hedge",Survey!$M394="Other",Survey!$L394="Prospectus fund"),TRUE,FALSE)</f>
        <v>0</v>
      </c>
      <c r="AA394" s="198" t="b">
        <f>NOT(ISBLANK(Survey!$M394))</f>
        <v>0</v>
      </c>
      <c r="AB394" s="196" t="str">
        <f t="shared" si="250"/>
        <v>Pass</v>
      </c>
      <c r="AC394" s="54" t="b">
        <f>NOT(ISNUMBER(SEARCH("Other",Survey!$P394)))</f>
        <v>1</v>
      </c>
      <c r="AD394" s="53" t="b">
        <f>NOT(ISBLANK(Survey!$Q394))</f>
        <v>0</v>
      </c>
      <c r="AE394" s="239" t="str" cm="1">
        <f t="array" ref="AE394">IF(OR(IF(OR($AG394+$AH394 = 2, $AI394=1), FALSE, TRUE), AND($AF394:$AF394 = 0)),"Pass","Fail")</f>
        <v>Pass</v>
      </c>
      <c r="AF394" s="235">
        <f>COUNTBLANK(Survey!$W394:$Z394)</f>
        <v>4</v>
      </c>
      <c r="AG394" s="235">
        <f>IF(Survey!$I394="Yes",1,0)</f>
        <v>0</v>
      </c>
      <c r="AH394" s="235">
        <f>IF(OR(Survey!$M394="Mutual fund",Survey!$M394="Alternative mutual fund",Survey!$M394="Money market"),1,0)</f>
        <v>0</v>
      </c>
      <c r="AI394" s="240">
        <f>IF(OR(Survey!$M394="ETF",Survey!$M394="ETF, alternative mutual fund"),1,0)</f>
        <v>0</v>
      </c>
      <c r="AJ394" s="196" t="str">
        <f t="shared" si="251"/>
        <v>Pass</v>
      </c>
      <c r="AK394" s="54" t="b">
        <f>NOT(ISNUMBER(SEARCH("Yes",Survey!$AC394)))</f>
        <v>1</v>
      </c>
      <c r="AL394" s="53" t="b">
        <f>IF(COUNTBLANK(Survey!$AD394:$AE394)=0,TRUE, FALSE)</f>
        <v>0</v>
      </c>
      <c r="AM394" s="196" t="str">
        <f t="shared" si="252"/>
        <v>Pass</v>
      </c>
      <c r="AN394" s="54" t="b">
        <f>NOT(ISNUMBER(SEARCH("Yes",Survey!$AF394)))</f>
        <v>1</v>
      </c>
      <c r="AO394" s="53" t="b">
        <f>NOT(ISBLANK(Survey!$AH394))</f>
        <v>0</v>
      </c>
      <c r="AP394" s="196" t="str">
        <f t="shared" si="253"/>
        <v>Pass</v>
      </c>
      <c r="AQ394" s="54" t="b">
        <f>NOT(OR(ISNUMBER(SEARCH("Other",Survey!$AH394)),ISNUMBER(SEARCH("Multiple",Survey!$AH394))))</f>
        <v>1</v>
      </c>
      <c r="AR394" s="53" t="b">
        <f>NOT(ISBLANK(Survey!$AI394))</f>
        <v>0</v>
      </c>
      <c r="AS394" s="196" t="str">
        <f t="shared" si="254"/>
        <v>Fail</v>
      </c>
      <c r="AT394" s="45">
        <f>(Survey!$AL394)</f>
        <v>0</v>
      </c>
      <c r="AU394" s="37" t="str">
        <f t="shared" si="255"/>
        <v>Fail</v>
      </c>
      <c r="AV394" s="38">
        <f>ABS(Survey!$AL394)</f>
        <v>0</v>
      </c>
      <c r="AW394" s="64">
        <f>ABS(Survey!$AM394)+Survey!$AN394-ABS(Survey!$AO394)+ABS(Survey!$AP394)-ABS(Survey!$AQ394)+ABS(Survey!$AR394)-ABS(Survey!$AS394)+Survey!$AT394</f>
        <v>0</v>
      </c>
      <c r="AX394" s="46" t="str">
        <f t="shared" si="256"/>
        <v>No holdings</v>
      </c>
      <c r="AY394" s="37">
        <f t="shared" si="257"/>
        <v>0</v>
      </c>
      <c r="AZ394" s="196" t="str">
        <f t="shared" si="258"/>
        <v>Pass</v>
      </c>
      <c r="BA394" s="54" t="b">
        <f>IF(ABS(Survey!$AT394)=0,TRUE,FALSE)</f>
        <v>1</v>
      </c>
      <c r="BB394" s="53" t="b">
        <f>NOT(ISBLANK(Survey!$AU394))</f>
        <v>0</v>
      </c>
      <c r="BC394" s="37" t="str">
        <f t="shared" si="259"/>
        <v>Fail</v>
      </c>
      <c r="BD394" s="38">
        <f>ABS(Survey!$AL394)</f>
        <v>0</v>
      </c>
      <c r="BE394" s="38" cm="1">
        <f t="array" ref="BE394">SUM(SUMIF(Survey!AW394:BD394,{"&gt;0","&lt;0"})*{1,-1})-SUM(SUMIF(Survey!BF394:BM394,{"&gt;0","&lt;0"})*{1,-1})</f>
        <v>0</v>
      </c>
      <c r="BF394" s="46" t="str">
        <f t="shared" si="260"/>
        <v>No holdings</v>
      </c>
      <c r="BG394" s="37">
        <f t="shared" si="261"/>
        <v>0</v>
      </c>
      <c r="BH394" s="196" t="str">
        <f t="shared" si="262"/>
        <v>Fail</v>
      </c>
      <c r="BI394" s="47">
        <f>ABS(Survey!$AL394)</f>
        <v>0</v>
      </c>
      <c r="BJ394" s="47" cm="1">
        <f t="array" ref="BJ394">SUM(SUMIF(Survey!BO394:CH394,{"&gt;0","&lt;0"})*{1,-1})-SUM(SUMIF(Survey!CJ394:DC394,{"&gt;0","&lt;0"})*{1,-1})</f>
        <v>0</v>
      </c>
      <c r="BK394" s="48" t="str">
        <f t="shared" si="263"/>
        <v>No holdings</v>
      </c>
      <c r="BL394" s="49">
        <f t="shared" si="264"/>
        <v>0</v>
      </c>
      <c r="BM394" s="196" t="str">
        <f t="shared" si="265"/>
        <v>Pass</v>
      </c>
      <c r="BN394" s="54" t="b">
        <f>IF(ABS(Survey!$CH394)=0,TRUE,FALSE)</f>
        <v>1</v>
      </c>
      <c r="BO394" s="53" t="b">
        <f>NOT(ISBLANK(Survey!$CI394))</f>
        <v>0</v>
      </c>
      <c r="BP394" s="196" t="str">
        <f t="shared" si="266"/>
        <v>Pass</v>
      </c>
      <c r="BQ394" s="54" t="b">
        <f>IF(ABS(Survey!$DC394)=0,TRUE,FALSE)</f>
        <v>1</v>
      </c>
      <c r="BR394" s="53" t="b">
        <f>NOT(ISBLANK(Survey!$DD394))</f>
        <v>0</v>
      </c>
      <c r="BS394" s="37" t="str">
        <f t="shared" si="267"/>
        <v>Pass</v>
      </c>
      <c r="BT394" s="38" cm="1">
        <f t="array" ref="BT394">SUM(SUMIF(Survey!CD394,{"&gt;0","&lt;0"})*{1,-1})+SUM(SUMIF(Survey!CY394,{"&gt;0","&lt;0"})*{1,-1})</f>
        <v>0</v>
      </c>
      <c r="BU394" s="38">
        <f>SUM(SUMIF(Survey!DF394:DL394,{"&gt;0","&lt;0"})*{1,-1})+SUM(SUMIF(Survey!DN394:DT394,{"&gt;0","&lt;0"})*{1,-1})</f>
        <v>0</v>
      </c>
      <c r="BV394" s="37">
        <f t="shared" si="268"/>
        <v>0</v>
      </c>
      <c r="BW394" s="37">
        <f t="shared" si="269"/>
        <v>0</v>
      </c>
      <c r="BX394" s="196" t="str">
        <f t="shared" si="270"/>
        <v>Pass</v>
      </c>
      <c r="BY394" s="54" t="b">
        <f>IF(ABS(Survey!$DL394)=0,TRUE,FALSE)</f>
        <v>1</v>
      </c>
      <c r="BZ394" s="53" t="b">
        <f>NOT(ISBLANK(Survey!DM394))</f>
        <v>0</v>
      </c>
      <c r="CA394" s="196" t="str">
        <f t="shared" si="271"/>
        <v>Pass</v>
      </c>
      <c r="CB394" s="54" t="b">
        <f>IF(ABS(Survey!$DT394)=0,TRUE,FALSE)</f>
        <v>1</v>
      </c>
      <c r="CC394" s="53" t="b">
        <f>NOT(ISBLANK(Survey!$DU394))</f>
        <v>0</v>
      </c>
      <c r="CD394" s="196" t="str">
        <f t="shared" si="272"/>
        <v>Fail</v>
      </c>
      <c r="CE394" s="47">
        <f>SUM(SUMIF(Survey!EA394:EC394,{"&gt;0","&lt;0"})*{1,-1})</f>
        <v>0</v>
      </c>
      <c r="CF394" s="50">
        <f t="shared" si="273"/>
        <v>0</v>
      </c>
      <c r="CG394" s="50">
        <f t="shared" si="274"/>
        <v>100</v>
      </c>
      <c r="CH394" s="48" t="b">
        <f>IF(OR(Survey!$M394="ETF",Survey!$M394="ETF, alternative mutual fund",Survey!$M394="Closed-end", Survey!$M394="Split share corp"),TRUE,FALSE)</f>
        <v>0</v>
      </c>
      <c r="CI394" s="196" t="str">
        <f t="shared" si="275"/>
        <v>Fail</v>
      </c>
      <c r="CJ394" s="47">
        <f>SUM(SUMIF(Survey!EE394:EK394,{"&gt;0","&lt;0"})*{1,-1})</f>
        <v>0</v>
      </c>
      <c r="CK394" s="50">
        <f t="shared" si="276"/>
        <v>0</v>
      </c>
      <c r="CL394" s="49">
        <f t="shared" si="277"/>
        <v>100</v>
      </c>
      <c r="CM394" s="196" t="str">
        <f t="shared" si="278"/>
        <v>Fail</v>
      </c>
      <c r="CN394" s="47">
        <f>SUM(SUMIF(Survey!EM394:ES394,{"&gt;0","&lt;0"})*{1,-1})</f>
        <v>0</v>
      </c>
      <c r="CO394" s="50">
        <f t="shared" si="279"/>
        <v>0</v>
      </c>
      <c r="CP394" s="49">
        <f t="shared" si="280"/>
        <v>100</v>
      </c>
    </row>
    <row r="395" spans="1:94">
      <c r="A395" s="1">
        <v>392</v>
      </c>
      <c r="B395" s="37" t="str">
        <f t="shared" si="241"/>
        <v>Pass</v>
      </c>
      <c r="C395" s="37" t="str">
        <f>IF(COUNTBLANK(Survey!B395:ET395)=$C$2, "Pass", "Fail")</f>
        <v>Pass</v>
      </c>
      <c r="D395" s="37" t="str">
        <f t="shared" si="242"/>
        <v>Fail</v>
      </c>
      <c r="F395" s="196" t="str">
        <f t="shared" si="243"/>
        <v>Fail</v>
      </c>
      <c r="G395" s="43">
        <f>COUNTBLANK(Survey!B395:D395)+COUNTBLANK(Survey!G395)+COUNTBLANK(Survey!I395)+COUNTBLANK(Survey!L395:M395)+COUNTBLANK(Survey!P395)+COUNTBLANK(Survey!S395:U395)+COUNTBLANK(Survey!AA395:AC395)+COUNTBLANK(Survey!AF395:AG395)+COUNTBLANK(Survey!AK395)</f>
        <v>17</v>
      </c>
      <c r="H395" s="196" t="str">
        <f t="shared" si="244"/>
        <v>Pass</v>
      </c>
      <c r="I395" s="44">
        <f>LEN(Survey!E395)</f>
        <v>0</v>
      </c>
      <c r="J395" s="196" t="str">
        <f t="shared" si="245"/>
        <v>Pass</v>
      </c>
      <c r="K395" s="43">
        <f>LEN(Survey!F395)</f>
        <v>0</v>
      </c>
      <c r="L395" s="196" t="str">
        <f t="shared" si="246"/>
        <v>Pass</v>
      </c>
      <c r="M395" s="44">
        <f>LEN(Survey!H395)</f>
        <v>0</v>
      </c>
      <c r="N395" s="43" t="str">
        <f>IF(Survey!$L395="Prospectus fund", "Yes", "No")</f>
        <v>No</v>
      </c>
      <c r="O395" s="196" t="str">
        <f t="shared" si="247"/>
        <v>Pass</v>
      </c>
      <c r="P395" s="44">
        <f>MOD((LEN(Survey!J395)+2),11)</f>
        <v>2</v>
      </c>
      <c r="Q395" s="48" t="b">
        <f>IF(OR(Survey!$M395="ETF",Survey!$M395="ETF, alternative mutual fund",Survey!$M395="Closed-end", Survey!$M395="Split share corp", Survey!$I395="Yes"),TRUE,FALSE)</f>
        <v>0</v>
      </c>
      <c r="R395" s="196" t="str">
        <f>IFERROR(IF(AND(OR(U395=V395,V395 = "Either"),NOT(ISBLANK(Survey!K395))),"Pass","Fail"),"Pass")</f>
        <v>Fail</v>
      </c>
      <c r="S395" s="47" cm="1">
        <f t="array" ref="S395">SUM(SUMIF(Survey!BO395:CH395,{"&gt;0","&lt;0"})*{1,-1})</f>
        <v>0</v>
      </c>
      <c r="T395" s="54" cm="1">
        <f t="array" ref="T395">SUM(SUMIF(Survey!BR395,{"&gt;0","&lt;0"})*{1,-1})+SUM(SUMIF(Survey!CB395,{"&gt;0","&lt;0"})*{1,-1})</f>
        <v>0</v>
      </c>
      <c r="U395" s="54">
        <f>Survey!K395</f>
        <v>0</v>
      </c>
      <c r="V395" s="53" t="str">
        <f t="shared" si="248"/>
        <v>Stand-alone</v>
      </c>
      <c r="W395" s="196" t="str">
        <f t="shared" si="249"/>
        <v>Fail</v>
      </c>
      <c r="X395" s="93" cm="1">
        <f t="array" ref="X395">SUM(SUMIF(Survey!BO395:CH395,{"&gt;0","&lt;0"})*{1,-1})+SUM(SUMIF(Survey!CJ395:DC395,{"&gt;0","&lt;0"})*{1,-1})</f>
        <v>0</v>
      </c>
      <c r="Y395" s="93">
        <f>IFERROR(X395/(Survey!$AL395),0)</f>
        <v>0</v>
      </c>
      <c r="Z395" s="198" t="b">
        <f>IF(OR(Survey!$M395="Alternative strategy or hedge",Survey!$M395="Other",Survey!$L395="Prospectus fund"),TRUE,FALSE)</f>
        <v>0</v>
      </c>
      <c r="AA395" s="198" t="b">
        <f>NOT(ISBLANK(Survey!$M395))</f>
        <v>0</v>
      </c>
      <c r="AB395" s="196" t="str">
        <f t="shared" si="250"/>
        <v>Pass</v>
      </c>
      <c r="AC395" s="54" t="b">
        <f>NOT(ISNUMBER(SEARCH("Other",Survey!$P395)))</f>
        <v>1</v>
      </c>
      <c r="AD395" s="53" t="b">
        <f>NOT(ISBLANK(Survey!$Q395))</f>
        <v>0</v>
      </c>
      <c r="AE395" s="239" t="str" cm="1">
        <f t="array" ref="AE395">IF(OR(IF(OR($AG395+$AH395 = 2, $AI395=1), FALSE, TRUE), AND($AF395:$AF395 = 0)),"Pass","Fail")</f>
        <v>Pass</v>
      </c>
      <c r="AF395" s="235">
        <f>COUNTBLANK(Survey!$W395:$Z395)</f>
        <v>4</v>
      </c>
      <c r="AG395" s="235">
        <f>IF(Survey!$I395="Yes",1,0)</f>
        <v>0</v>
      </c>
      <c r="AH395" s="235">
        <f>IF(OR(Survey!$M395="Mutual fund",Survey!$M395="Alternative mutual fund",Survey!$M395="Money market"),1,0)</f>
        <v>0</v>
      </c>
      <c r="AI395" s="240">
        <f>IF(OR(Survey!$M395="ETF",Survey!$M395="ETF, alternative mutual fund"),1,0)</f>
        <v>0</v>
      </c>
      <c r="AJ395" s="196" t="str">
        <f t="shared" si="251"/>
        <v>Pass</v>
      </c>
      <c r="AK395" s="54" t="b">
        <f>NOT(ISNUMBER(SEARCH("Yes",Survey!$AC395)))</f>
        <v>1</v>
      </c>
      <c r="AL395" s="53" t="b">
        <f>IF(COUNTBLANK(Survey!$AD395:$AE395)=0,TRUE, FALSE)</f>
        <v>0</v>
      </c>
      <c r="AM395" s="196" t="str">
        <f t="shared" si="252"/>
        <v>Pass</v>
      </c>
      <c r="AN395" s="54" t="b">
        <f>NOT(ISNUMBER(SEARCH("Yes",Survey!$AF395)))</f>
        <v>1</v>
      </c>
      <c r="AO395" s="53" t="b">
        <f>NOT(ISBLANK(Survey!$AH395))</f>
        <v>0</v>
      </c>
      <c r="AP395" s="196" t="str">
        <f t="shared" si="253"/>
        <v>Pass</v>
      </c>
      <c r="AQ395" s="54" t="b">
        <f>NOT(OR(ISNUMBER(SEARCH("Other",Survey!$AH395)),ISNUMBER(SEARCH("Multiple",Survey!$AH395))))</f>
        <v>1</v>
      </c>
      <c r="AR395" s="53" t="b">
        <f>NOT(ISBLANK(Survey!$AI395))</f>
        <v>0</v>
      </c>
      <c r="AS395" s="196" t="str">
        <f t="shared" si="254"/>
        <v>Fail</v>
      </c>
      <c r="AT395" s="45">
        <f>(Survey!$AL395)</f>
        <v>0</v>
      </c>
      <c r="AU395" s="37" t="str">
        <f t="shared" si="255"/>
        <v>Fail</v>
      </c>
      <c r="AV395" s="38">
        <f>ABS(Survey!$AL395)</f>
        <v>0</v>
      </c>
      <c r="AW395" s="64">
        <f>ABS(Survey!$AM395)+Survey!$AN395-ABS(Survey!$AO395)+ABS(Survey!$AP395)-ABS(Survey!$AQ395)+ABS(Survey!$AR395)-ABS(Survey!$AS395)+Survey!$AT395</f>
        <v>0</v>
      </c>
      <c r="AX395" s="46" t="str">
        <f t="shared" si="256"/>
        <v>No holdings</v>
      </c>
      <c r="AY395" s="37">
        <f t="shared" si="257"/>
        <v>0</v>
      </c>
      <c r="AZ395" s="196" t="str">
        <f t="shared" si="258"/>
        <v>Pass</v>
      </c>
      <c r="BA395" s="54" t="b">
        <f>IF(ABS(Survey!$AT395)=0,TRUE,FALSE)</f>
        <v>1</v>
      </c>
      <c r="BB395" s="53" t="b">
        <f>NOT(ISBLANK(Survey!$AU395))</f>
        <v>0</v>
      </c>
      <c r="BC395" s="37" t="str">
        <f t="shared" si="259"/>
        <v>Fail</v>
      </c>
      <c r="BD395" s="38">
        <f>ABS(Survey!$AL395)</f>
        <v>0</v>
      </c>
      <c r="BE395" s="38" cm="1">
        <f t="array" ref="BE395">SUM(SUMIF(Survey!AW395:BD395,{"&gt;0","&lt;0"})*{1,-1})-SUM(SUMIF(Survey!BF395:BM395,{"&gt;0","&lt;0"})*{1,-1})</f>
        <v>0</v>
      </c>
      <c r="BF395" s="46" t="str">
        <f t="shared" si="260"/>
        <v>No holdings</v>
      </c>
      <c r="BG395" s="37">
        <f t="shared" si="261"/>
        <v>0</v>
      </c>
      <c r="BH395" s="196" t="str">
        <f t="shared" si="262"/>
        <v>Fail</v>
      </c>
      <c r="BI395" s="47">
        <f>ABS(Survey!$AL395)</f>
        <v>0</v>
      </c>
      <c r="BJ395" s="47" cm="1">
        <f t="array" ref="BJ395">SUM(SUMIF(Survey!BO395:CH395,{"&gt;0","&lt;0"})*{1,-1})-SUM(SUMIF(Survey!CJ395:DC395,{"&gt;0","&lt;0"})*{1,-1})</f>
        <v>0</v>
      </c>
      <c r="BK395" s="48" t="str">
        <f t="shared" si="263"/>
        <v>No holdings</v>
      </c>
      <c r="BL395" s="49">
        <f t="shared" si="264"/>
        <v>0</v>
      </c>
      <c r="BM395" s="196" t="str">
        <f t="shared" si="265"/>
        <v>Pass</v>
      </c>
      <c r="BN395" s="54" t="b">
        <f>IF(ABS(Survey!$CH395)=0,TRUE,FALSE)</f>
        <v>1</v>
      </c>
      <c r="BO395" s="53" t="b">
        <f>NOT(ISBLANK(Survey!$CI395))</f>
        <v>0</v>
      </c>
      <c r="BP395" s="196" t="str">
        <f t="shared" si="266"/>
        <v>Pass</v>
      </c>
      <c r="BQ395" s="54" t="b">
        <f>IF(ABS(Survey!$DC395)=0,TRUE,FALSE)</f>
        <v>1</v>
      </c>
      <c r="BR395" s="53" t="b">
        <f>NOT(ISBLANK(Survey!$DD395))</f>
        <v>0</v>
      </c>
      <c r="BS395" s="37" t="str">
        <f t="shared" si="267"/>
        <v>Pass</v>
      </c>
      <c r="BT395" s="38" cm="1">
        <f t="array" ref="BT395">SUM(SUMIF(Survey!CD395,{"&gt;0","&lt;0"})*{1,-1})+SUM(SUMIF(Survey!CY395,{"&gt;0","&lt;0"})*{1,-1})</f>
        <v>0</v>
      </c>
      <c r="BU395" s="38">
        <f>SUM(SUMIF(Survey!DF395:DL395,{"&gt;0","&lt;0"})*{1,-1})+SUM(SUMIF(Survey!DN395:DT395,{"&gt;0","&lt;0"})*{1,-1})</f>
        <v>0</v>
      </c>
      <c r="BV395" s="37">
        <f t="shared" si="268"/>
        <v>0</v>
      </c>
      <c r="BW395" s="37">
        <f t="shared" si="269"/>
        <v>0</v>
      </c>
      <c r="BX395" s="196" t="str">
        <f t="shared" si="270"/>
        <v>Pass</v>
      </c>
      <c r="BY395" s="54" t="b">
        <f>IF(ABS(Survey!$DL395)=0,TRUE,FALSE)</f>
        <v>1</v>
      </c>
      <c r="BZ395" s="53" t="b">
        <f>NOT(ISBLANK(Survey!DM395))</f>
        <v>0</v>
      </c>
      <c r="CA395" s="196" t="str">
        <f t="shared" si="271"/>
        <v>Pass</v>
      </c>
      <c r="CB395" s="54" t="b">
        <f>IF(ABS(Survey!$DT395)=0,TRUE,FALSE)</f>
        <v>1</v>
      </c>
      <c r="CC395" s="53" t="b">
        <f>NOT(ISBLANK(Survey!$DU395))</f>
        <v>0</v>
      </c>
      <c r="CD395" s="196" t="str">
        <f t="shared" si="272"/>
        <v>Fail</v>
      </c>
      <c r="CE395" s="47">
        <f>SUM(SUMIF(Survey!EA395:EC395,{"&gt;0","&lt;0"})*{1,-1})</f>
        <v>0</v>
      </c>
      <c r="CF395" s="50">
        <f t="shared" si="273"/>
        <v>0</v>
      </c>
      <c r="CG395" s="50">
        <f t="shared" si="274"/>
        <v>100</v>
      </c>
      <c r="CH395" s="48" t="b">
        <f>IF(OR(Survey!$M395="ETF",Survey!$M395="ETF, alternative mutual fund",Survey!$M395="Closed-end", Survey!$M395="Split share corp"),TRUE,FALSE)</f>
        <v>0</v>
      </c>
      <c r="CI395" s="196" t="str">
        <f t="shared" si="275"/>
        <v>Fail</v>
      </c>
      <c r="CJ395" s="47">
        <f>SUM(SUMIF(Survey!EE395:EK395,{"&gt;0","&lt;0"})*{1,-1})</f>
        <v>0</v>
      </c>
      <c r="CK395" s="50">
        <f t="shared" si="276"/>
        <v>0</v>
      </c>
      <c r="CL395" s="49">
        <f t="shared" si="277"/>
        <v>100</v>
      </c>
      <c r="CM395" s="196" t="str">
        <f t="shared" si="278"/>
        <v>Fail</v>
      </c>
      <c r="CN395" s="47">
        <f>SUM(SUMIF(Survey!EM395:ES395,{"&gt;0","&lt;0"})*{1,-1})</f>
        <v>0</v>
      </c>
      <c r="CO395" s="50">
        <f t="shared" si="279"/>
        <v>0</v>
      </c>
      <c r="CP395" s="49">
        <f t="shared" si="280"/>
        <v>100</v>
      </c>
    </row>
    <row r="396" spans="1:94">
      <c r="A396" s="1">
        <v>393</v>
      </c>
      <c r="B396" s="37" t="str">
        <f t="shared" si="241"/>
        <v>Pass</v>
      </c>
      <c r="C396" s="37" t="str">
        <f>IF(COUNTBLANK(Survey!B396:ET396)=$C$2, "Pass", "Fail")</f>
        <v>Pass</v>
      </c>
      <c r="D396" s="37" t="str">
        <f t="shared" si="242"/>
        <v>Fail</v>
      </c>
      <c r="F396" s="196" t="str">
        <f t="shared" si="243"/>
        <v>Fail</v>
      </c>
      <c r="G396" s="43">
        <f>COUNTBLANK(Survey!B396:D396)+COUNTBLANK(Survey!G396)+COUNTBLANK(Survey!I396)+COUNTBLANK(Survey!L396:M396)+COUNTBLANK(Survey!P396)+COUNTBLANK(Survey!S396:U396)+COUNTBLANK(Survey!AA396:AC396)+COUNTBLANK(Survey!AF396:AG396)+COUNTBLANK(Survey!AK396)</f>
        <v>17</v>
      </c>
      <c r="H396" s="196" t="str">
        <f t="shared" si="244"/>
        <v>Pass</v>
      </c>
      <c r="I396" s="44">
        <f>LEN(Survey!E396)</f>
        <v>0</v>
      </c>
      <c r="J396" s="196" t="str">
        <f t="shared" si="245"/>
        <v>Pass</v>
      </c>
      <c r="K396" s="43">
        <f>LEN(Survey!F396)</f>
        <v>0</v>
      </c>
      <c r="L396" s="196" t="str">
        <f t="shared" si="246"/>
        <v>Pass</v>
      </c>
      <c r="M396" s="44">
        <f>LEN(Survey!H396)</f>
        <v>0</v>
      </c>
      <c r="N396" s="43" t="str">
        <f>IF(Survey!$L396="Prospectus fund", "Yes", "No")</f>
        <v>No</v>
      </c>
      <c r="O396" s="196" t="str">
        <f t="shared" si="247"/>
        <v>Pass</v>
      </c>
      <c r="P396" s="44">
        <f>MOD((LEN(Survey!J396)+2),11)</f>
        <v>2</v>
      </c>
      <c r="Q396" s="48" t="b">
        <f>IF(OR(Survey!$M396="ETF",Survey!$M396="ETF, alternative mutual fund",Survey!$M396="Closed-end", Survey!$M396="Split share corp", Survey!$I396="Yes"),TRUE,FALSE)</f>
        <v>0</v>
      </c>
      <c r="R396" s="196" t="str">
        <f>IFERROR(IF(AND(OR(U396=V396,V396 = "Either"),NOT(ISBLANK(Survey!K396))),"Pass","Fail"),"Pass")</f>
        <v>Fail</v>
      </c>
      <c r="S396" s="47" cm="1">
        <f t="array" ref="S396">SUM(SUMIF(Survey!BO396:CH396,{"&gt;0","&lt;0"})*{1,-1})</f>
        <v>0</v>
      </c>
      <c r="T396" s="54" cm="1">
        <f t="array" ref="T396">SUM(SUMIF(Survey!BR396,{"&gt;0","&lt;0"})*{1,-1})+SUM(SUMIF(Survey!CB396,{"&gt;0","&lt;0"})*{1,-1})</f>
        <v>0</v>
      </c>
      <c r="U396" s="54">
        <f>Survey!K396</f>
        <v>0</v>
      </c>
      <c r="V396" s="53" t="str">
        <f t="shared" si="248"/>
        <v>Stand-alone</v>
      </c>
      <c r="W396" s="196" t="str">
        <f t="shared" si="249"/>
        <v>Fail</v>
      </c>
      <c r="X396" s="93" cm="1">
        <f t="array" ref="X396">SUM(SUMIF(Survey!BO396:CH396,{"&gt;0","&lt;0"})*{1,-1})+SUM(SUMIF(Survey!CJ396:DC396,{"&gt;0","&lt;0"})*{1,-1})</f>
        <v>0</v>
      </c>
      <c r="Y396" s="93">
        <f>IFERROR(X396/(Survey!$AL396),0)</f>
        <v>0</v>
      </c>
      <c r="Z396" s="198" t="b">
        <f>IF(OR(Survey!$M396="Alternative strategy or hedge",Survey!$M396="Other",Survey!$L396="Prospectus fund"),TRUE,FALSE)</f>
        <v>0</v>
      </c>
      <c r="AA396" s="198" t="b">
        <f>NOT(ISBLANK(Survey!$M396))</f>
        <v>0</v>
      </c>
      <c r="AB396" s="196" t="str">
        <f t="shared" si="250"/>
        <v>Pass</v>
      </c>
      <c r="AC396" s="54" t="b">
        <f>NOT(ISNUMBER(SEARCH("Other",Survey!$P396)))</f>
        <v>1</v>
      </c>
      <c r="AD396" s="53" t="b">
        <f>NOT(ISBLANK(Survey!$Q396))</f>
        <v>0</v>
      </c>
      <c r="AE396" s="239" t="str" cm="1">
        <f t="array" ref="AE396">IF(OR(IF(OR($AG396+$AH396 = 2, $AI396=1), FALSE, TRUE), AND($AF396:$AF396 = 0)),"Pass","Fail")</f>
        <v>Pass</v>
      </c>
      <c r="AF396" s="235">
        <f>COUNTBLANK(Survey!$W396:$Z396)</f>
        <v>4</v>
      </c>
      <c r="AG396" s="235">
        <f>IF(Survey!$I396="Yes",1,0)</f>
        <v>0</v>
      </c>
      <c r="AH396" s="235">
        <f>IF(OR(Survey!$M396="Mutual fund",Survey!$M396="Alternative mutual fund",Survey!$M396="Money market"),1,0)</f>
        <v>0</v>
      </c>
      <c r="AI396" s="240">
        <f>IF(OR(Survey!$M396="ETF",Survey!$M396="ETF, alternative mutual fund"),1,0)</f>
        <v>0</v>
      </c>
      <c r="AJ396" s="196" t="str">
        <f t="shared" si="251"/>
        <v>Pass</v>
      </c>
      <c r="AK396" s="54" t="b">
        <f>NOT(ISNUMBER(SEARCH("Yes",Survey!$AC396)))</f>
        <v>1</v>
      </c>
      <c r="AL396" s="53" t="b">
        <f>IF(COUNTBLANK(Survey!$AD396:$AE396)=0,TRUE, FALSE)</f>
        <v>0</v>
      </c>
      <c r="AM396" s="196" t="str">
        <f t="shared" si="252"/>
        <v>Pass</v>
      </c>
      <c r="AN396" s="54" t="b">
        <f>NOT(ISNUMBER(SEARCH("Yes",Survey!$AF396)))</f>
        <v>1</v>
      </c>
      <c r="AO396" s="53" t="b">
        <f>NOT(ISBLANK(Survey!$AH396))</f>
        <v>0</v>
      </c>
      <c r="AP396" s="196" t="str">
        <f t="shared" si="253"/>
        <v>Pass</v>
      </c>
      <c r="AQ396" s="54" t="b">
        <f>NOT(OR(ISNUMBER(SEARCH("Other",Survey!$AH396)),ISNUMBER(SEARCH("Multiple",Survey!$AH396))))</f>
        <v>1</v>
      </c>
      <c r="AR396" s="53" t="b">
        <f>NOT(ISBLANK(Survey!$AI396))</f>
        <v>0</v>
      </c>
      <c r="AS396" s="196" t="str">
        <f t="shared" si="254"/>
        <v>Fail</v>
      </c>
      <c r="AT396" s="45">
        <f>(Survey!$AL396)</f>
        <v>0</v>
      </c>
      <c r="AU396" s="37" t="str">
        <f t="shared" si="255"/>
        <v>Fail</v>
      </c>
      <c r="AV396" s="38">
        <f>ABS(Survey!$AL396)</f>
        <v>0</v>
      </c>
      <c r="AW396" s="64">
        <f>ABS(Survey!$AM396)+Survey!$AN396-ABS(Survey!$AO396)+ABS(Survey!$AP396)-ABS(Survey!$AQ396)+ABS(Survey!$AR396)-ABS(Survey!$AS396)+Survey!$AT396</f>
        <v>0</v>
      </c>
      <c r="AX396" s="46" t="str">
        <f t="shared" si="256"/>
        <v>No holdings</v>
      </c>
      <c r="AY396" s="37">
        <f t="shared" si="257"/>
        <v>0</v>
      </c>
      <c r="AZ396" s="196" t="str">
        <f t="shared" si="258"/>
        <v>Pass</v>
      </c>
      <c r="BA396" s="54" t="b">
        <f>IF(ABS(Survey!$AT396)=0,TRUE,FALSE)</f>
        <v>1</v>
      </c>
      <c r="BB396" s="53" t="b">
        <f>NOT(ISBLANK(Survey!$AU396))</f>
        <v>0</v>
      </c>
      <c r="BC396" s="37" t="str">
        <f t="shared" si="259"/>
        <v>Fail</v>
      </c>
      <c r="BD396" s="38">
        <f>ABS(Survey!$AL396)</f>
        <v>0</v>
      </c>
      <c r="BE396" s="38" cm="1">
        <f t="array" ref="BE396">SUM(SUMIF(Survey!AW396:BD396,{"&gt;0","&lt;0"})*{1,-1})-SUM(SUMIF(Survey!BF396:BM396,{"&gt;0","&lt;0"})*{1,-1})</f>
        <v>0</v>
      </c>
      <c r="BF396" s="46" t="str">
        <f t="shared" si="260"/>
        <v>No holdings</v>
      </c>
      <c r="BG396" s="37">
        <f t="shared" si="261"/>
        <v>0</v>
      </c>
      <c r="BH396" s="196" t="str">
        <f t="shared" si="262"/>
        <v>Fail</v>
      </c>
      <c r="BI396" s="47">
        <f>ABS(Survey!$AL396)</f>
        <v>0</v>
      </c>
      <c r="BJ396" s="47" cm="1">
        <f t="array" ref="BJ396">SUM(SUMIF(Survey!BO396:CH396,{"&gt;0","&lt;0"})*{1,-1})-SUM(SUMIF(Survey!CJ396:DC396,{"&gt;0","&lt;0"})*{1,-1})</f>
        <v>0</v>
      </c>
      <c r="BK396" s="48" t="str">
        <f t="shared" si="263"/>
        <v>No holdings</v>
      </c>
      <c r="BL396" s="49">
        <f t="shared" si="264"/>
        <v>0</v>
      </c>
      <c r="BM396" s="196" t="str">
        <f t="shared" si="265"/>
        <v>Pass</v>
      </c>
      <c r="BN396" s="54" t="b">
        <f>IF(ABS(Survey!$CH396)=0,TRUE,FALSE)</f>
        <v>1</v>
      </c>
      <c r="BO396" s="53" t="b">
        <f>NOT(ISBLANK(Survey!$CI396))</f>
        <v>0</v>
      </c>
      <c r="BP396" s="196" t="str">
        <f t="shared" si="266"/>
        <v>Pass</v>
      </c>
      <c r="BQ396" s="54" t="b">
        <f>IF(ABS(Survey!$DC396)=0,TRUE,FALSE)</f>
        <v>1</v>
      </c>
      <c r="BR396" s="53" t="b">
        <f>NOT(ISBLANK(Survey!$DD396))</f>
        <v>0</v>
      </c>
      <c r="BS396" s="37" t="str">
        <f t="shared" si="267"/>
        <v>Pass</v>
      </c>
      <c r="BT396" s="38" cm="1">
        <f t="array" ref="BT396">SUM(SUMIF(Survey!CD396,{"&gt;0","&lt;0"})*{1,-1})+SUM(SUMIF(Survey!CY396,{"&gt;0","&lt;0"})*{1,-1})</f>
        <v>0</v>
      </c>
      <c r="BU396" s="38">
        <f>SUM(SUMIF(Survey!DF396:DL396,{"&gt;0","&lt;0"})*{1,-1})+SUM(SUMIF(Survey!DN396:DT396,{"&gt;0","&lt;0"})*{1,-1})</f>
        <v>0</v>
      </c>
      <c r="BV396" s="37">
        <f t="shared" si="268"/>
        <v>0</v>
      </c>
      <c r="BW396" s="37">
        <f t="shared" si="269"/>
        <v>0</v>
      </c>
      <c r="BX396" s="196" t="str">
        <f t="shared" si="270"/>
        <v>Pass</v>
      </c>
      <c r="BY396" s="54" t="b">
        <f>IF(ABS(Survey!$DL396)=0,TRUE,FALSE)</f>
        <v>1</v>
      </c>
      <c r="BZ396" s="53" t="b">
        <f>NOT(ISBLANK(Survey!DM396))</f>
        <v>0</v>
      </c>
      <c r="CA396" s="196" t="str">
        <f t="shared" si="271"/>
        <v>Pass</v>
      </c>
      <c r="CB396" s="54" t="b">
        <f>IF(ABS(Survey!$DT396)=0,TRUE,FALSE)</f>
        <v>1</v>
      </c>
      <c r="CC396" s="53" t="b">
        <f>NOT(ISBLANK(Survey!$DU396))</f>
        <v>0</v>
      </c>
      <c r="CD396" s="196" t="str">
        <f t="shared" si="272"/>
        <v>Fail</v>
      </c>
      <c r="CE396" s="47">
        <f>SUM(SUMIF(Survey!EA396:EC396,{"&gt;0","&lt;0"})*{1,-1})</f>
        <v>0</v>
      </c>
      <c r="CF396" s="50">
        <f t="shared" si="273"/>
        <v>0</v>
      </c>
      <c r="CG396" s="50">
        <f t="shared" si="274"/>
        <v>100</v>
      </c>
      <c r="CH396" s="48" t="b">
        <f>IF(OR(Survey!$M396="ETF",Survey!$M396="ETF, alternative mutual fund",Survey!$M396="Closed-end", Survey!$M396="Split share corp"),TRUE,FALSE)</f>
        <v>0</v>
      </c>
      <c r="CI396" s="196" t="str">
        <f t="shared" si="275"/>
        <v>Fail</v>
      </c>
      <c r="CJ396" s="47">
        <f>SUM(SUMIF(Survey!EE396:EK396,{"&gt;0","&lt;0"})*{1,-1})</f>
        <v>0</v>
      </c>
      <c r="CK396" s="50">
        <f t="shared" si="276"/>
        <v>0</v>
      </c>
      <c r="CL396" s="49">
        <f t="shared" si="277"/>
        <v>100</v>
      </c>
      <c r="CM396" s="196" t="str">
        <f t="shared" si="278"/>
        <v>Fail</v>
      </c>
      <c r="CN396" s="47">
        <f>SUM(SUMIF(Survey!EM396:ES396,{"&gt;0","&lt;0"})*{1,-1})</f>
        <v>0</v>
      </c>
      <c r="CO396" s="50">
        <f t="shared" si="279"/>
        <v>0</v>
      </c>
      <c r="CP396" s="49">
        <f t="shared" si="280"/>
        <v>100</v>
      </c>
    </row>
    <row r="397" spans="1:94">
      <c r="A397" s="1">
        <v>394</v>
      </c>
      <c r="B397" s="37" t="str">
        <f t="shared" si="241"/>
        <v>Pass</v>
      </c>
      <c r="C397" s="37" t="str">
        <f>IF(COUNTBLANK(Survey!B397:ET397)=$C$2, "Pass", "Fail")</f>
        <v>Pass</v>
      </c>
      <c r="D397" s="37" t="str">
        <f t="shared" si="242"/>
        <v>Fail</v>
      </c>
      <c r="F397" s="196" t="str">
        <f t="shared" si="243"/>
        <v>Fail</v>
      </c>
      <c r="G397" s="43">
        <f>COUNTBLANK(Survey!B397:D397)+COUNTBLANK(Survey!G397)+COUNTBLANK(Survey!I397)+COUNTBLANK(Survey!L397:M397)+COUNTBLANK(Survey!P397)+COUNTBLANK(Survey!S397:U397)+COUNTBLANK(Survey!AA397:AC397)+COUNTBLANK(Survey!AF397:AG397)+COUNTBLANK(Survey!AK397)</f>
        <v>17</v>
      </c>
      <c r="H397" s="196" t="str">
        <f t="shared" si="244"/>
        <v>Pass</v>
      </c>
      <c r="I397" s="44">
        <f>LEN(Survey!E397)</f>
        <v>0</v>
      </c>
      <c r="J397" s="196" t="str">
        <f t="shared" si="245"/>
        <v>Pass</v>
      </c>
      <c r="K397" s="43">
        <f>LEN(Survey!F397)</f>
        <v>0</v>
      </c>
      <c r="L397" s="196" t="str">
        <f t="shared" si="246"/>
        <v>Pass</v>
      </c>
      <c r="M397" s="44">
        <f>LEN(Survey!H397)</f>
        <v>0</v>
      </c>
      <c r="N397" s="43" t="str">
        <f>IF(Survey!$L397="Prospectus fund", "Yes", "No")</f>
        <v>No</v>
      </c>
      <c r="O397" s="196" t="str">
        <f t="shared" si="247"/>
        <v>Pass</v>
      </c>
      <c r="P397" s="44">
        <f>MOD((LEN(Survey!J397)+2),11)</f>
        <v>2</v>
      </c>
      <c r="Q397" s="48" t="b">
        <f>IF(OR(Survey!$M397="ETF",Survey!$M397="ETF, alternative mutual fund",Survey!$M397="Closed-end", Survey!$M397="Split share corp", Survey!$I397="Yes"),TRUE,FALSE)</f>
        <v>0</v>
      </c>
      <c r="R397" s="196" t="str">
        <f>IFERROR(IF(AND(OR(U397=V397,V397 = "Either"),NOT(ISBLANK(Survey!K397))),"Pass","Fail"),"Pass")</f>
        <v>Fail</v>
      </c>
      <c r="S397" s="47" cm="1">
        <f t="array" ref="S397">SUM(SUMIF(Survey!BO397:CH397,{"&gt;0","&lt;0"})*{1,-1})</f>
        <v>0</v>
      </c>
      <c r="T397" s="54" cm="1">
        <f t="array" ref="T397">SUM(SUMIF(Survey!BR397,{"&gt;0","&lt;0"})*{1,-1})+SUM(SUMIF(Survey!CB397,{"&gt;0","&lt;0"})*{1,-1})</f>
        <v>0</v>
      </c>
      <c r="U397" s="54">
        <f>Survey!K397</f>
        <v>0</v>
      </c>
      <c r="V397" s="53" t="str">
        <f t="shared" si="248"/>
        <v>Stand-alone</v>
      </c>
      <c r="W397" s="196" t="str">
        <f t="shared" si="249"/>
        <v>Fail</v>
      </c>
      <c r="X397" s="93" cm="1">
        <f t="array" ref="X397">SUM(SUMIF(Survey!BO397:CH397,{"&gt;0","&lt;0"})*{1,-1})+SUM(SUMIF(Survey!CJ397:DC397,{"&gt;0","&lt;0"})*{1,-1})</f>
        <v>0</v>
      </c>
      <c r="Y397" s="93">
        <f>IFERROR(X397/(Survey!$AL397),0)</f>
        <v>0</v>
      </c>
      <c r="Z397" s="198" t="b">
        <f>IF(OR(Survey!$M397="Alternative strategy or hedge",Survey!$M397="Other",Survey!$L397="Prospectus fund"),TRUE,FALSE)</f>
        <v>0</v>
      </c>
      <c r="AA397" s="198" t="b">
        <f>NOT(ISBLANK(Survey!$M397))</f>
        <v>0</v>
      </c>
      <c r="AB397" s="196" t="str">
        <f t="shared" si="250"/>
        <v>Pass</v>
      </c>
      <c r="AC397" s="54" t="b">
        <f>NOT(ISNUMBER(SEARCH("Other",Survey!$P397)))</f>
        <v>1</v>
      </c>
      <c r="AD397" s="53" t="b">
        <f>NOT(ISBLANK(Survey!$Q397))</f>
        <v>0</v>
      </c>
      <c r="AE397" s="239" t="str" cm="1">
        <f t="array" ref="AE397">IF(OR(IF(OR($AG397+$AH397 = 2, $AI397=1), FALSE, TRUE), AND($AF397:$AF397 = 0)),"Pass","Fail")</f>
        <v>Pass</v>
      </c>
      <c r="AF397" s="235">
        <f>COUNTBLANK(Survey!$W397:$Z397)</f>
        <v>4</v>
      </c>
      <c r="AG397" s="235">
        <f>IF(Survey!$I397="Yes",1,0)</f>
        <v>0</v>
      </c>
      <c r="AH397" s="235">
        <f>IF(OR(Survey!$M397="Mutual fund",Survey!$M397="Alternative mutual fund",Survey!$M397="Money market"),1,0)</f>
        <v>0</v>
      </c>
      <c r="AI397" s="240">
        <f>IF(OR(Survey!$M397="ETF",Survey!$M397="ETF, alternative mutual fund"),1,0)</f>
        <v>0</v>
      </c>
      <c r="AJ397" s="196" t="str">
        <f t="shared" si="251"/>
        <v>Pass</v>
      </c>
      <c r="AK397" s="54" t="b">
        <f>NOT(ISNUMBER(SEARCH("Yes",Survey!$AC397)))</f>
        <v>1</v>
      </c>
      <c r="AL397" s="53" t="b">
        <f>IF(COUNTBLANK(Survey!$AD397:$AE397)=0,TRUE, FALSE)</f>
        <v>0</v>
      </c>
      <c r="AM397" s="196" t="str">
        <f t="shared" si="252"/>
        <v>Pass</v>
      </c>
      <c r="AN397" s="54" t="b">
        <f>NOT(ISNUMBER(SEARCH("Yes",Survey!$AF397)))</f>
        <v>1</v>
      </c>
      <c r="AO397" s="53" t="b">
        <f>NOT(ISBLANK(Survey!$AH397))</f>
        <v>0</v>
      </c>
      <c r="AP397" s="196" t="str">
        <f t="shared" si="253"/>
        <v>Pass</v>
      </c>
      <c r="AQ397" s="54" t="b">
        <f>NOT(OR(ISNUMBER(SEARCH("Other",Survey!$AH397)),ISNUMBER(SEARCH("Multiple",Survey!$AH397))))</f>
        <v>1</v>
      </c>
      <c r="AR397" s="53" t="b">
        <f>NOT(ISBLANK(Survey!$AI397))</f>
        <v>0</v>
      </c>
      <c r="AS397" s="196" t="str">
        <f t="shared" si="254"/>
        <v>Fail</v>
      </c>
      <c r="AT397" s="45">
        <f>(Survey!$AL397)</f>
        <v>0</v>
      </c>
      <c r="AU397" s="37" t="str">
        <f t="shared" si="255"/>
        <v>Fail</v>
      </c>
      <c r="AV397" s="38">
        <f>ABS(Survey!$AL397)</f>
        <v>0</v>
      </c>
      <c r="AW397" s="64">
        <f>ABS(Survey!$AM397)+Survey!$AN397-ABS(Survey!$AO397)+ABS(Survey!$AP397)-ABS(Survey!$AQ397)+ABS(Survey!$AR397)-ABS(Survey!$AS397)+Survey!$AT397</f>
        <v>0</v>
      </c>
      <c r="AX397" s="46" t="str">
        <f t="shared" si="256"/>
        <v>No holdings</v>
      </c>
      <c r="AY397" s="37">
        <f t="shared" si="257"/>
        <v>0</v>
      </c>
      <c r="AZ397" s="196" t="str">
        <f t="shared" si="258"/>
        <v>Pass</v>
      </c>
      <c r="BA397" s="54" t="b">
        <f>IF(ABS(Survey!$AT397)=0,TRUE,FALSE)</f>
        <v>1</v>
      </c>
      <c r="BB397" s="53" t="b">
        <f>NOT(ISBLANK(Survey!$AU397))</f>
        <v>0</v>
      </c>
      <c r="BC397" s="37" t="str">
        <f t="shared" si="259"/>
        <v>Fail</v>
      </c>
      <c r="BD397" s="38">
        <f>ABS(Survey!$AL397)</f>
        <v>0</v>
      </c>
      <c r="BE397" s="38" cm="1">
        <f t="array" ref="BE397">SUM(SUMIF(Survey!AW397:BD397,{"&gt;0","&lt;0"})*{1,-1})-SUM(SUMIF(Survey!BF397:BM397,{"&gt;0","&lt;0"})*{1,-1})</f>
        <v>0</v>
      </c>
      <c r="BF397" s="46" t="str">
        <f t="shared" si="260"/>
        <v>No holdings</v>
      </c>
      <c r="BG397" s="37">
        <f t="shared" si="261"/>
        <v>0</v>
      </c>
      <c r="BH397" s="196" t="str">
        <f t="shared" si="262"/>
        <v>Fail</v>
      </c>
      <c r="BI397" s="47">
        <f>ABS(Survey!$AL397)</f>
        <v>0</v>
      </c>
      <c r="BJ397" s="47" cm="1">
        <f t="array" ref="BJ397">SUM(SUMIF(Survey!BO397:CH397,{"&gt;0","&lt;0"})*{1,-1})-SUM(SUMIF(Survey!CJ397:DC397,{"&gt;0","&lt;0"})*{1,-1})</f>
        <v>0</v>
      </c>
      <c r="BK397" s="48" t="str">
        <f t="shared" si="263"/>
        <v>No holdings</v>
      </c>
      <c r="BL397" s="49">
        <f t="shared" si="264"/>
        <v>0</v>
      </c>
      <c r="BM397" s="196" t="str">
        <f t="shared" si="265"/>
        <v>Pass</v>
      </c>
      <c r="BN397" s="54" t="b">
        <f>IF(ABS(Survey!$CH397)=0,TRUE,FALSE)</f>
        <v>1</v>
      </c>
      <c r="BO397" s="53" t="b">
        <f>NOT(ISBLANK(Survey!$CI397))</f>
        <v>0</v>
      </c>
      <c r="BP397" s="196" t="str">
        <f t="shared" si="266"/>
        <v>Pass</v>
      </c>
      <c r="BQ397" s="54" t="b">
        <f>IF(ABS(Survey!$DC397)=0,TRUE,FALSE)</f>
        <v>1</v>
      </c>
      <c r="BR397" s="53" t="b">
        <f>NOT(ISBLANK(Survey!$DD397))</f>
        <v>0</v>
      </c>
      <c r="BS397" s="37" t="str">
        <f t="shared" si="267"/>
        <v>Pass</v>
      </c>
      <c r="BT397" s="38" cm="1">
        <f t="array" ref="BT397">SUM(SUMIF(Survey!CD397,{"&gt;0","&lt;0"})*{1,-1})+SUM(SUMIF(Survey!CY397,{"&gt;0","&lt;0"})*{1,-1})</f>
        <v>0</v>
      </c>
      <c r="BU397" s="38">
        <f>SUM(SUMIF(Survey!DF397:DL397,{"&gt;0","&lt;0"})*{1,-1})+SUM(SUMIF(Survey!DN397:DT397,{"&gt;0","&lt;0"})*{1,-1})</f>
        <v>0</v>
      </c>
      <c r="BV397" s="37">
        <f t="shared" si="268"/>
        <v>0</v>
      </c>
      <c r="BW397" s="37">
        <f t="shared" si="269"/>
        <v>0</v>
      </c>
      <c r="BX397" s="196" t="str">
        <f t="shared" si="270"/>
        <v>Pass</v>
      </c>
      <c r="BY397" s="54" t="b">
        <f>IF(ABS(Survey!$DL397)=0,TRUE,FALSE)</f>
        <v>1</v>
      </c>
      <c r="BZ397" s="53" t="b">
        <f>NOT(ISBLANK(Survey!DM397))</f>
        <v>0</v>
      </c>
      <c r="CA397" s="196" t="str">
        <f t="shared" si="271"/>
        <v>Pass</v>
      </c>
      <c r="CB397" s="54" t="b">
        <f>IF(ABS(Survey!$DT397)=0,TRUE,FALSE)</f>
        <v>1</v>
      </c>
      <c r="CC397" s="53" t="b">
        <f>NOT(ISBLANK(Survey!$DU397))</f>
        <v>0</v>
      </c>
      <c r="CD397" s="196" t="str">
        <f t="shared" si="272"/>
        <v>Fail</v>
      </c>
      <c r="CE397" s="47">
        <f>SUM(SUMIF(Survey!EA397:EC397,{"&gt;0","&lt;0"})*{1,-1})</f>
        <v>0</v>
      </c>
      <c r="CF397" s="50">
        <f t="shared" si="273"/>
        <v>0</v>
      </c>
      <c r="CG397" s="50">
        <f t="shared" si="274"/>
        <v>100</v>
      </c>
      <c r="CH397" s="48" t="b">
        <f>IF(OR(Survey!$M397="ETF",Survey!$M397="ETF, alternative mutual fund",Survey!$M397="Closed-end", Survey!$M397="Split share corp"),TRUE,FALSE)</f>
        <v>0</v>
      </c>
      <c r="CI397" s="196" t="str">
        <f t="shared" si="275"/>
        <v>Fail</v>
      </c>
      <c r="CJ397" s="47">
        <f>SUM(SUMIF(Survey!EE397:EK397,{"&gt;0","&lt;0"})*{1,-1})</f>
        <v>0</v>
      </c>
      <c r="CK397" s="50">
        <f t="shared" si="276"/>
        <v>0</v>
      </c>
      <c r="CL397" s="49">
        <f t="shared" si="277"/>
        <v>100</v>
      </c>
      <c r="CM397" s="196" t="str">
        <f t="shared" si="278"/>
        <v>Fail</v>
      </c>
      <c r="CN397" s="47">
        <f>SUM(SUMIF(Survey!EM397:ES397,{"&gt;0","&lt;0"})*{1,-1})</f>
        <v>0</v>
      </c>
      <c r="CO397" s="50">
        <f t="shared" si="279"/>
        <v>0</v>
      </c>
      <c r="CP397" s="49">
        <f t="shared" si="280"/>
        <v>100</v>
      </c>
    </row>
    <row r="398" spans="1:94">
      <c r="A398" s="1">
        <v>395</v>
      </c>
      <c r="B398" s="37" t="str">
        <f t="shared" si="241"/>
        <v>Pass</v>
      </c>
      <c r="C398" s="37" t="str">
        <f>IF(COUNTBLANK(Survey!B398:ET398)=$C$2, "Pass", "Fail")</f>
        <v>Pass</v>
      </c>
      <c r="D398" s="37" t="str">
        <f t="shared" si="242"/>
        <v>Fail</v>
      </c>
      <c r="F398" s="196" t="str">
        <f t="shared" si="243"/>
        <v>Fail</v>
      </c>
      <c r="G398" s="43">
        <f>COUNTBLANK(Survey!B398:D398)+COUNTBLANK(Survey!G398)+COUNTBLANK(Survey!I398)+COUNTBLANK(Survey!L398:M398)+COUNTBLANK(Survey!P398)+COUNTBLANK(Survey!S398:U398)+COUNTBLANK(Survey!AA398:AC398)+COUNTBLANK(Survey!AF398:AG398)+COUNTBLANK(Survey!AK398)</f>
        <v>17</v>
      </c>
      <c r="H398" s="196" t="str">
        <f t="shared" si="244"/>
        <v>Pass</v>
      </c>
      <c r="I398" s="44">
        <f>LEN(Survey!E398)</f>
        <v>0</v>
      </c>
      <c r="J398" s="196" t="str">
        <f t="shared" si="245"/>
        <v>Pass</v>
      </c>
      <c r="K398" s="43">
        <f>LEN(Survey!F398)</f>
        <v>0</v>
      </c>
      <c r="L398" s="196" t="str">
        <f t="shared" si="246"/>
        <v>Pass</v>
      </c>
      <c r="M398" s="44">
        <f>LEN(Survey!H398)</f>
        <v>0</v>
      </c>
      <c r="N398" s="43" t="str">
        <f>IF(Survey!$L398="Prospectus fund", "Yes", "No")</f>
        <v>No</v>
      </c>
      <c r="O398" s="196" t="str">
        <f t="shared" si="247"/>
        <v>Pass</v>
      </c>
      <c r="P398" s="44">
        <f>MOD((LEN(Survey!J398)+2),11)</f>
        <v>2</v>
      </c>
      <c r="Q398" s="48" t="b">
        <f>IF(OR(Survey!$M398="ETF",Survey!$M398="ETF, alternative mutual fund",Survey!$M398="Closed-end", Survey!$M398="Split share corp", Survey!$I398="Yes"),TRUE,FALSE)</f>
        <v>0</v>
      </c>
      <c r="R398" s="196" t="str">
        <f>IFERROR(IF(AND(OR(U398=V398,V398 = "Either"),NOT(ISBLANK(Survey!K398))),"Pass","Fail"),"Pass")</f>
        <v>Fail</v>
      </c>
      <c r="S398" s="47" cm="1">
        <f t="array" ref="S398">SUM(SUMIF(Survey!BO398:CH398,{"&gt;0","&lt;0"})*{1,-1})</f>
        <v>0</v>
      </c>
      <c r="T398" s="54" cm="1">
        <f t="array" ref="T398">SUM(SUMIF(Survey!BR398,{"&gt;0","&lt;0"})*{1,-1})+SUM(SUMIF(Survey!CB398,{"&gt;0","&lt;0"})*{1,-1})</f>
        <v>0</v>
      </c>
      <c r="U398" s="54">
        <f>Survey!K398</f>
        <v>0</v>
      </c>
      <c r="V398" s="53" t="str">
        <f t="shared" si="248"/>
        <v>Stand-alone</v>
      </c>
      <c r="W398" s="196" t="str">
        <f t="shared" si="249"/>
        <v>Fail</v>
      </c>
      <c r="X398" s="93" cm="1">
        <f t="array" ref="X398">SUM(SUMIF(Survey!BO398:CH398,{"&gt;0","&lt;0"})*{1,-1})+SUM(SUMIF(Survey!CJ398:DC398,{"&gt;0","&lt;0"})*{1,-1})</f>
        <v>0</v>
      </c>
      <c r="Y398" s="93">
        <f>IFERROR(X398/(Survey!$AL398),0)</f>
        <v>0</v>
      </c>
      <c r="Z398" s="198" t="b">
        <f>IF(OR(Survey!$M398="Alternative strategy or hedge",Survey!$M398="Other",Survey!$L398="Prospectus fund"),TRUE,FALSE)</f>
        <v>0</v>
      </c>
      <c r="AA398" s="198" t="b">
        <f>NOT(ISBLANK(Survey!$M398))</f>
        <v>0</v>
      </c>
      <c r="AB398" s="196" t="str">
        <f t="shared" si="250"/>
        <v>Pass</v>
      </c>
      <c r="AC398" s="54" t="b">
        <f>NOT(ISNUMBER(SEARCH("Other",Survey!$P398)))</f>
        <v>1</v>
      </c>
      <c r="AD398" s="53" t="b">
        <f>NOT(ISBLANK(Survey!$Q398))</f>
        <v>0</v>
      </c>
      <c r="AE398" s="239" t="str" cm="1">
        <f t="array" ref="AE398">IF(OR(IF(OR($AG398+$AH398 = 2, $AI398=1), FALSE, TRUE), AND($AF398:$AF398 = 0)),"Pass","Fail")</f>
        <v>Pass</v>
      </c>
      <c r="AF398" s="235">
        <f>COUNTBLANK(Survey!$W398:$Z398)</f>
        <v>4</v>
      </c>
      <c r="AG398" s="235">
        <f>IF(Survey!$I398="Yes",1,0)</f>
        <v>0</v>
      </c>
      <c r="AH398" s="235">
        <f>IF(OR(Survey!$M398="Mutual fund",Survey!$M398="Alternative mutual fund",Survey!$M398="Money market"),1,0)</f>
        <v>0</v>
      </c>
      <c r="AI398" s="240">
        <f>IF(OR(Survey!$M398="ETF",Survey!$M398="ETF, alternative mutual fund"),1,0)</f>
        <v>0</v>
      </c>
      <c r="AJ398" s="196" t="str">
        <f t="shared" si="251"/>
        <v>Pass</v>
      </c>
      <c r="AK398" s="54" t="b">
        <f>NOT(ISNUMBER(SEARCH("Yes",Survey!$AC398)))</f>
        <v>1</v>
      </c>
      <c r="AL398" s="53" t="b">
        <f>IF(COUNTBLANK(Survey!$AD398:$AE398)=0,TRUE, FALSE)</f>
        <v>0</v>
      </c>
      <c r="AM398" s="196" t="str">
        <f t="shared" si="252"/>
        <v>Pass</v>
      </c>
      <c r="AN398" s="54" t="b">
        <f>NOT(ISNUMBER(SEARCH("Yes",Survey!$AF398)))</f>
        <v>1</v>
      </c>
      <c r="AO398" s="53" t="b">
        <f>NOT(ISBLANK(Survey!$AH398))</f>
        <v>0</v>
      </c>
      <c r="AP398" s="196" t="str">
        <f t="shared" si="253"/>
        <v>Pass</v>
      </c>
      <c r="AQ398" s="54" t="b">
        <f>NOT(OR(ISNUMBER(SEARCH("Other",Survey!$AH398)),ISNUMBER(SEARCH("Multiple",Survey!$AH398))))</f>
        <v>1</v>
      </c>
      <c r="AR398" s="53" t="b">
        <f>NOT(ISBLANK(Survey!$AI398))</f>
        <v>0</v>
      </c>
      <c r="AS398" s="196" t="str">
        <f t="shared" si="254"/>
        <v>Fail</v>
      </c>
      <c r="AT398" s="45">
        <f>(Survey!$AL398)</f>
        <v>0</v>
      </c>
      <c r="AU398" s="37" t="str">
        <f t="shared" si="255"/>
        <v>Fail</v>
      </c>
      <c r="AV398" s="38">
        <f>ABS(Survey!$AL398)</f>
        <v>0</v>
      </c>
      <c r="AW398" s="64">
        <f>ABS(Survey!$AM398)+Survey!$AN398-ABS(Survey!$AO398)+ABS(Survey!$AP398)-ABS(Survey!$AQ398)+ABS(Survey!$AR398)-ABS(Survey!$AS398)+Survey!$AT398</f>
        <v>0</v>
      </c>
      <c r="AX398" s="46" t="str">
        <f t="shared" si="256"/>
        <v>No holdings</v>
      </c>
      <c r="AY398" s="37">
        <f t="shared" si="257"/>
        <v>0</v>
      </c>
      <c r="AZ398" s="196" t="str">
        <f t="shared" si="258"/>
        <v>Pass</v>
      </c>
      <c r="BA398" s="54" t="b">
        <f>IF(ABS(Survey!$AT398)=0,TRUE,FALSE)</f>
        <v>1</v>
      </c>
      <c r="BB398" s="53" t="b">
        <f>NOT(ISBLANK(Survey!$AU398))</f>
        <v>0</v>
      </c>
      <c r="BC398" s="37" t="str">
        <f t="shared" si="259"/>
        <v>Fail</v>
      </c>
      <c r="BD398" s="38">
        <f>ABS(Survey!$AL398)</f>
        <v>0</v>
      </c>
      <c r="BE398" s="38" cm="1">
        <f t="array" ref="BE398">SUM(SUMIF(Survey!AW398:BD398,{"&gt;0","&lt;0"})*{1,-1})-SUM(SUMIF(Survey!BF398:BM398,{"&gt;0","&lt;0"})*{1,-1})</f>
        <v>0</v>
      </c>
      <c r="BF398" s="46" t="str">
        <f t="shared" si="260"/>
        <v>No holdings</v>
      </c>
      <c r="BG398" s="37">
        <f t="shared" si="261"/>
        <v>0</v>
      </c>
      <c r="BH398" s="196" t="str">
        <f t="shared" si="262"/>
        <v>Fail</v>
      </c>
      <c r="BI398" s="47">
        <f>ABS(Survey!$AL398)</f>
        <v>0</v>
      </c>
      <c r="BJ398" s="47" cm="1">
        <f t="array" ref="BJ398">SUM(SUMIF(Survey!BO398:CH398,{"&gt;0","&lt;0"})*{1,-1})-SUM(SUMIF(Survey!CJ398:DC398,{"&gt;0","&lt;0"})*{1,-1})</f>
        <v>0</v>
      </c>
      <c r="BK398" s="48" t="str">
        <f t="shared" si="263"/>
        <v>No holdings</v>
      </c>
      <c r="BL398" s="49">
        <f t="shared" si="264"/>
        <v>0</v>
      </c>
      <c r="BM398" s="196" t="str">
        <f t="shared" si="265"/>
        <v>Pass</v>
      </c>
      <c r="BN398" s="54" t="b">
        <f>IF(ABS(Survey!$CH398)=0,TRUE,FALSE)</f>
        <v>1</v>
      </c>
      <c r="BO398" s="53" t="b">
        <f>NOT(ISBLANK(Survey!$CI398))</f>
        <v>0</v>
      </c>
      <c r="BP398" s="196" t="str">
        <f t="shared" si="266"/>
        <v>Pass</v>
      </c>
      <c r="BQ398" s="54" t="b">
        <f>IF(ABS(Survey!$DC398)=0,TRUE,FALSE)</f>
        <v>1</v>
      </c>
      <c r="BR398" s="53" t="b">
        <f>NOT(ISBLANK(Survey!$DD398))</f>
        <v>0</v>
      </c>
      <c r="BS398" s="37" t="str">
        <f t="shared" si="267"/>
        <v>Pass</v>
      </c>
      <c r="BT398" s="38" cm="1">
        <f t="array" ref="BT398">SUM(SUMIF(Survey!CD398,{"&gt;0","&lt;0"})*{1,-1})+SUM(SUMIF(Survey!CY398,{"&gt;0","&lt;0"})*{1,-1})</f>
        <v>0</v>
      </c>
      <c r="BU398" s="38">
        <f>SUM(SUMIF(Survey!DF398:DL398,{"&gt;0","&lt;0"})*{1,-1})+SUM(SUMIF(Survey!DN398:DT398,{"&gt;0","&lt;0"})*{1,-1})</f>
        <v>0</v>
      </c>
      <c r="BV398" s="37">
        <f t="shared" si="268"/>
        <v>0</v>
      </c>
      <c r="BW398" s="37">
        <f t="shared" si="269"/>
        <v>0</v>
      </c>
      <c r="BX398" s="196" t="str">
        <f t="shared" si="270"/>
        <v>Pass</v>
      </c>
      <c r="BY398" s="54" t="b">
        <f>IF(ABS(Survey!$DL398)=0,TRUE,FALSE)</f>
        <v>1</v>
      </c>
      <c r="BZ398" s="53" t="b">
        <f>NOT(ISBLANK(Survey!DM398))</f>
        <v>0</v>
      </c>
      <c r="CA398" s="196" t="str">
        <f t="shared" si="271"/>
        <v>Pass</v>
      </c>
      <c r="CB398" s="54" t="b">
        <f>IF(ABS(Survey!$DT398)=0,TRUE,FALSE)</f>
        <v>1</v>
      </c>
      <c r="CC398" s="53" t="b">
        <f>NOT(ISBLANK(Survey!$DU398))</f>
        <v>0</v>
      </c>
      <c r="CD398" s="196" t="str">
        <f t="shared" si="272"/>
        <v>Fail</v>
      </c>
      <c r="CE398" s="47">
        <f>SUM(SUMIF(Survey!EA398:EC398,{"&gt;0","&lt;0"})*{1,-1})</f>
        <v>0</v>
      </c>
      <c r="CF398" s="50">
        <f t="shared" si="273"/>
        <v>0</v>
      </c>
      <c r="CG398" s="50">
        <f t="shared" si="274"/>
        <v>100</v>
      </c>
      <c r="CH398" s="48" t="b">
        <f>IF(OR(Survey!$M398="ETF",Survey!$M398="ETF, alternative mutual fund",Survey!$M398="Closed-end", Survey!$M398="Split share corp"),TRUE,FALSE)</f>
        <v>0</v>
      </c>
      <c r="CI398" s="196" t="str">
        <f t="shared" si="275"/>
        <v>Fail</v>
      </c>
      <c r="CJ398" s="47">
        <f>SUM(SUMIF(Survey!EE398:EK398,{"&gt;0","&lt;0"})*{1,-1})</f>
        <v>0</v>
      </c>
      <c r="CK398" s="50">
        <f t="shared" si="276"/>
        <v>0</v>
      </c>
      <c r="CL398" s="49">
        <f t="shared" si="277"/>
        <v>100</v>
      </c>
      <c r="CM398" s="196" t="str">
        <f t="shared" si="278"/>
        <v>Fail</v>
      </c>
      <c r="CN398" s="47">
        <f>SUM(SUMIF(Survey!EM398:ES398,{"&gt;0","&lt;0"})*{1,-1})</f>
        <v>0</v>
      </c>
      <c r="CO398" s="50">
        <f t="shared" si="279"/>
        <v>0</v>
      </c>
      <c r="CP398" s="49">
        <f t="shared" si="280"/>
        <v>100</v>
      </c>
    </row>
    <row r="399" spans="1:94">
      <c r="A399" s="1">
        <v>396</v>
      </c>
      <c r="B399" s="37" t="str">
        <f t="shared" si="241"/>
        <v>Pass</v>
      </c>
      <c r="C399" s="37" t="str">
        <f>IF(COUNTBLANK(Survey!B399:ET399)=$C$2, "Pass", "Fail")</f>
        <v>Pass</v>
      </c>
      <c r="D399" s="37" t="str">
        <f t="shared" si="242"/>
        <v>Fail</v>
      </c>
      <c r="F399" s="196" t="str">
        <f t="shared" si="243"/>
        <v>Fail</v>
      </c>
      <c r="G399" s="43">
        <f>COUNTBLANK(Survey!B399:D399)+COUNTBLANK(Survey!G399)+COUNTBLANK(Survey!I399)+COUNTBLANK(Survey!L399:M399)+COUNTBLANK(Survey!P399)+COUNTBLANK(Survey!S399:U399)+COUNTBLANK(Survey!AA399:AC399)+COUNTBLANK(Survey!AF399:AG399)+COUNTBLANK(Survey!AK399)</f>
        <v>17</v>
      </c>
      <c r="H399" s="196" t="str">
        <f t="shared" si="244"/>
        <v>Pass</v>
      </c>
      <c r="I399" s="44">
        <f>LEN(Survey!E399)</f>
        <v>0</v>
      </c>
      <c r="J399" s="196" t="str">
        <f t="shared" si="245"/>
        <v>Pass</v>
      </c>
      <c r="K399" s="43">
        <f>LEN(Survey!F399)</f>
        <v>0</v>
      </c>
      <c r="L399" s="196" t="str">
        <f t="shared" si="246"/>
        <v>Pass</v>
      </c>
      <c r="M399" s="44">
        <f>LEN(Survey!H399)</f>
        <v>0</v>
      </c>
      <c r="N399" s="43" t="str">
        <f>IF(Survey!$L399="Prospectus fund", "Yes", "No")</f>
        <v>No</v>
      </c>
      <c r="O399" s="196" t="str">
        <f t="shared" si="247"/>
        <v>Pass</v>
      </c>
      <c r="P399" s="44">
        <f>MOD((LEN(Survey!J399)+2),11)</f>
        <v>2</v>
      </c>
      <c r="Q399" s="48" t="b">
        <f>IF(OR(Survey!$M399="ETF",Survey!$M399="ETF, alternative mutual fund",Survey!$M399="Closed-end", Survey!$M399="Split share corp", Survey!$I399="Yes"),TRUE,FALSE)</f>
        <v>0</v>
      </c>
      <c r="R399" s="196" t="str">
        <f>IFERROR(IF(AND(OR(U399=V399,V399 = "Either"),NOT(ISBLANK(Survey!K399))),"Pass","Fail"),"Pass")</f>
        <v>Fail</v>
      </c>
      <c r="S399" s="47" cm="1">
        <f t="array" ref="S399">SUM(SUMIF(Survey!BO399:CH399,{"&gt;0","&lt;0"})*{1,-1})</f>
        <v>0</v>
      </c>
      <c r="T399" s="54" cm="1">
        <f t="array" ref="T399">SUM(SUMIF(Survey!BR399,{"&gt;0","&lt;0"})*{1,-1})+SUM(SUMIF(Survey!CB399,{"&gt;0","&lt;0"})*{1,-1})</f>
        <v>0</v>
      </c>
      <c r="U399" s="54">
        <f>Survey!K399</f>
        <v>0</v>
      </c>
      <c r="V399" s="53" t="str">
        <f t="shared" si="248"/>
        <v>Stand-alone</v>
      </c>
      <c r="W399" s="196" t="str">
        <f t="shared" si="249"/>
        <v>Fail</v>
      </c>
      <c r="X399" s="93" cm="1">
        <f t="array" ref="X399">SUM(SUMIF(Survey!BO399:CH399,{"&gt;0","&lt;0"})*{1,-1})+SUM(SUMIF(Survey!CJ399:DC399,{"&gt;0","&lt;0"})*{1,-1})</f>
        <v>0</v>
      </c>
      <c r="Y399" s="93">
        <f>IFERROR(X399/(Survey!$AL399),0)</f>
        <v>0</v>
      </c>
      <c r="Z399" s="198" t="b">
        <f>IF(OR(Survey!$M399="Alternative strategy or hedge",Survey!$M399="Other",Survey!$L399="Prospectus fund"),TRUE,FALSE)</f>
        <v>0</v>
      </c>
      <c r="AA399" s="198" t="b">
        <f>NOT(ISBLANK(Survey!$M399))</f>
        <v>0</v>
      </c>
      <c r="AB399" s="196" t="str">
        <f t="shared" si="250"/>
        <v>Pass</v>
      </c>
      <c r="AC399" s="54" t="b">
        <f>NOT(ISNUMBER(SEARCH("Other",Survey!$P399)))</f>
        <v>1</v>
      </c>
      <c r="AD399" s="53" t="b">
        <f>NOT(ISBLANK(Survey!$Q399))</f>
        <v>0</v>
      </c>
      <c r="AE399" s="239" t="str" cm="1">
        <f t="array" ref="AE399">IF(OR(IF(OR($AG399+$AH399 = 2, $AI399=1), FALSE, TRUE), AND($AF399:$AF399 = 0)),"Pass","Fail")</f>
        <v>Pass</v>
      </c>
      <c r="AF399" s="235">
        <f>COUNTBLANK(Survey!$W399:$Z399)</f>
        <v>4</v>
      </c>
      <c r="AG399" s="235">
        <f>IF(Survey!$I399="Yes",1,0)</f>
        <v>0</v>
      </c>
      <c r="AH399" s="235">
        <f>IF(OR(Survey!$M399="Mutual fund",Survey!$M399="Alternative mutual fund",Survey!$M399="Money market"),1,0)</f>
        <v>0</v>
      </c>
      <c r="AI399" s="240">
        <f>IF(OR(Survey!$M399="ETF",Survey!$M399="ETF, alternative mutual fund"),1,0)</f>
        <v>0</v>
      </c>
      <c r="AJ399" s="196" t="str">
        <f t="shared" si="251"/>
        <v>Pass</v>
      </c>
      <c r="AK399" s="54" t="b">
        <f>NOT(ISNUMBER(SEARCH("Yes",Survey!$AC399)))</f>
        <v>1</v>
      </c>
      <c r="AL399" s="53" t="b">
        <f>IF(COUNTBLANK(Survey!$AD399:$AE399)=0,TRUE, FALSE)</f>
        <v>0</v>
      </c>
      <c r="AM399" s="196" t="str">
        <f t="shared" si="252"/>
        <v>Pass</v>
      </c>
      <c r="AN399" s="54" t="b">
        <f>NOT(ISNUMBER(SEARCH("Yes",Survey!$AF399)))</f>
        <v>1</v>
      </c>
      <c r="AO399" s="53" t="b">
        <f>NOT(ISBLANK(Survey!$AH399))</f>
        <v>0</v>
      </c>
      <c r="AP399" s="196" t="str">
        <f t="shared" si="253"/>
        <v>Pass</v>
      </c>
      <c r="AQ399" s="54" t="b">
        <f>NOT(OR(ISNUMBER(SEARCH("Other",Survey!$AH399)),ISNUMBER(SEARCH("Multiple",Survey!$AH399))))</f>
        <v>1</v>
      </c>
      <c r="AR399" s="53" t="b">
        <f>NOT(ISBLANK(Survey!$AI399))</f>
        <v>0</v>
      </c>
      <c r="AS399" s="196" t="str">
        <f t="shared" si="254"/>
        <v>Fail</v>
      </c>
      <c r="AT399" s="45">
        <f>(Survey!$AL399)</f>
        <v>0</v>
      </c>
      <c r="AU399" s="37" t="str">
        <f t="shared" si="255"/>
        <v>Fail</v>
      </c>
      <c r="AV399" s="38">
        <f>ABS(Survey!$AL399)</f>
        <v>0</v>
      </c>
      <c r="AW399" s="64">
        <f>ABS(Survey!$AM399)+Survey!$AN399-ABS(Survey!$AO399)+ABS(Survey!$AP399)-ABS(Survey!$AQ399)+ABS(Survey!$AR399)-ABS(Survey!$AS399)+Survey!$AT399</f>
        <v>0</v>
      </c>
      <c r="AX399" s="46" t="str">
        <f t="shared" si="256"/>
        <v>No holdings</v>
      </c>
      <c r="AY399" s="37">
        <f t="shared" si="257"/>
        <v>0</v>
      </c>
      <c r="AZ399" s="196" t="str">
        <f t="shared" si="258"/>
        <v>Pass</v>
      </c>
      <c r="BA399" s="54" t="b">
        <f>IF(ABS(Survey!$AT399)=0,TRUE,FALSE)</f>
        <v>1</v>
      </c>
      <c r="BB399" s="53" t="b">
        <f>NOT(ISBLANK(Survey!$AU399))</f>
        <v>0</v>
      </c>
      <c r="BC399" s="37" t="str">
        <f t="shared" si="259"/>
        <v>Fail</v>
      </c>
      <c r="BD399" s="38">
        <f>ABS(Survey!$AL399)</f>
        <v>0</v>
      </c>
      <c r="BE399" s="38" cm="1">
        <f t="array" ref="BE399">SUM(SUMIF(Survey!AW399:BD399,{"&gt;0","&lt;0"})*{1,-1})-SUM(SUMIF(Survey!BF399:BM399,{"&gt;0","&lt;0"})*{1,-1})</f>
        <v>0</v>
      </c>
      <c r="BF399" s="46" t="str">
        <f t="shared" si="260"/>
        <v>No holdings</v>
      </c>
      <c r="BG399" s="37">
        <f t="shared" si="261"/>
        <v>0</v>
      </c>
      <c r="BH399" s="196" t="str">
        <f t="shared" si="262"/>
        <v>Fail</v>
      </c>
      <c r="BI399" s="47">
        <f>ABS(Survey!$AL399)</f>
        <v>0</v>
      </c>
      <c r="BJ399" s="47" cm="1">
        <f t="array" ref="BJ399">SUM(SUMIF(Survey!BO399:CH399,{"&gt;0","&lt;0"})*{1,-1})-SUM(SUMIF(Survey!CJ399:DC399,{"&gt;0","&lt;0"})*{1,-1})</f>
        <v>0</v>
      </c>
      <c r="BK399" s="48" t="str">
        <f t="shared" si="263"/>
        <v>No holdings</v>
      </c>
      <c r="BL399" s="49">
        <f t="shared" si="264"/>
        <v>0</v>
      </c>
      <c r="BM399" s="196" t="str">
        <f t="shared" si="265"/>
        <v>Pass</v>
      </c>
      <c r="BN399" s="54" t="b">
        <f>IF(ABS(Survey!$CH399)=0,TRUE,FALSE)</f>
        <v>1</v>
      </c>
      <c r="BO399" s="53" t="b">
        <f>NOT(ISBLANK(Survey!$CI399))</f>
        <v>0</v>
      </c>
      <c r="BP399" s="196" t="str">
        <f t="shared" si="266"/>
        <v>Pass</v>
      </c>
      <c r="BQ399" s="54" t="b">
        <f>IF(ABS(Survey!$DC399)=0,TRUE,FALSE)</f>
        <v>1</v>
      </c>
      <c r="BR399" s="53" t="b">
        <f>NOT(ISBLANK(Survey!$DD399))</f>
        <v>0</v>
      </c>
      <c r="BS399" s="37" t="str">
        <f t="shared" si="267"/>
        <v>Pass</v>
      </c>
      <c r="BT399" s="38" cm="1">
        <f t="array" ref="BT399">SUM(SUMIF(Survey!CD399,{"&gt;0","&lt;0"})*{1,-1})+SUM(SUMIF(Survey!CY399,{"&gt;0","&lt;0"})*{1,-1})</f>
        <v>0</v>
      </c>
      <c r="BU399" s="38">
        <f>SUM(SUMIF(Survey!DF399:DL399,{"&gt;0","&lt;0"})*{1,-1})+SUM(SUMIF(Survey!DN399:DT399,{"&gt;0","&lt;0"})*{1,-1})</f>
        <v>0</v>
      </c>
      <c r="BV399" s="37">
        <f t="shared" si="268"/>
        <v>0</v>
      </c>
      <c r="BW399" s="37">
        <f t="shared" si="269"/>
        <v>0</v>
      </c>
      <c r="BX399" s="196" t="str">
        <f t="shared" si="270"/>
        <v>Pass</v>
      </c>
      <c r="BY399" s="54" t="b">
        <f>IF(ABS(Survey!$DL399)=0,TRUE,FALSE)</f>
        <v>1</v>
      </c>
      <c r="BZ399" s="53" t="b">
        <f>NOT(ISBLANK(Survey!DM399))</f>
        <v>0</v>
      </c>
      <c r="CA399" s="196" t="str">
        <f t="shared" si="271"/>
        <v>Pass</v>
      </c>
      <c r="CB399" s="54" t="b">
        <f>IF(ABS(Survey!$DT399)=0,TRUE,FALSE)</f>
        <v>1</v>
      </c>
      <c r="CC399" s="53" t="b">
        <f>NOT(ISBLANK(Survey!$DU399))</f>
        <v>0</v>
      </c>
      <c r="CD399" s="196" t="str">
        <f t="shared" si="272"/>
        <v>Fail</v>
      </c>
      <c r="CE399" s="47">
        <f>SUM(SUMIF(Survey!EA399:EC399,{"&gt;0","&lt;0"})*{1,-1})</f>
        <v>0</v>
      </c>
      <c r="CF399" s="50">
        <f t="shared" si="273"/>
        <v>0</v>
      </c>
      <c r="CG399" s="50">
        <f t="shared" si="274"/>
        <v>100</v>
      </c>
      <c r="CH399" s="48" t="b">
        <f>IF(OR(Survey!$M399="ETF",Survey!$M399="ETF, alternative mutual fund",Survey!$M399="Closed-end", Survey!$M399="Split share corp"),TRUE,FALSE)</f>
        <v>0</v>
      </c>
      <c r="CI399" s="196" t="str">
        <f t="shared" si="275"/>
        <v>Fail</v>
      </c>
      <c r="CJ399" s="47">
        <f>SUM(SUMIF(Survey!EE399:EK399,{"&gt;0","&lt;0"})*{1,-1})</f>
        <v>0</v>
      </c>
      <c r="CK399" s="50">
        <f t="shared" si="276"/>
        <v>0</v>
      </c>
      <c r="CL399" s="49">
        <f t="shared" si="277"/>
        <v>100</v>
      </c>
      <c r="CM399" s="196" t="str">
        <f t="shared" si="278"/>
        <v>Fail</v>
      </c>
      <c r="CN399" s="47">
        <f>SUM(SUMIF(Survey!EM399:ES399,{"&gt;0","&lt;0"})*{1,-1})</f>
        <v>0</v>
      </c>
      <c r="CO399" s="50">
        <f t="shared" si="279"/>
        <v>0</v>
      </c>
      <c r="CP399" s="49">
        <f t="shared" si="280"/>
        <v>100</v>
      </c>
    </row>
    <row r="400" spans="1:94">
      <c r="A400" s="1">
        <v>397</v>
      </c>
      <c r="B400" s="37" t="str">
        <f t="shared" si="241"/>
        <v>Pass</v>
      </c>
      <c r="C400" s="37" t="str">
        <f>IF(COUNTBLANK(Survey!B400:ET400)=$C$2, "Pass", "Fail")</f>
        <v>Pass</v>
      </c>
      <c r="D400" s="37" t="str">
        <f t="shared" si="242"/>
        <v>Fail</v>
      </c>
      <c r="F400" s="196" t="str">
        <f t="shared" si="243"/>
        <v>Fail</v>
      </c>
      <c r="G400" s="43">
        <f>COUNTBLANK(Survey!B400:D400)+COUNTBLANK(Survey!G400)+COUNTBLANK(Survey!I400)+COUNTBLANK(Survey!L400:M400)+COUNTBLANK(Survey!P400)+COUNTBLANK(Survey!S400:U400)+COUNTBLANK(Survey!AA400:AC400)+COUNTBLANK(Survey!AF400:AG400)+COUNTBLANK(Survey!AK400)</f>
        <v>17</v>
      </c>
      <c r="H400" s="196" t="str">
        <f t="shared" si="244"/>
        <v>Pass</v>
      </c>
      <c r="I400" s="44">
        <f>LEN(Survey!E400)</f>
        <v>0</v>
      </c>
      <c r="J400" s="196" t="str">
        <f t="shared" si="245"/>
        <v>Pass</v>
      </c>
      <c r="K400" s="43">
        <f>LEN(Survey!F400)</f>
        <v>0</v>
      </c>
      <c r="L400" s="196" t="str">
        <f t="shared" si="246"/>
        <v>Pass</v>
      </c>
      <c r="M400" s="44">
        <f>LEN(Survey!H400)</f>
        <v>0</v>
      </c>
      <c r="N400" s="43" t="str">
        <f>IF(Survey!$L400="Prospectus fund", "Yes", "No")</f>
        <v>No</v>
      </c>
      <c r="O400" s="196" t="str">
        <f t="shared" si="247"/>
        <v>Pass</v>
      </c>
      <c r="P400" s="44">
        <f>MOD((LEN(Survey!J400)+2),11)</f>
        <v>2</v>
      </c>
      <c r="Q400" s="48" t="b">
        <f>IF(OR(Survey!$M400="ETF",Survey!$M400="ETF, alternative mutual fund",Survey!$M400="Closed-end", Survey!$M400="Split share corp", Survey!$I400="Yes"),TRUE,FALSE)</f>
        <v>0</v>
      </c>
      <c r="R400" s="196" t="str">
        <f>IFERROR(IF(AND(OR(U400=V400,V400 = "Either"),NOT(ISBLANK(Survey!K400))),"Pass","Fail"),"Pass")</f>
        <v>Fail</v>
      </c>
      <c r="S400" s="47" cm="1">
        <f t="array" ref="S400">SUM(SUMIF(Survey!BO400:CH400,{"&gt;0","&lt;0"})*{1,-1})</f>
        <v>0</v>
      </c>
      <c r="T400" s="54" cm="1">
        <f t="array" ref="T400">SUM(SUMIF(Survey!BR400,{"&gt;0","&lt;0"})*{1,-1})+SUM(SUMIF(Survey!CB400,{"&gt;0","&lt;0"})*{1,-1})</f>
        <v>0</v>
      </c>
      <c r="U400" s="54">
        <f>Survey!K400</f>
        <v>0</v>
      </c>
      <c r="V400" s="53" t="str">
        <f t="shared" si="248"/>
        <v>Stand-alone</v>
      </c>
      <c r="W400" s="196" t="str">
        <f t="shared" si="249"/>
        <v>Fail</v>
      </c>
      <c r="X400" s="93" cm="1">
        <f t="array" ref="X400">SUM(SUMIF(Survey!BO400:CH400,{"&gt;0","&lt;0"})*{1,-1})+SUM(SUMIF(Survey!CJ400:DC400,{"&gt;0","&lt;0"})*{1,-1})</f>
        <v>0</v>
      </c>
      <c r="Y400" s="93">
        <f>IFERROR(X400/(Survey!$AL400),0)</f>
        <v>0</v>
      </c>
      <c r="Z400" s="198" t="b">
        <f>IF(OR(Survey!$M400="Alternative strategy or hedge",Survey!$M400="Other",Survey!$L400="Prospectus fund"),TRUE,FALSE)</f>
        <v>0</v>
      </c>
      <c r="AA400" s="198" t="b">
        <f>NOT(ISBLANK(Survey!$M400))</f>
        <v>0</v>
      </c>
      <c r="AB400" s="196" t="str">
        <f t="shared" si="250"/>
        <v>Pass</v>
      </c>
      <c r="AC400" s="54" t="b">
        <f>NOT(ISNUMBER(SEARCH("Other",Survey!$P400)))</f>
        <v>1</v>
      </c>
      <c r="AD400" s="53" t="b">
        <f>NOT(ISBLANK(Survey!$Q400))</f>
        <v>0</v>
      </c>
      <c r="AE400" s="239" t="str" cm="1">
        <f t="array" ref="AE400">IF(OR(IF(OR($AG400+$AH400 = 2, $AI400=1), FALSE, TRUE), AND($AF400:$AF400 = 0)),"Pass","Fail")</f>
        <v>Pass</v>
      </c>
      <c r="AF400" s="235">
        <f>COUNTBLANK(Survey!$W400:$Z400)</f>
        <v>4</v>
      </c>
      <c r="AG400" s="235">
        <f>IF(Survey!$I400="Yes",1,0)</f>
        <v>0</v>
      </c>
      <c r="AH400" s="235">
        <f>IF(OR(Survey!$M400="Mutual fund",Survey!$M400="Alternative mutual fund",Survey!$M400="Money market"),1,0)</f>
        <v>0</v>
      </c>
      <c r="AI400" s="240">
        <f>IF(OR(Survey!$M400="ETF",Survey!$M400="ETF, alternative mutual fund"),1,0)</f>
        <v>0</v>
      </c>
      <c r="AJ400" s="196" t="str">
        <f t="shared" si="251"/>
        <v>Pass</v>
      </c>
      <c r="AK400" s="54" t="b">
        <f>NOT(ISNUMBER(SEARCH("Yes",Survey!$AC400)))</f>
        <v>1</v>
      </c>
      <c r="AL400" s="53" t="b">
        <f>IF(COUNTBLANK(Survey!$AD400:$AE400)=0,TRUE, FALSE)</f>
        <v>0</v>
      </c>
      <c r="AM400" s="196" t="str">
        <f t="shared" si="252"/>
        <v>Pass</v>
      </c>
      <c r="AN400" s="54" t="b">
        <f>NOT(ISNUMBER(SEARCH("Yes",Survey!$AF400)))</f>
        <v>1</v>
      </c>
      <c r="AO400" s="53" t="b">
        <f>NOT(ISBLANK(Survey!$AH400))</f>
        <v>0</v>
      </c>
      <c r="AP400" s="196" t="str">
        <f t="shared" si="253"/>
        <v>Pass</v>
      </c>
      <c r="AQ400" s="54" t="b">
        <f>NOT(OR(ISNUMBER(SEARCH("Other",Survey!$AH400)),ISNUMBER(SEARCH("Multiple",Survey!$AH400))))</f>
        <v>1</v>
      </c>
      <c r="AR400" s="53" t="b">
        <f>NOT(ISBLANK(Survey!$AI400))</f>
        <v>0</v>
      </c>
      <c r="AS400" s="196" t="str">
        <f t="shared" si="254"/>
        <v>Fail</v>
      </c>
      <c r="AT400" s="45">
        <f>(Survey!$AL400)</f>
        <v>0</v>
      </c>
      <c r="AU400" s="37" t="str">
        <f t="shared" si="255"/>
        <v>Fail</v>
      </c>
      <c r="AV400" s="38">
        <f>ABS(Survey!$AL400)</f>
        <v>0</v>
      </c>
      <c r="AW400" s="64">
        <f>ABS(Survey!$AM400)+Survey!$AN400-ABS(Survey!$AO400)+ABS(Survey!$AP400)-ABS(Survey!$AQ400)+ABS(Survey!$AR400)-ABS(Survey!$AS400)+Survey!$AT400</f>
        <v>0</v>
      </c>
      <c r="AX400" s="46" t="str">
        <f t="shared" si="256"/>
        <v>No holdings</v>
      </c>
      <c r="AY400" s="37">
        <f t="shared" si="257"/>
        <v>0</v>
      </c>
      <c r="AZ400" s="196" t="str">
        <f t="shared" si="258"/>
        <v>Pass</v>
      </c>
      <c r="BA400" s="54" t="b">
        <f>IF(ABS(Survey!$AT400)=0,TRUE,FALSE)</f>
        <v>1</v>
      </c>
      <c r="BB400" s="53" t="b">
        <f>NOT(ISBLANK(Survey!$AU400))</f>
        <v>0</v>
      </c>
      <c r="BC400" s="37" t="str">
        <f t="shared" si="259"/>
        <v>Fail</v>
      </c>
      <c r="BD400" s="38">
        <f>ABS(Survey!$AL400)</f>
        <v>0</v>
      </c>
      <c r="BE400" s="38" cm="1">
        <f t="array" ref="BE400">SUM(SUMIF(Survey!AW400:BD400,{"&gt;0","&lt;0"})*{1,-1})-SUM(SUMIF(Survey!BF400:BM400,{"&gt;0","&lt;0"})*{1,-1})</f>
        <v>0</v>
      </c>
      <c r="BF400" s="46" t="str">
        <f t="shared" si="260"/>
        <v>No holdings</v>
      </c>
      <c r="BG400" s="37">
        <f t="shared" si="261"/>
        <v>0</v>
      </c>
      <c r="BH400" s="196" t="str">
        <f t="shared" si="262"/>
        <v>Fail</v>
      </c>
      <c r="BI400" s="47">
        <f>ABS(Survey!$AL400)</f>
        <v>0</v>
      </c>
      <c r="BJ400" s="47" cm="1">
        <f t="array" ref="BJ400">SUM(SUMIF(Survey!BO400:CH400,{"&gt;0","&lt;0"})*{1,-1})-SUM(SUMIF(Survey!CJ400:DC400,{"&gt;0","&lt;0"})*{1,-1})</f>
        <v>0</v>
      </c>
      <c r="BK400" s="48" t="str">
        <f t="shared" si="263"/>
        <v>No holdings</v>
      </c>
      <c r="BL400" s="49">
        <f t="shared" si="264"/>
        <v>0</v>
      </c>
      <c r="BM400" s="196" t="str">
        <f t="shared" si="265"/>
        <v>Pass</v>
      </c>
      <c r="BN400" s="54" t="b">
        <f>IF(ABS(Survey!$CH400)=0,TRUE,FALSE)</f>
        <v>1</v>
      </c>
      <c r="BO400" s="53" t="b">
        <f>NOT(ISBLANK(Survey!$CI400))</f>
        <v>0</v>
      </c>
      <c r="BP400" s="196" t="str">
        <f t="shared" si="266"/>
        <v>Pass</v>
      </c>
      <c r="BQ400" s="54" t="b">
        <f>IF(ABS(Survey!$DC400)=0,TRUE,FALSE)</f>
        <v>1</v>
      </c>
      <c r="BR400" s="53" t="b">
        <f>NOT(ISBLANK(Survey!$DD400))</f>
        <v>0</v>
      </c>
      <c r="BS400" s="37" t="str">
        <f t="shared" si="267"/>
        <v>Pass</v>
      </c>
      <c r="BT400" s="38" cm="1">
        <f t="array" ref="BT400">SUM(SUMIF(Survey!CD400,{"&gt;0","&lt;0"})*{1,-1})+SUM(SUMIF(Survey!CY400,{"&gt;0","&lt;0"})*{1,-1})</f>
        <v>0</v>
      </c>
      <c r="BU400" s="38">
        <f>SUM(SUMIF(Survey!DF400:DL400,{"&gt;0","&lt;0"})*{1,-1})+SUM(SUMIF(Survey!DN400:DT400,{"&gt;0","&lt;0"})*{1,-1})</f>
        <v>0</v>
      </c>
      <c r="BV400" s="37">
        <f t="shared" si="268"/>
        <v>0</v>
      </c>
      <c r="BW400" s="37">
        <f t="shared" si="269"/>
        <v>0</v>
      </c>
      <c r="BX400" s="196" t="str">
        <f t="shared" si="270"/>
        <v>Pass</v>
      </c>
      <c r="BY400" s="54" t="b">
        <f>IF(ABS(Survey!$DL400)=0,TRUE,FALSE)</f>
        <v>1</v>
      </c>
      <c r="BZ400" s="53" t="b">
        <f>NOT(ISBLANK(Survey!DM400))</f>
        <v>0</v>
      </c>
      <c r="CA400" s="196" t="str">
        <f t="shared" si="271"/>
        <v>Pass</v>
      </c>
      <c r="CB400" s="54" t="b">
        <f>IF(ABS(Survey!$DT400)=0,TRUE,FALSE)</f>
        <v>1</v>
      </c>
      <c r="CC400" s="53" t="b">
        <f>NOT(ISBLANK(Survey!$DU400))</f>
        <v>0</v>
      </c>
      <c r="CD400" s="196" t="str">
        <f t="shared" si="272"/>
        <v>Fail</v>
      </c>
      <c r="CE400" s="47">
        <f>SUM(SUMIF(Survey!EA400:EC400,{"&gt;0","&lt;0"})*{1,-1})</f>
        <v>0</v>
      </c>
      <c r="CF400" s="50">
        <f t="shared" si="273"/>
        <v>0</v>
      </c>
      <c r="CG400" s="50">
        <f t="shared" si="274"/>
        <v>100</v>
      </c>
      <c r="CH400" s="48" t="b">
        <f>IF(OR(Survey!$M400="ETF",Survey!$M400="ETF, alternative mutual fund",Survey!$M400="Closed-end", Survey!$M400="Split share corp"),TRUE,FALSE)</f>
        <v>0</v>
      </c>
      <c r="CI400" s="196" t="str">
        <f t="shared" si="275"/>
        <v>Fail</v>
      </c>
      <c r="CJ400" s="47">
        <f>SUM(SUMIF(Survey!EE400:EK400,{"&gt;0","&lt;0"})*{1,-1})</f>
        <v>0</v>
      </c>
      <c r="CK400" s="50">
        <f t="shared" si="276"/>
        <v>0</v>
      </c>
      <c r="CL400" s="49">
        <f t="shared" si="277"/>
        <v>100</v>
      </c>
      <c r="CM400" s="196" t="str">
        <f t="shared" si="278"/>
        <v>Fail</v>
      </c>
      <c r="CN400" s="47">
        <f>SUM(SUMIF(Survey!EM400:ES400,{"&gt;0","&lt;0"})*{1,-1})</f>
        <v>0</v>
      </c>
      <c r="CO400" s="50">
        <f t="shared" si="279"/>
        <v>0</v>
      </c>
      <c r="CP400" s="49">
        <f t="shared" si="280"/>
        <v>100</v>
      </c>
    </row>
    <row r="401" spans="1:94">
      <c r="A401" s="1">
        <v>398</v>
      </c>
      <c r="B401" s="37" t="str">
        <f t="shared" si="241"/>
        <v>Pass</v>
      </c>
      <c r="C401" s="37" t="str">
        <f>IF(COUNTBLANK(Survey!B401:ET401)=$C$2, "Pass", "Fail")</f>
        <v>Pass</v>
      </c>
      <c r="D401" s="37" t="str">
        <f t="shared" si="242"/>
        <v>Fail</v>
      </c>
      <c r="F401" s="196" t="str">
        <f t="shared" si="243"/>
        <v>Fail</v>
      </c>
      <c r="G401" s="43">
        <f>COUNTBLANK(Survey!B401:D401)+COUNTBLANK(Survey!G401)+COUNTBLANK(Survey!I401)+COUNTBLANK(Survey!L401:M401)+COUNTBLANK(Survey!P401)+COUNTBLANK(Survey!S401:U401)+COUNTBLANK(Survey!AA401:AC401)+COUNTBLANK(Survey!AF401:AG401)+COUNTBLANK(Survey!AK401)</f>
        <v>17</v>
      </c>
      <c r="H401" s="196" t="str">
        <f t="shared" si="244"/>
        <v>Pass</v>
      </c>
      <c r="I401" s="44">
        <f>LEN(Survey!E401)</f>
        <v>0</v>
      </c>
      <c r="J401" s="196" t="str">
        <f t="shared" si="245"/>
        <v>Pass</v>
      </c>
      <c r="K401" s="43">
        <f>LEN(Survey!F401)</f>
        <v>0</v>
      </c>
      <c r="L401" s="196" t="str">
        <f t="shared" si="246"/>
        <v>Pass</v>
      </c>
      <c r="M401" s="44">
        <f>LEN(Survey!H401)</f>
        <v>0</v>
      </c>
      <c r="N401" s="43" t="str">
        <f>IF(Survey!$L401="Prospectus fund", "Yes", "No")</f>
        <v>No</v>
      </c>
      <c r="O401" s="196" t="str">
        <f t="shared" si="247"/>
        <v>Pass</v>
      </c>
      <c r="P401" s="44">
        <f>MOD((LEN(Survey!J401)+2),11)</f>
        <v>2</v>
      </c>
      <c r="Q401" s="48" t="b">
        <f>IF(OR(Survey!$M401="ETF",Survey!$M401="ETF, alternative mutual fund",Survey!$M401="Closed-end", Survey!$M401="Split share corp", Survey!$I401="Yes"),TRUE,FALSE)</f>
        <v>0</v>
      </c>
      <c r="R401" s="196" t="str">
        <f>IFERROR(IF(AND(OR(U401=V401,V401 = "Either"),NOT(ISBLANK(Survey!K401))),"Pass","Fail"),"Pass")</f>
        <v>Fail</v>
      </c>
      <c r="S401" s="47" cm="1">
        <f t="array" ref="S401">SUM(SUMIF(Survey!BO401:CH401,{"&gt;0","&lt;0"})*{1,-1})</f>
        <v>0</v>
      </c>
      <c r="T401" s="54" cm="1">
        <f t="array" ref="T401">SUM(SUMIF(Survey!BR401,{"&gt;0","&lt;0"})*{1,-1})+SUM(SUMIF(Survey!CB401,{"&gt;0","&lt;0"})*{1,-1})</f>
        <v>0</v>
      </c>
      <c r="U401" s="54">
        <f>Survey!K401</f>
        <v>0</v>
      </c>
      <c r="V401" s="53" t="str">
        <f t="shared" si="248"/>
        <v>Stand-alone</v>
      </c>
      <c r="W401" s="196" t="str">
        <f t="shared" si="249"/>
        <v>Fail</v>
      </c>
      <c r="X401" s="93" cm="1">
        <f t="array" ref="X401">SUM(SUMIF(Survey!BO401:CH401,{"&gt;0","&lt;0"})*{1,-1})+SUM(SUMIF(Survey!CJ401:DC401,{"&gt;0","&lt;0"})*{1,-1})</f>
        <v>0</v>
      </c>
      <c r="Y401" s="93">
        <f>IFERROR(X401/(Survey!$AL401),0)</f>
        <v>0</v>
      </c>
      <c r="Z401" s="198" t="b">
        <f>IF(OR(Survey!$M401="Alternative strategy or hedge",Survey!$M401="Other",Survey!$L401="Prospectus fund"),TRUE,FALSE)</f>
        <v>0</v>
      </c>
      <c r="AA401" s="198" t="b">
        <f>NOT(ISBLANK(Survey!$M401))</f>
        <v>0</v>
      </c>
      <c r="AB401" s="196" t="str">
        <f t="shared" si="250"/>
        <v>Pass</v>
      </c>
      <c r="AC401" s="54" t="b">
        <f>NOT(ISNUMBER(SEARCH("Other",Survey!$P401)))</f>
        <v>1</v>
      </c>
      <c r="AD401" s="53" t="b">
        <f>NOT(ISBLANK(Survey!$Q401))</f>
        <v>0</v>
      </c>
      <c r="AE401" s="239" t="str" cm="1">
        <f t="array" ref="AE401">IF(OR(IF(OR($AG401+$AH401 = 2, $AI401=1), FALSE, TRUE), AND($AF401:$AF401 = 0)),"Pass","Fail")</f>
        <v>Pass</v>
      </c>
      <c r="AF401" s="235">
        <f>COUNTBLANK(Survey!$W401:$Z401)</f>
        <v>4</v>
      </c>
      <c r="AG401" s="235">
        <f>IF(Survey!$I401="Yes",1,0)</f>
        <v>0</v>
      </c>
      <c r="AH401" s="235">
        <f>IF(OR(Survey!$M401="Mutual fund",Survey!$M401="Alternative mutual fund",Survey!$M401="Money market"),1,0)</f>
        <v>0</v>
      </c>
      <c r="AI401" s="240">
        <f>IF(OR(Survey!$M401="ETF",Survey!$M401="ETF, alternative mutual fund"),1,0)</f>
        <v>0</v>
      </c>
      <c r="AJ401" s="196" t="str">
        <f t="shared" si="251"/>
        <v>Pass</v>
      </c>
      <c r="AK401" s="54" t="b">
        <f>NOT(ISNUMBER(SEARCH("Yes",Survey!$AC401)))</f>
        <v>1</v>
      </c>
      <c r="AL401" s="53" t="b">
        <f>IF(COUNTBLANK(Survey!$AD401:$AE401)=0,TRUE, FALSE)</f>
        <v>0</v>
      </c>
      <c r="AM401" s="196" t="str">
        <f t="shared" si="252"/>
        <v>Pass</v>
      </c>
      <c r="AN401" s="54" t="b">
        <f>NOT(ISNUMBER(SEARCH("Yes",Survey!$AF401)))</f>
        <v>1</v>
      </c>
      <c r="AO401" s="53" t="b">
        <f>NOT(ISBLANK(Survey!$AH401))</f>
        <v>0</v>
      </c>
      <c r="AP401" s="196" t="str">
        <f t="shared" si="253"/>
        <v>Pass</v>
      </c>
      <c r="AQ401" s="54" t="b">
        <f>NOT(OR(ISNUMBER(SEARCH("Other",Survey!$AH401)),ISNUMBER(SEARCH("Multiple",Survey!$AH401))))</f>
        <v>1</v>
      </c>
      <c r="AR401" s="53" t="b">
        <f>NOT(ISBLANK(Survey!$AI401))</f>
        <v>0</v>
      </c>
      <c r="AS401" s="196" t="str">
        <f t="shared" si="254"/>
        <v>Fail</v>
      </c>
      <c r="AT401" s="45">
        <f>(Survey!$AL401)</f>
        <v>0</v>
      </c>
      <c r="AU401" s="37" t="str">
        <f t="shared" si="255"/>
        <v>Fail</v>
      </c>
      <c r="AV401" s="38">
        <f>ABS(Survey!$AL401)</f>
        <v>0</v>
      </c>
      <c r="AW401" s="64">
        <f>ABS(Survey!$AM401)+Survey!$AN401-ABS(Survey!$AO401)+ABS(Survey!$AP401)-ABS(Survey!$AQ401)+ABS(Survey!$AR401)-ABS(Survey!$AS401)+Survey!$AT401</f>
        <v>0</v>
      </c>
      <c r="AX401" s="46" t="str">
        <f t="shared" si="256"/>
        <v>No holdings</v>
      </c>
      <c r="AY401" s="37">
        <f t="shared" si="257"/>
        <v>0</v>
      </c>
      <c r="AZ401" s="196" t="str">
        <f t="shared" si="258"/>
        <v>Pass</v>
      </c>
      <c r="BA401" s="54" t="b">
        <f>IF(ABS(Survey!$AT401)=0,TRUE,FALSE)</f>
        <v>1</v>
      </c>
      <c r="BB401" s="53" t="b">
        <f>NOT(ISBLANK(Survey!$AU401))</f>
        <v>0</v>
      </c>
      <c r="BC401" s="37" t="str">
        <f t="shared" si="259"/>
        <v>Fail</v>
      </c>
      <c r="BD401" s="38">
        <f>ABS(Survey!$AL401)</f>
        <v>0</v>
      </c>
      <c r="BE401" s="38" cm="1">
        <f t="array" ref="BE401">SUM(SUMIF(Survey!AW401:BD401,{"&gt;0","&lt;0"})*{1,-1})-SUM(SUMIF(Survey!BF401:BM401,{"&gt;0","&lt;0"})*{1,-1})</f>
        <v>0</v>
      </c>
      <c r="BF401" s="46" t="str">
        <f t="shared" si="260"/>
        <v>No holdings</v>
      </c>
      <c r="BG401" s="37">
        <f t="shared" si="261"/>
        <v>0</v>
      </c>
      <c r="BH401" s="196" t="str">
        <f t="shared" si="262"/>
        <v>Fail</v>
      </c>
      <c r="BI401" s="47">
        <f>ABS(Survey!$AL401)</f>
        <v>0</v>
      </c>
      <c r="BJ401" s="47" cm="1">
        <f t="array" ref="BJ401">SUM(SUMIF(Survey!BO401:CH401,{"&gt;0","&lt;0"})*{1,-1})-SUM(SUMIF(Survey!CJ401:DC401,{"&gt;0","&lt;0"})*{1,-1})</f>
        <v>0</v>
      </c>
      <c r="BK401" s="48" t="str">
        <f t="shared" si="263"/>
        <v>No holdings</v>
      </c>
      <c r="BL401" s="49">
        <f t="shared" si="264"/>
        <v>0</v>
      </c>
      <c r="BM401" s="196" t="str">
        <f t="shared" si="265"/>
        <v>Pass</v>
      </c>
      <c r="BN401" s="54" t="b">
        <f>IF(ABS(Survey!$CH401)=0,TRUE,FALSE)</f>
        <v>1</v>
      </c>
      <c r="BO401" s="53" t="b">
        <f>NOT(ISBLANK(Survey!$CI401))</f>
        <v>0</v>
      </c>
      <c r="BP401" s="196" t="str">
        <f t="shared" si="266"/>
        <v>Pass</v>
      </c>
      <c r="BQ401" s="54" t="b">
        <f>IF(ABS(Survey!$DC401)=0,TRUE,FALSE)</f>
        <v>1</v>
      </c>
      <c r="BR401" s="53" t="b">
        <f>NOT(ISBLANK(Survey!$DD401))</f>
        <v>0</v>
      </c>
      <c r="BS401" s="37" t="str">
        <f t="shared" si="267"/>
        <v>Pass</v>
      </c>
      <c r="BT401" s="38" cm="1">
        <f t="array" ref="BT401">SUM(SUMIF(Survey!CD401,{"&gt;0","&lt;0"})*{1,-1})+SUM(SUMIF(Survey!CY401,{"&gt;0","&lt;0"})*{1,-1})</f>
        <v>0</v>
      </c>
      <c r="BU401" s="38">
        <f>SUM(SUMIF(Survey!DF401:DL401,{"&gt;0","&lt;0"})*{1,-1})+SUM(SUMIF(Survey!DN401:DT401,{"&gt;0","&lt;0"})*{1,-1})</f>
        <v>0</v>
      </c>
      <c r="BV401" s="37">
        <f t="shared" si="268"/>
        <v>0</v>
      </c>
      <c r="BW401" s="37">
        <f t="shared" si="269"/>
        <v>0</v>
      </c>
      <c r="BX401" s="196" t="str">
        <f t="shared" si="270"/>
        <v>Pass</v>
      </c>
      <c r="BY401" s="54" t="b">
        <f>IF(ABS(Survey!$DL401)=0,TRUE,FALSE)</f>
        <v>1</v>
      </c>
      <c r="BZ401" s="53" t="b">
        <f>NOT(ISBLANK(Survey!DM401))</f>
        <v>0</v>
      </c>
      <c r="CA401" s="196" t="str">
        <f t="shared" si="271"/>
        <v>Pass</v>
      </c>
      <c r="CB401" s="54" t="b">
        <f>IF(ABS(Survey!$DT401)=0,TRUE,FALSE)</f>
        <v>1</v>
      </c>
      <c r="CC401" s="53" t="b">
        <f>NOT(ISBLANK(Survey!$DU401))</f>
        <v>0</v>
      </c>
      <c r="CD401" s="196" t="str">
        <f t="shared" si="272"/>
        <v>Fail</v>
      </c>
      <c r="CE401" s="47">
        <f>SUM(SUMIF(Survey!EA401:EC401,{"&gt;0","&lt;0"})*{1,-1})</f>
        <v>0</v>
      </c>
      <c r="CF401" s="50">
        <f t="shared" si="273"/>
        <v>0</v>
      </c>
      <c r="CG401" s="50">
        <f t="shared" si="274"/>
        <v>100</v>
      </c>
      <c r="CH401" s="48" t="b">
        <f>IF(OR(Survey!$M401="ETF",Survey!$M401="ETF, alternative mutual fund",Survey!$M401="Closed-end", Survey!$M401="Split share corp"),TRUE,FALSE)</f>
        <v>0</v>
      </c>
      <c r="CI401" s="196" t="str">
        <f t="shared" si="275"/>
        <v>Fail</v>
      </c>
      <c r="CJ401" s="47">
        <f>SUM(SUMIF(Survey!EE401:EK401,{"&gt;0","&lt;0"})*{1,-1})</f>
        <v>0</v>
      </c>
      <c r="CK401" s="50">
        <f t="shared" si="276"/>
        <v>0</v>
      </c>
      <c r="CL401" s="49">
        <f t="shared" si="277"/>
        <v>100</v>
      </c>
      <c r="CM401" s="196" t="str">
        <f t="shared" si="278"/>
        <v>Fail</v>
      </c>
      <c r="CN401" s="47">
        <f>SUM(SUMIF(Survey!EM401:ES401,{"&gt;0","&lt;0"})*{1,-1})</f>
        <v>0</v>
      </c>
      <c r="CO401" s="50">
        <f t="shared" si="279"/>
        <v>0</v>
      </c>
      <c r="CP401" s="49">
        <f t="shared" si="280"/>
        <v>100</v>
      </c>
    </row>
    <row r="402" spans="1:94">
      <c r="A402" s="1">
        <v>399</v>
      </c>
      <c r="B402" s="37" t="str">
        <f t="shared" si="241"/>
        <v>Pass</v>
      </c>
      <c r="C402" s="37" t="str">
        <f>IF(COUNTBLANK(Survey!B402:ET402)=$C$2, "Pass", "Fail")</f>
        <v>Pass</v>
      </c>
      <c r="D402" s="37" t="str">
        <f t="shared" si="242"/>
        <v>Fail</v>
      </c>
      <c r="F402" s="196" t="str">
        <f t="shared" si="243"/>
        <v>Fail</v>
      </c>
      <c r="G402" s="43">
        <f>COUNTBLANK(Survey!B402:D402)+COUNTBLANK(Survey!G402)+COUNTBLANK(Survey!I402)+COUNTBLANK(Survey!L402:M402)+COUNTBLANK(Survey!P402)+COUNTBLANK(Survey!S402:U402)+COUNTBLANK(Survey!AA402:AC402)+COUNTBLANK(Survey!AF402:AG402)+COUNTBLANK(Survey!AK402)</f>
        <v>17</v>
      </c>
      <c r="H402" s="196" t="str">
        <f t="shared" si="244"/>
        <v>Pass</v>
      </c>
      <c r="I402" s="44">
        <f>LEN(Survey!E402)</f>
        <v>0</v>
      </c>
      <c r="J402" s="196" t="str">
        <f t="shared" si="245"/>
        <v>Pass</v>
      </c>
      <c r="K402" s="43">
        <f>LEN(Survey!F402)</f>
        <v>0</v>
      </c>
      <c r="L402" s="196" t="str">
        <f t="shared" si="246"/>
        <v>Pass</v>
      </c>
      <c r="M402" s="44">
        <f>LEN(Survey!H402)</f>
        <v>0</v>
      </c>
      <c r="N402" s="43" t="str">
        <f>IF(Survey!$L402="Prospectus fund", "Yes", "No")</f>
        <v>No</v>
      </c>
      <c r="O402" s="196" t="str">
        <f t="shared" si="247"/>
        <v>Pass</v>
      </c>
      <c r="P402" s="44">
        <f>MOD((LEN(Survey!J402)+2),11)</f>
        <v>2</v>
      </c>
      <c r="Q402" s="48" t="b">
        <f>IF(OR(Survey!$M402="ETF",Survey!$M402="ETF, alternative mutual fund",Survey!$M402="Closed-end", Survey!$M402="Split share corp", Survey!$I402="Yes"),TRUE,FALSE)</f>
        <v>0</v>
      </c>
      <c r="R402" s="196" t="str">
        <f>IFERROR(IF(AND(OR(U402=V402,V402 = "Either"),NOT(ISBLANK(Survey!K402))),"Pass","Fail"),"Pass")</f>
        <v>Fail</v>
      </c>
      <c r="S402" s="47" cm="1">
        <f t="array" ref="S402">SUM(SUMIF(Survey!BO402:CH402,{"&gt;0","&lt;0"})*{1,-1})</f>
        <v>0</v>
      </c>
      <c r="T402" s="54" cm="1">
        <f t="array" ref="T402">SUM(SUMIF(Survey!BR402,{"&gt;0","&lt;0"})*{1,-1})+SUM(SUMIF(Survey!CB402,{"&gt;0","&lt;0"})*{1,-1})</f>
        <v>0</v>
      </c>
      <c r="U402" s="54">
        <f>Survey!K402</f>
        <v>0</v>
      </c>
      <c r="V402" s="53" t="str">
        <f t="shared" si="248"/>
        <v>Stand-alone</v>
      </c>
      <c r="W402" s="196" t="str">
        <f t="shared" si="249"/>
        <v>Fail</v>
      </c>
      <c r="X402" s="93" cm="1">
        <f t="array" ref="X402">SUM(SUMIF(Survey!BO402:CH402,{"&gt;0","&lt;0"})*{1,-1})+SUM(SUMIF(Survey!CJ402:DC402,{"&gt;0","&lt;0"})*{1,-1})</f>
        <v>0</v>
      </c>
      <c r="Y402" s="93">
        <f>IFERROR(X402/(Survey!$AL402),0)</f>
        <v>0</v>
      </c>
      <c r="Z402" s="198" t="b">
        <f>IF(OR(Survey!$M402="Alternative strategy or hedge",Survey!$M402="Other",Survey!$L402="Prospectus fund"),TRUE,FALSE)</f>
        <v>0</v>
      </c>
      <c r="AA402" s="198" t="b">
        <f>NOT(ISBLANK(Survey!$M402))</f>
        <v>0</v>
      </c>
      <c r="AB402" s="196" t="str">
        <f t="shared" si="250"/>
        <v>Pass</v>
      </c>
      <c r="AC402" s="54" t="b">
        <f>NOT(ISNUMBER(SEARCH("Other",Survey!$P402)))</f>
        <v>1</v>
      </c>
      <c r="AD402" s="53" t="b">
        <f>NOT(ISBLANK(Survey!$Q402))</f>
        <v>0</v>
      </c>
      <c r="AE402" s="239" t="str" cm="1">
        <f t="array" ref="AE402">IF(OR(IF(OR($AG402+$AH402 = 2, $AI402=1), FALSE, TRUE), AND($AF402:$AF402 = 0)),"Pass","Fail")</f>
        <v>Pass</v>
      </c>
      <c r="AF402" s="235">
        <f>COUNTBLANK(Survey!$W402:$Z402)</f>
        <v>4</v>
      </c>
      <c r="AG402" s="235">
        <f>IF(Survey!$I402="Yes",1,0)</f>
        <v>0</v>
      </c>
      <c r="AH402" s="235">
        <f>IF(OR(Survey!$M402="Mutual fund",Survey!$M402="Alternative mutual fund",Survey!$M402="Money market"),1,0)</f>
        <v>0</v>
      </c>
      <c r="AI402" s="240">
        <f>IF(OR(Survey!$M402="ETF",Survey!$M402="ETF, alternative mutual fund"),1,0)</f>
        <v>0</v>
      </c>
      <c r="AJ402" s="196" t="str">
        <f t="shared" si="251"/>
        <v>Pass</v>
      </c>
      <c r="AK402" s="54" t="b">
        <f>NOT(ISNUMBER(SEARCH("Yes",Survey!$AC402)))</f>
        <v>1</v>
      </c>
      <c r="AL402" s="53" t="b">
        <f>IF(COUNTBLANK(Survey!$AD402:$AE402)=0,TRUE, FALSE)</f>
        <v>0</v>
      </c>
      <c r="AM402" s="196" t="str">
        <f t="shared" si="252"/>
        <v>Pass</v>
      </c>
      <c r="AN402" s="54" t="b">
        <f>NOT(ISNUMBER(SEARCH("Yes",Survey!$AF402)))</f>
        <v>1</v>
      </c>
      <c r="AO402" s="53" t="b">
        <f>NOT(ISBLANK(Survey!$AH402))</f>
        <v>0</v>
      </c>
      <c r="AP402" s="196" t="str">
        <f t="shared" si="253"/>
        <v>Pass</v>
      </c>
      <c r="AQ402" s="54" t="b">
        <f>NOT(OR(ISNUMBER(SEARCH("Other",Survey!$AH402)),ISNUMBER(SEARCH("Multiple",Survey!$AH402))))</f>
        <v>1</v>
      </c>
      <c r="AR402" s="53" t="b">
        <f>NOT(ISBLANK(Survey!$AI402))</f>
        <v>0</v>
      </c>
      <c r="AS402" s="196" t="str">
        <f t="shared" si="254"/>
        <v>Fail</v>
      </c>
      <c r="AT402" s="45">
        <f>(Survey!$AL402)</f>
        <v>0</v>
      </c>
      <c r="AU402" s="37" t="str">
        <f t="shared" si="255"/>
        <v>Fail</v>
      </c>
      <c r="AV402" s="38">
        <f>ABS(Survey!$AL402)</f>
        <v>0</v>
      </c>
      <c r="AW402" s="64">
        <f>ABS(Survey!$AM402)+Survey!$AN402-ABS(Survey!$AO402)+ABS(Survey!$AP402)-ABS(Survey!$AQ402)+ABS(Survey!$AR402)-ABS(Survey!$AS402)+Survey!$AT402</f>
        <v>0</v>
      </c>
      <c r="AX402" s="46" t="str">
        <f t="shared" si="256"/>
        <v>No holdings</v>
      </c>
      <c r="AY402" s="37">
        <f t="shared" si="257"/>
        <v>0</v>
      </c>
      <c r="AZ402" s="196" t="str">
        <f t="shared" si="258"/>
        <v>Pass</v>
      </c>
      <c r="BA402" s="54" t="b">
        <f>IF(ABS(Survey!$AT402)=0,TRUE,FALSE)</f>
        <v>1</v>
      </c>
      <c r="BB402" s="53" t="b">
        <f>NOT(ISBLANK(Survey!$AU402))</f>
        <v>0</v>
      </c>
      <c r="BC402" s="37" t="str">
        <f t="shared" si="259"/>
        <v>Fail</v>
      </c>
      <c r="BD402" s="38">
        <f>ABS(Survey!$AL402)</f>
        <v>0</v>
      </c>
      <c r="BE402" s="38" cm="1">
        <f t="array" ref="BE402">SUM(SUMIF(Survey!AW402:BD402,{"&gt;0","&lt;0"})*{1,-1})-SUM(SUMIF(Survey!BF402:BM402,{"&gt;0","&lt;0"})*{1,-1})</f>
        <v>0</v>
      </c>
      <c r="BF402" s="46" t="str">
        <f t="shared" si="260"/>
        <v>No holdings</v>
      </c>
      <c r="BG402" s="37">
        <f t="shared" si="261"/>
        <v>0</v>
      </c>
      <c r="BH402" s="196" t="str">
        <f t="shared" si="262"/>
        <v>Fail</v>
      </c>
      <c r="BI402" s="47">
        <f>ABS(Survey!$AL402)</f>
        <v>0</v>
      </c>
      <c r="BJ402" s="47" cm="1">
        <f t="array" ref="BJ402">SUM(SUMIF(Survey!BO402:CH402,{"&gt;0","&lt;0"})*{1,-1})-SUM(SUMIF(Survey!CJ402:DC402,{"&gt;0","&lt;0"})*{1,-1})</f>
        <v>0</v>
      </c>
      <c r="BK402" s="48" t="str">
        <f t="shared" si="263"/>
        <v>No holdings</v>
      </c>
      <c r="BL402" s="49">
        <f t="shared" si="264"/>
        <v>0</v>
      </c>
      <c r="BM402" s="196" t="str">
        <f t="shared" si="265"/>
        <v>Pass</v>
      </c>
      <c r="BN402" s="54" t="b">
        <f>IF(ABS(Survey!$CH402)=0,TRUE,FALSE)</f>
        <v>1</v>
      </c>
      <c r="BO402" s="53" t="b">
        <f>NOT(ISBLANK(Survey!$CI402))</f>
        <v>0</v>
      </c>
      <c r="BP402" s="196" t="str">
        <f t="shared" si="266"/>
        <v>Pass</v>
      </c>
      <c r="BQ402" s="54" t="b">
        <f>IF(ABS(Survey!$DC402)=0,TRUE,FALSE)</f>
        <v>1</v>
      </c>
      <c r="BR402" s="53" t="b">
        <f>NOT(ISBLANK(Survey!$DD402))</f>
        <v>0</v>
      </c>
      <c r="BS402" s="37" t="str">
        <f t="shared" si="267"/>
        <v>Pass</v>
      </c>
      <c r="BT402" s="38" cm="1">
        <f t="array" ref="BT402">SUM(SUMIF(Survey!CD402,{"&gt;0","&lt;0"})*{1,-1})+SUM(SUMIF(Survey!CY402,{"&gt;0","&lt;0"})*{1,-1})</f>
        <v>0</v>
      </c>
      <c r="BU402" s="38">
        <f>SUM(SUMIF(Survey!DF402:DL402,{"&gt;0","&lt;0"})*{1,-1})+SUM(SUMIF(Survey!DN402:DT402,{"&gt;0","&lt;0"})*{1,-1})</f>
        <v>0</v>
      </c>
      <c r="BV402" s="37">
        <f t="shared" si="268"/>
        <v>0</v>
      </c>
      <c r="BW402" s="37">
        <f t="shared" si="269"/>
        <v>0</v>
      </c>
      <c r="BX402" s="196" t="str">
        <f t="shared" si="270"/>
        <v>Pass</v>
      </c>
      <c r="BY402" s="54" t="b">
        <f>IF(ABS(Survey!$DL402)=0,TRUE,FALSE)</f>
        <v>1</v>
      </c>
      <c r="BZ402" s="53" t="b">
        <f>NOT(ISBLANK(Survey!DM402))</f>
        <v>0</v>
      </c>
      <c r="CA402" s="196" t="str">
        <f t="shared" si="271"/>
        <v>Pass</v>
      </c>
      <c r="CB402" s="54" t="b">
        <f>IF(ABS(Survey!$DT402)=0,TRUE,FALSE)</f>
        <v>1</v>
      </c>
      <c r="CC402" s="53" t="b">
        <f>NOT(ISBLANK(Survey!$DU402))</f>
        <v>0</v>
      </c>
      <c r="CD402" s="196" t="str">
        <f t="shared" si="272"/>
        <v>Fail</v>
      </c>
      <c r="CE402" s="47">
        <f>SUM(SUMIF(Survey!EA402:EC402,{"&gt;0","&lt;0"})*{1,-1})</f>
        <v>0</v>
      </c>
      <c r="CF402" s="50">
        <f t="shared" si="273"/>
        <v>0</v>
      </c>
      <c r="CG402" s="50">
        <f t="shared" si="274"/>
        <v>100</v>
      </c>
      <c r="CH402" s="48" t="b">
        <f>IF(OR(Survey!$M402="ETF",Survey!$M402="ETF, alternative mutual fund",Survey!$M402="Closed-end", Survey!$M402="Split share corp"),TRUE,FALSE)</f>
        <v>0</v>
      </c>
      <c r="CI402" s="196" t="str">
        <f t="shared" si="275"/>
        <v>Fail</v>
      </c>
      <c r="CJ402" s="47">
        <f>SUM(SUMIF(Survey!EE402:EK402,{"&gt;0","&lt;0"})*{1,-1})</f>
        <v>0</v>
      </c>
      <c r="CK402" s="50">
        <f t="shared" si="276"/>
        <v>0</v>
      </c>
      <c r="CL402" s="49">
        <f t="shared" si="277"/>
        <v>100</v>
      </c>
      <c r="CM402" s="196" t="str">
        <f t="shared" si="278"/>
        <v>Fail</v>
      </c>
      <c r="CN402" s="47">
        <f>SUM(SUMIF(Survey!EM402:ES402,{"&gt;0","&lt;0"})*{1,-1})</f>
        <v>0</v>
      </c>
      <c r="CO402" s="50">
        <f t="shared" si="279"/>
        <v>0</v>
      </c>
      <c r="CP402" s="49">
        <f t="shared" si="280"/>
        <v>100</v>
      </c>
    </row>
    <row r="403" spans="1:94">
      <c r="A403" s="1">
        <v>400</v>
      </c>
      <c r="B403" s="37" t="str">
        <f t="shared" si="241"/>
        <v>Pass</v>
      </c>
      <c r="C403" s="37" t="str">
        <f>IF(COUNTBLANK(Survey!B403:ET403)=$C$2, "Pass", "Fail")</f>
        <v>Pass</v>
      </c>
      <c r="D403" s="37" t="str">
        <f t="shared" si="242"/>
        <v>Fail</v>
      </c>
      <c r="F403" s="196" t="str">
        <f t="shared" si="243"/>
        <v>Fail</v>
      </c>
      <c r="G403" s="43">
        <f>COUNTBLANK(Survey!B403:D403)+COUNTBLANK(Survey!G403)+COUNTBLANK(Survey!I403)+COUNTBLANK(Survey!L403:M403)+COUNTBLANK(Survey!P403)+COUNTBLANK(Survey!S403:U403)+COUNTBLANK(Survey!AA403:AC403)+COUNTBLANK(Survey!AF403:AG403)+COUNTBLANK(Survey!AK403)</f>
        <v>17</v>
      </c>
      <c r="H403" s="196" t="str">
        <f t="shared" si="244"/>
        <v>Pass</v>
      </c>
      <c r="I403" s="44">
        <f>LEN(Survey!E403)</f>
        <v>0</v>
      </c>
      <c r="J403" s="196" t="str">
        <f t="shared" si="245"/>
        <v>Pass</v>
      </c>
      <c r="K403" s="43">
        <f>LEN(Survey!F403)</f>
        <v>0</v>
      </c>
      <c r="L403" s="196" t="str">
        <f t="shared" si="246"/>
        <v>Pass</v>
      </c>
      <c r="M403" s="44">
        <f>LEN(Survey!H403)</f>
        <v>0</v>
      </c>
      <c r="N403" s="43" t="str">
        <f>IF(Survey!$L403="Prospectus fund", "Yes", "No")</f>
        <v>No</v>
      </c>
      <c r="O403" s="196" t="str">
        <f t="shared" si="247"/>
        <v>Pass</v>
      </c>
      <c r="P403" s="44">
        <f>MOD((LEN(Survey!J403)+2),11)</f>
        <v>2</v>
      </c>
      <c r="Q403" s="48" t="b">
        <f>IF(OR(Survey!$M403="ETF",Survey!$M403="ETF, alternative mutual fund",Survey!$M403="Closed-end", Survey!$M403="Split share corp", Survey!$I403="Yes"),TRUE,FALSE)</f>
        <v>0</v>
      </c>
      <c r="R403" s="196" t="str">
        <f>IFERROR(IF(AND(OR(U403=V403,V403 = "Either"),NOT(ISBLANK(Survey!K403))),"Pass","Fail"),"Pass")</f>
        <v>Fail</v>
      </c>
      <c r="S403" s="47" cm="1">
        <f t="array" ref="S403">SUM(SUMIF(Survey!BO403:CH403,{"&gt;0","&lt;0"})*{1,-1})</f>
        <v>0</v>
      </c>
      <c r="T403" s="54" cm="1">
        <f t="array" ref="T403">SUM(SUMIF(Survey!BR403,{"&gt;0","&lt;0"})*{1,-1})+SUM(SUMIF(Survey!CB403,{"&gt;0","&lt;0"})*{1,-1})</f>
        <v>0</v>
      </c>
      <c r="U403" s="54">
        <f>Survey!K403</f>
        <v>0</v>
      </c>
      <c r="V403" s="53" t="str">
        <f t="shared" si="248"/>
        <v>Stand-alone</v>
      </c>
      <c r="W403" s="196" t="str">
        <f t="shared" si="249"/>
        <v>Fail</v>
      </c>
      <c r="X403" s="93" cm="1">
        <f t="array" ref="X403">SUM(SUMIF(Survey!BO403:CH403,{"&gt;0","&lt;0"})*{1,-1})+SUM(SUMIF(Survey!CJ403:DC403,{"&gt;0","&lt;0"})*{1,-1})</f>
        <v>0</v>
      </c>
      <c r="Y403" s="93">
        <f>IFERROR(X403/(Survey!$AL403),0)</f>
        <v>0</v>
      </c>
      <c r="Z403" s="198" t="b">
        <f>IF(OR(Survey!$M403="Alternative strategy or hedge",Survey!$M403="Other",Survey!$L403="Prospectus fund"),TRUE,FALSE)</f>
        <v>0</v>
      </c>
      <c r="AA403" s="198" t="b">
        <f>NOT(ISBLANK(Survey!$M403))</f>
        <v>0</v>
      </c>
      <c r="AB403" s="196" t="str">
        <f t="shared" si="250"/>
        <v>Pass</v>
      </c>
      <c r="AC403" s="54" t="b">
        <f>NOT(ISNUMBER(SEARCH("Other",Survey!$P403)))</f>
        <v>1</v>
      </c>
      <c r="AD403" s="53" t="b">
        <f>NOT(ISBLANK(Survey!$Q403))</f>
        <v>0</v>
      </c>
      <c r="AE403" s="239" t="str" cm="1">
        <f t="array" ref="AE403">IF(OR(IF(OR($AG403+$AH403 = 2, $AI403=1), FALSE, TRUE), AND($AF403:$AF403 = 0)),"Pass","Fail")</f>
        <v>Pass</v>
      </c>
      <c r="AF403" s="235">
        <f>COUNTBLANK(Survey!$W403:$Z403)</f>
        <v>4</v>
      </c>
      <c r="AG403" s="235">
        <f>IF(Survey!$I403="Yes",1,0)</f>
        <v>0</v>
      </c>
      <c r="AH403" s="235">
        <f>IF(OR(Survey!$M403="Mutual fund",Survey!$M403="Alternative mutual fund",Survey!$M403="Money market"),1,0)</f>
        <v>0</v>
      </c>
      <c r="AI403" s="240">
        <f>IF(OR(Survey!$M403="ETF",Survey!$M403="ETF, alternative mutual fund"),1,0)</f>
        <v>0</v>
      </c>
      <c r="AJ403" s="196" t="str">
        <f t="shared" si="251"/>
        <v>Pass</v>
      </c>
      <c r="AK403" s="54" t="b">
        <f>NOT(ISNUMBER(SEARCH("Yes",Survey!$AC403)))</f>
        <v>1</v>
      </c>
      <c r="AL403" s="53" t="b">
        <f>IF(COUNTBLANK(Survey!$AD403:$AE403)=0,TRUE, FALSE)</f>
        <v>0</v>
      </c>
      <c r="AM403" s="196" t="str">
        <f t="shared" si="252"/>
        <v>Pass</v>
      </c>
      <c r="AN403" s="54" t="b">
        <f>NOT(ISNUMBER(SEARCH("Yes",Survey!$AF403)))</f>
        <v>1</v>
      </c>
      <c r="AO403" s="53" t="b">
        <f>NOT(ISBLANK(Survey!$AH403))</f>
        <v>0</v>
      </c>
      <c r="AP403" s="196" t="str">
        <f t="shared" si="253"/>
        <v>Pass</v>
      </c>
      <c r="AQ403" s="54" t="b">
        <f>NOT(OR(ISNUMBER(SEARCH("Other",Survey!$AH403)),ISNUMBER(SEARCH("Multiple",Survey!$AH403))))</f>
        <v>1</v>
      </c>
      <c r="AR403" s="53" t="b">
        <f>NOT(ISBLANK(Survey!$AI403))</f>
        <v>0</v>
      </c>
      <c r="AS403" s="196" t="str">
        <f t="shared" si="254"/>
        <v>Fail</v>
      </c>
      <c r="AT403" s="45">
        <f>(Survey!$AL403)</f>
        <v>0</v>
      </c>
      <c r="AU403" s="37" t="str">
        <f t="shared" si="255"/>
        <v>Fail</v>
      </c>
      <c r="AV403" s="38">
        <f>ABS(Survey!$AL403)</f>
        <v>0</v>
      </c>
      <c r="AW403" s="64">
        <f>ABS(Survey!$AM403)+Survey!$AN403-ABS(Survey!$AO403)+ABS(Survey!$AP403)-ABS(Survey!$AQ403)+ABS(Survey!$AR403)-ABS(Survey!$AS403)+Survey!$AT403</f>
        <v>0</v>
      </c>
      <c r="AX403" s="46" t="str">
        <f t="shared" si="256"/>
        <v>No holdings</v>
      </c>
      <c r="AY403" s="37">
        <f t="shared" si="257"/>
        <v>0</v>
      </c>
      <c r="AZ403" s="196" t="str">
        <f t="shared" si="258"/>
        <v>Pass</v>
      </c>
      <c r="BA403" s="54" t="b">
        <f>IF(ABS(Survey!$AT403)=0,TRUE,FALSE)</f>
        <v>1</v>
      </c>
      <c r="BB403" s="53" t="b">
        <f>NOT(ISBLANK(Survey!$AU403))</f>
        <v>0</v>
      </c>
      <c r="BC403" s="37" t="str">
        <f t="shared" si="259"/>
        <v>Fail</v>
      </c>
      <c r="BD403" s="38">
        <f>ABS(Survey!$AL403)</f>
        <v>0</v>
      </c>
      <c r="BE403" s="38" cm="1">
        <f t="array" ref="BE403">SUM(SUMIF(Survey!AW403:BD403,{"&gt;0","&lt;0"})*{1,-1})-SUM(SUMIF(Survey!BF403:BM403,{"&gt;0","&lt;0"})*{1,-1})</f>
        <v>0</v>
      </c>
      <c r="BF403" s="46" t="str">
        <f t="shared" si="260"/>
        <v>No holdings</v>
      </c>
      <c r="BG403" s="37">
        <f t="shared" si="261"/>
        <v>0</v>
      </c>
      <c r="BH403" s="196" t="str">
        <f t="shared" si="262"/>
        <v>Fail</v>
      </c>
      <c r="BI403" s="47">
        <f>ABS(Survey!$AL403)</f>
        <v>0</v>
      </c>
      <c r="BJ403" s="47" cm="1">
        <f t="array" ref="BJ403">SUM(SUMIF(Survey!BO403:CH403,{"&gt;0","&lt;0"})*{1,-1})-SUM(SUMIF(Survey!CJ403:DC403,{"&gt;0","&lt;0"})*{1,-1})</f>
        <v>0</v>
      </c>
      <c r="BK403" s="48" t="str">
        <f t="shared" si="263"/>
        <v>No holdings</v>
      </c>
      <c r="BL403" s="49">
        <f t="shared" si="264"/>
        <v>0</v>
      </c>
      <c r="BM403" s="196" t="str">
        <f t="shared" si="265"/>
        <v>Pass</v>
      </c>
      <c r="BN403" s="54" t="b">
        <f>IF(ABS(Survey!$CH403)=0,TRUE,FALSE)</f>
        <v>1</v>
      </c>
      <c r="BO403" s="53" t="b">
        <f>NOT(ISBLANK(Survey!$CI403))</f>
        <v>0</v>
      </c>
      <c r="BP403" s="196" t="str">
        <f t="shared" si="266"/>
        <v>Pass</v>
      </c>
      <c r="BQ403" s="54" t="b">
        <f>IF(ABS(Survey!$DC403)=0,TRUE,FALSE)</f>
        <v>1</v>
      </c>
      <c r="BR403" s="53" t="b">
        <f>NOT(ISBLANK(Survey!$DD403))</f>
        <v>0</v>
      </c>
      <c r="BS403" s="37" t="str">
        <f t="shared" si="267"/>
        <v>Pass</v>
      </c>
      <c r="BT403" s="38" cm="1">
        <f t="array" ref="BT403">SUM(SUMIF(Survey!CD403,{"&gt;0","&lt;0"})*{1,-1})+SUM(SUMIF(Survey!CY403,{"&gt;0","&lt;0"})*{1,-1})</f>
        <v>0</v>
      </c>
      <c r="BU403" s="38">
        <f>SUM(SUMIF(Survey!DF403:DL403,{"&gt;0","&lt;0"})*{1,-1})+SUM(SUMIF(Survey!DN403:DT403,{"&gt;0","&lt;0"})*{1,-1})</f>
        <v>0</v>
      </c>
      <c r="BV403" s="37">
        <f t="shared" si="268"/>
        <v>0</v>
      </c>
      <c r="BW403" s="37">
        <f t="shared" si="269"/>
        <v>0</v>
      </c>
      <c r="BX403" s="196" t="str">
        <f t="shared" si="270"/>
        <v>Pass</v>
      </c>
      <c r="BY403" s="54" t="b">
        <f>IF(ABS(Survey!$DL403)=0,TRUE,FALSE)</f>
        <v>1</v>
      </c>
      <c r="BZ403" s="53" t="b">
        <f>NOT(ISBLANK(Survey!DM403))</f>
        <v>0</v>
      </c>
      <c r="CA403" s="196" t="str">
        <f t="shared" si="271"/>
        <v>Pass</v>
      </c>
      <c r="CB403" s="54" t="b">
        <f>IF(ABS(Survey!$DT403)=0,TRUE,FALSE)</f>
        <v>1</v>
      </c>
      <c r="CC403" s="53" t="b">
        <f>NOT(ISBLANK(Survey!$DU403))</f>
        <v>0</v>
      </c>
      <c r="CD403" s="196" t="str">
        <f t="shared" si="272"/>
        <v>Fail</v>
      </c>
      <c r="CE403" s="47">
        <f>SUM(SUMIF(Survey!EA403:EC403,{"&gt;0","&lt;0"})*{1,-1})</f>
        <v>0</v>
      </c>
      <c r="CF403" s="50">
        <f t="shared" si="273"/>
        <v>0</v>
      </c>
      <c r="CG403" s="50">
        <f t="shared" si="274"/>
        <v>100</v>
      </c>
      <c r="CH403" s="48" t="b">
        <f>IF(OR(Survey!$M403="ETF",Survey!$M403="ETF, alternative mutual fund",Survey!$M403="Closed-end", Survey!$M403="Split share corp"),TRUE,FALSE)</f>
        <v>0</v>
      </c>
      <c r="CI403" s="196" t="str">
        <f t="shared" si="275"/>
        <v>Fail</v>
      </c>
      <c r="CJ403" s="47">
        <f>SUM(SUMIF(Survey!EE403:EK403,{"&gt;0","&lt;0"})*{1,-1})</f>
        <v>0</v>
      </c>
      <c r="CK403" s="50">
        <f t="shared" si="276"/>
        <v>0</v>
      </c>
      <c r="CL403" s="49">
        <f t="shared" si="277"/>
        <v>100</v>
      </c>
      <c r="CM403" s="196" t="str">
        <f t="shared" si="278"/>
        <v>Fail</v>
      </c>
      <c r="CN403" s="47">
        <f>SUM(SUMIF(Survey!EM403:ES403,{"&gt;0","&lt;0"})*{1,-1})</f>
        <v>0</v>
      </c>
      <c r="CO403" s="50">
        <f t="shared" si="279"/>
        <v>0</v>
      </c>
      <c r="CP403" s="49">
        <f t="shared" si="280"/>
        <v>100</v>
      </c>
    </row>
    <row r="404" spans="1:94">
      <c r="A404" s="1">
        <v>401</v>
      </c>
      <c r="B404" s="37" t="str">
        <f t="shared" si="241"/>
        <v>Pass</v>
      </c>
      <c r="C404" s="37" t="str">
        <f>IF(COUNTBLANK(Survey!B404:ET404)=$C$2, "Pass", "Fail")</f>
        <v>Pass</v>
      </c>
      <c r="D404" s="37" t="str">
        <f t="shared" si="242"/>
        <v>Fail</v>
      </c>
      <c r="F404" s="196" t="str">
        <f t="shared" si="243"/>
        <v>Fail</v>
      </c>
      <c r="G404" s="43">
        <f>COUNTBLANK(Survey!B404:D404)+COUNTBLANK(Survey!G404)+COUNTBLANK(Survey!I404)+COUNTBLANK(Survey!L404:M404)+COUNTBLANK(Survey!P404)+COUNTBLANK(Survey!S404:U404)+COUNTBLANK(Survey!AA404:AC404)+COUNTBLANK(Survey!AF404:AG404)+COUNTBLANK(Survey!AK404)</f>
        <v>17</v>
      </c>
      <c r="H404" s="196" t="str">
        <f t="shared" si="244"/>
        <v>Pass</v>
      </c>
      <c r="I404" s="44">
        <f>LEN(Survey!E404)</f>
        <v>0</v>
      </c>
      <c r="J404" s="196" t="str">
        <f t="shared" si="245"/>
        <v>Pass</v>
      </c>
      <c r="K404" s="43">
        <f>LEN(Survey!F404)</f>
        <v>0</v>
      </c>
      <c r="L404" s="196" t="str">
        <f t="shared" si="246"/>
        <v>Pass</v>
      </c>
      <c r="M404" s="44">
        <f>LEN(Survey!H404)</f>
        <v>0</v>
      </c>
      <c r="N404" s="43" t="str">
        <f>IF(Survey!$L404="Prospectus fund", "Yes", "No")</f>
        <v>No</v>
      </c>
      <c r="O404" s="196" t="str">
        <f t="shared" si="247"/>
        <v>Pass</v>
      </c>
      <c r="P404" s="44">
        <f>MOD((LEN(Survey!J404)+2),11)</f>
        <v>2</v>
      </c>
      <c r="Q404" s="48" t="b">
        <f>IF(OR(Survey!$M404="ETF",Survey!$M404="ETF, alternative mutual fund",Survey!$M404="Closed-end", Survey!$M404="Split share corp", Survey!$I404="Yes"),TRUE,FALSE)</f>
        <v>0</v>
      </c>
      <c r="R404" s="196" t="str">
        <f>IFERROR(IF(AND(OR(U404=V404,V404 = "Either"),NOT(ISBLANK(Survey!K404))),"Pass","Fail"),"Pass")</f>
        <v>Fail</v>
      </c>
      <c r="S404" s="47" cm="1">
        <f t="array" ref="S404">SUM(SUMIF(Survey!BO404:CH404,{"&gt;0","&lt;0"})*{1,-1})</f>
        <v>0</v>
      </c>
      <c r="T404" s="54" cm="1">
        <f t="array" ref="T404">SUM(SUMIF(Survey!BR404,{"&gt;0","&lt;0"})*{1,-1})+SUM(SUMIF(Survey!CB404,{"&gt;0","&lt;0"})*{1,-1})</f>
        <v>0</v>
      </c>
      <c r="U404" s="54">
        <f>Survey!K404</f>
        <v>0</v>
      </c>
      <c r="V404" s="53" t="str">
        <f t="shared" si="248"/>
        <v>Stand-alone</v>
      </c>
      <c r="W404" s="196" t="str">
        <f t="shared" si="249"/>
        <v>Fail</v>
      </c>
      <c r="X404" s="93" cm="1">
        <f t="array" ref="X404">SUM(SUMIF(Survey!BO404:CH404,{"&gt;0","&lt;0"})*{1,-1})+SUM(SUMIF(Survey!CJ404:DC404,{"&gt;0","&lt;0"})*{1,-1})</f>
        <v>0</v>
      </c>
      <c r="Y404" s="93">
        <f>IFERROR(X404/(Survey!$AL404),0)</f>
        <v>0</v>
      </c>
      <c r="Z404" s="198" t="b">
        <f>IF(OR(Survey!$M404="Alternative strategy or hedge",Survey!$M404="Other",Survey!$L404="Prospectus fund"),TRUE,FALSE)</f>
        <v>0</v>
      </c>
      <c r="AA404" s="198" t="b">
        <f>NOT(ISBLANK(Survey!$M404))</f>
        <v>0</v>
      </c>
      <c r="AB404" s="196" t="str">
        <f t="shared" si="250"/>
        <v>Pass</v>
      </c>
      <c r="AC404" s="54" t="b">
        <f>NOT(ISNUMBER(SEARCH("Other",Survey!$P404)))</f>
        <v>1</v>
      </c>
      <c r="AD404" s="53" t="b">
        <f>NOT(ISBLANK(Survey!$Q404))</f>
        <v>0</v>
      </c>
      <c r="AE404" s="239" t="str" cm="1">
        <f t="array" ref="AE404">IF(OR(IF(OR($AG404+$AH404 = 2, $AI404=1), FALSE, TRUE), AND($AF404:$AF404 = 0)),"Pass","Fail")</f>
        <v>Pass</v>
      </c>
      <c r="AF404" s="235">
        <f>COUNTBLANK(Survey!$W404:$Z404)</f>
        <v>4</v>
      </c>
      <c r="AG404" s="235">
        <f>IF(Survey!$I404="Yes",1,0)</f>
        <v>0</v>
      </c>
      <c r="AH404" s="235">
        <f>IF(OR(Survey!$M404="Mutual fund",Survey!$M404="Alternative mutual fund",Survey!$M404="Money market"),1,0)</f>
        <v>0</v>
      </c>
      <c r="AI404" s="240">
        <f>IF(OR(Survey!$M404="ETF",Survey!$M404="ETF, alternative mutual fund"),1,0)</f>
        <v>0</v>
      </c>
      <c r="AJ404" s="196" t="str">
        <f t="shared" si="251"/>
        <v>Pass</v>
      </c>
      <c r="AK404" s="54" t="b">
        <f>NOT(ISNUMBER(SEARCH("Yes",Survey!$AC404)))</f>
        <v>1</v>
      </c>
      <c r="AL404" s="53" t="b">
        <f>IF(COUNTBLANK(Survey!$AD404:$AE404)=0,TRUE, FALSE)</f>
        <v>0</v>
      </c>
      <c r="AM404" s="196" t="str">
        <f t="shared" si="252"/>
        <v>Pass</v>
      </c>
      <c r="AN404" s="54" t="b">
        <f>NOT(ISNUMBER(SEARCH("Yes",Survey!$AF404)))</f>
        <v>1</v>
      </c>
      <c r="AO404" s="53" t="b">
        <f>NOT(ISBLANK(Survey!$AH404))</f>
        <v>0</v>
      </c>
      <c r="AP404" s="196" t="str">
        <f t="shared" si="253"/>
        <v>Pass</v>
      </c>
      <c r="AQ404" s="54" t="b">
        <f>NOT(OR(ISNUMBER(SEARCH("Other",Survey!$AH404)),ISNUMBER(SEARCH("Multiple",Survey!$AH404))))</f>
        <v>1</v>
      </c>
      <c r="AR404" s="53" t="b">
        <f>NOT(ISBLANK(Survey!$AI404))</f>
        <v>0</v>
      </c>
      <c r="AS404" s="196" t="str">
        <f t="shared" si="254"/>
        <v>Fail</v>
      </c>
      <c r="AT404" s="45">
        <f>(Survey!$AL404)</f>
        <v>0</v>
      </c>
      <c r="AU404" s="37" t="str">
        <f t="shared" si="255"/>
        <v>Fail</v>
      </c>
      <c r="AV404" s="38">
        <f>ABS(Survey!$AL404)</f>
        <v>0</v>
      </c>
      <c r="AW404" s="64">
        <f>ABS(Survey!$AM404)+Survey!$AN404-ABS(Survey!$AO404)+ABS(Survey!$AP404)-ABS(Survey!$AQ404)+ABS(Survey!$AR404)-ABS(Survey!$AS404)+Survey!$AT404</f>
        <v>0</v>
      </c>
      <c r="AX404" s="46" t="str">
        <f t="shared" si="256"/>
        <v>No holdings</v>
      </c>
      <c r="AY404" s="37">
        <f t="shared" si="257"/>
        <v>0</v>
      </c>
      <c r="AZ404" s="196" t="str">
        <f t="shared" si="258"/>
        <v>Pass</v>
      </c>
      <c r="BA404" s="54" t="b">
        <f>IF(ABS(Survey!$AT404)=0,TRUE,FALSE)</f>
        <v>1</v>
      </c>
      <c r="BB404" s="53" t="b">
        <f>NOT(ISBLANK(Survey!$AU404))</f>
        <v>0</v>
      </c>
      <c r="BC404" s="37" t="str">
        <f t="shared" si="259"/>
        <v>Fail</v>
      </c>
      <c r="BD404" s="38">
        <f>ABS(Survey!$AL404)</f>
        <v>0</v>
      </c>
      <c r="BE404" s="38" cm="1">
        <f t="array" ref="BE404">SUM(SUMIF(Survey!AW404:BD404,{"&gt;0","&lt;0"})*{1,-1})-SUM(SUMIF(Survey!BF404:BM404,{"&gt;0","&lt;0"})*{1,-1})</f>
        <v>0</v>
      </c>
      <c r="BF404" s="46" t="str">
        <f t="shared" si="260"/>
        <v>No holdings</v>
      </c>
      <c r="BG404" s="37">
        <f t="shared" si="261"/>
        <v>0</v>
      </c>
      <c r="BH404" s="196" t="str">
        <f t="shared" si="262"/>
        <v>Fail</v>
      </c>
      <c r="BI404" s="47">
        <f>ABS(Survey!$AL404)</f>
        <v>0</v>
      </c>
      <c r="BJ404" s="47" cm="1">
        <f t="array" ref="BJ404">SUM(SUMIF(Survey!BO404:CH404,{"&gt;0","&lt;0"})*{1,-1})-SUM(SUMIF(Survey!CJ404:DC404,{"&gt;0","&lt;0"})*{1,-1})</f>
        <v>0</v>
      </c>
      <c r="BK404" s="48" t="str">
        <f t="shared" si="263"/>
        <v>No holdings</v>
      </c>
      <c r="BL404" s="49">
        <f t="shared" si="264"/>
        <v>0</v>
      </c>
      <c r="BM404" s="196" t="str">
        <f t="shared" si="265"/>
        <v>Pass</v>
      </c>
      <c r="BN404" s="54" t="b">
        <f>IF(ABS(Survey!$CH404)=0,TRUE,FALSE)</f>
        <v>1</v>
      </c>
      <c r="BO404" s="53" t="b">
        <f>NOT(ISBLANK(Survey!$CI404))</f>
        <v>0</v>
      </c>
      <c r="BP404" s="196" t="str">
        <f t="shared" si="266"/>
        <v>Pass</v>
      </c>
      <c r="BQ404" s="54" t="b">
        <f>IF(ABS(Survey!$DC404)=0,TRUE,FALSE)</f>
        <v>1</v>
      </c>
      <c r="BR404" s="53" t="b">
        <f>NOT(ISBLANK(Survey!$DD404))</f>
        <v>0</v>
      </c>
      <c r="BS404" s="37" t="str">
        <f t="shared" si="267"/>
        <v>Pass</v>
      </c>
      <c r="BT404" s="38" cm="1">
        <f t="array" ref="BT404">SUM(SUMIF(Survey!CD404,{"&gt;0","&lt;0"})*{1,-1})+SUM(SUMIF(Survey!CY404,{"&gt;0","&lt;0"})*{1,-1})</f>
        <v>0</v>
      </c>
      <c r="BU404" s="38">
        <f>SUM(SUMIF(Survey!DF404:DL404,{"&gt;0","&lt;0"})*{1,-1})+SUM(SUMIF(Survey!DN404:DT404,{"&gt;0","&lt;0"})*{1,-1})</f>
        <v>0</v>
      </c>
      <c r="BV404" s="37">
        <f t="shared" si="268"/>
        <v>0</v>
      </c>
      <c r="BW404" s="37">
        <f t="shared" si="269"/>
        <v>0</v>
      </c>
      <c r="BX404" s="196" t="str">
        <f t="shared" si="270"/>
        <v>Pass</v>
      </c>
      <c r="BY404" s="54" t="b">
        <f>IF(ABS(Survey!$DL404)=0,TRUE,FALSE)</f>
        <v>1</v>
      </c>
      <c r="BZ404" s="53" t="b">
        <f>NOT(ISBLANK(Survey!DM404))</f>
        <v>0</v>
      </c>
      <c r="CA404" s="196" t="str">
        <f t="shared" si="271"/>
        <v>Pass</v>
      </c>
      <c r="CB404" s="54" t="b">
        <f>IF(ABS(Survey!$DT404)=0,TRUE,FALSE)</f>
        <v>1</v>
      </c>
      <c r="CC404" s="53" t="b">
        <f>NOT(ISBLANK(Survey!$DU404))</f>
        <v>0</v>
      </c>
      <c r="CD404" s="196" t="str">
        <f t="shared" si="272"/>
        <v>Fail</v>
      </c>
      <c r="CE404" s="47">
        <f>SUM(SUMIF(Survey!EA404:EC404,{"&gt;0","&lt;0"})*{1,-1})</f>
        <v>0</v>
      </c>
      <c r="CF404" s="50">
        <f t="shared" si="273"/>
        <v>0</v>
      </c>
      <c r="CG404" s="50">
        <f t="shared" si="274"/>
        <v>100</v>
      </c>
      <c r="CH404" s="48" t="b">
        <f>IF(OR(Survey!$M404="ETF",Survey!$M404="ETF, alternative mutual fund",Survey!$M404="Closed-end", Survey!$M404="Split share corp"),TRUE,FALSE)</f>
        <v>0</v>
      </c>
      <c r="CI404" s="196" t="str">
        <f t="shared" si="275"/>
        <v>Fail</v>
      </c>
      <c r="CJ404" s="47">
        <f>SUM(SUMIF(Survey!EE404:EK404,{"&gt;0","&lt;0"})*{1,-1})</f>
        <v>0</v>
      </c>
      <c r="CK404" s="50">
        <f t="shared" si="276"/>
        <v>0</v>
      </c>
      <c r="CL404" s="49">
        <f t="shared" si="277"/>
        <v>100</v>
      </c>
      <c r="CM404" s="196" t="str">
        <f t="shared" si="278"/>
        <v>Fail</v>
      </c>
      <c r="CN404" s="47">
        <f>SUM(SUMIF(Survey!EM404:ES404,{"&gt;0","&lt;0"})*{1,-1})</f>
        <v>0</v>
      </c>
      <c r="CO404" s="50">
        <f t="shared" si="279"/>
        <v>0</v>
      </c>
      <c r="CP404" s="49">
        <f t="shared" si="280"/>
        <v>100</v>
      </c>
    </row>
    <row r="405" spans="1:94">
      <c r="A405" s="1">
        <v>402</v>
      </c>
      <c r="B405" s="37" t="str">
        <f t="shared" si="241"/>
        <v>Pass</v>
      </c>
      <c r="C405" s="37" t="str">
        <f>IF(COUNTBLANK(Survey!B405:ET405)=$C$2, "Pass", "Fail")</f>
        <v>Pass</v>
      </c>
      <c r="D405" s="37" t="str">
        <f t="shared" si="242"/>
        <v>Fail</v>
      </c>
      <c r="F405" s="196" t="str">
        <f t="shared" si="243"/>
        <v>Fail</v>
      </c>
      <c r="G405" s="43">
        <f>COUNTBLANK(Survey!B405:D405)+COUNTBLANK(Survey!G405)+COUNTBLANK(Survey!I405)+COUNTBLANK(Survey!L405:M405)+COUNTBLANK(Survey!P405)+COUNTBLANK(Survey!S405:U405)+COUNTBLANK(Survey!AA405:AC405)+COUNTBLANK(Survey!AF405:AG405)+COUNTBLANK(Survey!AK405)</f>
        <v>17</v>
      </c>
      <c r="H405" s="196" t="str">
        <f t="shared" si="244"/>
        <v>Pass</v>
      </c>
      <c r="I405" s="44">
        <f>LEN(Survey!E405)</f>
        <v>0</v>
      </c>
      <c r="J405" s="196" t="str">
        <f t="shared" si="245"/>
        <v>Pass</v>
      </c>
      <c r="K405" s="43">
        <f>LEN(Survey!F405)</f>
        <v>0</v>
      </c>
      <c r="L405" s="196" t="str">
        <f t="shared" si="246"/>
        <v>Pass</v>
      </c>
      <c r="M405" s="44">
        <f>LEN(Survey!H405)</f>
        <v>0</v>
      </c>
      <c r="N405" s="43" t="str">
        <f>IF(Survey!$L405="Prospectus fund", "Yes", "No")</f>
        <v>No</v>
      </c>
      <c r="O405" s="196" t="str">
        <f t="shared" si="247"/>
        <v>Pass</v>
      </c>
      <c r="P405" s="44">
        <f>MOD((LEN(Survey!J405)+2),11)</f>
        <v>2</v>
      </c>
      <c r="Q405" s="48" t="b">
        <f>IF(OR(Survey!$M405="ETF",Survey!$M405="ETF, alternative mutual fund",Survey!$M405="Closed-end", Survey!$M405="Split share corp", Survey!$I405="Yes"),TRUE,FALSE)</f>
        <v>0</v>
      </c>
      <c r="R405" s="196" t="str">
        <f>IFERROR(IF(AND(OR(U405=V405,V405 = "Either"),NOT(ISBLANK(Survey!K405))),"Pass","Fail"),"Pass")</f>
        <v>Fail</v>
      </c>
      <c r="S405" s="47" cm="1">
        <f t="array" ref="S405">SUM(SUMIF(Survey!BO405:CH405,{"&gt;0","&lt;0"})*{1,-1})</f>
        <v>0</v>
      </c>
      <c r="T405" s="54" cm="1">
        <f t="array" ref="T405">SUM(SUMIF(Survey!BR405,{"&gt;0","&lt;0"})*{1,-1})+SUM(SUMIF(Survey!CB405,{"&gt;0","&lt;0"})*{1,-1})</f>
        <v>0</v>
      </c>
      <c r="U405" s="54">
        <f>Survey!K405</f>
        <v>0</v>
      </c>
      <c r="V405" s="53" t="str">
        <f t="shared" si="248"/>
        <v>Stand-alone</v>
      </c>
      <c r="W405" s="196" t="str">
        <f t="shared" si="249"/>
        <v>Fail</v>
      </c>
      <c r="X405" s="93" cm="1">
        <f t="array" ref="X405">SUM(SUMIF(Survey!BO405:CH405,{"&gt;0","&lt;0"})*{1,-1})+SUM(SUMIF(Survey!CJ405:DC405,{"&gt;0","&lt;0"})*{1,-1})</f>
        <v>0</v>
      </c>
      <c r="Y405" s="93">
        <f>IFERROR(X405/(Survey!$AL405),0)</f>
        <v>0</v>
      </c>
      <c r="Z405" s="198" t="b">
        <f>IF(OR(Survey!$M405="Alternative strategy or hedge",Survey!$M405="Other",Survey!$L405="Prospectus fund"),TRUE,FALSE)</f>
        <v>0</v>
      </c>
      <c r="AA405" s="198" t="b">
        <f>NOT(ISBLANK(Survey!$M405))</f>
        <v>0</v>
      </c>
      <c r="AB405" s="196" t="str">
        <f t="shared" si="250"/>
        <v>Pass</v>
      </c>
      <c r="AC405" s="54" t="b">
        <f>NOT(ISNUMBER(SEARCH("Other",Survey!$P405)))</f>
        <v>1</v>
      </c>
      <c r="AD405" s="53" t="b">
        <f>NOT(ISBLANK(Survey!$Q405))</f>
        <v>0</v>
      </c>
      <c r="AE405" s="239" t="str" cm="1">
        <f t="array" ref="AE405">IF(OR(IF(OR($AG405+$AH405 = 2, $AI405=1), FALSE, TRUE), AND($AF405:$AF405 = 0)),"Pass","Fail")</f>
        <v>Pass</v>
      </c>
      <c r="AF405" s="235">
        <f>COUNTBLANK(Survey!$W405:$Z405)</f>
        <v>4</v>
      </c>
      <c r="AG405" s="235">
        <f>IF(Survey!$I405="Yes",1,0)</f>
        <v>0</v>
      </c>
      <c r="AH405" s="235">
        <f>IF(OR(Survey!$M405="Mutual fund",Survey!$M405="Alternative mutual fund",Survey!$M405="Money market"),1,0)</f>
        <v>0</v>
      </c>
      <c r="AI405" s="240">
        <f>IF(OR(Survey!$M405="ETF",Survey!$M405="ETF, alternative mutual fund"),1,0)</f>
        <v>0</v>
      </c>
      <c r="AJ405" s="196" t="str">
        <f t="shared" si="251"/>
        <v>Pass</v>
      </c>
      <c r="AK405" s="54" t="b">
        <f>NOT(ISNUMBER(SEARCH("Yes",Survey!$AC405)))</f>
        <v>1</v>
      </c>
      <c r="AL405" s="53" t="b">
        <f>IF(COUNTBLANK(Survey!$AD405:$AE405)=0,TRUE, FALSE)</f>
        <v>0</v>
      </c>
      <c r="AM405" s="196" t="str">
        <f t="shared" si="252"/>
        <v>Pass</v>
      </c>
      <c r="AN405" s="54" t="b">
        <f>NOT(ISNUMBER(SEARCH("Yes",Survey!$AF405)))</f>
        <v>1</v>
      </c>
      <c r="AO405" s="53" t="b">
        <f>NOT(ISBLANK(Survey!$AH405))</f>
        <v>0</v>
      </c>
      <c r="AP405" s="196" t="str">
        <f t="shared" si="253"/>
        <v>Pass</v>
      </c>
      <c r="AQ405" s="54" t="b">
        <f>NOT(OR(ISNUMBER(SEARCH("Other",Survey!$AH405)),ISNUMBER(SEARCH("Multiple",Survey!$AH405))))</f>
        <v>1</v>
      </c>
      <c r="AR405" s="53" t="b">
        <f>NOT(ISBLANK(Survey!$AI405))</f>
        <v>0</v>
      </c>
      <c r="AS405" s="196" t="str">
        <f t="shared" si="254"/>
        <v>Fail</v>
      </c>
      <c r="AT405" s="45">
        <f>(Survey!$AL405)</f>
        <v>0</v>
      </c>
      <c r="AU405" s="37" t="str">
        <f t="shared" si="255"/>
        <v>Fail</v>
      </c>
      <c r="AV405" s="38">
        <f>ABS(Survey!$AL405)</f>
        <v>0</v>
      </c>
      <c r="AW405" s="64">
        <f>ABS(Survey!$AM405)+Survey!$AN405-ABS(Survey!$AO405)+ABS(Survey!$AP405)-ABS(Survey!$AQ405)+ABS(Survey!$AR405)-ABS(Survey!$AS405)+Survey!$AT405</f>
        <v>0</v>
      </c>
      <c r="AX405" s="46" t="str">
        <f t="shared" si="256"/>
        <v>No holdings</v>
      </c>
      <c r="AY405" s="37">
        <f t="shared" si="257"/>
        <v>0</v>
      </c>
      <c r="AZ405" s="196" t="str">
        <f t="shared" si="258"/>
        <v>Pass</v>
      </c>
      <c r="BA405" s="54" t="b">
        <f>IF(ABS(Survey!$AT405)=0,TRUE,FALSE)</f>
        <v>1</v>
      </c>
      <c r="BB405" s="53" t="b">
        <f>NOT(ISBLANK(Survey!$AU405))</f>
        <v>0</v>
      </c>
      <c r="BC405" s="37" t="str">
        <f t="shared" si="259"/>
        <v>Fail</v>
      </c>
      <c r="BD405" s="38">
        <f>ABS(Survey!$AL405)</f>
        <v>0</v>
      </c>
      <c r="BE405" s="38" cm="1">
        <f t="array" ref="BE405">SUM(SUMIF(Survey!AW405:BD405,{"&gt;0","&lt;0"})*{1,-1})-SUM(SUMIF(Survey!BF405:BM405,{"&gt;0","&lt;0"})*{1,-1})</f>
        <v>0</v>
      </c>
      <c r="BF405" s="46" t="str">
        <f t="shared" si="260"/>
        <v>No holdings</v>
      </c>
      <c r="BG405" s="37">
        <f t="shared" si="261"/>
        <v>0</v>
      </c>
      <c r="BH405" s="196" t="str">
        <f t="shared" si="262"/>
        <v>Fail</v>
      </c>
      <c r="BI405" s="47">
        <f>ABS(Survey!$AL405)</f>
        <v>0</v>
      </c>
      <c r="BJ405" s="47" cm="1">
        <f t="array" ref="BJ405">SUM(SUMIF(Survey!BO405:CH405,{"&gt;0","&lt;0"})*{1,-1})-SUM(SUMIF(Survey!CJ405:DC405,{"&gt;0","&lt;0"})*{1,-1})</f>
        <v>0</v>
      </c>
      <c r="BK405" s="48" t="str">
        <f t="shared" si="263"/>
        <v>No holdings</v>
      </c>
      <c r="BL405" s="49">
        <f t="shared" si="264"/>
        <v>0</v>
      </c>
      <c r="BM405" s="196" t="str">
        <f t="shared" si="265"/>
        <v>Pass</v>
      </c>
      <c r="BN405" s="54" t="b">
        <f>IF(ABS(Survey!$CH405)=0,TRUE,FALSE)</f>
        <v>1</v>
      </c>
      <c r="BO405" s="53" t="b">
        <f>NOT(ISBLANK(Survey!$CI405))</f>
        <v>0</v>
      </c>
      <c r="BP405" s="196" t="str">
        <f t="shared" si="266"/>
        <v>Pass</v>
      </c>
      <c r="BQ405" s="54" t="b">
        <f>IF(ABS(Survey!$DC405)=0,TRUE,FALSE)</f>
        <v>1</v>
      </c>
      <c r="BR405" s="53" t="b">
        <f>NOT(ISBLANK(Survey!$DD405))</f>
        <v>0</v>
      </c>
      <c r="BS405" s="37" t="str">
        <f t="shared" si="267"/>
        <v>Pass</v>
      </c>
      <c r="BT405" s="38" cm="1">
        <f t="array" ref="BT405">SUM(SUMIF(Survey!CD405,{"&gt;0","&lt;0"})*{1,-1})+SUM(SUMIF(Survey!CY405,{"&gt;0","&lt;0"})*{1,-1})</f>
        <v>0</v>
      </c>
      <c r="BU405" s="38">
        <f>SUM(SUMIF(Survey!DF405:DL405,{"&gt;0","&lt;0"})*{1,-1})+SUM(SUMIF(Survey!DN405:DT405,{"&gt;0","&lt;0"})*{1,-1})</f>
        <v>0</v>
      </c>
      <c r="BV405" s="37">
        <f t="shared" si="268"/>
        <v>0</v>
      </c>
      <c r="BW405" s="37">
        <f t="shared" si="269"/>
        <v>0</v>
      </c>
      <c r="BX405" s="196" t="str">
        <f t="shared" si="270"/>
        <v>Pass</v>
      </c>
      <c r="BY405" s="54" t="b">
        <f>IF(ABS(Survey!$DL405)=0,TRUE,FALSE)</f>
        <v>1</v>
      </c>
      <c r="BZ405" s="53" t="b">
        <f>NOT(ISBLANK(Survey!DM405))</f>
        <v>0</v>
      </c>
      <c r="CA405" s="196" t="str">
        <f t="shared" si="271"/>
        <v>Pass</v>
      </c>
      <c r="CB405" s="54" t="b">
        <f>IF(ABS(Survey!$DT405)=0,TRUE,FALSE)</f>
        <v>1</v>
      </c>
      <c r="CC405" s="53" t="b">
        <f>NOT(ISBLANK(Survey!$DU405))</f>
        <v>0</v>
      </c>
      <c r="CD405" s="196" t="str">
        <f t="shared" si="272"/>
        <v>Fail</v>
      </c>
      <c r="CE405" s="47">
        <f>SUM(SUMIF(Survey!EA405:EC405,{"&gt;0","&lt;0"})*{1,-1})</f>
        <v>0</v>
      </c>
      <c r="CF405" s="50">
        <f t="shared" si="273"/>
        <v>0</v>
      </c>
      <c r="CG405" s="50">
        <f t="shared" si="274"/>
        <v>100</v>
      </c>
      <c r="CH405" s="48" t="b">
        <f>IF(OR(Survey!$M405="ETF",Survey!$M405="ETF, alternative mutual fund",Survey!$M405="Closed-end", Survey!$M405="Split share corp"),TRUE,FALSE)</f>
        <v>0</v>
      </c>
      <c r="CI405" s="196" t="str">
        <f t="shared" si="275"/>
        <v>Fail</v>
      </c>
      <c r="CJ405" s="47">
        <f>SUM(SUMIF(Survey!EE405:EK405,{"&gt;0","&lt;0"})*{1,-1})</f>
        <v>0</v>
      </c>
      <c r="CK405" s="50">
        <f t="shared" si="276"/>
        <v>0</v>
      </c>
      <c r="CL405" s="49">
        <f t="shared" si="277"/>
        <v>100</v>
      </c>
      <c r="CM405" s="196" t="str">
        <f t="shared" si="278"/>
        <v>Fail</v>
      </c>
      <c r="CN405" s="47">
        <f>SUM(SUMIF(Survey!EM405:ES405,{"&gt;0","&lt;0"})*{1,-1})</f>
        <v>0</v>
      </c>
      <c r="CO405" s="50">
        <f t="shared" si="279"/>
        <v>0</v>
      </c>
      <c r="CP405" s="49">
        <f t="shared" si="280"/>
        <v>100</v>
      </c>
    </row>
    <row r="406" spans="1:94">
      <c r="A406" s="1">
        <v>403</v>
      </c>
      <c r="B406" s="37" t="str">
        <f t="shared" si="241"/>
        <v>Pass</v>
      </c>
      <c r="C406" s="37" t="str">
        <f>IF(COUNTBLANK(Survey!B406:ET406)=$C$2, "Pass", "Fail")</f>
        <v>Pass</v>
      </c>
      <c r="D406" s="37" t="str">
        <f t="shared" si="242"/>
        <v>Fail</v>
      </c>
      <c r="F406" s="196" t="str">
        <f t="shared" si="243"/>
        <v>Fail</v>
      </c>
      <c r="G406" s="43">
        <f>COUNTBLANK(Survey!B406:D406)+COUNTBLANK(Survey!G406)+COUNTBLANK(Survey!I406)+COUNTBLANK(Survey!L406:M406)+COUNTBLANK(Survey!P406)+COUNTBLANK(Survey!S406:U406)+COUNTBLANK(Survey!AA406:AC406)+COUNTBLANK(Survey!AF406:AG406)+COUNTBLANK(Survey!AK406)</f>
        <v>17</v>
      </c>
      <c r="H406" s="196" t="str">
        <f t="shared" si="244"/>
        <v>Pass</v>
      </c>
      <c r="I406" s="44">
        <f>LEN(Survey!E406)</f>
        <v>0</v>
      </c>
      <c r="J406" s="196" t="str">
        <f t="shared" si="245"/>
        <v>Pass</v>
      </c>
      <c r="K406" s="43">
        <f>LEN(Survey!F406)</f>
        <v>0</v>
      </c>
      <c r="L406" s="196" t="str">
        <f t="shared" si="246"/>
        <v>Pass</v>
      </c>
      <c r="M406" s="44">
        <f>LEN(Survey!H406)</f>
        <v>0</v>
      </c>
      <c r="N406" s="43" t="str">
        <f>IF(Survey!$L406="Prospectus fund", "Yes", "No")</f>
        <v>No</v>
      </c>
      <c r="O406" s="196" t="str">
        <f t="shared" si="247"/>
        <v>Pass</v>
      </c>
      <c r="P406" s="44">
        <f>MOD((LEN(Survey!J406)+2),11)</f>
        <v>2</v>
      </c>
      <c r="Q406" s="48" t="b">
        <f>IF(OR(Survey!$M406="ETF",Survey!$M406="ETF, alternative mutual fund",Survey!$M406="Closed-end", Survey!$M406="Split share corp", Survey!$I406="Yes"),TRUE,FALSE)</f>
        <v>0</v>
      </c>
      <c r="R406" s="196" t="str">
        <f>IFERROR(IF(AND(OR(U406=V406,V406 = "Either"),NOT(ISBLANK(Survey!K406))),"Pass","Fail"),"Pass")</f>
        <v>Fail</v>
      </c>
      <c r="S406" s="47" cm="1">
        <f t="array" ref="S406">SUM(SUMIF(Survey!BO406:CH406,{"&gt;0","&lt;0"})*{1,-1})</f>
        <v>0</v>
      </c>
      <c r="T406" s="54" cm="1">
        <f t="array" ref="T406">SUM(SUMIF(Survey!BR406,{"&gt;0","&lt;0"})*{1,-1})+SUM(SUMIF(Survey!CB406,{"&gt;0","&lt;0"})*{1,-1})</f>
        <v>0</v>
      </c>
      <c r="U406" s="54">
        <f>Survey!K406</f>
        <v>0</v>
      </c>
      <c r="V406" s="53" t="str">
        <f t="shared" si="248"/>
        <v>Stand-alone</v>
      </c>
      <c r="W406" s="196" t="str">
        <f t="shared" si="249"/>
        <v>Fail</v>
      </c>
      <c r="X406" s="93" cm="1">
        <f t="array" ref="X406">SUM(SUMIF(Survey!BO406:CH406,{"&gt;0","&lt;0"})*{1,-1})+SUM(SUMIF(Survey!CJ406:DC406,{"&gt;0","&lt;0"})*{1,-1})</f>
        <v>0</v>
      </c>
      <c r="Y406" s="93">
        <f>IFERROR(X406/(Survey!$AL406),0)</f>
        <v>0</v>
      </c>
      <c r="Z406" s="198" t="b">
        <f>IF(OR(Survey!$M406="Alternative strategy or hedge",Survey!$M406="Other",Survey!$L406="Prospectus fund"),TRUE,FALSE)</f>
        <v>0</v>
      </c>
      <c r="AA406" s="198" t="b">
        <f>NOT(ISBLANK(Survey!$M406))</f>
        <v>0</v>
      </c>
      <c r="AB406" s="196" t="str">
        <f t="shared" si="250"/>
        <v>Pass</v>
      </c>
      <c r="AC406" s="54" t="b">
        <f>NOT(ISNUMBER(SEARCH("Other",Survey!$P406)))</f>
        <v>1</v>
      </c>
      <c r="AD406" s="53" t="b">
        <f>NOT(ISBLANK(Survey!$Q406))</f>
        <v>0</v>
      </c>
      <c r="AE406" s="239" t="str" cm="1">
        <f t="array" ref="AE406">IF(OR(IF(OR($AG406+$AH406 = 2, $AI406=1), FALSE, TRUE), AND($AF406:$AF406 = 0)),"Pass","Fail")</f>
        <v>Pass</v>
      </c>
      <c r="AF406" s="235">
        <f>COUNTBLANK(Survey!$W406:$Z406)</f>
        <v>4</v>
      </c>
      <c r="AG406" s="235">
        <f>IF(Survey!$I406="Yes",1,0)</f>
        <v>0</v>
      </c>
      <c r="AH406" s="235">
        <f>IF(OR(Survey!$M406="Mutual fund",Survey!$M406="Alternative mutual fund",Survey!$M406="Money market"),1,0)</f>
        <v>0</v>
      </c>
      <c r="AI406" s="240">
        <f>IF(OR(Survey!$M406="ETF",Survey!$M406="ETF, alternative mutual fund"),1,0)</f>
        <v>0</v>
      </c>
      <c r="AJ406" s="196" t="str">
        <f t="shared" si="251"/>
        <v>Pass</v>
      </c>
      <c r="AK406" s="54" t="b">
        <f>NOT(ISNUMBER(SEARCH("Yes",Survey!$AC406)))</f>
        <v>1</v>
      </c>
      <c r="AL406" s="53" t="b">
        <f>IF(COUNTBLANK(Survey!$AD406:$AE406)=0,TRUE, FALSE)</f>
        <v>0</v>
      </c>
      <c r="AM406" s="196" t="str">
        <f t="shared" si="252"/>
        <v>Pass</v>
      </c>
      <c r="AN406" s="54" t="b">
        <f>NOT(ISNUMBER(SEARCH("Yes",Survey!$AF406)))</f>
        <v>1</v>
      </c>
      <c r="AO406" s="53" t="b">
        <f>NOT(ISBLANK(Survey!$AH406))</f>
        <v>0</v>
      </c>
      <c r="AP406" s="196" t="str">
        <f t="shared" si="253"/>
        <v>Pass</v>
      </c>
      <c r="AQ406" s="54" t="b">
        <f>NOT(OR(ISNUMBER(SEARCH("Other",Survey!$AH406)),ISNUMBER(SEARCH("Multiple",Survey!$AH406))))</f>
        <v>1</v>
      </c>
      <c r="AR406" s="53" t="b">
        <f>NOT(ISBLANK(Survey!$AI406))</f>
        <v>0</v>
      </c>
      <c r="AS406" s="196" t="str">
        <f t="shared" si="254"/>
        <v>Fail</v>
      </c>
      <c r="AT406" s="45">
        <f>(Survey!$AL406)</f>
        <v>0</v>
      </c>
      <c r="AU406" s="37" t="str">
        <f t="shared" si="255"/>
        <v>Fail</v>
      </c>
      <c r="AV406" s="38">
        <f>ABS(Survey!$AL406)</f>
        <v>0</v>
      </c>
      <c r="AW406" s="64">
        <f>ABS(Survey!$AM406)+Survey!$AN406-ABS(Survey!$AO406)+ABS(Survey!$AP406)-ABS(Survey!$AQ406)+ABS(Survey!$AR406)-ABS(Survey!$AS406)+Survey!$AT406</f>
        <v>0</v>
      </c>
      <c r="AX406" s="46" t="str">
        <f t="shared" si="256"/>
        <v>No holdings</v>
      </c>
      <c r="AY406" s="37">
        <f t="shared" si="257"/>
        <v>0</v>
      </c>
      <c r="AZ406" s="196" t="str">
        <f t="shared" si="258"/>
        <v>Pass</v>
      </c>
      <c r="BA406" s="54" t="b">
        <f>IF(ABS(Survey!$AT406)=0,TRUE,FALSE)</f>
        <v>1</v>
      </c>
      <c r="BB406" s="53" t="b">
        <f>NOT(ISBLANK(Survey!$AU406))</f>
        <v>0</v>
      </c>
      <c r="BC406" s="37" t="str">
        <f t="shared" si="259"/>
        <v>Fail</v>
      </c>
      <c r="BD406" s="38">
        <f>ABS(Survey!$AL406)</f>
        <v>0</v>
      </c>
      <c r="BE406" s="38" cm="1">
        <f t="array" ref="BE406">SUM(SUMIF(Survey!AW406:BD406,{"&gt;0","&lt;0"})*{1,-1})-SUM(SUMIF(Survey!BF406:BM406,{"&gt;0","&lt;0"})*{1,-1})</f>
        <v>0</v>
      </c>
      <c r="BF406" s="46" t="str">
        <f t="shared" si="260"/>
        <v>No holdings</v>
      </c>
      <c r="BG406" s="37">
        <f t="shared" si="261"/>
        <v>0</v>
      </c>
      <c r="BH406" s="196" t="str">
        <f t="shared" si="262"/>
        <v>Fail</v>
      </c>
      <c r="BI406" s="47">
        <f>ABS(Survey!$AL406)</f>
        <v>0</v>
      </c>
      <c r="BJ406" s="47" cm="1">
        <f t="array" ref="BJ406">SUM(SUMIF(Survey!BO406:CH406,{"&gt;0","&lt;0"})*{1,-1})-SUM(SUMIF(Survey!CJ406:DC406,{"&gt;0","&lt;0"})*{1,-1})</f>
        <v>0</v>
      </c>
      <c r="BK406" s="48" t="str">
        <f t="shared" si="263"/>
        <v>No holdings</v>
      </c>
      <c r="BL406" s="49">
        <f t="shared" si="264"/>
        <v>0</v>
      </c>
      <c r="BM406" s="196" t="str">
        <f t="shared" si="265"/>
        <v>Pass</v>
      </c>
      <c r="BN406" s="54" t="b">
        <f>IF(ABS(Survey!$CH406)=0,TRUE,FALSE)</f>
        <v>1</v>
      </c>
      <c r="BO406" s="53" t="b">
        <f>NOT(ISBLANK(Survey!$CI406))</f>
        <v>0</v>
      </c>
      <c r="BP406" s="196" t="str">
        <f t="shared" si="266"/>
        <v>Pass</v>
      </c>
      <c r="BQ406" s="54" t="b">
        <f>IF(ABS(Survey!$DC406)=0,TRUE,FALSE)</f>
        <v>1</v>
      </c>
      <c r="BR406" s="53" t="b">
        <f>NOT(ISBLANK(Survey!$DD406))</f>
        <v>0</v>
      </c>
      <c r="BS406" s="37" t="str">
        <f t="shared" si="267"/>
        <v>Pass</v>
      </c>
      <c r="BT406" s="38" cm="1">
        <f t="array" ref="BT406">SUM(SUMIF(Survey!CD406,{"&gt;0","&lt;0"})*{1,-1})+SUM(SUMIF(Survey!CY406,{"&gt;0","&lt;0"})*{1,-1})</f>
        <v>0</v>
      </c>
      <c r="BU406" s="38">
        <f>SUM(SUMIF(Survey!DF406:DL406,{"&gt;0","&lt;0"})*{1,-1})+SUM(SUMIF(Survey!DN406:DT406,{"&gt;0","&lt;0"})*{1,-1})</f>
        <v>0</v>
      </c>
      <c r="BV406" s="37">
        <f t="shared" si="268"/>
        <v>0</v>
      </c>
      <c r="BW406" s="37">
        <f t="shared" si="269"/>
        <v>0</v>
      </c>
      <c r="BX406" s="196" t="str">
        <f t="shared" si="270"/>
        <v>Pass</v>
      </c>
      <c r="BY406" s="54" t="b">
        <f>IF(ABS(Survey!$DL406)=0,TRUE,FALSE)</f>
        <v>1</v>
      </c>
      <c r="BZ406" s="53" t="b">
        <f>NOT(ISBLANK(Survey!DM406))</f>
        <v>0</v>
      </c>
      <c r="CA406" s="196" t="str">
        <f t="shared" si="271"/>
        <v>Pass</v>
      </c>
      <c r="CB406" s="54" t="b">
        <f>IF(ABS(Survey!$DT406)=0,TRUE,FALSE)</f>
        <v>1</v>
      </c>
      <c r="CC406" s="53" t="b">
        <f>NOT(ISBLANK(Survey!$DU406))</f>
        <v>0</v>
      </c>
      <c r="CD406" s="196" t="str">
        <f t="shared" si="272"/>
        <v>Fail</v>
      </c>
      <c r="CE406" s="47">
        <f>SUM(SUMIF(Survey!EA406:EC406,{"&gt;0","&lt;0"})*{1,-1})</f>
        <v>0</v>
      </c>
      <c r="CF406" s="50">
        <f t="shared" si="273"/>
        <v>0</v>
      </c>
      <c r="CG406" s="50">
        <f t="shared" si="274"/>
        <v>100</v>
      </c>
      <c r="CH406" s="48" t="b">
        <f>IF(OR(Survey!$M406="ETF",Survey!$M406="ETF, alternative mutual fund",Survey!$M406="Closed-end", Survey!$M406="Split share corp"),TRUE,FALSE)</f>
        <v>0</v>
      </c>
      <c r="CI406" s="196" t="str">
        <f t="shared" si="275"/>
        <v>Fail</v>
      </c>
      <c r="CJ406" s="47">
        <f>SUM(SUMIF(Survey!EE406:EK406,{"&gt;0","&lt;0"})*{1,-1})</f>
        <v>0</v>
      </c>
      <c r="CK406" s="50">
        <f t="shared" si="276"/>
        <v>0</v>
      </c>
      <c r="CL406" s="49">
        <f t="shared" si="277"/>
        <v>100</v>
      </c>
      <c r="CM406" s="196" t="str">
        <f t="shared" si="278"/>
        <v>Fail</v>
      </c>
      <c r="CN406" s="47">
        <f>SUM(SUMIF(Survey!EM406:ES406,{"&gt;0","&lt;0"})*{1,-1})</f>
        <v>0</v>
      </c>
      <c r="CO406" s="50">
        <f t="shared" si="279"/>
        <v>0</v>
      </c>
      <c r="CP406" s="49">
        <f t="shared" si="280"/>
        <v>100</v>
      </c>
    </row>
    <row r="407" spans="1:94">
      <c r="A407" s="1">
        <v>404</v>
      </c>
      <c r="B407" s="37" t="str">
        <f t="shared" si="241"/>
        <v>Pass</v>
      </c>
      <c r="C407" s="37" t="str">
        <f>IF(COUNTBLANK(Survey!B407:ET407)=$C$2, "Pass", "Fail")</f>
        <v>Pass</v>
      </c>
      <c r="D407" s="37" t="str">
        <f t="shared" si="242"/>
        <v>Fail</v>
      </c>
      <c r="F407" s="196" t="str">
        <f t="shared" si="243"/>
        <v>Fail</v>
      </c>
      <c r="G407" s="43">
        <f>COUNTBLANK(Survey!B407:D407)+COUNTBLANK(Survey!G407)+COUNTBLANK(Survey!I407)+COUNTBLANK(Survey!L407:M407)+COUNTBLANK(Survey!P407)+COUNTBLANK(Survey!S407:U407)+COUNTBLANK(Survey!AA407:AC407)+COUNTBLANK(Survey!AF407:AG407)+COUNTBLANK(Survey!AK407)</f>
        <v>17</v>
      </c>
      <c r="H407" s="196" t="str">
        <f t="shared" si="244"/>
        <v>Pass</v>
      </c>
      <c r="I407" s="44">
        <f>LEN(Survey!E407)</f>
        <v>0</v>
      </c>
      <c r="J407" s="196" t="str">
        <f t="shared" si="245"/>
        <v>Pass</v>
      </c>
      <c r="K407" s="43">
        <f>LEN(Survey!F407)</f>
        <v>0</v>
      </c>
      <c r="L407" s="196" t="str">
        <f t="shared" si="246"/>
        <v>Pass</v>
      </c>
      <c r="M407" s="44">
        <f>LEN(Survey!H407)</f>
        <v>0</v>
      </c>
      <c r="N407" s="43" t="str">
        <f>IF(Survey!$L407="Prospectus fund", "Yes", "No")</f>
        <v>No</v>
      </c>
      <c r="O407" s="196" t="str">
        <f t="shared" si="247"/>
        <v>Pass</v>
      </c>
      <c r="P407" s="44">
        <f>MOD((LEN(Survey!J407)+2),11)</f>
        <v>2</v>
      </c>
      <c r="Q407" s="48" t="b">
        <f>IF(OR(Survey!$M407="ETF",Survey!$M407="ETF, alternative mutual fund",Survey!$M407="Closed-end", Survey!$M407="Split share corp", Survey!$I407="Yes"),TRUE,FALSE)</f>
        <v>0</v>
      </c>
      <c r="R407" s="196" t="str">
        <f>IFERROR(IF(AND(OR(U407=V407,V407 = "Either"),NOT(ISBLANK(Survey!K407))),"Pass","Fail"),"Pass")</f>
        <v>Fail</v>
      </c>
      <c r="S407" s="47" cm="1">
        <f t="array" ref="S407">SUM(SUMIF(Survey!BO407:CH407,{"&gt;0","&lt;0"})*{1,-1})</f>
        <v>0</v>
      </c>
      <c r="T407" s="54" cm="1">
        <f t="array" ref="T407">SUM(SUMIF(Survey!BR407,{"&gt;0","&lt;0"})*{1,-1})+SUM(SUMIF(Survey!CB407,{"&gt;0","&lt;0"})*{1,-1})</f>
        <v>0</v>
      </c>
      <c r="U407" s="54">
        <f>Survey!K407</f>
        <v>0</v>
      </c>
      <c r="V407" s="53" t="str">
        <f t="shared" si="248"/>
        <v>Stand-alone</v>
      </c>
      <c r="W407" s="196" t="str">
        <f t="shared" si="249"/>
        <v>Fail</v>
      </c>
      <c r="X407" s="93" cm="1">
        <f t="array" ref="X407">SUM(SUMIF(Survey!BO407:CH407,{"&gt;0","&lt;0"})*{1,-1})+SUM(SUMIF(Survey!CJ407:DC407,{"&gt;0","&lt;0"})*{1,-1})</f>
        <v>0</v>
      </c>
      <c r="Y407" s="93">
        <f>IFERROR(X407/(Survey!$AL407),0)</f>
        <v>0</v>
      </c>
      <c r="Z407" s="198" t="b">
        <f>IF(OR(Survey!$M407="Alternative strategy or hedge",Survey!$M407="Other",Survey!$L407="Prospectus fund"),TRUE,FALSE)</f>
        <v>0</v>
      </c>
      <c r="AA407" s="198" t="b">
        <f>NOT(ISBLANK(Survey!$M407))</f>
        <v>0</v>
      </c>
      <c r="AB407" s="196" t="str">
        <f t="shared" si="250"/>
        <v>Pass</v>
      </c>
      <c r="AC407" s="54" t="b">
        <f>NOT(ISNUMBER(SEARCH("Other",Survey!$P407)))</f>
        <v>1</v>
      </c>
      <c r="AD407" s="53" t="b">
        <f>NOT(ISBLANK(Survey!$Q407))</f>
        <v>0</v>
      </c>
      <c r="AE407" s="239" t="str" cm="1">
        <f t="array" ref="AE407">IF(OR(IF(OR($AG407+$AH407 = 2, $AI407=1), FALSE, TRUE), AND($AF407:$AF407 = 0)),"Pass","Fail")</f>
        <v>Pass</v>
      </c>
      <c r="AF407" s="235">
        <f>COUNTBLANK(Survey!$W407:$Z407)</f>
        <v>4</v>
      </c>
      <c r="AG407" s="235">
        <f>IF(Survey!$I407="Yes",1,0)</f>
        <v>0</v>
      </c>
      <c r="AH407" s="235">
        <f>IF(OR(Survey!$M407="Mutual fund",Survey!$M407="Alternative mutual fund",Survey!$M407="Money market"),1,0)</f>
        <v>0</v>
      </c>
      <c r="AI407" s="240">
        <f>IF(OR(Survey!$M407="ETF",Survey!$M407="ETF, alternative mutual fund"),1,0)</f>
        <v>0</v>
      </c>
      <c r="AJ407" s="196" t="str">
        <f t="shared" si="251"/>
        <v>Pass</v>
      </c>
      <c r="AK407" s="54" t="b">
        <f>NOT(ISNUMBER(SEARCH("Yes",Survey!$AC407)))</f>
        <v>1</v>
      </c>
      <c r="AL407" s="53" t="b">
        <f>IF(COUNTBLANK(Survey!$AD407:$AE407)=0,TRUE, FALSE)</f>
        <v>0</v>
      </c>
      <c r="AM407" s="196" t="str">
        <f t="shared" si="252"/>
        <v>Pass</v>
      </c>
      <c r="AN407" s="54" t="b">
        <f>NOT(ISNUMBER(SEARCH("Yes",Survey!$AF407)))</f>
        <v>1</v>
      </c>
      <c r="AO407" s="53" t="b">
        <f>NOT(ISBLANK(Survey!$AH407))</f>
        <v>0</v>
      </c>
      <c r="AP407" s="196" t="str">
        <f t="shared" si="253"/>
        <v>Pass</v>
      </c>
      <c r="AQ407" s="54" t="b">
        <f>NOT(OR(ISNUMBER(SEARCH("Other",Survey!$AH407)),ISNUMBER(SEARCH("Multiple",Survey!$AH407))))</f>
        <v>1</v>
      </c>
      <c r="AR407" s="53" t="b">
        <f>NOT(ISBLANK(Survey!$AI407))</f>
        <v>0</v>
      </c>
      <c r="AS407" s="196" t="str">
        <f t="shared" si="254"/>
        <v>Fail</v>
      </c>
      <c r="AT407" s="45">
        <f>(Survey!$AL407)</f>
        <v>0</v>
      </c>
      <c r="AU407" s="37" t="str">
        <f t="shared" si="255"/>
        <v>Fail</v>
      </c>
      <c r="AV407" s="38">
        <f>ABS(Survey!$AL407)</f>
        <v>0</v>
      </c>
      <c r="AW407" s="64">
        <f>ABS(Survey!$AM407)+Survey!$AN407-ABS(Survey!$AO407)+ABS(Survey!$AP407)-ABS(Survey!$AQ407)+ABS(Survey!$AR407)-ABS(Survey!$AS407)+Survey!$AT407</f>
        <v>0</v>
      </c>
      <c r="AX407" s="46" t="str">
        <f t="shared" si="256"/>
        <v>No holdings</v>
      </c>
      <c r="AY407" s="37">
        <f t="shared" si="257"/>
        <v>0</v>
      </c>
      <c r="AZ407" s="196" t="str">
        <f t="shared" si="258"/>
        <v>Pass</v>
      </c>
      <c r="BA407" s="54" t="b">
        <f>IF(ABS(Survey!$AT407)=0,TRUE,FALSE)</f>
        <v>1</v>
      </c>
      <c r="BB407" s="53" t="b">
        <f>NOT(ISBLANK(Survey!$AU407))</f>
        <v>0</v>
      </c>
      <c r="BC407" s="37" t="str">
        <f t="shared" si="259"/>
        <v>Fail</v>
      </c>
      <c r="BD407" s="38">
        <f>ABS(Survey!$AL407)</f>
        <v>0</v>
      </c>
      <c r="BE407" s="38" cm="1">
        <f t="array" ref="BE407">SUM(SUMIF(Survey!AW407:BD407,{"&gt;0","&lt;0"})*{1,-1})-SUM(SUMIF(Survey!BF407:BM407,{"&gt;0","&lt;0"})*{1,-1})</f>
        <v>0</v>
      </c>
      <c r="BF407" s="46" t="str">
        <f t="shared" si="260"/>
        <v>No holdings</v>
      </c>
      <c r="BG407" s="37">
        <f t="shared" si="261"/>
        <v>0</v>
      </c>
      <c r="BH407" s="196" t="str">
        <f t="shared" si="262"/>
        <v>Fail</v>
      </c>
      <c r="BI407" s="47">
        <f>ABS(Survey!$AL407)</f>
        <v>0</v>
      </c>
      <c r="BJ407" s="47" cm="1">
        <f t="array" ref="BJ407">SUM(SUMIF(Survey!BO407:CH407,{"&gt;0","&lt;0"})*{1,-1})-SUM(SUMIF(Survey!CJ407:DC407,{"&gt;0","&lt;0"})*{1,-1})</f>
        <v>0</v>
      </c>
      <c r="BK407" s="48" t="str">
        <f t="shared" si="263"/>
        <v>No holdings</v>
      </c>
      <c r="BL407" s="49">
        <f t="shared" si="264"/>
        <v>0</v>
      </c>
      <c r="BM407" s="196" t="str">
        <f t="shared" si="265"/>
        <v>Pass</v>
      </c>
      <c r="BN407" s="54" t="b">
        <f>IF(ABS(Survey!$CH407)=0,TRUE,FALSE)</f>
        <v>1</v>
      </c>
      <c r="BO407" s="53" t="b">
        <f>NOT(ISBLANK(Survey!$CI407))</f>
        <v>0</v>
      </c>
      <c r="BP407" s="196" t="str">
        <f t="shared" si="266"/>
        <v>Pass</v>
      </c>
      <c r="BQ407" s="54" t="b">
        <f>IF(ABS(Survey!$DC407)=0,TRUE,FALSE)</f>
        <v>1</v>
      </c>
      <c r="BR407" s="53" t="b">
        <f>NOT(ISBLANK(Survey!$DD407))</f>
        <v>0</v>
      </c>
      <c r="BS407" s="37" t="str">
        <f t="shared" si="267"/>
        <v>Pass</v>
      </c>
      <c r="BT407" s="38" cm="1">
        <f t="array" ref="BT407">SUM(SUMIF(Survey!CD407,{"&gt;0","&lt;0"})*{1,-1})+SUM(SUMIF(Survey!CY407,{"&gt;0","&lt;0"})*{1,-1})</f>
        <v>0</v>
      </c>
      <c r="BU407" s="38">
        <f>SUM(SUMIF(Survey!DF407:DL407,{"&gt;0","&lt;0"})*{1,-1})+SUM(SUMIF(Survey!DN407:DT407,{"&gt;0","&lt;0"})*{1,-1})</f>
        <v>0</v>
      </c>
      <c r="BV407" s="37">
        <f t="shared" si="268"/>
        <v>0</v>
      </c>
      <c r="BW407" s="37">
        <f t="shared" si="269"/>
        <v>0</v>
      </c>
      <c r="BX407" s="196" t="str">
        <f t="shared" si="270"/>
        <v>Pass</v>
      </c>
      <c r="BY407" s="54" t="b">
        <f>IF(ABS(Survey!$DL407)=0,TRUE,FALSE)</f>
        <v>1</v>
      </c>
      <c r="BZ407" s="53" t="b">
        <f>NOT(ISBLANK(Survey!DM407))</f>
        <v>0</v>
      </c>
      <c r="CA407" s="196" t="str">
        <f t="shared" si="271"/>
        <v>Pass</v>
      </c>
      <c r="CB407" s="54" t="b">
        <f>IF(ABS(Survey!$DT407)=0,TRUE,FALSE)</f>
        <v>1</v>
      </c>
      <c r="CC407" s="53" t="b">
        <f>NOT(ISBLANK(Survey!$DU407))</f>
        <v>0</v>
      </c>
      <c r="CD407" s="196" t="str">
        <f t="shared" si="272"/>
        <v>Fail</v>
      </c>
      <c r="CE407" s="47">
        <f>SUM(SUMIF(Survey!EA407:EC407,{"&gt;0","&lt;0"})*{1,-1})</f>
        <v>0</v>
      </c>
      <c r="CF407" s="50">
        <f t="shared" si="273"/>
        <v>0</v>
      </c>
      <c r="CG407" s="50">
        <f t="shared" si="274"/>
        <v>100</v>
      </c>
      <c r="CH407" s="48" t="b">
        <f>IF(OR(Survey!$M407="ETF",Survey!$M407="ETF, alternative mutual fund",Survey!$M407="Closed-end", Survey!$M407="Split share corp"),TRUE,FALSE)</f>
        <v>0</v>
      </c>
      <c r="CI407" s="196" t="str">
        <f t="shared" si="275"/>
        <v>Fail</v>
      </c>
      <c r="CJ407" s="47">
        <f>SUM(SUMIF(Survey!EE407:EK407,{"&gt;0","&lt;0"})*{1,-1})</f>
        <v>0</v>
      </c>
      <c r="CK407" s="50">
        <f t="shared" si="276"/>
        <v>0</v>
      </c>
      <c r="CL407" s="49">
        <f t="shared" si="277"/>
        <v>100</v>
      </c>
      <c r="CM407" s="196" t="str">
        <f t="shared" si="278"/>
        <v>Fail</v>
      </c>
      <c r="CN407" s="47">
        <f>SUM(SUMIF(Survey!EM407:ES407,{"&gt;0","&lt;0"})*{1,-1})</f>
        <v>0</v>
      </c>
      <c r="CO407" s="50">
        <f t="shared" si="279"/>
        <v>0</v>
      </c>
      <c r="CP407" s="49">
        <f t="shared" si="280"/>
        <v>100</v>
      </c>
    </row>
    <row r="408" spans="1:94">
      <c r="A408" s="1">
        <v>405</v>
      </c>
      <c r="B408" s="37" t="str">
        <f t="shared" si="241"/>
        <v>Pass</v>
      </c>
      <c r="C408" s="37" t="str">
        <f>IF(COUNTBLANK(Survey!B408:ET408)=$C$2, "Pass", "Fail")</f>
        <v>Pass</v>
      </c>
      <c r="D408" s="37" t="str">
        <f t="shared" si="242"/>
        <v>Fail</v>
      </c>
      <c r="F408" s="196" t="str">
        <f t="shared" si="243"/>
        <v>Fail</v>
      </c>
      <c r="G408" s="43">
        <f>COUNTBLANK(Survey!B408:D408)+COUNTBLANK(Survey!G408)+COUNTBLANK(Survey!I408)+COUNTBLANK(Survey!L408:M408)+COUNTBLANK(Survey!P408)+COUNTBLANK(Survey!S408:U408)+COUNTBLANK(Survey!AA408:AC408)+COUNTBLANK(Survey!AF408:AG408)+COUNTBLANK(Survey!AK408)</f>
        <v>17</v>
      </c>
      <c r="H408" s="196" t="str">
        <f t="shared" si="244"/>
        <v>Pass</v>
      </c>
      <c r="I408" s="44">
        <f>LEN(Survey!E408)</f>
        <v>0</v>
      </c>
      <c r="J408" s="196" t="str">
        <f t="shared" si="245"/>
        <v>Pass</v>
      </c>
      <c r="K408" s="43">
        <f>LEN(Survey!F408)</f>
        <v>0</v>
      </c>
      <c r="L408" s="196" t="str">
        <f t="shared" si="246"/>
        <v>Pass</v>
      </c>
      <c r="M408" s="44">
        <f>LEN(Survey!H408)</f>
        <v>0</v>
      </c>
      <c r="N408" s="43" t="str">
        <f>IF(Survey!$L408="Prospectus fund", "Yes", "No")</f>
        <v>No</v>
      </c>
      <c r="O408" s="196" t="str">
        <f t="shared" si="247"/>
        <v>Pass</v>
      </c>
      <c r="P408" s="44">
        <f>MOD((LEN(Survey!J408)+2),11)</f>
        <v>2</v>
      </c>
      <c r="Q408" s="48" t="b">
        <f>IF(OR(Survey!$M408="ETF",Survey!$M408="ETF, alternative mutual fund",Survey!$M408="Closed-end", Survey!$M408="Split share corp", Survey!$I408="Yes"),TRUE,FALSE)</f>
        <v>0</v>
      </c>
      <c r="R408" s="196" t="str">
        <f>IFERROR(IF(AND(OR(U408=V408,V408 = "Either"),NOT(ISBLANK(Survey!K408))),"Pass","Fail"),"Pass")</f>
        <v>Fail</v>
      </c>
      <c r="S408" s="47" cm="1">
        <f t="array" ref="S408">SUM(SUMIF(Survey!BO408:CH408,{"&gt;0","&lt;0"})*{1,-1})</f>
        <v>0</v>
      </c>
      <c r="T408" s="54" cm="1">
        <f t="array" ref="T408">SUM(SUMIF(Survey!BR408,{"&gt;0","&lt;0"})*{1,-1})+SUM(SUMIF(Survey!CB408,{"&gt;0","&lt;0"})*{1,-1})</f>
        <v>0</v>
      </c>
      <c r="U408" s="54">
        <f>Survey!K408</f>
        <v>0</v>
      </c>
      <c r="V408" s="53" t="str">
        <f t="shared" si="248"/>
        <v>Stand-alone</v>
      </c>
      <c r="W408" s="196" t="str">
        <f t="shared" si="249"/>
        <v>Fail</v>
      </c>
      <c r="X408" s="93" cm="1">
        <f t="array" ref="X408">SUM(SUMIF(Survey!BO408:CH408,{"&gt;0","&lt;0"})*{1,-1})+SUM(SUMIF(Survey!CJ408:DC408,{"&gt;0","&lt;0"})*{1,-1})</f>
        <v>0</v>
      </c>
      <c r="Y408" s="93">
        <f>IFERROR(X408/(Survey!$AL408),0)</f>
        <v>0</v>
      </c>
      <c r="Z408" s="198" t="b">
        <f>IF(OR(Survey!$M408="Alternative strategy or hedge",Survey!$M408="Other",Survey!$L408="Prospectus fund"),TRUE,FALSE)</f>
        <v>0</v>
      </c>
      <c r="AA408" s="198" t="b">
        <f>NOT(ISBLANK(Survey!$M408))</f>
        <v>0</v>
      </c>
      <c r="AB408" s="196" t="str">
        <f t="shared" si="250"/>
        <v>Pass</v>
      </c>
      <c r="AC408" s="54" t="b">
        <f>NOT(ISNUMBER(SEARCH("Other",Survey!$P408)))</f>
        <v>1</v>
      </c>
      <c r="AD408" s="53" t="b">
        <f>NOT(ISBLANK(Survey!$Q408))</f>
        <v>0</v>
      </c>
      <c r="AE408" s="239" t="str" cm="1">
        <f t="array" ref="AE408">IF(OR(IF(OR($AG408+$AH408 = 2, $AI408=1), FALSE, TRUE), AND($AF408:$AF408 = 0)),"Pass","Fail")</f>
        <v>Pass</v>
      </c>
      <c r="AF408" s="235">
        <f>COUNTBLANK(Survey!$W408:$Z408)</f>
        <v>4</v>
      </c>
      <c r="AG408" s="235">
        <f>IF(Survey!$I408="Yes",1,0)</f>
        <v>0</v>
      </c>
      <c r="AH408" s="235">
        <f>IF(OR(Survey!$M408="Mutual fund",Survey!$M408="Alternative mutual fund",Survey!$M408="Money market"),1,0)</f>
        <v>0</v>
      </c>
      <c r="AI408" s="240">
        <f>IF(OR(Survey!$M408="ETF",Survey!$M408="ETF, alternative mutual fund"),1,0)</f>
        <v>0</v>
      </c>
      <c r="AJ408" s="196" t="str">
        <f t="shared" si="251"/>
        <v>Pass</v>
      </c>
      <c r="AK408" s="54" t="b">
        <f>NOT(ISNUMBER(SEARCH("Yes",Survey!$AC408)))</f>
        <v>1</v>
      </c>
      <c r="AL408" s="53" t="b">
        <f>IF(COUNTBLANK(Survey!$AD408:$AE408)=0,TRUE, FALSE)</f>
        <v>0</v>
      </c>
      <c r="AM408" s="196" t="str">
        <f t="shared" si="252"/>
        <v>Pass</v>
      </c>
      <c r="AN408" s="54" t="b">
        <f>NOT(ISNUMBER(SEARCH("Yes",Survey!$AF408)))</f>
        <v>1</v>
      </c>
      <c r="AO408" s="53" t="b">
        <f>NOT(ISBLANK(Survey!$AH408))</f>
        <v>0</v>
      </c>
      <c r="AP408" s="196" t="str">
        <f t="shared" si="253"/>
        <v>Pass</v>
      </c>
      <c r="AQ408" s="54" t="b">
        <f>NOT(OR(ISNUMBER(SEARCH("Other",Survey!$AH408)),ISNUMBER(SEARCH("Multiple",Survey!$AH408))))</f>
        <v>1</v>
      </c>
      <c r="AR408" s="53" t="b">
        <f>NOT(ISBLANK(Survey!$AI408))</f>
        <v>0</v>
      </c>
      <c r="AS408" s="196" t="str">
        <f t="shared" si="254"/>
        <v>Fail</v>
      </c>
      <c r="AT408" s="45">
        <f>(Survey!$AL408)</f>
        <v>0</v>
      </c>
      <c r="AU408" s="37" t="str">
        <f t="shared" si="255"/>
        <v>Fail</v>
      </c>
      <c r="AV408" s="38">
        <f>ABS(Survey!$AL408)</f>
        <v>0</v>
      </c>
      <c r="AW408" s="64">
        <f>ABS(Survey!$AM408)+Survey!$AN408-ABS(Survey!$AO408)+ABS(Survey!$AP408)-ABS(Survey!$AQ408)+ABS(Survey!$AR408)-ABS(Survey!$AS408)+Survey!$AT408</f>
        <v>0</v>
      </c>
      <c r="AX408" s="46" t="str">
        <f t="shared" si="256"/>
        <v>No holdings</v>
      </c>
      <c r="AY408" s="37">
        <f t="shared" si="257"/>
        <v>0</v>
      </c>
      <c r="AZ408" s="196" t="str">
        <f t="shared" si="258"/>
        <v>Pass</v>
      </c>
      <c r="BA408" s="54" t="b">
        <f>IF(ABS(Survey!$AT408)=0,TRUE,FALSE)</f>
        <v>1</v>
      </c>
      <c r="BB408" s="53" t="b">
        <f>NOT(ISBLANK(Survey!$AU408))</f>
        <v>0</v>
      </c>
      <c r="BC408" s="37" t="str">
        <f t="shared" si="259"/>
        <v>Fail</v>
      </c>
      <c r="BD408" s="38">
        <f>ABS(Survey!$AL408)</f>
        <v>0</v>
      </c>
      <c r="BE408" s="38" cm="1">
        <f t="array" ref="BE408">SUM(SUMIF(Survey!AW408:BD408,{"&gt;0","&lt;0"})*{1,-1})-SUM(SUMIF(Survey!BF408:BM408,{"&gt;0","&lt;0"})*{1,-1})</f>
        <v>0</v>
      </c>
      <c r="BF408" s="46" t="str">
        <f t="shared" si="260"/>
        <v>No holdings</v>
      </c>
      <c r="BG408" s="37">
        <f t="shared" si="261"/>
        <v>0</v>
      </c>
      <c r="BH408" s="196" t="str">
        <f t="shared" si="262"/>
        <v>Fail</v>
      </c>
      <c r="BI408" s="47">
        <f>ABS(Survey!$AL408)</f>
        <v>0</v>
      </c>
      <c r="BJ408" s="47" cm="1">
        <f t="array" ref="BJ408">SUM(SUMIF(Survey!BO408:CH408,{"&gt;0","&lt;0"})*{1,-1})-SUM(SUMIF(Survey!CJ408:DC408,{"&gt;0","&lt;0"})*{1,-1})</f>
        <v>0</v>
      </c>
      <c r="BK408" s="48" t="str">
        <f t="shared" si="263"/>
        <v>No holdings</v>
      </c>
      <c r="BL408" s="49">
        <f t="shared" si="264"/>
        <v>0</v>
      </c>
      <c r="BM408" s="196" t="str">
        <f t="shared" si="265"/>
        <v>Pass</v>
      </c>
      <c r="BN408" s="54" t="b">
        <f>IF(ABS(Survey!$CH408)=0,TRUE,FALSE)</f>
        <v>1</v>
      </c>
      <c r="BO408" s="53" t="b">
        <f>NOT(ISBLANK(Survey!$CI408))</f>
        <v>0</v>
      </c>
      <c r="BP408" s="196" t="str">
        <f t="shared" si="266"/>
        <v>Pass</v>
      </c>
      <c r="BQ408" s="54" t="b">
        <f>IF(ABS(Survey!$DC408)=0,TRUE,FALSE)</f>
        <v>1</v>
      </c>
      <c r="BR408" s="53" t="b">
        <f>NOT(ISBLANK(Survey!$DD408))</f>
        <v>0</v>
      </c>
      <c r="BS408" s="37" t="str">
        <f t="shared" si="267"/>
        <v>Pass</v>
      </c>
      <c r="BT408" s="38" cm="1">
        <f t="array" ref="BT408">SUM(SUMIF(Survey!CD408,{"&gt;0","&lt;0"})*{1,-1})+SUM(SUMIF(Survey!CY408,{"&gt;0","&lt;0"})*{1,-1})</f>
        <v>0</v>
      </c>
      <c r="BU408" s="38">
        <f>SUM(SUMIF(Survey!DF408:DL408,{"&gt;0","&lt;0"})*{1,-1})+SUM(SUMIF(Survey!DN408:DT408,{"&gt;0","&lt;0"})*{1,-1})</f>
        <v>0</v>
      </c>
      <c r="BV408" s="37">
        <f t="shared" si="268"/>
        <v>0</v>
      </c>
      <c r="BW408" s="37">
        <f t="shared" si="269"/>
        <v>0</v>
      </c>
      <c r="BX408" s="196" t="str">
        <f t="shared" si="270"/>
        <v>Pass</v>
      </c>
      <c r="BY408" s="54" t="b">
        <f>IF(ABS(Survey!$DL408)=0,TRUE,FALSE)</f>
        <v>1</v>
      </c>
      <c r="BZ408" s="53" t="b">
        <f>NOT(ISBLANK(Survey!DM408))</f>
        <v>0</v>
      </c>
      <c r="CA408" s="196" t="str">
        <f t="shared" si="271"/>
        <v>Pass</v>
      </c>
      <c r="CB408" s="54" t="b">
        <f>IF(ABS(Survey!$DT408)=0,TRUE,FALSE)</f>
        <v>1</v>
      </c>
      <c r="CC408" s="53" t="b">
        <f>NOT(ISBLANK(Survey!$DU408))</f>
        <v>0</v>
      </c>
      <c r="CD408" s="196" t="str">
        <f t="shared" si="272"/>
        <v>Fail</v>
      </c>
      <c r="CE408" s="47">
        <f>SUM(SUMIF(Survey!EA408:EC408,{"&gt;0","&lt;0"})*{1,-1})</f>
        <v>0</v>
      </c>
      <c r="CF408" s="50">
        <f t="shared" si="273"/>
        <v>0</v>
      </c>
      <c r="CG408" s="50">
        <f t="shared" si="274"/>
        <v>100</v>
      </c>
      <c r="CH408" s="48" t="b">
        <f>IF(OR(Survey!$M408="ETF",Survey!$M408="ETF, alternative mutual fund",Survey!$M408="Closed-end", Survey!$M408="Split share corp"),TRUE,FALSE)</f>
        <v>0</v>
      </c>
      <c r="CI408" s="196" t="str">
        <f t="shared" si="275"/>
        <v>Fail</v>
      </c>
      <c r="CJ408" s="47">
        <f>SUM(SUMIF(Survey!EE408:EK408,{"&gt;0","&lt;0"})*{1,-1})</f>
        <v>0</v>
      </c>
      <c r="CK408" s="50">
        <f t="shared" si="276"/>
        <v>0</v>
      </c>
      <c r="CL408" s="49">
        <f t="shared" si="277"/>
        <v>100</v>
      </c>
      <c r="CM408" s="196" t="str">
        <f t="shared" si="278"/>
        <v>Fail</v>
      </c>
      <c r="CN408" s="47">
        <f>SUM(SUMIF(Survey!EM408:ES408,{"&gt;0","&lt;0"})*{1,-1})</f>
        <v>0</v>
      </c>
      <c r="CO408" s="50">
        <f t="shared" si="279"/>
        <v>0</v>
      </c>
      <c r="CP408" s="49">
        <f t="shared" si="280"/>
        <v>100</v>
      </c>
    </row>
    <row r="409" spans="1:94">
      <c r="A409" s="1">
        <v>406</v>
      </c>
      <c r="B409" s="37" t="str">
        <f t="shared" si="241"/>
        <v>Pass</v>
      </c>
      <c r="C409" s="37" t="str">
        <f>IF(COUNTBLANK(Survey!B409:ET409)=$C$2, "Pass", "Fail")</f>
        <v>Pass</v>
      </c>
      <c r="D409" s="37" t="str">
        <f t="shared" si="242"/>
        <v>Fail</v>
      </c>
      <c r="F409" s="196" t="str">
        <f t="shared" si="243"/>
        <v>Fail</v>
      </c>
      <c r="G409" s="43">
        <f>COUNTBLANK(Survey!B409:D409)+COUNTBLANK(Survey!G409)+COUNTBLANK(Survey!I409)+COUNTBLANK(Survey!L409:M409)+COUNTBLANK(Survey!P409)+COUNTBLANK(Survey!S409:U409)+COUNTBLANK(Survey!AA409:AC409)+COUNTBLANK(Survey!AF409:AG409)+COUNTBLANK(Survey!AK409)</f>
        <v>17</v>
      </c>
      <c r="H409" s="196" t="str">
        <f t="shared" si="244"/>
        <v>Pass</v>
      </c>
      <c r="I409" s="44">
        <f>LEN(Survey!E409)</f>
        <v>0</v>
      </c>
      <c r="J409" s="196" t="str">
        <f t="shared" si="245"/>
        <v>Pass</v>
      </c>
      <c r="K409" s="43">
        <f>LEN(Survey!F409)</f>
        <v>0</v>
      </c>
      <c r="L409" s="196" t="str">
        <f t="shared" si="246"/>
        <v>Pass</v>
      </c>
      <c r="M409" s="44">
        <f>LEN(Survey!H409)</f>
        <v>0</v>
      </c>
      <c r="N409" s="43" t="str">
        <f>IF(Survey!$L409="Prospectus fund", "Yes", "No")</f>
        <v>No</v>
      </c>
      <c r="O409" s="196" t="str">
        <f t="shared" si="247"/>
        <v>Pass</v>
      </c>
      <c r="P409" s="44">
        <f>MOD((LEN(Survey!J409)+2),11)</f>
        <v>2</v>
      </c>
      <c r="Q409" s="48" t="b">
        <f>IF(OR(Survey!$M409="ETF",Survey!$M409="ETF, alternative mutual fund",Survey!$M409="Closed-end", Survey!$M409="Split share corp", Survey!$I409="Yes"),TRUE,FALSE)</f>
        <v>0</v>
      </c>
      <c r="R409" s="196" t="str">
        <f>IFERROR(IF(AND(OR(U409=V409,V409 = "Either"),NOT(ISBLANK(Survey!K409))),"Pass","Fail"),"Pass")</f>
        <v>Fail</v>
      </c>
      <c r="S409" s="47" cm="1">
        <f t="array" ref="S409">SUM(SUMIF(Survey!BO409:CH409,{"&gt;0","&lt;0"})*{1,-1})</f>
        <v>0</v>
      </c>
      <c r="T409" s="54" cm="1">
        <f t="array" ref="T409">SUM(SUMIF(Survey!BR409,{"&gt;0","&lt;0"})*{1,-1})+SUM(SUMIF(Survey!CB409,{"&gt;0","&lt;0"})*{1,-1})</f>
        <v>0</v>
      </c>
      <c r="U409" s="54">
        <f>Survey!K409</f>
        <v>0</v>
      </c>
      <c r="V409" s="53" t="str">
        <f t="shared" si="248"/>
        <v>Stand-alone</v>
      </c>
      <c r="W409" s="196" t="str">
        <f t="shared" si="249"/>
        <v>Fail</v>
      </c>
      <c r="X409" s="93" cm="1">
        <f t="array" ref="X409">SUM(SUMIF(Survey!BO409:CH409,{"&gt;0","&lt;0"})*{1,-1})+SUM(SUMIF(Survey!CJ409:DC409,{"&gt;0","&lt;0"})*{1,-1})</f>
        <v>0</v>
      </c>
      <c r="Y409" s="93">
        <f>IFERROR(X409/(Survey!$AL409),0)</f>
        <v>0</v>
      </c>
      <c r="Z409" s="198" t="b">
        <f>IF(OR(Survey!$M409="Alternative strategy or hedge",Survey!$M409="Other",Survey!$L409="Prospectus fund"),TRUE,FALSE)</f>
        <v>0</v>
      </c>
      <c r="AA409" s="198" t="b">
        <f>NOT(ISBLANK(Survey!$M409))</f>
        <v>0</v>
      </c>
      <c r="AB409" s="196" t="str">
        <f t="shared" si="250"/>
        <v>Pass</v>
      </c>
      <c r="AC409" s="54" t="b">
        <f>NOT(ISNUMBER(SEARCH("Other",Survey!$P409)))</f>
        <v>1</v>
      </c>
      <c r="AD409" s="53" t="b">
        <f>NOT(ISBLANK(Survey!$Q409))</f>
        <v>0</v>
      </c>
      <c r="AE409" s="239" t="str" cm="1">
        <f t="array" ref="AE409">IF(OR(IF(OR($AG409+$AH409 = 2, $AI409=1), FALSE, TRUE), AND($AF409:$AF409 = 0)),"Pass","Fail")</f>
        <v>Pass</v>
      </c>
      <c r="AF409" s="235">
        <f>COUNTBLANK(Survey!$W409:$Z409)</f>
        <v>4</v>
      </c>
      <c r="AG409" s="235">
        <f>IF(Survey!$I409="Yes",1,0)</f>
        <v>0</v>
      </c>
      <c r="AH409" s="235">
        <f>IF(OR(Survey!$M409="Mutual fund",Survey!$M409="Alternative mutual fund",Survey!$M409="Money market"),1,0)</f>
        <v>0</v>
      </c>
      <c r="AI409" s="240">
        <f>IF(OR(Survey!$M409="ETF",Survey!$M409="ETF, alternative mutual fund"),1,0)</f>
        <v>0</v>
      </c>
      <c r="AJ409" s="196" t="str">
        <f t="shared" si="251"/>
        <v>Pass</v>
      </c>
      <c r="AK409" s="54" t="b">
        <f>NOT(ISNUMBER(SEARCH("Yes",Survey!$AC409)))</f>
        <v>1</v>
      </c>
      <c r="AL409" s="53" t="b">
        <f>IF(COUNTBLANK(Survey!$AD409:$AE409)=0,TRUE, FALSE)</f>
        <v>0</v>
      </c>
      <c r="AM409" s="196" t="str">
        <f t="shared" si="252"/>
        <v>Pass</v>
      </c>
      <c r="AN409" s="54" t="b">
        <f>NOT(ISNUMBER(SEARCH("Yes",Survey!$AF409)))</f>
        <v>1</v>
      </c>
      <c r="AO409" s="53" t="b">
        <f>NOT(ISBLANK(Survey!$AH409))</f>
        <v>0</v>
      </c>
      <c r="AP409" s="196" t="str">
        <f t="shared" si="253"/>
        <v>Pass</v>
      </c>
      <c r="AQ409" s="54" t="b">
        <f>NOT(OR(ISNUMBER(SEARCH("Other",Survey!$AH409)),ISNUMBER(SEARCH("Multiple",Survey!$AH409))))</f>
        <v>1</v>
      </c>
      <c r="AR409" s="53" t="b">
        <f>NOT(ISBLANK(Survey!$AI409))</f>
        <v>0</v>
      </c>
      <c r="AS409" s="196" t="str">
        <f t="shared" si="254"/>
        <v>Fail</v>
      </c>
      <c r="AT409" s="45">
        <f>(Survey!$AL409)</f>
        <v>0</v>
      </c>
      <c r="AU409" s="37" t="str">
        <f t="shared" si="255"/>
        <v>Fail</v>
      </c>
      <c r="AV409" s="38">
        <f>ABS(Survey!$AL409)</f>
        <v>0</v>
      </c>
      <c r="AW409" s="64">
        <f>ABS(Survey!$AM409)+Survey!$AN409-ABS(Survey!$AO409)+ABS(Survey!$AP409)-ABS(Survey!$AQ409)+ABS(Survey!$AR409)-ABS(Survey!$AS409)+Survey!$AT409</f>
        <v>0</v>
      </c>
      <c r="AX409" s="46" t="str">
        <f t="shared" si="256"/>
        <v>No holdings</v>
      </c>
      <c r="AY409" s="37">
        <f t="shared" si="257"/>
        <v>0</v>
      </c>
      <c r="AZ409" s="196" t="str">
        <f t="shared" si="258"/>
        <v>Pass</v>
      </c>
      <c r="BA409" s="54" t="b">
        <f>IF(ABS(Survey!$AT409)=0,TRUE,FALSE)</f>
        <v>1</v>
      </c>
      <c r="BB409" s="53" t="b">
        <f>NOT(ISBLANK(Survey!$AU409))</f>
        <v>0</v>
      </c>
      <c r="BC409" s="37" t="str">
        <f t="shared" si="259"/>
        <v>Fail</v>
      </c>
      <c r="BD409" s="38">
        <f>ABS(Survey!$AL409)</f>
        <v>0</v>
      </c>
      <c r="BE409" s="38" cm="1">
        <f t="array" ref="BE409">SUM(SUMIF(Survey!AW409:BD409,{"&gt;0","&lt;0"})*{1,-1})-SUM(SUMIF(Survey!BF409:BM409,{"&gt;0","&lt;0"})*{1,-1})</f>
        <v>0</v>
      </c>
      <c r="BF409" s="46" t="str">
        <f t="shared" si="260"/>
        <v>No holdings</v>
      </c>
      <c r="BG409" s="37">
        <f t="shared" si="261"/>
        <v>0</v>
      </c>
      <c r="BH409" s="196" t="str">
        <f t="shared" si="262"/>
        <v>Fail</v>
      </c>
      <c r="BI409" s="47">
        <f>ABS(Survey!$AL409)</f>
        <v>0</v>
      </c>
      <c r="BJ409" s="47" cm="1">
        <f t="array" ref="BJ409">SUM(SUMIF(Survey!BO409:CH409,{"&gt;0","&lt;0"})*{1,-1})-SUM(SUMIF(Survey!CJ409:DC409,{"&gt;0","&lt;0"})*{1,-1})</f>
        <v>0</v>
      </c>
      <c r="BK409" s="48" t="str">
        <f t="shared" si="263"/>
        <v>No holdings</v>
      </c>
      <c r="BL409" s="49">
        <f t="shared" si="264"/>
        <v>0</v>
      </c>
      <c r="BM409" s="196" t="str">
        <f t="shared" si="265"/>
        <v>Pass</v>
      </c>
      <c r="BN409" s="54" t="b">
        <f>IF(ABS(Survey!$CH409)=0,TRUE,FALSE)</f>
        <v>1</v>
      </c>
      <c r="BO409" s="53" t="b">
        <f>NOT(ISBLANK(Survey!$CI409))</f>
        <v>0</v>
      </c>
      <c r="BP409" s="196" t="str">
        <f t="shared" si="266"/>
        <v>Pass</v>
      </c>
      <c r="BQ409" s="54" t="b">
        <f>IF(ABS(Survey!$DC409)=0,TRUE,FALSE)</f>
        <v>1</v>
      </c>
      <c r="BR409" s="53" t="b">
        <f>NOT(ISBLANK(Survey!$DD409))</f>
        <v>0</v>
      </c>
      <c r="BS409" s="37" t="str">
        <f t="shared" si="267"/>
        <v>Pass</v>
      </c>
      <c r="BT409" s="38" cm="1">
        <f t="array" ref="BT409">SUM(SUMIF(Survey!CD409,{"&gt;0","&lt;0"})*{1,-1})+SUM(SUMIF(Survey!CY409,{"&gt;0","&lt;0"})*{1,-1})</f>
        <v>0</v>
      </c>
      <c r="BU409" s="38">
        <f>SUM(SUMIF(Survey!DF409:DL409,{"&gt;0","&lt;0"})*{1,-1})+SUM(SUMIF(Survey!DN409:DT409,{"&gt;0","&lt;0"})*{1,-1})</f>
        <v>0</v>
      </c>
      <c r="BV409" s="37">
        <f t="shared" si="268"/>
        <v>0</v>
      </c>
      <c r="BW409" s="37">
        <f t="shared" si="269"/>
        <v>0</v>
      </c>
      <c r="BX409" s="196" t="str">
        <f t="shared" si="270"/>
        <v>Pass</v>
      </c>
      <c r="BY409" s="54" t="b">
        <f>IF(ABS(Survey!$DL409)=0,TRUE,FALSE)</f>
        <v>1</v>
      </c>
      <c r="BZ409" s="53" t="b">
        <f>NOT(ISBLANK(Survey!DM409))</f>
        <v>0</v>
      </c>
      <c r="CA409" s="196" t="str">
        <f t="shared" si="271"/>
        <v>Pass</v>
      </c>
      <c r="CB409" s="54" t="b">
        <f>IF(ABS(Survey!$DT409)=0,TRUE,FALSE)</f>
        <v>1</v>
      </c>
      <c r="CC409" s="53" t="b">
        <f>NOT(ISBLANK(Survey!$DU409))</f>
        <v>0</v>
      </c>
      <c r="CD409" s="196" t="str">
        <f t="shared" si="272"/>
        <v>Fail</v>
      </c>
      <c r="CE409" s="47">
        <f>SUM(SUMIF(Survey!EA409:EC409,{"&gt;0","&lt;0"})*{1,-1})</f>
        <v>0</v>
      </c>
      <c r="CF409" s="50">
        <f t="shared" si="273"/>
        <v>0</v>
      </c>
      <c r="CG409" s="50">
        <f t="shared" si="274"/>
        <v>100</v>
      </c>
      <c r="CH409" s="48" t="b">
        <f>IF(OR(Survey!$M409="ETF",Survey!$M409="ETF, alternative mutual fund",Survey!$M409="Closed-end", Survey!$M409="Split share corp"),TRUE,FALSE)</f>
        <v>0</v>
      </c>
      <c r="CI409" s="196" t="str">
        <f t="shared" si="275"/>
        <v>Fail</v>
      </c>
      <c r="CJ409" s="47">
        <f>SUM(SUMIF(Survey!EE409:EK409,{"&gt;0","&lt;0"})*{1,-1})</f>
        <v>0</v>
      </c>
      <c r="CK409" s="50">
        <f t="shared" si="276"/>
        <v>0</v>
      </c>
      <c r="CL409" s="49">
        <f t="shared" si="277"/>
        <v>100</v>
      </c>
      <c r="CM409" s="196" t="str">
        <f t="shared" si="278"/>
        <v>Fail</v>
      </c>
      <c r="CN409" s="47">
        <f>SUM(SUMIF(Survey!EM409:ES409,{"&gt;0","&lt;0"})*{1,-1})</f>
        <v>0</v>
      </c>
      <c r="CO409" s="50">
        <f t="shared" si="279"/>
        <v>0</v>
      </c>
      <c r="CP409" s="49">
        <f t="shared" si="280"/>
        <v>100</v>
      </c>
    </row>
    <row r="410" spans="1:94">
      <c r="A410" s="1">
        <v>407</v>
      </c>
      <c r="B410" s="37" t="str">
        <f t="shared" si="241"/>
        <v>Pass</v>
      </c>
      <c r="C410" s="37" t="str">
        <f>IF(COUNTBLANK(Survey!B410:ET410)=$C$2, "Pass", "Fail")</f>
        <v>Pass</v>
      </c>
      <c r="D410" s="37" t="str">
        <f t="shared" si="242"/>
        <v>Fail</v>
      </c>
      <c r="F410" s="196" t="str">
        <f t="shared" si="243"/>
        <v>Fail</v>
      </c>
      <c r="G410" s="43">
        <f>COUNTBLANK(Survey!B410:D410)+COUNTBLANK(Survey!G410)+COUNTBLANK(Survey!I410)+COUNTBLANK(Survey!L410:M410)+COUNTBLANK(Survey!P410)+COUNTBLANK(Survey!S410:U410)+COUNTBLANK(Survey!AA410:AC410)+COUNTBLANK(Survey!AF410:AG410)+COUNTBLANK(Survey!AK410)</f>
        <v>17</v>
      </c>
      <c r="H410" s="196" t="str">
        <f t="shared" si="244"/>
        <v>Pass</v>
      </c>
      <c r="I410" s="44">
        <f>LEN(Survey!E410)</f>
        <v>0</v>
      </c>
      <c r="J410" s="196" t="str">
        <f t="shared" si="245"/>
        <v>Pass</v>
      </c>
      <c r="K410" s="43">
        <f>LEN(Survey!F410)</f>
        <v>0</v>
      </c>
      <c r="L410" s="196" t="str">
        <f t="shared" si="246"/>
        <v>Pass</v>
      </c>
      <c r="M410" s="44">
        <f>LEN(Survey!H410)</f>
        <v>0</v>
      </c>
      <c r="N410" s="43" t="str">
        <f>IF(Survey!$L410="Prospectus fund", "Yes", "No")</f>
        <v>No</v>
      </c>
      <c r="O410" s="196" t="str">
        <f t="shared" si="247"/>
        <v>Pass</v>
      </c>
      <c r="P410" s="44">
        <f>MOD((LEN(Survey!J410)+2),11)</f>
        <v>2</v>
      </c>
      <c r="Q410" s="48" t="b">
        <f>IF(OR(Survey!$M410="ETF",Survey!$M410="ETF, alternative mutual fund",Survey!$M410="Closed-end", Survey!$M410="Split share corp", Survey!$I410="Yes"),TRUE,FALSE)</f>
        <v>0</v>
      </c>
      <c r="R410" s="196" t="str">
        <f>IFERROR(IF(AND(OR(U410=V410,V410 = "Either"),NOT(ISBLANK(Survey!K410))),"Pass","Fail"),"Pass")</f>
        <v>Fail</v>
      </c>
      <c r="S410" s="47" cm="1">
        <f t="array" ref="S410">SUM(SUMIF(Survey!BO410:CH410,{"&gt;0","&lt;0"})*{1,-1})</f>
        <v>0</v>
      </c>
      <c r="T410" s="54" cm="1">
        <f t="array" ref="T410">SUM(SUMIF(Survey!BR410,{"&gt;0","&lt;0"})*{1,-1})+SUM(SUMIF(Survey!CB410,{"&gt;0","&lt;0"})*{1,-1})</f>
        <v>0</v>
      </c>
      <c r="U410" s="54">
        <f>Survey!K410</f>
        <v>0</v>
      </c>
      <c r="V410" s="53" t="str">
        <f t="shared" si="248"/>
        <v>Stand-alone</v>
      </c>
      <c r="W410" s="196" t="str">
        <f t="shared" si="249"/>
        <v>Fail</v>
      </c>
      <c r="X410" s="93" cm="1">
        <f t="array" ref="X410">SUM(SUMIF(Survey!BO410:CH410,{"&gt;0","&lt;0"})*{1,-1})+SUM(SUMIF(Survey!CJ410:DC410,{"&gt;0","&lt;0"})*{1,-1})</f>
        <v>0</v>
      </c>
      <c r="Y410" s="93">
        <f>IFERROR(X410/(Survey!$AL410),0)</f>
        <v>0</v>
      </c>
      <c r="Z410" s="198" t="b">
        <f>IF(OR(Survey!$M410="Alternative strategy or hedge",Survey!$M410="Other",Survey!$L410="Prospectus fund"),TRUE,FALSE)</f>
        <v>0</v>
      </c>
      <c r="AA410" s="198" t="b">
        <f>NOT(ISBLANK(Survey!$M410))</f>
        <v>0</v>
      </c>
      <c r="AB410" s="196" t="str">
        <f t="shared" si="250"/>
        <v>Pass</v>
      </c>
      <c r="AC410" s="54" t="b">
        <f>NOT(ISNUMBER(SEARCH("Other",Survey!$P410)))</f>
        <v>1</v>
      </c>
      <c r="AD410" s="53" t="b">
        <f>NOT(ISBLANK(Survey!$Q410))</f>
        <v>0</v>
      </c>
      <c r="AE410" s="239" t="str" cm="1">
        <f t="array" ref="AE410">IF(OR(IF(OR($AG410+$AH410 = 2, $AI410=1), FALSE, TRUE), AND($AF410:$AF410 = 0)),"Pass","Fail")</f>
        <v>Pass</v>
      </c>
      <c r="AF410" s="235">
        <f>COUNTBLANK(Survey!$W410:$Z410)</f>
        <v>4</v>
      </c>
      <c r="AG410" s="235">
        <f>IF(Survey!$I410="Yes",1,0)</f>
        <v>0</v>
      </c>
      <c r="AH410" s="235">
        <f>IF(OR(Survey!$M410="Mutual fund",Survey!$M410="Alternative mutual fund",Survey!$M410="Money market"),1,0)</f>
        <v>0</v>
      </c>
      <c r="AI410" s="240">
        <f>IF(OR(Survey!$M410="ETF",Survey!$M410="ETF, alternative mutual fund"),1,0)</f>
        <v>0</v>
      </c>
      <c r="AJ410" s="196" t="str">
        <f t="shared" si="251"/>
        <v>Pass</v>
      </c>
      <c r="AK410" s="54" t="b">
        <f>NOT(ISNUMBER(SEARCH("Yes",Survey!$AC410)))</f>
        <v>1</v>
      </c>
      <c r="AL410" s="53" t="b">
        <f>IF(COUNTBLANK(Survey!$AD410:$AE410)=0,TRUE, FALSE)</f>
        <v>0</v>
      </c>
      <c r="AM410" s="196" t="str">
        <f t="shared" si="252"/>
        <v>Pass</v>
      </c>
      <c r="AN410" s="54" t="b">
        <f>NOT(ISNUMBER(SEARCH("Yes",Survey!$AF410)))</f>
        <v>1</v>
      </c>
      <c r="AO410" s="53" t="b">
        <f>NOT(ISBLANK(Survey!$AH410))</f>
        <v>0</v>
      </c>
      <c r="AP410" s="196" t="str">
        <f t="shared" si="253"/>
        <v>Pass</v>
      </c>
      <c r="AQ410" s="54" t="b">
        <f>NOT(OR(ISNUMBER(SEARCH("Other",Survey!$AH410)),ISNUMBER(SEARCH("Multiple",Survey!$AH410))))</f>
        <v>1</v>
      </c>
      <c r="AR410" s="53" t="b">
        <f>NOT(ISBLANK(Survey!$AI410))</f>
        <v>0</v>
      </c>
      <c r="AS410" s="196" t="str">
        <f t="shared" si="254"/>
        <v>Fail</v>
      </c>
      <c r="AT410" s="45">
        <f>(Survey!$AL410)</f>
        <v>0</v>
      </c>
      <c r="AU410" s="37" t="str">
        <f t="shared" si="255"/>
        <v>Fail</v>
      </c>
      <c r="AV410" s="38">
        <f>ABS(Survey!$AL410)</f>
        <v>0</v>
      </c>
      <c r="AW410" s="64">
        <f>ABS(Survey!$AM410)+Survey!$AN410-ABS(Survey!$AO410)+ABS(Survey!$AP410)-ABS(Survey!$AQ410)+ABS(Survey!$AR410)-ABS(Survey!$AS410)+Survey!$AT410</f>
        <v>0</v>
      </c>
      <c r="AX410" s="46" t="str">
        <f t="shared" si="256"/>
        <v>No holdings</v>
      </c>
      <c r="AY410" s="37">
        <f t="shared" si="257"/>
        <v>0</v>
      </c>
      <c r="AZ410" s="196" t="str">
        <f t="shared" si="258"/>
        <v>Pass</v>
      </c>
      <c r="BA410" s="54" t="b">
        <f>IF(ABS(Survey!$AT410)=0,TRUE,FALSE)</f>
        <v>1</v>
      </c>
      <c r="BB410" s="53" t="b">
        <f>NOT(ISBLANK(Survey!$AU410))</f>
        <v>0</v>
      </c>
      <c r="BC410" s="37" t="str">
        <f t="shared" si="259"/>
        <v>Fail</v>
      </c>
      <c r="BD410" s="38">
        <f>ABS(Survey!$AL410)</f>
        <v>0</v>
      </c>
      <c r="BE410" s="38" cm="1">
        <f t="array" ref="BE410">SUM(SUMIF(Survey!AW410:BD410,{"&gt;0","&lt;0"})*{1,-1})-SUM(SUMIF(Survey!BF410:BM410,{"&gt;0","&lt;0"})*{1,-1})</f>
        <v>0</v>
      </c>
      <c r="BF410" s="46" t="str">
        <f t="shared" si="260"/>
        <v>No holdings</v>
      </c>
      <c r="BG410" s="37">
        <f t="shared" si="261"/>
        <v>0</v>
      </c>
      <c r="BH410" s="196" t="str">
        <f t="shared" si="262"/>
        <v>Fail</v>
      </c>
      <c r="BI410" s="47">
        <f>ABS(Survey!$AL410)</f>
        <v>0</v>
      </c>
      <c r="BJ410" s="47" cm="1">
        <f t="array" ref="BJ410">SUM(SUMIF(Survey!BO410:CH410,{"&gt;0","&lt;0"})*{1,-1})-SUM(SUMIF(Survey!CJ410:DC410,{"&gt;0","&lt;0"})*{1,-1})</f>
        <v>0</v>
      </c>
      <c r="BK410" s="48" t="str">
        <f t="shared" si="263"/>
        <v>No holdings</v>
      </c>
      <c r="BL410" s="49">
        <f t="shared" si="264"/>
        <v>0</v>
      </c>
      <c r="BM410" s="196" t="str">
        <f t="shared" si="265"/>
        <v>Pass</v>
      </c>
      <c r="BN410" s="54" t="b">
        <f>IF(ABS(Survey!$CH410)=0,TRUE,FALSE)</f>
        <v>1</v>
      </c>
      <c r="BO410" s="53" t="b">
        <f>NOT(ISBLANK(Survey!$CI410))</f>
        <v>0</v>
      </c>
      <c r="BP410" s="196" t="str">
        <f t="shared" si="266"/>
        <v>Pass</v>
      </c>
      <c r="BQ410" s="54" t="b">
        <f>IF(ABS(Survey!$DC410)=0,TRUE,FALSE)</f>
        <v>1</v>
      </c>
      <c r="BR410" s="53" t="b">
        <f>NOT(ISBLANK(Survey!$DD410))</f>
        <v>0</v>
      </c>
      <c r="BS410" s="37" t="str">
        <f t="shared" si="267"/>
        <v>Pass</v>
      </c>
      <c r="BT410" s="38" cm="1">
        <f t="array" ref="BT410">SUM(SUMIF(Survey!CD410,{"&gt;0","&lt;0"})*{1,-1})+SUM(SUMIF(Survey!CY410,{"&gt;0","&lt;0"})*{1,-1})</f>
        <v>0</v>
      </c>
      <c r="BU410" s="38">
        <f>SUM(SUMIF(Survey!DF410:DL410,{"&gt;0","&lt;0"})*{1,-1})+SUM(SUMIF(Survey!DN410:DT410,{"&gt;0","&lt;0"})*{1,-1})</f>
        <v>0</v>
      </c>
      <c r="BV410" s="37">
        <f t="shared" si="268"/>
        <v>0</v>
      </c>
      <c r="BW410" s="37">
        <f t="shared" si="269"/>
        <v>0</v>
      </c>
      <c r="BX410" s="196" t="str">
        <f t="shared" si="270"/>
        <v>Pass</v>
      </c>
      <c r="BY410" s="54" t="b">
        <f>IF(ABS(Survey!$DL410)=0,TRUE,FALSE)</f>
        <v>1</v>
      </c>
      <c r="BZ410" s="53" t="b">
        <f>NOT(ISBLANK(Survey!DM410))</f>
        <v>0</v>
      </c>
      <c r="CA410" s="196" t="str">
        <f t="shared" si="271"/>
        <v>Pass</v>
      </c>
      <c r="CB410" s="54" t="b">
        <f>IF(ABS(Survey!$DT410)=0,TRUE,FALSE)</f>
        <v>1</v>
      </c>
      <c r="CC410" s="53" t="b">
        <f>NOT(ISBLANK(Survey!$DU410))</f>
        <v>0</v>
      </c>
      <c r="CD410" s="196" t="str">
        <f t="shared" si="272"/>
        <v>Fail</v>
      </c>
      <c r="CE410" s="47">
        <f>SUM(SUMIF(Survey!EA410:EC410,{"&gt;0","&lt;0"})*{1,-1})</f>
        <v>0</v>
      </c>
      <c r="CF410" s="50">
        <f t="shared" si="273"/>
        <v>0</v>
      </c>
      <c r="CG410" s="50">
        <f t="shared" si="274"/>
        <v>100</v>
      </c>
      <c r="CH410" s="48" t="b">
        <f>IF(OR(Survey!$M410="ETF",Survey!$M410="ETF, alternative mutual fund",Survey!$M410="Closed-end", Survey!$M410="Split share corp"),TRUE,FALSE)</f>
        <v>0</v>
      </c>
      <c r="CI410" s="196" t="str">
        <f t="shared" si="275"/>
        <v>Fail</v>
      </c>
      <c r="CJ410" s="47">
        <f>SUM(SUMIF(Survey!EE410:EK410,{"&gt;0","&lt;0"})*{1,-1})</f>
        <v>0</v>
      </c>
      <c r="CK410" s="50">
        <f t="shared" si="276"/>
        <v>0</v>
      </c>
      <c r="CL410" s="49">
        <f t="shared" si="277"/>
        <v>100</v>
      </c>
      <c r="CM410" s="196" t="str">
        <f t="shared" si="278"/>
        <v>Fail</v>
      </c>
      <c r="CN410" s="47">
        <f>SUM(SUMIF(Survey!EM410:ES410,{"&gt;0","&lt;0"})*{1,-1})</f>
        <v>0</v>
      </c>
      <c r="CO410" s="50">
        <f t="shared" si="279"/>
        <v>0</v>
      </c>
      <c r="CP410" s="49">
        <f t="shared" si="280"/>
        <v>100</v>
      </c>
    </row>
    <row r="411" spans="1:94">
      <c r="A411" s="1">
        <v>408</v>
      </c>
      <c r="B411" s="37" t="str">
        <f t="shared" si="241"/>
        <v>Pass</v>
      </c>
      <c r="C411" s="37" t="str">
        <f>IF(COUNTBLANK(Survey!B411:ET411)=$C$2, "Pass", "Fail")</f>
        <v>Pass</v>
      </c>
      <c r="D411" s="37" t="str">
        <f t="shared" si="242"/>
        <v>Fail</v>
      </c>
      <c r="F411" s="196" t="str">
        <f t="shared" si="243"/>
        <v>Fail</v>
      </c>
      <c r="G411" s="43">
        <f>COUNTBLANK(Survey!B411:D411)+COUNTBLANK(Survey!G411)+COUNTBLANK(Survey!I411)+COUNTBLANK(Survey!L411:M411)+COUNTBLANK(Survey!P411)+COUNTBLANK(Survey!S411:U411)+COUNTBLANK(Survey!AA411:AC411)+COUNTBLANK(Survey!AF411:AG411)+COUNTBLANK(Survey!AK411)</f>
        <v>17</v>
      </c>
      <c r="H411" s="196" t="str">
        <f t="shared" si="244"/>
        <v>Pass</v>
      </c>
      <c r="I411" s="44">
        <f>LEN(Survey!E411)</f>
        <v>0</v>
      </c>
      <c r="J411" s="196" t="str">
        <f t="shared" si="245"/>
        <v>Pass</v>
      </c>
      <c r="K411" s="43">
        <f>LEN(Survey!F411)</f>
        <v>0</v>
      </c>
      <c r="L411" s="196" t="str">
        <f t="shared" si="246"/>
        <v>Pass</v>
      </c>
      <c r="M411" s="44">
        <f>LEN(Survey!H411)</f>
        <v>0</v>
      </c>
      <c r="N411" s="43" t="str">
        <f>IF(Survey!$L411="Prospectus fund", "Yes", "No")</f>
        <v>No</v>
      </c>
      <c r="O411" s="196" t="str">
        <f t="shared" si="247"/>
        <v>Pass</v>
      </c>
      <c r="P411" s="44">
        <f>MOD((LEN(Survey!J411)+2),11)</f>
        <v>2</v>
      </c>
      <c r="Q411" s="48" t="b">
        <f>IF(OR(Survey!$M411="ETF",Survey!$M411="ETF, alternative mutual fund",Survey!$M411="Closed-end", Survey!$M411="Split share corp", Survey!$I411="Yes"),TRUE,FALSE)</f>
        <v>0</v>
      </c>
      <c r="R411" s="196" t="str">
        <f>IFERROR(IF(AND(OR(U411=V411,V411 = "Either"),NOT(ISBLANK(Survey!K411))),"Pass","Fail"),"Pass")</f>
        <v>Fail</v>
      </c>
      <c r="S411" s="47" cm="1">
        <f t="array" ref="S411">SUM(SUMIF(Survey!BO411:CH411,{"&gt;0","&lt;0"})*{1,-1})</f>
        <v>0</v>
      </c>
      <c r="T411" s="54" cm="1">
        <f t="array" ref="T411">SUM(SUMIF(Survey!BR411,{"&gt;0","&lt;0"})*{1,-1})+SUM(SUMIF(Survey!CB411,{"&gt;0","&lt;0"})*{1,-1})</f>
        <v>0</v>
      </c>
      <c r="U411" s="54">
        <f>Survey!K411</f>
        <v>0</v>
      </c>
      <c r="V411" s="53" t="str">
        <f t="shared" si="248"/>
        <v>Stand-alone</v>
      </c>
      <c r="W411" s="196" t="str">
        <f t="shared" si="249"/>
        <v>Fail</v>
      </c>
      <c r="X411" s="93" cm="1">
        <f t="array" ref="X411">SUM(SUMIF(Survey!BO411:CH411,{"&gt;0","&lt;0"})*{1,-1})+SUM(SUMIF(Survey!CJ411:DC411,{"&gt;0","&lt;0"})*{1,-1})</f>
        <v>0</v>
      </c>
      <c r="Y411" s="93">
        <f>IFERROR(X411/(Survey!$AL411),0)</f>
        <v>0</v>
      </c>
      <c r="Z411" s="198" t="b">
        <f>IF(OR(Survey!$M411="Alternative strategy or hedge",Survey!$M411="Other",Survey!$L411="Prospectus fund"),TRUE,FALSE)</f>
        <v>0</v>
      </c>
      <c r="AA411" s="198" t="b">
        <f>NOT(ISBLANK(Survey!$M411))</f>
        <v>0</v>
      </c>
      <c r="AB411" s="196" t="str">
        <f t="shared" si="250"/>
        <v>Pass</v>
      </c>
      <c r="AC411" s="54" t="b">
        <f>NOT(ISNUMBER(SEARCH("Other",Survey!$P411)))</f>
        <v>1</v>
      </c>
      <c r="AD411" s="53" t="b">
        <f>NOT(ISBLANK(Survey!$Q411))</f>
        <v>0</v>
      </c>
      <c r="AE411" s="239" t="str" cm="1">
        <f t="array" ref="AE411">IF(OR(IF(OR($AG411+$AH411 = 2, $AI411=1), FALSE, TRUE), AND($AF411:$AF411 = 0)),"Pass","Fail")</f>
        <v>Pass</v>
      </c>
      <c r="AF411" s="235">
        <f>COUNTBLANK(Survey!$W411:$Z411)</f>
        <v>4</v>
      </c>
      <c r="AG411" s="235">
        <f>IF(Survey!$I411="Yes",1,0)</f>
        <v>0</v>
      </c>
      <c r="AH411" s="235">
        <f>IF(OR(Survey!$M411="Mutual fund",Survey!$M411="Alternative mutual fund",Survey!$M411="Money market"),1,0)</f>
        <v>0</v>
      </c>
      <c r="AI411" s="240">
        <f>IF(OR(Survey!$M411="ETF",Survey!$M411="ETF, alternative mutual fund"),1,0)</f>
        <v>0</v>
      </c>
      <c r="AJ411" s="196" t="str">
        <f t="shared" si="251"/>
        <v>Pass</v>
      </c>
      <c r="AK411" s="54" t="b">
        <f>NOT(ISNUMBER(SEARCH("Yes",Survey!$AC411)))</f>
        <v>1</v>
      </c>
      <c r="AL411" s="53" t="b">
        <f>IF(COUNTBLANK(Survey!$AD411:$AE411)=0,TRUE, FALSE)</f>
        <v>0</v>
      </c>
      <c r="AM411" s="196" t="str">
        <f t="shared" si="252"/>
        <v>Pass</v>
      </c>
      <c r="AN411" s="54" t="b">
        <f>NOT(ISNUMBER(SEARCH("Yes",Survey!$AF411)))</f>
        <v>1</v>
      </c>
      <c r="AO411" s="53" t="b">
        <f>NOT(ISBLANK(Survey!$AH411))</f>
        <v>0</v>
      </c>
      <c r="AP411" s="196" t="str">
        <f t="shared" si="253"/>
        <v>Pass</v>
      </c>
      <c r="AQ411" s="54" t="b">
        <f>NOT(OR(ISNUMBER(SEARCH("Other",Survey!$AH411)),ISNUMBER(SEARCH("Multiple",Survey!$AH411))))</f>
        <v>1</v>
      </c>
      <c r="AR411" s="53" t="b">
        <f>NOT(ISBLANK(Survey!$AI411))</f>
        <v>0</v>
      </c>
      <c r="AS411" s="196" t="str">
        <f t="shared" si="254"/>
        <v>Fail</v>
      </c>
      <c r="AT411" s="45">
        <f>(Survey!$AL411)</f>
        <v>0</v>
      </c>
      <c r="AU411" s="37" t="str">
        <f t="shared" si="255"/>
        <v>Fail</v>
      </c>
      <c r="AV411" s="38">
        <f>ABS(Survey!$AL411)</f>
        <v>0</v>
      </c>
      <c r="AW411" s="64">
        <f>ABS(Survey!$AM411)+Survey!$AN411-ABS(Survey!$AO411)+ABS(Survey!$AP411)-ABS(Survey!$AQ411)+ABS(Survey!$AR411)-ABS(Survey!$AS411)+Survey!$AT411</f>
        <v>0</v>
      </c>
      <c r="AX411" s="46" t="str">
        <f t="shared" si="256"/>
        <v>No holdings</v>
      </c>
      <c r="AY411" s="37">
        <f t="shared" si="257"/>
        <v>0</v>
      </c>
      <c r="AZ411" s="196" t="str">
        <f t="shared" si="258"/>
        <v>Pass</v>
      </c>
      <c r="BA411" s="54" t="b">
        <f>IF(ABS(Survey!$AT411)=0,TRUE,FALSE)</f>
        <v>1</v>
      </c>
      <c r="BB411" s="53" t="b">
        <f>NOT(ISBLANK(Survey!$AU411))</f>
        <v>0</v>
      </c>
      <c r="BC411" s="37" t="str">
        <f t="shared" si="259"/>
        <v>Fail</v>
      </c>
      <c r="BD411" s="38">
        <f>ABS(Survey!$AL411)</f>
        <v>0</v>
      </c>
      <c r="BE411" s="38" cm="1">
        <f t="array" ref="BE411">SUM(SUMIF(Survey!AW411:BD411,{"&gt;0","&lt;0"})*{1,-1})-SUM(SUMIF(Survey!BF411:BM411,{"&gt;0","&lt;0"})*{1,-1})</f>
        <v>0</v>
      </c>
      <c r="BF411" s="46" t="str">
        <f t="shared" si="260"/>
        <v>No holdings</v>
      </c>
      <c r="BG411" s="37">
        <f t="shared" si="261"/>
        <v>0</v>
      </c>
      <c r="BH411" s="196" t="str">
        <f t="shared" si="262"/>
        <v>Fail</v>
      </c>
      <c r="BI411" s="47">
        <f>ABS(Survey!$AL411)</f>
        <v>0</v>
      </c>
      <c r="BJ411" s="47" cm="1">
        <f t="array" ref="BJ411">SUM(SUMIF(Survey!BO411:CH411,{"&gt;0","&lt;0"})*{1,-1})-SUM(SUMIF(Survey!CJ411:DC411,{"&gt;0","&lt;0"})*{1,-1})</f>
        <v>0</v>
      </c>
      <c r="BK411" s="48" t="str">
        <f t="shared" si="263"/>
        <v>No holdings</v>
      </c>
      <c r="BL411" s="49">
        <f t="shared" si="264"/>
        <v>0</v>
      </c>
      <c r="BM411" s="196" t="str">
        <f t="shared" si="265"/>
        <v>Pass</v>
      </c>
      <c r="BN411" s="54" t="b">
        <f>IF(ABS(Survey!$CH411)=0,TRUE,FALSE)</f>
        <v>1</v>
      </c>
      <c r="BO411" s="53" t="b">
        <f>NOT(ISBLANK(Survey!$CI411))</f>
        <v>0</v>
      </c>
      <c r="BP411" s="196" t="str">
        <f t="shared" si="266"/>
        <v>Pass</v>
      </c>
      <c r="BQ411" s="54" t="b">
        <f>IF(ABS(Survey!$DC411)=0,TRUE,FALSE)</f>
        <v>1</v>
      </c>
      <c r="BR411" s="53" t="b">
        <f>NOT(ISBLANK(Survey!$DD411))</f>
        <v>0</v>
      </c>
      <c r="BS411" s="37" t="str">
        <f t="shared" si="267"/>
        <v>Pass</v>
      </c>
      <c r="BT411" s="38" cm="1">
        <f t="array" ref="BT411">SUM(SUMIF(Survey!CD411,{"&gt;0","&lt;0"})*{1,-1})+SUM(SUMIF(Survey!CY411,{"&gt;0","&lt;0"})*{1,-1})</f>
        <v>0</v>
      </c>
      <c r="BU411" s="38">
        <f>SUM(SUMIF(Survey!DF411:DL411,{"&gt;0","&lt;0"})*{1,-1})+SUM(SUMIF(Survey!DN411:DT411,{"&gt;0","&lt;0"})*{1,-1})</f>
        <v>0</v>
      </c>
      <c r="BV411" s="37">
        <f t="shared" si="268"/>
        <v>0</v>
      </c>
      <c r="BW411" s="37">
        <f t="shared" si="269"/>
        <v>0</v>
      </c>
      <c r="BX411" s="196" t="str">
        <f t="shared" si="270"/>
        <v>Pass</v>
      </c>
      <c r="BY411" s="54" t="b">
        <f>IF(ABS(Survey!$DL411)=0,TRUE,FALSE)</f>
        <v>1</v>
      </c>
      <c r="BZ411" s="53" t="b">
        <f>NOT(ISBLANK(Survey!DM411))</f>
        <v>0</v>
      </c>
      <c r="CA411" s="196" t="str">
        <f t="shared" si="271"/>
        <v>Pass</v>
      </c>
      <c r="CB411" s="54" t="b">
        <f>IF(ABS(Survey!$DT411)=0,TRUE,FALSE)</f>
        <v>1</v>
      </c>
      <c r="CC411" s="53" t="b">
        <f>NOT(ISBLANK(Survey!$DU411))</f>
        <v>0</v>
      </c>
      <c r="CD411" s="196" t="str">
        <f t="shared" si="272"/>
        <v>Fail</v>
      </c>
      <c r="CE411" s="47">
        <f>SUM(SUMIF(Survey!EA411:EC411,{"&gt;0","&lt;0"})*{1,-1})</f>
        <v>0</v>
      </c>
      <c r="CF411" s="50">
        <f t="shared" si="273"/>
        <v>0</v>
      </c>
      <c r="CG411" s="50">
        <f t="shared" si="274"/>
        <v>100</v>
      </c>
      <c r="CH411" s="48" t="b">
        <f>IF(OR(Survey!$M411="ETF",Survey!$M411="ETF, alternative mutual fund",Survey!$M411="Closed-end", Survey!$M411="Split share corp"),TRUE,FALSE)</f>
        <v>0</v>
      </c>
      <c r="CI411" s="196" t="str">
        <f t="shared" si="275"/>
        <v>Fail</v>
      </c>
      <c r="CJ411" s="47">
        <f>SUM(SUMIF(Survey!EE411:EK411,{"&gt;0","&lt;0"})*{1,-1})</f>
        <v>0</v>
      </c>
      <c r="CK411" s="50">
        <f t="shared" si="276"/>
        <v>0</v>
      </c>
      <c r="CL411" s="49">
        <f t="shared" si="277"/>
        <v>100</v>
      </c>
      <c r="CM411" s="196" t="str">
        <f t="shared" si="278"/>
        <v>Fail</v>
      </c>
      <c r="CN411" s="47">
        <f>SUM(SUMIF(Survey!EM411:ES411,{"&gt;0","&lt;0"})*{1,-1})</f>
        <v>0</v>
      </c>
      <c r="CO411" s="50">
        <f t="shared" si="279"/>
        <v>0</v>
      </c>
      <c r="CP411" s="49">
        <f t="shared" si="280"/>
        <v>100</v>
      </c>
    </row>
    <row r="412" spans="1:94">
      <c r="A412" s="1">
        <v>409</v>
      </c>
      <c r="B412" s="37" t="str">
        <f t="shared" si="241"/>
        <v>Pass</v>
      </c>
      <c r="C412" s="37" t="str">
        <f>IF(COUNTBLANK(Survey!B412:ET412)=$C$2, "Pass", "Fail")</f>
        <v>Pass</v>
      </c>
      <c r="D412" s="37" t="str">
        <f t="shared" si="242"/>
        <v>Fail</v>
      </c>
      <c r="F412" s="196" t="str">
        <f t="shared" si="243"/>
        <v>Fail</v>
      </c>
      <c r="G412" s="43">
        <f>COUNTBLANK(Survey!B412:D412)+COUNTBLANK(Survey!G412)+COUNTBLANK(Survey!I412)+COUNTBLANK(Survey!L412:M412)+COUNTBLANK(Survey!P412)+COUNTBLANK(Survey!S412:U412)+COUNTBLANK(Survey!AA412:AC412)+COUNTBLANK(Survey!AF412:AG412)+COUNTBLANK(Survey!AK412)</f>
        <v>17</v>
      </c>
      <c r="H412" s="196" t="str">
        <f t="shared" si="244"/>
        <v>Pass</v>
      </c>
      <c r="I412" s="44">
        <f>LEN(Survey!E412)</f>
        <v>0</v>
      </c>
      <c r="J412" s="196" t="str">
        <f t="shared" si="245"/>
        <v>Pass</v>
      </c>
      <c r="K412" s="43">
        <f>LEN(Survey!F412)</f>
        <v>0</v>
      </c>
      <c r="L412" s="196" t="str">
        <f t="shared" si="246"/>
        <v>Pass</v>
      </c>
      <c r="M412" s="44">
        <f>LEN(Survey!H412)</f>
        <v>0</v>
      </c>
      <c r="N412" s="43" t="str">
        <f>IF(Survey!$L412="Prospectus fund", "Yes", "No")</f>
        <v>No</v>
      </c>
      <c r="O412" s="196" t="str">
        <f t="shared" si="247"/>
        <v>Pass</v>
      </c>
      <c r="P412" s="44">
        <f>MOD((LEN(Survey!J412)+2),11)</f>
        <v>2</v>
      </c>
      <c r="Q412" s="48" t="b">
        <f>IF(OR(Survey!$M412="ETF",Survey!$M412="ETF, alternative mutual fund",Survey!$M412="Closed-end", Survey!$M412="Split share corp", Survey!$I412="Yes"),TRUE,FALSE)</f>
        <v>0</v>
      </c>
      <c r="R412" s="196" t="str">
        <f>IFERROR(IF(AND(OR(U412=V412,V412 = "Either"),NOT(ISBLANK(Survey!K412))),"Pass","Fail"),"Pass")</f>
        <v>Fail</v>
      </c>
      <c r="S412" s="47" cm="1">
        <f t="array" ref="S412">SUM(SUMIF(Survey!BO412:CH412,{"&gt;0","&lt;0"})*{1,-1})</f>
        <v>0</v>
      </c>
      <c r="T412" s="54" cm="1">
        <f t="array" ref="T412">SUM(SUMIF(Survey!BR412,{"&gt;0","&lt;0"})*{1,-1})+SUM(SUMIF(Survey!CB412,{"&gt;0","&lt;0"})*{1,-1})</f>
        <v>0</v>
      </c>
      <c r="U412" s="54">
        <f>Survey!K412</f>
        <v>0</v>
      </c>
      <c r="V412" s="53" t="str">
        <f t="shared" si="248"/>
        <v>Stand-alone</v>
      </c>
      <c r="W412" s="196" t="str">
        <f t="shared" si="249"/>
        <v>Fail</v>
      </c>
      <c r="X412" s="93" cm="1">
        <f t="array" ref="X412">SUM(SUMIF(Survey!BO412:CH412,{"&gt;0","&lt;0"})*{1,-1})+SUM(SUMIF(Survey!CJ412:DC412,{"&gt;0","&lt;0"})*{1,-1})</f>
        <v>0</v>
      </c>
      <c r="Y412" s="93">
        <f>IFERROR(X412/(Survey!$AL412),0)</f>
        <v>0</v>
      </c>
      <c r="Z412" s="198" t="b">
        <f>IF(OR(Survey!$M412="Alternative strategy or hedge",Survey!$M412="Other",Survey!$L412="Prospectus fund"),TRUE,FALSE)</f>
        <v>0</v>
      </c>
      <c r="AA412" s="198" t="b">
        <f>NOT(ISBLANK(Survey!$M412))</f>
        <v>0</v>
      </c>
      <c r="AB412" s="196" t="str">
        <f t="shared" si="250"/>
        <v>Pass</v>
      </c>
      <c r="AC412" s="54" t="b">
        <f>NOT(ISNUMBER(SEARCH("Other",Survey!$P412)))</f>
        <v>1</v>
      </c>
      <c r="AD412" s="53" t="b">
        <f>NOT(ISBLANK(Survey!$Q412))</f>
        <v>0</v>
      </c>
      <c r="AE412" s="239" t="str" cm="1">
        <f t="array" ref="AE412">IF(OR(IF(OR($AG412+$AH412 = 2, $AI412=1), FALSE, TRUE), AND($AF412:$AF412 = 0)),"Pass","Fail")</f>
        <v>Pass</v>
      </c>
      <c r="AF412" s="235">
        <f>COUNTBLANK(Survey!$W412:$Z412)</f>
        <v>4</v>
      </c>
      <c r="AG412" s="235">
        <f>IF(Survey!$I412="Yes",1,0)</f>
        <v>0</v>
      </c>
      <c r="AH412" s="235">
        <f>IF(OR(Survey!$M412="Mutual fund",Survey!$M412="Alternative mutual fund",Survey!$M412="Money market"),1,0)</f>
        <v>0</v>
      </c>
      <c r="AI412" s="240">
        <f>IF(OR(Survey!$M412="ETF",Survey!$M412="ETF, alternative mutual fund"),1,0)</f>
        <v>0</v>
      </c>
      <c r="AJ412" s="196" t="str">
        <f t="shared" si="251"/>
        <v>Pass</v>
      </c>
      <c r="AK412" s="54" t="b">
        <f>NOT(ISNUMBER(SEARCH("Yes",Survey!$AC412)))</f>
        <v>1</v>
      </c>
      <c r="AL412" s="53" t="b">
        <f>IF(COUNTBLANK(Survey!$AD412:$AE412)=0,TRUE, FALSE)</f>
        <v>0</v>
      </c>
      <c r="AM412" s="196" t="str">
        <f t="shared" si="252"/>
        <v>Pass</v>
      </c>
      <c r="AN412" s="54" t="b">
        <f>NOT(ISNUMBER(SEARCH("Yes",Survey!$AF412)))</f>
        <v>1</v>
      </c>
      <c r="AO412" s="53" t="b">
        <f>NOT(ISBLANK(Survey!$AH412))</f>
        <v>0</v>
      </c>
      <c r="AP412" s="196" t="str">
        <f t="shared" si="253"/>
        <v>Pass</v>
      </c>
      <c r="AQ412" s="54" t="b">
        <f>NOT(OR(ISNUMBER(SEARCH("Other",Survey!$AH412)),ISNUMBER(SEARCH("Multiple",Survey!$AH412))))</f>
        <v>1</v>
      </c>
      <c r="AR412" s="53" t="b">
        <f>NOT(ISBLANK(Survey!$AI412))</f>
        <v>0</v>
      </c>
      <c r="AS412" s="196" t="str">
        <f t="shared" si="254"/>
        <v>Fail</v>
      </c>
      <c r="AT412" s="45">
        <f>(Survey!$AL412)</f>
        <v>0</v>
      </c>
      <c r="AU412" s="37" t="str">
        <f t="shared" si="255"/>
        <v>Fail</v>
      </c>
      <c r="AV412" s="38">
        <f>ABS(Survey!$AL412)</f>
        <v>0</v>
      </c>
      <c r="AW412" s="64">
        <f>ABS(Survey!$AM412)+Survey!$AN412-ABS(Survey!$AO412)+ABS(Survey!$AP412)-ABS(Survey!$AQ412)+ABS(Survey!$AR412)-ABS(Survey!$AS412)+Survey!$AT412</f>
        <v>0</v>
      </c>
      <c r="AX412" s="46" t="str">
        <f t="shared" si="256"/>
        <v>No holdings</v>
      </c>
      <c r="AY412" s="37">
        <f t="shared" si="257"/>
        <v>0</v>
      </c>
      <c r="AZ412" s="196" t="str">
        <f t="shared" si="258"/>
        <v>Pass</v>
      </c>
      <c r="BA412" s="54" t="b">
        <f>IF(ABS(Survey!$AT412)=0,TRUE,FALSE)</f>
        <v>1</v>
      </c>
      <c r="BB412" s="53" t="b">
        <f>NOT(ISBLANK(Survey!$AU412))</f>
        <v>0</v>
      </c>
      <c r="BC412" s="37" t="str">
        <f t="shared" si="259"/>
        <v>Fail</v>
      </c>
      <c r="BD412" s="38">
        <f>ABS(Survey!$AL412)</f>
        <v>0</v>
      </c>
      <c r="BE412" s="38" cm="1">
        <f t="array" ref="BE412">SUM(SUMIF(Survey!AW412:BD412,{"&gt;0","&lt;0"})*{1,-1})-SUM(SUMIF(Survey!BF412:BM412,{"&gt;0","&lt;0"})*{1,-1})</f>
        <v>0</v>
      </c>
      <c r="BF412" s="46" t="str">
        <f t="shared" si="260"/>
        <v>No holdings</v>
      </c>
      <c r="BG412" s="37">
        <f t="shared" si="261"/>
        <v>0</v>
      </c>
      <c r="BH412" s="196" t="str">
        <f t="shared" si="262"/>
        <v>Fail</v>
      </c>
      <c r="BI412" s="47">
        <f>ABS(Survey!$AL412)</f>
        <v>0</v>
      </c>
      <c r="BJ412" s="47" cm="1">
        <f t="array" ref="BJ412">SUM(SUMIF(Survey!BO412:CH412,{"&gt;0","&lt;0"})*{1,-1})-SUM(SUMIF(Survey!CJ412:DC412,{"&gt;0","&lt;0"})*{1,-1})</f>
        <v>0</v>
      </c>
      <c r="BK412" s="48" t="str">
        <f t="shared" si="263"/>
        <v>No holdings</v>
      </c>
      <c r="BL412" s="49">
        <f t="shared" si="264"/>
        <v>0</v>
      </c>
      <c r="BM412" s="196" t="str">
        <f t="shared" si="265"/>
        <v>Pass</v>
      </c>
      <c r="BN412" s="54" t="b">
        <f>IF(ABS(Survey!$CH412)=0,TRUE,FALSE)</f>
        <v>1</v>
      </c>
      <c r="BO412" s="53" t="b">
        <f>NOT(ISBLANK(Survey!$CI412))</f>
        <v>0</v>
      </c>
      <c r="BP412" s="196" t="str">
        <f t="shared" si="266"/>
        <v>Pass</v>
      </c>
      <c r="BQ412" s="54" t="b">
        <f>IF(ABS(Survey!$DC412)=0,TRUE,FALSE)</f>
        <v>1</v>
      </c>
      <c r="BR412" s="53" t="b">
        <f>NOT(ISBLANK(Survey!$DD412))</f>
        <v>0</v>
      </c>
      <c r="BS412" s="37" t="str">
        <f t="shared" si="267"/>
        <v>Pass</v>
      </c>
      <c r="BT412" s="38" cm="1">
        <f t="array" ref="BT412">SUM(SUMIF(Survey!CD412,{"&gt;0","&lt;0"})*{1,-1})+SUM(SUMIF(Survey!CY412,{"&gt;0","&lt;0"})*{1,-1})</f>
        <v>0</v>
      </c>
      <c r="BU412" s="38">
        <f>SUM(SUMIF(Survey!DF412:DL412,{"&gt;0","&lt;0"})*{1,-1})+SUM(SUMIF(Survey!DN412:DT412,{"&gt;0","&lt;0"})*{1,-1})</f>
        <v>0</v>
      </c>
      <c r="BV412" s="37">
        <f t="shared" si="268"/>
        <v>0</v>
      </c>
      <c r="BW412" s="37">
        <f t="shared" si="269"/>
        <v>0</v>
      </c>
      <c r="BX412" s="196" t="str">
        <f t="shared" si="270"/>
        <v>Pass</v>
      </c>
      <c r="BY412" s="54" t="b">
        <f>IF(ABS(Survey!$DL412)=0,TRUE,FALSE)</f>
        <v>1</v>
      </c>
      <c r="BZ412" s="53" t="b">
        <f>NOT(ISBLANK(Survey!DM412))</f>
        <v>0</v>
      </c>
      <c r="CA412" s="196" t="str">
        <f t="shared" si="271"/>
        <v>Pass</v>
      </c>
      <c r="CB412" s="54" t="b">
        <f>IF(ABS(Survey!$DT412)=0,TRUE,FALSE)</f>
        <v>1</v>
      </c>
      <c r="CC412" s="53" t="b">
        <f>NOT(ISBLANK(Survey!$DU412))</f>
        <v>0</v>
      </c>
      <c r="CD412" s="196" t="str">
        <f t="shared" si="272"/>
        <v>Fail</v>
      </c>
      <c r="CE412" s="47">
        <f>SUM(SUMIF(Survey!EA412:EC412,{"&gt;0","&lt;0"})*{1,-1})</f>
        <v>0</v>
      </c>
      <c r="CF412" s="50">
        <f t="shared" si="273"/>
        <v>0</v>
      </c>
      <c r="CG412" s="50">
        <f t="shared" si="274"/>
        <v>100</v>
      </c>
      <c r="CH412" s="48" t="b">
        <f>IF(OR(Survey!$M412="ETF",Survey!$M412="ETF, alternative mutual fund",Survey!$M412="Closed-end", Survey!$M412="Split share corp"),TRUE,FALSE)</f>
        <v>0</v>
      </c>
      <c r="CI412" s="196" t="str">
        <f t="shared" si="275"/>
        <v>Fail</v>
      </c>
      <c r="CJ412" s="47">
        <f>SUM(SUMIF(Survey!EE412:EK412,{"&gt;0","&lt;0"})*{1,-1})</f>
        <v>0</v>
      </c>
      <c r="CK412" s="50">
        <f t="shared" si="276"/>
        <v>0</v>
      </c>
      <c r="CL412" s="49">
        <f t="shared" si="277"/>
        <v>100</v>
      </c>
      <c r="CM412" s="196" t="str">
        <f t="shared" si="278"/>
        <v>Fail</v>
      </c>
      <c r="CN412" s="47">
        <f>SUM(SUMIF(Survey!EM412:ES412,{"&gt;0","&lt;0"})*{1,-1})</f>
        <v>0</v>
      </c>
      <c r="CO412" s="50">
        <f t="shared" si="279"/>
        <v>0</v>
      </c>
      <c r="CP412" s="49">
        <f t="shared" si="280"/>
        <v>100</v>
      </c>
    </row>
    <row r="413" spans="1:94">
      <c r="A413" s="1">
        <v>410</v>
      </c>
      <c r="B413" s="37" t="str">
        <f t="shared" si="241"/>
        <v>Pass</v>
      </c>
      <c r="C413" s="37" t="str">
        <f>IF(COUNTBLANK(Survey!B413:ET413)=$C$2, "Pass", "Fail")</f>
        <v>Pass</v>
      </c>
      <c r="D413" s="37" t="str">
        <f t="shared" si="242"/>
        <v>Fail</v>
      </c>
      <c r="F413" s="196" t="str">
        <f t="shared" si="243"/>
        <v>Fail</v>
      </c>
      <c r="G413" s="43">
        <f>COUNTBLANK(Survey!B413:D413)+COUNTBLANK(Survey!G413)+COUNTBLANK(Survey!I413)+COUNTBLANK(Survey!L413:M413)+COUNTBLANK(Survey!P413)+COUNTBLANK(Survey!S413:U413)+COUNTBLANK(Survey!AA413:AC413)+COUNTBLANK(Survey!AF413:AG413)+COUNTBLANK(Survey!AK413)</f>
        <v>17</v>
      </c>
      <c r="H413" s="196" t="str">
        <f t="shared" si="244"/>
        <v>Pass</v>
      </c>
      <c r="I413" s="44">
        <f>LEN(Survey!E413)</f>
        <v>0</v>
      </c>
      <c r="J413" s="196" t="str">
        <f t="shared" si="245"/>
        <v>Pass</v>
      </c>
      <c r="K413" s="43">
        <f>LEN(Survey!F413)</f>
        <v>0</v>
      </c>
      <c r="L413" s="196" t="str">
        <f t="shared" si="246"/>
        <v>Pass</v>
      </c>
      <c r="M413" s="44">
        <f>LEN(Survey!H413)</f>
        <v>0</v>
      </c>
      <c r="N413" s="43" t="str">
        <f>IF(Survey!$L413="Prospectus fund", "Yes", "No")</f>
        <v>No</v>
      </c>
      <c r="O413" s="196" t="str">
        <f t="shared" si="247"/>
        <v>Pass</v>
      </c>
      <c r="P413" s="44">
        <f>MOD((LEN(Survey!J413)+2),11)</f>
        <v>2</v>
      </c>
      <c r="Q413" s="48" t="b">
        <f>IF(OR(Survey!$M413="ETF",Survey!$M413="ETF, alternative mutual fund",Survey!$M413="Closed-end", Survey!$M413="Split share corp", Survey!$I413="Yes"),TRUE,FALSE)</f>
        <v>0</v>
      </c>
      <c r="R413" s="196" t="str">
        <f>IFERROR(IF(AND(OR(U413=V413,V413 = "Either"),NOT(ISBLANK(Survey!K413))),"Pass","Fail"),"Pass")</f>
        <v>Fail</v>
      </c>
      <c r="S413" s="47" cm="1">
        <f t="array" ref="S413">SUM(SUMIF(Survey!BO413:CH413,{"&gt;0","&lt;0"})*{1,-1})</f>
        <v>0</v>
      </c>
      <c r="T413" s="54" cm="1">
        <f t="array" ref="T413">SUM(SUMIF(Survey!BR413,{"&gt;0","&lt;0"})*{1,-1})+SUM(SUMIF(Survey!CB413,{"&gt;0","&lt;0"})*{1,-1})</f>
        <v>0</v>
      </c>
      <c r="U413" s="54">
        <f>Survey!K413</f>
        <v>0</v>
      </c>
      <c r="V413" s="53" t="str">
        <f t="shared" si="248"/>
        <v>Stand-alone</v>
      </c>
      <c r="W413" s="196" t="str">
        <f t="shared" si="249"/>
        <v>Fail</v>
      </c>
      <c r="X413" s="93" cm="1">
        <f t="array" ref="X413">SUM(SUMIF(Survey!BO413:CH413,{"&gt;0","&lt;0"})*{1,-1})+SUM(SUMIF(Survey!CJ413:DC413,{"&gt;0","&lt;0"})*{1,-1})</f>
        <v>0</v>
      </c>
      <c r="Y413" s="93">
        <f>IFERROR(X413/(Survey!$AL413),0)</f>
        <v>0</v>
      </c>
      <c r="Z413" s="198" t="b">
        <f>IF(OR(Survey!$M413="Alternative strategy or hedge",Survey!$M413="Other",Survey!$L413="Prospectus fund"),TRUE,FALSE)</f>
        <v>0</v>
      </c>
      <c r="AA413" s="198" t="b">
        <f>NOT(ISBLANK(Survey!$M413))</f>
        <v>0</v>
      </c>
      <c r="AB413" s="196" t="str">
        <f t="shared" si="250"/>
        <v>Pass</v>
      </c>
      <c r="AC413" s="54" t="b">
        <f>NOT(ISNUMBER(SEARCH("Other",Survey!$P413)))</f>
        <v>1</v>
      </c>
      <c r="AD413" s="53" t="b">
        <f>NOT(ISBLANK(Survey!$Q413))</f>
        <v>0</v>
      </c>
      <c r="AE413" s="239" t="str" cm="1">
        <f t="array" ref="AE413">IF(OR(IF(OR($AG413+$AH413 = 2, $AI413=1), FALSE, TRUE), AND($AF413:$AF413 = 0)),"Pass","Fail")</f>
        <v>Pass</v>
      </c>
      <c r="AF413" s="235">
        <f>COUNTBLANK(Survey!$W413:$Z413)</f>
        <v>4</v>
      </c>
      <c r="AG413" s="235">
        <f>IF(Survey!$I413="Yes",1,0)</f>
        <v>0</v>
      </c>
      <c r="AH413" s="235">
        <f>IF(OR(Survey!$M413="Mutual fund",Survey!$M413="Alternative mutual fund",Survey!$M413="Money market"),1,0)</f>
        <v>0</v>
      </c>
      <c r="AI413" s="240">
        <f>IF(OR(Survey!$M413="ETF",Survey!$M413="ETF, alternative mutual fund"),1,0)</f>
        <v>0</v>
      </c>
      <c r="AJ413" s="196" t="str">
        <f t="shared" si="251"/>
        <v>Pass</v>
      </c>
      <c r="AK413" s="54" t="b">
        <f>NOT(ISNUMBER(SEARCH("Yes",Survey!$AC413)))</f>
        <v>1</v>
      </c>
      <c r="AL413" s="53" t="b">
        <f>IF(COUNTBLANK(Survey!$AD413:$AE413)=0,TRUE, FALSE)</f>
        <v>0</v>
      </c>
      <c r="AM413" s="196" t="str">
        <f t="shared" si="252"/>
        <v>Pass</v>
      </c>
      <c r="AN413" s="54" t="b">
        <f>NOT(ISNUMBER(SEARCH("Yes",Survey!$AF413)))</f>
        <v>1</v>
      </c>
      <c r="AO413" s="53" t="b">
        <f>NOT(ISBLANK(Survey!$AH413))</f>
        <v>0</v>
      </c>
      <c r="AP413" s="196" t="str">
        <f t="shared" si="253"/>
        <v>Pass</v>
      </c>
      <c r="AQ413" s="54" t="b">
        <f>NOT(OR(ISNUMBER(SEARCH("Other",Survey!$AH413)),ISNUMBER(SEARCH("Multiple",Survey!$AH413))))</f>
        <v>1</v>
      </c>
      <c r="AR413" s="53" t="b">
        <f>NOT(ISBLANK(Survey!$AI413))</f>
        <v>0</v>
      </c>
      <c r="AS413" s="196" t="str">
        <f t="shared" si="254"/>
        <v>Fail</v>
      </c>
      <c r="AT413" s="45">
        <f>(Survey!$AL413)</f>
        <v>0</v>
      </c>
      <c r="AU413" s="37" t="str">
        <f t="shared" si="255"/>
        <v>Fail</v>
      </c>
      <c r="AV413" s="38">
        <f>ABS(Survey!$AL413)</f>
        <v>0</v>
      </c>
      <c r="AW413" s="64">
        <f>ABS(Survey!$AM413)+Survey!$AN413-ABS(Survey!$AO413)+ABS(Survey!$AP413)-ABS(Survey!$AQ413)+ABS(Survey!$AR413)-ABS(Survey!$AS413)+Survey!$AT413</f>
        <v>0</v>
      </c>
      <c r="AX413" s="46" t="str">
        <f t="shared" si="256"/>
        <v>No holdings</v>
      </c>
      <c r="AY413" s="37">
        <f t="shared" si="257"/>
        <v>0</v>
      </c>
      <c r="AZ413" s="196" t="str">
        <f t="shared" si="258"/>
        <v>Pass</v>
      </c>
      <c r="BA413" s="54" t="b">
        <f>IF(ABS(Survey!$AT413)=0,TRUE,FALSE)</f>
        <v>1</v>
      </c>
      <c r="BB413" s="53" t="b">
        <f>NOT(ISBLANK(Survey!$AU413))</f>
        <v>0</v>
      </c>
      <c r="BC413" s="37" t="str">
        <f t="shared" si="259"/>
        <v>Fail</v>
      </c>
      <c r="BD413" s="38">
        <f>ABS(Survey!$AL413)</f>
        <v>0</v>
      </c>
      <c r="BE413" s="38" cm="1">
        <f t="array" ref="BE413">SUM(SUMIF(Survey!AW413:BD413,{"&gt;0","&lt;0"})*{1,-1})-SUM(SUMIF(Survey!BF413:BM413,{"&gt;0","&lt;0"})*{1,-1})</f>
        <v>0</v>
      </c>
      <c r="BF413" s="46" t="str">
        <f t="shared" si="260"/>
        <v>No holdings</v>
      </c>
      <c r="BG413" s="37">
        <f t="shared" si="261"/>
        <v>0</v>
      </c>
      <c r="BH413" s="196" t="str">
        <f t="shared" si="262"/>
        <v>Fail</v>
      </c>
      <c r="BI413" s="47">
        <f>ABS(Survey!$AL413)</f>
        <v>0</v>
      </c>
      <c r="BJ413" s="47" cm="1">
        <f t="array" ref="BJ413">SUM(SUMIF(Survey!BO413:CH413,{"&gt;0","&lt;0"})*{1,-1})-SUM(SUMIF(Survey!CJ413:DC413,{"&gt;0","&lt;0"})*{1,-1})</f>
        <v>0</v>
      </c>
      <c r="BK413" s="48" t="str">
        <f t="shared" si="263"/>
        <v>No holdings</v>
      </c>
      <c r="BL413" s="49">
        <f t="shared" si="264"/>
        <v>0</v>
      </c>
      <c r="BM413" s="196" t="str">
        <f t="shared" si="265"/>
        <v>Pass</v>
      </c>
      <c r="BN413" s="54" t="b">
        <f>IF(ABS(Survey!$CH413)=0,TRUE,FALSE)</f>
        <v>1</v>
      </c>
      <c r="BO413" s="53" t="b">
        <f>NOT(ISBLANK(Survey!$CI413))</f>
        <v>0</v>
      </c>
      <c r="BP413" s="196" t="str">
        <f t="shared" si="266"/>
        <v>Pass</v>
      </c>
      <c r="BQ413" s="54" t="b">
        <f>IF(ABS(Survey!$DC413)=0,TRUE,FALSE)</f>
        <v>1</v>
      </c>
      <c r="BR413" s="53" t="b">
        <f>NOT(ISBLANK(Survey!$DD413))</f>
        <v>0</v>
      </c>
      <c r="BS413" s="37" t="str">
        <f t="shared" si="267"/>
        <v>Pass</v>
      </c>
      <c r="BT413" s="38" cm="1">
        <f t="array" ref="BT413">SUM(SUMIF(Survey!CD413,{"&gt;0","&lt;0"})*{1,-1})+SUM(SUMIF(Survey!CY413,{"&gt;0","&lt;0"})*{1,-1})</f>
        <v>0</v>
      </c>
      <c r="BU413" s="38">
        <f>SUM(SUMIF(Survey!DF413:DL413,{"&gt;0","&lt;0"})*{1,-1})+SUM(SUMIF(Survey!DN413:DT413,{"&gt;0","&lt;0"})*{1,-1})</f>
        <v>0</v>
      </c>
      <c r="BV413" s="37">
        <f t="shared" si="268"/>
        <v>0</v>
      </c>
      <c r="BW413" s="37">
        <f t="shared" si="269"/>
        <v>0</v>
      </c>
      <c r="BX413" s="196" t="str">
        <f t="shared" si="270"/>
        <v>Pass</v>
      </c>
      <c r="BY413" s="54" t="b">
        <f>IF(ABS(Survey!$DL413)=0,TRUE,FALSE)</f>
        <v>1</v>
      </c>
      <c r="BZ413" s="53" t="b">
        <f>NOT(ISBLANK(Survey!DM413))</f>
        <v>0</v>
      </c>
      <c r="CA413" s="196" t="str">
        <f t="shared" si="271"/>
        <v>Pass</v>
      </c>
      <c r="CB413" s="54" t="b">
        <f>IF(ABS(Survey!$DT413)=0,TRUE,FALSE)</f>
        <v>1</v>
      </c>
      <c r="CC413" s="53" t="b">
        <f>NOT(ISBLANK(Survey!$DU413))</f>
        <v>0</v>
      </c>
      <c r="CD413" s="196" t="str">
        <f t="shared" si="272"/>
        <v>Fail</v>
      </c>
      <c r="CE413" s="47">
        <f>SUM(SUMIF(Survey!EA413:EC413,{"&gt;0","&lt;0"})*{1,-1})</f>
        <v>0</v>
      </c>
      <c r="CF413" s="50">
        <f t="shared" si="273"/>
        <v>0</v>
      </c>
      <c r="CG413" s="50">
        <f t="shared" si="274"/>
        <v>100</v>
      </c>
      <c r="CH413" s="48" t="b">
        <f>IF(OR(Survey!$M413="ETF",Survey!$M413="ETF, alternative mutual fund",Survey!$M413="Closed-end", Survey!$M413="Split share corp"),TRUE,FALSE)</f>
        <v>0</v>
      </c>
      <c r="CI413" s="196" t="str">
        <f t="shared" si="275"/>
        <v>Fail</v>
      </c>
      <c r="CJ413" s="47">
        <f>SUM(SUMIF(Survey!EE413:EK413,{"&gt;0","&lt;0"})*{1,-1})</f>
        <v>0</v>
      </c>
      <c r="CK413" s="50">
        <f t="shared" si="276"/>
        <v>0</v>
      </c>
      <c r="CL413" s="49">
        <f t="shared" si="277"/>
        <v>100</v>
      </c>
      <c r="CM413" s="196" t="str">
        <f t="shared" si="278"/>
        <v>Fail</v>
      </c>
      <c r="CN413" s="47">
        <f>SUM(SUMIF(Survey!EM413:ES413,{"&gt;0","&lt;0"})*{1,-1})</f>
        <v>0</v>
      </c>
      <c r="CO413" s="50">
        <f t="shared" si="279"/>
        <v>0</v>
      </c>
      <c r="CP413" s="49">
        <f t="shared" si="280"/>
        <v>100</v>
      </c>
    </row>
    <row r="414" spans="1:94">
      <c r="A414" s="1">
        <v>411</v>
      </c>
      <c r="B414" s="37" t="str">
        <f t="shared" si="241"/>
        <v>Pass</v>
      </c>
      <c r="C414" s="37" t="str">
        <f>IF(COUNTBLANK(Survey!B414:ET414)=$C$2, "Pass", "Fail")</f>
        <v>Pass</v>
      </c>
      <c r="D414" s="37" t="str">
        <f t="shared" si="242"/>
        <v>Fail</v>
      </c>
      <c r="F414" s="196" t="str">
        <f t="shared" si="243"/>
        <v>Fail</v>
      </c>
      <c r="G414" s="43">
        <f>COUNTBLANK(Survey!B414:D414)+COUNTBLANK(Survey!G414)+COUNTBLANK(Survey!I414)+COUNTBLANK(Survey!L414:M414)+COUNTBLANK(Survey!P414)+COUNTBLANK(Survey!S414:U414)+COUNTBLANK(Survey!AA414:AC414)+COUNTBLANK(Survey!AF414:AG414)+COUNTBLANK(Survey!AK414)</f>
        <v>17</v>
      </c>
      <c r="H414" s="196" t="str">
        <f t="shared" si="244"/>
        <v>Pass</v>
      </c>
      <c r="I414" s="44">
        <f>LEN(Survey!E414)</f>
        <v>0</v>
      </c>
      <c r="J414" s="196" t="str">
        <f t="shared" si="245"/>
        <v>Pass</v>
      </c>
      <c r="K414" s="43">
        <f>LEN(Survey!F414)</f>
        <v>0</v>
      </c>
      <c r="L414" s="196" t="str">
        <f t="shared" si="246"/>
        <v>Pass</v>
      </c>
      <c r="M414" s="44">
        <f>LEN(Survey!H414)</f>
        <v>0</v>
      </c>
      <c r="N414" s="43" t="str">
        <f>IF(Survey!$L414="Prospectus fund", "Yes", "No")</f>
        <v>No</v>
      </c>
      <c r="O414" s="196" t="str">
        <f t="shared" si="247"/>
        <v>Pass</v>
      </c>
      <c r="P414" s="44">
        <f>MOD((LEN(Survey!J414)+2),11)</f>
        <v>2</v>
      </c>
      <c r="Q414" s="48" t="b">
        <f>IF(OR(Survey!$M414="ETF",Survey!$M414="ETF, alternative mutual fund",Survey!$M414="Closed-end", Survey!$M414="Split share corp", Survey!$I414="Yes"),TRUE,FALSE)</f>
        <v>0</v>
      </c>
      <c r="R414" s="196" t="str">
        <f>IFERROR(IF(AND(OR(U414=V414,V414 = "Either"),NOT(ISBLANK(Survey!K414))),"Pass","Fail"),"Pass")</f>
        <v>Fail</v>
      </c>
      <c r="S414" s="47" cm="1">
        <f t="array" ref="S414">SUM(SUMIF(Survey!BO414:CH414,{"&gt;0","&lt;0"})*{1,-1})</f>
        <v>0</v>
      </c>
      <c r="T414" s="54" cm="1">
        <f t="array" ref="T414">SUM(SUMIF(Survey!BR414,{"&gt;0","&lt;0"})*{1,-1})+SUM(SUMIF(Survey!CB414,{"&gt;0","&lt;0"})*{1,-1})</f>
        <v>0</v>
      </c>
      <c r="U414" s="54">
        <f>Survey!K414</f>
        <v>0</v>
      </c>
      <c r="V414" s="53" t="str">
        <f t="shared" si="248"/>
        <v>Stand-alone</v>
      </c>
      <c r="W414" s="196" t="str">
        <f t="shared" si="249"/>
        <v>Fail</v>
      </c>
      <c r="X414" s="93" cm="1">
        <f t="array" ref="X414">SUM(SUMIF(Survey!BO414:CH414,{"&gt;0","&lt;0"})*{1,-1})+SUM(SUMIF(Survey!CJ414:DC414,{"&gt;0","&lt;0"})*{1,-1})</f>
        <v>0</v>
      </c>
      <c r="Y414" s="93">
        <f>IFERROR(X414/(Survey!$AL414),0)</f>
        <v>0</v>
      </c>
      <c r="Z414" s="198" t="b">
        <f>IF(OR(Survey!$M414="Alternative strategy or hedge",Survey!$M414="Other",Survey!$L414="Prospectus fund"),TRUE,FALSE)</f>
        <v>0</v>
      </c>
      <c r="AA414" s="198" t="b">
        <f>NOT(ISBLANK(Survey!$M414))</f>
        <v>0</v>
      </c>
      <c r="AB414" s="196" t="str">
        <f t="shared" si="250"/>
        <v>Pass</v>
      </c>
      <c r="AC414" s="54" t="b">
        <f>NOT(ISNUMBER(SEARCH("Other",Survey!$P414)))</f>
        <v>1</v>
      </c>
      <c r="AD414" s="53" t="b">
        <f>NOT(ISBLANK(Survey!$Q414))</f>
        <v>0</v>
      </c>
      <c r="AE414" s="239" t="str" cm="1">
        <f t="array" ref="AE414">IF(OR(IF(OR($AG414+$AH414 = 2, $AI414=1), FALSE, TRUE), AND($AF414:$AF414 = 0)),"Pass","Fail")</f>
        <v>Pass</v>
      </c>
      <c r="AF414" s="235">
        <f>COUNTBLANK(Survey!$W414:$Z414)</f>
        <v>4</v>
      </c>
      <c r="AG414" s="235">
        <f>IF(Survey!$I414="Yes",1,0)</f>
        <v>0</v>
      </c>
      <c r="AH414" s="235">
        <f>IF(OR(Survey!$M414="Mutual fund",Survey!$M414="Alternative mutual fund",Survey!$M414="Money market"),1,0)</f>
        <v>0</v>
      </c>
      <c r="AI414" s="240">
        <f>IF(OR(Survey!$M414="ETF",Survey!$M414="ETF, alternative mutual fund"),1,0)</f>
        <v>0</v>
      </c>
      <c r="AJ414" s="196" t="str">
        <f t="shared" si="251"/>
        <v>Pass</v>
      </c>
      <c r="AK414" s="54" t="b">
        <f>NOT(ISNUMBER(SEARCH("Yes",Survey!$AC414)))</f>
        <v>1</v>
      </c>
      <c r="AL414" s="53" t="b">
        <f>IF(COUNTBLANK(Survey!$AD414:$AE414)=0,TRUE, FALSE)</f>
        <v>0</v>
      </c>
      <c r="AM414" s="196" t="str">
        <f t="shared" si="252"/>
        <v>Pass</v>
      </c>
      <c r="AN414" s="54" t="b">
        <f>NOT(ISNUMBER(SEARCH("Yes",Survey!$AF414)))</f>
        <v>1</v>
      </c>
      <c r="AO414" s="53" t="b">
        <f>NOT(ISBLANK(Survey!$AH414))</f>
        <v>0</v>
      </c>
      <c r="AP414" s="196" t="str">
        <f t="shared" si="253"/>
        <v>Pass</v>
      </c>
      <c r="AQ414" s="54" t="b">
        <f>NOT(OR(ISNUMBER(SEARCH("Other",Survey!$AH414)),ISNUMBER(SEARCH("Multiple",Survey!$AH414))))</f>
        <v>1</v>
      </c>
      <c r="AR414" s="53" t="b">
        <f>NOT(ISBLANK(Survey!$AI414))</f>
        <v>0</v>
      </c>
      <c r="AS414" s="196" t="str">
        <f t="shared" si="254"/>
        <v>Fail</v>
      </c>
      <c r="AT414" s="45">
        <f>(Survey!$AL414)</f>
        <v>0</v>
      </c>
      <c r="AU414" s="37" t="str">
        <f t="shared" si="255"/>
        <v>Fail</v>
      </c>
      <c r="AV414" s="38">
        <f>ABS(Survey!$AL414)</f>
        <v>0</v>
      </c>
      <c r="AW414" s="64">
        <f>ABS(Survey!$AM414)+Survey!$AN414-ABS(Survey!$AO414)+ABS(Survey!$AP414)-ABS(Survey!$AQ414)+ABS(Survey!$AR414)-ABS(Survey!$AS414)+Survey!$AT414</f>
        <v>0</v>
      </c>
      <c r="AX414" s="46" t="str">
        <f t="shared" si="256"/>
        <v>No holdings</v>
      </c>
      <c r="AY414" s="37">
        <f t="shared" si="257"/>
        <v>0</v>
      </c>
      <c r="AZ414" s="196" t="str">
        <f t="shared" si="258"/>
        <v>Pass</v>
      </c>
      <c r="BA414" s="54" t="b">
        <f>IF(ABS(Survey!$AT414)=0,TRUE,FALSE)</f>
        <v>1</v>
      </c>
      <c r="BB414" s="53" t="b">
        <f>NOT(ISBLANK(Survey!$AU414))</f>
        <v>0</v>
      </c>
      <c r="BC414" s="37" t="str">
        <f t="shared" si="259"/>
        <v>Fail</v>
      </c>
      <c r="BD414" s="38">
        <f>ABS(Survey!$AL414)</f>
        <v>0</v>
      </c>
      <c r="BE414" s="38" cm="1">
        <f t="array" ref="BE414">SUM(SUMIF(Survey!AW414:BD414,{"&gt;0","&lt;0"})*{1,-1})-SUM(SUMIF(Survey!BF414:BM414,{"&gt;0","&lt;0"})*{1,-1})</f>
        <v>0</v>
      </c>
      <c r="BF414" s="46" t="str">
        <f t="shared" si="260"/>
        <v>No holdings</v>
      </c>
      <c r="BG414" s="37">
        <f t="shared" si="261"/>
        <v>0</v>
      </c>
      <c r="BH414" s="196" t="str">
        <f t="shared" si="262"/>
        <v>Fail</v>
      </c>
      <c r="BI414" s="47">
        <f>ABS(Survey!$AL414)</f>
        <v>0</v>
      </c>
      <c r="BJ414" s="47" cm="1">
        <f t="array" ref="BJ414">SUM(SUMIF(Survey!BO414:CH414,{"&gt;0","&lt;0"})*{1,-1})-SUM(SUMIF(Survey!CJ414:DC414,{"&gt;0","&lt;0"})*{1,-1})</f>
        <v>0</v>
      </c>
      <c r="BK414" s="48" t="str">
        <f t="shared" si="263"/>
        <v>No holdings</v>
      </c>
      <c r="BL414" s="49">
        <f t="shared" si="264"/>
        <v>0</v>
      </c>
      <c r="BM414" s="196" t="str">
        <f t="shared" si="265"/>
        <v>Pass</v>
      </c>
      <c r="BN414" s="54" t="b">
        <f>IF(ABS(Survey!$CH414)=0,TRUE,FALSE)</f>
        <v>1</v>
      </c>
      <c r="BO414" s="53" t="b">
        <f>NOT(ISBLANK(Survey!$CI414))</f>
        <v>0</v>
      </c>
      <c r="BP414" s="196" t="str">
        <f t="shared" si="266"/>
        <v>Pass</v>
      </c>
      <c r="BQ414" s="54" t="b">
        <f>IF(ABS(Survey!$DC414)=0,TRUE,FALSE)</f>
        <v>1</v>
      </c>
      <c r="BR414" s="53" t="b">
        <f>NOT(ISBLANK(Survey!$DD414))</f>
        <v>0</v>
      </c>
      <c r="BS414" s="37" t="str">
        <f t="shared" si="267"/>
        <v>Pass</v>
      </c>
      <c r="BT414" s="38" cm="1">
        <f t="array" ref="BT414">SUM(SUMIF(Survey!CD414,{"&gt;0","&lt;0"})*{1,-1})+SUM(SUMIF(Survey!CY414,{"&gt;0","&lt;0"})*{1,-1})</f>
        <v>0</v>
      </c>
      <c r="BU414" s="38">
        <f>SUM(SUMIF(Survey!DF414:DL414,{"&gt;0","&lt;0"})*{1,-1})+SUM(SUMIF(Survey!DN414:DT414,{"&gt;0","&lt;0"})*{1,-1})</f>
        <v>0</v>
      </c>
      <c r="BV414" s="37">
        <f t="shared" si="268"/>
        <v>0</v>
      </c>
      <c r="BW414" s="37">
        <f t="shared" si="269"/>
        <v>0</v>
      </c>
      <c r="BX414" s="196" t="str">
        <f t="shared" si="270"/>
        <v>Pass</v>
      </c>
      <c r="BY414" s="54" t="b">
        <f>IF(ABS(Survey!$DL414)=0,TRUE,FALSE)</f>
        <v>1</v>
      </c>
      <c r="BZ414" s="53" t="b">
        <f>NOT(ISBLANK(Survey!DM414))</f>
        <v>0</v>
      </c>
      <c r="CA414" s="196" t="str">
        <f t="shared" si="271"/>
        <v>Pass</v>
      </c>
      <c r="CB414" s="54" t="b">
        <f>IF(ABS(Survey!$DT414)=0,TRUE,FALSE)</f>
        <v>1</v>
      </c>
      <c r="CC414" s="53" t="b">
        <f>NOT(ISBLANK(Survey!$DU414))</f>
        <v>0</v>
      </c>
      <c r="CD414" s="196" t="str">
        <f t="shared" si="272"/>
        <v>Fail</v>
      </c>
      <c r="CE414" s="47">
        <f>SUM(SUMIF(Survey!EA414:EC414,{"&gt;0","&lt;0"})*{1,-1})</f>
        <v>0</v>
      </c>
      <c r="CF414" s="50">
        <f t="shared" si="273"/>
        <v>0</v>
      </c>
      <c r="CG414" s="50">
        <f t="shared" si="274"/>
        <v>100</v>
      </c>
      <c r="CH414" s="48" t="b">
        <f>IF(OR(Survey!$M414="ETF",Survey!$M414="ETF, alternative mutual fund",Survey!$M414="Closed-end", Survey!$M414="Split share corp"),TRUE,FALSE)</f>
        <v>0</v>
      </c>
      <c r="CI414" s="196" t="str">
        <f t="shared" si="275"/>
        <v>Fail</v>
      </c>
      <c r="CJ414" s="47">
        <f>SUM(SUMIF(Survey!EE414:EK414,{"&gt;0","&lt;0"})*{1,-1})</f>
        <v>0</v>
      </c>
      <c r="CK414" s="50">
        <f t="shared" si="276"/>
        <v>0</v>
      </c>
      <c r="CL414" s="49">
        <f t="shared" si="277"/>
        <v>100</v>
      </c>
      <c r="CM414" s="196" t="str">
        <f t="shared" si="278"/>
        <v>Fail</v>
      </c>
      <c r="CN414" s="47">
        <f>SUM(SUMIF(Survey!EM414:ES414,{"&gt;0","&lt;0"})*{1,-1})</f>
        <v>0</v>
      </c>
      <c r="CO414" s="50">
        <f t="shared" si="279"/>
        <v>0</v>
      </c>
      <c r="CP414" s="49">
        <f t="shared" si="280"/>
        <v>100</v>
      </c>
    </row>
    <row r="415" spans="1:94">
      <c r="A415" s="1">
        <v>412</v>
      </c>
      <c r="B415" s="37" t="str">
        <f t="shared" si="241"/>
        <v>Pass</v>
      </c>
      <c r="C415" s="37" t="str">
        <f>IF(COUNTBLANK(Survey!B415:ET415)=$C$2, "Pass", "Fail")</f>
        <v>Pass</v>
      </c>
      <c r="D415" s="37" t="str">
        <f t="shared" si="242"/>
        <v>Fail</v>
      </c>
      <c r="F415" s="196" t="str">
        <f t="shared" si="243"/>
        <v>Fail</v>
      </c>
      <c r="G415" s="43">
        <f>COUNTBLANK(Survey!B415:D415)+COUNTBLANK(Survey!G415)+COUNTBLANK(Survey!I415)+COUNTBLANK(Survey!L415:M415)+COUNTBLANK(Survey!P415)+COUNTBLANK(Survey!S415:U415)+COUNTBLANK(Survey!AA415:AC415)+COUNTBLANK(Survey!AF415:AG415)+COUNTBLANK(Survey!AK415)</f>
        <v>17</v>
      </c>
      <c r="H415" s="196" t="str">
        <f t="shared" si="244"/>
        <v>Pass</v>
      </c>
      <c r="I415" s="44">
        <f>LEN(Survey!E415)</f>
        <v>0</v>
      </c>
      <c r="J415" s="196" t="str">
        <f t="shared" si="245"/>
        <v>Pass</v>
      </c>
      <c r="K415" s="43">
        <f>LEN(Survey!F415)</f>
        <v>0</v>
      </c>
      <c r="L415" s="196" t="str">
        <f t="shared" si="246"/>
        <v>Pass</v>
      </c>
      <c r="M415" s="44">
        <f>LEN(Survey!H415)</f>
        <v>0</v>
      </c>
      <c r="N415" s="43" t="str">
        <f>IF(Survey!$L415="Prospectus fund", "Yes", "No")</f>
        <v>No</v>
      </c>
      <c r="O415" s="196" t="str">
        <f t="shared" si="247"/>
        <v>Pass</v>
      </c>
      <c r="P415" s="44">
        <f>MOD((LEN(Survey!J415)+2),11)</f>
        <v>2</v>
      </c>
      <c r="Q415" s="48" t="b">
        <f>IF(OR(Survey!$M415="ETF",Survey!$M415="ETF, alternative mutual fund",Survey!$M415="Closed-end", Survey!$M415="Split share corp", Survey!$I415="Yes"),TRUE,FALSE)</f>
        <v>0</v>
      </c>
      <c r="R415" s="196" t="str">
        <f>IFERROR(IF(AND(OR(U415=V415,V415 = "Either"),NOT(ISBLANK(Survey!K415))),"Pass","Fail"),"Pass")</f>
        <v>Fail</v>
      </c>
      <c r="S415" s="47" cm="1">
        <f t="array" ref="S415">SUM(SUMIF(Survey!BO415:CH415,{"&gt;0","&lt;0"})*{1,-1})</f>
        <v>0</v>
      </c>
      <c r="T415" s="54" cm="1">
        <f t="array" ref="T415">SUM(SUMIF(Survey!BR415,{"&gt;0","&lt;0"})*{1,-1})+SUM(SUMIF(Survey!CB415,{"&gt;0","&lt;0"})*{1,-1})</f>
        <v>0</v>
      </c>
      <c r="U415" s="54">
        <f>Survey!K415</f>
        <v>0</v>
      </c>
      <c r="V415" s="53" t="str">
        <f t="shared" si="248"/>
        <v>Stand-alone</v>
      </c>
      <c r="W415" s="196" t="str">
        <f t="shared" si="249"/>
        <v>Fail</v>
      </c>
      <c r="X415" s="93" cm="1">
        <f t="array" ref="X415">SUM(SUMIF(Survey!BO415:CH415,{"&gt;0","&lt;0"})*{1,-1})+SUM(SUMIF(Survey!CJ415:DC415,{"&gt;0","&lt;0"})*{1,-1})</f>
        <v>0</v>
      </c>
      <c r="Y415" s="93">
        <f>IFERROR(X415/(Survey!$AL415),0)</f>
        <v>0</v>
      </c>
      <c r="Z415" s="198" t="b">
        <f>IF(OR(Survey!$M415="Alternative strategy or hedge",Survey!$M415="Other",Survey!$L415="Prospectus fund"),TRUE,FALSE)</f>
        <v>0</v>
      </c>
      <c r="AA415" s="198" t="b">
        <f>NOT(ISBLANK(Survey!$M415))</f>
        <v>0</v>
      </c>
      <c r="AB415" s="196" t="str">
        <f t="shared" si="250"/>
        <v>Pass</v>
      </c>
      <c r="AC415" s="54" t="b">
        <f>NOT(ISNUMBER(SEARCH("Other",Survey!$P415)))</f>
        <v>1</v>
      </c>
      <c r="AD415" s="53" t="b">
        <f>NOT(ISBLANK(Survey!$Q415))</f>
        <v>0</v>
      </c>
      <c r="AE415" s="239" t="str" cm="1">
        <f t="array" ref="AE415">IF(OR(IF(OR($AG415+$AH415 = 2, $AI415=1), FALSE, TRUE), AND($AF415:$AF415 = 0)),"Pass","Fail")</f>
        <v>Pass</v>
      </c>
      <c r="AF415" s="235">
        <f>COUNTBLANK(Survey!$W415:$Z415)</f>
        <v>4</v>
      </c>
      <c r="AG415" s="235">
        <f>IF(Survey!$I415="Yes",1,0)</f>
        <v>0</v>
      </c>
      <c r="AH415" s="235">
        <f>IF(OR(Survey!$M415="Mutual fund",Survey!$M415="Alternative mutual fund",Survey!$M415="Money market"),1,0)</f>
        <v>0</v>
      </c>
      <c r="AI415" s="240">
        <f>IF(OR(Survey!$M415="ETF",Survey!$M415="ETF, alternative mutual fund"),1,0)</f>
        <v>0</v>
      </c>
      <c r="AJ415" s="196" t="str">
        <f t="shared" si="251"/>
        <v>Pass</v>
      </c>
      <c r="AK415" s="54" t="b">
        <f>NOT(ISNUMBER(SEARCH("Yes",Survey!$AC415)))</f>
        <v>1</v>
      </c>
      <c r="AL415" s="53" t="b">
        <f>IF(COUNTBLANK(Survey!$AD415:$AE415)=0,TRUE, FALSE)</f>
        <v>0</v>
      </c>
      <c r="AM415" s="196" t="str">
        <f t="shared" si="252"/>
        <v>Pass</v>
      </c>
      <c r="AN415" s="54" t="b">
        <f>NOT(ISNUMBER(SEARCH("Yes",Survey!$AF415)))</f>
        <v>1</v>
      </c>
      <c r="AO415" s="53" t="b">
        <f>NOT(ISBLANK(Survey!$AH415))</f>
        <v>0</v>
      </c>
      <c r="AP415" s="196" t="str">
        <f t="shared" si="253"/>
        <v>Pass</v>
      </c>
      <c r="AQ415" s="54" t="b">
        <f>NOT(OR(ISNUMBER(SEARCH("Other",Survey!$AH415)),ISNUMBER(SEARCH("Multiple",Survey!$AH415))))</f>
        <v>1</v>
      </c>
      <c r="AR415" s="53" t="b">
        <f>NOT(ISBLANK(Survey!$AI415))</f>
        <v>0</v>
      </c>
      <c r="AS415" s="196" t="str">
        <f t="shared" si="254"/>
        <v>Fail</v>
      </c>
      <c r="AT415" s="45">
        <f>(Survey!$AL415)</f>
        <v>0</v>
      </c>
      <c r="AU415" s="37" t="str">
        <f t="shared" si="255"/>
        <v>Fail</v>
      </c>
      <c r="AV415" s="38">
        <f>ABS(Survey!$AL415)</f>
        <v>0</v>
      </c>
      <c r="AW415" s="64">
        <f>ABS(Survey!$AM415)+Survey!$AN415-ABS(Survey!$AO415)+ABS(Survey!$AP415)-ABS(Survey!$AQ415)+ABS(Survey!$AR415)-ABS(Survey!$AS415)+Survey!$AT415</f>
        <v>0</v>
      </c>
      <c r="AX415" s="46" t="str">
        <f t="shared" si="256"/>
        <v>No holdings</v>
      </c>
      <c r="AY415" s="37">
        <f t="shared" si="257"/>
        <v>0</v>
      </c>
      <c r="AZ415" s="196" t="str">
        <f t="shared" si="258"/>
        <v>Pass</v>
      </c>
      <c r="BA415" s="54" t="b">
        <f>IF(ABS(Survey!$AT415)=0,TRUE,FALSE)</f>
        <v>1</v>
      </c>
      <c r="BB415" s="53" t="b">
        <f>NOT(ISBLANK(Survey!$AU415))</f>
        <v>0</v>
      </c>
      <c r="BC415" s="37" t="str">
        <f t="shared" si="259"/>
        <v>Fail</v>
      </c>
      <c r="BD415" s="38">
        <f>ABS(Survey!$AL415)</f>
        <v>0</v>
      </c>
      <c r="BE415" s="38" cm="1">
        <f t="array" ref="BE415">SUM(SUMIF(Survey!AW415:BD415,{"&gt;0","&lt;0"})*{1,-1})-SUM(SUMIF(Survey!BF415:BM415,{"&gt;0","&lt;0"})*{1,-1})</f>
        <v>0</v>
      </c>
      <c r="BF415" s="46" t="str">
        <f t="shared" si="260"/>
        <v>No holdings</v>
      </c>
      <c r="BG415" s="37">
        <f t="shared" si="261"/>
        <v>0</v>
      </c>
      <c r="BH415" s="196" t="str">
        <f t="shared" si="262"/>
        <v>Fail</v>
      </c>
      <c r="BI415" s="47">
        <f>ABS(Survey!$AL415)</f>
        <v>0</v>
      </c>
      <c r="BJ415" s="47" cm="1">
        <f t="array" ref="BJ415">SUM(SUMIF(Survey!BO415:CH415,{"&gt;0","&lt;0"})*{1,-1})-SUM(SUMIF(Survey!CJ415:DC415,{"&gt;0","&lt;0"})*{1,-1})</f>
        <v>0</v>
      </c>
      <c r="BK415" s="48" t="str">
        <f t="shared" si="263"/>
        <v>No holdings</v>
      </c>
      <c r="BL415" s="49">
        <f t="shared" si="264"/>
        <v>0</v>
      </c>
      <c r="BM415" s="196" t="str">
        <f t="shared" si="265"/>
        <v>Pass</v>
      </c>
      <c r="BN415" s="54" t="b">
        <f>IF(ABS(Survey!$CH415)=0,TRUE,FALSE)</f>
        <v>1</v>
      </c>
      <c r="BO415" s="53" t="b">
        <f>NOT(ISBLANK(Survey!$CI415))</f>
        <v>0</v>
      </c>
      <c r="BP415" s="196" t="str">
        <f t="shared" si="266"/>
        <v>Pass</v>
      </c>
      <c r="BQ415" s="54" t="b">
        <f>IF(ABS(Survey!$DC415)=0,TRUE,FALSE)</f>
        <v>1</v>
      </c>
      <c r="BR415" s="53" t="b">
        <f>NOT(ISBLANK(Survey!$DD415))</f>
        <v>0</v>
      </c>
      <c r="BS415" s="37" t="str">
        <f t="shared" si="267"/>
        <v>Pass</v>
      </c>
      <c r="BT415" s="38" cm="1">
        <f t="array" ref="BT415">SUM(SUMIF(Survey!CD415,{"&gt;0","&lt;0"})*{1,-1})+SUM(SUMIF(Survey!CY415,{"&gt;0","&lt;0"})*{1,-1})</f>
        <v>0</v>
      </c>
      <c r="BU415" s="38">
        <f>SUM(SUMIF(Survey!DF415:DL415,{"&gt;0","&lt;0"})*{1,-1})+SUM(SUMIF(Survey!DN415:DT415,{"&gt;0","&lt;0"})*{1,-1})</f>
        <v>0</v>
      </c>
      <c r="BV415" s="37">
        <f t="shared" si="268"/>
        <v>0</v>
      </c>
      <c r="BW415" s="37">
        <f t="shared" si="269"/>
        <v>0</v>
      </c>
      <c r="BX415" s="196" t="str">
        <f t="shared" si="270"/>
        <v>Pass</v>
      </c>
      <c r="BY415" s="54" t="b">
        <f>IF(ABS(Survey!$DL415)=0,TRUE,FALSE)</f>
        <v>1</v>
      </c>
      <c r="BZ415" s="53" t="b">
        <f>NOT(ISBLANK(Survey!DM415))</f>
        <v>0</v>
      </c>
      <c r="CA415" s="196" t="str">
        <f t="shared" si="271"/>
        <v>Pass</v>
      </c>
      <c r="CB415" s="54" t="b">
        <f>IF(ABS(Survey!$DT415)=0,TRUE,FALSE)</f>
        <v>1</v>
      </c>
      <c r="CC415" s="53" t="b">
        <f>NOT(ISBLANK(Survey!$DU415))</f>
        <v>0</v>
      </c>
      <c r="CD415" s="196" t="str">
        <f t="shared" si="272"/>
        <v>Fail</v>
      </c>
      <c r="CE415" s="47">
        <f>SUM(SUMIF(Survey!EA415:EC415,{"&gt;0","&lt;0"})*{1,-1})</f>
        <v>0</v>
      </c>
      <c r="CF415" s="50">
        <f t="shared" si="273"/>
        <v>0</v>
      </c>
      <c r="CG415" s="50">
        <f t="shared" si="274"/>
        <v>100</v>
      </c>
      <c r="CH415" s="48" t="b">
        <f>IF(OR(Survey!$M415="ETF",Survey!$M415="ETF, alternative mutual fund",Survey!$M415="Closed-end", Survey!$M415="Split share corp"),TRUE,FALSE)</f>
        <v>0</v>
      </c>
      <c r="CI415" s="196" t="str">
        <f t="shared" si="275"/>
        <v>Fail</v>
      </c>
      <c r="CJ415" s="47">
        <f>SUM(SUMIF(Survey!EE415:EK415,{"&gt;0","&lt;0"})*{1,-1})</f>
        <v>0</v>
      </c>
      <c r="CK415" s="50">
        <f t="shared" si="276"/>
        <v>0</v>
      </c>
      <c r="CL415" s="49">
        <f t="shared" si="277"/>
        <v>100</v>
      </c>
      <c r="CM415" s="196" t="str">
        <f t="shared" si="278"/>
        <v>Fail</v>
      </c>
      <c r="CN415" s="47">
        <f>SUM(SUMIF(Survey!EM415:ES415,{"&gt;0","&lt;0"})*{1,-1})</f>
        <v>0</v>
      </c>
      <c r="CO415" s="50">
        <f t="shared" si="279"/>
        <v>0</v>
      </c>
      <c r="CP415" s="49">
        <f t="shared" si="280"/>
        <v>100</v>
      </c>
    </row>
    <row r="416" spans="1:94">
      <c r="A416" s="1">
        <v>413</v>
      </c>
      <c r="B416" s="37" t="str">
        <f t="shared" si="241"/>
        <v>Pass</v>
      </c>
      <c r="C416" s="37" t="str">
        <f>IF(COUNTBLANK(Survey!B416:ET416)=$C$2, "Pass", "Fail")</f>
        <v>Pass</v>
      </c>
      <c r="D416" s="37" t="str">
        <f t="shared" si="242"/>
        <v>Fail</v>
      </c>
      <c r="F416" s="196" t="str">
        <f t="shared" si="243"/>
        <v>Fail</v>
      </c>
      <c r="G416" s="43">
        <f>COUNTBLANK(Survey!B416:D416)+COUNTBLANK(Survey!G416)+COUNTBLANK(Survey!I416)+COUNTBLANK(Survey!L416:M416)+COUNTBLANK(Survey!P416)+COUNTBLANK(Survey!S416:U416)+COUNTBLANK(Survey!AA416:AC416)+COUNTBLANK(Survey!AF416:AG416)+COUNTBLANK(Survey!AK416)</f>
        <v>17</v>
      </c>
      <c r="H416" s="196" t="str">
        <f t="shared" si="244"/>
        <v>Pass</v>
      </c>
      <c r="I416" s="44">
        <f>LEN(Survey!E416)</f>
        <v>0</v>
      </c>
      <c r="J416" s="196" t="str">
        <f t="shared" si="245"/>
        <v>Pass</v>
      </c>
      <c r="K416" s="43">
        <f>LEN(Survey!F416)</f>
        <v>0</v>
      </c>
      <c r="L416" s="196" t="str">
        <f t="shared" si="246"/>
        <v>Pass</v>
      </c>
      <c r="M416" s="44">
        <f>LEN(Survey!H416)</f>
        <v>0</v>
      </c>
      <c r="N416" s="43" t="str">
        <f>IF(Survey!$L416="Prospectus fund", "Yes", "No")</f>
        <v>No</v>
      </c>
      <c r="O416" s="196" t="str">
        <f t="shared" si="247"/>
        <v>Pass</v>
      </c>
      <c r="P416" s="44">
        <f>MOD((LEN(Survey!J416)+2),11)</f>
        <v>2</v>
      </c>
      <c r="Q416" s="48" t="b">
        <f>IF(OR(Survey!$M416="ETF",Survey!$M416="ETF, alternative mutual fund",Survey!$M416="Closed-end", Survey!$M416="Split share corp", Survey!$I416="Yes"),TRUE,FALSE)</f>
        <v>0</v>
      </c>
      <c r="R416" s="196" t="str">
        <f>IFERROR(IF(AND(OR(U416=V416,V416 = "Either"),NOT(ISBLANK(Survey!K416))),"Pass","Fail"),"Pass")</f>
        <v>Fail</v>
      </c>
      <c r="S416" s="47" cm="1">
        <f t="array" ref="S416">SUM(SUMIF(Survey!BO416:CH416,{"&gt;0","&lt;0"})*{1,-1})</f>
        <v>0</v>
      </c>
      <c r="T416" s="54" cm="1">
        <f t="array" ref="T416">SUM(SUMIF(Survey!BR416,{"&gt;0","&lt;0"})*{1,-1})+SUM(SUMIF(Survey!CB416,{"&gt;0","&lt;0"})*{1,-1})</f>
        <v>0</v>
      </c>
      <c r="U416" s="54">
        <f>Survey!K416</f>
        <v>0</v>
      </c>
      <c r="V416" s="53" t="str">
        <f t="shared" si="248"/>
        <v>Stand-alone</v>
      </c>
      <c r="W416" s="196" t="str">
        <f t="shared" si="249"/>
        <v>Fail</v>
      </c>
      <c r="X416" s="93" cm="1">
        <f t="array" ref="X416">SUM(SUMIF(Survey!BO416:CH416,{"&gt;0","&lt;0"})*{1,-1})+SUM(SUMIF(Survey!CJ416:DC416,{"&gt;0","&lt;0"})*{1,-1})</f>
        <v>0</v>
      </c>
      <c r="Y416" s="93">
        <f>IFERROR(X416/(Survey!$AL416),0)</f>
        <v>0</v>
      </c>
      <c r="Z416" s="198" t="b">
        <f>IF(OR(Survey!$M416="Alternative strategy or hedge",Survey!$M416="Other",Survey!$L416="Prospectus fund"),TRUE,FALSE)</f>
        <v>0</v>
      </c>
      <c r="AA416" s="198" t="b">
        <f>NOT(ISBLANK(Survey!$M416))</f>
        <v>0</v>
      </c>
      <c r="AB416" s="196" t="str">
        <f t="shared" si="250"/>
        <v>Pass</v>
      </c>
      <c r="AC416" s="54" t="b">
        <f>NOT(ISNUMBER(SEARCH("Other",Survey!$P416)))</f>
        <v>1</v>
      </c>
      <c r="AD416" s="53" t="b">
        <f>NOT(ISBLANK(Survey!$Q416))</f>
        <v>0</v>
      </c>
      <c r="AE416" s="239" t="str" cm="1">
        <f t="array" ref="AE416">IF(OR(IF(OR($AG416+$AH416 = 2, $AI416=1), FALSE, TRUE), AND($AF416:$AF416 = 0)),"Pass","Fail")</f>
        <v>Pass</v>
      </c>
      <c r="AF416" s="235">
        <f>COUNTBLANK(Survey!$W416:$Z416)</f>
        <v>4</v>
      </c>
      <c r="AG416" s="235">
        <f>IF(Survey!$I416="Yes",1,0)</f>
        <v>0</v>
      </c>
      <c r="AH416" s="235">
        <f>IF(OR(Survey!$M416="Mutual fund",Survey!$M416="Alternative mutual fund",Survey!$M416="Money market"),1,0)</f>
        <v>0</v>
      </c>
      <c r="AI416" s="240">
        <f>IF(OR(Survey!$M416="ETF",Survey!$M416="ETF, alternative mutual fund"),1,0)</f>
        <v>0</v>
      </c>
      <c r="AJ416" s="196" t="str">
        <f t="shared" si="251"/>
        <v>Pass</v>
      </c>
      <c r="AK416" s="54" t="b">
        <f>NOT(ISNUMBER(SEARCH("Yes",Survey!$AC416)))</f>
        <v>1</v>
      </c>
      <c r="AL416" s="53" t="b">
        <f>IF(COUNTBLANK(Survey!$AD416:$AE416)=0,TRUE, FALSE)</f>
        <v>0</v>
      </c>
      <c r="AM416" s="196" t="str">
        <f t="shared" si="252"/>
        <v>Pass</v>
      </c>
      <c r="AN416" s="54" t="b">
        <f>NOT(ISNUMBER(SEARCH("Yes",Survey!$AF416)))</f>
        <v>1</v>
      </c>
      <c r="AO416" s="53" t="b">
        <f>NOT(ISBLANK(Survey!$AH416))</f>
        <v>0</v>
      </c>
      <c r="AP416" s="196" t="str">
        <f t="shared" si="253"/>
        <v>Pass</v>
      </c>
      <c r="AQ416" s="54" t="b">
        <f>NOT(OR(ISNUMBER(SEARCH("Other",Survey!$AH416)),ISNUMBER(SEARCH("Multiple",Survey!$AH416))))</f>
        <v>1</v>
      </c>
      <c r="AR416" s="53" t="b">
        <f>NOT(ISBLANK(Survey!$AI416))</f>
        <v>0</v>
      </c>
      <c r="AS416" s="196" t="str">
        <f t="shared" si="254"/>
        <v>Fail</v>
      </c>
      <c r="AT416" s="45">
        <f>(Survey!$AL416)</f>
        <v>0</v>
      </c>
      <c r="AU416" s="37" t="str">
        <f t="shared" si="255"/>
        <v>Fail</v>
      </c>
      <c r="AV416" s="38">
        <f>ABS(Survey!$AL416)</f>
        <v>0</v>
      </c>
      <c r="AW416" s="64">
        <f>ABS(Survey!$AM416)+Survey!$AN416-ABS(Survey!$AO416)+ABS(Survey!$AP416)-ABS(Survey!$AQ416)+ABS(Survey!$AR416)-ABS(Survey!$AS416)+Survey!$AT416</f>
        <v>0</v>
      </c>
      <c r="AX416" s="46" t="str">
        <f t="shared" si="256"/>
        <v>No holdings</v>
      </c>
      <c r="AY416" s="37">
        <f t="shared" si="257"/>
        <v>0</v>
      </c>
      <c r="AZ416" s="196" t="str">
        <f t="shared" si="258"/>
        <v>Pass</v>
      </c>
      <c r="BA416" s="54" t="b">
        <f>IF(ABS(Survey!$AT416)=0,TRUE,FALSE)</f>
        <v>1</v>
      </c>
      <c r="BB416" s="53" t="b">
        <f>NOT(ISBLANK(Survey!$AU416))</f>
        <v>0</v>
      </c>
      <c r="BC416" s="37" t="str">
        <f t="shared" si="259"/>
        <v>Fail</v>
      </c>
      <c r="BD416" s="38">
        <f>ABS(Survey!$AL416)</f>
        <v>0</v>
      </c>
      <c r="BE416" s="38" cm="1">
        <f t="array" ref="BE416">SUM(SUMIF(Survey!AW416:BD416,{"&gt;0","&lt;0"})*{1,-1})-SUM(SUMIF(Survey!BF416:BM416,{"&gt;0","&lt;0"})*{1,-1})</f>
        <v>0</v>
      </c>
      <c r="BF416" s="46" t="str">
        <f t="shared" si="260"/>
        <v>No holdings</v>
      </c>
      <c r="BG416" s="37">
        <f t="shared" si="261"/>
        <v>0</v>
      </c>
      <c r="BH416" s="196" t="str">
        <f t="shared" si="262"/>
        <v>Fail</v>
      </c>
      <c r="BI416" s="47">
        <f>ABS(Survey!$AL416)</f>
        <v>0</v>
      </c>
      <c r="BJ416" s="47" cm="1">
        <f t="array" ref="BJ416">SUM(SUMIF(Survey!BO416:CH416,{"&gt;0","&lt;0"})*{1,-1})-SUM(SUMIF(Survey!CJ416:DC416,{"&gt;0","&lt;0"})*{1,-1})</f>
        <v>0</v>
      </c>
      <c r="BK416" s="48" t="str">
        <f t="shared" si="263"/>
        <v>No holdings</v>
      </c>
      <c r="BL416" s="49">
        <f t="shared" si="264"/>
        <v>0</v>
      </c>
      <c r="BM416" s="196" t="str">
        <f t="shared" si="265"/>
        <v>Pass</v>
      </c>
      <c r="BN416" s="54" t="b">
        <f>IF(ABS(Survey!$CH416)=0,TRUE,FALSE)</f>
        <v>1</v>
      </c>
      <c r="BO416" s="53" t="b">
        <f>NOT(ISBLANK(Survey!$CI416))</f>
        <v>0</v>
      </c>
      <c r="BP416" s="196" t="str">
        <f t="shared" si="266"/>
        <v>Pass</v>
      </c>
      <c r="BQ416" s="54" t="b">
        <f>IF(ABS(Survey!$DC416)=0,TRUE,FALSE)</f>
        <v>1</v>
      </c>
      <c r="BR416" s="53" t="b">
        <f>NOT(ISBLANK(Survey!$DD416))</f>
        <v>0</v>
      </c>
      <c r="BS416" s="37" t="str">
        <f t="shared" si="267"/>
        <v>Pass</v>
      </c>
      <c r="BT416" s="38" cm="1">
        <f t="array" ref="BT416">SUM(SUMIF(Survey!CD416,{"&gt;0","&lt;0"})*{1,-1})+SUM(SUMIF(Survey!CY416,{"&gt;0","&lt;0"})*{1,-1})</f>
        <v>0</v>
      </c>
      <c r="BU416" s="38">
        <f>SUM(SUMIF(Survey!DF416:DL416,{"&gt;0","&lt;0"})*{1,-1})+SUM(SUMIF(Survey!DN416:DT416,{"&gt;0","&lt;0"})*{1,-1})</f>
        <v>0</v>
      </c>
      <c r="BV416" s="37">
        <f t="shared" si="268"/>
        <v>0</v>
      </c>
      <c r="BW416" s="37">
        <f t="shared" si="269"/>
        <v>0</v>
      </c>
      <c r="BX416" s="196" t="str">
        <f t="shared" si="270"/>
        <v>Pass</v>
      </c>
      <c r="BY416" s="54" t="b">
        <f>IF(ABS(Survey!$DL416)=0,TRUE,FALSE)</f>
        <v>1</v>
      </c>
      <c r="BZ416" s="53" t="b">
        <f>NOT(ISBLANK(Survey!DM416))</f>
        <v>0</v>
      </c>
      <c r="CA416" s="196" t="str">
        <f t="shared" si="271"/>
        <v>Pass</v>
      </c>
      <c r="CB416" s="54" t="b">
        <f>IF(ABS(Survey!$DT416)=0,TRUE,FALSE)</f>
        <v>1</v>
      </c>
      <c r="CC416" s="53" t="b">
        <f>NOT(ISBLANK(Survey!$DU416))</f>
        <v>0</v>
      </c>
      <c r="CD416" s="196" t="str">
        <f t="shared" si="272"/>
        <v>Fail</v>
      </c>
      <c r="CE416" s="47">
        <f>SUM(SUMIF(Survey!EA416:EC416,{"&gt;0","&lt;0"})*{1,-1})</f>
        <v>0</v>
      </c>
      <c r="CF416" s="50">
        <f t="shared" si="273"/>
        <v>0</v>
      </c>
      <c r="CG416" s="50">
        <f t="shared" si="274"/>
        <v>100</v>
      </c>
      <c r="CH416" s="48" t="b">
        <f>IF(OR(Survey!$M416="ETF",Survey!$M416="ETF, alternative mutual fund",Survey!$M416="Closed-end", Survey!$M416="Split share corp"),TRUE,FALSE)</f>
        <v>0</v>
      </c>
      <c r="CI416" s="196" t="str">
        <f t="shared" si="275"/>
        <v>Fail</v>
      </c>
      <c r="CJ416" s="47">
        <f>SUM(SUMIF(Survey!EE416:EK416,{"&gt;0","&lt;0"})*{1,-1})</f>
        <v>0</v>
      </c>
      <c r="CK416" s="50">
        <f t="shared" si="276"/>
        <v>0</v>
      </c>
      <c r="CL416" s="49">
        <f t="shared" si="277"/>
        <v>100</v>
      </c>
      <c r="CM416" s="196" t="str">
        <f t="shared" si="278"/>
        <v>Fail</v>
      </c>
      <c r="CN416" s="47">
        <f>SUM(SUMIF(Survey!EM416:ES416,{"&gt;0","&lt;0"})*{1,-1})</f>
        <v>0</v>
      </c>
      <c r="CO416" s="50">
        <f t="shared" si="279"/>
        <v>0</v>
      </c>
      <c r="CP416" s="49">
        <f t="shared" si="280"/>
        <v>100</v>
      </c>
    </row>
    <row r="417" spans="1:94">
      <c r="A417" s="1">
        <v>414</v>
      </c>
      <c r="B417" s="37" t="str">
        <f t="shared" si="241"/>
        <v>Pass</v>
      </c>
      <c r="C417" s="37" t="str">
        <f>IF(COUNTBLANK(Survey!B417:ET417)=$C$2, "Pass", "Fail")</f>
        <v>Pass</v>
      </c>
      <c r="D417" s="37" t="str">
        <f t="shared" si="242"/>
        <v>Fail</v>
      </c>
      <c r="F417" s="196" t="str">
        <f t="shared" si="243"/>
        <v>Fail</v>
      </c>
      <c r="G417" s="43">
        <f>COUNTBLANK(Survey!B417:D417)+COUNTBLANK(Survey!G417)+COUNTBLANK(Survey!I417)+COUNTBLANK(Survey!L417:M417)+COUNTBLANK(Survey!P417)+COUNTBLANK(Survey!S417:U417)+COUNTBLANK(Survey!AA417:AC417)+COUNTBLANK(Survey!AF417:AG417)+COUNTBLANK(Survey!AK417)</f>
        <v>17</v>
      </c>
      <c r="H417" s="196" t="str">
        <f t="shared" si="244"/>
        <v>Pass</v>
      </c>
      <c r="I417" s="44">
        <f>LEN(Survey!E417)</f>
        <v>0</v>
      </c>
      <c r="J417" s="196" t="str">
        <f t="shared" si="245"/>
        <v>Pass</v>
      </c>
      <c r="K417" s="43">
        <f>LEN(Survey!F417)</f>
        <v>0</v>
      </c>
      <c r="L417" s="196" t="str">
        <f t="shared" si="246"/>
        <v>Pass</v>
      </c>
      <c r="M417" s="44">
        <f>LEN(Survey!H417)</f>
        <v>0</v>
      </c>
      <c r="N417" s="43" t="str">
        <f>IF(Survey!$L417="Prospectus fund", "Yes", "No")</f>
        <v>No</v>
      </c>
      <c r="O417" s="196" t="str">
        <f t="shared" si="247"/>
        <v>Pass</v>
      </c>
      <c r="P417" s="44">
        <f>MOD((LEN(Survey!J417)+2),11)</f>
        <v>2</v>
      </c>
      <c r="Q417" s="48" t="b">
        <f>IF(OR(Survey!$M417="ETF",Survey!$M417="ETF, alternative mutual fund",Survey!$M417="Closed-end", Survey!$M417="Split share corp", Survey!$I417="Yes"),TRUE,FALSE)</f>
        <v>0</v>
      </c>
      <c r="R417" s="196" t="str">
        <f>IFERROR(IF(AND(OR(U417=V417,V417 = "Either"),NOT(ISBLANK(Survey!K417))),"Pass","Fail"),"Pass")</f>
        <v>Fail</v>
      </c>
      <c r="S417" s="47" cm="1">
        <f t="array" ref="S417">SUM(SUMIF(Survey!BO417:CH417,{"&gt;0","&lt;0"})*{1,-1})</f>
        <v>0</v>
      </c>
      <c r="T417" s="54" cm="1">
        <f t="array" ref="T417">SUM(SUMIF(Survey!BR417,{"&gt;0","&lt;0"})*{1,-1})+SUM(SUMIF(Survey!CB417,{"&gt;0","&lt;0"})*{1,-1})</f>
        <v>0</v>
      </c>
      <c r="U417" s="54">
        <f>Survey!K417</f>
        <v>0</v>
      </c>
      <c r="V417" s="53" t="str">
        <f t="shared" si="248"/>
        <v>Stand-alone</v>
      </c>
      <c r="W417" s="196" t="str">
        <f t="shared" si="249"/>
        <v>Fail</v>
      </c>
      <c r="X417" s="93" cm="1">
        <f t="array" ref="X417">SUM(SUMIF(Survey!BO417:CH417,{"&gt;0","&lt;0"})*{1,-1})+SUM(SUMIF(Survey!CJ417:DC417,{"&gt;0","&lt;0"})*{1,-1})</f>
        <v>0</v>
      </c>
      <c r="Y417" s="93">
        <f>IFERROR(X417/(Survey!$AL417),0)</f>
        <v>0</v>
      </c>
      <c r="Z417" s="198" t="b">
        <f>IF(OR(Survey!$M417="Alternative strategy or hedge",Survey!$M417="Other",Survey!$L417="Prospectus fund"),TRUE,FALSE)</f>
        <v>0</v>
      </c>
      <c r="AA417" s="198" t="b">
        <f>NOT(ISBLANK(Survey!$M417))</f>
        <v>0</v>
      </c>
      <c r="AB417" s="196" t="str">
        <f t="shared" si="250"/>
        <v>Pass</v>
      </c>
      <c r="AC417" s="54" t="b">
        <f>NOT(ISNUMBER(SEARCH("Other",Survey!$P417)))</f>
        <v>1</v>
      </c>
      <c r="AD417" s="53" t="b">
        <f>NOT(ISBLANK(Survey!$Q417))</f>
        <v>0</v>
      </c>
      <c r="AE417" s="239" t="str" cm="1">
        <f t="array" ref="AE417">IF(OR(IF(OR($AG417+$AH417 = 2, $AI417=1), FALSE, TRUE), AND($AF417:$AF417 = 0)),"Pass","Fail")</f>
        <v>Pass</v>
      </c>
      <c r="AF417" s="235">
        <f>COUNTBLANK(Survey!$W417:$Z417)</f>
        <v>4</v>
      </c>
      <c r="AG417" s="235">
        <f>IF(Survey!$I417="Yes",1,0)</f>
        <v>0</v>
      </c>
      <c r="AH417" s="235">
        <f>IF(OR(Survey!$M417="Mutual fund",Survey!$M417="Alternative mutual fund",Survey!$M417="Money market"),1,0)</f>
        <v>0</v>
      </c>
      <c r="AI417" s="240">
        <f>IF(OR(Survey!$M417="ETF",Survey!$M417="ETF, alternative mutual fund"),1,0)</f>
        <v>0</v>
      </c>
      <c r="AJ417" s="196" t="str">
        <f t="shared" si="251"/>
        <v>Pass</v>
      </c>
      <c r="AK417" s="54" t="b">
        <f>NOT(ISNUMBER(SEARCH("Yes",Survey!$AC417)))</f>
        <v>1</v>
      </c>
      <c r="AL417" s="53" t="b">
        <f>IF(COUNTBLANK(Survey!$AD417:$AE417)=0,TRUE, FALSE)</f>
        <v>0</v>
      </c>
      <c r="AM417" s="196" t="str">
        <f t="shared" si="252"/>
        <v>Pass</v>
      </c>
      <c r="AN417" s="54" t="b">
        <f>NOT(ISNUMBER(SEARCH("Yes",Survey!$AF417)))</f>
        <v>1</v>
      </c>
      <c r="AO417" s="53" t="b">
        <f>NOT(ISBLANK(Survey!$AH417))</f>
        <v>0</v>
      </c>
      <c r="AP417" s="196" t="str">
        <f t="shared" si="253"/>
        <v>Pass</v>
      </c>
      <c r="AQ417" s="54" t="b">
        <f>NOT(OR(ISNUMBER(SEARCH("Other",Survey!$AH417)),ISNUMBER(SEARCH("Multiple",Survey!$AH417))))</f>
        <v>1</v>
      </c>
      <c r="AR417" s="53" t="b">
        <f>NOT(ISBLANK(Survey!$AI417))</f>
        <v>0</v>
      </c>
      <c r="AS417" s="196" t="str">
        <f t="shared" si="254"/>
        <v>Fail</v>
      </c>
      <c r="AT417" s="45">
        <f>(Survey!$AL417)</f>
        <v>0</v>
      </c>
      <c r="AU417" s="37" t="str">
        <f t="shared" si="255"/>
        <v>Fail</v>
      </c>
      <c r="AV417" s="38">
        <f>ABS(Survey!$AL417)</f>
        <v>0</v>
      </c>
      <c r="AW417" s="64">
        <f>ABS(Survey!$AM417)+Survey!$AN417-ABS(Survey!$AO417)+ABS(Survey!$AP417)-ABS(Survey!$AQ417)+ABS(Survey!$AR417)-ABS(Survey!$AS417)+Survey!$AT417</f>
        <v>0</v>
      </c>
      <c r="AX417" s="46" t="str">
        <f t="shared" si="256"/>
        <v>No holdings</v>
      </c>
      <c r="AY417" s="37">
        <f t="shared" si="257"/>
        <v>0</v>
      </c>
      <c r="AZ417" s="196" t="str">
        <f t="shared" si="258"/>
        <v>Pass</v>
      </c>
      <c r="BA417" s="54" t="b">
        <f>IF(ABS(Survey!$AT417)=0,TRUE,FALSE)</f>
        <v>1</v>
      </c>
      <c r="BB417" s="53" t="b">
        <f>NOT(ISBLANK(Survey!$AU417))</f>
        <v>0</v>
      </c>
      <c r="BC417" s="37" t="str">
        <f t="shared" si="259"/>
        <v>Fail</v>
      </c>
      <c r="BD417" s="38">
        <f>ABS(Survey!$AL417)</f>
        <v>0</v>
      </c>
      <c r="BE417" s="38" cm="1">
        <f t="array" ref="BE417">SUM(SUMIF(Survey!AW417:BD417,{"&gt;0","&lt;0"})*{1,-1})-SUM(SUMIF(Survey!BF417:BM417,{"&gt;0","&lt;0"})*{1,-1})</f>
        <v>0</v>
      </c>
      <c r="BF417" s="46" t="str">
        <f t="shared" si="260"/>
        <v>No holdings</v>
      </c>
      <c r="BG417" s="37">
        <f t="shared" si="261"/>
        <v>0</v>
      </c>
      <c r="BH417" s="196" t="str">
        <f t="shared" si="262"/>
        <v>Fail</v>
      </c>
      <c r="BI417" s="47">
        <f>ABS(Survey!$AL417)</f>
        <v>0</v>
      </c>
      <c r="BJ417" s="47" cm="1">
        <f t="array" ref="BJ417">SUM(SUMIF(Survey!BO417:CH417,{"&gt;0","&lt;0"})*{1,-1})-SUM(SUMIF(Survey!CJ417:DC417,{"&gt;0","&lt;0"})*{1,-1})</f>
        <v>0</v>
      </c>
      <c r="BK417" s="48" t="str">
        <f t="shared" si="263"/>
        <v>No holdings</v>
      </c>
      <c r="BL417" s="49">
        <f t="shared" si="264"/>
        <v>0</v>
      </c>
      <c r="BM417" s="196" t="str">
        <f t="shared" si="265"/>
        <v>Pass</v>
      </c>
      <c r="BN417" s="54" t="b">
        <f>IF(ABS(Survey!$CH417)=0,TRUE,FALSE)</f>
        <v>1</v>
      </c>
      <c r="BO417" s="53" t="b">
        <f>NOT(ISBLANK(Survey!$CI417))</f>
        <v>0</v>
      </c>
      <c r="BP417" s="196" t="str">
        <f t="shared" si="266"/>
        <v>Pass</v>
      </c>
      <c r="BQ417" s="54" t="b">
        <f>IF(ABS(Survey!$DC417)=0,TRUE,FALSE)</f>
        <v>1</v>
      </c>
      <c r="BR417" s="53" t="b">
        <f>NOT(ISBLANK(Survey!$DD417))</f>
        <v>0</v>
      </c>
      <c r="BS417" s="37" t="str">
        <f t="shared" si="267"/>
        <v>Pass</v>
      </c>
      <c r="BT417" s="38" cm="1">
        <f t="array" ref="BT417">SUM(SUMIF(Survey!CD417,{"&gt;0","&lt;0"})*{1,-1})+SUM(SUMIF(Survey!CY417,{"&gt;0","&lt;0"})*{1,-1})</f>
        <v>0</v>
      </c>
      <c r="BU417" s="38">
        <f>SUM(SUMIF(Survey!DF417:DL417,{"&gt;0","&lt;0"})*{1,-1})+SUM(SUMIF(Survey!DN417:DT417,{"&gt;0","&lt;0"})*{1,-1})</f>
        <v>0</v>
      </c>
      <c r="BV417" s="37">
        <f t="shared" si="268"/>
        <v>0</v>
      </c>
      <c r="BW417" s="37">
        <f t="shared" si="269"/>
        <v>0</v>
      </c>
      <c r="BX417" s="196" t="str">
        <f t="shared" si="270"/>
        <v>Pass</v>
      </c>
      <c r="BY417" s="54" t="b">
        <f>IF(ABS(Survey!$DL417)=0,TRUE,FALSE)</f>
        <v>1</v>
      </c>
      <c r="BZ417" s="53" t="b">
        <f>NOT(ISBLANK(Survey!DM417))</f>
        <v>0</v>
      </c>
      <c r="CA417" s="196" t="str">
        <f t="shared" si="271"/>
        <v>Pass</v>
      </c>
      <c r="CB417" s="54" t="b">
        <f>IF(ABS(Survey!$DT417)=0,TRUE,FALSE)</f>
        <v>1</v>
      </c>
      <c r="CC417" s="53" t="b">
        <f>NOT(ISBLANK(Survey!$DU417))</f>
        <v>0</v>
      </c>
      <c r="CD417" s="196" t="str">
        <f t="shared" si="272"/>
        <v>Fail</v>
      </c>
      <c r="CE417" s="47">
        <f>SUM(SUMIF(Survey!EA417:EC417,{"&gt;0","&lt;0"})*{1,-1})</f>
        <v>0</v>
      </c>
      <c r="CF417" s="50">
        <f t="shared" si="273"/>
        <v>0</v>
      </c>
      <c r="CG417" s="50">
        <f t="shared" si="274"/>
        <v>100</v>
      </c>
      <c r="CH417" s="48" t="b">
        <f>IF(OR(Survey!$M417="ETF",Survey!$M417="ETF, alternative mutual fund",Survey!$M417="Closed-end", Survey!$M417="Split share corp"),TRUE,FALSE)</f>
        <v>0</v>
      </c>
      <c r="CI417" s="196" t="str">
        <f t="shared" si="275"/>
        <v>Fail</v>
      </c>
      <c r="CJ417" s="47">
        <f>SUM(SUMIF(Survey!EE417:EK417,{"&gt;0","&lt;0"})*{1,-1})</f>
        <v>0</v>
      </c>
      <c r="CK417" s="50">
        <f t="shared" si="276"/>
        <v>0</v>
      </c>
      <c r="CL417" s="49">
        <f t="shared" si="277"/>
        <v>100</v>
      </c>
      <c r="CM417" s="196" t="str">
        <f t="shared" si="278"/>
        <v>Fail</v>
      </c>
      <c r="CN417" s="47">
        <f>SUM(SUMIF(Survey!EM417:ES417,{"&gt;0","&lt;0"})*{1,-1})</f>
        <v>0</v>
      </c>
      <c r="CO417" s="50">
        <f t="shared" si="279"/>
        <v>0</v>
      </c>
      <c r="CP417" s="49">
        <f t="shared" si="280"/>
        <v>100</v>
      </c>
    </row>
    <row r="418" spans="1:94">
      <c r="A418" s="1">
        <v>415</v>
      </c>
      <c r="B418" s="37" t="str">
        <f t="shared" si="241"/>
        <v>Pass</v>
      </c>
      <c r="C418" s="37" t="str">
        <f>IF(COUNTBLANK(Survey!B418:ET418)=$C$2, "Pass", "Fail")</f>
        <v>Pass</v>
      </c>
      <c r="D418" s="37" t="str">
        <f t="shared" si="242"/>
        <v>Fail</v>
      </c>
      <c r="F418" s="196" t="str">
        <f t="shared" si="243"/>
        <v>Fail</v>
      </c>
      <c r="G418" s="43">
        <f>COUNTBLANK(Survey!B418:D418)+COUNTBLANK(Survey!G418)+COUNTBLANK(Survey!I418)+COUNTBLANK(Survey!L418:M418)+COUNTBLANK(Survey!P418)+COUNTBLANK(Survey!S418:U418)+COUNTBLANK(Survey!AA418:AC418)+COUNTBLANK(Survey!AF418:AG418)+COUNTBLANK(Survey!AK418)</f>
        <v>17</v>
      </c>
      <c r="H418" s="196" t="str">
        <f t="shared" si="244"/>
        <v>Pass</v>
      </c>
      <c r="I418" s="44">
        <f>LEN(Survey!E418)</f>
        <v>0</v>
      </c>
      <c r="J418" s="196" t="str">
        <f t="shared" si="245"/>
        <v>Pass</v>
      </c>
      <c r="K418" s="43">
        <f>LEN(Survey!F418)</f>
        <v>0</v>
      </c>
      <c r="L418" s="196" t="str">
        <f t="shared" si="246"/>
        <v>Pass</v>
      </c>
      <c r="M418" s="44">
        <f>LEN(Survey!H418)</f>
        <v>0</v>
      </c>
      <c r="N418" s="43" t="str">
        <f>IF(Survey!$L418="Prospectus fund", "Yes", "No")</f>
        <v>No</v>
      </c>
      <c r="O418" s="196" t="str">
        <f t="shared" si="247"/>
        <v>Pass</v>
      </c>
      <c r="P418" s="44">
        <f>MOD((LEN(Survey!J418)+2),11)</f>
        <v>2</v>
      </c>
      <c r="Q418" s="48" t="b">
        <f>IF(OR(Survey!$M418="ETF",Survey!$M418="ETF, alternative mutual fund",Survey!$M418="Closed-end", Survey!$M418="Split share corp", Survey!$I418="Yes"),TRUE,FALSE)</f>
        <v>0</v>
      </c>
      <c r="R418" s="196" t="str">
        <f>IFERROR(IF(AND(OR(U418=V418,V418 = "Either"),NOT(ISBLANK(Survey!K418))),"Pass","Fail"),"Pass")</f>
        <v>Fail</v>
      </c>
      <c r="S418" s="47" cm="1">
        <f t="array" ref="S418">SUM(SUMIF(Survey!BO418:CH418,{"&gt;0","&lt;0"})*{1,-1})</f>
        <v>0</v>
      </c>
      <c r="T418" s="54" cm="1">
        <f t="array" ref="T418">SUM(SUMIF(Survey!BR418,{"&gt;0","&lt;0"})*{1,-1})+SUM(SUMIF(Survey!CB418,{"&gt;0","&lt;0"})*{1,-1})</f>
        <v>0</v>
      </c>
      <c r="U418" s="54">
        <f>Survey!K418</f>
        <v>0</v>
      </c>
      <c r="V418" s="53" t="str">
        <f t="shared" si="248"/>
        <v>Stand-alone</v>
      </c>
      <c r="W418" s="196" t="str">
        <f t="shared" si="249"/>
        <v>Fail</v>
      </c>
      <c r="X418" s="93" cm="1">
        <f t="array" ref="X418">SUM(SUMIF(Survey!BO418:CH418,{"&gt;0","&lt;0"})*{1,-1})+SUM(SUMIF(Survey!CJ418:DC418,{"&gt;0","&lt;0"})*{1,-1})</f>
        <v>0</v>
      </c>
      <c r="Y418" s="93">
        <f>IFERROR(X418/(Survey!$AL418),0)</f>
        <v>0</v>
      </c>
      <c r="Z418" s="198" t="b">
        <f>IF(OR(Survey!$M418="Alternative strategy or hedge",Survey!$M418="Other",Survey!$L418="Prospectus fund"),TRUE,FALSE)</f>
        <v>0</v>
      </c>
      <c r="AA418" s="198" t="b">
        <f>NOT(ISBLANK(Survey!$M418))</f>
        <v>0</v>
      </c>
      <c r="AB418" s="196" t="str">
        <f t="shared" si="250"/>
        <v>Pass</v>
      </c>
      <c r="AC418" s="54" t="b">
        <f>NOT(ISNUMBER(SEARCH("Other",Survey!$P418)))</f>
        <v>1</v>
      </c>
      <c r="AD418" s="53" t="b">
        <f>NOT(ISBLANK(Survey!$Q418))</f>
        <v>0</v>
      </c>
      <c r="AE418" s="239" t="str" cm="1">
        <f t="array" ref="AE418">IF(OR(IF(OR($AG418+$AH418 = 2, $AI418=1), FALSE, TRUE), AND($AF418:$AF418 = 0)),"Pass","Fail")</f>
        <v>Pass</v>
      </c>
      <c r="AF418" s="235">
        <f>COUNTBLANK(Survey!$W418:$Z418)</f>
        <v>4</v>
      </c>
      <c r="AG418" s="235">
        <f>IF(Survey!$I418="Yes",1,0)</f>
        <v>0</v>
      </c>
      <c r="AH418" s="235">
        <f>IF(OR(Survey!$M418="Mutual fund",Survey!$M418="Alternative mutual fund",Survey!$M418="Money market"),1,0)</f>
        <v>0</v>
      </c>
      <c r="AI418" s="240">
        <f>IF(OR(Survey!$M418="ETF",Survey!$M418="ETF, alternative mutual fund"),1,0)</f>
        <v>0</v>
      </c>
      <c r="AJ418" s="196" t="str">
        <f t="shared" si="251"/>
        <v>Pass</v>
      </c>
      <c r="AK418" s="54" t="b">
        <f>NOT(ISNUMBER(SEARCH("Yes",Survey!$AC418)))</f>
        <v>1</v>
      </c>
      <c r="AL418" s="53" t="b">
        <f>IF(COUNTBLANK(Survey!$AD418:$AE418)=0,TRUE, FALSE)</f>
        <v>0</v>
      </c>
      <c r="AM418" s="196" t="str">
        <f t="shared" si="252"/>
        <v>Pass</v>
      </c>
      <c r="AN418" s="54" t="b">
        <f>NOT(ISNUMBER(SEARCH("Yes",Survey!$AF418)))</f>
        <v>1</v>
      </c>
      <c r="AO418" s="53" t="b">
        <f>NOT(ISBLANK(Survey!$AH418))</f>
        <v>0</v>
      </c>
      <c r="AP418" s="196" t="str">
        <f t="shared" si="253"/>
        <v>Pass</v>
      </c>
      <c r="AQ418" s="54" t="b">
        <f>NOT(OR(ISNUMBER(SEARCH("Other",Survey!$AH418)),ISNUMBER(SEARCH("Multiple",Survey!$AH418))))</f>
        <v>1</v>
      </c>
      <c r="AR418" s="53" t="b">
        <f>NOT(ISBLANK(Survey!$AI418))</f>
        <v>0</v>
      </c>
      <c r="AS418" s="196" t="str">
        <f t="shared" si="254"/>
        <v>Fail</v>
      </c>
      <c r="AT418" s="45">
        <f>(Survey!$AL418)</f>
        <v>0</v>
      </c>
      <c r="AU418" s="37" t="str">
        <f t="shared" si="255"/>
        <v>Fail</v>
      </c>
      <c r="AV418" s="38">
        <f>ABS(Survey!$AL418)</f>
        <v>0</v>
      </c>
      <c r="AW418" s="64">
        <f>ABS(Survey!$AM418)+Survey!$AN418-ABS(Survey!$AO418)+ABS(Survey!$AP418)-ABS(Survey!$AQ418)+ABS(Survey!$AR418)-ABS(Survey!$AS418)+Survey!$AT418</f>
        <v>0</v>
      </c>
      <c r="AX418" s="46" t="str">
        <f t="shared" si="256"/>
        <v>No holdings</v>
      </c>
      <c r="AY418" s="37">
        <f t="shared" si="257"/>
        <v>0</v>
      </c>
      <c r="AZ418" s="196" t="str">
        <f t="shared" si="258"/>
        <v>Pass</v>
      </c>
      <c r="BA418" s="54" t="b">
        <f>IF(ABS(Survey!$AT418)=0,TRUE,FALSE)</f>
        <v>1</v>
      </c>
      <c r="BB418" s="53" t="b">
        <f>NOT(ISBLANK(Survey!$AU418))</f>
        <v>0</v>
      </c>
      <c r="BC418" s="37" t="str">
        <f t="shared" si="259"/>
        <v>Fail</v>
      </c>
      <c r="BD418" s="38">
        <f>ABS(Survey!$AL418)</f>
        <v>0</v>
      </c>
      <c r="BE418" s="38" cm="1">
        <f t="array" ref="BE418">SUM(SUMIF(Survey!AW418:BD418,{"&gt;0","&lt;0"})*{1,-1})-SUM(SUMIF(Survey!BF418:BM418,{"&gt;0","&lt;0"})*{1,-1})</f>
        <v>0</v>
      </c>
      <c r="BF418" s="46" t="str">
        <f t="shared" si="260"/>
        <v>No holdings</v>
      </c>
      <c r="BG418" s="37">
        <f t="shared" si="261"/>
        <v>0</v>
      </c>
      <c r="BH418" s="196" t="str">
        <f t="shared" si="262"/>
        <v>Fail</v>
      </c>
      <c r="BI418" s="47">
        <f>ABS(Survey!$AL418)</f>
        <v>0</v>
      </c>
      <c r="BJ418" s="47" cm="1">
        <f t="array" ref="BJ418">SUM(SUMIF(Survey!BO418:CH418,{"&gt;0","&lt;0"})*{1,-1})-SUM(SUMIF(Survey!CJ418:DC418,{"&gt;0","&lt;0"})*{1,-1})</f>
        <v>0</v>
      </c>
      <c r="BK418" s="48" t="str">
        <f t="shared" si="263"/>
        <v>No holdings</v>
      </c>
      <c r="BL418" s="49">
        <f t="shared" si="264"/>
        <v>0</v>
      </c>
      <c r="BM418" s="196" t="str">
        <f t="shared" si="265"/>
        <v>Pass</v>
      </c>
      <c r="BN418" s="54" t="b">
        <f>IF(ABS(Survey!$CH418)=0,TRUE,FALSE)</f>
        <v>1</v>
      </c>
      <c r="BO418" s="53" t="b">
        <f>NOT(ISBLANK(Survey!$CI418))</f>
        <v>0</v>
      </c>
      <c r="BP418" s="196" t="str">
        <f t="shared" si="266"/>
        <v>Pass</v>
      </c>
      <c r="BQ418" s="54" t="b">
        <f>IF(ABS(Survey!$DC418)=0,TRUE,FALSE)</f>
        <v>1</v>
      </c>
      <c r="BR418" s="53" t="b">
        <f>NOT(ISBLANK(Survey!$DD418))</f>
        <v>0</v>
      </c>
      <c r="BS418" s="37" t="str">
        <f t="shared" si="267"/>
        <v>Pass</v>
      </c>
      <c r="BT418" s="38" cm="1">
        <f t="array" ref="BT418">SUM(SUMIF(Survey!CD418,{"&gt;0","&lt;0"})*{1,-1})+SUM(SUMIF(Survey!CY418,{"&gt;0","&lt;0"})*{1,-1})</f>
        <v>0</v>
      </c>
      <c r="BU418" s="38">
        <f>SUM(SUMIF(Survey!DF418:DL418,{"&gt;0","&lt;0"})*{1,-1})+SUM(SUMIF(Survey!DN418:DT418,{"&gt;0","&lt;0"})*{1,-1})</f>
        <v>0</v>
      </c>
      <c r="BV418" s="37">
        <f t="shared" si="268"/>
        <v>0</v>
      </c>
      <c r="BW418" s="37">
        <f t="shared" si="269"/>
        <v>0</v>
      </c>
      <c r="BX418" s="196" t="str">
        <f t="shared" si="270"/>
        <v>Pass</v>
      </c>
      <c r="BY418" s="54" t="b">
        <f>IF(ABS(Survey!$DL418)=0,TRUE,FALSE)</f>
        <v>1</v>
      </c>
      <c r="BZ418" s="53" t="b">
        <f>NOT(ISBLANK(Survey!DM418))</f>
        <v>0</v>
      </c>
      <c r="CA418" s="196" t="str">
        <f t="shared" si="271"/>
        <v>Pass</v>
      </c>
      <c r="CB418" s="54" t="b">
        <f>IF(ABS(Survey!$DT418)=0,TRUE,FALSE)</f>
        <v>1</v>
      </c>
      <c r="CC418" s="53" t="b">
        <f>NOT(ISBLANK(Survey!$DU418))</f>
        <v>0</v>
      </c>
      <c r="CD418" s="196" t="str">
        <f t="shared" si="272"/>
        <v>Fail</v>
      </c>
      <c r="CE418" s="47">
        <f>SUM(SUMIF(Survey!EA418:EC418,{"&gt;0","&lt;0"})*{1,-1})</f>
        <v>0</v>
      </c>
      <c r="CF418" s="50">
        <f t="shared" si="273"/>
        <v>0</v>
      </c>
      <c r="CG418" s="50">
        <f t="shared" si="274"/>
        <v>100</v>
      </c>
      <c r="CH418" s="48" t="b">
        <f>IF(OR(Survey!$M418="ETF",Survey!$M418="ETF, alternative mutual fund",Survey!$M418="Closed-end", Survey!$M418="Split share corp"),TRUE,FALSE)</f>
        <v>0</v>
      </c>
      <c r="CI418" s="196" t="str">
        <f t="shared" si="275"/>
        <v>Fail</v>
      </c>
      <c r="CJ418" s="47">
        <f>SUM(SUMIF(Survey!EE418:EK418,{"&gt;0","&lt;0"})*{1,-1})</f>
        <v>0</v>
      </c>
      <c r="CK418" s="50">
        <f t="shared" si="276"/>
        <v>0</v>
      </c>
      <c r="CL418" s="49">
        <f t="shared" si="277"/>
        <v>100</v>
      </c>
      <c r="CM418" s="196" t="str">
        <f t="shared" si="278"/>
        <v>Fail</v>
      </c>
      <c r="CN418" s="47">
        <f>SUM(SUMIF(Survey!EM418:ES418,{"&gt;0","&lt;0"})*{1,-1})</f>
        <v>0</v>
      </c>
      <c r="CO418" s="50">
        <f t="shared" si="279"/>
        <v>0</v>
      </c>
      <c r="CP418" s="49">
        <f t="shared" si="280"/>
        <v>100</v>
      </c>
    </row>
    <row r="419" spans="1:94">
      <c r="A419" s="1">
        <v>416</v>
      </c>
      <c r="B419" s="37" t="str">
        <f t="shared" si="241"/>
        <v>Pass</v>
      </c>
      <c r="C419" s="37" t="str">
        <f>IF(COUNTBLANK(Survey!B419:ET419)=$C$2, "Pass", "Fail")</f>
        <v>Pass</v>
      </c>
      <c r="D419" s="37" t="str">
        <f t="shared" si="242"/>
        <v>Fail</v>
      </c>
      <c r="F419" s="196" t="str">
        <f t="shared" si="243"/>
        <v>Fail</v>
      </c>
      <c r="G419" s="43">
        <f>COUNTBLANK(Survey!B419:D419)+COUNTBLANK(Survey!G419)+COUNTBLANK(Survey!I419)+COUNTBLANK(Survey!L419:M419)+COUNTBLANK(Survey!P419)+COUNTBLANK(Survey!S419:U419)+COUNTBLANK(Survey!AA419:AC419)+COUNTBLANK(Survey!AF419:AG419)+COUNTBLANK(Survey!AK419)</f>
        <v>17</v>
      </c>
      <c r="H419" s="196" t="str">
        <f t="shared" si="244"/>
        <v>Pass</v>
      </c>
      <c r="I419" s="44">
        <f>LEN(Survey!E419)</f>
        <v>0</v>
      </c>
      <c r="J419" s="196" t="str">
        <f t="shared" si="245"/>
        <v>Pass</v>
      </c>
      <c r="K419" s="43">
        <f>LEN(Survey!F419)</f>
        <v>0</v>
      </c>
      <c r="L419" s="196" t="str">
        <f t="shared" si="246"/>
        <v>Pass</v>
      </c>
      <c r="M419" s="44">
        <f>LEN(Survey!H419)</f>
        <v>0</v>
      </c>
      <c r="N419" s="43" t="str">
        <f>IF(Survey!$L419="Prospectus fund", "Yes", "No")</f>
        <v>No</v>
      </c>
      <c r="O419" s="196" t="str">
        <f t="shared" si="247"/>
        <v>Pass</v>
      </c>
      <c r="P419" s="44">
        <f>MOD((LEN(Survey!J419)+2),11)</f>
        <v>2</v>
      </c>
      <c r="Q419" s="48" t="b">
        <f>IF(OR(Survey!$M419="ETF",Survey!$M419="ETF, alternative mutual fund",Survey!$M419="Closed-end", Survey!$M419="Split share corp", Survey!$I419="Yes"),TRUE,FALSE)</f>
        <v>0</v>
      </c>
      <c r="R419" s="196" t="str">
        <f>IFERROR(IF(AND(OR(U419=V419,V419 = "Either"),NOT(ISBLANK(Survey!K419))),"Pass","Fail"),"Pass")</f>
        <v>Fail</v>
      </c>
      <c r="S419" s="47" cm="1">
        <f t="array" ref="S419">SUM(SUMIF(Survey!BO419:CH419,{"&gt;0","&lt;0"})*{1,-1})</f>
        <v>0</v>
      </c>
      <c r="T419" s="54" cm="1">
        <f t="array" ref="T419">SUM(SUMIF(Survey!BR419,{"&gt;0","&lt;0"})*{1,-1})+SUM(SUMIF(Survey!CB419,{"&gt;0","&lt;0"})*{1,-1})</f>
        <v>0</v>
      </c>
      <c r="U419" s="54">
        <f>Survey!K419</f>
        <v>0</v>
      </c>
      <c r="V419" s="53" t="str">
        <f t="shared" si="248"/>
        <v>Stand-alone</v>
      </c>
      <c r="W419" s="196" t="str">
        <f t="shared" si="249"/>
        <v>Fail</v>
      </c>
      <c r="X419" s="93" cm="1">
        <f t="array" ref="X419">SUM(SUMIF(Survey!BO419:CH419,{"&gt;0","&lt;0"})*{1,-1})+SUM(SUMIF(Survey!CJ419:DC419,{"&gt;0","&lt;0"})*{1,-1})</f>
        <v>0</v>
      </c>
      <c r="Y419" s="93">
        <f>IFERROR(X419/(Survey!$AL419),0)</f>
        <v>0</v>
      </c>
      <c r="Z419" s="198" t="b">
        <f>IF(OR(Survey!$M419="Alternative strategy or hedge",Survey!$M419="Other",Survey!$L419="Prospectus fund"),TRUE,FALSE)</f>
        <v>0</v>
      </c>
      <c r="AA419" s="198" t="b">
        <f>NOT(ISBLANK(Survey!$M419))</f>
        <v>0</v>
      </c>
      <c r="AB419" s="196" t="str">
        <f t="shared" si="250"/>
        <v>Pass</v>
      </c>
      <c r="AC419" s="54" t="b">
        <f>NOT(ISNUMBER(SEARCH("Other",Survey!$P419)))</f>
        <v>1</v>
      </c>
      <c r="AD419" s="53" t="b">
        <f>NOT(ISBLANK(Survey!$Q419))</f>
        <v>0</v>
      </c>
      <c r="AE419" s="239" t="str" cm="1">
        <f t="array" ref="AE419">IF(OR(IF(OR($AG419+$AH419 = 2, $AI419=1), FALSE, TRUE), AND($AF419:$AF419 = 0)),"Pass","Fail")</f>
        <v>Pass</v>
      </c>
      <c r="AF419" s="235">
        <f>COUNTBLANK(Survey!$W419:$Z419)</f>
        <v>4</v>
      </c>
      <c r="AG419" s="235">
        <f>IF(Survey!$I419="Yes",1,0)</f>
        <v>0</v>
      </c>
      <c r="AH419" s="235">
        <f>IF(OR(Survey!$M419="Mutual fund",Survey!$M419="Alternative mutual fund",Survey!$M419="Money market"),1,0)</f>
        <v>0</v>
      </c>
      <c r="AI419" s="240">
        <f>IF(OR(Survey!$M419="ETF",Survey!$M419="ETF, alternative mutual fund"),1,0)</f>
        <v>0</v>
      </c>
      <c r="AJ419" s="196" t="str">
        <f t="shared" si="251"/>
        <v>Pass</v>
      </c>
      <c r="AK419" s="54" t="b">
        <f>NOT(ISNUMBER(SEARCH("Yes",Survey!$AC419)))</f>
        <v>1</v>
      </c>
      <c r="AL419" s="53" t="b">
        <f>IF(COUNTBLANK(Survey!$AD419:$AE419)=0,TRUE, FALSE)</f>
        <v>0</v>
      </c>
      <c r="AM419" s="196" t="str">
        <f t="shared" si="252"/>
        <v>Pass</v>
      </c>
      <c r="AN419" s="54" t="b">
        <f>NOT(ISNUMBER(SEARCH("Yes",Survey!$AF419)))</f>
        <v>1</v>
      </c>
      <c r="AO419" s="53" t="b">
        <f>NOT(ISBLANK(Survey!$AH419))</f>
        <v>0</v>
      </c>
      <c r="AP419" s="196" t="str">
        <f t="shared" si="253"/>
        <v>Pass</v>
      </c>
      <c r="AQ419" s="54" t="b">
        <f>NOT(OR(ISNUMBER(SEARCH("Other",Survey!$AH419)),ISNUMBER(SEARCH("Multiple",Survey!$AH419))))</f>
        <v>1</v>
      </c>
      <c r="AR419" s="53" t="b">
        <f>NOT(ISBLANK(Survey!$AI419))</f>
        <v>0</v>
      </c>
      <c r="AS419" s="196" t="str">
        <f t="shared" si="254"/>
        <v>Fail</v>
      </c>
      <c r="AT419" s="45">
        <f>(Survey!$AL419)</f>
        <v>0</v>
      </c>
      <c r="AU419" s="37" t="str">
        <f t="shared" si="255"/>
        <v>Fail</v>
      </c>
      <c r="AV419" s="38">
        <f>ABS(Survey!$AL419)</f>
        <v>0</v>
      </c>
      <c r="AW419" s="64">
        <f>ABS(Survey!$AM419)+Survey!$AN419-ABS(Survey!$AO419)+ABS(Survey!$AP419)-ABS(Survey!$AQ419)+ABS(Survey!$AR419)-ABS(Survey!$AS419)+Survey!$AT419</f>
        <v>0</v>
      </c>
      <c r="AX419" s="46" t="str">
        <f t="shared" si="256"/>
        <v>No holdings</v>
      </c>
      <c r="AY419" s="37">
        <f t="shared" si="257"/>
        <v>0</v>
      </c>
      <c r="AZ419" s="196" t="str">
        <f t="shared" si="258"/>
        <v>Pass</v>
      </c>
      <c r="BA419" s="54" t="b">
        <f>IF(ABS(Survey!$AT419)=0,TRUE,FALSE)</f>
        <v>1</v>
      </c>
      <c r="BB419" s="53" t="b">
        <f>NOT(ISBLANK(Survey!$AU419))</f>
        <v>0</v>
      </c>
      <c r="BC419" s="37" t="str">
        <f t="shared" si="259"/>
        <v>Fail</v>
      </c>
      <c r="BD419" s="38">
        <f>ABS(Survey!$AL419)</f>
        <v>0</v>
      </c>
      <c r="BE419" s="38" cm="1">
        <f t="array" ref="BE419">SUM(SUMIF(Survey!AW419:BD419,{"&gt;0","&lt;0"})*{1,-1})-SUM(SUMIF(Survey!BF419:BM419,{"&gt;0","&lt;0"})*{1,-1})</f>
        <v>0</v>
      </c>
      <c r="BF419" s="46" t="str">
        <f t="shared" si="260"/>
        <v>No holdings</v>
      </c>
      <c r="BG419" s="37">
        <f t="shared" si="261"/>
        <v>0</v>
      </c>
      <c r="BH419" s="196" t="str">
        <f t="shared" si="262"/>
        <v>Fail</v>
      </c>
      <c r="BI419" s="47">
        <f>ABS(Survey!$AL419)</f>
        <v>0</v>
      </c>
      <c r="BJ419" s="47" cm="1">
        <f t="array" ref="BJ419">SUM(SUMIF(Survey!BO419:CH419,{"&gt;0","&lt;0"})*{1,-1})-SUM(SUMIF(Survey!CJ419:DC419,{"&gt;0","&lt;0"})*{1,-1})</f>
        <v>0</v>
      </c>
      <c r="BK419" s="48" t="str">
        <f t="shared" si="263"/>
        <v>No holdings</v>
      </c>
      <c r="BL419" s="49">
        <f t="shared" si="264"/>
        <v>0</v>
      </c>
      <c r="BM419" s="196" t="str">
        <f t="shared" si="265"/>
        <v>Pass</v>
      </c>
      <c r="BN419" s="54" t="b">
        <f>IF(ABS(Survey!$CH419)=0,TRUE,FALSE)</f>
        <v>1</v>
      </c>
      <c r="BO419" s="53" t="b">
        <f>NOT(ISBLANK(Survey!$CI419))</f>
        <v>0</v>
      </c>
      <c r="BP419" s="196" t="str">
        <f t="shared" si="266"/>
        <v>Pass</v>
      </c>
      <c r="BQ419" s="54" t="b">
        <f>IF(ABS(Survey!$DC419)=0,TRUE,FALSE)</f>
        <v>1</v>
      </c>
      <c r="BR419" s="53" t="b">
        <f>NOT(ISBLANK(Survey!$DD419))</f>
        <v>0</v>
      </c>
      <c r="BS419" s="37" t="str">
        <f t="shared" si="267"/>
        <v>Pass</v>
      </c>
      <c r="BT419" s="38" cm="1">
        <f t="array" ref="BT419">SUM(SUMIF(Survey!CD419,{"&gt;0","&lt;0"})*{1,-1})+SUM(SUMIF(Survey!CY419,{"&gt;0","&lt;0"})*{1,-1})</f>
        <v>0</v>
      </c>
      <c r="BU419" s="38">
        <f>SUM(SUMIF(Survey!DF419:DL419,{"&gt;0","&lt;0"})*{1,-1})+SUM(SUMIF(Survey!DN419:DT419,{"&gt;0","&lt;0"})*{1,-1})</f>
        <v>0</v>
      </c>
      <c r="BV419" s="37">
        <f t="shared" si="268"/>
        <v>0</v>
      </c>
      <c r="BW419" s="37">
        <f t="shared" si="269"/>
        <v>0</v>
      </c>
      <c r="BX419" s="196" t="str">
        <f t="shared" si="270"/>
        <v>Pass</v>
      </c>
      <c r="BY419" s="54" t="b">
        <f>IF(ABS(Survey!$DL419)=0,TRUE,FALSE)</f>
        <v>1</v>
      </c>
      <c r="BZ419" s="53" t="b">
        <f>NOT(ISBLANK(Survey!DM419))</f>
        <v>0</v>
      </c>
      <c r="CA419" s="196" t="str">
        <f t="shared" si="271"/>
        <v>Pass</v>
      </c>
      <c r="CB419" s="54" t="b">
        <f>IF(ABS(Survey!$DT419)=0,TRUE,FALSE)</f>
        <v>1</v>
      </c>
      <c r="CC419" s="53" t="b">
        <f>NOT(ISBLANK(Survey!$DU419))</f>
        <v>0</v>
      </c>
      <c r="CD419" s="196" t="str">
        <f t="shared" si="272"/>
        <v>Fail</v>
      </c>
      <c r="CE419" s="47">
        <f>SUM(SUMIF(Survey!EA419:EC419,{"&gt;0","&lt;0"})*{1,-1})</f>
        <v>0</v>
      </c>
      <c r="CF419" s="50">
        <f t="shared" si="273"/>
        <v>0</v>
      </c>
      <c r="CG419" s="50">
        <f t="shared" si="274"/>
        <v>100</v>
      </c>
      <c r="CH419" s="48" t="b">
        <f>IF(OR(Survey!$M419="ETF",Survey!$M419="ETF, alternative mutual fund",Survey!$M419="Closed-end", Survey!$M419="Split share corp"),TRUE,FALSE)</f>
        <v>0</v>
      </c>
      <c r="CI419" s="196" t="str">
        <f t="shared" si="275"/>
        <v>Fail</v>
      </c>
      <c r="CJ419" s="47">
        <f>SUM(SUMIF(Survey!EE419:EK419,{"&gt;0","&lt;0"})*{1,-1})</f>
        <v>0</v>
      </c>
      <c r="CK419" s="50">
        <f t="shared" si="276"/>
        <v>0</v>
      </c>
      <c r="CL419" s="49">
        <f t="shared" si="277"/>
        <v>100</v>
      </c>
      <c r="CM419" s="196" t="str">
        <f t="shared" si="278"/>
        <v>Fail</v>
      </c>
      <c r="CN419" s="47">
        <f>SUM(SUMIF(Survey!EM419:ES419,{"&gt;0","&lt;0"})*{1,-1})</f>
        <v>0</v>
      </c>
      <c r="CO419" s="50">
        <f t="shared" si="279"/>
        <v>0</v>
      </c>
      <c r="CP419" s="49">
        <f t="shared" si="280"/>
        <v>100</v>
      </c>
    </row>
    <row r="420" spans="1:94">
      <c r="A420" s="1">
        <v>417</v>
      </c>
      <c r="B420" s="37" t="str">
        <f t="shared" si="241"/>
        <v>Pass</v>
      </c>
      <c r="C420" s="37" t="str">
        <f>IF(COUNTBLANK(Survey!B420:ET420)=$C$2, "Pass", "Fail")</f>
        <v>Pass</v>
      </c>
      <c r="D420" s="37" t="str">
        <f t="shared" si="242"/>
        <v>Fail</v>
      </c>
      <c r="F420" s="196" t="str">
        <f t="shared" si="243"/>
        <v>Fail</v>
      </c>
      <c r="G420" s="43">
        <f>COUNTBLANK(Survey!B420:D420)+COUNTBLANK(Survey!G420)+COUNTBLANK(Survey!I420)+COUNTBLANK(Survey!L420:M420)+COUNTBLANK(Survey!P420)+COUNTBLANK(Survey!S420:U420)+COUNTBLANK(Survey!AA420:AC420)+COUNTBLANK(Survey!AF420:AG420)+COUNTBLANK(Survey!AK420)</f>
        <v>17</v>
      </c>
      <c r="H420" s="196" t="str">
        <f t="shared" si="244"/>
        <v>Pass</v>
      </c>
      <c r="I420" s="44">
        <f>LEN(Survey!E420)</f>
        <v>0</v>
      </c>
      <c r="J420" s="196" t="str">
        <f t="shared" si="245"/>
        <v>Pass</v>
      </c>
      <c r="K420" s="43">
        <f>LEN(Survey!F420)</f>
        <v>0</v>
      </c>
      <c r="L420" s="196" t="str">
        <f t="shared" si="246"/>
        <v>Pass</v>
      </c>
      <c r="M420" s="44">
        <f>LEN(Survey!H420)</f>
        <v>0</v>
      </c>
      <c r="N420" s="43" t="str">
        <f>IF(Survey!$L420="Prospectus fund", "Yes", "No")</f>
        <v>No</v>
      </c>
      <c r="O420" s="196" t="str">
        <f t="shared" si="247"/>
        <v>Pass</v>
      </c>
      <c r="P420" s="44">
        <f>MOD((LEN(Survey!J420)+2),11)</f>
        <v>2</v>
      </c>
      <c r="Q420" s="48" t="b">
        <f>IF(OR(Survey!$M420="ETF",Survey!$M420="ETF, alternative mutual fund",Survey!$M420="Closed-end", Survey!$M420="Split share corp", Survey!$I420="Yes"),TRUE,FALSE)</f>
        <v>0</v>
      </c>
      <c r="R420" s="196" t="str">
        <f>IFERROR(IF(AND(OR(U420=V420,V420 = "Either"),NOT(ISBLANK(Survey!K420))),"Pass","Fail"),"Pass")</f>
        <v>Fail</v>
      </c>
      <c r="S420" s="47" cm="1">
        <f t="array" ref="S420">SUM(SUMIF(Survey!BO420:CH420,{"&gt;0","&lt;0"})*{1,-1})</f>
        <v>0</v>
      </c>
      <c r="T420" s="54" cm="1">
        <f t="array" ref="T420">SUM(SUMIF(Survey!BR420,{"&gt;0","&lt;0"})*{1,-1})+SUM(SUMIF(Survey!CB420,{"&gt;0","&lt;0"})*{1,-1})</f>
        <v>0</v>
      </c>
      <c r="U420" s="54">
        <f>Survey!K420</f>
        <v>0</v>
      </c>
      <c r="V420" s="53" t="str">
        <f t="shared" si="248"/>
        <v>Stand-alone</v>
      </c>
      <c r="W420" s="196" t="str">
        <f t="shared" si="249"/>
        <v>Fail</v>
      </c>
      <c r="X420" s="93" cm="1">
        <f t="array" ref="X420">SUM(SUMIF(Survey!BO420:CH420,{"&gt;0","&lt;0"})*{1,-1})+SUM(SUMIF(Survey!CJ420:DC420,{"&gt;0","&lt;0"})*{1,-1})</f>
        <v>0</v>
      </c>
      <c r="Y420" s="93">
        <f>IFERROR(X420/(Survey!$AL420),0)</f>
        <v>0</v>
      </c>
      <c r="Z420" s="198" t="b">
        <f>IF(OR(Survey!$M420="Alternative strategy or hedge",Survey!$M420="Other",Survey!$L420="Prospectus fund"),TRUE,FALSE)</f>
        <v>0</v>
      </c>
      <c r="AA420" s="198" t="b">
        <f>NOT(ISBLANK(Survey!$M420))</f>
        <v>0</v>
      </c>
      <c r="AB420" s="196" t="str">
        <f t="shared" si="250"/>
        <v>Pass</v>
      </c>
      <c r="AC420" s="54" t="b">
        <f>NOT(ISNUMBER(SEARCH("Other",Survey!$P420)))</f>
        <v>1</v>
      </c>
      <c r="AD420" s="53" t="b">
        <f>NOT(ISBLANK(Survey!$Q420))</f>
        <v>0</v>
      </c>
      <c r="AE420" s="239" t="str" cm="1">
        <f t="array" ref="AE420">IF(OR(IF(OR($AG420+$AH420 = 2, $AI420=1), FALSE, TRUE), AND($AF420:$AF420 = 0)),"Pass","Fail")</f>
        <v>Pass</v>
      </c>
      <c r="AF420" s="235">
        <f>COUNTBLANK(Survey!$W420:$Z420)</f>
        <v>4</v>
      </c>
      <c r="AG420" s="235">
        <f>IF(Survey!$I420="Yes",1,0)</f>
        <v>0</v>
      </c>
      <c r="AH420" s="235">
        <f>IF(OR(Survey!$M420="Mutual fund",Survey!$M420="Alternative mutual fund",Survey!$M420="Money market"),1,0)</f>
        <v>0</v>
      </c>
      <c r="AI420" s="240">
        <f>IF(OR(Survey!$M420="ETF",Survey!$M420="ETF, alternative mutual fund"),1,0)</f>
        <v>0</v>
      </c>
      <c r="AJ420" s="196" t="str">
        <f t="shared" si="251"/>
        <v>Pass</v>
      </c>
      <c r="AK420" s="54" t="b">
        <f>NOT(ISNUMBER(SEARCH("Yes",Survey!$AC420)))</f>
        <v>1</v>
      </c>
      <c r="AL420" s="53" t="b">
        <f>IF(COUNTBLANK(Survey!$AD420:$AE420)=0,TRUE, FALSE)</f>
        <v>0</v>
      </c>
      <c r="AM420" s="196" t="str">
        <f t="shared" si="252"/>
        <v>Pass</v>
      </c>
      <c r="AN420" s="54" t="b">
        <f>NOT(ISNUMBER(SEARCH("Yes",Survey!$AF420)))</f>
        <v>1</v>
      </c>
      <c r="AO420" s="53" t="b">
        <f>NOT(ISBLANK(Survey!$AH420))</f>
        <v>0</v>
      </c>
      <c r="AP420" s="196" t="str">
        <f t="shared" si="253"/>
        <v>Pass</v>
      </c>
      <c r="AQ420" s="54" t="b">
        <f>NOT(OR(ISNUMBER(SEARCH("Other",Survey!$AH420)),ISNUMBER(SEARCH("Multiple",Survey!$AH420))))</f>
        <v>1</v>
      </c>
      <c r="AR420" s="53" t="b">
        <f>NOT(ISBLANK(Survey!$AI420))</f>
        <v>0</v>
      </c>
      <c r="AS420" s="196" t="str">
        <f t="shared" si="254"/>
        <v>Fail</v>
      </c>
      <c r="AT420" s="45">
        <f>(Survey!$AL420)</f>
        <v>0</v>
      </c>
      <c r="AU420" s="37" t="str">
        <f t="shared" si="255"/>
        <v>Fail</v>
      </c>
      <c r="AV420" s="38">
        <f>ABS(Survey!$AL420)</f>
        <v>0</v>
      </c>
      <c r="AW420" s="64">
        <f>ABS(Survey!$AM420)+Survey!$AN420-ABS(Survey!$AO420)+ABS(Survey!$AP420)-ABS(Survey!$AQ420)+ABS(Survey!$AR420)-ABS(Survey!$AS420)+Survey!$AT420</f>
        <v>0</v>
      </c>
      <c r="AX420" s="46" t="str">
        <f t="shared" si="256"/>
        <v>No holdings</v>
      </c>
      <c r="AY420" s="37">
        <f t="shared" si="257"/>
        <v>0</v>
      </c>
      <c r="AZ420" s="196" t="str">
        <f t="shared" si="258"/>
        <v>Pass</v>
      </c>
      <c r="BA420" s="54" t="b">
        <f>IF(ABS(Survey!$AT420)=0,TRUE,FALSE)</f>
        <v>1</v>
      </c>
      <c r="BB420" s="53" t="b">
        <f>NOT(ISBLANK(Survey!$AU420))</f>
        <v>0</v>
      </c>
      <c r="BC420" s="37" t="str">
        <f t="shared" si="259"/>
        <v>Fail</v>
      </c>
      <c r="BD420" s="38">
        <f>ABS(Survey!$AL420)</f>
        <v>0</v>
      </c>
      <c r="BE420" s="38" cm="1">
        <f t="array" ref="BE420">SUM(SUMIF(Survey!AW420:BD420,{"&gt;0","&lt;0"})*{1,-1})-SUM(SUMIF(Survey!BF420:BM420,{"&gt;0","&lt;0"})*{1,-1})</f>
        <v>0</v>
      </c>
      <c r="BF420" s="46" t="str">
        <f t="shared" si="260"/>
        <v>No holdings</v>
      </c>
      <c r="BG420" s="37">
        <f t="shared" si="261"/>
        <v>0</v>
      </c>
      <c r="BH420" s="196" t="str">
        <f t="shared" si="262"/>
        <v>Fail</v>
      </c>
      <c r="BI420" s="47">
        <f>ABS(Survey!$AL420)</f>
        <v>0</v>
      </c>
      <c r="BJ420" s="47" cm="1">
        <f t="array" ref="BJ420">SUM(SUMIF(Survey!BO420:CH420,{"&gt;0","&lt;0"})*{1,-1})-SUM(SUMIF(Survey!CJ420:DC420,{"&gt;0","&lt;0"})*{1,-1})</f>
        <v>0</v>
      </c>
      <c r="BK420" s="48" t="str">
        <f t="shared" si="263"/>
        <v>No holdings</v>
      </c>
      <c r="BL420" s="49">
        <f t="shared" si="264"/>
        <v>0</v>
      </c>
      <c r="BM420" s="196" t="str">
        <f t="shared" si="265"/>
        <v>Pass</v>
      </c>
      <c r="BN420" s="54" t="b">
        <f>IF(ABS(Survey!$CH420)=0,TRUE,FALSE)</f>
        <v>1</v>
      </c>
      <c r="BO420" s="53" t="b">
        <f>NOT(ISBLANK(Survey!$CI420))</f>
        <v>0</v>
      </c>
      <c r="BP420" s="196" t="str">
        <f t="shared" si="266"/>
        <v>Pass</v>
      </c>
      <c r="BQ420" s="54" t="b">
        <f>IF(ABS(Survey!$DC420)=0,TRUE,FALSE)</f>
        <v>1</v>
      </c>
      <c r="BR420" s="53" t="b">
        <f>NOT(ISBLANK(Survey!$DD420))</f>
        <v>0</v>
      </c>
      <c r="BS420" s="37" t="str">
        <f t="shared" si="267"/>
        <v>Pass</v>
      </c>
      <c r="BT420" s="38" cm="1">
        <f t="array" ref="BT420">SUM(SUMIF(Survey!CD420,{"&gt;0","&lt;0"})*{1,-1})+SUM(SUMIF(Survey!CY420,{"&gt;0","&lt;0"})*{1,-1})</f>
        <v>0</v>
      </c>
      <c r="BU420" s="38">
        <f>SUM(SUMIF(Survey!DF420:DL420,{"&gt;0","&lt;0"})*{1,-1})+SUM(SUMIF(Survey!DN420:DT420,{"&gt;0","&lt;0"})*{1,-1})</f>
        <v>0</v>
      </c>
      <c r="BV420" s="37">
        <f t="shared" si="268"/>
        <v>0</v>
      </c>
      <c r="BW420" s="37">
        <f t="shared" si="269"/>
        <v>0</v>
      </c>
      <c r="BX420" s="196" t="str">
        <f t="shared" si="270"/>
        <v>Pass</v>
      </c>
      <c r="BY420" s="54" t="b">
        <f>IF(ABS(Survey!$DL420)=0,TRUE,FALSE)</f>
        <v>1</v>
      </c>
      <c r="BZ420" s="53" t="b">
        <f>NOT(ISBLANK(Survey!DM420))</f>
        <v>0</v>
      </c>
      <c r="CA420" s="196" t="str">
        <f t="shared" si="271"/>
        <v>Pass</v>
      </c>
      <c r="CB420" s="54" t="b">
        <f>IF(ABS(Survey!$DT420)=0,TRUE,FALSE)</f>
        <v>1</v>
      </c>
      <c r="CC420" s="53" t="b">
        <f>NOT(ISBLANK(Survey!$DU420))</f>
        <v>0</v>
      </c>
      <c r="CD420" s="196" t="str">
        <f t="shared" si="272"/>
        <v>Fail</v>
      </c>
      <c r="CE420" s="47">
        <f>SUM(SUMIF(Survey!EA420:EC420,{"&gt;0","&lt;0"})*{1,-1})</f>
        <v>0</v>
      </c>
      <c r="CF420" s="50">
        <f t="shared" si="273"/>
        <v>0</v>
      </c>
      <c r="CG420" s="50">
        <f t="shared" si="274"/>
        <v>100</v>
      </c>
      <c r="CH420" s="48" t="b">
        <f>IF(OR(Survey!$M420="ETF",Survey!$M420="ETF, alternative mutual fund",Survey!$M420="Closed-end", Survey!$M420="Split share corp"),TRUE,FALSE)</f>
        <v>0</v>
      </c>
      <c r="CI420" s="196" t="str">
        <f t="shared" si="275"/>
        <v>Fail</v>
      </c>
      <c r="CJ420" s="47">
        <f>SUM(SUMIF(Survey!EE420:EK420,{"&gt;0","&lt;0"})*{1,-1})</f>
        <v>0</v>
      </c>
      <c r="CK420" s="50">
        <f t="shared" si="276"/>
        <v>0</v>
      </c>
      <c r="CL420" s="49">
        <f t="shared" si="277"/>
        <v>100</v>
      </c>
      <c r="CM420" s="196" t="str">
        <f t="shared" si="278"/>
        <v>Fail</v>
      </c>
      <c r="CN420" s="47">
        <f>SUM(SUMIF(Survey!EM420:ES420,{"&gt;0","&lt;0"})*{1,-1})</f>
        <v>0</v>
      </c>
      <c r="CO420" s="50">
        <f t="shared" si="279"/>
        <v>0</v>
      </c>
      <c r="CP420" s="49">
        <f t="shared" si="280"/>
        <v>100</v>
      </c>
    </row>
    <row r="421" spans="1:94">
      <c r="A421" s="1">
        <v>418</v>
      </c>
      <c r="B421" s="37" t="str">
        <f t="shared" si="241"/>
        <v>Pass</v>
      </c>
      <c r="C421" s="37" t="str">
        <f>IF(COUNTBLANK(Survey!B421:ET421)=$C$2, "Pass", "Fail")</f>
        <v>Pass</v>
      </c>
      <c r="D421" s="37" t="str">
        <f t="shared" si="242"/>
        <v>Fail</v>
      </c>
      <c r="F421" s="196" t="str">
        <f t="shared" si="243"/>
        <v>Fail</v>
      </c>
      <c r="G421" s="43">
        <f>COUNTBLANK(Survey!B421:D421)+COUNTBLANK(Survey!G421)+COUNTBLANK(Survey!I421)+COUNTBLANK(Survey!L421:M421)+COUNTBLANK(Survey!P421)+COUNTBLANK(Survey!S421:U421)+COUNTBLANK(Survey!AA421:AC421)+COUNTBLANK(Survey!AF421:AG421)+COUNTBLANK(Survey!AK421)</f>
        <v>17</v>
      </c>
      <c r="H421" s="196" t="str">
        <f t="shared" si="244"/>
        <v>Pass</v>
      </c>
      <c r="I421" s="44">
        <f>LEN(Survey!E421)</f>
        <v>0</v>
      </c>
      <c r="J421" s="196" t="str">
        <f t="shared" si="245"/>
        <v>Pass</v>
      </c>
      <c r="K421" s="43">
        <f>LEN(Survey!F421)</f>
        <v>0</v>
      </c>
      <c r="L421" s="196" t="str">
        <f t="shared" si="246"/>
        <v>Pass</v>
      </c>
      <c r="M421" s="44">
        <f>LEN(Survey!H421)</f>
        <v>0</v>
      </c>
      <c r="N421" s="43" t="str">
        <f>IF(Survey!$L421="Prospectus fund", "Yes", "No")</f>
        <v>No</v>
      </c>
      <c r="O421" s="196" t="str">
        <f t="shared" si="247"/>
        <v>Pass</v>
      </c>
      <c r="P421" s="44">
        <f>MOD((LEN(Survey!J421)+2),11)</f>
        <v>2</v>
      </c>
      <c r="Q421" s="48" t="b">
        <f>IF(OR(Survey!$M421="ETF",Survey!$M421="ETF, alternative mutual fund",Survey!$M421="Closed-end", Survey!$M421="Split share corp", Survey!$I421="Yes"),TRUE,FALSE)</f>
        <v>0</v>
      </c>
      <c r="R421" s="196" t="str">
        <f>IFERROR(IF(AND(OR(U421=V421,V421 = "Either"),NOT(ISBLANK(Survey!K421))),"Pass","Fail"),"Pass")</f>
        <v>Fail</v>
      </c>
      <c r="S421" s="47" cm="1">
        <f t="array" ref="S421">SUM(SUMIF(Survey!BO421:CH421,{"&gt;0","&lt;0"})*{1,-1})</f>
        <v>0</v>
      </c>
      <c r="T421" s="54" cm="1">
        <f t="array" ref="T421">SUM(SUMIF(Survey!BR421,{"&gt;0","&lt;0"})*{1,-1})+SUM(SUMIF(Survey!CB421,{"&gt;0","&lt;0"})*{1,-1})</f>
        <v>0</v>
      </c>
      <c r="U421" s="54">
        <f>Survey!K421</f>
        <v>0</v>
      </c>
      <c r="V421" s="53" t="str">
        <f t="shared" si="248"/>
        <v>Stand-alone</v>
      </c>
      <c r="W421" s="196" t="str">
        <f t="shared" si="249"/>
        <v>Fail</v>
      </c>
      <c r="X421" s="93" cm="1">
        <f t="array" ref="X421">SUM(SUMIF(Survey!BO421:CH421,{"&gt;0","&lt;0"})*{1,-1})+SUM(SUMIF(Survey!CJ421:DC421,{"&gt;0","&lt;0"})*{1,-1})</f>
        <v>0</v>
      </c>
      <c r="Y421" s="93">
        <f>IFERROR(X421/(Survey!$AL421),0)</f>
        <v>0</v>
      </c>
      <c r="Z421" s="198" t="b">
        <f>IF(OR(Survey!$M421="Alternative strategy or hedge",Survey!$M421="Other",Survey!$L421="Prospectus fund"),TRUE,FALSE)</f>
        <v>0</v>
      </c>
      <c r="AA421" s="198" t="b">
        <f>NOT(ISBLANK(Survey!$M421))</f>
        <v>0</v>
      </c>
      <c r="AB421" s="196" t="str">
        <f t="shared" si="250"/>
        <v>Pass</v>
      </c>
      <c r="AC421" s="54" t="b">
        <f>NOT(ISNUMBER(SEARCH("Other",Survey!$P421)))</f>
        <v>1</v>
      </c>
      <c r="AD421" s="53" t="b">
        <f>NOT(ISBLANK(Survey!$Q421))</f>
        <v>0</v>
      </c>
      <c r="AE421" s="239" t="str" cm="1">
        <f t="array" ref="AE421">IF(OR(IF(OR($AG421+$AH421 = 2, $AI421=1), FALSE, TRUE), AND($AF421:$AF421 = 0)),"Pass","Fail")</f>
        <v>Pass</v>
      </c>
      <c r="AF421" s="235">
        <f>COUNTBLANK(Survey!$W421:$Z421)</f>
        <v>4</v>
      </c>
      <c r="AG421" s="235">
        <f>IF(Survey!$I421="Yes",1,0)</f>
        <v>0</v>
      </c>
      <c r="AH421" s="235">
        <f>IF(OR(Survey!$M421="Mutual fund",Survey!$M421="Alternative mutual fund",Survey!$M421="Money market"),1,0)</f>
        <v>0</v>
      </c>
      <c r="AI421" s="240">
        <f>IF(OR(Survey!$M421="ETF",Survey!$M421="ETF, alternative mutual fund"),1,0)</f>
        <v>0</v>
      </c>
      <c r="AJ421" s="196" t="str">
        <f t="shared" si="251"/>
        <v>Pass</v>
      </c>
      <c r="AK421" s="54" t="b">
        <f>NOT(ISNUMBER(SEARCH("Yes",Survey!$AC421)))</f>
        <v>1</v>
      </c>
      <c r="AL421" s="53" t="b">
        <f>IF(COUNTBLANK(Survey!$AD421:$AE421)=0,TRUE, FALSE)</f>
        <v>0</v>
      </c>
      <c r="AM421" s="196" t="str">
        <f t="shared" si="252"/>
        <v>Pass</v>
      </c>
      <c r="AN421" s="54" t="b">
        <f>NOT(ISNUMBER(SEARCH("Yes",Survey!$AF421)))</f>
        <v>1</v>
      </c>
      <c r="AO421" s="53" t="b">
        <f>NOT(ISBLANK(Survey!$AH421))</f>
        <v>0</v>
      </c>
      <c r="AP421" s="196" t="str">
        <f t="shared" si="253"/>
        <v>Pass</v>
      </c>
      <c r="AQ421" s="54" t="b">
        <f>NOT(OR(ISNUMBER(SEARCH("Other",Survey!$AH421)),ISNUMBER(SEARCH("Multiple",Survey!$AH421))))</f>
        <v>1</v>
      </c>
      <c r="AR421" s="53" t="b">
        <f>NOT(ISBLANK(Survey!$AI421))</f>
        <v>0</v>
      </c>
      <c r="AS421" s="196" t="str">
        <f t="shared" si="254"/>
        <v>Fail</v>
      </c>
      <c r="AT421" s="45">
        <f>(Survey!$AL421)</f>
        <v>0</v>
      </c>
      <c r="AU421" s="37" t="str">
        <f t="shared" si="255"/>
        <v>Fail</v>
      </c>
      <c r="AV421" s="38">
        <f>ABS(Survey!$AL421)</f>
        <v>0</v>
      </c>
      <c r="AW421" s="64">
        <f>ABS(Survey!$AM421)+Survey!$AN421-ABS(Survey!$AO421)+ABS(Survey!$AP421)-ABS(Survey!$AQ421)+ABS(Survey!$AR421)-ABS(Survey!$AS421)+Survey!$AT421</f>
        <v>0</v>
      </c>
      <c r="AX421" s="46" t="str">
        <f t="shared" si="256"/>
        <v>No holdings</v>
      </c>
      <c r="AY421" s="37">
        <f t="shared" si="257"/>
        <v>0</v>
      </c>
      <c r="AZ421" s="196" t="str">
        <f t="shared" si="258"/>
        <v>Pass</v>
      </c>
      <c r="BA421" s="54" t="b">
        <f>IF(ABS(Survey!$AT421)=0,TRUE,FALSE)</f>
        <v>1</v>
      </c>
      <c r="BB421" s="53" t="b">
        <f>NOT(ISBLANK(Survey!$AU421))</f>
        <v>0</v>
      </c>
      <c r="BC421" s="37" t="str">
        <f t="shared" si="259"/>
        <v>Fail</v>
      </c>
      <c r="BD421" s="38">
        <f>ABS(Survey!$AL421)</f>
        <v>0</v>
      </c>
      <c r="BE421" s="38" cm="1">
        <f t="array" ref="BE421">SUM(SUMIF(Survey!AW421:BD421,{"&gt;0","&lt;0"})*{1,-1})-SUM(SUMIF(Survey!BF421:BM421,{"&gt;0","&lt;0"})*{1,-1})</f>
        <v>0</v>
      </c>
      <c r="BF421" s="46" t="str">
        <f t="shared" si="260"/>
        <v>No holdings</v>
      </c>
      <c r="BG421" s="37">
        <f t="shared" si="261"/>
        <v>0</v>
      </c>
      <c r="BH421" s="196" t="str">
        <f t="shared" si="262"/>
        <v>Fail</v>
      </c>
      <c r="BI421" s="47">
        <f>ABS(Survey!$AL421)</f>
        <v>0</v>
      </c>
      <c r="BJ421" s="47" cm="1">
        <f t="array" ref="BJ421">SUM(SUMIF(Survey!BO421:CH421,{"&gt;0","&lt;0"})*{1,-1})-SUM(SUMIF(Survey!CJ421:DC421,{"&gt;0","&lt;0"})*{1,-1})</f>
        <v>0</v>
      </c>
      <c r="BK421" s="48" t="str">
        <f t="shared" si="263"/>
        <v>No holdings</v>
      </c>
      <c r="BL421" s="49">
        <f t="shared" si="264"/>
        <v>0</v>
      </c>
      <c r="BM421" s="196" t="str">
        <f t="shared" si="265"/>
        <v>Pass</v>
      </c>
      <c r="BN421" s="54" t="b">
        <f>IF(ABS(Survey!$CH421)=0,TRUE,FALSE)</f>
        <v>1</v>
      </c>
      <c r="BO421" s="53" t="b">
        <f>NOT(ISBLANK(Survey!$CI421))</f>
        <v>0</v>
      </c>
      <c r="BP421" s="196" t="str">
        <f t="shared" si="266"/>
        <v>Pass</v>
      </c>
      <c r="BQ421" s="54" t="b">
        <f>IF(ABS(Survey!$DC421)=0,TRUE,FALSE)</f>
        <v>1</v>
      </c>
      <c r="BR421" s="53" t="b">
        <f>NOT(ISBLANK(Survey!$DD421))</f>
        <v>0</v>
      </c>
      <c r="BS421" s="37" t="str">
        <f t="shared" si="267"/>
        <v>Pass</v>
      </c>
      <c r="BT421" s="38" cm="1">
        <f t="array" ref="BT421">SUM(SUMIF(Survey!CD421,{"&gt;0","&lt;0"})*{1,-1})+SUM(SUMIF(Survey!CY421,{"&gt;0","&lt;0"})*{1,-1})</f>
        <v>0</v>
      </c>
      <c r="BU421" s="38">
        <f>SUM(SUMIF(Survey!DF421:DL421,{"&gt;0","&lt;0"})*{1,-1})+SUM(SUMIF(Survey!DN421:DT421,{"&gt;0","&lt;0"})*{1,-1})</f>
        <v>0</v>
      </c>
      <c r="BV421" s="37">
        <f t="shared" si="268"/>
        <v>0</v>
      </c>
      <c r="BW421" s="37">
        <f t="shared" si="269"/>
        <v>0</v>
      </c>
      <c r="BX421" s="196" t="str">
        <f t="shared" si="270"/>
        <v>Pass</v>
      </c>
      <c r="BY421" s="54" t="b">
        <f>IF(ABS(Survey!$DL421)=0,TRUE,FALSE)</f>
        <v>1</v>
      </c>
      <c r="BZ421" s="53" t="b">
        <f>NOT(ISBLANK(Survey!DM421))</f>
        <v>0</v>
      </c>
      <c r="CA421" s="196" t="str">
        <f t="shared" si="271"/>
        <v>Pass</v>
      </c>
      <c r="CB421" s="54" t="b">
        <f>IF(ABS(Survey!$DT421)=0,TRUE,FALSE)</f>
        <v>1</v>
      </c>
      <c r="CC421" s="53" t="b">
        <f>NOT(ISBLANK(Survey!$DU421))</f>
        <v>0</v>
      </c>
      <c r="CD421" s="196" t="str">
        <f t="shared" si="272"/>
        <v>Fail</v>
      </c>
      <c r="CE421" s="47">
        <f>SUM(SUMIF(Survey!EA421:EC421,{"&gt;0","&lt;0"})*{1,-1})</f>
        <v>0</v>
      </c>
      <c r="CF421" s="50">
        <f t="shared" si="273"/>
        <v>0</v>
      </c>
      <c r="CG421" s="50">
        <f t="shared" si="274"/>
        <v>100</v>
      </c>
      <c r="CH421" s="48" t="b">
        <f>IF(OR(Survey!$M421="ETF",Survey!$M421="ETF, alternative mutual fund",Survey!$M421="Closed-end", Survey!$M421="Split share corp"),TRUE,FALSE)</f>
        <v>0</v>
      </c>
      <c r="CI421" s="196" t="str">
        <f t="shared" si="275"/>
        <v>Fail</v>
      </c>
      <c r="CJ421" s="47">
        <f>SUM(SUMIF(Survey!EE421:EK421,{"&gt;0","&lt;0"})*{1,-1})</f>
        <v>0</v>
      </c>
      <c r="CK421" s="50">
        <f t="shared" si="276"/>
        <v>0</v>
      </c>
      <c r="CL421" s="49">
        <f t="shared" si="277"/>
        <v>100</v>
      </c>
      <c r="CM421" s="196" t="str">
        <f t="shared" si="278"/>
        <v>Fail</v>
      </c>
      <c r="CN421" s="47">
        <f>SUM(SUMIF(Survey!EM421:ES421,{"&gt;0","&lt;0"})*{1,-1})</f>
        <v>0</v>
      </c>
      <c r="CO421" s="50">
        <f t="shared" si="279"/>
        <v>0</v>
      </c>
      <c r="CP421" s="49">
        <f t="shared" si="280"/>
        <v>100</v>
      </c>
    </row>
    <row r="422" spans="1:94">
      <c r="A422" s="1">
        <v>419</v>
      </c>
      <c r="B422" s="37" t="str">
        <f t="shared" si="241"/>
        <v>Pass</v>
      </c>
      <c r="C422" s="37" t="str">
        <f>IF(COUNTBLANK(Survey!B422:ET422)=$C$2, "Pass", "Fail")</f>
        <v>Pass</v>
      </c>
      <c r="D422" s="37" t="str">
        <f t="shared" si="242"/>
        <v>Fail</v>
      </c>
      <c r="F422" s="196" t="str">
        <f t="shared" si="243"/>
        <v>Fail</v>
      </c>
      <c r="G422" s="43">
        <f>COUNTBLANK(Survey!B422:D422)+COUNTBLANK(Survey!G422)+COUNTBLANK(Survey!I422)+COUNTBLANK(Survey!L422:M422)+COUNTBLANK(Survey!P422)+COUNTBLANK(Survey!S422:U422)+COUNTBLANK(Survey!AA422:AC422)+COUNTBLANK(Survey!AF422:AG422)+COUNTBLANK(Survey!AK422)</f>
        <v>17</v>
      </c>
      <c r="H422" s="196" t="str">
        <f t="shared" si="244"/>
        <v>Pass</v>
      </c>
      <c r="I422" s="44">
        <f>LEN(Survey!E422)</f>
        <v>0</v>
      </c>
      <c r="J422" s="196" t="str">
        <f t="shared" si="245"/>
        <v>Pass</v>
      </c>
      <c r="K422" s="43">
        <f>LEN(Survey!F422)</f>
        <v>0</v>
      </c>
      <c r="L422" s="196" t="str">
        <f t="shared" si="246"/>
        <v>Pass</v>
      </c>
      <c r="M422" s="44">
        <f>LEN(Survey!H422)</f>
        <v>0</v>
      </c>
      <c r="N422" s="43" t="str">
        <f>IF(Survey!$L422="Prospectus fund", "Yes", "No")</f>
        <v>No</v>
      </c>
      <c r="O422" s="196" t="str">
        <f t="shared" si="247"/>
        <v>Pass</v>
      </c>
      <c r="P422" s="44">
        <f>MOD((LEN(Survey!J422)+2),11)</f>
        <v>2</v>
      </c>
      <c r="Q422" s="48" t="b">
        <f>IF(OR(Survey!$M422="ETF",Survey!$M422="ETF, alternative mutual fund",Survey!$M422="Closed-end", Survey!$M422="Split share corp", Survey!$I422="Yes"),TRUE,FALSE)</f>
        <v>0</v>
      </c>
      <c r="R422" s="196" t="str">
        <f>IFERROR(IF(AND(OR(U422=V422,V422 = "Either"),NOT(ISBLANK(Survey!K422))),"Pass","Fail"),"Pass")</f>
        <v>Fail</v>
      </c>
      <c r="S422" s="47" cm="1">
        <f t="array" ref="S422">SUM(SUMIF(Survey!BO422:CH422,{"&gt;0","&lt;0"})*{1,-1})</f>
        <v>0</v>
      </c>
      <c r="T422" s="54" cm="1">
        <f t="array" ref="T422">SUM(SUMIF(Survey!BR422,{"&gt;0","&lt;0"})*{1,-1})+SUM(SUMIF(Survey!CB422,{"&gt;0","&lt;0"})*{1,-1})</f>
        <v>0</v>
      </c>
      <c r="U422" s="54">
        <f>Survey!K422</f>
        <v>0</v>
      </c>
      <c r="V422" s="53" t="str">
        <f t="shared" si="248"/>
        <v>Stand-alone</v>
      </c>
      <c r="W422" s="196" t="str">
        <f t="shared" si="249"/>
        <v>Fail</v>
      </c>
      <c r="X422" s="93" cm="1">
        <f t="array" ref="X422">SUM(SUMIF(Survey!BO422:CH422,{"&gt;0","&lt;0"})*{1,-1})+SUM(SUMIF(Survey!CJ422:DC422,{"&gt;0","&lt;0"})*{1,-1})</f>
        <v>0</v>
      </c>
      <c r="Y422" s="93">
        <f>IFERROR(X422/(Survey!$AL422),0)</f>
        <v>0</v>
      </c>
      <c r="Z422" s="198" t="b">
        <f>IF(OR(Survey!$M422="Alternative strategy or hedge",Survey!$M422="Other",Survey!$L422="Prospectus fund"),TRUE,FALSE)</f>
        <v>0</v>
      </c>
      <c r="AA422" s="198" t="b">
        <f>NOT(ISBLANK(Survey!$M422))</f>
        <v>0</v>
      </c>
      <c r="AB422" s="196" t="str">
        <f t="shared" si="250"/>
        <v>Pass</v>
      </c>
      <c r="AC422" s="54" t="b">
        <f>NOT(ISNUMBER(SEARCH("Other",Survey!$P422)))</f>
        <v>1</v>
      </c>
      <c r="AD422" s="53" t="b">
        <f>NOT(ISBLANK(Survey!$Q422))</f>
        <v>0</v>
      </c>
      <c r="AE422" s="239" t="str" cm="1">
        <f t="array" ref="AE422">IF(OR(IF(OR($AG422+$AH422 = 2, $AI422=1), FALSE, TRUE), AND($AF422:$AF422 = 0)),"Pass","Fail")</f>
        <v>Pass</v>
      </c>
      <c r="AF422" s="235">
        <f>COUNTBLANK(Survey!$W422:$Z422)</f>
        <v>4</v>
      </c>
      <c r="AG422" s="235">
        <f>IF(Survey!$I422="Yes",1,0)</f>
        <v>0</v>
      </c>
      <c r="AH422" s="235">
        <f>IF(OR(Survey!$M422="Mutual fund",Survey!$M422="Alternative mutual fund",Survey!$M422="Money market"),1,0)</f>
        <v>0</v>
      </c>
      <c r="AI422" s="240">
        <f>IF(OR(Survey!$M422="ETF",Survey!$M422="ETF, alternative mutual fund"),1,0)</f>
        <v>0</v>
      </c>
      <c r="AJ422" s="196" t="str">
        <f t="shared" si="251"/>
        <v>Pass</v>
      </c>
      <c r="AK422" s="54" t="b">
        <f>NOT(ISNUMBER(SEARCH("Yes",Survey!$AC422)))</f>
        <v>1</v>
      </c>
      <c r="AL422" s="53" t="b">
        <f>IF(COUNTBLANK(Survey!$AD422:$AE422)=0,TRUE, FALSE)</f>
        <v>0</v>
      </c>
      <c r="AM422" s="196" t="str">
        <f t="shared" si="252"/>
        <v>Pass</v>
      </c>
      <c r="AN422" s="54" t="b">
        <f>NOT(ISNUMBER(SEARCH("Yes",Survey!$AF422)))</f>
        <v>1</v>
      </c>
      <c r="AO422" s="53" t="b">
        <f>NOT(ISBLANK(Survey!$AH422))</f>
        <v>0</v>
      </c>
      <c r="AP422" s="196" t="str">
        <f t="shared" si="253"/>
        <v>Pass</v>
      </c>
      <c r="AQ422" s="54" t="b">
        <f>NOT(OR(ISNUMBER(SEARCH("Other",Survey!$AH422)),ISNUMBER(SEARCH("Multiple",Survey!$AH422))))</f>
        <v>1</v>
      </c>
      <c r="AR422" s="53" t="b">
        <f>NOT(ISBLANK(Survey!$AI422))</f>
        <v>0</v>
      </c>
      <c r="AS422" s="196" t="str">
        <f t="shared" si="254"/>
        <v>Fail</v>
      </c>
      <c r="AT422" s="45">
        <f>(Survey!$AL422)</f>
        <v>0</v>
      </c>
      <c r="AU422" s="37" t="str">
        <f t="shared" si="255"/>
        <v>Fail</v>
      </c>
      <c r="AV422" s="38">
        <f>ABS(Survey!$AL422)</f>
        <v>0</v>
      </c>
      <c r="AW422" s="64">
        <f>ABS(Survey!$AM422)+Survey!$AN422-ABS(Survey!$AO422)+ABS(Survey!$AP422)-ABS(Survey!$AQ422)+ABS(Survey!$AR422)-ABS(Survey!$AS422)+Survey!$AT422</f>
        <v>0</v>
      </c>
      <c r="AX422" s="46" t="str">
        <f t="shared" si="256"/>
        <v>No holdings</v>
      </c>
      <c r="AY422" s="37">
        <f t="shared" si="257"/>
        <v>0</v>
      </c>
      <c r="AZ422" s="196" t="str">
        <f t="shared" si="258"/>
        <v>Pass</v>
      </c>
      <c r="BA422" s="54" t="b">
        <f>IF(ABS(Survey!$AT422)=0,TRUE,FALSE)</f>
        <v>1</v>
      </c>
      <c r="BB422" s="53" t="b">
        <f>NOT(ISBLANK(Survey!$AU422))</f>
        <v>0</v>
      </c>
      <c r="BC422" s="37" t="str">
        <f t="shared" si="259"/>
        <v>Fail</v>
      </c>
      <c r="BD422" s="38">
        <f>ABS(Survey!$AL422)</f>
        <v>0</v>
      </c>
      <c r="BE422" s="38" cm="1">
        <f t="array" ref="BE422">SUM(SUMIF(Survey!AW422:BD422,{"&gt;0","&lt;0"})*{1,-1})-SUM(SUMIF(Survey!BF422:BM422,{"&gt;0","&lt;0"})*{1,-1})</f>
        <v>0</v>
      </c>
      <c r="BF422" s="46" t="str">
        <f t="shared" si="260"/>
        <v>No holdings</v>
      </c>
      <c r="BG422" s="37">
        <f t="shared" si="261"/>
        <v>0</v>
      </c>
      <c r="BH422" s="196" t="str">
        <f t="shared" si="262"/>
        <v>Fail</v>
      </c>
      <c r="BI422" s="47">
        <f>ABS(Survey!$AL422)</f>
        <v>0</v>
      </c>
      <c r="BJ422" s="47" cm="1">
        <f t="array" ref="BJ422">SUM(SUMIF(Survey!BO422:CH422,{"&gt;0","&lt;0"})*{1,-1})-SUM(SUMIF(Survey!CJ422:DC422,{"&gt;0","&lt;0"})*{1,-1})</f>
        <v>0</v>
      </c>
      <c r="BK422" s="48" t="str">
        <f t="shared" si="263"/>
        <v>No holdings</v>
      </c>
      <c r="BL422" s="49">
        <f t="shared" si="264"/>
        <v>0</v>
      </c>
      <c r="BM422" s="196" t="str">
        <f t="shared" si="265"/>
        <v>Pass</v>
      </c>
      <c r="BN422" s="54" t="b">
        <f>IF(ABS(Survey!$CH422)=0,TRUE,FALSE)</f>
        <v>1</v>
      </c>
      <c r="BO422" s="53" t="b">
        <f>NOT(ISBLANK(Survey!$CI422))</f>
        <v>0</v>
      </c>
      <c r="BP422" s="196" t="str">
        <f t="shared" si="266"/>
        <v>Pass</v>
      </c>
      <c r="BQ422" s="54" t="b">
        <f>IF(ABS(Survey!$DC422)=0,TRUE,FALSE)</f>
        <v>1</v>
      </c>
      <c r="BR422" s="53" t="b">
        <f>NOT(ISBLANK(Survey!$DD422))</f>
        <v>0</v>
      </c>
      <c r="BS422" s="37" t="str">
        <f t="shared" si="267"/>
        <v>Pass</v>
      </c>
      <c r="BT422" s="38" cm="1">
        <f t="array" ref="BT422">SUM(SUMIF(Survey!CD422,{"&gt;0","&lt;0"})*{1,-1})+SUM(SUMIF(Survey!CY422,{"&gt;0","&lt;0"})*{1,-1})</f>
        <v>0</v>
      </c>
      <c r="BU422" s="38">
        <f>SUM(SUMIF(Survey!DF422:DL422,{"&gt;0","&lt;0"})*{1,-1})+SUM(SUMIF(Survey!DN422:DT422,{"&gt;0","&lt;0"})*{1,-1})</f>
        <v>0</v>
      </c>
      <c r="BV422" s="37">
        <f t="shared" si="268"/>
        <v>0</v>
      </c>
      <c r="BW422" s="37">
        <f t="shared" si="269"/>
        <v>0</v>
      </c>
      <c r="BX422" s="196" t="str">
        <f t="shared" si="270"/>
        <v>Pass</v>
      </c>
      <c r="BY422" s="54" t="b">
        <f>IF(ABS(Survey!$DL422)=0,TRUE,FALSE)</f>
        <v>1</v>
      </c>
      <c r="BZ422" s="53" t="b">
        <f>NOT(ISBLANK(Survey!DM422))</f>
        <v>0</v>
      </c>
      <c r="CA422" s="196" t="str">
        <f t="shared" si="271"/>
        <v>Pass</v>
      </c>
      <c r="CB422" s="54" t="b">
        <f>IF(ABS(Survey!$DT422)=0,TRUE,FALSE)</f>
        <v>1</v>
      </c>
      <c r="CC422" s="53" t="b">
        <f>NOT(ISBLANK(Survey!$DU422))</f>
        <v>0</v>
      </c>
      <c r="CD422" s="196" t="str">
        <f t="shared" si="272"/>
        <v>Fail</v>
      </c>
      <c r="CE422" s="47">
        <f>SUM(SUMIF(Survey!EA422:EC422,{"&gt;0","&lt;0"})*{1,-1})</f>
        <v>0</v>
      </c>
      <c r="CF422" s="50">
        <f t="shared" si="273"/>
        <v>0</v>
      </c>
      <c r="CG422" s="50">
        <f t="shared" si="274"/>
        <v>100</v>
      </c>
      <c r="CH422" s="48" t="b">
        <f>IF(OR(Survey!$M422="ETF",Survey!$M422="ETF, alternative mutual fund",Survey!$M422="Closed-end", Survey!$M422="Split share corp"),TRUE,FALSE)</f>
        <v>0</v>
      </c>
      <c r="CI422" s="196" t="str">
        <f t="shared" si="275"/>
        <v>Fail</v>
      </c>
      <c r="CJ422" s="47">
        <f>SUM(SUMIF(Survey!EE422:EK422,{"&gt;0","&lt;0"})*{1,-1})</f>
        <v>0</v>
      </c>
      <c r="CK422" s="50">
        <f t="shared" si="276"/>
        <v>0</v>
      </c>
      <c r="CL422" s="49">
        <f t="shared" si="277"/>
        <v>100</v>
      </c>
      <c r="CM422" s="196" t="str">
        <f t="shared" si="278"/>
        <v>Fail</v>
      </c>
      <c r="CN422" s="47">
        <f>SUM(SUMIF(Survey!EM422:ES422,{"&gt;0","&lt;0"})*{1,-1})</f>
        <v>0</v>
      </c>
      <c r="CO422" s="50">
        <f t="shared" si="279"/>
        <v>0</v>
      </c>
      <c r="CP422" s="49">
        <f t="shared" si="280"/>
        <v>100</v>
      </c>
    </row>
    <row r="423" spans="1:94">
      <c r="A423" s="1">
        <v>420</v>
      </c>
      <c r="B423" s="37" t="str">
        <f t="shared" si="241"/>
        <v>Pass</v>
      </c>
      <c r="C423" s="37" t="str">
        <f>IF(COUNTBLANK(Survey!B423:ET423)=$C$2, "Pass", "Fail")</f>
        <v>Pass</v>
      </c>
      <c r="D423" s="37" t="str">
        <f t="shared" si="242"/>
        <v>Fail</v>
      </c>
      <c r="F423" s="196" t="str">
        <f t="shared" si="243"/>
        <v>Fail</v>
      </c>
      <c r="G423" s="43">
        <f>COUNTBLANK(Survey!B423:D423)+COUNTBLANK(Survey!G423)+COUNTBLANK(Survey!I423)+COUNTBLANK(Survey!L423:M423)+COUNTBLANK(Survey!P423)+COUNTBLANK(Survey!S423:U423)+COUNTBLANK(Survey!AA423:AC423)+COUNTBLANK(Survey!AF423:AG423)+COUNTBLANK(Survey!AK423)</f>
        <v>17</v>
      </c>
      <c r="H423" s="196" t="str">
        <f t="shared" si="244"/>
        <v>Pass</v>
      </c>
      <c r="I423" s="44">
        <f>LEN(Survey!E423)</f>
        <v>0</v>
      </c>
      <c r="J423" s="196" t="str">
        <f t="shared" si="245"/>
        <v>Pass</v>
      </c>
      <c r="K423" s="43">
        <f>LEN(Survey!F423)</f>
        <v>0</v>
      </c>
      <c r="L423" s="196" t="str">
        <f t="shared" si="246"/>
        <v>Pass</v>
      </c>
      <c r="M423" s="44">
        <f>LEN(Survey!H423)</f>
        <v>0</v>
      </c>
      <c r="N423" s="43" t="str">
        <f>IF(Survey!$L423="Prospectus fund", "Yes", "No")</f>
        <v>No</v>
      </c>
      <c r="O423" s="196" t="str">
        <f t="shared" si="247"/>
        <v>Pass</v>
      </c>
      <c r="P423" s="44">
        <f>MOD((LEN(Survey!J423)+2),11)</f>
        <v>2</v>
      </c>
      <c r="Q423" s="48" t="b">
        <f>IF(OR(Survey!$M423="ETF",Survey!$M423="ETF, alternative mutual fund",Survey!$M423="Closed-end", Survey!$M423="Split share corp", Survey!$I423="Yes"),TRUE,FALSE)</f>
        <v>0</v>
      </c>
      <c r="R423" s="196" t="str">
        <f>IFERROR(IF(AND(OR(U423=V423,V423 = "Either"),NOT(ISBLANK(Survey!K423))),"Pass","Fail"),"Pass")</f>
        <v>Fail</v>
      </c>
      <c r="S423" s="47" cm="1">
        <f t="array" ref="S423">SUM(SUMIF(Survey!BO423:CH423,{"&gt;0","&lt;0"})*{1,-1})</f>
        <v>0</v>
      </c>
      <c r="T423" s="54" cm="1">
        <f t="array" ref="T423">SUM(SUMIF(Survey!BR423,{"&gt;0","&lt;0"})*{1,-1})+SUM(SUMIF(Survey!CB423,{"&gt;0","&lt;0"})*{1,-1})</f>
        <v>0</v>
      </c>
      <c r="U423" s="54">
        <f>Survey!K423</f>
        <v>0</v>
      </c>
      <c r="V423" s="53" t="str">
        <f t="shared" si="248"/>
        <v>Stand-alone</v>
      </c>
      <c r="W423" s="196" t="str">
        <f t="shared" si="249"/>
        <v>Fail</v>
      </c>
      <c r="X423" s="93" cm="1">
        <f t="array" ref="X423">SUM(SUMIF(Survey!BO423:CH423,{"&gt;0","&lt;0"})*{1,-1})+SUM(SUMIF(Survey!CJ423:DC423,{"&gt;0","&lt;0"})*{1,-1})</f>
        <v>0</v>
      </c>
      <c r="Y423" s="93">
        <f>IFERROR(X423/(Survey!$AL423),0)</f>
        <v>0</v>
      </c>
      <c r="Z423" s="198" t="b">
        <f>IF(OR(Survey!$M423="Alternative strategy or hedge",Survey!$M423="Other",Survey!$L423="Prospectus fund"),TRUE,FALSE)</f>
        <v>0</v>
      </c>
      <c r="AA423" s="198" t="b">
        <f>NOT(ISBLANK(Survey!$M423))</f>
        <v>0</v>
      </c>
      <c r="AB423" s="196" t="str">
        <f t="shared" si="250"/>
        <v>Pass</v>
      </c>
      <c r="AC423" s="54" t="b">
        <f>NOT(ISNUMBER(SEARCH("Other",Survey!$P423)))</f>
        <v>1</v>
      </c>
      <c r="AD423" s="53" t="b">
        <f>NOT(ISBLANK(Survey!$Q423))</f>
        <v>0</v>
      </c>
      <c r="AE423" s="239" t="str" cm="1">
        <f t="array" ref="AE423">IF(OR(IF(OR($AG423+$AH423 = 2, $AI423=1), FALSE, TRUE), AND($AF423:$AF423 = 0)),"Pass","Fail")</f>
        <v>Pass</v>
      </c>
      <c r="AF423" s="235">
        <f>COUNTBLANK(Survey!$W423:$Z423)</f>
        <v>4</v>
      </c>
      <c r="AG423" s="235">
        <f>IF(Survey!$I423="Yes",1,0)</f>
        <v>0</v>
      </c>
      <c r="AH423" s="235">
        <f>IF(OR(Survey!$M423="Mutual fund",Survey!$M423="Alternative mutual fund",Survey!$M423="Money market"),1,0)</f>
        <v>0</v>
      </c>
      <c r="AI423" s="240">
        <f>IF(OR(Survey!$M423="ETF",Survey!$M423="ETF, alternative mutual fund"),1,0)</f>
        <v>0</v>
      </c>
      <c r="AJ423" s="196" t="str">
        <f t="shared" si="251"/>
        <v>Pass</v>
      </c>
      <c r="AK423" s="54" t="b">
        <f>NOT(ISNUMBER(SEARCH("Yes",Survey!$AC423)))</f>
        <v>1</v>
      </c>
      <c r="AL423" s="53" t="b">
        <f>IF(COUNTBLANK(Survey!$AD423:$AE423)=0,TRUE, FALSE)</f>
        <v>0</v>
      </c>
      <c r="AM423" s="196" t="str">
        <f t="shared" si="252"/>
        <v>Pass</v>
      </c>
      <c r="AN423" s="54" t="b">
        <f>NOT(ISNUMBER(SEARCH("Yes",Survey!$AF423)))</f>
        <v>1</v>
      </c>
      <c r="AO423" s="53" t="b">
        <f>NOT(ISBLANK(Survey!$AH423))</f>
        <v>0</v>
      </c>
      <c r="AP423" s="196" t="str">
        <f t="shared" si="253"/>
        <v>Pass</v>
      </c>
      <c r="AQ423" s="54" t="b">
        <f>NOT(OR(ISNUMBER(SEARCH("Other",Survey!$AH423)),ISNUMBER(SEARCH("Multiple",Survey!$AH423))))</f>
        <v>1</v>
      </c>
      <c r="AR423" s="53" t="b">
        <f>NOT(ISBLANK(Survey!$AI423))</f>
        <v>0</v>
      </c>
      <c r="AS423" s="196" t="str">
        <f t="shared" si="254"/>
        <v>Fail</v>
      </c>
      <c r="AT423" s="45">
        <f>(Survey!$AL423)</f>
        <v>0</v>
      </c>
      <c r="AU423" s="37" t="str">
        <f t="shared" si="255"/>
        <v>Fail</v>
      </c>
      <c r="AV423" s="38">
        <f>ABS(Survey!$AL423)</f>
        <v>0</v>
      </c>
      <c r="AW423" s="64">
        <f>ABS(Survey!$AM423)+Survey!$AN423-ABS(Survey!$AO423)+ABS(Survey!$AP423)-ABS(Survey!$AQ423)+ABS(Survey!$AR423)-ABS(Survey!$AS423)+Survey!$AT423</f>
        <v>0</v>
      </c>
      <c r="AX423" s="46" t="str">
        <f t="shared" si="256"/>
        <v>No holdings</v>
      </c>
      <c r="AY423" s="37">
        <f t="shared" si="257"/>
        <v>0</v>
      </c>
      <c r="AZ423" s="196" t="str">
        <f t="shared" si="258"/>
        <v>Pass</v>
      </c>
      <c r="BA423" s="54" t="b">
        <f>IF(ABS(Survey!$AT423)=0,TRUE,FALSE)</f>
        <v>1</v>
      </c>
      <c r="BB423" s="53" t="b">
        <f>NOT(ISBLANK(Survey!$AU423))</f>
        <v>0</v>
      </c>
      <c r="BC423" s="37" t="str">
        <f t="shared" si="259"/>
        <v>Fail</v>
      </c>
      <c r="BD423" s="38">
        <f>ABS(Survey!$AL423)</f>
        <v>0</v>
      </c>
      <c r="BE423" s="38" cm="1">
        <f t="array" ref="BE423">SUM(SUMIF(Survey!AW423:BD423,{"&gt;0","&lt;0"})*{1,-1})-SUM(SUMIF(Survey!BF423:BM423,{"&gt;0","&lt;0"})*{1,-1})</f>
        <v>0</v>
      </c>
      <c r="BF423" s="46" t="str">
        <f t="shared" si="260"/>
        <v>No holdings</v>
      </c>
      <c r="BG423" s="37">
        <f t="shared" si="261"/>
        <v>0</v>
      </c>
      <c r="BH423" s="196" t="str">
        <f t="shared" si="262"/>
        <v>Fail</v>
      </c>
      <c r="BI423" s="47">
        <f>ABS(Survey!$AL423)</f>
        <v>0</v>
      </c>
      <c r="BJ423" s="47" cm="1">
        <f t="array" ref="BJ423">SUM(SUMIF(Survey!BO423:CH423,{"&gt;0","&lt;0"})*{1,-1})-SUM(SUMIF(Survey!CJ423:DC423,{"&gt;0","&lt;0"})*{1,-1})</f>
        <v>0</v>
      </c>
      <c r="BK423" s="48" t="str">
        <f t="shared" si="263"/>
        <v>No holdings</v>
      </c>
      <c r="BL423" s="49">
        <f t="shared" si="264"/>
        <v>0</v>
      </c>
      <c r="BM423" s="196" t="str">
        <f t="shared" si="265"/>
        <v>Pass</v>
      </c>
      <c r="BN423" s="54" t="b">
        <f>IF(ABS(Survey!$CH423)=0,TRUE,FALSE)</f>
        <v>1</v>
      </c>
      <c r="BO423" s="53" t="b">
        <f>NOT(ISBLANK(Survey!$CI423))</f>
        <v>0</v>
      </c>
      <c r="BP423" s="196" t="str">
        <f t="shared" si="266"/>
        <v>Pass</v>
      </c>
      <c r="BQ423" s="54" t="b">
        <f>IF(ABS(Survey!$DC423)=0,TRUE,FALSE)</f>
        <v>1</v>
      </c>
      <c r="BR423" s="53" t="b">
        <f>NOT(ISBLANK(Survey!$DD423))</f>
        <v>0</v>
      </c>
      <c r="BS423" s="37" t="str">
        <f t="shared" si="267"/>
        <v>Pass</v>
      </c>
      <c r="BT423" s="38" cm="1">
        <f t="array" ref="BT423">SUM(SUMIF(Survey!CD423,{"&gt;0","&lt;0"})*{1,-1})+SUM(SUMIF(Survey!CY423,{"&gt;0","&lt;0"})*{1,-1})</f>
        <v>0</v>
      </c>
      <c r="BU423" s="38">
        <f>SUM(SUMIF(Survey!DF423:DL423,{"&gt;0","&lt;0"})*{1,-1})+SUM(SUMIF(Survey!DN423:DT423,{"&gt;0","&lt;0"})*{1,-1})</f>
        <v>0</v>
      </c>
      <c r="BV423" s="37">
        <f t="shared" si="268"/>
        <v>0</v>
      </c>
      <c r="BW423" s="37">
        <f t="shared" si="269"/>
        <v>0</v>
      </c>
      <c r="BX423" s="196" t="str">
        <f t="shared" si="270"/>
        <v>Pass</v>
      </c>
      <c r="BY423" s="54" t="b">
        <f>IF(ABS(Survey!$DL423)=0,TRUE,FALSE)</f>
        <v>1</v>
      </c>
      <c r="BZ423" s="53" t="b">
        <f>NOT(ISBLANK(Survey!DM423))</f>
        <v>0</v>
      </c>
      <c r="CA423" s="196" t="str">
        <f t="shared" si="271"/>
        <v>Pass</v>
      </c>
      <c r="CB423" s="54" t="b">
        <f>IF(ABS(Survey!$DT423)=0,TRUE,FALSE)</f>
        <v>1</v>
      </c>
      <c r="CC423" s="53" t="b">
        <f>NOT(ISBLANK(Survey!$DU423))</f>
        <v>0</v>
      </c>
      <c r="CD423" s="196" t="str">
        <f t="shared" si="272"/>
        <v>Fail</v>
      </c>
      <c r="CE423" s="47">
        <f>SUM(SUMIF(Survey!EA423:EC423,{"&gt;0","&lt;0"})*{1,-1})</f>
        <v>0</v>
      </c>
      <c r="CF423" s="50">
        <f t="shared" si="273"/>
        <v>0</v>
      </c>
      <c r="CG423" s="50">
        <f t="shared" si="274"/>
        <v>100</v>
      </c>
      <c r="CH423" s="48" t="b">
        <f>IF(OR(Survey!$M423="ETF",Survey!$M423="ETF, alternative mutual fund",Survey!$M423="Closed-end", Survey!$M423="Split share corp"),TRUE,FALSE)</f>
        <v>0</v>
      </c>
      <c r="CI423" s="196" t="str">
        <f t="shared" si="275"/>
        <v>Fail</v>
      </c>
      <c r="CJ423" s="47">
        <f>SUM(SUMIF(Survey!EE423:EK423,{"&gt;0","&lt;0"})*{1,-1})</f>
        <v>0</v>
      </c>
      <c r="CK423" s="50">
        <f t="shared" si="276"/>
        <v>0</v>
      </c>
      <c r="CL423" s="49">
        <f t="shared" si="277"/>
        <v>100</v>
      </c>
      <c r="CM423" s="196" t="str">
        <f t="shared" si="278"/>
        <v>Fail</v>
      </c>
      <c r="CN423" s="47">
        <f>SUM(SUMIF(Survey!EM423:ES423,{"&gt;0","&lt;0"})*{1,-1})</f>
        <v>0</v>
      </c>
      <c r="CO423" s="50">
        <f t="shared" si="279"/>
        <v>0</v>
      </c>
      <c r="CP423" s="49">
        <f t="shared" si="280"/>
        <v>100</v>
      </c>
    </row>
    <row r="424" spans="1:94">
      <c r="A424" s="1">
        <v>421</v>
      </c>
      <c r="B424" s="37" t="str">
        <f t="shared" si="241"/>
        <v>Pass</v>
      </c>
      <c r="C424" s="37" t="str">
        <f>IF(COUNTBLANK(Survey!B424:ET424)=$C$2, "Pass", "Fail")</f>
        <v>Pass</v>
      </c>
      <c r="D424" s="37" t="str">
        <f t="shared" si="242"/>
        <v>Fail</v>
      </c>
      <c r="F424" s="196" t="str">
        <f t="shared" si="243"/>
        <v>Fail</v>
      </c>
      <c r="G424" s="43">
        <f>COUNTBLANK(Survey!B424:D424)+COUNTBLANK(Survey!G424)+COUNTBLANK(Survey!I424)+COUNTBLANK(Survey!L424:M424)+COUNTBLANK(Survey!P424)+COUNTBLANK(Survey!S424:U424)+COUNTBLANK(Survey!AA424:AC424)+COUNTBLANK(Survey!AF424:AG424)+COUNTBLANK(Survey!AK424)</f>
        <v>17</v>
      </c>
      <c r="H424" s="196" t="str">
        <f t="shared" si="244"/>
        <v>Pass</v>
      </c>
      <c r="I424" s="44">
        <f>LEN(Survey!E424)</f>
        <v>0</v>
      </c>
      <c r="J424" s="196" t="str">
        <f t="shared" si="245"/>
        <v>Pass</v>
      </c>
      <c r="K424" s="43">
        <f>LEN(Survey!F424)</f>
        <v>0</v>
      </c>
      <c r="L424" s="196" t="str">
        <f t="shared" si="246"/>
        <v>Pass</v>
      </c>
      <c r="M424" s="44">
        <f>LEN(Survey!H424)</f>
        <v>0</v>
      </c>
      <c r="N424" s="43" t="str">
        <f>IF(Survey!$L424="Prospectus fund", "Yes", "No")</f>
        <v>No</v>
      </c>
      <c r="O424" s="196" t="str">
        <f t="shared" si="247"/>
        <v>Pass</v>
      </c>
      <c r="P424" s="44">
        <f>MOD((LEN(Survey!J424)+2),11)</f>
        <v>2</v>
      </c>
      <c r="Q424" s="48" t="b">
        <f>IF(OR(Survey!$M424="ETF",Survey!$M424="ETF, alternative mutual fund",Survey!$M424="Closed-end", Survey!$M424="Split share corp", Survey!$I424="Yes"),TRUE,FALSE)</f>
        <v>0</v>
      </c>
      <c r="R424" s="196" t="str">
        <f>IFERROR(IF(AND(OR(U424=V424,V424 = "Either"),NOT(ISBLANK(Survey!K424))),"Pass","Fail"),"Pass")</f>
        <v>Fail</v>
      </c>
      <c r="S424" s="47" cm="1">
        <f t="array" ref="S424">SUM(SUMIF(Survey!BO424:CH424,{"&gt;0","&lt;0"})*{1,-1})</f>
        <v>0</v>
      </c>
      <c r="T424" s="54" cm="1">
        <f t="array" ref="T424">SUM(SUMIF(Survey!BR424,{"&gt;0","&lt;0"})*{1,-1})+SUM(SUMIF(Survey!CB424,{"&gt;0","&lt;0"})*{1,-1})</f>
        <v>0</v>
      </c>
      <c r="U424" s="54">
        <f>Survey!K424</f>
        <v>0</v>
      </c>
      <c r="V424" s="53" t="str">
        <f t="shared" si="248"/>
        <v>Stand-alone</v>
      </c>
      <c r="W424" s="196" t="str">
        <f t="shared" si="249"/>
        <v>Fail</v>
      </c>
      <c r="X424" s="93" cm="1">
        <f t="array" ref="X424">SUM(SUMIF(Survey!BO424:CH424,{"&gt;0","&lt;0"})*{1,-1})+SUM(SUMIF(Survey!CJ424:DC424,{"&gt;0","&lt;0"})*{1,-1})</f>
        <v>0</v>
      </c>
      <c r="Y424" s="93">
        <f>IFERROR(X424/(Survey!$AL424),0)</f>
        <v>0</v>
      </c>
      <c r="Z424" s="198" t="b">
        <f>IF(OR(Survey!$M424="Alternative strategy or hedge",Survey!$M424="Other",Survey!$L424="Prospectus fund"),TRUE,FALSE)</f>
        <v>0</v>
      </c>
      <c r="AA424" s="198" t="b">
        <f>NOT(ISBLANK(Survey!$M424))</f>
        <v>0</v>
      </c>
      <c r="AB424" s="196" t="str">
        <f t="shared" si="250"/>
        <v>Pass</v>
      </c>
      <c r="AC424" s="54" t="b">
        <f>NOT(ISNUMBER(SEARCH("Other",Survey!$P424)))</f>
        <v>1</v>
      </c>
      <c r="AD424" s="53" t="b">
        <f>NOT(ISBLANK(Survey!$Q424))</f>
        <v>0</v>
      </c>
      <c r="AE424" s="239" t="str" cm="1">
        <f t="array" ref="AE424">IF(OR(IF(OR($AG424+$AH424 = 2, $AI424=1), FALSE, TRUE), AND($AF424:$AF424 = 0)),"Pass","Fail")</f>
        <v>Pass</v>
      </c>
      <c r="AF424" s="235">
        <f>COUNTBLANK(Survey!$W424:$Z424)</f>
        <v>4</v>
      </c>
      <c r="AG424" s="235">
        <f>IF(Survey!$I424="Yes",1,0)</f>
        <v>0</v>
      </c>
      <c r="AH424" s="235">
        <f>IF(OR(Survey!$M424="Mutual fund",Survey!$M424="Alternative mutual fund",Survey!$M424="Money market"),1,0)</f>
        <v>0</v>
      </c>
      <c r="AI424" s="240">
        <f>IF(OR(Survey!$M424="ETF",Survey!$M424="ETF, alternative mutual fund"),1,0)</f>
        <v>0</v>
      </c>
      <c r="AJ424" s="196" t="str">
        <f t="shared" si="251"/>
        <v>Pass</v>
      </c>
      <c r="AK424" s="54" t="b">
        <f>NOT(ISNUMBER(SEARCH("Yes",Survey!$AC424)))</f>
        <v>1</v>
      </c>
      <c r="AL424" s="53" t="b">
        <f>IF(COUNTBLANK(Survey!$AD424:$AE424)=0,TRUE, FALSE)</f>
        <v>0</v>
      </c>
      <c r="AM424" s="196" t="str">
        <f t="shared" si="252"/>
        <v>Pass</v>
      </c>
      <c r="AN424" s="54" t="b">
        <f>NOT(ISNUMBER(SEARCH("Yes",Survey!$AF424)))</f>
        <v>1</v>
      </c>
      <c r="AO424" s="53" t="b">
        <f>NOT(ISBLANK(Survey!$AH424))</f>
        <v>0</v>
      </c>
      <c r="AP424" s="196" t="str">
        <f t="shared" si="253"/>
        <v>Pass</v>
      </c>
      <c r="AQ424" s="54" t="b">
        <f>NOT(OR(ISNUMBER(SEARCH("Other",Survey!$AH424)),ISNUMBER(SEARCH("Multiple",Survey!$AH424))))</f>
        <v>1</v>
      </c>
      <c r="AR424" s="53" t="b">
        <f>NOT(ISBLANK(Survey!$AI424))</f>
        <v>0</v>
      </c>
      <c r="AS424" s="196" t="str">
        <f t="shared" si="254"/>
        <v>Fail</v>
      </c>
      <c r="AT424" s="45">
        <f>(Survey!$AL424)</f>
        <v>0</v>
      </c>
      <c r="AU424" s="37" t="str">
        <f t="shared" si="255"/>
        <v>Fail</v>
      </c>
      <c r="AV424" s="38">
        <f>ABS(Survey!$AL424)</f>
        <v>0</v>
      </c>
      <c r="AW424" s="64">
        <f>ABS(Survey!$AM424)+Survey!$AN424-ABS(Survey!$AO424)+ABS(Survey!$AP424)-ABS(Survey!$AQ424)+ABS(Survey!$AR424)-ABS(Survey!$AS424)+Survey!$AT424</f>
        <v>0</v>
      </c>
      <c r="AX424" s="46" t="str">
        <f t="shared" si="256"/>
        <v>No holdings</v>
      </c>
      <c r="AY424" s="37">
        <f t="shared" si="257"/>
        <v>0</v>
      </c>
      <c r="AZ424" s="196" t="str">
        <f t="shared" si="258"/>
        <v>Pass</v>
      </c>
      <c r="BA424" s="54" t="b">
        <f>IF(ABS(Survey!$AT424)=0,TRUE,FALSE)</f>
        <v>1</v>
      </c>
      <c r="BB424" s="53" t="b">
        <f>NOT(ISBLANK(Survey!$AU424))</f>
        <v>0</v>
      </c>
      <c r="BC424" s="37" t="str">
        <f t="shared" si="259"/>
        <v>Fail</v>
      </c>
      <c r="BD424" s="38">
        <f>ABS(Survey!$AL424)</f>
        <v>0</v>
      </c>
      <c r="BE424" s="38" cm="1">
        <f t="array" ref="BE424">SUM(SUMIF(Survey!AW424:BD424,{"&gt;0","&lt;0"})*{1,-1})-SUM(SUMIF(Survey!BF424:BM424,{"&gt;0","&lt;0"})*{1,-1})</f>
        <v>0</v>
      </c>
      <c r="BF424" s="46" t="str">
        <f t="shared" si="260"/>
        <v>No holdings</v>
      </c>
      <c r="BG424" s="37">
        <f t="shared" si="261"/>
        <v>0</v>
      </c>
      <c r="BH424" s="196" t="str">
        <f t="shared" si="262"/>
        <v>Fail</v>
      </c>
      <c r="BI424" s="47">
        <f>ABS(Survey!$AL424)</f>
        <v>0</v>
      </c>
      <c r="BJ424" s="47" cm="1">
        <f t="array" ref="BJ424">SUM(SUMIF(Survey!BO424:CH424,{"&gt;0","&lt;0"})*{1,-1})-SUM(SUMIF(Survey!CJ424:DC424,{"&gt;0","&lt;0"})*{1,-1})</f>
        <v>0</v>
      </c>
      <c r="BK424" s="48" t="str">
        <f t="shared" si="263"/>
        <v>No holdings</v>
      </c>
      <c r="BL424" s="49">
        <f t="shared" si="264"/>
        <v>0</v>
      </c>
      <c r="BM424" s="196" t="str">
        <f t="shared" si="265"/>
        <v>Pass</v>
      </c>
      <c r="BN424" s="54" t="b">
        <f>IF(ABS(Survey!$CH424)=0,TRUE,FALSE)</f>
        <v>1</v>
      </c>
      <c r="BO424" s="53" t="b">
        <f>NOT(ISBLANK(Survey!$CI424))</f>
        <v>0</v>
      </c>
      <c r="BP424" s="196" t="str">
        <f t="shared" si="266"/>
        <v>Pass</v>
      </c>
      <c r="BQ424" s="54" t="b">
        <f>IF(ABS(Survey!$DC424)=0,TRUE,FALSE)</f>
        <v>1</v>
      </c>
      <c r="BR424" s="53" t="b">
        <f>NOT(ISBLANK(Survey!$DD424))</f>
        <v>0</v>
      </c>
      <c r="BS424" s="37" t="str">
        <f t="shared" si="267"/>
        <v>Pass</v>
      </c>
      <c r="BT424" s="38" cm="1">
        <f t="array" ref="BT424">SUM(SUMIF(Survey!CD424,{"&gt;0","&lt;0"})*{1,-1})+SUM(SUMIF(Survey!CY424,{"&gt;0","&lt;0"})*{1,-1})</f>
        <v>0</v>
      </c>
      <c r="BU424" s="38">
        <f>SUM(SUMIF(Survey!DF424:DL424,{"&gt;0","&lt;0"})*{1,-1})+SUM(SUMIF(Survey!DN424:DT424,{"&gt;0","&lt;0"})*{1,-1})</f>
        <v>0</v>
      </c>
      <c r="BV424" s="37">
        <f t="shared" si="268"/>
        <v>0</v>
      </c>
      <c r="BW424" s="37">
        <f t="shared" si="269"/>
        <v>0</v>
      </c>
      <c r="BX424" s="196" t="str">
        <f t="shared" si="270"/>
        <v>Pass</v>
      </c>
      <c r="BY424" s="54" t="b">
        <f>IF(ABS(Survey!$DL424)=0,TRUE,FALSE)</f>
        <v>1</v>
      </c>
      <c r="BZ424" s="53" t="b">
        <f>NOT(ISBLANK(Survey!DM424))</f>
        <v>0</v>
      </c>
      <c r="CA424" s="196" t="str">
        <f t="shared" si="271"/>
        <v>Pass</v>
      </c>
      <c r="CB424" s="54" t="b">
        <f>IF(ABS(Survey!$DT424)=0,TRUE,FALSE)</f>
        <v>1</v>
      </c>
      <c r="CC424" s="53" t="b">
        <f>NOT(ISBLANK(Survey!$DU424))</f>
        <v>0</v>
      </c>
      <c r="CD424" s="196" t="str">
        <f t="shared" si="272"/>
        <v>Fail</v>
      </c>
      <c r="CE424" s="47">
        <f>SUM(SUMIF(Survey!EA424:EC424,{"&gt;0","&lt;0"})*{1,-1})</f>
        <v>0</v>
      </c>
      <c r="CF424" s="50">
        <f t="shared" si="273"/>
        <v>0</v>
      </c>
      <c r="CG424" s="50">
        <f t="shared" si="274"/>
        <v>100</v>
      </c>
      <c r="CH424" s="48" t="b">
        <f>IF(OR(Survey!$M424="ETF",Survey!$M424="ETF, alternative mutual fund",Survey!$M424="Closed-end", Survey!$M424="Split share corp"),TRUE,FALSE)</f>
        <v>0</v>
      </c>
      <c r="CI424" s="196" t="str">
        <f t="shared" si="275"/>
        <v>Fail</v>
      </c>
      <c r="CJ424" s="47">
        <f>SUM(SUMIF(Survey!EE424:EK424,{"&gt;0","&lt;0"})*{1,-1})</f>
        <v>0</v>
      </c>
      <c r="CK424" s="50">
        <f t="shared" si="276"/>
        <v>0</v>
      </c>
      <c r="CL424" s="49">
        <f t="shared" si="277"/>
        <v>100</v>
      </c>
      <c r="CM424" s="196" t="str">
        <f t="shared" si="278"/>
        <v>Fail</v>
      </c>
      <c r="CN424" s="47">
        <f>SUM(SUMIF(Survey!EM424:ES424,{"&gt;0","&lt;0"})*{1,-1})</f>
        <v>0</v>
      </c>
      <c r="CO424" s="50">
        <f t="shared" si="279"/>
        <v>0</v>
      </c>
      <c r="CP424" s="49">
        <f t="shared" si="280"/>
        <v>100</v>
      </c>
    </row>
    <row r="425" spans="1:94">
      <c r="A425" s="1">
        <v>422</v>
      </c>
      <c r="B425" s="37" t="str">
        <f t="shared" si="241"/>
        <v>Pass</v>
      </c>
      <c r="C425" s="37" t="str">
        <f>IF(COUNTBLANK(Survey!B425:ET425)=$C$2, "Pass", "Fail")</f>
        <v>Pass</v>
      </c>
      <c r="D425" s="37" t="str">
        <f t="shared" si="242"/>
        <v>Fail</v>
      </c>
      <c r="F425" s="196" t="str">
        <f t="shared" si="243"/>
        <v>Fail</v>
      </c>
      <c r="G425" s="43">
        <f>COUNTBLANK(Survey!B425:D425)+COUNTBLANK(Survey!G425)+COUNTBLANK(Survey!I425)+COUNTBLANK(Survey!L425:M425)+COUNTBLANK(Survey!P425)+COUNTBLANK(Survey!S425:U425)+COUNTBLANK(Survey!AA425:AC425)+COUNTBLANK(Survey!AF425:AG425)+COUNTBLANK(Survey!AK425)</f>
        <v>17</v>
      </c>
      <c r="H425" s="196" t="str">
        <f t="shared" si="244"/>
        <v>Pass</v>
      </c>
      <c r="I425" s="44">
        <f>LEN(Survey!E425)</f>
        <v>0</v>
      </c>
      <c r="J425" s="196" t="str">
        <f t="shared" si="245"/>
        <v>Pass</v>
      </c>
      <c r="K425" s="43">
        <f>LEN(Survey!F425)</f>
        <v>0</v>
      </c>
      <c r="L425" s="196" t="str">
        <f t="shared" si="246"/>
        <v>Pass</v>
      </c>
      <c r="M425" s="44">
        <f>LEN(Survey!H425)</f>
        <v>0</v>
      </c>
      <c r="N425" s="43" t="str">
        <f>IF(Survey!$L425="Prospectus fund", "Yes", "No")</f>
        <v>No</v>
      </c>
      <c r="O425" s="196" t="str">
        <f t="shared" si="247"/>
        <v>Pass</v>
      </c>
      <c r="P425" s="44">
        <f>MOD((LEN(Survey!J425)+2),11)</f>
        <v>2</v>
      </c>
      <c r="Q425" s="48" t="b">
        <f>IF(OR(Survey!$M425="ETF",Survey!$M425="ETF, alternative mutual fund",Survey!$M425="Closed-end", Survey!$M425="Split share corp", Survey!$I425="Yes"),TRUE,FALSE)</f>
        <v>0</v>
      </c>
      <c r="R425" s="196" t="str">
        <f>IFERROR(IF(AND(OR(U425=V425,V425 = "Either"),NOT(ISBLANK(Survey!K425))),"Pass","Fail"),"Pass")</f>
        <v>Fail</v>
      </c>
      <c r="S425" s="47" cm="1">
        <f t="array" ref="S425">SUM(SUMIF(Survey!BO425:CH425,{"&gt;0","&lt;0"})*{1,-1})</f>
        <v>0</v>
      </c>
      <c r="T425" s="54" cm="1">
        <f t="array" ref="T425">SUM(SUMIF(Survey!BR425,{"&gt;0","&lt;0"})*{1,-1})+SUM(SUMIF(Survey!CB425,{"&gt;0","&lt;0"})*{1,-1})</f>
        <v>0</v>
      </c>
      <c r="U425" s="54">
        <f>Survey!K425</f>
        <v>0</v>
      </c>
      <c r="V425" s="53" t="str">
        <f t="shared" si="248"/>
        <v>Stand-alone</v>
      </c>
      <c r="W425" s="196" t="str">
        <f t="shared" si="249"/>
        <v>Fail</v>
      </c>
      <c r="X425" s="93" cm="1">
        <f t="array" ref="X425">SUM(SUMIF(Survey!BO425:CH425,{"&gt;0","&lt;0"})*{1,-1})+SUM(SUMIF(Survey!CJ425:DC425,{"&gt;0","&lt;0"})*{1,-1})</f>
        <v>0</v>
      </c>
      <c r="Y425" s="93">
        <f>IFERROR(X425/(Survey!$AL425),0)</f>
        <v>0</v>
      </c>
      <c r="Z425" s="198" t="b">
        <f>IF(OR(Survey!$M425="Alternative strategy or hedge",Survey!$M425="Other",Survey!$L425="Prospectus fund"),TRUE,FALSE)</f>
        <v>0</v>
      </c>
      <c r="AA425" s="198" t="b">
        <f>NOT(ISBLANK(Survey!$M425))</f>
        <v>0</v>
      </c>
      <c r="AB425" s="196" t="str">
        <f t="shared" si="250"/>
        <v>Pass</v>
      </c>
      <c r="AC425" s="54" t="b">
        <f>NOT(ISNUMBER(SEARCH("Other",Survey!$P425)))</f>
        <v>1</v>
      </c>
      <c r="AD425" s="53" t="b">
        <f>NOT(ISBLANK(Survey!$Q425))</f>
        <v>0</v>
      </c>
      <c r="AE425" s="239" t="str" cm="1">
        <f t="array" ref="AE425">IF(OR(IF(OR($AG425+$AH425 = 2, $AI425=1), FALSE, TRUE), AND($AF425:$AF425 = 0)),"Pass","Fail")</f>
        <v>Pass</v>
      </c>
      <c r="AF425" s="235">
        <f>COUNTBLANK(Survey!$W425:$Z425)</f>
        <v>4</v>
      </c>
      <c r="AG425" s="235">
        <f>IF(Survey!$I425="Yes",1,0)</f>
        <v>0</v>
      </c>
      <c r="AH425" s="235">
        <f>IF(OR(Survey!$M425="Mutual fund",Survey!$M425="Alternative mutual fund",Survey!$M425="Money market"),1,0)</f>
        <v>0</v>
      </c>
      <c r="AI425" s="240">
        <f>IF(OR(Survey!$M425="ETF",Survey!$M425="ETF, alternative mutual fund"),1,0)</f>
        <v>0</v>
      </c>
      <c r="AJ425" s="196" t="str">
        <f t="shared" si="251"/>
        <v>Pass</v>
      </c>
      <c r="AK425" s="54" t="b">
        <f>NOT(ISNUMBER(SEARCH("Yes",Survey!$AC425)))</f>
        <v>1</v>
      </c>
      <c r="AL425" s="53" t="b">
        <f>IF(COUNTBLANK(Survey!$AD425:$AE425)=0,TRUE, FALSE)</f>
        <v>0</v>
      </c>
      <c r="AM425" s="196" t="str">
        <f t="shared" si="252"/>
        <v>Pass</v>
      </c>
      <c r="AN425" s="54" t="b">
        <f>NOT(ISNUMBER(SEARCH("Yes",Survey!$AF425)))</f>
        <v>1</v>
      </c>
      <c r="AO425" s="53" t="b">
        <f>NOT(ISBLANK(Survey!$AH425))</f>
        <v>0</v>
      </c>
      <c r="AP425" s="196" t="str">
        <f t="shared" si="253"/>
        <v>Pass</v>
      </c>
      <c r="AQ425" s="54" t="b">
        <f>NOT(OR(ISNUMBER(SEARCH("Other",Survey!$AH425)),ISNUMBER(SEARCH("Multiple",Survey!$AH425))))</f>
        <v>1</v>
      </c>
      <c r="AR425" s="53" t="b">
        <f>NOT(ISBLANK(Survey!$AI425))</f>
        <v>0</v>
      </c>
      <c r="AS425" s="196" t="str">
        <f t="shared" si="254"/>
        <v>Fail</v>
      </c>
      <c r="AT425" s="45">
        <f>(Survey!$AL425)</f>
        <v>0</v>
      </c>
      <c r="AU425" s="37" t="str">
        <f t="shared" si="255"/>
        <v>Fail</v>
      </c>
      <c r="AV425" s="38">
        <f>ABS(Survey!$AL425)</f>
        <v>0</v>
      </c>
      <c r="AW425" s="64">
        <f>ABS(Survey!$AM425)+Survey!$AN425-ABS(Survey!$AO425)+ABS(Survey!$AP425)-ABS(Survey!$AQ425)+ABS(Survey!$AR425)-ABS(Survey!$AS425)+Survey!$AT425</f>
        <v>0</v>
      </c>
      <c r="AX425" s="46" t="str">
        <f t="shared" si="256"/>
        <v>No holdings</v>
      </c>
      <c r="AY425" s="37">
        <f t="shared" si="257"/>
        <v>0</v>
      </c>
      <c r="AZ425" s="196" t="str">
        <f t="shared" si="258"/>
        <v>Pass</v>
      </c>
      <c r="BA425" s="54" t="b">
        <f>IF(ABS(Survey!$AT425)=0,TRUE,FALSE)</f>
        <v>1</v>
      </c>
      <c r="BB425" s="53" t="b">
        <f>NOT(ISBLANK(Survey!$AU425))</f>
        <v>0</v>
      </c>
      <c r="BC425" s="37" t="str">
        <f t="shared" si="259"/>
        <v>Fail</v>
      </c>
      <c r="BD425" s="38">
        <f>ABS(Survey!$AL425)</f>
        <v>0</v>
      </c>
      <c r="BE425" s="38" cm="1">
        <f t="array" ref="BE425">SUM(SUMIF(Survey!AW425:BD425,{"&gt;0","&lt;0"})*{1,-1})-SUM(SUMIF(Survey!BF425:BM425,{"&gt;0","&lt;0"})*{1,-1})</f>
        <v>0</v>
      </c>
      <c r="BF425" s="46" t="str">
        <f t="shared" si="260"/>
        <v>No holdings</v>
      </c>
      <c r="BG425" s="37">
        <f t="shared" si="261"/>
        <v>0</v>
      </c>
      <c r="BH425" s="196" t="str">
        <f t="shared" si="262"/>
        <v>Fail</v>
      </c>
      <c r="BI425" s="47">
        <f>ABS(Survey!$AL425)</f>
        <v>0</v>
      </c>
      <c r="BJ425" s="47" cm="1">
        <f t="array" ref="BJ425">SUM(SUMIF(Survey!BO425:CH425,{"&gt;0","&lt;0"})*{1,-1})-SUM(SUMIF(Survey!CJ425:DC425,{"&gt;0","&lt;0"})*{1,-1})</f>
        <v>0</v>
      </c>
      <c r="BK425" s="48" t="str">
        <f t="shared" si="263"/>
        <v>No holdings</v>
      </c>
      <c r="BL425" s="49">
        <f t="shared" si="264"/>
        <v>0</v>
      </c>
      <c r="BM425" s="196" t="str">
        <f t="shared" si="265"/>
        <v>Pass</v>
      </c>
      <c r="BN425" s="54" t="b">
        <f>IF(ABS(Survey!$CH425)=0,TRUE,FALSE)</f>
        <v>1</v>
      </c>
      <c r="BO425" s="53" t="b">
        <f>NOT(ISBLANK(Survey!$CI425))</f>
        <v>0</v>
      </c>
      <c r="BP425" s="196" t="str">
        <f t="shared" si="266"/>
        <v>Pass</v>
      </c>
      <c r="BQ425" s="54" t="b">
        <f>IF(ABS(Survey!$DC425)=0,TRUE,FALSE)</f>
        <v>1</v>
      </c>
      <c r="BR425" s="53" t="b">
        <f>NOT(ISBLANK(Survey!$DD425))</f>
        <v>0</v>
      </c>
      <c r="BS425" s="37" t="str">
        <f t="shared" si="267"/>
        <v>Pass</v>
      </c>
      <c r="BT425" s="38" cm="1">
        <f t="array" ref="BT425">SUM(SUMIF(Survey!CD425,{"&gt;0","&lt;0"})*{1,-1})+SUM(SUMIF(Survey!CY425,{"&gt;0","&lt;0"})*{1,-1})</f>
        <v>0</v>
      </c>
      <c r="BU425" s="38">
        <f>SUM(SUMIF(Survey!DF425:DL425,{"&gt;0","&lt;0"})*{1,-1})+SUM(SUMIF(Survey!DN425:DT425,{"&gt;0","&lt;0"})*{1,-1})</f>
        <v>0</v>
      </c>
      <c r="BV425" s="37">
        <f t="shared" si="268"/>
        <v>0</v>
      </c>
      <c r="BW425" s="37">
        <f t="shared" si="269"/>
        <v>0</v>
      </c>
      <c r="BX425" s="196" t="str">
        <f t="shared" si="270"/>
        <v>Pass</v>
      </c>
      <c r="BY425" s="54" t="b">
        <f>IF(ABS(Survey!$DL425)=0,TRUE,FALSE)</f>
        <v>1</v>
      </c>
      <c r="BZ425" s="53" t="b">
        <f>NOT(ISBLANK(Survey!DM425))</f>
        <v>0</v>
      </c>
      <c r="CA425" s="196" t="str">
        <f t="shared" si="271"/>
        <v>Pass</v>
      </c>
      <c r="CB425" s="54" t="b">
        <f>IF(ABS(Survey!$DT425)=0,TRUE,FALSE)</f>
        <v>1</v>
      </c>
      <c r="CC425" s="53" t="b">
        <f>NOT(ISBLANK(Survey!$DU425))</f>
        <v>0</v>
      </c>
      <c r="CD425" s="196" t="str">
        <f t="shared" si="272"/>
        <v>Fail</v>
      </c>
      <c r="CE425" s="47">
        <f>SUM(SUMIF(Survey!EA425:EC425,{"&gt;0","&lt;0"})*{1,-1})</f>
        <v>0</v>
      </c>
      <c r="CF425" s="50">
        <f t="shared" si="273"/>
        <v>0</v>
      </c>
      <c r="CG425" s="50">
        <f t="shared" si="274"/>
        <v>100</v>
      </c>
      <c r="CH425" s="48" t="b">
        <f>IF(OR(Survey!$M425="ETF",Survey!$M425="ETF, alternative mutual fund",Survey!$M425="Closed-end", Survey!$M425="Split share corp"),TRUE,FALSE)</f>
        <v>0</v>
      </c>
      <c r="CI425" s="196" t="str">
        <f t="shared" si="275"/>
        <v>Fail</v>
      </c>
      <c r="CJ425" s="47">
        <f>SUM(SUMIF(Survey!EE425:EK425,{"&gt;0","&lt;0"})*{1,-1})</f>
        <v>0</v>
      </c>
      <c r="CK425" s="50">
        <f t="shared" si="276"/>
        <v>0</v>
      </c>
      <c r="CL425" s="49">
        <f t="shared" si="277"/>
        <v>100</v>
      </c>
      <c r="CM425" s="196" t="str">
        <f t="shared" si="278"/>
        <v>Fail</v>
      </c>
      <c r="CN425" s="47">
        <f>SUM(SUMIF(Survey!EM425:ES425,{"&gt;0","&lt;0"})*{1,-1})</f>
        <v>0</v>
      </c>
      <c r="CO425" s="50">
        <f t="shared" si="279"/>
        <v>0</v>
      </c>
      <c r="CP425" s="49">
        <f t="shared" si="280"/>
        <v>100</v>
      </c>
    </row>
    <row r="426" spans="1:94">
      <c r="A426" s="1">
        <v>423</v>
      </c>
      <c r="B426" s="37" t="str">
        <f t="shared" si="241"/>
        <v>Pass</v>
      </c>
      <c r="C426" s="37" t="str">
        <f>IF(COUNTBLANK(Survey!B426:ET426)=$C$2, "Pass", "Fail")</f>
        <v>Pass</v>
      </c>
      <c r="D426" s="37" t="str">
        <f t="shared" si="242"/>
        <v>Fail</v>
      </c>
      <c r="F426" s="196" t="str">
        <f t="shared" si="243"/>
        <v>Fail</v>
      </c>
      <c r="G426" s="43">
        <f>COUNTBLANK(Survey!B426:D426)+COUNTBLANK(Survey!G426)+COUNTBLANK(Survey!I426)+COUNTBLANK(Survey!L426:M426)+COUNTBLANK(Survey!P426)+COUNTBLANK(Survey!S426:U426)+COUNTBLANK(Survey!AA426:AC426)+COUNTBLANK(Survey!AF426:AG426)+COUNTBLANK(Survey!AK426)</f>
        <v>17</v>
      </c>
      <c r="H426" s="196" t="str">
        <f t="shared" si="244"/>
        <v>Pass</v>
      </c>
      <c r="I426" s="44">
        <f>LEN(Survey!E426)</f>
        <v>0</v>
      </c>
      <c r="J426" s="196" t="str">
        <f t="shared" si="245"/>
        <v>Pass</v>
      </c>
      <c r="K426" s="43">
        <f>LEN(Survey!F426)</f>
        <v>0</v>
      </c>
      <c r="L426" s="196" t="str">
        <f t="shared" si="246"/>
        <v>Pass</v>
      </c>
      <c r="M426" s="44">
        <f>LEN(Survey!H426)</f>
        <v>0</v>
      </c>
      <c r="N426" s="43" t="str">
        <f>IF(Survey!$L426="Prospectus fund", "Yes", "No")</f>
        <v>No</v>
      </c>
      <c r="O426" s="196" t="str">
        <f t="shared" si="247"/>
        <v>Pass</v>
      </c>
      <c r="P426" s="44">
        <f>MOD((LEN(Survey!J426)+2),11)</f>
        <v>2</v>
      </c>
      <c r="Q426" s="48" t="b">
        <f>IF(OR(Survey!$M426="ETF",Survey!$M426="ETF, alternative mutual fund",Survey!$M426="Closed-end", Survey!$M426="Split share corp", Survey!$I426="Yes"),TRUE,FALSE)</f>
        <v>0</v>
      </c>
      <c r="R426" s="196" t="str">
        <f>IFERROR(IF(AND(OR(U426=V426,V426 = "Either"),NOT(ISBLANK(Survey!K426))),"Pass","Fail"),"Pass")</f>
        <v>Fail</v>
      </c>
      <c r="S426" s="47" cm="1">
        <f t="array" ref="S426">SUM(SUMIF(Survey!BO426:CH426,{"&gt;0","&lt;0"})*{1,-1})</f>
        <v>0</v>
      </c>
      <c r="T426" s="54" cm="1">
        <f t="array" ref="T426">SUM(SUMIF(Survey!BR426,{"&gt;0","&lt;0"})*{1,-1})+SUM(SUMIF(Survey!CB426,{"&gt;0","&lt;0"})*{1,-1})</f>
        <v>0</v>
      </c>
      <c r="U426" s="54">
        <f>Survey!K426</f>
        <v>0</v>
      </c>
      <c r="V426" s="53" t="str">
        <f t="shared" si="248"/>
        <v>Stand-alone</v>
      </c>
      <c r="W426" s="196" t="str">
        <f t="shared" si="249"/>
        <v>Fail</v>
      </c>
      <c r="X426" s="93" cm="1">
        <f t="array" ref="X426">SUM(SUMIF(Survey!BO426:CH426,{"&gt;0","&lt;0"})*{1,-1})+SUM(SUMIF(Survey!CJ426:DC426,{"&gt;0","&lt;0"})*{1,-1})</f>
        <v>0</v>
      </c>
      <c r="Y426" s="93">
        <f>IFERROR(X426/(Survey!$AL426),0)</f>
        <v>0</v>
      </c>
      <c r="Z426" s="198" t="b">
        <f>IF(OR(Survey!$M426="Alternative strategy or hedge",Survey!$M426="Other",Survey!$L426="Prospectus fund"),TRUE,FALSE)</f>
        <v>0</v>
      </c>
      <c r="AA426" s="198" t="b">
        <f>NOT(ISBLANK(Survey!$M426))</f>
        <v>0</v>
      </c>
      <c r="AB426" s="196" t="str">
        <f t="shared" si="250"/>
        <v>Pass</v>
      </c>
      <c r="AC426" s="54" t="b">
        <f>NOT(ISNUMBER(SEARCH("Other",Survey!$P426)))</f>
        <v>1</v>
      </c>
      <c r="AD426" s="53" t="b">
        <f>NOT(ISBLANK(Survey!$Q426))</f>
        <v>0</v>
      </c>
      <c r="AE426" s="239" t="str" cm="1">
        <f t="array" ref="AE426">IF(OR(IF(OR($AG426+$AH426 = 2, $AI426=1), FALSE, TRUE), AND($AF426:$AF426 = 0)),"Pass","Fail")</f>
        <v>Pass</v>
      </c>
      <c r="AF426" s="235">
        <f>COUNTBLANK(Survey!$W426:$Z426)</f>
        <v>4</v>
      </c>
      <c r="AG426" s="235">
        <f>IF(Survey!$I426="Yes",1,0)</f>
        <v>0</v>
      </c>
      <c r="AH426" s="235">
        <f>IF(OR(Survey!$M426="Mutual fund",Survey!$M426="Alternative mutual fund",Survey!$M426="Money market"),1,0)</f>
        <v>0</v>
      </c>
      <c r="AI426" s="240">
        <f>IF(OR(Survey!$M426="ETF",Survey!$M426="ETF, alternative mutual fund"),1,0)</f>
        <v>0</v>
      </c>
      <c r="AJ426" s="196" t="str">
        <f t="shared" si="251"/>
        <v>Pass</v>
      </c>
      <c r="AK426" s="54" t="b">
        <f>NOT(ISNUMBER(SEARCH("Yes",Survey!$AC426)))</f>
        <v>1</v>
      </c>
      <c r="AL426" s="53" t="b">
        <f>IF(COUNTBLANK(Survey!$AD426:$AE426)=0,TRUE, FALSE)</f>
        <v>0</v>
      </c>
      <c r="AM426" s="196" t="str">
        <f t="shared" si="252"/>
        <v>Pass</v>
      </c>
      <c r="AN426" s="54" t="b">
        <f>NOT(ISNUMBER(SEARCH("Yes",Survey!$AF426)))</f>
        <v>1</v>
      </c>
      <c r="AO426" s="53" t="b">
        <f>NOT(ISBLANK(Survey!$AH426))</f>
        <v>0</v>
      </c>
      <c r="AP426" s="196" t="str">
        <f t="shared" si="253"/>
        <v>Pass</v>
      </c>
      <c r="AQ426" s="54" t="b">
        <f>NOT(OR(ISNUMBER(SEARCH("Other",Survey!$AH426)),ISNUMBER(SEARCH("Multiple",Survey!$AH426))))</f>
        <v>1</v>
      </c>
      <c r="AR426" s="53" t="b">
        <f>NOT(ISBLANK(Survey!$AI426))</f>
        <v>0</v>
      </c>
      <c r="AS426" s="196" t="str">
        <f t="shared" si="254"/>
        <v>Fail</v>
      </c>
      <c r="AT426" s="45">
        <f>(Survey!$AL426)</f>
        <v>0</v>
      </c>
      <c r="AU426" s="37" t="str">
        <f t="shared" si="255"/>
        <v>Fail</v>
      </c>
      <c r="AV426" s="38">
        <f>ABS(Survey!$AL426)</f>
        <v>0</v>
      </c>
      <c r="AW426" s="64">
        <f>ABS(Survey!$AM426)+Survey!$AN426-ABS(Survey!$AO426)+ABS(Survey!$AP426)-ABS(Survey!$AQ426)+ABS(Survey!$AR426)-ABS(Survey!$AS426)+Survey!$AT426</f>
        <v>0</v>
      </c>
      <c r="AX426" s="46" t="str">
        <f t="shared" si="256"/>
        <v>No holdings</v>
      </c>
      <c r="AY426" s="37">
        <f t="shared" si="257"/>
        <v>0</v>
      </c>
      <c r="AZ426" s="196" t="str">
        <f t="shared" si="258"/>
        <v>Pass</v>
      </c>
      <c r="BA426" s="54" t="b">
        <f>IF(ABS(Survey!$AT426)=0,TRUE,FALSE)</f>
        <v>1</v>
      </c>
      <c r="BB426" s="53" t="b">
        <f>NOT(ISBLANK(Survey!$AU426))</f>
        <v>0</v>
      </c>
      <c r="BC426" s="37" t="str">
        <f t="shared" si="259"/>
        <v>Fail</v>
      </c>
      <c r="BD426" s="38">
        <f>ABS(Survey!$AL426)</f>
        <v>0</v>
      </c>
      <c r="BE426" s="38" cm="1">
        <f t="array" ref="BE426">SUM(SUMIF(Survey!AW426:BD426,{"&gt;0","&lt;0"})*{1,-1})-SUM(SUMIF(Survey!BF426:BM426,{"&gt;0","&lt;0"})*{1,-1})</f>
        <v>0</v>
      </c>
      <c r="BF426" s="46" t="str">
        <f t="shared" si="260"/>
        <v>No holdings</v>
      </c>
      <c r="BG426" s="37">
        <f t="shared" si="261"/>
        <v>0</v>
      </c>
      <c r="BH426" s="196" t="str">
        <f t="shared" si="262"/>
        <v>Fail</v>
      </c>
      <c r="BI426" s="47">
        <f>ABS(Survey!$AL426)</f>
        <v>0</v>
      </c>
      <c r="BJ426" s="47" cm="1">
        <f t="array" ref="BJ426">SUM(SUMIF(Survey!BO426:CH426,{"&gt;0","&lt;0"})*{1,-1})-SUM(SUMIF(Survey!CJ426:DC426,{"&gt;0","&lt;0"})*{1,-1})</f>
        <v>0</v>
      </c>
      <c r="BK426" s="48" t="str">
        <f t="shared" si="263"/>
        <v>No holdings</v>
      </c>
      <c r="BL426" s="49">
        <f t="shared" si="264"/>
        <v>0</v>
      </c>
      <c r="BM426" s="196" t="str">
        <f t="shared" si="265"/>
        <v>Pass</v>
      </c>
      <c r="BN426" s="54" t="b">
        <f>IF(ABS(Survey!$CH426)=0,TRUE,FALSE)</f>
        <v>1</v>
      </c>
      <c r="BO426" s="53" t="b">
        <f>NOT(ISBLANK(Survey!$CI426))</f>
        <v>0</v>
      </c>
      <c r="BP426" s="196" t="str">
        <f t="shared" si="266"/>
        <v>Pass</v>
      </c>
      <c r="BQ426" s="54" t="b">
        <f>IF(ABS(Survey!$DC426)=0,TRUE,FALSE)</f>
        <v>1</v>
      </c>
      <c r="BR426" s="53" t="b">
        <f>NOT(ISBLANK(Survey!$DD426))</f>
        <v>0</v>
      </c>
      <c r="BS426" s="37" t="str">
        <f t="shared" si="267"/>
        <v>Pass</v>
      </c>
      <c r="BT426" s="38" cm="1">
        <f t="array" ref="BT426">SUM(SUMIF(Survey!CD426,{"&gt;0","&lt;0"})*{1,-1})+SUM(SUMIF(Survey!CY426,{"&gt;0","&lt;0"})*{1,-1})</f>
        <v>0</v>
      </c>
      <c r="BU426" s="38">
        <f>SUM(SUMIF(Survey!DF426:DL426,{"&gt;0","&lt;0"})*{1,-1})+SUM(SUMIF(Survey!DN426:DT426,{"&gt;0","&lt;0"})*{1,-1})</f>
        <v>0</v>
      </c>
      <c r="BV426" s="37">
        <f t="shared" si="268"/>
        <v>0</v>
      </c>
      <c r="BW426" s="37">
        <f t="shared" si="269"/>
        <v>0</v>
      </c>
      <c r="BX426" s="196" t="str">
        <f t="shared" si="270"/>
        <v>Pass</v>
      </c>
      <c r="BY426" s="54" t="b">
        <f>IF(ABS(Survey!$DL426)=0,TRUE,FALSE)</f>
        <v>1</v>
      </c>
      <c r="BZ426" s="53" t="b">
        <f>NOT(ISBLANK(Survey!DM426))</f>
        <v>0</v>
      </c>
      <c r="CA426" s="196" t="str">
        <f t="shared" si="271"/>
        <v>Pass</v>
      </c>
      <c r="CB426" s="54" t="b">
        <f>IF(ABS(Survey!$DT426)=0,TRUE,FALSE)</f>
        <v>1</v>
      </c>
      <c r="CC426" s="53" t="b">
        <f>NOT(ISBLANK(Survey!$DU426))</f>
        <v>0</v>
      </c>
      <c r="CD426" s="196" t="str">
        <f t="shared" si="272"/>
        <v>Fail</v>
      </c>
      <c r="CE426" s="47">
        <f>SUM(SUMIF(Survey!EA426:EC426,{"&gt;0","&lt;0"})*{1,-1})</f>
        <v>0</v>
      </c>
      <c r="CF426" s="50">
        <f t="shared" si="273"/>
        <v>0</v>
      </c>
      <c r="CG426" s="50">
        <f t="shared" si="274"/>
        <v>100</v>
      </c>
      <c r="CH426" s="48" t="b">
        <f>IF(OR(Survey!$M426="ETF",Survey!$M426="ETF, alternative mutual fund",Survey!$M426="Closed-end", Survey!$M426="Split share corp"),TRUE,FALSE)</f>
        <v>0</v>
      </c>
      <c r="CI426" s="196" t="str">
        <f t="shared" si="275"/>
        <v>Fail</v>
      </c>
      <c r="CJ426" s="47">
        <f>SUM(SUMIF(Survey!EE426:EK426,{"&gt;0","&lt;0"})*{1,-1})</f>
        <v>0</v>
      </c>
      <c r="CK426" s="50">
        <f t="shared" si="276"/>
        <v>0</v>
      </c>
      <c r="CL426" s="49">
        <f t="shared" si="277"/>
        <v>100</v>
      </c>
      <c r="CM426" s="196" t="str">
        <f t="shared" si="278"/>
        <v>Fail</v>
      </c>
      <c r="CN426" s="47">
        <f>SUM(SUMIF(Survey!EM426:ES426,{"&gt;0","&lt;0"})*{1,-1})</f>
        <v>0</v>
      </c>
      <c r="CO426" s="50">
        <f t="shared" si="279"/>
        <v>0</v>
      </c>
      <c r="CP426" s="49">
        <f t="shared" si="280"/>
        <v>100</v>
      </c>
    </row>
    <row r="427" spans="1:94">
      <c r="A427" s="1">
        <v>424</v>
      </c>
      <c r="B427" s="37" t="str">
        <f t="shared" si="241"/>
        <v>Pass</v>
      </c>
      <c r="C427" s="37" t="str">
        <f>IF(COUNTBLANK(Survey!B427:ET427)=$C$2, "Pass", "Fail")</f>
        <v>Pass</v>
      </c>
      <c r="D427" s="37" t="str">
        <f t="shared" si="242"/>
        <v>Fail</v>
      </c>
      <c r="F427" s="196" t="str">
        <f t="shared" si="243"/>
        <v>Fail</v>
      </c>
      <c r="G427" s="43">
        <f>COUNTBLANK(Survey!B427:D427)+COUNTBLANK(Survey!G427)+COUNTBLANK(Survey!I427)+COUNTBLANK(Survey!L427:M427)+COUNTBLANK(Survey!P427)+COUNTBLANK(Survey!S427:U427)+COUNTBLANK(Survey!AA427:AC427)+COUNTBLANK(Survey!AF427:AG427)+COUNTBLANK(Survey!AK427)</f>
        <v>17</v>
      </c>
      <c r="H427" s="196" t="str">
        <f t="shared" si="244"/>
        <v>Pass</v>
      </c>
      <c r="I427" s="44">
        <f>LEN(Survey!E427)</f>
        <v>0</v>
      </c>
      <c r="J427" s="196" t="str">
        <f t="shared" si="245"/>
        <v>Pass</v>
      </c>
      <c r="K427" s="43">
        <f>LEN(Survey!F427)</f>
        <v>0</v>
      </c>
      <c r="L427" s="196" t="str">
        <f t="shared" si="246"/>
        <v>Pass</v>
      </c>
      <c r="M427" s="44">
        <f>LEN(Survey!H427)</f>
        <v>0</v>
      </c>
      <c r="N427" s="43" t="str">
        <f>IF(Survey!$L427="Prospectus fund", "Yes", "No")</f>
        <v>No</v>
      </c>
      <c r="O427" s="196" t="str">
        <f t="shared" si="247"/>
        <v>Pass</v>
      </c>
      <c r="P427" s="44">
        <f>MOD((LEN(Survey!J427)+2),11)</f>
        <v>2</v>
      </c>
      <c r="Q427" s="48" t="b">
        <f>IF(OR(Survey!$M427="ETF",Survey!$M427="ETF, alternative mutual fund",Survey!$M427="Closed-end", Survey!$M427="Split share corp", Survey!$I427="Yes"),TRUE,FALSE)</f>
        <v>0</v>
      </c>
      <c r="R427" s="196" t="str">
        <f>IFERROR(IF(AND(OR(U427=V427,V427 = "Either"),NOT(ISBLANK(Survey!K427))),"Pass","Fail"),"Pass")</f>
        <v>Fail</v>
      </c>
      <c r="S427" s="47" cm="1">
        <f t="array" ref="S427">SUM(SUMIF(Survey!BO427:CH427,{"&gt;0","&lt;0"})*{1,-1})</f>
        <v>0</v>
      </c>
      <c r="T427" s="54" cm="1">
        <f t="array" ref="T427">SUM(SUMIF(Survey!BR427,{"&gt;0","&lt;0"})*{1,-1})+SUM(SUMIF(Survey!CB427,{"&gt;0","&lt;0"})*{1,-1})</f>
        <v>0</v>
      </c>
      <c r="U427" s="54">
        <f>Survey!K427</f>
        <v>0</v>
      </c>
      <c r="V427" s="53" t="str">
        <f t="shared" si="248"/>
        <v>Stand-alone</v>
      </c>
      <c r="W427" s="196" t="str">
        <f t="shared" si="249"/>
        <v>Fail</v>
      </c>
      <c r="X427" s="93" cm="1">
        <f t="array" ref="X427">SUM(SUMIF(Survey!BO427:CH427,{"&gt;0","&lt;0"})*{1,-1})+SUM(SUMIF(Survey!CJ427:DC427,{"&gt;0","&lt;0"})*{1,-1})</f>
        <v>0</v>
      </c>
      <c r="Y427" s="93">
        <f>IFERROR(X427/(Survey!$AL427),0)</f>
        <v>0</v>
      </c>
      <c r="Z427" s="198" t="b">
        <f>IF(OR(Survey!$M427="Alternative strategy or hedge",Survey!$M427="Other",Survey!$L427="Prospectus fund"),TRUE,FALSE)</f>
        <v>0</v>
      </c>
      <c r="AA427" s="198" t="b">
        <f>NOT(ISBLANK(Survey!$M427))</f>
        <v>0</v>
      </c>
      <c r="AB427" s="196" t="str">
        <f t="shared" si="250"/>
        <v>Pass</v>
      </c>
      <c r="AC427" s="54" t="b">
        <f>NOT(ISNUMBER(SEARCH("Other",Survey!$P427)))</f>
        <v>1</v>
      </c>
      <c r="AD427" s="53" t="b">
        <f>NOT(ISBLANK(Survey!$Q427))</f>
        <v>0</v>
      </c>
      <c r="AE427" s="239" t="str" cm="1">
        <f t="array" ref="AE427">IF(OR(IF(OR($AG427+$AH427 = 2, $AI427=1), FALSE, TRUE), AND($AF427:$AF427 = 0)),"Pass","Fail")</f>
        <v>Pass</v>
      </c>
      <c r="AF427" s="235">
        <f>COUNTBLANK(Survey!$W427:$Z427)</f>
        <v>4</v>
      </c>
      <c r="AG427" s="235">
        <f>IF(Survey!$I427="Yes",1,0)</f>
        <v>0</v>
      </c>
      <c r="AH427" s="235">
        <f>IF(OR(Survey!$M427="Mutual fund",Survey!$M427="Alternative mutual fund",Survey!$M427="Money market"),1,0)</f>
        <v>0</v>
      </c>
      <c r="AI427" s="240">
        <f>IF(OR(Survey!$M427="ETF",Survey!$M427="ETF, alternative mutual fund"),1,0)</f>
        <v>0</v>
      </c>
      <c r="AJ427" s="196" t="str">
        <f t="shared" si="251"/>
        <v>Pass</v>
      </c>
      <c r="AK427" s="54" t="b">
        <f>NOT(ISNUMBER(SEARCH("Yes",Survey!$AC427)))</f>
        <v>1</v>
      </c>
      <c r="AL427" s="53" t="b">
        <f>IF(COUNTBLANK(Survey!$AD427:$AE427)=0,TRUE, FALSE)</f>
        <v>0</v>
      </c>
      <c r="AM427" s="196" t="str">
        <f t="shared" si="252"/>
        <v>Pass</v>
      </c>
      <c r="AN427" s="54" t="b">
        <f>NOT(ISNUMBER(SEARCH("Yes",Survey!$AF427)))</f>
        <v>1</v>
      </c>
      <c r="AO427" s="53" t="b">
        <f>NOT(ISBLANK(Survey!$AH427))</f>
        <v>0</v>
      </c>
      <c r="AP427" s="196" t="str">
        <f t="shared" si="253"/>
        <v>Pass</v>
      </c>
      <c r="AQ427" s="54" t="b">
        <f>NOT(OR(ISNUMBER(SEARCH("Other",Survey!$AH427)),ISNUMBER(SEARCH("Multiple",Survey!$AH427))))</f>
        <v>1</v>
      </c>
      <c r="AR427" s="53" t="b">
        <f>NOT(ISBLANK(Survey!$AI427))</f>
        <v>0</v>
      </c>
      <c r="AS427" s="196" t="str">
        <f t="shared" si="254"/>
        <v>Fail</v>
      </c>
      <c r="AT427" s="45">
        <f>(Survey!$AL427)</f>
        <v>0</v>
      </c>
      <c r="AU427" s="37" t="str">
        <f t="shared" si="255"/>
        <v>Fail</v>
      </c>
      <c r="AV427" s="38">
        <f>ABS(Survey!$AL427)</f>
        <v>0</v>
      </c>
      <c r="AW427" s="64">
        <f>ABS(Survey!$AM427)+Survey!$AN427-ABS(Survey!$AO427)+ABS(Survey!$AP427)-ABS(Survey!$AQ427)+ABS(Survey!$AR427)-ABS(Survey!$AS427)+Survey!$AT427</f>
        <v>0</v>
      </c>
      <c r="AX427" s="46" t="str">
        <f t="shared" si="256"/>
        <v>No holdings</v>
      </c>
      <c r="AY427" s="37">
        <f t="shared" si="257"/>
        <v>0</v>
      </c>
      <c r="AZ427" s="196" t="str">
        <f t="shared" si="258"/>
        <v>Pass</v>
      </c>
      <c r="BA427" s="54" t="b">
        <f>IF(ABS(Survey!$AT427)=0,TRUE,FALSE)</f>
        <v>1</v>
      </c>
      <c r="BB427" s="53" t="b">
        <f>NOT(ISBLANK(Survey!$AU427))</f>
        <v>0</v>
      </c>
      <c r="BC427" s="37" t="str">
        <f t="shared" si="259"/>
        <v>Fail</v>
      </c>
      <c r="BD427" s="38">
        <f>ABS(Survey!$AL427)</f>
        <v>0</v>
      </c>
      <c r="BE427" s="38" cm="1">
        <f t="array" ref="BE427">SUM(SUMIF(Survey!AW427:BD427,{"&gt;0","&lt;0"})*{1,-1})-SUM(SUMIF(Survey!BF427:BM427,{"&gt;0","&lt;0"})*{1,-1})</f>
        <v>0</v>
      </c>
      <c r="BF427" s="46" t="str">
        <f t="shared" si="260"/>
        <v>No holdings</v>
      </c>
      <c r="BG427" s="37">
        <f t="shared" si="261"/>
        <v>0</v>
      </c>
      <c r="BH427" s="196" t="str">
        <f t="shared" si="262"/>
        <v>Fail</v>
      </c>
      <c r="BI427" s="47">
        <f>ABS(Survey!$AL427)</f>
        <v>0</v>
      </c>
      <c r="BJ427" s="47" cm="1">
        <f t="array" ref="BJ427">SUM(SUMIF(Survey!BO427:CH427,{"&gt;0","&lt;0"})*{1,-1})-SUM(SUMIF(Survey!CJ427:DC427,{"&gt;0","&lt;0"})*{1,-1})</f>
        <v>0</v>
      </c>
      <c r="BK427" s="48" t="str">
        <f t="shared" si="263"/>
        <v>No holdings</v>
      </c>
      <c r="BL427" s="49">
        <f t="shared" si="264"/>
        <v>0</v>
      </c>
      <c r="BM427" s="196" t="str">
        <f t="shared" si="265"/>
        <v>Pass</v>
      </c>
      <c r="BN427" s="54" t="b">
        <f>IF(ABS(Survey!$CH427)=0,TRUE,FALSE)</f>
        <v>1</v>
      </c>
      <c r="BO427" s="53" t="b">
        <f>NOT(ISBLANK(Survey!$CI427))</f>
        <v>0</v>
      </c>
      <c r="BP427" s="196" t="str">
        <f t="shared" si="266"/>
        <v>Pass</v>
      </c>
      <c r="BQ427" s="54" t="b">
        <f>IF(ABS(Survey!$DC427)=0,TRUE,FALSE)</f>
        <v>1</v>
      </c>
      <c r="BR427" s="53" t="b">
        <f>NOT(ISBLANK(Survey!$DD427))</f>
        <v>0</v>
      </c>
      <c r="BS427" s="37" t="str">
        <f t="shared" si="267"/>
        <v>Pass</v>
      </c>
      <c r="BT427" s="38" cm="1">
        <f t="array" ref="BT427">SUM(SUMIF(Survey!CD427,{"&gt;0","&lt;0"})*{1,-1})+SUM(SUMIF(Survey!CY427,{"&gt;0","&lt;0"})*{1,-1})</f>
        <v>0</v>
      </c>
      <c r="BU427" s="38">
        <f>SUM(SUMIF(Survey!DF427:DL427,{"&gt;0","&lt;0"})*{1,-1})+SUM(SUMIF(Survey!DN427:DT427,{"&gt;0","&lt;0"})*{1,-1})</f>
        <v>0</v>
      </c>
      <c r="BV427" s="37">
        <f t="shared" si="268"/>
        <v>0</v>
      </c>
      <c r="BW427" s="37">
        <f t="shared" si="269"/>
        <v>0</v>
      </c>
      <c r="BX427" s="196" t="str">
        <f t="shared" si="270"/>
        <v>Pass</v>
      </c>
      <c r="BY427" s="54" t="b">
        <f>IF(ABS(Survey!$DL427)=0,TRUE,FALSE)</f>
        <v>1</v>
      </c>
      <c r="BZ427" s="53" t="b">
        <f>NOT(ISBLANK(Survey!DM427))</f>
        <v>0</v>
      </c>
      <c r="CA427" s="196" t="str">
        <f t="shared" si="271"/>
        <v>Pass</v>
      </c>
      <c r="CB427" s="54" t="b">
        <f>IF(ABS(Survey!$DT427)=0,TRUE,FALSE)</f>
        <v>1</v>
      </c>
      <c r="CC427" s="53" t="b">
        <f>NOT(ISBLANK(Survey!$DU427))</f>
        <v>0</v>
      </c>
      <c r="CD427" s="196" t="str">
        <f t="shared" si="272"/>
        <v>Fail</v>
      </c>
      <c r="CE427" s="47">
        <f>SUM(SUMIF(Survey!EA427:EC427,{"&gt;0","&lt;0"})*{1,-1})</f>
        <v>0</v>
      </c>
      <c r="CF427" s="50">
        <f t="shared" si="273"/>
        <v>0</v>
      </c>
      <c r="CG427" s="50">
        <f t="shared" si="274"/>
        <v>100</v>
      </c>
      <c r="CH427" s="48" t="b">
        <f>IF(OR(Survey!$M427="ETF",Survey!$M427="ETF, alternative mutual fund",Survey!$M427="Closed-end", Survey!$M427="Split share corp"),TRUE,FALSE)</f>
        <v>0</v>
      </c>
      <c r="CI427" s="196" t="str">
        <f t="shared" si="275"/>
        <v>Fail</v>
      </c>
      <c r="CJ427" s="47">
        <f>SUM(SUMIF(Survey!EE427:EK427,{"&gt;0","&lt;0"})*{1,-1})</f>
        <v>0</v>
      </c>
      <c r="CK427" s="50">
        <f t="shared" si="276"/>
        <v>0</v>
      </c>
      <c r="CL427" s="49">
        <f t="shared" si="277"/>
        <v>100</v>
      </c>
      <c r="CM427" s="196" t="str">
        <f t="shared" si="278"/>
        <v>Fail</v>
      </c>
      <c r="CN427" s="47">
        <f>SUM(SUMIF(Survey!EM427:ES427,{"&gt;0","&lt;0"})*{1,-1})</f>
        <v>0</v>
      </c>
      <c r="CO427" s="50">
        <f t="shared" si="279"/>
        <v>0</v>
      </c>
      <c r="CP427" s="49">
        <f t="shared" si="280"/>
        <v>100</v>
      </c>
    </row>
    <row r="428" spans="1:94">
      <c r="A428" s="1">
        <v>425</v>
      </c>
      <c r="B428" s="37" t="str">
        <f t="shared" si="241"/>
        <v>Pass</v>
      </c>
      <c r="C428" s="37" t="str">
        <f>IF(COUNTBLANK(Survey!B428:ET428)=$C$2, "Pass", "Fail")</f>
        <v>Pass</v>
      </c>
      <c r="D428" s="37" t="str">
        <f t="shared" si="242"/>
        <v>Fail</v>
      </c>
      <c r="F428" s="196" t="str">
        <f t="shared" si="243"/>
        <v>Fail</v>
      </c>
      <c r="G428" s="43">
        <f>COUNTBLANK(Survey!B428:D428)+COUNTBLANK(Survey!G428)+COUNTBLANK(Survey!I428)+COUNTBLANK(Survey!L428:M428)+COUNTBLANK(Survey!P428)+COUNTBLANK(Survey!S428:U428)+COUNTBLANK(Survey!AA428:AC428)+COUNTBLANK(Survey!AF428:AG428)+COUNTBLANK(Survey!AK428)</f>
        <v>17</v>
      </c>
      <c r="H428" s="196" t="str">
        <f t="shared" si="244"/>
        <v>Pass</v>
      </c>
      <c r="I428" s="44">
        <f>LEN(Survey!E428)</f>
        <v>0</v>
      </c>
      <c r="J428" s="196" t="str">
        <f t="shared" si="245"/>
        <v>Pass</v>
      </c>
      <c r="K428" s="43">
        <f>LEN(Survey!F428)</f>
        <v>0</v>
      </c>
      <c r="L428" s="196" t="str">
        <f t="shared" si="246"/>
        <v>Pass</v>
      </c>
      <c r="M428" s="44">
        <f>LEN(Survey!H428)</f>
        <v>0</v>
      </c>
      <c r="N428" s="43" t="str">
        <f>IF(Survey!$L428="Prospectus fund", "Yes", "No")</f>
        <v>No</v>
      </c>
      <c r="O428" s="196" t="str">
        <f t="shared" si="247"/>
        <v>Pass</v>
      </c>
      <c r="P428" s="44">
        <f>MOD((LEN(Survey!J428)+2),11)</f>
        <v>2</v>
      </c>
      <c r="Q428" s="48" t="b">
        <f>IF(OR(Survey!$M428="ETF",Survey!$M428="ETF, alternative mutual fund",Survey!$M428="Closed-end", Survey!$M428="Split share corp", Survey!$I428="Yes"),TRUE,FALSE)</f>
        <v>0</v>
      </c>
      <c r="R428" s="196" t="str">
        <f>IFERROR(IF(AND(OR(U428=V428,V428 = "Either"),NOT(ISBLANK(Survey!K428))),"Pass","Fail"),"Pass")</f>
        <v>Fail</v>
      </c>
      <c r="S428" s="47" cm="1">
        <f t="array" ref="S428">SUM(SUMIF(Survey!BO428:CH428,{"&gt;0","&lt;0"})*{1,-1})</f>
        <v>0</v>
      </c>
      <c r="T428" s="54" cm="1">
        <f t="array" ref="T428">SUM(SUMIF(Survey!BR428,{"&gt;0","&lt;0"})*{1,-1})+SUM(SUMIF(Survey!CB428,{"&gt;0","&lt;0"})*{1,-1})</f>
        <v>0</v>
      </c>
      <c r="U428" s="54">
        <f>Survey!K428</f>
        <v>0</v>
      </c>
      <c r="V428" s="53" t="str">
        <f t="shared" si="248"/>
        <v>Stand-alone</v>
      </c>
      <c r="W428" s="196" t="str">
        <f t="shared" si="249"/>
        <v>Fail</v>
      </c>
      <c r="X428" s="93" cm="1">
        <f t="array" ref="X428">SUM(SUMIF(Survey!BO428:CH428,{"&gt;0","&lt;0"})*{1,-1})+SUM(SUMIF(Survey!CJ428:DC428,{"&gt;0","&lt;0"})*{1,-1})</f>
        <v>0</v>
      </c>
      <c r="Y428" s="93">
        <f>IFERROR(X428/(Survey!$AL428),0)</f>
        <v>0</v>
      </c>
      <c r="Z428" s="198" t="b">
        <f>IF(OR(Survey!$M428="Alternative strategy or hedge",Survey!$M428="Other",Survey!$L428="Prospectus fund"),TRUE,FALSE)</f>
        <v>0</v>
      </c>
      <c r="AA428" s="198" t="b">
        <f>NOT(ISBLANK(Survey!$M428))</f>
        <v>0</v>
      </c>
      <c r="AB428" s="196" t="str">
        <f t="shared" si="250"/>
        <v>Pass</v>
      </c>
      <c r="AC428" s="54" t="b">
        <f>NOT(ISNUMBER(SEARCH("Other",Survey!$P428)))</f>
        <v>1</v>
      </c>
      <c r="AD428" s="53" t="b">
        <f>NOT(ISBLANK(Survey!$Q428))</f>
        <v>0</v>
      </c>
      <c r="AE428" s="239" t="str" cm="1">
        <f t="array" ref="AE428">IF(OR(IF(OR($AG428+$AH428 = 2, $AI428=1), FALSE, TRUE), AND($AF428:$AF428 = 0)),"Pass","Fail")</f>
        <v>Pass</v>
      </c>
      <c r="AF428" s="235">
        <f>COUNTBLANK(Survey!$W428:$Z428)</f>
        <v>4</v>
      </c>
      <c r="AG428" s="235">
        <f>IF(Survey!$I428="Yes",1,0)</f>
        <v>0</v>
      </c>
      <c r="AH428" s="235">
        <f>IF(OR(Survey!$M428="Mutual fund",Survey!$M428="Alternative mutual fund",Survey!$M428="Money market"),1,0)</f>
        <v>0</v>
      </c>
      <c r="AI428" s="240">
        <f>IF(OR(Survey!$M428="ETF",Survey!$M428="ETF, alternative mutual fund"),1,0)</f>
        <v>0</v>
      </c>
      <c r="AJ428" s="196" t="str">
        <f t="shared" si="251"/>
        <v>Pass</v>
      </c>
      <c r="AK428" s="54" t="b">
        <f>NOT(ISNUMBER(SEARCH("Yes",Survey!$AC428)))</f>
        <v>1</v>
      </c>
      <c r="AL428" s="53" t="b">
        <f>IF(COUNTBLANK(Survey!$AD428:$AE428)=0,TRUE, FALSE)</f>
        <v>0</v>
      </c>
      <c r="AM428" s="196" t="str">
        <f t="shared" si="252"/>
        <v>Pass</v>
      </c>
      <c r="AN428" s="54" t="b">
        <f>NOT(ISNUMBER(SEARCH("Yes",Survey!$AF428)))</f>
        <v>1</v>
      </c>
      <c r="AO428" s="53" t="b">
        <f>NOT(ISBLANK(Survey!$AH428))</f>
        <v>0</v>
      </c>
      <c r="AP428" s="196" t="str">
        <f t="shared" si="253"/>
        <v>Pass</v>
      </c>
      <c r="AQ428" s="54" t="b">
        <f>NOT(OR(ISNUMBER(SEARCH("Other",Survey!$AH428)),ISNUMBER(SEARCH("Multiple",Survey!$AH428))))</f>
        <v>1</v>
      </c>
      <c r="AR428" s="53" t="b">
        <f>NOT(ISBLANK(Survey!$AI428))</f>
        <v>0</v>
      </c>
      <c r="AS428" s="196" t="str">
        <f t="shared" si="254"/>
        <v>Fail</v>
      </c>
      <c r="AT428" s="45">
        <f>(Survey!$AL428)</f>
        <v>0</v>
      </c>
      <c r="AU428" s="37" t="str">
        <f t="shared" si="255"/>
        <v>Fail</v>
      </c>
      <c r="AV428" s="38">
        <f>ABS(Survey!$AL428)</f>
        <v>0</v>
      </c>
      <c r="AW428" s="64">
        <f>ABS(Survey!$AM428)+Survey!$AN428-ABS(Survey!$AO428)+ABS(Survey!$AP428)-ABS(Survey!$AQ428)+ABS(Survey!$AR428)-ABS(Survey!$AS428)+Survey!$AT428</f>
        <v>0</v>
      </c>
      <c r="AX428" s="46" t="str">
        <f t="shared" si="256"/>
        <v>No holdings</v>
      </c>
      <c r="AY428" s="37">
        <f t="shared" si="257"/>
        <v>0</v>
      </c>
      <c r="AZ428" s="196" t="str">
        <f t="shared" si="258"/>
        <v>Pass</v>
      </c>
      <c r="BA428" s="54" t="b">
        <f>IF(ABS(Survey!$AT428)=0,TRUE,FALSE)</f>
        <v>1</v>
      </c>
      <c r="BB428" s="53" t="b">
        <f>NOT(ISBLANK(Survey!$AU428))</f>
        <v>0</v>
      </c>
      <c r="BC428" s="37" t="str">
        <f t="shared" si="259"/>
        <v>Fail</v>
      </c>
      <c r="BD428" s="38">
        <f>ABS(Survey!$AL428)</f>
        <v>0</v>
      </c>
      <c r="BE428" s="38" cm="1">
        <f t="array" ref="BE428">SUM(SUMIF(Survey!AW428:BD428,{"&gt;0","&lt;0"})*{1,-1})-SUM(SUMIF(Survey!BF428:BM428,{"&gt;0","&lt;0"})*{1,-1})</f>
        <v>0</v>
      </c>
      <c r="BF428" s="46" t="str">
        <f t="shared" si="260"/>
        <v>No holdings</v>
      </c>
      <c r="BG428" s="37">
        <f t="shared" si="261"/>
        <v>0</v>
      </c>
      <c r="BH428" s="196" t="str">
        <f t="shared" si="262"/>
        <v>Fail</v>
      </c>
      <c r="BI428" s="47">
        <f>ABS(Survey!$AL428)</f>
        <v>0</v>
      </c>
      <c r="BJ428" s="47" cm="1">
        <f t="array" ref="BJ428">SUM(SUMIF(Survey!BO428:CH428,{"&gt;0","&lt;0"})*{1,-1})-SUM(SUMIF(Survey!CJ428:DC428,{"&gt;0","&lt;0"})*{1,-1})</f>
        <v>0</v>
      </c>
      <c r="BK428" s="48" t="str">
        <f t="shared" si="263"/>
        <v>No holdings</v>
      </c>
      <c r="BL428" s="49">
        <f t="shared" si="264"/>
        <v>0</v>
      </c>
      <c r="BM428" s="196" t="str">
        <f t="shared" si="265"/>
        <v>Pass</v>
      </c>
      <c r="BN428" s="54" t="b">
        <f>IF(ABS(Survey!$CH428)=0,TRUE,FALSE)</f>
        <v>1</v>
      </c>
      <c r="BO428" s="53" t="b">
        <f>NOT(ISBLANK(Survey!$CI428))</f>
        <v>0</v>
      </c>
      <c r="BP428" s="196" t="str">
        <f t="shared" si="266"/>
        <v>Pass</v>
      </c>
      <c r="BQ428" s="54" t="b">
        <f>IF(ABS(Survey!$DC428)=0,TRUE,FALSE)</f>
        <v>1</v>
      </c>
      <c r="BR428" s="53" t="b">
        <f>NOT(ISBLANK(Survey!$DD428))</f>
        <v>0</v>
      </c>
      <c r="BS428" s="37" t="str">
        <f t="shared" si="267"/>
        <v>Pass</v>
      </c>
      <c r="BT428" s="38" cm="1">
        <f t="array" ref="BT428">SUM(SUMIF(Survey!CD428,{"&gt;0","&lt;0"})*{1,-1})+SUM(SUMIF(Survey!CY428,{"&gt;0","&lt;0"})*{1,-1})</f>
        <v>0</v>
      </c>
      <c r="BU428" s="38">
        <f>SUM(SUMIF(Survey!DF428:DL428,{"&gt;0","&lt;0"})*{1,-1})+SUM(SUMIF(Survey!DN428:DT428,{"&gt;0","&lt;0"})*{1,-1})</f>
        <v>0</v>
      </c>
      <c r="BV428" s="37">
        <f t="shared" si="268"/>
        <v>0</v>
      </c>
      <c r="BW428" s="37">
        <f t="shared" si="269"/>
        <v>0</v>
      </c>
      <c r="BX428" s="196" t="str">
        <f t="shared" si="270"/>
        <v>Pass</v>
      </c>
      <c r="BY428" s="54" t="b">
        <f>IF(ABS(Survey!$DL428)=0,TRUE,FALSE)</f>
        <v>1</v>
      </c>
      <c r="BZ428" s="53" t="b">
        <f>NOT(ISBLANK(Survey!DM428))</f>
        <v>0</v>
      </c>
      <c r="CA428" s="196" t="str">
        <f t="shared" si="271"/>
        <v>Pass</v>
      </c>
      <c r="CB428" s="54" t="b">
        <f>IF(ABS(Survey!$DT428)=0,TRUE,FALSE)</f>
        <v>1</v>
      </c>
      <c r="CC428" s="53" t="b">
        <f>NOT(ISBLANK(Survey!$DU428))</f>
        <v>0</v>
      </c>
      <c r="CD428" s="196" t="str">
        <f t="shared" si="272"/>
        <v>Fail</v>
      </c>
      <c r="CE428" s="47">
        <f>SUM(SUMIF(Survey!EA428:EC428,{"&gt;0","&lt;0"})*{1,-1})</f>
        <v>0</v>
      </c>
      <c r="CF428" s="50">
        <f t="shared" si="273"/>
        <v>0</v>
      </c>
      <c r="CG428" s="50">
        <f t="shared" si="274"/>
        <v>100</v>
      </c>
      <c r="CH428" s="48" t="b">
        <f>IF(OR(Survey!$M428="ETF",Survey!$M428="ETF, alternative mutual fund",Survey!$M428="Closed-end", Survey!$M428="Split share corp"),TRUE,FALSE)</f>
        <v>0</v>
      </c>
      <c r="CI428" s="196" t="str">
        <f t="shared" si="275"/>
        <v>Fail</v>
      </c>
      <c r="CJ428" s="47">
        <f>SUM(SUMIF(Survey!EE428:EK428,{"&gt;0","&lt;0"})*{1,-1})</f>
        <v>0</v>
      </c>
      <c r="CK428" s="50">
        <f t="shared" si="276"/>
        <v>0</v>
      </c>
      <c r="CL428" s="49">
        <f t="shared" si="277"/>
        <v>100</v>
      </c>
      <c r="CM428" s="196" t="str">
        <f t="shared" si="278"/>
        <v>Fail</v>
      </c>
      <c r="CN428" s="47">
        <f>SUM(SUMIF(Survey!EM428:ES428,{"&gt;0","&lt;0"})*{1,-1})</f>
        <v>0</v>
      </c>
      <c r="CO428" s="50">
        <f t="shared" si="279"/>
        <v>0</v>
      </c>
      <c r="CP428" s="49">
        <f t="shared" si="280"/>
        <v>100</v>
      </c>
    </row>
    <row r="429" spans="1:94">
      <c r="A429" s="1">
        <v>426</v>
      </c>
      <c r="B429" s="37" t="str">
        <f t="shared" si="241"/>
        <v>Pass</v>
      </c>
      <c r="C429" s="37" t="str">
        <f>IF(COUNTBLANK(Survey!B429:ET429)=$C$2, "Pass", "Fail")</f>
        <v>Pass</v>
      </c>
      <c r="D429" s="37" t="str">
        <f t="shared" si="242"/>
        <v>Fail</v>
      </c>
      <c r="F429" s="196" t="str">
        <f t="shared" si="243"/>
        <v>Fail</v>
      </c>
      <c r="G429" s="43">
        <f>COUNTBLANK(Survey!B429:D429)+COUNTBLANK(Survey!G429)+COUNTBLANK(Survey!I429)+COUNTBLANK(Survey!L429:M429)+COUNTBLANK(Survey!P429)+COUNTBLANK(Survey!S429:U429)+COUNTBLANK(Survey!AA429:AC429)+COUNTBLANK(Survey!AF429:AG429)+COUNTBLANK(Survey!AK429)</f>
        <v>17</v>
      </c>
      <c r="H429" s="196" t="str">
        <f t="shared" si="244"/>
        <v>Pass</v>
      </c>
      <c r="I429" s="44">
        <f>LEN(Survey!E429)</f>
        <v>0</v>
      </c>
      <c r="J429" s="196" t="str">
        <f t="shared" si="245"/>
        <v>Pass</v>
      </c>
      <c r="K429" s="43">
        <f>LEN(Survey!F429)</f>
        <v>0</v>
      </c>
      <c r="L429" s="196" t="str">
        <f t="shared" si="246"/>
        <v>Pass</v>
      </c>
      <c r="M429" s="44">
        <f>LEN(Survey!H429)</f>
        <v>0</v>
      </c>
      <c r="N429" s="43" t="str">
        <f>IF(Survey!$L429="Prospectus fund", "Yes", "No")</f>
        <v>No</v>
      </c>
      <c r="O429" s="196" t="str">
        <f t="shared" si="247"/>
        <v>Pass</v>
      </c>
      <c r="P429" s="44">
        <f>MOD((LEN(Survey!J429)+2),11)</f>
        <v>2</v>
      </c>
      <c r="Q429" s="48" t="b">
        <f>IF(OR(Survey!$M429="ETF",Survey!$M429="ETF, alternative mutual fund",Survey!$M429="Closed-end", Survey!$M429="Split share corp", Survey!$I429="Yes"),TRUE,FALSE)</f>
        <v>0</v>
      </c>
      <c r="R429" s="196" t="str">
        <f>IFERROR(IF(AND(OR(U429=V429,V429 = "Either"),NOT(ISBLANK(Survey!K429))),"Pass","Fail"),"Pass")</f>
        <v>Fail</v>
      </c>
      <c r="S429" s="47" cm="1">
        <f t="array" ref="S429">SUM(SUMIF(Survey!BO429:CH429,{"&gt;0","&lt;0"})*{1,-1})</f>
        <v>0</v>
      </c>
      <c r="T429" s="54" cm="1">
        <f t="array" ref="T429">SUM(SUMIF(Survey!BR429,{"&gt;0","&lt;0"})*{1,-1})+SUM(SUMIF(Survey!CB429,{"&gt;0","&lt;0"})*{1,-1})</f>
        <v>0</v>
      </c>
      <c r="U429" s="54">
        <f>Survey!K429</f>
        <v>0</v>
      </c>
      <c r="V429" s="53" t="str">
        <f t="shared" si="248"/>
        <v>Stand-alone</v>
      </c>
      <c r="W429" s="196" t="str">
        <f t="shared" si="249"/>
        <v>Fail</v>
      </c>
      <c r="X429" s="93" cm="1">
        <f t="array" ref="X429">SUM(SUMIF(Survey!BO429:CH429,{"&gt;0","&lt;0"})*{1,-1})+SUM(SUMIF(Survey!CJ429:DC429,{"&gt;0","&lt;0"})*{1,-1})</f>
        <v>0</v>
      </c>
      <c r="Y429" s="93">
        <f>IFERROR(X429/(Survey!$AL429),0)</f>
        <v>0</v>
      </c>
      <c r="Z429" s="198" t="b">
        <f>IF(OR(Survey!$M429="Alternative strategy or hedge",Survey!$M429="Other",Survey!$L429="Prospectus fund"),TRUE,FALSE)</f>
        <v>0</v>
      </c>
      <c r="AA429" s="198" t="b">
        <f>NOT(ISBLANK(Survey!$M429))</f>
        <v>0</v>
      </c>
      <c r="AB429" s="196" t="str">
        <f t="shared" si="250"/>
        <v>Pass</v>
      </c>
      <c r="AC429" s="54" t="b">
        <f>NOT(ISNUMBER(SEARCH("Other",Survey!$P429)))</f>
        <v>1</v>
      </c>
      <c r="AD429" s="53" t="b">
        <f>NOT(ISBLANK(Survey!$Q429))</f>
        <v>0</v>
      </c>
      <c r="AE429" s="239" t="str" cm="1">
        <f t="array" ref="AE429">IF(OR(IF(OR($AG429+$AH429 = 2, $AI429=1), FALSE, TRUE), AND($AF429:$AF429 = 0)),"Pass","Fail")</f>
        <v>Pass</v>
      </c>
      <c r="AF429" s="235">
        <f>COUNTBLANK(Survey!$W429:$Z429)</f>
        <v>4</v>
      </c>
      <c r="AG429" s="235">
        <f>IF(Survey!$I429="Yes",1,0)</f>
        <v>0</v>
      </c>
      <c r="AH429" s="235">
        <f>IF(OR(Survey!$M429="Mutual fund",Survey!$M429="Alternative mutual fund",Survey!$M429="Money market"),1,0)</f>
        <v>0</v>
      </c>
      <c r="AI429" s="240">
        <f>IF(OR(Survey!$M429="ETF",Survey!$M429="ETF, alternative mutual fund"),1,0)</f>
        <v>0</v>
      </c>
      <c r="AJ429" s="196" t="str">
        <f t="shared" si="251"/>
        <v>Pass</v>
      </c>
      <c r="AK429" s="54" t="b">
        <f>NOT(ISNUMBER(SEARCH("Yes",Survey!$AC429)))</f>
        <v>1</v>
      </c>
      <c r="AL429" s="53" t="b">
        <f>IF(COUNTBLANK(Survey!$AD429:$AE429)=0,TRUE, FALSE)</f>
        <v>0</v>
      </c>
      <c r="AM429" s="196" t="str">
        <f t="shared" si="252"/>
        <v>Pass</v>
      </c>
      <c r="AN429" s="54" t="b">
        <f>NOT(ISNUMBER(SEARCH("Yes",Survey!$AF429)))</f>
        <v>1</v>
      </c>
      <c r="AO429" s="53" t="b">
        <f>NOT(ISBLANK(Survey!$AH429))</f>
        <v>0</v>
      </c>
      <c r="AP429" s="196" t="str">
        <f t="shared" si="253"/>
        <v>Pass</v>
      </c>
      <c r="AQ429" s="54" t="b">
        <f>NOT(OR(ISNUMBER(SEARCH("Other",Survey!$AH429)),ISNUMBER(SEARCH("Multiple",Survey!$AH429))))</f>
        <v>1</v>
      </c>
      <c r="AR429" s="53" t="b">
        <f>NOT(ISBLANK(Survey!$AI429))</f>
        <v>0</v>
      </c>
      <c r="AS429" s="196" t="str">
        <f t="shared" si="254"/>
        <v>Fail</v>
      </c>
      <c r="AT429" s="45">
        <f>(Survey!$AL429)</f>
        <v>0</v>
      </c>
      <c r="AU429" s="37" t="str">
        <f t="shared" si="255"/>
        <v>Fail</v>
      </c>
      <c r="AV429" s="38">
        <f>ABS(Survey!$AL429)</f>
        <v>0</v>
      </c>
      <c r="AW429" s="64">
        <f>ABS(Survey!$AM429)+Survey!$AN429-ABS(Survey!$AO429)+ABS(Survey!$AP429)-ABS(Survey!$AQ429)+ABS(Survey!$AR429)-ABS(Survey!$AS429)+Survey!$AT429</f>
        <v>0</v>
      </c>
      <c r="AX429" s="46" t="str">
        <f t="shared" si="256"/>
        <v>No holdings</v>
      </c>
      <c r="AY429" s="37">
        <f t="shared" si="257"/>
        <v>0</v>
      </c>
      <c r="AZ429" s="196" t="str">
        <f t="shared" si="258"/>
        <v>Pass</v>
      </c>
      <c r="BA429" s="54" t="b">
        <f>IF(ABS(Survey!$AT429)=0,TRUE,FALSE)</f>
        <v>1</v>
      </c>
      <c r="BB429" s="53" t="b">
        <f>NOT(ISBLANK(Survey!$AU429))</f>
        <v>0</v>
      </c>
      <c r="BC429" s="37" t="str">
        <f t="shared" si="259"/>
        <v>Fail</v>
      </c>
      <c r="BD429" s="38">
        <f>ABS(Survey!$AL429)</f>
        <v>0</v>
      </c>
      <c r="BE429" s="38" cm="1">
        <f t="array" ref="BE429">SUM(SUMIF(Survey!AW429:BD429,{"&gt;0","&lt;0"})*{1,-1})-SUM(SUMIF(Survey!BF429:BM429,{"&gt;0","&lt;0"})*{1,-1})</f>
        <v>0</v>
      </c>
      <c r="BF429" s="46" t="str">
        <f t="shared" si="260"/>
        <v>No holdings</v>
      </c>
      <c r="BG429" s="37">
        <f t="shared" si="261"/>
        <v>0</v>
      </c>
      <c r="BH429" s="196" t="str">
        <f t="shared" si="262"/>
        <v>Fail</v>
      </c>
      <c r="BI429" s="47">
        <f>ABS(Survey!$AL429)</f>
        <v>0</v>
      </c>
      <c r="BJ429" s="47" cm="1">
        <f t="array" ref="BJ429">SUM(SUMIF(Survey!BO429:CH429,{"&gt;0","&lt;0"})*{1,-1})-SUM(SUMIF(Survey!CJ429:DC429,{"&gt;0","&lt;0"})*{1,-1})</f>
        <v>0</v>
      </c>
      <c r="BK429" s="48" t="str">
        <f t="shared" si="263"/>
        <v>No holdings</v>
      </c>
      <c r="BL429" s="49">
        <f t="shared" si="264"/>
        <v>0</v>
      </c>
      <c r="BM429" s="196" t="str">
        <f t="shared" si="265"/>
        <v>Pass</v>
      </c>
      <c r="BN429" s="54" t="b">
        <f>IF(ABS(Survey!$CH429)=0,TRUE,FALSE)</f>
        <v>1</v>
      </c>
      <c r="BO429" s="53" t="b">
        <f>NOT(ISBLANK(Survey!$CI429))</f>
        <v>0</v>
      </c>
      <c r="BP429" s="196" t="str">
        <f t="shared" si="266"/>
        <v>Pass</v>
      </c>
      <c r="BQ429" s="54" t="b">
        <f>IF(ABS(Survey!$DC429)=0,TRUE,FALSE)</f>
        <v>1</v>
      </c>
      <c r="BR429" s="53" t="b">
        <f>NOT(ISBLANK(Survey!$DD429))</f>
        <v>0</v>
      </c>
      <c r="BS429" s="37" t="str">
        <f t="shared" si="267"/>
        <v>Pass</v>
      </c>
      <c r="BT429" s="38" cm="1">
        <f t="array" ref="BT429">SUM(SUMIF(Survey!CD429,{"&gt;0","&lt;0"})*{1,-1})+SUM(SUMIF(Survey!CY429,{"&gt;0","&lt;0"})*{1,-1})</f>
        <v>0</v>
      </c>
      <c r="BU429" s="38">
        <f>SUM(SUMIF(Survey!DF429:DL429,{"&gt;0","&lt;0"})*{1,-1})+SUM(SUMIF(Survey!DN429:DT429,{"&gt;0","&lt;0"})*{1,-1})</f>
        <v>0</v>
      </c>
      <c r="BV429" s="37">
        <f t="shared" si="268"/>
        <v>0</v>
      </c>
      <c r="BW429" s="37">
        <f t="shared" si="269"/>
        <v>0</v>
      </c>
      <c r="BX429" s="196" t="str">
        <f t="shared" si="270"/>
        <v>Pass</v>
      </c>
      <c r="BY429" s="54" t="b">
        <f>IF(ABS(Survey!$DL429)=0,TRUE,FALSE)</f>
        <v>1</v>
      </c>
      <c r="BZ429" s="53" t="b">
        <f>NOT(ISBLANK(Survey!DM429))</f>
        <v>0</v>
      </c>
      <c r="CA429" s="196" t="str">
        <f t="shared" si="271"/>
        <v>Pass</v>
      </c>
      <c r="CB429" s="54" t="b">
        <f>IF(ABS(Survey!$DT429)=0,TRUE,FALSE)</f>
        <v>1</v>
      </c>
      <c r="CC429" s="53" t="b">
        <f>NOT(ISBLANK(Survey!$DU429))</f>
        <v>0</v>
      </c>
      <c r="CD429" s="196" t="str">
        <f t="shared" si="272"/>
        <v>Fail</v>
      </c>
      <c r="CE429" s="47">
        <f>SUM(SUMIF(Survey!EA429:EC429,{"&gt;0","&lt;0"})*{1,-1})</f>
        <v>0</v>
      </c>
      <c r="CF429" s="50">
        <f t="shared" si="273"/>
        <v>0</v>
      </c>
      <c r="CG429" s="50">
        <f t="shared" si="274"/>
        <v>100</v>
      </c>
      <c r="CH429" s="48" t="b">
        <f>IF(OR(Survey!$M429="ETF",Survey!$M429="ETF, alternative mutual fund",Survey!$M429="Closed-end", Survey!$M429="Split share corp"),TRUE,FALSE)</f>
        <v>0</v>
      </c>
      <c r="CI429" s="196" t="str">
        <f t="shared" si="275"/>
        <v>Fail</v>
      </c>
      <c r="CJ429" s="47">
        <f>SUM(SUMIF(Survey!EE429:EK429,{"&gt;0","&lt;0"})*{1,-1})</f>
        <v>0</v>
      </c>
      <c r="CK429" s="50">
        <f t="shared" si="276"/>
        <v>0</v>
      </c>
      <c r="CL429" s="49">
        <f t="shared" si="277"/>
        <v>100</v>
      </c>
      <c r="CM429" s="196" t="str">
        <f t="shared" si="278"/>
        <v>Fail</v>
      </c>
      <c r="CN429" s="47">
        <f>SUM(SUMIF(Survey!EM429:ES429,{"&gt;0","&lt;0"})*{1,-1})</f>
        <v>0</v>
      </c>
      <c r="CO429" s="50">
        <f t="shared" si="279"/>
        <v>0</v>
      </c>
      <c r="CP429" s="49">
        <f t="shared" si="280"/>
        <v>100</v>
      </c>
    </row>
    <row r="430" spans="1:94">
      <c r="A430" s="1">
        <v>427</v>
      </c>
      <c r="B430" s="37" t="str">
        <f t="shared" si="241"/>
        <v>Pass</v>
      </c>
      <c r="C430" s="37" t="str">
        <f>IF(COUNTBLANK(Survey!B430:ET430)=$C$2, "Pass", "Fail")</f>
        <v>Pass</v>
      </c>
      <c r="D430" s="37" t="str">
        <f t="shared" si="242"/>
        <v>Fail</v>
      </c>
      <c r="F430" s="196" t="str">
        <f t="shared" si="243"/>
        <v>Fail</v>
      </c>
      <c r="G430" s="43">
        <f>COUNTBLANK(Survey!B430:D430)+COUNTBLANK(Survey!G430)+COUNTBLANK(Survey!I430)+COUNTBLANK(Survey!L430:M430)+COUNTBLANK(Survey!P430)+COUNTBLANK(Survey!S430:U430)+COUNTBLANK(Survey!AA430:AC430)+COUNTBLANK(Survey!AF430:AG430)+COUNTBLANK(Survey!AK430)</f>
        <v>17</v>
      </c>
      <c r="H430" s="196" t="str">
        <f t="shared" si="244"/>
        <v>Pass</v>
      </c>
      <c r="I430" s="44">
        <f>LEN(Survey!E430)</f>
        <v>0</v>
      </c>
      <c r="J430" s="196" t="str">
        <f t="shared" si="245"/>
        <v>Pass</v>
      </c>
      <c r="K430" s="43">
        <f>LEN(Survey!F430)</f>
        <v>0</v>
      </c>
      <c r="L430" s="196" t="str">
        <f t="shared" si="246"/>
        <v>Pass</v>
      </c>
      <c r="M430" s="44">
        <f>LEN(Survey!H430)</f>
        <v>0</v>
      </c>
      <c r="N430" s="43" t="str">
        <f>IF(Survey!$L430="Prospectus fund", "Yes", "No")</f>
        <v>No</v>
      </c>
      <c r="O430" s="196" t="str">
        <f t="shared" si="247"/>
        <v>Pass</v>
      </c>
      <c r="P430" s="44">
        <f>MOD((LEN(Survey!J430)+2),11)</f>
        <v>2</v>
      </c>
      <c r="Q430" s="48" t="b">
        <f>IF(OR(Survey!$M430="ETF",Survey!$M430="ETF, alternative mutual fund",Survey!$M430="Closed-end", Survey!$M430="Split share corp", Survey!$I430="Yes"),TRUE,FALSE)</f>
        <v>0</v>
      </c>
      <c r="R430" s="196" t="str">
        <f>IFERROR(IF(AND(OR(U430=V430,V430 = "Either"),NOT(ISBLANK(Survey!K430))),"Pass","Fail"),"Pass")</f>
        <v>Fail</v>
      </c>
      <c r="S430" s="47" cm="1">
        <f t="array" ref="S430">SUM(SUMIF(Survey!BO430:CH430,{"&gt;0","&lt;0"})*{1,-1})</f>
        <v>0</v>
      </c>
      <c r="T430" s="54" cm="1">
        <f t="array" ref="T430">SUM(SUMIF(Survey!BR430,{"&gt;0","&lt;0"})*{1,-1})+SUM(SUMIF(Survey!CB430,{"&gt;0","&lt;0"})*{1,-1})</f>
        <v>0</v>
      </c>
      <c r="U430" s="54">
        <f>Survey!K430</f>
        <v>0</v>
      </c>
      <c r="V430" s="53" t="str">
        <f t="shared" si="248"/>
        <v>Stand-alone</v>
      </c>
      <c r="W430" s="196" t="str">
        <f t="shared" si="249"/>
        <v>Fail</v>
      </c>
      <c r="X430" s="93" cm="1">
        <f t="array" ref="X430">SUM(SUMIF(Survey!BO430:CH430,{"&gt;0","&lt;0"})*{1,-1})+SUM(SUMIF(Survey!CJ430:DC430,{"&gt;0","&lt;0"})*{1,-1})</f>
        <v>0</v>
      </c>
      <c r="Y430" s="93">
        <f>IFERROR(X430/(Survey!$AL430),0)</f>
        <v>0</v>
      </c>
      <c r="Z430" s="198" t="b">
        <f>IF(OR(Survey!$M430="Alternative strategy or hedge",Survey!$M430="Other",Survey!$L430="Prospectus fund"),TRUE,FALSE)</f>
        <v>0</v>
      </c>
      <c r="AA430" s="198" t="b">
        <f>NOT(ISBLANK(Survey!$M430))</f>
        <v>0</v>
      </c>
      <c r="AB430" s="196" t="str">
        <f t="shared" si="250"/>
        <v>Pass</v>
      </c>
      <c r="AC430" s="54" t="b">
        <f>NOT(ISNUMBER(SEARCH("Other",Survey!$P430)))</f>
        <v>1</v>
      </c>
      <c r="AD430" s="53" t="b">
        <f>NOT(ISBLANK(Survey!$Q430))</f>
        <v>0</v>
      </c>
      <c r="AE430" s="239" t="str" cm="1">
        <f t="array" ref="AE430">IF(OR(IF(OR($AG430+$AH430 = 2, $AI430=1), FALSE, TRUE), AND($AF430:$AF430 = 0)),"Pass","Fail")</f>
        <v>Pass</v>
      </c>
      <c r="AF430" s="235">
        <f>COUNTBLANK(Survey!$W430:$Z430)</f>
        <v>4</v>
      </c>
      <c r="AG430" s="235">
        <f>IF(Survey!$I430="Yes",1,0)</f>
        <v>0</v>
      </c>
      <c r="AH430" s="235">
        <f>IF(OR(Survey!$M430="Mutual fund",Survey!$M430="Alternative mutual fund",Survey!$M430="Money market"),1,0)</f>
        <v>0</v>
      </c>
      <c r="AI430" s="240">
        <f>IF(OR(Survey!$M430="ETF",Survey!$M430="ETF, alternative mutual fund"),1,0)</f>
        <v>0</v>
      </c>
      <c r="AJ430" s="196" t="str">
        <f t="shared" si="251"/>
        <v>Pass</v>
      </c>
      <c r="AK430" s="54" t="b">
        <f>NOT(ISNUMBER(SEARCH("Yes",Survey!$AC430)))</f>
        <v>1</v>
      </c>
      <c r="AL430" s="53" t="b">
        <f>IF(COUNTBLANK(Survey!$AD430:$AE430)=0,TRUE, FALSE)</f>
        <v>0</v>
      </c>
      <c r="AM430" s="196" t="str">
        <f t="shared" si="252"/>
        <v>Pass</v>
      </c>
      <c r="AN430" s="54" t="b">
        <f>NOT(ISNUMBER(SEARCH("Yes",Survey!$AF430)))</f>
        <v>1</v>
      </c>
      <c r="AO430" s="53" t="b">
        <f>NOT(ISBLANK(Survey!$AH430))</f>
        <v>0</v>
      </c>
      <c r="AP430" s="196" t="str">
        <f t="shared" si="253"/>
        <v>Pass</v>
      </c>
      <c r="AQ430" s="54" t="b">
        <f>NOT(OR(ISNUMBER(SEARCH("Other",Survey!$AH430)),ISNUMBER(SEARCH("Multiple",Survey!$AH430))))</f>
        <v>1</v>
      </c>
      <c r="AR430" s="53" t="b">
        <f>NOT(ISBLANK(Survey!$AI430))</f>
        <v>0</v>
      </c>
      <c r="AS430" s="196" t="str">
        <f t="shared" si="254"/>
        <v>Fail</v>
      </c>
      <c r="AT430" s="45">
        <f>(Survey!$AL430)</f>
        <v>0</v>
      </c>
      <c r="AU430" s="37" t="str">
        <f t="shared" si="255"/>
        <v>Fail</v>
      </c>
      <c r="AV430" s="38">
        <f>ABS(Survey!$AL430)</f>
        <v>0</v>
      </c>
      <c r="AW430" s="64">
        <f>ABS(Survey!$AM430)+Survey!$AN430-ABS(Survey!$AO430)+ABS(Survey!$AP430)-ABS(Survey!$AQ430)+ABS(Survey!$AR430)-ABS(Survey!$AS430)+Survey!$AT430</f>
        <v>0</v>
      </c>
      <c r="AX430" s="46" t="str">
        <f t="shared" si="256"/>
        <v>No holdings</v>
      </c>
      <c r="AY430" s="37">
        <f t="shared" si="257"/>
        <v>0</v>
      </c>
      <c r="AZ430" s="196" t="str">
        <f t="shared" si="258"/>
        <v>Pass</v>
      </c>
      <c r="BA430" s="54" t="b">
        <f>IF(ABS(Survey!$AT430)=0,TRUE,FALSE)</f>
        <v>1</v>
      </c>
      <c r="BB430" s="53" t="b">
        <f>NOT(ISBLANK(Survey!$AU430))</f>
        <v>0</v>
      </c>
      <c r="BC430" s="37" t="str">
        <f t="shared" si="259"/>
        <v>Fail</v>
      </c>
      <c r="BD430" s="38">
        <f>ABS(Survey!$AL430)</f>
        <v>0</v>
      </c>
      <c r="BE430" s="38" cm="1">
        <f t="array" ref="BE430">SUM(SUMIF(Survey!AW430:BD430,{"&gt;0","&lt;0"})*{1,-1})-SUM(SUMIF(Survey!BF430:BM430,{"&gt;0","&lt;0"})*{1,-1})</f>
        <v>0</v>
      </c>
      <c r="BF430" s="46" t="str">
        <f t="shared" si="260"/>
        <v>No holdings</v>
      </c>
      <c r="BG430" s="37">
        <f t="shared" si="261"/>
        <v>0</v>
      </c>
      <c r="BH430" s="196" t="str">
        <f t="shared" si="262"/>
        <v>Fail</v>
      </c>
      <c r="BI430" s="47">
        <f>ABS(Survey!$AL430)</f>
        <v>0</v>
      </c>
      <c r="BJ430" s="47" cm="1">
        <f t="array" ref="BJ430">SUM(SUMIF(Survey!BO430:CH430,{"&gt;0","&lt;0"})*{1,-1})-SUM(SUMIF(Survey!CJ430:DC430,{"&gt;0","&lt;0"})*{1,-1})</f>
        <v>0</v>
      </c>
      <c r="BK430" s="48" t="str">
        <f t="shared" si="263"/>
        <v>No holdings</v>
      </c>
      <c r="BL430" s="49">
        <f t="shared" si="264"/>
        <v>0</v>
      </c>
      <c r="BM430" s="196" t="str">
        <f t="shared" si="265"/>
        <v>Pass</v>
      </c>
      <c r="BN430" s="54" t="b">
        <f>IF(ABS(Survey!$CH430)=0,TRUE,FALSE)</f>
        <v>1</v>
      </c>
      <c r="BO430" s="53" t="b">
        <f>NOT(ISBLANK(Survey!$CI430))</f>
        <v>0</v>
      </c>
      <c r="BP430" s="196" t="str">
        <f t="shared" si="266"/>
        <v>Pass</v>
      </c>
      <c r="BQ430" s="54" t="b">
        <f>IF(ABS(Survey!$DC430)=0,TRUE,FALSE)</f>
        <v>1</v>
      </c>
      <c r="BR430" s="53" t="b">
        <f>NOT(ISBLANK(Survey!$DD430))</f>
        <v>0</v>
      </c>
      <c r="BS430" s="37" t="str">
        <f t="shared" si="267"/>
        <v>Pass</v>
      </c>
      <c r="BT430" s="38" cm="1">
        <f t="array" ref="BT430">SUM(SUMIF(Survey!CD430,{"&gt;0","&lt;0"})*{1,-1})+SUM(SUMIF(Survey!CY430,{"&gt;0","&lt;0"})*{1,-1})</f>
        <v>0</v>
      </c>
      <c r="BU430" s="38">
        <f>SUM(SUMIF(Survey!DF430:DL430,{"&gt;0","&lt;0"})*{1,-1})+SUM(SUMIF(Survey!DN430:DT430,{"&gt;0","&lt;0"})*{1,-1})</f>
        <v>0</v>
      </c>
      <c r="BV430" s="37">
        <f t="shared" si="268"/>
        <v>0</v>
      </c>
      <c r="BW430" s="37">
        <f t="shared" si="269"/>
        <v>0</v>
      </c>
      <c r="BX430" s="196" t="str">
        <f t="shared" si="270"/>
        <v>Pass</v>
      </c>
      <c r="BY430" s="54" t="b">
        <f>IF(ABS(Survey!$DL430)=0,TRUE,FALSE)</f>
        <v>1</v>
      </c>
      <c r="BZ430" s="53" t="b">
        <f>NOT(ISBLANK(Survey!DM430))</f>
        <v>0</v>
      </c>
      <c r="CA430" s="196" t="str">
        <f t="shared" si="271"/>
        <v>Pass</v>
      </c>
      <c r="CB430" s="54" t="b">
        <f>IF(ABS(Survey!$DT430)=0,TRUE,FALSE)</f>
        <v>1</v>
      </c>
      <c r="CC430" s="53" t="b">
        <f>NOT(ISBLANK(Survey!$DU430))</f>
        <v>0</v>
      </c>
      <c r="CD430" s="196" t="str">
        <f t="shared" si="272"/>
        <v>Fail</v>
      </c>
      <c r="CE430" s="47">
        <f>SUM(SUMIF(Survey!EA430:EC430,{"&gt;0","&lt;0"})*{1,-1})</f>
        <v>0</v>
      </c>
      <c r="CF430" s="50">
        <f t="shared" si="273"/>
        <v>0</v>
      </c>
      <c r="CG430" s="50">
        <f t="shared" si="274"/>
        <v>100</v>
      </c>
      <c r="CH430" s="48" t="b">
        <f>IF(OR(Survey!$M430="ETF",Survey!$M430="ETF, alternative mutual fund",Survey!$M430="Closed-end", Survey!$M430="Split share corp"),TRUE,FALSE)</f>
        <v>0</v>
      </c>
      <c r="CI430" s="196" t="str">
        <f t="shared" si="275"/>
        <v>Fail</v>
      </c>
      <c r="CJ430" s="47">
        <f>SUM(SUMIF(Survey!EE430:EK430,{"&gt;0","&lt;0"})*{1,-1})</f>
        <v>0</v>
      </c>
      <c r="CK430" s="50">
        <f t="shared" si="276"/>
        <v>0</v>
      </c>
      <c r="CL430" s="49">
        <f t="shared" si="277"/>
        <v>100</v>
      </c>
      <c r="CM430" s="196" t="str">
        <f t="shared" si="278"/>
        <v>Fail</v>
      </c>
      <c r="CN430" s="47">
        <f>SUM(SUMIF(Survey!EM430:ES430,{"&gt;0","&lt;0"})*{1,-1})</f>
        <v>0</v>
      </c>
      <c r="CO430" s="50">
        <f t="shared" si="279"/>
        <v>0</v>
      </c>
      <c r="CP430" s="49">
        <f t="shared" si="280"/>
        <v>100</v>
      </c>
    </row>
    <row r="431" spans="1:94">
      <c r="A431" s="1">
        <v>428</v>
      </c>
      <c r="B431" s="37" t="str">
        <f t="shared" si="241"/>
        <v>Pass</v>
      </c>
      <c r="C431" s="37" t="str">
        <f>IF(COUNTBLANK(Survey!B431:ET431)=$C$2, "Pass", "Fail")</f>
        <v>Pass</v>
      </c>
      <c r="D431" s="37" t="str">
        <f t="shared" si="242"/>
        <v>Fail</v>
      </c>
      <c r="F431" s="196" t="str">
        <f t="shared" si="243"/>
        <v>Fail</v>
      </c>
      <c r="G431" s="43">
        <f>COUNTBLANK(Survey!B431:D431)+COUNTBLANK(Survey!G431)+COUNTBLANK(Survey!I431)+COUNTBLANK(Survey!L431:M431)+COUNTBLANK(Survey!P431)+COUNTBLANK(Survey!S431:U431)+COUNTBLANK(Survey!AA431:AC431)+COUNTBLANK(Survey!AF431:AG431)+COUNTBLANK(Survey!AK431)</f>
        <v>17</v>
      </c>
      <c r="H431" s="196" t="str">
        <f t="shared" si="244"/>
        <v>Pass</v>
      </c>
      <c r="I431" s="44">
        <f>LEN(Survey!E431)</f>
        <v>0</v>
      </c>
      <c r="J431" s="196" t="str">
        <f t="shared" si="245"/>
        <v>Pass</v>
      </c>
      <c r="K431" s="43">
        <f>LEN(Survey!F431)</f>
        <v>0</v>
      </c>
      <c r="L431" s="196" t="str">
        <f t="shared" si="246"/>
        <v>Pass</v>
      </c>
      <c r="M431" s="44">
        <f>LEN(Survey!H431)</f>
        <v>0</v>
      </c>
      <c r="N431" s="43" t="str">
        <f>IF(Survey!$L431="Prospectus fund", "Yes", "No")</f>
        <v>No</v>
      </c>
      <c r="O431" s="196" t="str">
        <f t="shared" si="247"/>
        <v>Pass</v>
      </c>
      <c r="P431" s="44">
        <f>MOD((LEN(Survey!J431)+2),11)</f>
        <v>2</v>
      </c>
      <c r="Q431" s="48" t="b">
        <f>IF(OR(Survey!$M431="ETF",Survey!$M431="ETF, alternative mutual fund",Survey!$M431="Closed-end", Survey!$M431="Split share corp", Survey!$I431="Yes"),TRUE,FALSE)</f>
        <v>0</v>
      </c>
      <c r="R431" s="196" t="str">
        <f>IFERROR(IF(AND(OR(U431=V431,V431 = "Either"),NOT(ISBLANK(Survey!K431))),"Pass","Fail"),"Pass")</f>
        <v>Fail</v>
      </c>
      <c r="S431" s="47" cm="1">
        <f t="array" ref="S431">SUM(SUMIF(Survey!BO431:CH431,{"&gt;0","&lt;0"})*{1,-1})</f>
        <v>0</v>
      </c>
      <c r="T431" s="54" cm="1">
        <f t="array" ref="T431">SUM(SUMIF(Survey!BR431,{"&gt;0","&lt;0"})*{1,-1})+SUM(SUMIF(Survey!CB431,{"&gt;0","&lt;0"})*{1,-1})</f>
        <v>0</v>
      </c>
      <c r="U431" s="54">
        <f>Survey!K431</f>
        <v>0</v>
      </c>
      <c r="V431" s="53" t="str">
        <f t="shared" si="248"/>
        <v>Stand-alone</v>
      </c>
      <c r="W431" s="196" t="str">
        <f t="shared" si="249"/>
        <v>Fail</v>
      </c>
      <c r="X431" s="93" cm="1">
        <f t="array" ref="X431">SUM(SUMIF(Survey!BO431:CH431,{"&gt;0","&lt;0"})*{1,-1})+SUM(SUMIF(Survey!CJ431:DC431,{"&gt;0","&lt;0"})*{1,-1})</f>
        <v>0</v>
      </c>
      <c r="Y431" s="93">
        <f>IFERROR(X431/(Survey!$AL431),0)</f>
        <v>0</v>
      </c>
      <c r="Z431" s="198" t="b">
        <f>IF(OR(Survey!$M431="Alternative strategy or hedge",Survey!$M431="Other",Survey!$L431="Prospectus fund"),TRUE,FALSE)</f>
        <v>0</v>
      </c>
      <c r="AA431" s="198" t="b">
        <f>NOT(ISBLANK(Survey!$M431))</f>
        <v>0</v>
      </c>
      <c r="AB431" s="196" t="str">
        <f t="shared" si="250"/>
        <v>Pass</v>
      </c>
      <c r="AC431" s="54" t="b">
        <f>NOT(ISNUMBER(SEARCH("Other",Survey!$P431)))</f>
        <v>1</v>
      </c>
      <c r="AD431" s="53" t="b">
        <f>NOT(ISBLANK(Survey!$Q431))</f>
        <v>0</v>
      </c>
      <c r="AE431" s="239" t="str" cm="1">
        <f t="array" ref="AE431">IF(OR(IF(OR($AG431+$AH431 = 2, $AI431=1), FALSE, TRUE), AND($AF431:$AF431 = 0)),"Pass","Fail")</f>
        <v>Pass</v>
      </c>
      <c r="AF431" s="235">
        <f>COUNTBLANK(Survey!$W431:$Z431)</f>
        <v>4</v>
      </c>
      <c r="AG431" s="235">
        <f>IF(Survey!$I431="Yes",1,0)</f>
        <v>0</v>
      </c>
      <c r="AH431" s="235">
        <f>IF(OR(Survey!$M431="Mutual fund",Survey!$M431="Alternative mutual fund",Survey!$M431="Money market"),1,0)</f>
        <v>0</v>
      </c>
      <c r="AI431" s="240">
        <f>IF(OR(Survey!$M431="ETF",Survey!$M431="ETF, alternative mutual fund"),1,0)</f>
        <v>0</v>
      </c>
      <c r="AJ431" s="196" t="str">
        <f t="shared" si="251"/>
        <v>Pass</v>
      </c>
      <c r="AK431" s="54" t="b">
        <f>NOT(ISNUMBER(SEARCH("Yes",Survey!$AC431)))</f>
        <v>1</v>
      </c>
      <c r="AL431" s="53" t="b">
        <f>IF(COUNTBLANK(Survey!$AD431:$AE431)=0,TRUE, FALSE)</f>
        <v>0</v>
      </c>
      <c r="AM431" s="196" t="str">
        <f t="shared" si="252"/>
        <v>Pass</v>
      </c>
      <c r="AN431" s="54" t="b">
        <f>NOT(ISNUMBER(SEARCH("Yes",Survey!$AF431)))</f>
        <v>1</v>
      </c>
      <c r="AO431" s="53" t="b">
        <f>NOT(ISBLANK(Survey!$AH431))</f>
        <v>0</v>
      </c>
      <c r="AP431" s="196" t="str">
        <f t="shared" si="253"/>
        <v>Pass</v>
      </c>
      <c r="AQ431" s="54" t="b">
        <f>NOT(OR(ISNUMBER(SEARCH("Other",Survey!$AH431)),ISNUMBER(SEARCH("Multiple",Survey!$AH431))))</f>
        <v>1</v>
      </c>
      <c r="AR431" s="53" t="b">
        <f>NOT(ISBLANK(Survey!$AI431))</f>
        <v>0</v>
      </c>
      <c r="AS431" s="196" t="str">
        <f t="shared" si="254"/>
        <v>Fail</v>
      </c>
      <c r="AT431" s="45">
        <f>(Survey!$AL431)</f>
        <v>0</v>
      </c>
      <c r="AU431" s="37" t="str">
        <f t="shared" si="255"/>
        <v>Fail</v>
      </c>
      <c r="AV431" s="38">
        <f>ABS(Survey!$AL431)</f>
        <v>0</v>
      </c>
      <c r="AW431" s="64">
        <f>ABS(Survey!$AM431)+Survey!$AN431-ABS(Survey!$AO431)+ABS(Survey!$AP431)-ABS(Survey!$AQ431)+ABS(Survey!$AR431)-ABS(Survey!$AS431)+Survey!$AT431</f>
        <v>0</v>
      </c>
      <c r="AX431" s="46" t="str">
        <f t="shared" si="256"/>
        <v>No holdings</v>
      </c>
      <c r="AY431" s="37">
        <f t="shared" si="257"/>
        <v>0</v>
      </c>
      <c r="AZ431" s="196" t="str">
        <f t="shared" si="258"/>
        <v>Pass</v>
      </c>
      <c r="BA431" s="54" t="b">
        <f>IF(ABS(Survey!$AT431)=0,TRUE,FALSE)</f>
        <v>1</v>
      </c>
      <c r="BB431" s="53" t="b">
        <f>NOT(ISBLANK(Survey!$AU431))</f>
        <v>0</v>
      </c>
      <c r="BC431" s="37" t="str">
        <f t="shared" si="259"/>
        <v>Fail</v>
      </c>
      <c r="BD431" s="38">
        <f>ABS(Survey!$AL431)</f>
        <v>0</v>
      </c>
      <c r="BE431" s="38" cm="1">
        <f t="array" ref="BE431">SUM(SUMIF(Survey!AW431:BD431,{"&gt;0","&lt;0"})*{1,-1})-SUM(SUMIF(Survey!BF431:BM431,{"&gt;0","&lt;0"})*{1,-1})</f>
        <v>0</v>
      </c>
      <c r="BF431" s="46" t="str">
        <f t="shared" si="260"/>
        <v>No holdings</v>
      </c>
      <c r="BG431" s="37">
        <f t="shared" si="261"/>
        <v>0</v>
      </c>
      <c r="BH431" s="196" t="str">
        <f t="shared" si="262"/>
        <v>Fail</v>
      </c>
      <c r="BI431" s="47">
        <f>ABS(Survey!$AL431)</f>
        <v>0</v>
      </c>
      <c r="BJ431" s="47" cm="1">
        <f t="array" ref="BJ431">SUM(SUMIF(Survey!BO431:CH431,{"&gt;0","&lt;0"})*{1,-1})-SUM(SUMIF(Survey!CJ431:DC431,{"&gt;0","&lt;0"})*{1,-1})</f>
        <v>0</v>
      </c>
      <c r="BK431" s="48" t="str">
        <f t="shared" si="263"/>
        <v>No holdings</v>
      </c>
      <c r="BL431" s="49">
        <f t="shared" si="264"/>
        <v>0</v>
      </c>
      <c r="BM431" s="196" t="str">
        <f t="shared" si="265"/>
        <v>Pass</v>
      </c>
      <c r="BN431" s="54" t="b">
        <f>IF(ABS(Survey!$CH431)=0,TRUE,FALSE)</f>
        <v>1</v>
      </c>
      <c r="BO431" s="53" t="b">
        <f>NOT(ISBLANK(Survey!$CI431))</f>
        <v>0</v>
      </c>
      <c r="BP431" s="196" t="str">
        <f t="shared" si="266"/>
        <v>Pass</v>
      </c>
      <c r="BQ431" s="54" t="b">
        <f>IF(ABS(Survey!$DC431)=0,TRUE,FALSE)</f>
        <v>1</v>
      </c>
      <c r="BR431" s="53" t="b">
        <f>NOT(ISBLANK(Survey!$DD431))</f>
        <v>0</v>
      </c>
      <c r="BS431" s="37" t="str">
        <f t="shared" si="267"/>
        <v>Pass</v>
      </c>
      <c r="BT431" s="38" cm="1">
        <f t="array" ref="BT431">SUM(SUMIF(Survey!CD431,{"&gt;0","&lt;0"})*{1,-1})+SUM(SUMIF(Survey!CY431,{"&gt;0","&lt;0"})*{1,-1})</f>
        <v>0</v>
      </c>
      <c r="BU431" s="38">
        <f>SUM(SUMIF(Survey!DF431:DL431,{"&gt;0","&lt;0"})*{1,-1})+SUM(SUMIF(Survey!DN431:DT431,{"&gt;0","&lt;0"})*{1,-1})</f>
        <v>0</v>
      </c>
      <c r="BV431" s="37">
        <f t="shared" si="268"/>
        <v>0</v>
      </c>
      <c r="BW431" s="37">
        <f t="shared" si="269"/>
        <v>0</v>
      </c>
      <c r="BX431" s="196" t="str">
        <f t="shared" si="270"/>
        <v>Pass</v>
      </c>
      <c r="BY431" s="54" t="b">
        <f>IF(ABS(Survey!$DL431)=0,TRUE,FALSE)</f>
        <v>1</v>
      </c>
      <c r="BZ431" s="53" t="b">
        <f>NOT(ISBLANK(Survey!DM431))</f>
        <v>0</v>
      </c>
      <c r="CA431" s="196" t="str">
        <f t="shared" si="271"/>
        <v>Pass</v>
      </c>
      <c r="CB431" s="54" t="b">
        <f>IF(ABS(Survey!$DT431)=0,TRUE,FALSE)</f>
        <v>1</v>
      </c>
      <c r="CC431" s="53" t="b">
        <f>NOT(ISBLANK(Survey!$DU431))</f>
        <v>0</v>
      </c>
      <c r="CD431" s="196" t="str">
        <f t="shared" si="272"/>
        <v>Fail</v>
      </c>
      <c r="CE431" s="47">
        <f>SUM(SUMIF(Survey!EA431:EC431,{"&gt;0","&lt;0"})*{1,-1})</f>
        <v>0</v>
      </c>
      <c r="CF431" s="50">
        <f t="shared" si="273"/>
        <v>0</v>
      </c>
      <c r="CG431" s="50">
        <f t="shared" si="274"/>
        <v>100</v>
      </c>
      <c r="CH431" s="48" t="b">
        <f>IF(OR(Survey!$M431="ETF",Survey!$M431="ETF, alternative mutual fund",Survey!$M431="Closed-end", Survey!$M431="Split share corp"),TRUE,FALSE)</f>
        <v>0</v>
      </c>
      <c r="CI431" s="196" t="str">
        <f t="shared" si="275"/>
        <v>Fail</v>
      </c>
      <c r="CJ431" s="47">
        <f>SUM(SUMIF(Survey!EE431:EK431,{"&gt;0","&lt;0"})*{1,-1})</f>
        <v>0</v>
      </c>
      <c r="CK431" s="50">
        <f t="shared" si="276"/>
        <v>0</v>
      </c>
      <c r="CL431" s="49">
        <f t="shared" si="277"/>
        <v>100</v>
      </c>
      <c r="CM431" s="196" t="str">
        <f t="shared" si="278"/>
        <v>Fail</v>
      </c>
      <c r="CN431" s="47">
        <f>SUM(SUMIF(Survey!EM431:ES431,{"&gt;0","&lt;0"})*{1,-1})</f>
        <v>0</v>
      </c>
      <c r="CO431" s="50">
        <f t="shared" si="279"/>
        <v>0</v>
      </c>
      <c r="CP431" s="49">
        <f t="shared" si="280"/>
        <v>100</v>
      </c>
    </row>
    <row r="432" spans="1:94">
      <c r="A432" s="1">
        <v>429</v>
      </c>
      <c r="B432" s="37" t="str">
        <f t="shared" si="241"/>
        <v>Pass</v>
      </c>
      <c r="C432" s="37" t="str">
        <f>IF(COUNTBLANK(Survey!B432:ET432)=$C$2, "Pass", "Fail")</f>
        <v>Pass</v>
      </c>
      <c r="D432" s="37" t="str">
        <f t="shared" si="242"/>
        <v>Fail</v>
      </c>
      <c r="F432" s="196" t="str">
        <f t="shared" si="243"/>
        <v>Fail</v>
      </c>
      <c r="G432" s="43">
        <f>COUNTBLANK(Survey!B432:D432)+COUNTBLANK(Survey!G432)+COUNTBLANK(Survey!I432)+COUNTBLANK(Survey!L432:M432)+COUNTBLANK(Survey!P432)+COUNTBLANK(Survey!S432:U432)+COUNTBLANK(Survey!AA432:AC432)+COUNTBLANK(Survey!AF432:AG432)+COUNTBLANK(Survey!AK432)</f>
        <v>17</v>
      </c>
      <c r="H432" s="196" t="str">
        <f t="shared" si="244"/>
        <v>Pass</v>
      </c>
      <c r="I432" s="44">
        <f>LEN(Survey!E432)</f>
        <v>0</v>
      </c>
      <c r="J432" s="196" t="str">
        <f t="shared" si="245"/>
        <v>Pass</v>
      </c>
      <c r="K432" s="43">
        <f>LEN(Survey!F432)</f>
        <v>0</v>
      </c>
      <c r="L432" s="196" t="str">
        <f t="shared" si="246"/>
        <v>Pass</v>
      </c>
      <c r="M432" s="44">
        <f>LEN(Survey!H432)</f>
        <v>0</v>
      </c>
      <c r="N432" s="43" t="str">
        <f>IF(Survey!$L432="Prospectus fund", "Yes", "No")</f>
        <v>No</v>
      </c>
      <c r="O432" s="196" t="str">
        <f t="shared" si="247"/>
        <v>Pass</v>
      </c>
      <c r="P432" s="44">
        <f>MOD((LEN(Survey!J432)+2),11)</f>
        <v>2</v>
      </c>
      <c r="Q432" s="48" t="b">
        <f>IF(OR(Survey!$M432="ETF",Survey!$M432="ETF, alternative mutual fund",Survey!$M432="Closed-end", Survey!$M432="Split share corp", Survey!$I432="Yes"),TRUE,FALSE)</f>
        <v>0</v>
      </c>
      <c r="R432" s="196" t="str">
        <f>IFERROR(IF(AND(OR(U432=V432,V432 = "Either"),NOT(ISBLANK(Survey!K432))),"Pass","Fail"),"Pass")</f>
        <v>Fail</v>
      </c>
      <c r="S432" s="47" cm="1">
        <f t="array" ref="S432">SUM(SUMIF(Survey!BO432:CH432,{"&gt;0","&lt;0"})*{1,-1})</f>
        <v>0</v>
      </c>
      <c r="T432" s="54" cm="1">
        <f t="array" ref="T432">SUM(SUMIF(Survey!BR432,{"&gt;0","&lt;0"})*{1,-1})+SUM(SUMIF(Survey!CB432,{"&gt;0","&lt;0"})*{1,-1})</f>
        <v>0</v>
      </c>
      <c r="U432" s="54">
        <f>Survey!K432</f>
        <v>0</v>
      </c>
      <c r="V432" s="53" t="str">
        <f t="shared" si="248"/>
        <v>Stand-alone</v>
      </c>
      <c r="W432" s="196" t="str">
        <f t="shared" si="249"/>
        <v>Fail</v>
      </c>
      <c r="X432" s="93" cm="1">
        <f t="array" ref="X432">SUM(SUMIF(Survey!BO432:CH432,{"&gt;0","&lt;0"})*{1,-1})+SUM(SUMIF(Survey!CJ432:DC432,{"&gt;0","&lt;0"})*{1,-1})</f>
        <v>0</v>
      </c>
      <c r="Y432" s="93">
        <f>IFERROR(X432/(Survey!$AL432),0)</f>
        <v>0</v>
      </c>
      <c r="Z432" s="198" t="b">
        <f>IF(OR(Survey!$M432="Alternative strategy or hedge",Survey!$M432="Other",Survey!$L432="Prospectus fund"),TRUE,FALSE)</f>
        <v>0</v>
      </c>
      <c r="AA432" s="198" t="b">
        <f>NOT(ISBLANK(Survey!$M432))</f>
        <v>0</v>
      </c>
      <c r="AB432" s="196" t="str">
        <f t="shared" si="250"/>
        <v>Pass</v>
      </c>
      <c r="AC432" s="54" t="b">
        <f>NOT(ISNUMBER(SEARCH("Other",Survey!$P432)))</f>
        <v>1</v>
      </c>
      <c r="AD432" s="53" t="b">
        <f>NOT(ISBLANK(Survey!$Q432))</f>
        <v>0</v>
      </c>
      <c r="AE432" s="239" t="str" cm="1">
        <f t="array" ref="AE432">IF(OR(IF(OR($AG432+$AH432 = 2, $AI432=1), FALSE, TRUE), AND($AF432:$AF432 = 0)),"Pass","Fail")</f>
        <v>Pass</v>
      </c>
      <c r="AF432" s="235">
        <f>COUNTBLANK(Survey!$W432:$Z432)</f>
        <v>4</v>
      </c>
      <c r="AG432" s="235">
        <f>IF(Survey!$I432="Yes",1,0)</f>
        <v>0</v>
      </c>
      <c r="AH432" s="235">
        <f>IF(OR(Survey!$M432="Mutual fund",Survey!$M432="Alternative mutual fund",Survey!$M432="Money market"),1,0)</f>
        <v>0</v>
      </c>
      <c r="AI432" s="240">
        <f>IF(OR(Survey!$M432="ETF",Survey!$M432="ETF, alternative mutual fund"),1,0)</f>
        <v>0</v>
      </c>
      <c r="AJ432" s="196" t="str">
        <f t="shared" si="251"/>
        <v>Pass</v>
      </c>
      <c r="AK432" s="54" t="b">
        <f>NOT(ISNUMBER(SEARCH("Yes",Survey!$AC432)))</f>
        <v>1</v>
      </c>
      <c r="AL432" s="53" t="b">
        <f>IF(COUNTBLANK(Survey!$AD432:$AE432)=0,TRUE, FALSE)</f>
        <v>0</v>
      </c>
      <c r="AM432" s="196" t="str">
        <f t="shared" si="252"/>
        <v>Pass</v>
      </c>
      <c r="AN432" s="54" t="b">
        <f>NOT(ISNUMBER(SEARCH("Yes",Survey!$AF432)))</f>
        <v>1</v>
      </c>
      <c r="AO432" s="53" t="b">
        <f>NOT(ISBLANK(Survey!$AH432))</f>
        <v>0</v>
      </c>
      <c r="AP432" s="196" t="str">
        <f t="shared" si="253"/>
        <v>Pass</v>
      </c>
      <c r="AQ432" s="54" t="b">
        <f>NOT(OR(ISNUMBER(SEARCH("Other",Survey!$AH432)),ISNUMBER(SEARCH("Multiple",Survey!$AH432))))</f>
        <v>1</v>
      </c>
      <c r="AR432" s="53" t="b">
        <f>NOT(ISBLANK(Survey!$AI432))</f>
        <v>0</v>
      </c>
      <c r="AS432" s="196" t="str">
        <f t="shared" si="254"/>
        <v>Fail</v>
      </c>
      <c r="AT432" s="45">
        <f>(Survey!$AL432)</f>
        <v>0</v>
      </c>
      <c r="AU432" s="37" t="str">
        <f t="shared" si="255"/>
        <v>Fail</v>
      </c>
      <c r="AV432" s="38">
        <f>ABS(Survey!$AL432)</f>
        <v>0</v>
      </c>
      <c r="AW432" s="64">
        <f>ABS(Survey!$AM432)+Survey!$AN432-ABS(Survey!$AO432)+ABS(Survey!$AP432)-ABS(Survey!$AQ432)+ABS(Survey!$AR432)-ABS(Survey!$AS432)+Survey!$AT432</f>
        <v>0</v>
      </c>
      <c r="AX432" s="46" t="str">
        <f t="shared" si="256"/>
        <v>No holdings</v>
      </c>
      <c r="AY432" s="37">
        <f t="shared" si="257"/>
        <v>0</v>
      </c>
      <c r="AZ432" s="196" t="str">
        <f t="shared" si="258"/>
        <v>Pass</v>
      </c>
      <c r="BA432" s="54" t="b">
        <f>IF(ABS(Survey!$AT432)=0,TRUE,FALSE)</f>
        <v>1</v>
      </c>
      <c r="BB432" s="53" t="b">
        <f>NOT(ISBLANK(Survey!$AU432))</f>
        <v>0</v>
      </c>
      <c r="BC432" s="37" t="str">
        <f t="shared" si="259"/>
        <v>Fail</v>
      </c>
      <c r="BD432" s="38">
        <f>ABS(Survey!$AL432)</f>
        <v>0</v>
      </c>
      <c r="BE432" s="38" cm="1">
        <f t="array" ref="BE432">SUM(SUMIF(Survey!AW432:BD432,{"&gt;0","&lt;0"})*{1,-1})-SUM(SUMIF(Survey!BF432:BM432,{"&gt;0","&lt;0"})*{1,-1})</f>
        <v>0</v>
      </c>
      <c r="BF432" s="46" t="str">
        <f t="shared" si="260"/>
        <v>No holdings</v>
      </c>
      <c r="BG432" s="37">
        <f t="shared" si="261"/>
        <v>0</v>
      </c>
      <c r="BH432" s="196" t="str">
        <f t="shared" si="262"/>
        <v>Fail</v>
      </c>
      <c r="BI432" s="47">
        <f>ABS(Survey!$AL432)</f>
        <v>0</v>
      </c>
      <c r="BJ432" s="47" cm="1">
        <f t="array" ref="BJ432">SUM(SUMIF(Survey!BO432:CH432,{"&gt;0","&lt;0"})*{1,-1})-SUM(SUMIF(Survey!CJ432:DC432,{"&gt;0","&lt;0"})*{1,-1})</f>
        <v>0</v>
      </c>
      <c r="BK432" s="48" t="str">
        <f t="shared" si="263"/>
        <v>No holdings</v>
      </c>
      <c r="BL432" s="49">
        <f t="shared" si="264"/>
        <v>0</v>
      </c>
      <c r="BM432" s="196" t="str">
        <f t="shared" si="265"/>
        <v>Pass</v>
      </c>
      <c r="BN432" s="54" t="b">
        <f>IF(ABS(Survey!$CH432)=0,TRUE,FALSE)</f>
        <v>1</v>
      </c>
      <c r="BO432" s="53" t="b">
        <f>NOT(ISBLANK(Survey!$CI432))</f>
        <v>0</v>
      </c>
      <c r="BP432" s="196" t="str">
        <f t="shared" si="266"/>
        <v>Pass</v>
      </c>
      <c r="BQ432" s="54" t="b">
        <f>IF(ABS(Survey!$DC432)=0,TRUE,FALSE)</f>
        <v>1</v>
      </c>
      <c r="BR432" s="53" t="b">
        <f>NOT(ISBLANK(Survey!$DD432))</f>
        <v>0</v>
      </c>
      <c r="BS432" s="37" t="str">
        <f t="shared" si="267"/>
        <v>Pass</v>
      </c>
      <c r="BT432" s="38" cm="1">
        <f t="array" ref="BT432">SUM(SUMIF(Survey!CD432,{"&gt;0","&lt;0"})*{1,-1})+SUM(SUMIF(Survey!CY432,{"&gt;0","&lt;0"})*{1,-1})</f>
        <v>0</v>
      </c>
      <c r="BU432" s="38">
        <f>SUM(SUMIF(Survey!DF432:DL432,{"&gt;0","&lt;0"})*{1,-1})+SUM(SUMIF(Survey!DN432:DT432,{"&gt;0","&lt;0"})*{1,-1})</f>
        <v>0</v>
      </c>
      <c r="BV432" s="37">
        <f t="shared" si="268"/>
        <v>0</v>
      </c>
      <c r="BW432" s="37">
        <f t="shared" si="269"/>
        <v>0</v>
      </c>
      <c r="BX432" s="196" t="str">
        <f t="shared" si="270"/>
        <v>Pass</v>
      </c>
      <c r="BY432" s="54" t="b">
        <f>IF(ABS(Survey!$DL432)=0,TRUE,FALSE)</f>
        <v>1</v>
      </c>
      <c r="BZ432" s="53" t="b">
        <f>NOT(ISBLANK(Survey!DM432))</f>
        <v>0</v>
      </c>
      <c r="CA432" s="196" t="str">
        <f t="shared" si="271"/>
        <v>Pass</v>
      </c>
      <c r="CB432" s="54" t="b">
        <f>IF(ABS(Survey!$DT432)=0,TRUE,FALSE)</f>
        <v>1</v>
      </c>
      <c r="CC432" s="53" t="b">
        <f>NOT(ISBLANK(Survey!$DU432))</f>
        <v>0</v>
      </c>
      <c r="CD432" s="196" t="str">
        <f t="shared" si="272"/>
        <v>Fail</v>
      </c>
      <c r="CE432" s="47">
        <f>SUM(SUMIF(Survey!EA432:EC432,{"&gt;0","&lt;0"})*{1,-1})</f>
        <v>0</v>
      </c>
      <c r="CF432" s="50">
        <f t="shared" si="273"/>
        <v>0</v>
      </c>
      <c r="CG432" s="50">
        <f t="shared" si="274"/>
        <v>100</v>
      </c>
      <c r="CH432" s="48" t="b">
        <f>IF(OR(Survey!$M432="ETF",Survey!$M432="ETF, alternative mutual fund",Survey!$M432="Closed-end", Survey!$M432="Split share corp"),TRUE,FALSE)</f>
        <v>0</v>
      </c>
      <c r="CI432" s="196" t="str">
        <f t="shared" si="275"/>
        <v>Fail</v>
      </c>
      <c r="CJ432" s="47">
        <f>SUM(SUMIF(Survey!EE432:EK432,{"&gt;0","&lt;0"})*{1,-1})</f>
        <v>0</v>
      </c>
      <c r="CK432" s="50">
        <f t="shared" si="276"/>
        <v>0</v>
      </c>
      <c r="CL432" s="49">
        <f t="shared" si="277"/>
        <v>100</v>
      </c>
      <c r="CM432" s="196" t="str">
        <f t="shared" si="278"/>
        <v>Fail</v>
      </c>
      <c r="CN432" s="47">
        <f>SUM(SUMIF(Survey!EM432:ES432,{"&gt;0","&lt;0"})*{1,-1})</f>
        <v>0</v>
      </c>
      <c r="CO432" s="50">
        <f t="shared" si="279"/>
        <v>0</v>
      </c>
      <c r="CP432" s="49">
        <f t="shared" si="280"/>
        <v>100</v>
      </c>
    </row>
    <row r="433" spans="1:94">
      <c r="A433" s="1">
        <v>430</v>
      </c>
      <c r="B433" s="37" t="str">
        <f t="shared" si="241"/>
        <v>Pass</v>
      </c>
      <c r="C433" s="37" t="str">
        <f>IF(COUNTBLANK(Survey!B433:ET433)=$C$2, "Pass", "Fail")</f>
        <v>Pass</v>
      </c>
      <c r="D433" s="37" t="str">
        <f t="shared" si="242"/>
        <v>Fail</v>
      </c>
      <c r="F433" s="196" t="str">
        <f t="shared" si="243"/>
        <v>Fail</v>
      </c>
      <c r="G433" s="43">
        <f>COUNTBLANK(Survey!B433:D433)+COUNTBLANK(Survey!G433)+COUNTBLANK(Survey!I433)+COUNTBLANK(Survey!L433:M433)+COUNTBLANK(Survey!P433)+COUNTBLANK(Survey!S433:U433)+COUNTBLANK(Survey!AA433:AC433)+COUNTBLANK(Survey!AF433:AG433)+COUNTBLANK(Survey!AK433)</f>
        <v>17</v>
      </c>
      <c r="H433" s="196" t="str">
        <f t="shared" si="244"/>
        <v>Pass</v>
      </c>
      <c r="I433" s="44">
        <f>LEN(Survey!E433)</f>
        <v>0</v>
      </c>
      <c r="J433" s="196" t="str">
        <f t="shared" si="245"/>
        <v>Pass</v>
      </c>
      <c r="K433" s="43">
        <f>LEN(Survey!F433)</f>
        <v>0</v>
      </c>
      <c r="L433" s="196" t="str">
        <f t="shared" si="246"/>
        <v>Pass</v>
      </c>
      <c r="M433" s="44">
        <f>LEN(Survey!H433)</f>
        <v>0</v>
      </c>
      <c r="N433" s="43" t="str">
        <f>IF(Survey!$L433="Prospectus fund", "Yes", "No")</f>
        <v>No</v>
      </c>
      <c r="O433" s="196" t="str">
        <f t="shared" si="247"/>
        <v>Pass</v>
      </c>
      <c r="P433" s="44">
        <f>MOD((LEN(Survey!J433)+2),11)</f>
        <v>2</v>
      </c>
      <c r="Q433" s="48" t="b">
        <f>IF(OR(Survey!$M433="ETF",Survey!$M433="ETF, alternative mutual fund",Survey!$M433="Closed-end", Survey!$M433="Split share corp", Survey!$I433="Yes"),TRUE,FALSE)</f>
        <v>0</v>
      </c>
      <c r="R433" s="196" t="str">
        <f>IFERROR(IF(AND(OR(U433=V433,V433 = "Either"),NOT(ISBLANK(Survey!K433))),"Pass","Fail"),"Pass")</f>
        <v>Fail</v>
      </c>
      <c r="S433" s="47" cm="1">
        <f t="array" ref="S433">SUM(SUMIF(Survey!BO433:CH433,{"&gt;0","&lt;0"})*{1,-1})</f>
        <v>0</v>
      </c>
      <c r="T433" s="54" cm="1">
        <f t="array" ref="T433">SUM(SUMIF(Survey!BR433,{"&gt;0","&lt;0"})*{1,-1})+SUM(SUMIF(Survey!CB433,{"&gt;0","&lt;0"})*{1,-1})</f>
        <v>0</v>
      </c>
      <c r="U433" s="54">
        <f>Survey!K433</f>
        <v>0</v>
      </c>
      <c r="V433" s="53" t="str">
        <f t="shared" si="248"/>
        <v>Stand-alone</v>
      </c>
      <c r="W433" s="196" t="str">
        <f t="shared" si="249"/>
        <v>Fail</v>
      </c>
      <c r="X433" s="93" cm="1">
        <f t="array" ref="X433">SUM(SUMIF(Survey!BO433:CH433,{"&gt;0","&lt;0"})*{1,-1})+SUM(SUMIF(Survey!CJ433:DC433,{"&gt;0","&lt;0"})*{1,-1})</f>
        <v>0</v>
      </c>
      <c r="Y433" s="93">
        <f>IFERROR(X433/(Survey!$AL433),0)</f>
        <v>0</v>
      </c>
      <c r="Z433" s="198" t="b">
        <f>IF(OR(Survey!$M433="Alternative strategy or hedge",Survey!$M433="Other",Survey!$L433="Prospectus fund"),TRUE,FALSE)</f>
        <v>0</v>
      </c>
      <c r="AA433" s="198" t="b">
        <f>NOT(ISBLANK(Survey!$M433))</f>
        <v>0</v>
      </c>
      <c r="AB433" s="196" t="str">
        <f t="shared" si="250"/>
        <v>Pass</v>
      </c>
      <c r="AC433" s="54" t="b">
        <f>NOT(ISNUMBER(SEARCH("Other",Survey!$P433)))</f>
        <v>1</v>
      </c>
      <c r="AD433" s="53" t="b">
        <f>NOT(ISBLANK(Survey!$Q433))</f>
        <v>0</v>
      </c>
      <c r="AE433" s="239" t="str" cm="1">
        <f t="array" ref="AE433">IF(OR(IF(OR($AG433+$AH433 = 2, $AI433=1), FALSE, TRUE), AND($AF433:$AF433 = 0)),"Pass","Fail")</f>
        <v>Pass</v>
      </c>
      <c r="AF433" s="235">
        <f>COUNTBLANK(Survey!$W433:$Z433)</f>
        <v>4</v>
      </c>
      <c r="AG433" s="235">
        <f>IF(Survey!$I433="Yes",1,0)</f>
        <v>0</v>
      </c>
      <c r="AH433" s="235">
        <f>IF(OR(Survey!$M433="Mutual fund",Survey!$M433="Alternative mutual fund",Survey!$M433="Money market"),1,0)</f>
        <v>0</v>
      </c>
      <c r="AI433" s="240">
        <f>IF(OR(Survey!$M433="ETF",Survey!$M433="ETF, alternative mutual fund"),1,0)</f>
        <v>0</v>
      </c>
      <c r="AJ433" s="196" t="str">
        <f t="shared" si="251"/>
        <v>Pass</v>
      </c>
      <c r="AK433" s="54" t="b">
        <f>NOT(ISNUMBER(SEARCH("Yes",Survey!$AC433)))</f>
        <v>1</v>
      </c>
      <c r="AL433" s="53" t="b">
        <f>IF(COUNTBLANK(Survey!$AD433:$AE433)=0,TRUE, FALSE)</f>
        <v>0</v>
      </c>
      <c r="AM433" s="196" t="str">
        <f t="shared" si="252"/>
        <v>Pass</v>
      </c>
      <c r="AN433" s="54" t="b">
        <f>NOT(ISNUMBER(SEARCH("Yes",Survey!$AF433)))</f>
        <v>1</v>
      </c>
      <c r="AO433" s="53" t="b">
        <f>NOT(ISBLANK(Survey!$AH433))</f>
        <v>0</v>
      </c>
      <c r="AP433" s="196" t="str">
        <f t="shared" si="253"/>
        <v>Pass</v>
      </c>
      <c r="AQ433" s="54" t="b">
        <f>NOT(OR(ISNUMBER(SEARCH("Other",Survey!$AH433)),ISNUMBER(SEARCH("Multiple",Survey!$AH433))))</f>
        <v>1</v>
      </c>
      <c r="AR433" s="53" t="b">
        <f>NOT(ISBLANK(Survey!$AI433))</f>
        <v>0</v>
      </c>
      <c r="AS433" s="196" t="str">
        <f t="shared" si="254"/>
        <v>Fail</v>
      </c>
      <c r="AT433" s="45">
        <f>(Survey!$AL433)</f>
        <v>0</v>
      </c>
      <c r="AU433" s="37" t="str">
        <f t="shared" si="255"/>
        <v>Fail</v>
      </c>
      <c r="AV433" s="38">
        <f>ABS(Survey!$AL433)</f>
        <v>0</v>
      </c>
      <c r="AW433" s="64">
        <f>ABS(Survey!$AM433)+Survey!$AN433-ABS(Survey!$AO433)+ABS(Survey!$AP433)-ABS(Survey!$AQ433)+ABS(Survey!$AR433)-ABS(Survey!$AS433)+Survey!$AT433</f>
        <v>0</v>
      </c>
      <c r="AX433" s="46" t="str">
        <f t="shared" si="256"/>
        <v>No holdings</v>
      </c>
      <c r="AY433" s="37">
        <f t="shared" si="257"/>
        <v>0</v>
      </c>
      <c r="AZ433" s="196" t="str">
        <f t="shared" si="258"/>
        <v>Pass</v>
      </c>
      <c r="BA433" s="54" t="b">
        <f>IF(ABS(Survey!$AT433)=0,TRUE,FALSE)</f>
        <v>1</v>
      </c>
      <c r="BB433" s="53" t="b">
        <f>NOT(ISBLANK(Survey!$AU433))</f>
        <v>0</v>
      </c>
      <c r="BC433" s="37" t="str">
        <f t="shared" si="259"/>
        <v>Fail</v>
      </c>
      <c r="BD433" s="38">
        <f>ABS(Survey!$AL433)</f>
        <v>0</v>
      </c>
      <c r="BE433" s="38" cm="1">
        <f t="array" ref="BE433">SUM(SUMIF(Survey!AW433:BD433,{"&gt;0","&lt;0"})*{1,-1})-SUM(SUMIF(Survey!BF433:BM433,{"&gt;0","&lt;0"})*{1,-1})</f>
        <v>0</v>
      </c>
      <c r="BF433" s="46" t="str">
        <f t="shared" si="260"/>
        <v>No holdings</v>
      </c>
      <c r="BG433" s="37">
        <f t="shared" si="261"/>
        <v>0</v>
      </c>
      <c r="BH433" s="196" t="str">
        <f t="shared" si="262"/>
        <v>Fail</v>
      </c>
      <c r="BI433" s="47">
        <f>ABS(Survey!$AL433)</f>
        <v>0</v>
      </c>
      <c r="BJ433" s="47" cm="1">
        <f t="array" ref="BJ433">SUM(SUMIF(Survey!BO433:CH433,{"&gt;0","&lt;0"})*{1,-1})-SUM(SUMIF(Survey!CJ433:DC433,{"&gt;0","&lt;0"})*{1,-1})</f>
        <v>0</v>
      </c>
      <c r="BK433" s="48" t="str">
        <f t="shared" si="263"/>
        <v>No holdings</v>
      </c>
      <c r="BL433" s="49">
        <f t="shared" si="264"/>
        <v>0</v>
      </c>
      <c r="BM433" s="196" t="str">
        <f t="shared" si="265"/>
        <v>Pass</v>
      </c>
      <c r="BN433" s="54" t="b">
        <f>IF(ABS(Survey!$CH433)=0,TRUE,FALSE)</f>
        <v>1</v>
      </c>
      <c r="BO433" s="53" t="b">
        <f>NOT(ISBLANK(Survey!$CI433))</f>
        <v>0</v>
      </c>
      <c r="BP433" s="196" t="str">
        <f t="shared" si="266"/>
        <v>Pass</v>
      </c>
      <c r="BQ433" s="54" t="b">
        <f>IF(ABS(Survey!$DC433)=0,TRUE,FALSE)</f>
        <v>1</v>
      </c>
      <c r="BR433" s="53" t="b">
        <f>NOT(ISBLANK(Survey!$DD433))</f>
        <v>0</v>
      </c>
      <c r="BS433" s="37" t="str">
        <f t="shared" si="267"/>
        <v>Pass</v>
      </c>
      <c r="BT433" s="38" cm="1">
        <f t="array" ref="BT433">SUM(SUMIF(Survey!CD433,{"&gt;0","&lt;0"})*{1,-1})+SUM(SUMIF(Survey!CY433,{"&gt;0","&lt;0"})*{1,-1})</f>
        <v>0</v>
      </c>
      <c r="BU433" s="38">
        <f>SUM(SUMIF(Survey!DF433:DL433,{"&gt;0","&lt;0"})*{1,-1})+SUM(SUMIF(Survey!DN433:DT433,{"&gt;0","&lt;0"})*{1,-1})</f>
        <v>0</v>
      </c>
      <c r="BV433" s="37">
        <f t="shared" si="268"/>
        <v>0</v>
      </c>
      <c r="BW433" s="37">
        <f t="shared" si="269"/>
        <v>0</v>
      </c>
      <c r="BX433" s="196" t="str">
        <f t="shared" si="270"/>
        <v>Pass</v>
      </c>
      <c r="BY433" s="54" t="b">
        <f>IF(ABS(Survey!$DL433)=0,TRUE,FALSE)</f>
        <v>1</v>
      </c>
      <c r="BZ433" s="53" t="b">
        <f>NOT(ISBLANK(Survey!DM433))</f>
        <v>0</v>
      </c>
      <c r="CA433" s="196" t="str">
        <f t="shared" si="271"/>
        <v>Pass</v>
      </c>
      <c r="CB433" s="54" t="b">
        <f>IF(ABS(Survey!$DT433)=0,TRUE,FALSE)</f>
        <v>1</v>
      </c>
      <c r="CC433" s="53" t="b">
        <f>NOT(ISBLANK(Survey!$DU433))</f>
        <v>0</v>
      </c>
      <c r="CD433" s="196" t="str">
        <f t="shared" si="272"/>
        <v>Fail</v>
      </c>
      <c r="CE433" s="47">
        <f>SUM(SUMIF(Survey!EA433:EC433,{"&gt;0","&lt;0"})*{1,-1})</f>
        <v>0</v>
      </c>
      <c r="CF433" s="50">
        <f t="shared" si="273"/>
        <v>0</v>
      </c>
      <c r="CG433" s="50">
        <f t="shared" si="274"/>
        <v>100</v>
      </c>
      <c r="CH433" s="48" t="b">
        <f>IF(OR(Survey!$M433="ETF",Survey!$M433="ETF, alternative mutual fund",Survey!$M433="Closed-end", Survey!$M433="Split share corp"),TRUE,FALSE)</f>
        <v>0</v>
      </c>
      <c r="CI433" s="196" t="str">
        <f t="shared" si="275"/>
        <v>Fail</v>
      </c>
      <c r="CJ433" s="47">
        <f>SUM(SUMIF(Survey!EE433:EK433,{"&gt;0","&lt;0"})*{1,-1})</f>
        <v>0</v>
      </c>
      <c r="CK433" s="50">
        <f t="shared" si="276"/>
        <v>0</v>
      </c>
      <c r="CL433" s="49">
        <f t="shared" si="277"/>
        <v>100</v>
      </c>
      <c r="CM433" s="196" t="str">
        <f t="shared" si="278"/>
        <v>Fail</v>
      </c>
      <c r="CN433" s="47">
        <f>SUM(SUMIF(Survey!EM433:ES433,{"&gt;0","&lt;0"})*{1,-1})</f>
        <v>0</v>
      </c>
      <c r="CO433" s="50">
        <f t="shared" si="279"/>
        <v>0</v>
      </c>
      <c r="CP433" s="49">
        <f t="shared" si="280"/>
        <v>100</v>
      </c>
    </row>
    <row r="434" spans="1:94">
      <c r="A434" s="1">
        <v>431</v>
      </c>
      <c r="B434" s="37" t="str">
        <f t="shared" si="241"/>
        <v>Pass</v>
      </c>
      <c r="C434" s="37" t="str">
        <f>IF(COUNTBLANK(Survey!B434:ET434)=$C$2, "Pass", "Fail")</f>
        <v>Pass</v>
      </c>
      <c r="D434" s="37" t="str">
        <f t="shared" si="242"/>
        <v>Fail</v>
      </c>
      <c r="F434" s="196" t="str">
        <f t="shared" si="243"/>
        <v>Fail</v>
      </c>
      <c r="G434" s="43">
        <f>COUNTBLANK(Survey!B434:D434)+COUNTBLANK(Survey!G434)+COUNTBLANK(Survey!I434)+COUNTBLANK(Survey!L434:M434)+COUNTBLANK(Survey!P434)+COUNTBLANK(Survey!S434:U434)+COUNTBLANK(Survey!AA434:AC434)+COUNTBLANK(Survey!AF434:AG434)+COUNTBLANK(Survey!AK434)</f>
        <v>17</v>
      </c>
      <c r="H434" s="196" t="str">
        <f t="shared" si="244"/>
        <v>Pass</v>
      </c>
      <c r="I434" s="44">
        <f>LEN(Survey!E434)</f>
        <v>0</v>
      </c>
      <c r="J434" s="196" t="str">
        <f t="shared" si="245"/>
        <v>Pass</v>
      </c>
      <c r="K434" s="43">
        <f>LEN(Survey!F434)</f>
        <v>0</v>
      </c>
      <c r="L434" s="196" t="str">
        <f t="shared" si="246"/>
        <v>Pass</v>
      </c>
      <c r="M434" s="44">
        <f>LEN(Survey!H434)</f>
        <v>0</v>
      </c>
      <c r="N434" s="43" t="str">
        <f>IF(Survey!$L434="Prospectus fund", "Yes", "No")</f>
        <v>No</v>
      </c>
      <c r="O434" s="196" t="str">
        <f t="shared" si="247"/>
        <v>Pass</v>
      </c>
      <c r="P434" s="44">
        <f>MOD((LEN(Survey!J434)+2),11)</f>
        <v>2</v>
      </c>
      <c r="Q434" s="48" t="b">
        <f>IF(OR(Survey!$M434="ETF",Survey!$M434="ETF, alternative mutual fund",Survey!$M434="Closed-end", Survey!$M434="Split share corp", Survey!$I434="Yes"),TRUE,FALSE)</f>
        <v>0</v>
      </c>
      <c r="R434" s="196" t="str">
        <f>IFERROR(IF(AND(OR(U434=V434,V434 = "Either"),NOT(ISBLANK(Survey!K434))),"Pass","Fail"),"Pass")</f>
        <v>Fail</v>
      </c>
      <c r="S434" s="47" cm="1">
        <f t="array" ref="S434">SUM(SUMIF(Survey!BO434:CH434,{"&gt;0","&lt;0"})*{1,-1})</f>
        <v>0</v>
      </c>
      <c r="T434" s="54" cm="1">
        <f t="array" ref="T434">SUM(SUMIF(Survey!BR434,{"&gt;0","&lt;0"})*{1,-1})+SUM(SUMIF(Survey!CB434,{"&gt;0","&lt;0"})*{1,-1})</f>
        <v>0</v>
      </c>
      <c r="U434" s="54">
        <f>Survey!K434</f>
        <v>0</v>
      </c>
      <c r="V434" s="53" t="str">
        <f t="shared" si="248"/>
        <v>Stand-alone</v>
      </c>
      <c r="W434" s="196" t="str">
        <f t="shared" si="249"/>
        <v>Fail</v>
      </c>
      <c r="X434" s="93" cm="1">
        <f t="array" ref="X434">SUM(SUMIF(Survey!BO434:CH434,{"&gt;0","&lt;0"})*{1,-1})+SUM(SUMIF(Survey!CJ434:DC434,{"&gt;0","&lt;0"})*{1,-1})</f>
        <v>0</v>
      </c>
      <c r="Y434" s="93">
        <f>IFERROR(X434/(Survey!$AL434),0)</f>
        <v>0</v>
      </c>
      <c r="Z434" s="198" t="b">
        <f>IF(OR(Survey!$M434="Alternative strategy or hedge",Survey!$M434="Other",Survey!$L434="Prospectus fund"),TRUE,FALSE)</f>
        <v>0</v>
      </c>
      <c r="AA434" s="198" t="b">
        <f>NOT(ISBLANK(Survey!$M434))</f>
        <v>0</v>
      </c>
      <c r="AB434" s="196" t="str">
        <f t="shared" si="250"/>
        <v>Pass</v>
      </c>
      <c r="AC434" s="54" t="b">
        <f>NOT(ISNUMBER(SEARCH("Other",Survey!$P434)))</f>
        <v>1</v>
      </c>
      <c r="AD434" s="53" t="b">
        <f>NOT(ISBLANK(Survey!$Q434))</f>
        <v>0</v>
      </c>
      <c r="AE434" s="239" t="str" cm="1">
        <f t="array" ref="AE434">IF(OR(IF(OR($AG434+$AH434 = 2, $AI434=1), FALSE, TRUE), AND($AF434:$AF434 = 0)),"Pass","Fail")</f>
        <v>Pass</v>
      </c>
      <c r="AF434" s="235">
        <f>COUNTBLANK(Survey!$W434:$Z434)</f>
        <v>4</v>
      </c>
      <c r="AG434" s="235">
        <f>IF(Survey!$I434="Yes",1,0)</f>
        <v>0</v>
      </c>
      <c r="AH434" s="235">
        <f>IF(OR(Survey!$M434="Mutual fund",Survey!$M434="Alternative mutual fund",Survey!$M434="Money market"),1,0)</f>
        <v>0</v>
      </c>
      <c r="AI434" s="240">
        <f>IF(OR(Survey!$M434="ETF",Survey!$M434="ETF, alternative mutual fund"),1,0)</f>
        <v>0</v>
      </c>
      <c r="AJ434" s="196" t="str">
        <f t="shared" si="251"/>
        <v>Pass</v>
      </c>
      <c r="AK434" s="54" t="b">
        <f>NOT(ISNUMBER(SEARCH("Yes",Survey!$AC434)))</f>
        <v>1</v>
      </c>
      <c r="AL434" s="53" t="b">
        <f>IF(COUNTBLANK(Survey!$AD434:$AE434)=0,TRUE, FALSE)</f>
        <v>0</v>
      </c>
      <c r="AM434" s="196" t="str">
        <f t="shared" si="252"/>
        <v>Pass</v>
      </c>
      <c r="AN434" s="54" t="b">
        <f>NOT(ISNUMBER(SEARCH("Yes",Survey!$AF434)))</f>
        <v>1</v>
      </c>
      <c r="AO434" s="53" t="b">
        <f>NOT(ISBLANK(Survey!$AH434))</f>
        <v>0</v>
      </c>
      <c r="AP434" s="196" t="str">
        <f t="shared" si="253"/>
        <v>Pass</v>
      </c>
      <c r="AQ434" s="54" t="b">
        <f>NOT(OR(ISNUMBER(SEARCH("Other",Survey!$AH434)),ISNUMBER(SEARCH("Multiple",Survey!$AH434))))</f>
        <v>1</v>
      </c>
      <c r="AR434" s="53" t="b">
        <f>NOT(ISBLANK(Survey!$AI434))</f>
        <v>0</v>
      </c>
      <c r="AS434" s="196" t="str">
        <f t="shared" si="254"/>
        <v>Fail</v>
      </c>
      <c r="AT434" s="45">
        <f>(Survey!$AL434)</f>
        <v>0</v>
      </c>
      <c r="AU434" s="37" t="str">
        <f t="shared" si="255"/>
        <v>Fail</v>
      </c>
      <c r="AV434" s="38">
        <f>ABS(Survey!$AL434)</f>
        <v>0</v>
      </c>
      <c r="AW434" s="64">
        <f>ABS(Survey!$AM434)+Survey!$AN434-ABS(Survey!$AO434)+ABS(Survey!$AP434)-ABS(Survey!$AQ434)+ABS(Survey!$AR434)-ABS(Survey!$AS434)+Survey!$AT434</f>
        <v>0</v>
      </c>
      <c r="AX434" s="46" t="str">
        <f t="shared" si="256"/>
        <v>No holdings</v>
      </c>
      <c r="AY434" s="37">
        <f t="shared" si="257"/>
        <v>0</v>
      </c>
      <c r="AZ434" s="196" t="str">
        <f t="shared" si="258"/>
        <v>Pass</v>
      </c>
      <c r="BA434" s="54" t="b">
        <f>IF(ABS(Survey!$AT434)=0,TRUE,FALSE)</f>
        <v>1</v>
      </c>
      <c r="BB434" s="53" t="b">
        <f>NOT(ISBLANK(Survey!$AU434))</f>
        <v>0</v>
      </c>
      <c r="BC434" s="37" t="str">
        <f t="shared" si="259"/>
        <v>Fail</v>
      </c>
      <c r="BD434" s="38">
        <f>ABS(Survey!$AL434)</f>
        <v>0</v>
      </c>
      <c r="BE434" s="38" cm="1">
        <f t="array" ref="BE434">SUM(SUMIF(Survey!AW434:BD434,{"&gt;0","&lt;0"})*{1,-1})-SUM(SUMIF(Survey!BF434:BM434,{"&gt;0","&lt;0"})*{1,-1})</f>
        <v>0</v>
      </c>
      <c r="BF434" s="46" t="str">
        <f t="shared" si="260"/>
        <v>No holdings</v>
      </c>
      <c r="BG434" s="37">
        <f t="shared" si="261"/>
        <v>0</v>
      </c>
      <c r="BH434" s="196" t="str">
        <f t="shared" si="262"/>
        <v>Fail</v>
      </c>
      <c r="BI434" s="47">
        <f>ABS(Survey!$AL434)</f>
        <v>0</v>
      </c>
      <c r="BJ434" s="47" cm="1">
        <f t="array" ref="BJ434">SUM(SUMIF(Survey!BO434:CH434,{"&gt;0","&lt;0"})*{1,-1})-SUM(SUMIF(Survey!CJ434:DC434,{"&gt;0","&lt;0"})*{1,-1})</f>
        <v>0</v>
      </c>
      <c r="BK434" s="48" t="str">
        <f t="shared" si="263"/>
        <v>No holdings</v>
      </c>
      <c r="BL434" s="49">
        <f t="shared" si="264"/>
        <v>0</v>
      </c>
      <c r="BM434" s="196" t="str">
        <f t="shared" si="265"/>
        <v>Pass</v>
      </c>
      <c r="BN434" s="54" t="b">
        <f>IF(ABS(Survey!$CH434)=0,TRUE,FALSE)</f>
        <v>1</v>
      </c>
      <c r="BO434" s="53" t="b">
        <f>NOT(ISBLANK(Survey!$CI434))</f>
        <v>0</v>
      </c>
      <c r="BP434" s="196" t="str">
        <f t="shared" si="266"/>
        <v>Pass</v>
      </c>
      <c r="BQ434" s="54" t="b">
        <f>IF(ABS(Survey!$DC434)=0,TRUE,FALSE)</f>
        <v>1</v>
      </c>
      <c r="BR434" s="53" t="b">
        <f>NOT(ISBLANK(Survey!$DD434))</f>
        <v>0</v>
      </c>
      <c r="BS434" s="37" t="str">
        <f t="shared" si="267"/>
        <v>Pass</v>
      </c>
      <c r="BT434" s="38" cm="1">
        <f t="array" ref="BT434">SUM(SUMIF(Survey!CD434,{"&gt;0","&lt;0"})*{1,-1})+SUM(SUMIF(Survey!CY434,{"&gt;0","&lt;0"})*{1,-1})</f>
        <v>0</v>
      </c>
      <c r="BU434" s="38">
        <f>SUM(SUMIF(Survey!DF434:DL434,{"&gt;0","&lt;0"})*{1,-1})+SUM(SUMIF(Survey!DN434:DT434,{"&gt;0","&lt;0"})*{1,-1})</f>
        <v>0</v>
      </c>
      <c r="BV434" s="37">
        <f t="shared" si="268"/>
        <v>0</v>
      </c>
      <c r="BW434" s="37">
        <f t="shared" si="269"/>
        <v>0</v>
      </c>
      <c r="BX434" s="196" t="str">
        <f t="shared" si="270"/>
        <v>Pass</v>
      </c>
      <c r="BY434" s="54" t="b">
        <f>IF(ABS(Survey!$DL434)=0,TRUE,FALSE)</f>
        <v>1</v>
      </c>
      <c r="BZ434" s="53" t="b">
        <f>NOT(ISBLANK(Survey!DM434))</f>
        <v>0</v>
      </c>
      <c r="CA434" s="196" t="str">
        <f t="shared" si="271"/>
        <v>Pass</v>
      </c>
      <c r="CB434" s="54" t="b">
        <f>IF(ABS(Survey!$DT434)=0,TRUE,FALSE)</f>
        <v>1</v>
      </c>
      <c r="CC434" s="53" t="b">
        <f>NOT(ISBLANK(Survey!$DU434))</f>
        <v>0</v>
      </c>
      <c r="CD434" s="196" t="str">
        <f t="shared" si="272"/>
        <v>Fail</v>
      </c>
      <c r="CE434" s="47">
        <f>SUM(SUMIF(Survey!EA434:EC434,{"&gt;0","&lt;0"})*{1,-1})</f>
        <v>0</v>
      </c>
      <c r="CF434" s="50">
        <f t="shared" si="273"/>
        <v>0</v>
      </c>
      <c r="CG434" s="50">
        <f t="shared" si="274"/>
        <v>100</v>
      </c>
      <c r="CH434" s="48" t="b">
        <f>IF(OR(Survey!$M434="ETF",Survey!$M434="ETF, alternative mutual fund",Survey!$M434="Closed-end", Survey!$M434="Split share corp"),TRUE,FALSE)</f>
        <v>0</v>
      </c>
      <c r="CI434" s="196" t="str">
        <f t="shared" si="275"/>
        <v>Fail</v>
      </c>
      <c r="CJ434" s="47">
        <f>SUM(SUMIF(Survey!EE434:EK434,{"&gt;0","&lt;0"})*{1,-1})</f>
        <v>0</v>
      </c>
      <c r="CK434" s="50">
        <f t="shared" si="276"/>
        <v>0</v>
      </c>
      <c r="CL434" s="49">
        <f t="shared" si="277"/>
        <v>100</v>
      </c>
      <c r="CM434" s="196" t="str">
        <f t="shared" si="278"/>
        <v>Fail</v>
      </c>
      <c r="CN434" s="47">
        <f>SUM(SUMIF(Survey!EM434:ES434,{"&gt;0","&lt;0"})*{1,-1})</f>
        <v>0</v>
      </c>
      <c r="CO434" s="50">
        <f t="shared" si="279"/>
        <v>0</v>
      </c>
      <c r="CP434" s="49">
        <f t="shared" si="280"/>
        <v>100</v>
      </c>
    </row>
    <row r="435" spans="1:94">
      <c r="A435" s="1">
        <v>432</v>
      </c>
      <c r="B435" s="37" t="str">
        <f t="shared" si="241"/>
        <v>Pass</v>
      </c>
      <c r="C435" s="37" t="str">
        <f>IF(COUNTBLANK(Survey!B435:ET435)=$C$2, "Pass", "Fail")</f>
        <v>Pass</v>
      </c>
      <c r="D435" s="37" t="str">
        <f t="shared" si="242"/>
        <v>Fail</v>
      </c>
      <c r="F435" s="196" t="str">
        <f t="shared" si="243"/>
        <v>Fail</v>
      </c>
      <c r="G435" s="43">
        <f>COUNTBLANK(Survey!B435:D435)+COUNTBLANK(Survey!G435)+COUNTBLANK(Survey!I435)+COUNTBLANK(Survey!L435:M435)+COUNTBLANK(Survey!P435)+COUNTBLANK(Survey!S435:U435)+COUNTBLANK(Survey!AA435:AC435)+COUNTBLANK(Survey!AF435:AG435)+COUNTBLANK(Survey!AK435)</f>
        <v>17</v>
      </c>
      <c r="H435" s="196" t="str">
        <f t="shared" si="244"/>
        <v>Pass</v>
      </c>
      <c r="I435" s="44">
        <f>LEN(Survey!E435)</f>
        <v>0</v>
      </c>
      <c r="J435" s="196" t="str">
        <f t="shared" si="245"/>
        <v>Pass</v>
      </c>
      <c r="K435" s="43">
        <f>LEN(Survey!F435)</f>
        <v>0</v>
      </c>
      <c r="L435" s="196" t="str">
        <f t="shared" si="246"/>
        <v>Pass</v>
      </c>
      <c r="M435" s="44">
        <f>LEN(Survey!H435)</f>
        <v>0</v>
      </c>
      <c r="N435" s="43" t="str">
        <f>IF(Survey!$L435="Prospectus fund", "Yes", "No")</f>
        <v>No</v>
      </c>
      <c r="O435" s="196" t="str">
        <f t="shared" si="247"/>
        <v>Pass</v>
      </c>
      <c r="P435" s="44">
        <f>MOD((LEN(Survey!J435)+2),11)</f>
        <v>2</v>
      </c>
      <c r="Q435" s="48" t="b">
        <f>IF(OR(Survey!$M435="ETF",Survey!$M435="ETF, alternative mutual fund",Survey!$M435="Closed-end", Survey!$M435="Split share corp", Survey!$I435="Yes"),TRUE,FALSE)</f>
        <v>0</v>
      </c>
      <c r="R435" s="196" t="str">
        <f>IFERROR(IF(AND(OR(U435=V435,V435 = "Either"),NOT(ISBLANK(Survey!K435))),"Pass","Fail"),"Pass")</f>
        <v>Fail</v>
      </c>
      <c r="S435" s="47" cm="1">
        <f t="array" ref="S435">SUM(SUMIF(Survey!BO435:CH435,{"&gt;0","&lt;0"})*{1,-1})</f>
        <v>0</v>
      </c>
      <c r="T435" s="54" cm="1">
        <f t="array" ref="T435">SUM(SUMIF(Survey!BR435,{"&gt;0","&lt;0"})*{1,-1})+SUM(SUMIF(Survey!CB435,{"&gt;0","&lt;0"})*{1,-1})</f>
        <v>0</v>
      </c>
      <c r="U435" s="54">
        <f>Survey!K435</f>
        <v>0</v>
      </c>
      <c r="V435" s="53" t="str">
        <f t="shared" si="248"/>
        <v>Stand-alone</v>
      </c>
      <c r="W435" s="196" t="str">
        <f t="shared" si="249"/>
        <v>Fail</v>
      </c>
      <c r="X435" s="93" cm="1">
        <f t="array" ref="X435">SUM(SUMIF(Survey!BO435:CH435,{"&gt;0","&lt;0"})*{1,-1})+SUM(SUMIF(Survey!CJ435:DC435,{"&gt;0","&lt;0"})*{1,-1})</f>
        <v>0</v>
      </c>
      <c r="Y435" s="93">
        <f>IFERROR(X435/(Survey!$AL435),0)</f>
        <v>0</v>
      </c>
      <c r="Z435" s="198" t="b">
        <f>IF(OR(Survey!$M435="Alternative strategy or hedge",Survey!$M435="Other",Survey!$L435="Prospectus fund"),TRUE,FALSE)</f>
        <v>0</v>
      </c>
      <c r="AA435" s="198" t="b">
        <f>NOT(ISBLANK(Survey!$M435))</f>
        <v>0</v>
      </c>
      <c r="AB435" s="196" t="str">
        <f t="shared" si="250"/>
        <v>Pass</v>
      </c>
      <c r="AC435" s="54" t="b">
        <f>NOT(ISNUMBER(SEARCH("Other",Survey!$P435)))</f>
        <v>1</v>
      </c>
      <c r="AD435" s="53" t="b">
        <f>NOT(ISBLANK(Survey!$Q435))</f>
        <v>0</v>
      </c>
      <c r="AE435" s="239" t="str" cm="1">
        <f t="array" ref="AE435">IF(OR(IF(OR($AG435+$AH435 = 2, $AI435=1), FALSE, TRUE), AND($AF435:$AF435 = 0)),"Pass","Fail")</f>
        <v>Pass</v>
      </c>
      <c r="AF435" s="235">
        <f>COUNTBLANK(Survey!$W435:$Z435)</f>
        <v>4</v>
      </c>
      <c r="AG435" s="235">
        <f>IF(Survey!$I435="Yes",1,0)</f>
        <v>0</v>
      </c>
      <c r="AH435" s="235">
        <f>IF(OR(Survey!$M435="Mutual fund",Survey!$M435="Alternative mutual fund",Survey!$M435="Money market"),1,0)</f>
        <v>0</v>
      </c>
      <c r="AI435" s="240">
        <f>IF(OR(Survey!$M435="ETF",Survey!$M435="ETF, alternative mutual fund"),1,0)</f>
        <v>0</v>
      </c>
      <c r="AJ435" s="196" t="str">
        <f t="shared" si="251"/>
        <v>Pass</v>
      </c>
      <c r="AK435" s="54" t="b">
        <f>NOT(ISNUMBER(SEARCH("Yes",Survey!$AC435)))</f>
        <v>1</v>
      </c>
      <c r="AL435" s="53" t="b">
        <f>IF(COUNTBLANK(Survey!$AD435:$AE435)=0,TRUE, FALSE)</f>
        <v>0</v>
      </c>
      <c r="AM435" s="196" t="str">
        <f t="shared" si="252"/>
        <v>Pass</v>
      </c>
      <c r="AN435" s="54" t="b">
        <f>NOT(ISNUMBER(SEARCH("Yes",Survey!$AF435)))</f>
        <v>1</v>
      </c>
      <c r="AO435" s="53" t="b">
        <f>NOT(ISBLANK(Survey!$AH435))</f>
        <v>0</v>
      </c>
      <c r="AP435" s="196" t="str">
        <f t="shared" si="253"/>
        <v>Pass</v>
      </c>
      <c r="AQ435" s="54" t="b">
        <f>NOT(OR(ISNUMBER(SEARCH("Other",Survey!$AH435)),ISNUMBER(SEARCH("Multiple",Survey!$AH435))))</f>
        <v>1</v>
      </c>
      <c r="AR435" s="53" t="b">
        <f>NOT(ISBLANK(Survey!$AI435))</f>
        <v>0</v>
      </c>
      <c r="AS435" s="196" t="str">
        <f t="shared" si="254"/>
        <v>Fail</v>
      </c>
      <c r="AT435" s="45">
        <f>(Survey!$AL435)</f>
        <v>0</v>
      </c>
      <c r="AU435" s="37" t="str">
        <f t="shared" si="255"/>
        <v>Fail</v>
      </c>
      <c r="AV435" s="38">
        <f>ABS(Survey!$AL435)</f>
        <v>0</v>
      </c>
      <c r="AW435" s="64">
        <f>ABS(Survey!$AM435)+Survey!$AN435-ABS(Survey!$AO435)+ABS(Survey!$AP435)-ABS(Survey!$AQ435)+ABS(Survey!$AR435)-ABS(Survey!$AS435)+Survey!$AT435</f>
        <v>0</v>
      </c>
      <c r="AX435" s="46" t="str">
        <f t="shared" si="256"/>
        <v>No holdings</v>
      </c>
      <c r="AY435" s="37">
        <f t="shared" si="257"/>
        <v>0</v>
      </c>
      <c r="AZ435" s="196" t="str">
        <f t="shared" si="258"/>
        <v>Pass</v>
      </c>
      <c r="BA435" s="54" t="b">
        <f>IF(ABS(Survey!$AT435)=0,TRUE,FALSE)</f>
        <v>1</v>
      </c>
      <c r="BB435" s="53" t="b">
        <f>NOT(ISBLANK(Survey!$AU435))</f>
        <v>0</v>
      </c>
      <c r="BC435" s="37" t="str">
        <f t="shared" si="259"/>
        <v>Fail</v>
      </c>
      <c r="BD435" s="38">
        <f>ABS(Survey!$AL435)</f>
        <v>0</v>
      </c>
      <c r="BE435" s="38" cm="1">
        <f t="array" ref="BE435">SUM(SUMIF(Survey!AW435:BD435,{"&gt;0","&lt;0"})*{1,-1})-SUM(SUMIF(Survey!BF435:BM435,{"&gt;0","&lt;0"})*{1,-1})</f>
        <v>0</v>
      </c>
      <c r="BF435" s="46" t="str">
        <f t="shared" si="260"/>
        <v>No holdings</v>
      </c>
      <c r="BG435" s="37">
        <f t="shared" si="261"/>
        <v>0</v>
      </c>
      <c r="BH435" s="196" t="str">
        <f t="shared" si="262"/>
        <v>Fail</v>
      </c>
      <c r="BI435" s="47">
        <f>ABS(Survey!$AL435)</f>
        <v>0</v>
      </c>
      <c r="BJ435" s="47" cm="1">
        <f t="array" ref="BJ435">SUM(SUMIF(Survey!BO435:CH435,{"&gt;0","&lt;0"})*{1,-1})-SUM(SUMIF(Survey!CJ435:DC435,{"&gt;0","&lt;0"})*{1,-1})</f>
        <v>0</v>
      </c>
      <c r="BK435" s="48" t="str">
        <f t="shared" si="263"/>
        <v>No holdings</v>
      </c>
      <c r="BL435" s="49">
        <f t="shared" si="264"/>
        <v>0</v>
      </c>
      <c r="BM435" s="196" t="str">
        <f t="shared" si="265"/>
        <v>Pass</v>
      </c>
      <c r="BN435" s="54" t="b">
        <f>IF(ABS(Survey!$CH435)=0,TRUE,FALSE)</f>
        <v>1</v>
      </c>
      <c r="BO435" s="53" t="b">
        <f>NOT(ISBLANK(Survey!$CI435))</f>
        <v>0</v>
      </c>
      <c r="BP435" s="196" t="str">
        <f t="shared" si="266"/>
        <v>Pass</v>
      </c>
      <c r="BQ435" s="54" t="b">
        <f>IF(ABS(Survey!$DC435)=0,TRUE,FALSE)</f>
        <v>1</v>
      </c>
      <c r="BR435" s="53" t="b">
        <f>NOT(ISBLANK(Survey!$DD435))</f>
        <v>0</v>
      </c>
      <c r="BS435" s="37" t="str">
        <f t="shared" si="267"/>
        <v>Pass</v>
      </c>
      <c r="BT435" s="38" cm="1">
        <f t="array" ref="BT435">SUM(SUMIF(Survey!CD435,{"&gt;0","&lt;0"})*{1,-1})+SUM(SUMIF(Survey!CY435,{"&gt;0","&lt;0"})*{1,-1})</f>
        <v>0</v>
      </c>
      <c r="BU435" s="38">
        <f>SUM(SUMIF(Survey!DF435:DL435,{"&gt;0","&lt;0"})*{1,-1})+SUM(SUMIF(Survey!DN435:DT435,{"&gt;0","&lt;0"})*{1,-1})</f>
        <v>0</v>
      </c>
      <c r="BV435" s="37">
        <f t="shared" si="268"/>
        <v>0</v>
      </c>
      <c r="BW435" s="37">
        <f t="shared" si="269"/>
        <v>0</v>
      </c>
      <c r="BX435" s="196" t="str">
        <f t="shared" si="270"/>
        <v>Pass</v>
      </c>
      <c r="BY435" s="54" t="b">
        <f>IF(ABS(Survey!$DL435)=0,TRUE,FALSE)</f>
        <v>1</v>
      </c>
      <c r="BZ435" s="53" t="b">
        <f>NOT(ISBLANK(Survey!DM435))</f>
        <v>0</v>
      </c>
      <c r="CA435" s="196" t="str">
        <f t="shared" si="271"/>
        <v>Pass</v>
      </c>
      <c r="CB435" s="54" t="b">
        <f>IF(ABS(Survey!$DT435)=0,TRUE,FALSE)</f>
        <v>1</v>
      </c>
      <c r="CC435" s="53" t="b">
        <f>NOT(ISBLANK(Survey!$DU435))</f>
        <v>0</v>
      </c>
      <c r="CD435" s="196" t="str">
        <f t="shared" si="272"/>
        <v>Fail</v>
      </c>
      <c r="CE435" s="47">
        <f>SUM(SUMIF(Survey!EA435:EC435,{"&gt;0","&lt;0"})*{1,-1})</f>
        <v>0</v>
      </c>
      <c r="CF435" s="50">
        <f t="shared" si="273"/>
        <v>0</v>
      </c>
      <c r="CG435" s="50">
        <f t="shared" si="274"/>
        <v>100</v>
      </c>
      <c r="CH435" s="48" t="b">
        <f>IF(OR(Survey!$M435="ETF",Survey!$M435="ETF, alternative mutual fund",Survey!$M435="Closed-end", Survey!$M435="Split share corp"),TRUE,FALSE)</f>
        <v>0</v>
      </c>
      <c r="CI435" s="196" t="str">
        <f t="shared" si="275"/>
        <v>Fail</v>
      </c>
      <c r="CJ435" s="47">
        <f>SUM(SUMIF(Survey!EE435:EK435,{"&gt;0","&lt;0"})*{1,-1})</f>
        <v>0</v>
      </c>
      <c r="CK435" s="50">
        <f t="shared" si="276"/>
        <v>0</v>
      </c>
      <c r="CL435" s="49">
        <f t="shared" si="277"/>
        <v>100</v>
      </c>
      <c r="CM435" s="196" t="str">
        <f t="shared" si="278"/>
        <v>Fail</v>
      </c>
      <c r="CN435" s="47">
        <f>SUM(SUMIF(Survey!EM435:ES435,{"&gt;0","&lt;0"})*{1,-1})</f>
        <v>0</v>
      </c>
      <c r="CO435" s="50">
        <f t="shared" si="279"/>
        <v>0</v>
      </c>
      <c r="CP435" s="49">
        <f t="shared" si="280"/>
        <v>100</v>
      </c>
    </row>
    <row r="436" spans="1:94">
      <c r="A436" s="1">
        <v>433</v>
      </c>
      <c r="B436" s="37" t="str">
        <f t="shared" si="241"/>
        <v>Pass</v>
      </c>
      <c r="C436" s="37" t="str">
        <f>IF(COUNTBLANK(Survey!B436:ET436)=$C$2, "Pass", "Fail")</f>
        <v>Pass</v>
      </c>
      <c r="D436" s="37" t="str">
        <f t="shared" si="242"/>
        <v>Fail</v>
      </c>
      <c r="F436" s="196" t="str">
        <f t="shared" si="243"/>
        <v>Fail</v>
      </c>
      <c r="G436" s="43">
        <f>COUNTBLANK(Survey!B436:D436)+COUNTBLANK(Survey!G436)+COUNTBLANK(Survey!I436)+COUNTBLANK(Survey!L436:M436)+COUNTBLANK(Survey!P436)+COUNTBLANK(Survey!S436:U436)+COUNTBLANK(Survey!AA436:AC436)+COUNTBLANK(Survey!AF436:AG436)+COUNTBLANK(Survey!AK436)</f>
        <v>17</v>
      </c>
      <c r="H436" s="196" t="str">
        <f t="shared" si="244"/>
        <v>Pass</v>
      </c>
      <c r="I436" s="44">
        <f>LEN(Survey!E436)</f>
        <v>0</v>
      </c>
      <c r="J436" s="196" t="str">
        <f t="shared" si="245"/>
        <v>Pass</v>
      </c>
      <c r="K436" s="43">
        <f>LEN(Survey!F436)</f>
        <v>0</v>
      </c>
      <c r="L436" s="196" t="str">
        <f t="shared" si="246"/>
        <v>Pass</v>
      </c>
      <c r="M436" s="44">
        <f>LEN(Survey!H436)</f>
        <v>0</v>
      </c>
      <c r="N436" s="43" t="str">
        <f>IF(Survey!$L436="Prospectus fund", "Yes", "No")</f>
        <v>No</v>
      </c>
      <c r="O436" s="196" t="str">
        <f t="shared" si="247"/>
        <v>Pass</v>
      </c>
      <c r="P436" s="44">
        <f>MOD((LEN(Survey!J436)+2),11)</f>
        <v>2</v>
      </c>
      <c r="Q436" s="48" t="b">
        <f>IF(OR(Survey!$M436="ETF",Survey!$M436="ETF, alternative mutual fund",Survey!$M436="Closed-end", Survey!$M436="Split share corp", Survey!$I436="Yes"),TRUE,FALSE)</f>
        <v>0</v>
      </c>
      <c r="R436" s="196" t="str">
        <f>IFERROR(IF(AND(OR(U436=V436,V436 = "Either"),NOT(ISBLANK(Survey!K436))),"Pass","Fail"),"Pass")</f>
        <v>Fail</v>
      </c>
      <c r="S436" s="47" cm="1">
        <f t="array" ref="S436">SUM(SUMIF(Survey!BO436:CH436,{"&gt;0","&lt;0"})*{1,-1})</f>
        <v>0</v>
      </c>
      <c r="T436" s="54" cm="1">
        <f t="array" ref="T436">SUM(SUMIF(Survey!BR436,{"&gt;0","&lt;0"})*{1,-1})+SUM(SUMIF(Survey!CB436,{"&gt;0","&lt;0"})*{1,-1})</f>
        <v>0</v>
      </c>
      <c r="U436" s="54">
        <f>Survey!K436</f>
        <v>0</v>
      </c>
      <c r="V436" s="53" t="str">
        <f t="shared" si="248"/>
        <v>Stand-alone</v>
      </c>
      <c r="W436" s="196" t="str">
        <f t="shared" si="249"/>
        <v>Fail</v>
      </c>
      <c r="X436" s="93" cm="1">
        <f t="array" ref="X436">SUM(SUMIF(Survey!BO436:CH436,{"&gt;0","&lt;0"})*{1,-1})+SUM(SUMIF(Survey!CJ436:DC436,{"&gt;0","&lt;0"})*{1,-1})</f>
        <v>0</v>
      </c>
      <c r="Y436" s="93">
        <f>IFERROR(X436/(Survey!$AL436),0)</f>
        <v>0</v>
      </c>
      <c r="Z436" s="198" t="b">
        <f>IF(OR(Survey!$M436="Alternative strategy or hedge",Survey!$M436="Other",Survey!$L436="Prospectus fund"),TRUE,FALSE)</f>
        <v>0</v>
      </c>
      <c r="AA436" s="198" t="b">
        <f>NOT(ISBLANK(Survey!$M436))</f>
        <v>0</v>
      </c>
      <c r="AB436" s="196" t="str">
        <f t="shared" si="250"/>
        <v>Pass</v>
      </c>
      <c r="AC436" s="54" t="b">
        <f>NOT(ISNUMBER(SEARCH("Other",Survey!$P436)))</f>
        <v>1</v>
      </c>
      <c r="AD436" s="53" t="b">
        <f>NOT(ISBLANK(Survey!$Q436))</f>
        <v>0</v>
      </c>
      <c r="AE436" s="239" t="str" cm="1">
        <f t="array" ref="AE436">IF(OR(IF(OR($AG436+$AH436 = 2, $AI436=1), FALSE, TRUE), AND($AF436:$AF436 = 0)),"Pass","Fail")</f>
        <v>Pass</v>
      </c>
      <c r="AF436" s="235">
        <f>COUNTBLANK(Survey!$W436:$Z436)</f>
        <v>4</v>
      </c>
      <c r="AG436" s="235">
        <f>IF(Survey!$I436="Yes",1,0)</f>
        <v>0</v>
      </c>
      <c r="AH436" s="235">
        <f>IF(OR(Survey!$M436="Mutual fund",Survey!$M436="Alternative mutual fund",Survey!$M436="Money market"),1,0)</f>
        <v>0</v>
      </c>
      <c r="AI436" s="240">
        <f>IF(OR(Survey!$M436="ETF",Survey!$M436="ETF, alternative mutual fund"),1,0)</f>
        <v>0</v>
      </c>
      <c r="AJ436" s="196" t="str">
        <f t="shared" si="251"/>
        <v>Pass</v>
      </c>
      <c r="AK436" s="54" t="b">
        <f>NOT(ISNUMBER(SEARCH("Yes",Survey!$AC436)))</f>
        <v>1</v>
      </c>
      <c r="AL436" s="53" t="b">
        <f>IF(COUNTBLANK(Survey!$AD436:$AE436)=0,TRUE, FALSE)</f>
        <v>0</v>
      </c>
      <c r="AM436" s="196" t="str">
        <f t="shared" si="252"/>
        <v>Pass</v>
      </c>
      <c r="AN436" s="54" t="b">
        <f>NOT(ISNUMBER(SEARCH("Yes",Survey!$AF436)))</f>
        <v>1</v>
      </c>
      <c r="AO436" s="53" t="b">
        <f>NOT(ISBLANK(Survey!$AH436))</f>
        <v>0</v>
      </c>
      <c r="AP436" s="196" t="str">
        <f t="shared" si="253"/>
        <v>Pass</v>
      </c>
      <c r="AQ436" s="54" t="b">
        <f>NOT(OR(ISNUMBER(SEARCH("Other",Survey!$AH436)),ISNUMBER(SEARCH("Multiple",Survey!$AH436))))</f>
        <v>1</v>
      </c>
      <c r="AR436" s="53" t="b">
        <f>NOT(ISBLANK(Survey!$AI436))</f>
        <v>0</v>
      </c>
      <c r="AS436" s="196" t="str">
        <f t="shared" si="254"/>
        <v>Fail</v>
      </c>
      <c r="AT436" s="45">
        <f>(Survey!$AL436)</f>
        <v>0</v>
      </c>
      <c r="AU436" s="37" t="str">
        <f t="shared" si="255"/>
        <v>Fail</v>
      </c>
      <c r="AV436" s="38">
        <f>ABS(Survey!$AL436)</f>
        <v>0</v>
      </c>
      <c r="AW436" s="64">
        <f>ABS(Survey!$AM436)+Survey!$AN436-ABS(Survey!$AO436)+ABS(Survey!$AP436)-ABS(Survey!$AQ436)+ABS(Survey!$AR436)-ABS(Survey!$AS436)+Survey!$AT436</f>
        <v>0</v>
      </c>
      <c r="AX436" s="46" t="str">
        <f t="shared" si="256"/>
        <v>No holdings</v>
      </c>
      <c r="AY436" s="37">
        <f t="shared" si="257"/>
        <v>0</v>
      </c>
      <c r="AZ436" s="196" t="str">
        <f t="shared" si="258"/>
        <v>Pass</v>
      </c>
      <c r="BA436" s="54" t="b">
        <f>IF(ABS(Survey!$AT436)=0,TRUE,FALSE)</f>
        <v>1</v>
      </c>
      <c r="BB436" s="53" t="b">
        <f>NOT(ISBLANK(Survey!$AU436))</f>
        <v>0</v>
      </c>
      <c r="BC436" s="37" t="str">
        <f t="shared" si="259"/>
        <v>Fail</v>
      </c>
      <c r="BD436" s="38">
        <f>ABS(Survey!$AL436)</f>
        <v>0</v>
      </c>
      <c r="BE436" s="38" cm="1">
        <f t="array" ref="BE436">SUM(SUMIF(Survey!AW436:BD436,{"&gt;0","&lt;0"})*{1,-1})-SUM(SUMIF(Survey!BF436:BM436,{"&gt;0","&lt;0"})*{1,-1})</f>
        <v>0</v>
      </c>
      <c r="BF436" s="46" t="str">
        <f t="shared" si="260"/>
        <v>No holdings</v>
      </c>
      <c r="BG436" s="37">
        <f t="shared" si="261"/>
        <v>0</v>
      </c>
      <c r="BH436" s="196" t="str">
        <f t="shared" si="262"/>
        <v>Fail</v>
      </c>
      <c r="BI436" s="47">
        <f>ABS(Survey!$AL436)</f>
        <v>0</v>
      </c>
      <c r="BJ436" s="47" cm="1">
        <f t="array" ref="BJ436">SUM(SUMIF(Survey!BO436:CH436,{"&gt;0","&lt;0"})*{1,-1})-SUM(SUMIF(Survey!CJ436:DC436,{"&gt;0","&lt;0"})*{1,-1})</f>
        <v>0</v>
      </c>
      <c r="BK436" s="48" t="str">
        <f t="shared" si="263"/>
        <v>No holdings</v>
      </c>
      <c r="BL436" s="49">
        <f t="shared" si="264"/>
        <v>0</v>
      </c>
      <c r="BM436" s="196" t="str">
        <f t="shared" si="265"/>
        <v>Pass</v>
      </c>
      <c r="BN436" s="54" t="b">
        <f>IF(ABS(Survey!$CH436)=0,TRUE,FALSE)</f>
        <v>1</v>
      </c>
      <c r="BO436" s="53" t="b">
        <f>NOT(ISBLANK(Survey!$CI436))</f>
        <v>0</v>
      </c>
      <c r="BP436" s="196" t="str">
        <f t="shared" si="266"/>
        <v>Pass</v>
      </c>
      <c r="BQ436" s="54" t="b">
        <f>IF(ABS(Survey!$DC436)=0,TRUE,FALSE)</f>
        <v>1</v>
      </c>
      <c r="BR436" s="53" t="b">
        <f>NOT(ISBLANK(Survey!$DD436))</f>
        <v>0</v>
      </c>
      <c r="BS436" s="37" t="str">
        <f t="shared" si="267"/>
        <v>Pass</v>
      </c>
      <c r="BT436" s="38" cm="1">
        <f t="array" ref="BT436">SUM(SUMIF(Survey!CD436,{"&gt;0","&lt;0"})*{1,-1})+SUM(SUMIF(Survey!CY436,{"&gt;0","&lt;0"})*{1,-1})</f>
        <v>0</v>
      </c>
      <c r="BU436" s="38">
        <f>SUM(SUMIF(Survey!DF436:DL436,{"&gt;0","&lt;0"})*{1,-1})+SUM(SUMIF(Survey!DN436:DT436,{"&gt;0","&lt;0"})*{1,-1})</f>
        <v>0</v>
      </c>
      <c r="BV436" s="37">
        <f t="shared" si="268"/>
        <v>0</v>
      </c>
      <c r="BW436" s="37">
        <f t="shared" si="269"/>
        <v>0</v>
      </c>
      <c r="BX436" s="196" t="str">
        <f t="shared" si="270"/>
        <v>Pass</v>
      </c>
      <c r="BY436" s="54" t="b">
        <f>IF(ABS(Survey!$DL436)=0,TRUE,FALSE)</f>
        <v>1</v>
      </c>
      <c r="BZ436" s="53" t="b">
        <f>NOT(ISBLANK(Survey!DM436))</f>
        <v>0</v>
      </c>
      <c r="CA436" s="196" t="str">
        <f t="shared" si="271"/>
        <v>Pass</v>
      </c>
      <c r="CB436" s="54" t="b">
        <f>IF(ABS(Survey!$DT436)=0,TRUE,FALSE)</f>
        <v>1</v>
      </c>
      <c r="CC436" s="53" t="b">
        <f>NOT(ISBLANK(Survey!$DU436))</f>
        <v>0</v>
      </c>
      <c r="CD436" s="196" t="str">
        <f t="shared" si="272"/>
        <v>Fail</v>
      </c>
      <c r="CE436" s="47">
        <f>SUM(SUMIF(Survey!EA436:EC436,{"&gt;0","&lt;0"})*{1,-1})</f>
        <v>0</v>
      </c>
      <c r="CF436" s="50">
        <f t="shared" si="273"/>
        <v>0</v>
      </c>
      <c r="CG436" s="50">
        <f t="shared" si="274"/>
        <v>100</v>
      </c>
      <c r="CH436" s="48" t="b">
        <f>IF(OR(Survey!$M436="ETF",Survey!$M436="ETF, alternative mutual fund",Survey!$M436="Closed-end", Survey!$M436="Split share corp"),TRUE,FALSE)</f>
        <v>0</v>
      </c>
      <c r="CI436" s="196" t="str">
        <f t="shared" si="275"/>
        <v>Fail</v>
      </c>
      <c r="CJ436" s="47">
        <f>SUM(SUMIF(Survey!EE436:EK436,{"&gt;0","&lt;0"})*{1,-1})</f>
        <v>0</v>
      </c>
      <c r="CK436" s="50">
        <f t="shared" si="276"/>
        <v>0</v>
      </c>
      <c r="CL436" s="49">
        <f t="shared" si="277"/>
        <v>100</v>
      </c>
      <c r="CM436" s="196" t="str">
        <f t="shared" si="278"/>
        <v>Fail</v>
      </c>
      <c r="CN436" s="47">
        <f>SUM(SUMIF(Survey!EM436:ES436,{"&gt;0","&lt;0"})*{1,-1})</f>
        <v>0</v>
      </c>
      <c r="CO436" s="50">
        <f t="shared" si="279"/>
        <v>0</v>
      </c>
      <c r="CP436" s="49">
        <f t="shared" si="280"/>
        <v>100</v>
      </c>
    </row>
    <row r="437" spans="1:94">
      <c r="A437" s="1">
        <v>434</v>
      </c>
      <c r="B437" s="37" t="str">
        <f t="shared" si="241"/>
        <v>Pass</v>
      </c>
      <c r="C437" s="37" t="str">
        <f>IF(COUNTBLANK(Survey!B437:ET437)=$C$2, "Pass", "Fail")</f>
        <v>Pass</v>
      </c>
      <c r="D437" s="37" t="str">
        <f t="shared" si="242"/>
        <v>Fail</v>
      </c>
      <c r="F437" s="196" t="str">
        <f t="shared" si="243"/>
        <v>Fail</v>
      </c>
      <c r="G437" s="43">
        <f>COUNTBLANK(Survey!B437:D437)+COUNTBLANK(Survey!G437)+COUNTBLANK(Survey!I437)+COUNTBLANK(Survey!L437:M437)+COUNTBLANK(Survey!P437)+COUNTBLANK(Survey!S437:U437)+COUNTBLANK(Survey!AA437:AC437)+COUNTBLANK(Survey!AF437:AG437)+COUNTBLANK(Survey!AK437)</f>
        <v>17</v>
      </c>
      <c r="H437" s="196" t="str">
        <f t="shared" si="244"/>
        <v>Pass</v>
      </c>
      <c r="I437" s="44">
        <f>LEN(Survey!E437)</f>
        <v>0</v>
      </c>
      <c r="J437" s="196" t="str">
        <f t="shared" si="245"/>
        <v>Pass</v>
      </c>
      <c r="K437" s="43">
        <f>LEN(Survey!F437)</f>
        <v>0</v>
      </c>
      <c r="L437" s="196" t="str">
        <f t="shared" si="246"/>
        <v>Pass</v>
      </c>
      <c r="M437" s="44">
        <f>LEN(Survey!H437)</f>
        <v>0</v>
      </c>
      <c r="N437" s="43" t="str">
        <f>IF(Survey!$L437="Prospectus fund", "Yes", "No")</f>
        <v>No</v>
      </c>
      <c r="O437" s="196" t="str">
        <f t="shared" si="247"/>
        <v>Pass</v>
      </c>
      <c r="P437" s="44">
        <f>MOD((LEN(Survey!J437)+2),11)</f>
        <v>2</v>
      </c>
      <c r="Q437" s="48" t="b">
        <f>IF(OR(Survey!$M437="ETF",Survey!$M437="ETF, alternative mutual fund",Survey!$M437="Closed-end", Survey!$M437="Split share corp", Survey!$I437="Yes"),TRUE,FALSE)</f>
        <v>0</v>
      </c>
      <c r="R437" s="196" t="str">
        <f>IFERROR(IF(AND(OR(U437=V437,V437 = "Either"),NOT(ISBLANK(Survey!K437))),"Pass","Fail"),"Pass")</f>
        <v>Fail</v>
      </c>
      <c r="S437" s="47" cm="1">
        <f t="array" ref="S437">SUM(SUMIF(Survey!BO437:CH437,{"&gt;0","&lt;0"})*{1,-1})</f>
        <v>0</v>
      </c>
      <c r="T437" s="54" cm="1">
        <f t="array" ref="T437">SUM(SUMIF(Survey!BR437,{"&gt;0","&lt;0"})*{1,-1})+SUM(SUMIF(Survey!CB437,{"&gt;0","&lt;0"})*{1,-1})</f>
        <v>0</v>
      </c>
      <c r="U437" s="54">
        <f>Survey!K437</f>
        <v>0</v>
      </c>
      <c r="V437" s="53" t="str">
        <f t="shared" si="248"/>
        <v>Stand-alone</v>
      </c>
      <c r="W437" s="196" t="str">
        <f t="shared" si="249"/>
        <v>Fail</v>
      </c>
      <c r="X437" s="93" cm="1">
        <f t="array" ref="X437">SUM(SUMIF(Survey!BO437:CH437,{"&gt;0","&lt;0"})*{1,-1})+SUM(SUMIF(Survey!CJ437:DC437,{"&gt;0","&lt;0"})*{1,-1})</f>
        <v>0</v>
      </c>
      <c r="Y437" s="93">
        <f>IFERROR(X437/(Survey!$AL437),0)</f>
        <v>0</v>
      </c>
      <c r="Z437" s="198" t="b">
        <f>IF(OR(Survey!$M437="Alternative strategy or hedge",Survey!$M437="Other",Survey!$L437="Prospectus fund"),TRUE,FALSE)</f>
        <v>0</v>
      </c>
      <c r="AA437" s="198" t="b">
        <f>NOT(ISBLANK(Survey!$M437))</f>
        <v>0</v>
      </c>
      <c r="AB437" s="196" t="str">
        <f t="shared" si="250"/>
        <v>Pass</v>
      </c>
      <c r="AC437" s="54" t="b">
        <f>NOT(ISNUMBER(SEARCH("Other",Survey!$P437)))</f>
        <v>1</v>
      </c>
      <c r="AD437" s="53" t="b">
        <f>NOT(ISBLANK(Survey!$Q437))</f>
        <v>0</v>
      </c>
      <c r="AE437" s="239" t="str" cm="1">
        <f t="array" ref="AE437">IF(OR(IF(OR($AG437+$AH437 = 2, $AI437=1), FALSE, TRUE), AND($AF437:$AF437 = 0)),"Pass","Fail")</f>
        <v>Pass</v>
      </c>
      <c r="AF437" s="235">
        <f>COUNTBLANK(Survey!$W437:$Z437)</f>
        <v>4</v>
      </c>
      <c r="AG437" s="235">
        <f>IF(Survey!$I437="Yes",1,0)</f>
        <v>0</v>
      </c>
      <c r="AH437" s="235">
        <f>IF(OR(Survey!$M437="Mutual fund",Survey!$M437="Alternative mutual fund",Survey!$M437="Money market"),1,0)</f>
        <v>0</v>
      </c>
      <c r="AI437" s="240">
        <f>IF(OR(Survey!$M437="ETF",Survey!$M437="ETF, alternative mutual fund"),1,0)</f>
        <v>0</v>
      </c>
      <c r="AJ437" s="196" t="str">
        <f t="shared" si="251"/>
        <v>Pass</v>
      </c>
      <c r="AK437" s="54" t="b">
        <f>NOT(ISNUMBER(SEARCH("Yes",Survey!$AC437)))</f>
        <v>1</v>
      </c>
      <c r="AL437" s="53" t="b">
        <f>IF(COUNTBLANK(Survey!$AD437:$AE437)=0,TRUE, FALSE)</f>
        <v>0</v>
      </c>
      <c r="AM437" s="196" t="str">
        <f t="shared" si="252"/>
        <v>Pass</v>
      </c>
      <c r="AN437" s="54" t="b">
        <f>NOT(ISNUMBER(SEARCH("Yes",Survey!$AF437)))</f>
        <v>1</v>
      </c>
      <c r="AO437" s="53" t="b">
        <f>NOT(ISBLANK(Survey!$AH437))</f>
        <v>0</v>
      </c>
      <c r="AP437" s="196" t="str">
        <f t="shared" si="253"/>
        <v>Pass</v>
      </c>
      <c r="AQ437" s="54" t="b">
        <f>NOT(OR(ISNUMBER(SEARCH("Other",Survey!$AH437)),ISNUMBER(SEARCH("Multiple",Survey!$AH437))))</f>
        <v>1</v>
      </c>
      <c r="AR437" s="53" t="b">
        <f>NOT(ISBLANK(Survey!$AI437))</f>
        <v>0</v>
      </c>
      <c r="AS437" s="196" t="str">
        <f t="shared" si="254"/>
        <v>Fail</v>
      </c>
      <c r="AT437" s="45">
        <f>(Survey!$AL437)</f>
        <v>0</v>
      </c>
      <c r="AU437" s="37" t="str">
        <f t="shared" si="255"/>
        <v>Fail</v>
      </c>
      <c r="AV437" s="38">
        <f>ABS(Survey!$AL437)</f>
        <v>0</v>
      </c>
      <c r="AW437" s="64">
        <f>ABS(Survey!$AM437)+Survey!$AN437-ABS(Survey!$AO437)+ABS(Survey!$AP437)-ABS(Survey!$AQ437)+ABS(Survey!$AR437)-ABS(Survey!$AS437)+Survey!$AT437</f>
        <v>0</v>
      </c>
      <c r="AX437" s="46" t="str">
        <f t="shared" si="256"/>
        <v>No holdings</v>
      </c>
      <c r="AY437" s="37">
        <f t="shared" si="257"/>
        <v>0</v>
      </c>
      <c r="AZ437" s="196" t="str">
        <f t="shared" si="258"/>
        <v>Pass</v>
      </c>
      <c r="BA437" s="54" t="b">
        <f>IF(ABS(Survey!$AT437)=0,TRUE,FALSE)</f>
        <v>1</v>
      </c>
      <c r="BB437" s="53" t="b">
        <f>NOT(ISBLANK(Survey!$AU437))</f>
        <v>0</v>
      </c>
      <c r="BC437" s="37" t="str">
        <f t="shared" si="259"/>
        <v>Fail</v>
      </c>
      <c r="BD437" s="38">
        <f>ABS(Survey!$AL437)</f>
        <v>0</v>
      </c>
      <c r="BE437" s="38" cm="1">
        <f t="array" ref="BE437">SUM(SUMIF(Survey!AW437:BD437,{"&gt;0","&lt;0"})*{1,-1})-SUM(SUMIF(Survey!BF437:BM437,{"&gt;0","&lt;0"})*{1,-1})</f>
        <v>0</v>
      </c>
      <c r="BF437" s="46" t="str">
        <f t="shared" si="260"/>
        <v>No holdings</v>
      </c>
      <c r="BG437" s="37">
        <f t="shared" si="261"/>
        <v>0</v>
      </c>
      <c r="BH437" s="196" t="str">
        <f t="shared" si="262"/>
        <v>Fail</v>
      </c>
      <c r="BI437" s="47">
        <f>ABS(Survey!$AL437)</f>
        <v>0</v>
      </c>
      <c r="BJ437" s="47" cm="1">
        <f t="array" ref="BJ437">SUM(SUMIF(Survey!BO437:CH437,{"&gt;0","&lt;0"})*{1,-1})-SUM(SUMIF(Survey!CJ437:DC437,{"&gt;0","&lt;0"})*{1,-1})</f>
        <v>0</v>
      </c>
      <c r="BK437" s="48" t="str">
        <f t="shared" si="263"/>
        <v>No holdings</v>
      </c>
      <c r="BL437" s="49">
        <f t="shared" si="264"/>
        <v>0</v>
      </c>
      <c r="BM437" s="196" t="str">
        <f t="shared" si="265"/>
        <v>Pass</v>
      </c>
      <c r="BN437" s="54" t="b">
        <f>IF(ABS(Survey!$CH437)=0,TRUE,FALSE)</f>
        <v>1</v>
      </c>
      <c r="BO437" s="53" t="b">
        <f>NOT(ISBLANK(Survey!$CI437))</f>
        <v>0</v>
      </c>
      <c r="BP437" s="196" t="str">
        <f t="shared" si="266"/>
        <v>Pass</v>
      </c>
      <c r="BQ437" s="54" t="b">
        <f>IF(ABS(Survey!$DC437)=0,TRUE,FALSE)</f>
        <v>1</v>
      </c>
      <c r="BR437" s="53" t="b">
        <f>NOT(ISBLANK(Survey!$DD437))</f>
        <v>0</v>
      </c>
      <c r="BS437" s="37" t="str">
        <f t="shared" si="267"/>
        <v>Pass</v>
      </c>
      <c r="BT437" s="38" cm="1">
        <f t="array" ref="BT437">SUM(SUMIF(Survey!CD437,{"&gt;0","&lt;0"})*{1,-1})+SUM(SUMIF(Survey!CY437,{"&gt;0","&lt;0"})*{1,-1})</f>
        <v>0</v>
      </c>
      <c r="BU437" s="38">
        <f>SUM(SUMIF(Survey!DF437:DL437,{"&gt;0","&lt;0"})*{1,-1})+SUM(SUMIF(Survey!DN437:DT437,{"&gt;0","&lt;0"})*{1,-1})</f>
        <v>0</v>
      </c>
      <c r="BV437" s="37">
        <f t="shared" si="268"/>
        <v>0</v>
      </c>
      <c r="BW437" s="37">
        <f t="shared" si="269"/>
        <v>0</v>
      </c>
      <c r="BX437" s="196" t="str">
        <f t="shared" si="270"/>
        <v>Pass</v>
      </c>
      <c r="BY437" s="54" t="b">
        <f>IF(ABS(Survey!$DL437)=0,TRUE,FALSE)</f>
        <v>1</v>
      </c>
      <c r="BZ437" s="53" t="b">
        <f>NOT(ISBLANK(Survey!DM437))</f>
        <v>0</v>
      </c>
      <c r="CA437" s="196" t="str">
        <f t="shared" si="271"/>
        <v>Pass</v>
      </c>
      <c r="CB437" s="54" t="b">
        <f>IF(ABS(Survey!$DT437)=0,TRUE,FALSE)</f>
        <v>1</v>
      </c>
      <c r="CC437" s="53" t="b">
        <f>NOT(ISBLANK(Survey!$DU437))</f>
        <v>0</v>
      </c>
      <c r="CD437" s="196" t="str">
        <f t="shared" si="272"/>
        <v>Fail</v>
      </c>
      <c r="CE437" s="47">
        <f>SUM(SUMIF(Survey!EA437:EC437,{"&gt;0","&lt;0"})*{1,-1})</f>
        <v>0</v>
      </c>
      <c r="CF437" s="50">
        <f t="shared" si="273"/>
        <v>0</v>
      </c>
      <c r="CG437" s="50">
        <f t="shared" si="274"/>
        <v>100</v>
      </c>
      <c r="CH437" s="48" t="b">
        <f>IF(OR(Survey!$M437="ETF",Survey!$M437="ETF, alternative mutual fund",Survey!$M437="Closed-end", Survey!$M437="Split share corp"),TRUE,FALSE)</f>
        <v>0</v>
      </c>
      <c r="CI437" s="196" t="str">
        <f t="shared" si="275"/>
        <v>Fail</v>
      </c>
      <c r="CJ437" s="47">
        <f>SUM(SUMIF(Survey!EE437:EK437,{"&gt;0","&lt;0"})*{1,-1})</f>
        <v>0</v>
      </c>
      <c r="CK437" s="50">
        <f t="shared" si="276"/>
        <v>0</v>
      </c>
      <c r="CL437" s="49">
        <f t="shared" si="277"/>
        <v>100</v>
      </c>
      <c r="CM437" s="196" t="str">
        <f t="shared" si="278"/>
        <v>Fail</v>
      </c>
      <c r="CN437" s="47">
        <f>SUM(SUMIF(Survey!EM437:ES437,{"&gt;0","&lt;0"})*{1,-1})</f>
        <v>0</v>
      </c>
      <c r="CO437" s="50">
        <f t="shared" si="279"/>
        <v>0</v>
      </c>
      <c r="CP437" s="49">
        <f t="shared" si="280"/>
        <v>100</v>
      </c>
    </row>
    <row r="438" spans="1:94">
      <c r="A438" s="1">
        <v>435</v>
      </c>
      <c r="B438" s="37" t="str">
        <f t="shared" si="241"/>
        <v>Pass</v>
      </c>
      <c r="C438" s="37" t="str">
        <f>IF(COUNTBLANK(Survey!B438:ET438)=$C$2, "Pass", "Fail")</f>
        <v>Pass</v>
      </c>
      <c r="D438" s="37" t="str">
        <f t="shared" si="242"/>
        <v>Fail</v>
      </c>
      <c r="F438" s="196" t="str">
        <f t="shared" si="243"/>
        <v>Fail</v>
      </c>
      <c r="G438" s="43">
        <f>COUNTBLANK(Survey!B438:D438)+COUNTBLANK(Survey!G438)+COUNTBLANK(Survey!I438)+COUNTBLANK(Survey!L438:M438)+COUNTBLANK(Survey!P438)+COUNTBLANK(Survey!S438:U438)+COUNTBLANK(Survey!AA438:AC438)+COUNTBLANK(Survey!AF438:AG438)+COUNTBLANK(Survey!AK438)</f>
        <v>17</v>
      </c>
      <c r="H438" s="196" t="str">
        <f t="shared" si="244"/>
        <v>Pass</v>
      </c>
      <c r="I438" s="44">
        <f>LEN(Survey!E438)</f>
        <v>0</v>
      </c>
      <c r="J438" s="196" t="str">
        <f t="shared" si="245"/>
        <v>Pass</v>
      </c>
      <c r="K438" s="43">
        <f>LEN(Survey!F438)</f>
        <v>0</v>
      </c>
      <c r="L438" s="196" t="str">
        <f t="shared" si="246"/>
        <v>Pass</v>
      </c>
      <c r="M438" s="44">
        <f>LEN(Survey!H438)</f>
        <v>0</v>
      </c>
      <c r="N438" s="43" t="str">
        <f>IF(Survey!$L438="Prospectus fund", "Yes", "No")</f>
        <v>No</v>
      </c>
      <c r="O438" s="196" t="str">
        <f t="shared" si="247"/>
        <v>Pass</v>
      </c>
      <c r="P438" s="44">
        <f>MOD((LEN(Survey!J438)+2),11)</f>
        <v>2</v>
      </c>
      <c r="Q438" s="48" t="b">
        <f>IF(OR(Survey!$M438="ETF",Survey!$M438="ETF, alternative mutual fund",Survey!$M438="Closed-end", Survey!$M438="Split share corp", Survey!$I438="Yes"),TRUE,FALSE)</f>
        <v>0</v>
      </c>
      <c r="R438" s="196" t="str">
        <f>IFERROR(IF(AND(OR(U438=V438,V438 = "Either"),NOT(ISBLANK(Survey!K438))),"Pass","Fail"),"Pass")</f>
        <v>Fail</v>
      </c>
      <c r="S438" s="47" cm="1">
        <f t="array" ref="S438">SUM(SUMIF(Survey!BO438:CH438,{"&gt;0","&lt;0"})*{1,-1})</f>
        <v>0</v>
      </c>
      <c r="T438" s="54" cm="1">
        <f t="array" ref="T438">SUM(SUMIF(Survey!BR438,{"&gt;0","&lt;0"})*{1,-1})+SUM(SUMIF(Survey!CB438,{"&gt;0","&lt;0"})*{1,-1})</f>
        <v>0</v>
      </c>
      <c r="U438" s="54">
        <f>Survey!K438</f>
        <v>0</v>
      </c>
      <c r="V438" s="53" t="str">
        <f t="shared" si="248"/>
        <v>Stand-alone</v>
      </c>
      <c r="W438" s="196" t="str">
        <f t="shared" si="249"/>
        <v>Fail</v>
      </c>
      <c r="X438" s="93" cm="1">
        <f t="array" ref="X438">SUM(SUMIF(Survey!BO438:CH438,{"&gt;0","&lt;0"})*{1,-1})+SUM(SUMIF(Survey!CJ438:DC438,{"&gt;0","&lt;0"})*{1,-1})</f>
        <v>0</v>
      </c>
      <c r="Y438" s="93">
        <f>IFERROR(X438/(Survey!$AL438),0)</f>
        <v>0</v>
      </c>
      <c r="Z438" s="198" t="b">
        <f>IF(OR(Survey!$M438="Alternative strategy or hedge",Survey!$M438="Other",Survey!$L438="Prospectus fund"),TRUE,FALSE)</f>
        <v>0</v>
      </c>
      <c r="AA438" s="198" t="b">
        <f>NOT(ISBLANK(Survey!$M438))</f>
        <v>0</v>
      </c>
      <c r="AB438" s="196" t="str">
        <f t="shared" si="250"/>
        <v>Pass</v>
      </c>
      <c r="AC438" s="54" t="b">
        <f>NOT(ISNUMBER(SEARCH("Other",Survey!$P438)))</f>
        <v>1</v>
      </c>
      <c r="AD438" s="53" t="b">
        <f>NOT(ISBLANK(Survey!$Q438))</f>
        <v>0</v>
      </c>
      <c r="AE438" s="239" t="str" cm="1">
        <f t="array" ref="AE438">IF(OR(IF(OR($AG438+$AH438 = 2, $AI438=1), FALSE, TRUE), AND($AF438:$AF438 = 0)),"Pass","Fail")</f>
        <v>Pass</v>
      </c>
      <c r="AF438" s="235">
        <f>COUNTBLANK(Survey!$W438:$Z438)</f>
        <v>4</v>
      </c>
      <c r="AG438" s="235">
        <f>IF(Survey!$I438="Yes",1,0)</f>
        <v>0</v>
      </c>
      <c r="AH438" s="235">
        <f>IF(OR(Survey!$M438="Mutual fund",Survey!$M438="Alternative mutual fund",Survey!$M438="Money market"),1,0)</f>
        <v>0</v>
      </c>
      <c r="AI438" s="240">
        <f>IF(OR(Survey!$M438="ETF",Survey!$M438="ETF, alternative mutual fund"),1,0)</f>
        <v>0</v>
      </c>
      <c r="AJ438" s="196" t="str">
        <f t="shared" si="251"/>
        <v>Pass</v>
      </c>
      <c r="AK438" s="54" t="b">
        <f>NOT(ISNUMBER(SEARCH("Yes",Survey!$AC438)))</f>
        <v>1</v>
      </c>
      <c r="AL438" s="53" t="b">
        <f>IF(COUNTBLANK(Survey!$AD438:$AE438)=0,TRUE, FALSE)</f>
        <v>0</v>
      </c>
      <c r="AM438" s="196" t="str">
        <f t="shared" si="252"/>
        <v>Pass</v>
      </c>
      <c r="AN438" s="54" t="b">
        <f>NOT(ISNUMBER(SEARCH("Yes",Survey!$AF438)))</f>
        <v>1</v>
      </c>
      <c r="AO438" s="53" t="b">
        <f>NOT(ISBLANK(Survey!$AH438))</f>
        <v>0</v>
      </c>
      <c r="AP438" s="196" t="str">
        <f t="shared" si="253"/>
        <v>Pass</v>
      </c>
      <c r="AQ438" s="54" t="b">
        <f>NOT(OR(ISNUMBER(SEARCH("Other",Survey!$AH438)),ISNUMBER(SEARCH("Multiple",Survey!$AH438))))</f>
        <v>1</v>
      </c>
      <c r="AR438" s="53" t="b">
        <f>NOT(ISBLANK(Survey!$AI438))</f>
        <v>0</v>
      </c>
      <c r="AS438" s="196" t="str">
        <f t="shared" si="254"/>
        <v>Fail</v>
      </c>
      <c r="AT438" s="45">
        <f>(Survey!$AL438)</f>
        <v>0</v>
      </c>
      <c r="AU438" s="37" t="str">
        <f t="shared" si="255"/>
        <v>Fail</v>
      </c>
      <c r="AV438" s="38">
        <f>ABS(Survey!$AL438)</f>
        <v>0</v>
      </c>
      <c r="AW438" s="64">
        <f>ABS(Survey!$AM438)+Survey!$AN438-ABS(Survey!$AO438)+ABS(Survey!$AP438)-ABS(Survey!$AQ438)+ABS(Survey!$AR438)-ABS(Survey!$AS438)+Survey!$AT438</f>
        <v>0</v>
      </c>
      <c r="AX438" s="46" t="str">
        <f t="shared" si="256"/>
        <v>No holdings</v>
      </c>
      <c r="AY438" s="37">
        <f t="shared" si="257"/>
        <v>0</v>
      </c>
      <c r="AZ438" s="196" t="str">
        <f t="shared" si="258"/>
        <v>Pass</v>
      </c>
      <c r="BA438" s="54" t="b">
        <f>IF(ABS(Survey!$AT438)=0,TRUE,FALSE)</f>
        <v>1</v>
      </c>
      <c r="BB438" s="53" t="b">
        <f>NOT(ISBLANK(Survey!$AU438))</f>
        <v>0</v>
      </c>
      <c r="BC438" s="37" t="str">
        <f t="shared" si="259"/>
        <v>Fail</v>
      </c>
      <c r="BD438" s="38">
        <f>ABS(Survey!$AL438)</f>
        <v>0</v>
      </c>
      <c r="BE438" s="38" cm="1">
        <f t="array" ref="BE438">SUM(SUMIF(Survey!AW438:BD438,{"&gt;0","&lt;0"})*{1,-1})-SUM(SUMIF(Survey!BF438:BM438,{"&gt;0","&lt;0"})*{1,-1})</f>
        <v>0</v>
      </c>
      <c r="BF438" s="46" t="str">
        <f t="shared" si="260"/>
        <v>No holdings</v>
      </c>
      <c r="BG438" s="37">
        <f t="shared" si="261"/>
        <v>0</v>
      </c>
      <c r="BH438" s="196" t="str">
        <f t="shared" si="262"/>
        <v>Fail</v>
      </c>
      <c r="BI438" s="47">
        <f>ABS(Survey!$AL438)</f>
        <v>0</v>
      </c>
      <c r="BJ438" s="47" cm="1">
        <f t="array" ref="BJ438">SUM(SUMIF(Survey!BO438:CH438,{"&gt;0","&lt;0"})*{1,-1})-SUM(SUMIF(Survey!CJ438:DC438,{"&gt;0","&lt;0"})*{1,-1})</f>
        <v>0</v>
      </c>
      <c r="BK438" s="48" t="str">
        <f t="shared" si="263"/>
        <v>No holdings</v>
      </c>
      <c r="BL438" s="49">
        <f t="shared" si="264"/>
        <v>0</v>
      </c>
      <c r="BM438" s="196" t="str">
        <f t="shared" si="265"/>
        <v>Pass</v>
      </c>
      <c r="BN438" s="54" t="b">
        <f>IF(ABS(Survey!$CH438)=0,TRUE,FALSE)</f>
        <v>1</v>
      </c>
      <c r="BO438" s="53" t="b">
        <f>NOT(ISBLANK(Survey!$CI438))</f>
        <v>0</v>
      </c>
      <c r="BP438" s="196" t="str">
        <f t="shared" si="266"/>
        <v>Pass</v>
      </c>
      <c r="BQ438" s="54" t="b">
        <f>IF(ABS(Survey!$DC438)=0,TRUE,FALSE)</f>
        <v>1</v>
      </c>
      <c r="BR438" s="53" t="b">
        <f>NOT(ISBLANK(Survey!$DD438))</f>
        <v>0</v>
      </c>
      <c r="BS438" s="37" t="str">
        <f t="shared" si="267"/>
        <v>Pass</v>
      </c>
      <c r="BT438" s="38" cm="1">
        <f t="array" ref="BT438">SUM(SUMIF(Survey!CD438,{"&gt;0","&lt;0"})*{1,-1})+SUM(SUMIF(Survey!CY438,{"&gt;0","&lt;0"})*{1,-1})</f>
        <v>0</v>
      </c>
      <c r="BU438" s="38">
        <f>SUM(SUMIF(Survey!DF438:DL438,{"&gt;0","&lt;0"})*{1,-1})+SUM(SUMIF(Survey!DN438:DT438,{"&gt;0","&lt;0"})*{1,-1})</f>
        <v>0</v>
      </c>
      <c r="BV438" s="37">
        <f t="shared" si="268"/>
        <v>0</v>
      </c>
      <c r="BW438" s="37">
        <f t="shared" si="269"/>
        <v>0</v>
      </c>
      <c r="BX438" s="196" t="str">
        <f t="shared" si="270"/>
        <v>Pass</v>
      </c>
      <c r="BY438" s="54" t="b">
        <f>IF(ABS(Survey!$DL438)=0,TRUE,FALSE)</f>
        <v>1</v>
      </c>
      <c r="BZ438" s="53" t="b">
        <f>NOT(ISBLANK(Survey!DM438))</f>
        <v>0</v>
      </c>
      <c r="CA438" s="196" t="str">
        <f t="shared" si="271"/>
        <v>Pass</v>
      </c>
      <c r="CB438" s="54" t="b">
        <f>IF(ABS(Survey!$DT438)=0,TRUE,FALSE)</f>
        <v>1</v>
      </c>
      <c r="CC438" s="53" t="b">
        <f>NOT(ISBLANK(Survey!$DU438))</f>
        <v>0</v>
      </c>
      <c r="CD438" s="196" t="str">
        <f t="shared" si="272"/>
        <v>Fail</v>
      </c>
      <c r="CE438" s="47">
        <f>SUM(SUMIF(Survey!EA438:EC438,{"&gt;0","&lt;0"})*{1,-1})</f>
        <v>0</v>
      </c>
      <c r="CF438" s="50">
        <f t="shared" si="273"/>
        <v>0</v>
      </c>
      <c r="CG438" s="50">
        <f t="shared" si="274"/>
        <v>100</v>
      </c>
      <c r="CH438" s="48" t="b">
        <f>IF(OR(Survey!$M438="ETF",Survey!$M438="ETF, alternative mutual fund",Survey!$M438="Closed-end", Survey!$M438="Split share corp"),TRUE,FALSE)</f>
        <v>0</v>
      </c>
      <c r="CI438" s="196" t="str">
        <f t="shared" si="275"/>
        <v>Fail</v>
      </c>
      <c r="CJ438" s="47">
        <f>SUM(SUMIF(Survey!EE438:EK438,{"&gt;0","&lt;0"})*{1,-1})</f>
        <v>0</v>
      </c>
      <c r="CK438" s="50">
        <f t="shared" si="276"/>
        <v>0</v>
      </c>
      <c r="CL438" s="49">
        <f t="shared" si="277"/>
        <v>100</v>
      </c>
      <c r="CM438" s="196" t="str">
        <f t="shared" si="278"/>
        <v>Fail</v>
      </c>
      <c r="CN438" s="47">
        <f>SUM(SUMIF(Survey!EM438:ES438,{"&gt;0","&lt;0"})*{1,-1})</f>
        <v>0</v>
      </c>
      <c r="CO438" s="50">
        <f t="shared" si="279"/>
        <v>0</v>
      </c>
      <c r="CP438" s="49">
        <f t="shared" si="280"/>
        <v>100</v>
      </c>
    </row>
    <row r="439" spans="1:94">
      <c r="A439" s="1">
        <v>436</v>
      </c>
      <c r="B439" s="37" t="str">
        <f t="shared" si="241"/>
        <v>Pass</v>
      </c>
      <c r="C439" s="37" t="str">
        <f>IF(COUNTBLANK(Survey!B439:ET439)=$C$2, "Pass", "Fail")</f>
        <v>Pass</v>
      </c>
      <c r="D439" s="37" t="str">
        <f t="shared" si="242"/>
        <v>Fail</v>
      </c>
      <c r="F439" s="196" t="str">
        <f t="shared" si="243"/>
        <v>Fail</v>
      </c>
      <c r="G439" s="43">
        <f>COUNTBLANK(Survey!B439:D439)+COUNTBLANK(Survey!G439)+COUNTBLANK(Survey!I439)+COUNTBLANK(Survey!L439:M439)+COUNTBLANK(Survey!P439)+COUNTBLANK(Survey!S439:U439)+COUNTBLANK(Survey!AA439:AC439)+COUNTBLANK(Survey!AF439:AG439)+COUNTBLANK(Survey!AK439)</f>
        <v>17</v>
      </c>
      <c r="H439" s="196" t="str">
        <f t="shared" si="244"/>
        <v>Pass</v>
      </c>
      <c r="I439" s="44">
        <f>LEN(Survey!E439)</f>
        <v>0</v>
      </c>
      <c r="J439" s="196" t="str">
        <f t="shared" si="245"/>
        <v>Pass</v>
      </c>
      <c r="K439" s="43">
        <f>LEN(Survey!F439)</f>
        <v>0</v>
      </c>
      <c r="L439" s="196" t="str">
        <f t="shared" si="246"/>
        <v>Pass</v>
      </c>
      <c r="M439" s="44">
        <f>LEN(Survey!H439)</f>
        <v>0</v>
      </c>
      <c r="N439" s="43" t="str">
        <f>IF(Survey!$L439="Prospectus fund", "Yes", "No")</f>
        <v>No</v>
      </c>
      <c r="O439" s="196" t="str">
        <f t="shared" si="247"/>
        <v>Pass</v>
      </c>
      <c r="P439" s="44">
        <f>MOD((LEN(Survey!J439)+2),11)</f>
        <v>2</v>
      </c>
      <c r="Q439" s="48" t="b">
        <f>IF(OR(Survey!$M439="ETF",Survey!$M439="ETF, alternative mutual fund",Survey!$M439="Closed-end", Survey!$M439="Split share corp", Survey!$I439="Yes"),TRUE,FALSE)</f>
        <v>0</v>
      </c>
      <c r="R439" s="196" t="str">
        <f>IFERROR(IF(AND(OR(U439=V439,V439 = "Either"),NOT(ISBLANK(Survey!K439))),"Pass","Fail"),"Pass")</f>
        <v>Fail</v>
      </c>
      <c r="S439" s="47" cm="1">
        <f t="array" ref="S439">SUM(SUMIF(Survey!BO439:CH439,{"&gt;0","&lt;0"})*{1,-1})</f>
        <v>0</v>
      </c>
      <c r="T439" s="54" cm="1">
        <f t="array" ref="T439">SUM(SUMIF(Survey!BR439,{"&gt;0","&lt;0"})*{1,-1})+SUM(SUMIF(Survey!CB439,{"&gt;0","&lt;0"})*{1,-1})</f>
        <v>0</v>
      </c>
      <c r="U439" s="54">
        <f>Survey!K439</f>
        <v>0</v>
      </c>
      <c r="V439" s="53" t="str">
        <f t="shared" si="248"/>
        <v>Stand-alone</v>
      </c>
      <c r="W439" s="196" t="str">
        <f t="shared" si="249"/>
        <v>Fail</v>
      </c>
      <c r="X439" s="93" cm="1">
        <f t="array" ref="X439">SUM(SUMIF(Survey!BO439:CH439,{"&gt;0","&lt;0"})*{1,-1})+SUM(SUMIF(Survey!CJ439:DC439,{"&gt;0","&lt;0"})*{1,-1})</f>
        <v>0</v>
      </c>
      <c r="Y439" s="93">
        <f>IFERROR(X439/(Survey!$AL439),0)</f>
        <v>0</v>
      </c>
      <c r="Z439" s="198" t="b">
        <f>IF(OR(Survey!$M439="Alternative strategy or hedge",Survey!$M439="Other",Survey!$L439="Prospectus fund"),TRUE,FALSE)</f>
        <v>0</v>
      </c>
      <c r="AA439" s="198" t="b">
        <f>NOT(ISBLANK(Survey!$M439))</f>
        <v>0</v>
      </c>
      <c r="AB439" s="196" t="str">
        <f t="shared" si="250"/>
        <v>Pass</v>
      </c>
      <c r="AC439" s="54" t="b">
        <f>NOT(ISNUMBER(SEARCH("Other",Survey!$P439)))</f>
        <v>1</v>
      </c>
      <c r="AD439" s="53" t="b">
        <f>NOT(ISBLANK(Survey!$Q439))</f>
        <v>0</v>
      </c>
      <c r="AE439" s="239" t="str" cm="1">
        <f t="array" ref="AE439">IF(OR(IF(OR($AG439+$AH439 = 2, $AI439=1), FALSE, TRUE), AND($AF439:$AF439 = 0)),"Pass","Fail")</f>
        <v>Pass</v>
      </c>
      <c r="AF439" s="235">
        <f>COUNTBLANK(Survey!$W439:$Z439)</f>
        <v>4</v>
      </c>
      <c r="AG439" s="235">
        <f>IF(Survey!$I439="Yes",1,0)</f>
        <v>0</v>
      </c>
      <c r="AH439" s="235">
        <f>IF(OR(Survey!$M439="Mutual fund",Survey!$M439="Alternative mutual fund",Survey!$M439="Money market"),1,0)</f>
        <v>0</v>
      </c>
      <c r="AI439" s="240">
        <f>IF(OR(Survey!$M439="ETF",Survey!$M439="ETF, alternative mutual fund"),1,0)</f>
        <v>0</v>
      </c>
      <c r="AJ439" s="196" t="str">
        <f t="shared" si="251"/>
        <v>Pass</v>
      </c>
      <c r="AK439" s="54" t="b">
        <f>NOT(ISNUMBER(SEARCH("Yes",Survey!$AC439)))</f>
        <v>1</v>
      </c>
      <c r="AL439" s="53" t="b">
        <f>IF(COUNTBLANK(Survey!$AD439:$AE439)=0,TRUE, FALSE)</f>
        <v>0</v>
      </c>
      <c r="AM439" s="196" t="str">
        <f t="shared" si="252"/>
        <v>Pass</v>
      </c>
      <c r="AN439" s="54" t="b">
        <f>NOT(ISNUMBER(SEARCH("Yes",Survey!$AF439)))</f>
        <v>1</v>
      </c>
      <c r="AO439" s="53" t="b">
        <f>NOT(ISBLANK(Survey!$AH439))</f>
        <v>0</v>
      </c>
      <c r="AP439" s="196" t="str">
        <f t="shared" si="253"/>
        <v>Pass</v>
      </c>
      <c r="AQ439" s="54" t="b">
        <f>NOT(OR(ISNUMBER(SEARCH("Other",Survey!$AH439)),ISNUMBER(SEARCH("Multiple",Survey!$AH439))))</f>
        <v>1</v>
      </c>
      <c r="AR439" s="53" t="b">
        <f>NOT(ISBLANK(Survey!$AI439))</f>
        <v>0</v>
      </c>
      <c r="AS439" s="196" t="str">
        <f t="shared" si="254"/>
        <v>Fail</v>
      </c>
      <c r="AT439" s="45">
        <f>(Survey!$AL439)</f>
        <v>0</v>
      </c>
      <c r="AU439" s="37" t="str">
        <f t="shared" si="255"/>
        <v>Fail</v>
      </c>
      <c r="AV439" s="38">
        <f>ABS(Survey!$AL439)</f>
        <v>0</v>
      </c>
      <c r="AW439" s="64">
        <f>ABS(Survey!$AM439)+Survey!$AN439-ABS(Survey!$AO439)+ABS(Survey!$AP439)-ABS(Survey!$AQ439)+ABS(Survey!$AR439)-ABS(Survey!$AS439)+Survey!$AT439</f>
        <v>0</v>
      </c>
      <c r="AX439" s="46" t="str">
        <f t="shared" si="256"/>
        <v>No holdings</v>
      </c>
      <c r="AY439" s="37">
        <f t="shared" si="257"/>
        <v>0</v>
      </c>
      <c r="AZ439" s="196" t="str">
        <f t="shared" si="258"/>
        <v>Pass</v>
      </c>
      <c r="BA439" s="54" t="b">
        <f>IF(ABS(Survey!$AT439)=0,TRUE,FALSE)</f>
        <v>1</v>
      </c>
      <c r="BB439" s="53" t="b">
        <f>NOT(ISBLANK(Survey!$AU439))</f>
        <v>0</v>
      </c>
      <c r="BC439" s="37" t="str">
        <f t="shared" si="259"/>
        <v>Fail</v>
      </c>
      <c r="BD439" s="38">
        <f>ABS(Survey!$AL439)</f>
        <v>0</v>
      </c>
      <c r="BE439" s="38" cm="1">
        <f t="array" ref="BE439">SUM(SUMIF(Survey!AW439:BD439,{"&gt;0","&lt;0"})*{1,-1})-SUM(SUMIF(Survey!BF439:BM439,{"&gt;0","&lt;0"})*{1,-1})</f>
        <v>0</v>
      </c>
      <c r="BF439" s="46" t="str">
        <f t="shared" si="260"/>
        <v>No holdings</v>
      </c>
      <c r="BG439" s="37">
        <f t="shared" si="261"/>
        <v>0</v>
      </c>
      <c r="BH439" s="196" t="str">
        <f t="shared" si="262"/>
        <v>Fail</v>
      </c>
      <c r="BI439" s="47">
        <f>ABS(Survey!$AL439)</f>
        <v>0</v>
      </c>
      <c r="BJ439" s="47" cm="1">
        <f t="array" ref="BJ439">SUM(SUMIF(Survey!BO439:CH439,{"&gt;0","&lt;0"})*{1,-1})-SUM(SUMIF(Survey!CJ439:DC439,{"&gt;0","&lt;0"})*{1,-1})</f>
        <v>0</v>
      </c>
      <c r="BK439" s="48" t="str">
        <f t="shared" si="263"/>
        <v>No holdings</v>
      </c>
      <c r="BL439" s="49">
        <f t="shared" si="264"/>
        <v>0</v>
      </c>
      <c r="BM439" s="196" t="str">
        <f t="shared" si="265"/>
        <v>Pass</v>
      </c>
      <c r="BN439" s="54" t="b">
        <f>IF(ABS(Survey!$CH439)=0,TRUE,FALSE)</f>
        <v>1</v>
      </c>
      <c r="BO439" s="53" t="b">
        <f>NOT(ISBLANK(Survey!$CI439))</f>
        <v>0</v>
      </c>
      <c r="BP439" s="196" t="str">
        <f t="shared" si="266"/>
        <v>Pass</v>
      </c>
      <c r="BQ439" s="54" t="b">
        <f>IF(ABS(Survey!$DC439)=0,TRUE,FALSE)</f>
        <v>1</v>
      </c>
      <c r="BR439" s="53" t="b">
        <f>NOT(ISBLANK(Survey!$DD439))</f>
        <v>0</v>
      </c>
      <c r="BS439" s="37" t="str">
        <f t="shared" si="267"/>
        <v>Pass</v>
      </c>
      <c r="BT439" s="38" cm="1">
        <f t="array" ref="BT439">SUM(SUMIF(Survey!CD439,{"&gt;0","&lt;0"})*{1,-1})+SUM(SUMIF(Survey!CY439,{"&gt;0","&lt;0"})*{1,-1})</f>
        <v>0</v>
      </c>
      <c r="BU439" s="38">
        <f>SUM(SUMIF(Survey!DF439:DL439,{"&gt;0","&lt;0"})*{1,-1})+SUM(SUMIF(Survey!DN439:DT439,{"&gt;0","&lt;0"})*{1,-1})</f>
        <v>0</v>
      </c>
      <c r="BV439" s="37">
        <f t="shared" si="268"/>
        <v>0</v>
      </c>
      <c r="BW439" s="37">
        <f t="shared" si="269"/>
        <v>0</v>
      </c>
      <c r="BX439" s="196" t="str">
        <f t="shared" si="270"/>
        <v>Pass</v>
      </c>
      <c r="BY439" s="54" t="b">
        <f>IF(ABS(Survey!$DL439)=0,TRUE,FALSE)</f>
        <v>1</v>
      </c>
      <c r="BZ439" s="53" t="b">
        <f>NOT(ISBLANK(Survey!DM439))</f>
        <v>0</v>
      </c>
      <c r="CA439" s="196" t="str">
        <f t="shared" si="271"/>
        <v>Pass</v>
      </c>
      <c r="CB439" s="54" t="b">
        <f>IF(ABS(Survey!$DT439)=0,TRUE,FALSE)</f>
        <v>1</v>
      </c>
      <c r="CC439" s="53" t="b">
        <f>NOT(ISBLANK(Survey!$DU439))</f>
        <v>0</v>
      </c>
      <c r="CD439" s="196" t="str">
        <f t="shared" si="272"/>
        <v>Fail</v>
      </c>
      <c r="CE439" s="47">
        <f>SUM(SUMIF(Survey!EA439:EC439,{"&gt;0","&lt;0"})*{1,-1})</f>
        <v>0</v>
      </c>
      <c r="CF439" s="50">
        <f t="shared" si="273"/>
        <v>0</v>
      </c>
      <c r="CG439" s="50">
        <f t="shared" si="274"/>
        <v>100</v>
      </c>
      <c r="CH439" s="48" t="b">
        <f>IF(OR(Survey!$M439="ETF",Survey!$M439="ETF, alternative mutual fund",Survey!$M439="Closed-end", Survey!$M439="Split share corp"),TRUE,FALSE)</f>
        <v>0</v>
      </c>
      <c r="CI439" s="196" t="str">
        <f t="shared" si="275"/>
        <v>Fail</v>
      </c>
      <c r="CJ439" s="47">
        <f>SUM(SUMIF(Survey!EE439:EK439,{"&gt;0","&lt;0"})*{1,-1})</f>
        <v>0</v>
      </c>
      <c r="CK439" s="50">
        <f t="shared" si="276"/>
        <v>0</v>
      </c>
      <c r="CL439" s="49">
        <f t="shared" si="277"/>
        <v>100</v>
      </c>
      <c r="CM439" s="196" t="str">
        <f t="shared" si="278"/>
        <v>Fail</v>
      </c>
      <c r="CN439" s="47">
        <f>SUM(SUMIF(Survey!EM439:ES439,{"&gt;0","&lt;0"})*{1,-1})</f>
        <v>0</v>
      </c>
      <c r="CO439" s="50">
        <f t="shared" si="279"/>
        <v>0</v>
      </c>
      <c r="CP439" s="49">
        <f t="shared" si="280"/>
        <v>100</v>
      </c>
    </row>
    <row r="440" spans="1:94">
      <c r="A440" s="1">
        <v>437</v>
      </c>
      <c r="B440" s="37" t="str">
        <f t="shared" si="241"/>
        <v>Pass</v>
      </c>
      <c r="C440" s="37" t="str">
        <f>IF(COUNTBLANK(Survey!B440:ET440)=$C$2, "Pass", "Fail")</f>
        <v>Pass</v>
      </c>
      <c r="D440" s="37" t="str">
        <f t="shared" si="242"/>
        <v>Fail</v>
      </c>
      <c r="F440" s="196" t="str">
        <f t="shared" si="243"/>
        <v>Fail</v>
      </c>
      <c r="G440" s="43">
        <f>COUNTBLANK(Survey!B440:D440)+COUNTBLANK(Survey!G440)+COUNTBLANK(Survey!I440)+COUNTBLANK(Survey!L440:M440)+COUNTBLANK(Survey!P440)+COUNTBLANK(Survey!S440:U440)+COUNTBLANK(Survey!AA440:AC440)+COUNTBLANK(Survey!AF440:AG440)+COUNTBLANK(Survey!AK440)</f>
        <v>17</v>
      </c>
      <c r="H440" s="196" t="str">
        <f t="shared" si="244"/>
        <v>Pass</v>
      </c>
      <c r="I440" s="44">
        <f>LEN(Survey!E440)</f>
        <v>0</v>
      </c>
      <c r="J440" s="196" t="str">
        <f t="shared" si="245"/>
        <v>Pass</v>
      </c>
      <c r="K440" s="43">
        <f>LEN(Survey!F440)</f>
        <v>0</v>
      </c>
      <c r="L440" s="196" t="str">
        <f t="shared" si="246"/>
        <v>Pass</v>
      </c>
      <c r="M440" s="44">
        <f>LEN(Survey!H440)</f>
        <v>0</v>
      </c>
      <c r="N440" s="43" t="str">
        <f>IF(Survey!$L440="Prospectus fund", "Yes", "No")</f>
        <v>No</v>
      </c>
      <c r="O440" s="196" t="str">
        <f t="shared" si="247"/>
        <v>Pass</v>
      </c>
      <c r="P440" s="44">
        <f>MOD((LEN(Survey!J440)+2),11)</f>
        <v>2</v>
      </c>
      <c r="Q440" s="48" t="b">
        <f>IF(OR(Survey!$M440="ETF",Survey!$M440="ETF, alternative mutual fund",Survey!$M440="Closed-end", Survey!$M440="Split share corp", Survey!$I440="Yes"),TRUE,FALSE)</f>
        <v>0</v>
      </c>
      <c r="R440" s="196" t="str">
        <f>IFERROR(IF(AND(OR(U440=V440,V440 = "Either"),NOT(ISBLANK(Survey!K440))),"Pass","Fail"),"Pass")</f>
        <v>Fail</v>
      </c>
      <c r="S440" s="47" cm="1">
        <f t="array" ref="S440">SUM(SUMIF(Survey!BO440:CH440,{"&gt;0","&lt;0"})*{1,-1})</f>
        <v>0</v>
      </c>
      <c r="T440" s="54" cm="1">
        <f t="array" ref="T440">SUM(SUMIF(Survey!BR440,{"&gt;0","&lt;0"})*{1,-1})+SUM(SUMIF(Survey!CB440,{"&gt;0","&lt;0"})*{1,-1})</f>
        <v>0</v>
      </c>
      <c r="U440" s="54">
        <f>Survey!K440</f>
        <v>0</v>
      </c>
      <c r="V440" s="53" t="str">
        <f t="shared" si="248"/>
        <v>Stand-alone</v>
      </c>
      <c r="W440" s="196" t="str">
        <f t="shared" si="249"/>
        <v>Fail</v>
      </c>
      <c r="X440" s="93" cm="1">
        <f t="array" ref="X440">SUM(SUMIF(Survey!BO440:CH440,{"&gt;0","&lt;0"})*{1,-1})+SUM(SUMIF(Survey!CJ440:DC440,{"&gt;0","&lt;0"})*{1,-1})</f>
        <v>0</v>
      </c>
      <c r="Y440" s="93">
        <f>IFERROR(X440/(Survey!$AL440),0)</f>
        <v>0</v>
      </c>
      <c r="Z440" s="198" t="b">
        <f>IF(OR(Survey!$M440="Alternative strategy or hedge",Survey!$M440="Other",Survey!$L440="Prospectus fund"),TRUE,FALSE)</f>
        <v>0</v>
      </c>
      <c r="AA440" s="198" t="b">
        <f>NOT(ISBLANK(Survey!$M440))</f>
        <v>0</v>
      </c>
      <c r="AB440" s="196" t="str">
        <f t="shared" si="250"/>
        <v>Pass</v>
      </c>
      <c r="AC440" s="54" t="b">
        <f>NOT(ISNUMBER(SEARCH("Other",Survey!$P440)))</f>
        <v>1</v>
      </c>
      <c r="AD440" s="53" t="b">
        <f>NOT(ISBLANK(Survey!$Q440))</f>
        <v>0</v>
      </c>
      <c r="AE440" s="239" t="str" cm="1">
        <f t="array" ref="AE440">IF(OR(IF(OR($AG440+$AH440 = 2, $AI440=1), FALSE, TRUE), AND($AF440:$AF440 = 0)),"Pass","Fail")</f>
        <v>Pass</v>
      </c>
      <c r="AF440" s="235">
        <f>COUNTBLANK(Survey!$W440:$Z440)</f>
        <v>4</v>
      </c>
      <c r="AG440" s="235">
        <f>IF(Survey!$I440="Yes",1,0)</f>
        <v>0</v>
      </c>
      <c r="AH440" s="235">
        <f>IF(OR(Survey!$M440="Mutual fund",Survey!$M440="Alternative mutual fund",Survey!$M440="Money market"),1,0)</f>
        <v>0</v>
      </c>
      <c r="AI440" s="240">
        <f>IF(OR(Survey!$M440="ETF",Survey!$M440="ETF, alternative mutual fund"),1,0)</f>
        <v>0</v>
      </c>
      <c r="AJ440" s="196" t="str">
        <f t="shared" si="251"/>
        <v>Pass</v>
      </c>
      <c r="AK440" s="54" t="b">
        <f>NOT(ISNUMBER(SEARCH("Yes",Survey!$AC440)))</f>
        <v>1</v>
      </c>
      <c r="AL440" s="53" t="b">
        <f>IF(COUNTBLANK(Survey!$AD440:$AE440)=0,TRUE, FALSE)</f>
        <v>0</v>
      </c>
      <c r="AM440" s="196" t="str">
        <f t="shared" si="252"/>
        <v>Pass</v>
      </c>
      <c r="AN440" s="54" t="b">
        <f>NOT(ISNUMBER(SEARCH("Yes",Survey!$AF440)))</f>
        <v>1</v>
      </c>
      <c r="AO440" s="53" t="b">
        <f>NOT(ISBLANK(Survey!$AH440))</f>
        <v>0</v>
      </c>
      <c r="AP440" s="196" t="str">
        <f t="shared" si="253"/>
        <v>Pass</v>
      </c>
      <c r="AQ440" s="54" t="b">
        <f>NOT(OR(ISNUMBER(SEARCH("Other",Survey!$AH440)),ISNUMBER(SEARCH("Multiple",Survey!$AH440))))</f>
        <v>1</v>
      </c>
      <c r="AR440" s="53" t="b">
        <f>NOT(ISBLANK(Survey!$AI440))</f>
        <v>0</v>
      </c>
      <c r="AS440" s="196" t="str">
        <f t="shared" si="254"/>
        <v>Fail</v>
      </c>
      <c r="AT440" s="45">
        <f>(Survey!$AL440)</f>
        <v>0</v>
      </c>
      <c r="AU440" s="37" t="str">
        <f t="shared" si="255"/>
        <v>Fail</v>
      </c>
      <c r="AV440" s="38">
        <f>ABS(Survey!$AL440)</f>
        <v>0</v>
      </c>
      <c r="AW440" s="64">
        <f>ABS(Survey!$AM440)+Survey!$AN440-ABS(Survey!$AO440)+ABS(Survey!$AP440)-ABS(Survey!$AQ440)+ABS(Survey!$AR440)-ABS(Survey!$AS440)+Survey!$AT440</f>
        <v>0</v>
      </c>
      <c r="AX440" s="46" t="str">
        <f t="shared" si="256"/>
        <v>No holdings</v>
      </c>
      <c r="AY440" s="37">
        <f t="shared" si="257"/>
        <v>0</v>
      </c>
      <c r="AZ440" s="196" t="str">
        <f t="shared" si="258"/>
        <v>Pass</v>
      </c>
      <c r="BA440" s="54" t="b">
        <f>IF(ABS(Survey!$AT440)=0,TRUE,FALSE)</f>
        <v>1</v>
      </c>
      <c r="BB440" s="53" t="b">
        <f>NOT(ISBLANK(Survey!$AU440))</f>
        <v>0</v>
      </c>
      <c r="BC440" s="37" t="str">
        <f t="shared" si="259"/>
        <v>Fail</v>
      </c>
      <c r="BD440" s="38">
        <f>ABS(Survey!$AL440)</f>
        <v>0</v>
      </c>
      <c r="BE440" s="38" cm="1">
        <f t="array" ref="BE440">SUM(SUMIF(Survey!AW440:BD440,{"&gt;0","&lt;0"})*{1,-1})-SUM(SUMIF(Survey!BF440:BM440,{"&gt;0","&lt;0"})*{1,-1})</f>
        <v>0</v>
      </c>
      <c r="BF440" s="46" t="str">
        <f t="shared" si="260"/>
        <v>No holdings</v>
      </c>
      <c r="BG440" s="37">
        <f t="shared" si="261"/>
        <v>0</v>
      </c>
      <c r="BH440" s="196" t="str">
        <f t="shared" si="262"/>
        <v>Fail</v>
      </c>
      <c r="BI440" s="47">
        <f>ABS(Survey!$AL440)</f>
        <v>0</v>
      </c>
      <c r="BJ440" s="47" cm="1">
        <f t="array" ref="BJ440">SUM(SUMIF(Survey!BO440:CH440,{"&gt;0","&lt;0"})*{1,-1})-SUM(SUMIF(Survey!CJ440:DC440,{"&gt;0","&lt;0"})*{1,-1})</f>
        <v>0</v>
      </c>
      <c r="BK440" s="48" t="str">
        <f t="shared" si="263"/>
        <v>No holdings</v>
      </c>
      <c r="BL440" s="49">
        <f t="shared" si="264"/>
        <v>0</v>
      </c>
      <c r="BM440" s="196" t="str">
        <f t="shared" si="265"/>
        <v>Pass</v>
      </c>
      <c r="BN440" s="54" t="b">
        <f>IF(ABS(Survey!$CH440)=0,TRUE,FALSE)</f>
        <v>1</v>
      </c>
      <c r="BO440" s="53" t="b">
        <f>NOT(ISBLANK(Survey!$CI440))</f>
        <v>0</v>
      </c>
      <c r="BP440" s="196" t="str">
        <f t="shared" si="266"/>
        <v>Pass</v>
      </c>
      <c r="BQ440" s="54" t="b">
        <f>IF(ABS(Survey!$DC440)=0,TRUE,FALSE)</f>
        <v>1</v>
      </c>
      <c r="BR440" s="53" t="b">
        <f>NOT(ISBLANK(Survey!$DD440))</f>
        <v>0</v>
      </c>
      <c r="BS440" s="37" t="str">
        <f t="shared" si="267"/>
        <v>Pass</v>
      </c>
      <c r="BT440" s="38" cm="1">
        <f t="array" ref="BT440">SUM(SUMIF(Survey!CD440,{"&gt;0","&lt;0"})*{1,-1})+SUM(SUMIF(Survey!CY440,{"&gt;0","&lt;0"})*{1,-1})</f>
        <v>0</v>
      </c>
      <c r="BU440" s="38">
        <f>SUM(SUMIF(Survey!DF440:DL440,{"&gt;0","&lt;0"})*{1,-1})+SUM(SUMIF(Survey!DN440:DT440,{"&gt;0","&lt;0"})*{1,-1})</f>
        <v>0</v>
      </c>
      <c r="BV440" s="37">
        <f t="shared" si="268"/>
        <v>0</v>
      </c>
      <c r="BW440" s="37">
        <f t="shared" si="269"/>
        <v>0</v>
      </c>
      <c r="BX440" s="196" t="str">
        <f t="shared" si="270"/>
        <v>Pass</v>
      </c>
      <c r="BY440" s="54" t="b">
        <f>IF(ABS(Survey!$DL440)=0,TRUE,FALSE)</f>
        <v>1</v>
      </c>
      <c r="BZ440" s="53" t="b">
        <f>NOT(ISBLANK(Survey!DM440))</f>
        <v>0</v>
      </c>
      <c r="CA440" s="196" t="str">
        <f t="shared" si="271"/>
        <v>Pass</v>
      </c>
      <c r="CB440" s="54" t="b">
        <f>IF(ABS(Survey!$DT440)=0,TRUE,FALSE)</f>
        <v>1</v>
      </c>
      <c r="CC440" s="53" t="b">
        <f>NOT(ISBLANK(Survey!$DU440))</f>
        <v>0</v>
      </c>
      <c r="CD440" s="196" t="str">
        <f t="shared" si="272"/>
        <v>Fail</v>
      </c>
      <c r="CE440" s="47">
        <f>SUM(SUMIF(Survey!EA440:EC440,{"&gt;0","&lt;0"})*{1,-1})</f>
        <v>0</v>
      </c>
      <c r="CF440" s="50">
        <f t="shared" si="273"/>
        <v>0</v>
      </c>
      <c r="CG440" s="50">
        <f t="shared" si="274"/>
        <v>100</v>
      </c>
      <c r="CH440" s="48" t="b">
        <f>IF(OR(Survey!$M440="ETF",Survey!$M440="ETF, alternative mutual fund",Survey!$M440="Closed-end", Survey!$M440="Split share corp"),TRUE,FALSE)</f>
        <v>0</v>
      </c>
      <c r="CI440" s="196" t="str">
        <f t="shared" si="275"/>
        <v>Fail</v>
      </c>
      <c r="CJ440" s="47">
        <f>SUM(SUMIF(Survey!EE440:EK440,{"&gt;0","&lt;0"})*{1,-1})</f>
        <v>0</v>
      </c>
      <c r="CK440" s="50">
        <f t="shared" si="276"/>
        <v>0</v>
      </c>
      <c r="CL440" s="49">
        <f t="shared" si="277"/>
        <v>100</v>
      </c>
      <c r="CM440" s="196" t="str">
        <f t="shared" si="278"/>
        <v>Fail</v>
      </c>
      <c r="CN440" s="47">
        <f>SUM(SUMIF(Survey!EM440:ES440,{"&gt;0","&lt;0"})*{1,-1})</f>
        <v>0</v>
      </c>
      <c r="CO440" s="50">
        <f t="shared" si="279"/>
        <v>0</v>
      </c>
      <c r="CP440" s="49">
        <f t="shared" si="280"/>
        <v>100</v>
      </c>
    </row>
    <row r="441" spans="1:94">
      <c r="A441" s="1">
        <v>438</v>
      </c>
      <c r="B441" s="37" t="str">
        <f t="shared" si="241"/>
        <v>Pass</v>
      </c>
      <c r="C441" s="37" t="str">
        <f>IF(COUNTBLANK(Survey!B441:ET441)=$C$2, "Pass", "Fail")</f>
        <v>Pass</v>
      </c>
      <c r="D441" s="37" t="str">
        <f t="shared" si="242"/>
        <v>Fail</v>
      </c>
      <c r="F441" s="196" t="str">
        <f t="shared" si="243"/>
        <v>Fail</v>
      </c>
      <c r="G441" s="43">
        <f>COUNTBLANK(Survey!B441:D441)+COUNTBLANK(Survey!G441)+COUNTBLANK(Survey!I441)+COUNTBLANK(Survey!L441:M441)+COUNTBLANK(Survey!P441)+COUNTBLANK(Survey!S441:U441)+COUNTBLANK(Survey!AA441:AC441)+COUNTBLANK(Survey!AF441:AG441)+COUNTBLANK(Survey!AK441)</f>
        <v>17</v>
      </c>
      <c r="H441" s="196" t="str">
        <f t="shared" si="244"/>
        <v>Pass</v>
      </c>
      <c r="I441" s="44">
        <f>LEN(Survey!E441)</f>
        <v>0</v>
      </c>
      <c r="J441" s="196" t="str">
        <f t="shared" si="245"/>
        <v>Pass</v>
      </c>
      <c r="K441" s="43">
        <f>LEN(Survey!F441)</f>
        <v>0</v>
      </c>
      <c r="L441" s="196" t="str">
        <f t="shared" si="246"/>
        <v>Pass</v>
      </c>
      <c r="M441" s="44">
        <f>LEN(Survey!H441)</f>
        <v>0</v>
      </c>
      <c r="N441" s="43" t="str">
        <f>IF(Survey!$L441="Prospectus fund", "Yes", "No")</f>
        <v>No</v>
      </c>
      <c r="O441" s="196" t="str">
        <f t="shared" si="247"/>
        <v>Pass</v>
      </c>
      <c r="P441" s="44">
        <f>MOD((LEN(Survey!J441)+2),11)</f>
        <v>2</v>
      </c>
      <c r="Q441" s="48" t="b">
        <f>IF(OR(Survey!$M441="ETF",Survey!$M441="ETF, alternative mutual fund",Survey!$M441="Closed-end", Survey!$M441="Split share corp", Survey!$I441="Yes"),TRUE,FALSE)</f>
        <v>0</v>
      </c>
      <c r="R441" s="196" t="str">
        <f>IFERROR(IF(AND(OR(U441=V441,V441 = "Either"),NOT(ISBLANK(Survey!K441))),"Pass","Fail"),"Pass")</f>
        <v>Fail</v>
      </c>
      <c r="S441" s="47" cm="1">
        <f t="array" ref="S441">SUM(SUMIF(Survey!BO441:CH441,{"&gt;0","&lt;0"})*{1,-1})</f>
        <v>0</v>
      </c>
      <c r="T441" s="54" cm="1">
        <f t="array" ref="T441">SUM(SUMIF(Survey!BR441,{"&gt;0","&lt;0"})*{1,-1})+SUM(SUMIF(Survey!CB441,{"&gt;0","&lt;0"})*{1,-1})</f>
        <v>0</v>
      </c>
      <c r="U441" s="54">
        <f>Survey!K441</f>
        <v>0</v>
      </c>
      <c r="V441" s="53" t="str">
        <f t="shared" si="248"/>
        <v>Stand-alone</v>
      </c>
      <c r="W441" s="196" t="str">
        <f t="shared" si="249"/>
        <v>Fail</v>
      </c>
      <c r="X441" s="93" cm="1">
        <f t="array" ref="X441">SUM(SUMIF(Survey!BO441:CH441,{"&gt;0","&lt;0"})*{1,-1})+SUM(SUMIF(Survey!CJ441:DC441,{"&gt;0","&lt;0"})*{1,-1})</f>
        <v>0</v>
      </c>
      <c r="Y441" s="93">
        <f>IFERROR(X441/(Survey!$AL441),0)</f>
        <v>0</v>
      </c>
      <c r="Z441" s="198" t="b">
        <f>IF(OR(Survey!$M441="Alternative strategy or hedge",Survey!$M441="Other",Survey!$L441="Prospectus fund"),TRUE,FALSE)</f>
        <v>0</v>
      </c>
      <c r="AA441" s="198" t="b">
        <f>NOT(ISBLANK(Survey!$M441))</f>
        <v>0</v>
      </c>
      <c r="AB441" s="196" t="str">
        <f t="shared" si="250"/>
        <v>Pass</v>
      </c>
      <c r="AC441" s="54" t="b">
        <f>NOT(ISNUMBER(SEARCH("Other",Survey!$P441)))</f>
        <v>1</v>
      </c>
      <c r="AD441" s="53" t="b">
        <f>NOT(ISBLANK(Survey!$Q441))</f>
        <v>0</v>
      </c>
      <c r="AE441" s="239" t="str" cm="1">
        <f t="array" ref="AE441">IF(OR(IF(OR($AG441+$AH441 = 2, $AI441=1), FALSE, TRUE), AND($AF441:$AF441 = 0)),"Pass","Fail")</f>
        <v>Pass</v>
      </c>
      <c r="AF441" s="235">
        <f>COUNTBLANK(Survey!$W441:$Z441)</f>
        <v>4</v>
      </c>
      <c r="AG441" s="235">
        <f>IF(Survey!$I441="Yes",1,0)</f>
        <v>0</v>
      </c>
      <c r="AH441" s="235">
        <f>IF(OR(Survey!$M441="Mutual fund",Survey!$M441="Alternative mutual fund",Survey!$M441="Money market"),1,0)</f>
        <v>0</v>
      </c>
      <c r="AI441" s="240">
        <f>IF(OR(Survey!$M441="ETF",Survey!$M441="ETF, alternative mutual fund"),1,0)</f>
        <v>0</v>
      </c>
      <c r="AJ441" s="196" t="str">
        <f t="shared" si="251"/>
        <v>Pass</v>
      </c>
      <c r="AK441" s="54" t="b">
        <f>NOT(ISNUMBER(SEARCH("Yes",Survey!$AC441)))</f>
        <v>1</v>
      </c>
      <c r="AL441" s="53" t="b">
        <f>IF(COUNTBLANK(Survey!$AD441:$AE441)=0,TRUE, FALSE)</f>
        <v>0</v>
      </c>
      <c r="AM441" s="196" t="str">
        <f t="shared" si="252"/>
        <v>Pass</v>
      </c>
      <c r="AN441" s="54" t="b">
        <f>NOT(ISNUMBER(SEARCH("Yes",Survey!$AF441)))</f>
        <v>1</v>
      </c>
      <c r="AO441" s="53" t="b">
        <f>NOT(ISBLANK(Survey!$AH441))</f>
        <v>0</v>
      </c>
      <c r="AP441" s="196" t="str">
        <f t="shared" si="253"/>
        <v>Pass</v>
      </c>
      <c r="AQ441" s="54" t="b">
        <f>NOT(OR(ISNUMBER(SEARCH("Other",Survey!$AH441)),ISNUMBER(SEARCH("Multiple",Survey!$AH441))))</f>
        <v>1</v>
      </c>
      <c r="AR441" s="53" t="b">
        <f>NOT(ISBLANK(Survey!$AI441))</f>
        <v>0</v>
      </c>
      <c r="AS441" s="196" t="str">
        <f t="shared" si="254"/>
        <v>Fail</v>
      </c>
      <c r="AT441" s="45">
        <f>(Survey!$AL441)</f>
        <v>0</v>
      </c>
      <c r="AU441" s="37" t="str">
        <f t="shared" si="255"/>
        <v>Fail</v>
      </c>
      <c r="AV441" s="38">
        <f>ABS(Survey!$AL441)</f>
        <v>0</v>
      </c>
      <c r="AW441" s="64">
        <f>ABS(Survey!$AM441)+Survey!$AN441-ABS(Survey!$AO441)+ABS(Survey!$AP441)-ABS(Survey!$AQ441)+ABS(Survey!$AR441)-ABS(Survey!$AS441)+Survey!$AT441</f>
        <v>0</v>
      </c>
      <c r="AX441" s="46" t="str">
        <f t="shared" si="256"/>
        <v>No holdings</v>
      </c>
      <c r="AY441" s="37">
        <f t="shared" si="257"/>
        <v>0</v>
      </c>
      <c r="AZ441" s="196" t="str">
        <f t="shared" si="258"/>
        <v>Pass</v>
      </c>
      <c r="BA441" s="54" t="b">
        <f>IF(ABS(Survey!$AT441)=0,TRUE,FALSE)</f>
        <v>1</v>
      </c>
      <c r="BB441" s="53" t="b">
        <f>NOT(ISBLANK(Survey!$AU441))</f>
        <v>0</v>
      </c>
      <c r="BC441" s="37" t="str">
        <f t="shared" si="259"/>
        <v>Fail</v>
      </c>
      <c r="BD441" s="38">
        <f>ABS(Survey!$AL441)</f>
        <v>0</v>
      </c>
      <c r="BE441" s="38" cm="1">
        <f t="array" ref="BE441">SUM(SUMIF(Survey!AW441:BD441,{"&gt;0","&lt;0"})*{1,-1})-SUM(SUMIF(Survey!BF441:BM441,{"&gt;0","&lt;0"})*{1,-1})</f>
        <v>0</v>
      </c>
      <c r="BF441" s="46" t="str">
        <f t="shared" si="260"/>
        <v>No holdings</v>
      </c>
      <c r="BG441" s="37">
        <f t="shared" si="261"/>
        <v>0</v>
      </c>
      <c r="BH441" s="196" t="str">
        <f t="shared" si="262"/>
        <v>Fail</v>
      </c>
      <c r="BI441" s="47">
        <f>ABS(Survey!$AL441)</f>
        <v>0</v>
      </c>
      <c r="BJ441" s="47" cm="1">
        <f t="array" ref="BJ441">SUM(SUMIF(Survey!BO441:CH441,{"&gt;0","&lt;0"})*{1,-1})-SUM(SUMIF(Survey!CJ441:DC441,{"&gt;0","&lt;0"})*{1,-1})</f>
        <v>0</v>
      </c>
      <c r="BK441" s="48" t="str">
        <f t="shared" si="263"/>
        <v>No holdings</v>
      </c>
      <c r="BL441" s="49">
        <f t="shared" si="264"/>
        <v>0</v>
      </c>
      <c r="BM441" s="196" t="str">
        <f t="shared" si="265"/>
        <v>Pass</v>
      </c>
      <c r="BN441" s="54" t="b">
        <f>IF(ABS(Survey!$CH441)=0,TRUE,FALSE)</f>
        <v>1</v>
      </c>
      <c r="BO441" s="53" t="b">
        <f>NOT(ISBLANK(Survey!$CI441))</f>
        <v>0</v>
      </c>
      <c r="BP441" s="196" t="str">
        <f t="shared" si="266"/>
        <v>Pass</v>
      </c>
      <c r="BQ441" s="54" t="b">
        <f>IF(ABS(Survey!$DC441)=0,TRUE,FALSE)</f>
        <v>1</v>
      </c>
      <c r="BR441" s="53" t="b">
        <f>NOT(ISBLANK(Survey!$DD441))</f>
        <v>0</v>
      </c>
      <c r="BS441" s="37" t="str">
        <f t="shared" si="267"/>
        <v>Pass</v>
      </c>
      <c r="BT441" s="38" cm="1">
        <f t="array" ref="BT441">SUM(SUMIF(Survey!CD441,{"&gt;0","&lt;0"})*{1,-1})+SUM(SUMIF(Survey!CY441,{"&gt;0","&lt;0"})*{1,-1})</f>
        <v>0</v>
      </c>
      <c r="BU441" s="38">
        <f>SUM(SUMIF(Survey!DF441:DL441,{"&gt;0","&lt;0"})*{1,-1})+SUM(SUMIF(Survey!DN441:DT441,{"&gt;0","&lt;0"})*{1,-1})</f>
        <v>0</v>
      </c>
      <c r="BV441" s="37">
        <f t="shared" si="268"/>
        <v>0</v>
      </c>
      <c r="BW441" s="37">
        <f t="shared" si="269"/>
        <v>0</v>
      </c>
      <c r="BX441" s="196" t="str">
        <f t="shared" si="270"/>
        <v>Pass</v>
      </c>
      <c r="BY441" s="54" t="b">
        <f>IF(ABS(Survey!$DL441)=0,TRUE,FALSE)</f>
        <v>1</v>
      </c>
      <c r="BZ441" s="53" t="b">
        <f>NOT(ISBLANK(Survey!DM441))</f>
        <v>0</v>
      </c>
      <c r="CA441" s="196" t="str">
        <f t="shared" si="271"/>
        <v>Pass</v>
      </c>
      <c r="CB441" s="54" t="b">
        <f>IF(ABS(Survey!$DT441)=0,TRUE,FALSE)</f>
        <v>1</v>
      </c>
      <c r="CC441" s="53" t="b">
        <f>NOT(ISBLANK(Survey!$DU441))</f>
        <v>0</v>
      </c>
      <c r="CD441" s="196" t="str">
        <f t="shared" si="272"/>
        <v>Fail</v>
      </c>
      <c r="CE441" s="47">
        <f>SUM(SUMIF(Survey!EA441:EC441,{"&gt;0","&lt;0"})*{1,-1})</f>
        <v>0</v>
      </c>
      <c r="CF441" s="50">
        <f t="shared" si="273"/>
        <v>0</v>
      </c>
      <c r="CG441" s="50">
        <f t="shared" si="274"/>
        <v>100</v>
      </c>
      <c r="CH441" s="48" t="b">
        <f>IF(OR(Survey!$M441="ETF",Survey!$M441="ETF, alternative mutual fund",Survey!$M441="Closed-end", Survey!$M441="Split share corp"),TRUE,FALSE)</f>
        <v>0</v>
      </c>
      <c r="CI441" s="196" t="str">
        <f t="shared" si="275"/>
        <v>Fail</v>
      </c>
      <c r="CJ441" s="47">
        <f>SUM(SUMIF(Survey!EE441:EK441,{"&gt;0","&lt;0"})*{1,-1})</f>
        <v>0</v>
      </c>
      <c r="CK441" s="50">
        <f t="shared" si="276"/>
        <v>0</v>
      </c>
      <c r="CL441" s="49">
        <f t="shared" si="277"/>
        <v>100</v>
      </c>
      <c r="CM441" s="196" t="str">
        <f t="shared" si="278"/>
        <v>Fail</v>
      </c>
      <c r="CN441" s="47">
        <f>SUM(SUMIF(Survey!EM441:ES441,{"&gt;0","&lt;0"})*{1,-1})</f>
        <v>0</v>
      </c>
      <c r="CO441" s="50">
        <f t="shared" si="279"/>
        <v>0</v>
      </c>
      <c r="CP441" s="49">
        <f t="shared" si="280"/>
        <v>100</v>
      </c>
    </row>
    <row r="442" spans="1:94">
      <c r="A442" s="1">
        <v>439</v>
      </c>
      <c r="B442" s="37" t="str">
        <f t="shared" si="241"/>
        <v>Pass</v>
      </c>
      <c r="C442" s="37" t="str">
        <f>IF(COUNTBLANK(Survey!B442:ET442)=$C$2, "Pass", "Fail")</f>
        <v>Pass</v>
      </c>
      <c r="D442" s="37" t="str">
        <f t="shared" si="242"/>
        <v>Fail</v>
      </c>
      <c r="F442" s="196" t="str">
        <f t="shared" si="243"/>
        <v>Fail</v>
      </c>
      <c r="G442" s="43">
        <f>COUNTBLANK(Survey!B442:D442)+COUNTBLANK(Survey!G442)+COUNTBLANK(Survey!I442)+COUNTBLANK(Survey!L442:M442)+COUNTBLANK(Survey!P442)+COUNTBLANK(Survey!S442:U442)+COUNTBLANK(Survey!AA442:AC442)+COUNTBLANK(Survey!AF442:AG442)+COUNTBLANK(Survey!AK442)</f>
        <v>17</v>
      </c>
      <c r="H442" s="196" t="str">
        <f t="shared" si="244"/>
        <v>Pass</v>
      </c>
      <c r="I442" s="44">
        <f>LEN(Survey!E442)</f>
        <v>0</v>
      </c>
      <c r="J442" s="196" t="str">
        <f t="shared" si="245"/>
        <v>Pass</v>
      </c>
      <c r="K442" s="43">
        <f>LEN(Survey!F442)</f>
        <v>0</v>
      </c>
      <c r="L442" s="196" t="str">
        <f t="shared" si="246"/>
        <v>Pass</v>
      </c>
      <c r="M442" s="44">
        <f>LEN(Survey!H442)</f>
        <v>0</v>
      </c>
      <c r="N442" s="43" t="str">
        <f>IF(Survey!$L442="Prospectus fund", "Yes", "No")</f>
        <v>No</v>
      </c>
      <c r="O442" s="196" t="str">
        <f t="shared" si="247"/>
        <v>Pass</v>
      </c>
      <c r="P442" s="44">
        <f>MOD((LEN(Survey!J442)+2),11)</f>
        <v>2</v>
      </c>
      <c r="Q442" s="48" t="b">
        <f>IF(OR(Survey!$M442="ETF",Survey!$M442="ETF, alternative mutual fund",Survey!$M442="Closed-end", Survey!$M442="Split share corp", Survey!$I442="Yes"),TRUE,FALSE)</f>
        <v>0</v>
      </c>
      <c r="R442" s="196" t="str">
        <f>IFERROR(IF(AND(OR(U442=V442,V442 = "Either"),NOT(ISBLANK(Survey!K442))),"Pass","Fail"),"Pass")</f>
        <v>Fail</v>
      </c>
      <c r="S442" s="47" cm="1">
        <f t="array" ref="S442">SUM(SUMIF(Survey!BO442:CH442,{"&gt;0","&lt;0"})*{1,-1})</f>
        <v>0</v>
      </c>
      <c r="T442" s="54" cm="1">
        <f t="array" ref="T442">SUM(SUMIF(Survey!BR442,{"&gt;0","&lt;0"})*{1,-1})+SUM(SUMIF(Survey!CB442,{"&gt;0","&lt;0"})*{1,-1})</f>
        <v>0</v>
      </c>
      <c r="U442" s="54">
        <f>Survey!K442</f>
        <v>0</v>
      </c>
      <c r="V442" s="53" t="str">
        <f t="shared" si="248"/>
        <v>Stand-alone</v>
      </c>
      <c r="W442" s="196" t="str">
        <f t="shared" si="249"/>
        <v>Fail</v>
      </c>
      <c r="X442" s="93" cm="1">
        <f t="array" ref="X442">SUM(SUMIF(Survey!BO442:CH442,{"&gt;0","&lt;0"})*{1,-1})+SUM(SUMIF(Survey!CJ442:DC442,{"&gt;0","&lt;0"})*{1,-1})</f>
        <v>0</v>
      </c>
      <c r="Y442" s="93">
        <f>IFERROR(X442/(Survey!$AL442),0)</f>
        <v>0</v>
      </c>
      <c r="Z442" s="198" t="b">
        <f>IF(OR(Survey!$M442="Alternative strategy or hedge",Survey!$M442="Other",Survey!$L442="Prospectus fund"),TRUE,FALSE)</f>
        <v>0</v>
      </c>
      <c r="AA442" s="198" t="b">
        <f>NOT(ISBLANK(Survey!$M442))</f>
        <v>0</v>
      </c>
      <c r="AB442" s="196" t="str">
        <f t="shared" si="250"/>
        <v>Pass</v>
      </c>
      <c r="AC442" s="54" t="b">
        <f>NOT(ISNUMBER(SEARCH("Other",Survey!$P442)))</f>
        <v>1</v>
      </c>
      <c r="AD442" s="53" t="b">
        <f>NOT(ISBLANK(Survey!$Q442))</f>
        <v>0</v>
      </c>
      <c r="AE442" s="239" t="str" cm="1">
        <f t="array" ref="AE442">IF(OR(IF(OR($AG442+$AH442 = 2, $AI442=1), FALSE, TRUE), AND($AF442:$AF442 = 0)),"Pass","Fail")</f>
        <v>Pass</v>
      </c>
      <c r="AF442" s="235">
        <f>COUNTBLANK(Survey!$W442:$Z442)</f>
        <v>4</v>
      </c>
      <c r="AG442" s="235">
        <f>IF(Survey!$I442="Yes",1,0)</f>
        <v>0</v>
      </c>
      <c r="AH442" s="235">
        <f>IF(OR(Survey!$M442="Mutual fund",Survey!$M442="Alternative mutual fund",Survey!$M442="Money market"),1,0)</f>
        <v>0</v>
      </c>
      <c r="AI442" s="240">
        <f>IF(OR(Survey!$M442="ETF",Survey!$M442="ETF, alternative mutual fund"),1,0)</f>
        <v>0</v>
      </c>
      <c r="AJ442" s="196" t="str">
        <f t="shared" si="251"/>
        <v>Pass</v>
      </c>
      <c r="AK442" s="54" t="b">
        <f>NOT(ISNUMBER(SEARCH("Yes",Survey!$AC442)))</f>
        <v>1</v>
      </c>
      <c r="AL442" s="53" t="b">
        <f>IF(COUNTBLANK(Survey!$AD442:$AE442)=0,TRUE, FALSE)</f>
        <v>0</v>
      </c>
      <c r="AM442" s="196" t="str">
        <f t="shared" si="252"/>
        <v>Pass</v>
      </c>
      <c r="AN442" s="54" t="b">
        <f>NOT(ISNUMBER(SEARCH("Yes",Survey!$AF442)))</f>
        <v>1</v>
      </c>
      <c r="AO442" s="53" t="b">
        <f>NOT(ISBLANK(Survey!$AH442))</f>
        <v>0</v>
      </c>
      <c r="AP442" s="196" t="str">
        <f t="shared" si="253"/>
        <v>Pass</v>
      </c>
      <c r="AQ442" s="54" t="b">
        <f>NOT(OR(ISNUMBER(SEARCH("Other",Survey!$AH442)),ISNUMBER(SEARCH("Multiple",Survey!$AH442))))</f>
        <v>1</v>
      </c>
      <c r="AR442" s="53" t="b">
        <f>NOT(ISBLANK(Survey!$AI442))</f>
        <v>0</v>
      </c>
      <c r="AS442" s="196" t="str">
        <f t="shared" si="254"/>
        <v>Fail</v>
      </c>
      <c r="AT442" s="45">
        <f>(Survey!$AL442)</f>
        <v>0</v>
      </c>
      <c r="AU442" s="37" t="str">
        <f t="shared" si="255"/>
        <v>Fail</v>
      </c>
      <c r="AV442" s="38">
        <f>ABS(Survey!$AL442)</f>
        <v>0</v>
      </c>
      <c r="AW442" s="64">
        <f>ABS(Survey!$AM442)+Survey!$AN442-ABS(Survey!$AO442)+ABS(Survey!$AP442)-ABS(Survey!$AQ442)+ABS(Survey!$AR442)-ABS(Survey!$AS442)+Survey!$AT442</f>
        <v>0</v>
      </c>
      <c r="AX442" s="46" t="str">
        <f t="shared" si="256"/>
        <v>No holdings</v>
      </c>
      <c r="AY442" s="37">
        <f t="shared" si="257"/>
        <v>0</v>
      </c>
      <c r="AZ442" s="196" t="str">
        <f t="shared" si="258"/>
        <v>Pass</v>
      </c>
      <c r="BA442" s="54" t="b">
        <f>IF(ABS(Survey!$AT442)=0,TRUE,FALSE)</f>
        <v>1</v>
      </c>
      <c r="BB442" s="53" t="b">
        <f>NOT(ISBLANK(Survey!$AU442))</f>
        <v>0</v>
      </c>
      <c r="BC442" s="37" t="str">
        <f t="shared" si="259"/>
        <v>Fail</v>
      </c>
      <c r="BD442" s="38">
        <f>ABS(Survey!$AL442)</f>
        <v>0</v>
      </c>
      <c r="BE442" s="38" cm="1">
        <f t="array" ref="BE442">SUM(SUMIF(Survey!AW442:BD442,{"&gt;0","&lt;0"})*{1,-1})-SUM(SUMIF(Survey!BF442:BM442,{"&gt;0","&lt;0"})*{1,-1})</f>
        <v>0</v>
      </c>
      <c r="BF442" s="46" t="str">
        <f t="shared" si="260"/>
        <v>No holdings</v>
      </c>
      <c r="BG442" s="37">
        <f t="shared" si="261"/>
        <v>0</v>
      </c>
      <c r="BH442" s="196" t="str">
        <f t="shared" si="262"/>
        <v>Fail</v>
      </c>
      <c r="BI442" s="47">
        <f>ABS(Survey!$AL442)</f>
        <v>0</v>
      </c>
      <c r="BJ442" s="47" cm="1">
        <f t="array" ref="BJ442">SUM(SUMIF(Survey!BO442:CH442,{"&gt;0","&lt;0"})*{1,-1})-SUM(SUMIF(Survey!CJ442:DC442,{"&gt;0","&lt;0"})*{1,-1})</f>
        <v>0</v>
      </c>
      <c r="BK442" s="48" t="str">
        <f t="shared" si="263"/>
        <v>No holdings</v>
      </c>
      <c r="BL442" s="49">
        <f t="shared" si="264"/>
        <v>0</v>
      </c>
      <c r="BM442" s="196" t="str">
        <f t="shared" si="265"/>
        <v>Pass</v>
      </c>
      <c r="BN442" s="54" t="b">
        <f>IF(ABS(Survey!$CH442)=0,TRUE,FALSE)</f>
        <v>1</v>
      </c>
      <c r="BO442" s="53" t="b">
        <f>NOT(ISBLANK(Survey!$CI442))</f>
        <v>0</v>
      </c>
      <c r="BP442" s="196" t="str">
        <f t="shared" si="266"/>
        <v>Pass</v>
      </c>
      <c r="BQ442" s="54" t="b">
        <f>IF(ABS(Survey!$DC442)=0,TRUE,FALSE)</f>
        <v>1</v>
      </c>
      <c r="BR442" s="53" t="b">
        <f>NOT(ISBLANK(Survey!$DD442))</f>
        <v>0</v>
      </c>
      <c r="BS442" s="37" t="str">
        <f t="shared" si="267"/>
        <v>Pass</v>
      </c>
      <c r="BT442" s="38" cm="1">
        <f t="array" ref="BT442">SUM(SUMIF(Survey!CD442,{"&gt;0","&lt;0"})*{1,-1})+SUM(SUMIF(Survey!CY442,{"&gt;0","&lt;0"})*{1,-1})</f>
        <v>0</v>
      </c>
      <c r="BU442" s="38">
        <f>SUM(SUMIF(Survey!DF442:DL442,{"&gt;0","&lt;0"})*{1,-1})+SUM(SUMIF(Survey!DN442:DT442,{"&gt;0","&lt;0"})*{1,-1})</f>
        <v>0</v>
      </c>
      <c r="BV442" s="37">
        <f t="shared" si="268"/>
        <v>0</v>
      </c>
      <c r="BW442" s="37">
        <f t="shared" si="269"/>
        <v>0</v>
      </c>
      <c r="BX442" s="196" t="str">
        <f t="shared" si="270"/>
        <v>Pass</v>
      </c>
      <c r="BY442" s="54" t="b">
        <f>IF(ABS(Survey!$DL442)=0,TRUE,FALSE)</f>
        <v>1</v>
      </c>
      <c r="BZ442" s="53" t="b">
        <f>NOT(ISBLANK(Survey!DM442))</f>
        <v>0</v>
      </c>
      <c r="CA442" s="196" t="str">
        <f t="shared" si="271"/>
        <v>Pass</v>
      </c>
      <c r="CB442" s="54" t="b">
        <f>IF(ABS(Survey!$DT442)=0,TRUE,FALSE)</f>
        <v>1</v>
      </c>
      <c r="CC442" s="53" t="b">
        <f>NOT(ISBLANK(Survey!$DU442))</f>
        <v>0</v>
      </c>
      <c r="CD442" s="196" t="str">
        <f t="shared" si="272"/>
        <v>Fail</v>
      </c>
      <c r="CE442" s="47">
        <f>SUM(SUMIF(Survey!EA442:EC442,{"&gt;0","&lt;0"})*{1,-1})</f>
        <v>0</v>
      </c>
      <c r="CF442" s="50">
        <f t="shared" si="273"/>
        <v>0</v>
      </c>
      <c r="CG442" s="50">
        <f t="shared" si="274"/>
        <v>100</v>
      </c>
      <c r="CH442" s="48" t="b">
        <f>IF(OR(Survey!$M442="ETF",Survey!$M442="ETF, alternative mutual fund",Survey!$M442="Closed-end", Survey!$M442="Split share corp"),TRUE,FALSE)</f>
        <v>0</v>
      </c>
      <c r="CI442" s="196" t="str">
        <f t="shared" si="275"/>
        <v>Fail</v>
      </c>
      <c r="CJ442" s="47">
        <f>SUM(SUMIF(Survey!EE442:EK442,{"&gt;0","&lt;0"})*{1,-1})</f>
        <v>0</v>
      </c>
      <c r="CK442" s="50">
        <f t="shared" si="276"/>
        <v>0</v>
      </c>
      <c r="CL442" s="49">
        <f t="shared" si="277"/>
        <v>100</v>
      </c>
      <c r="CM442" s="196" t="str">
        <f t="shared" si="278"/>
        <v>Fail</v>
      </c>
      <c r="CN442" s="47">
        <f>SUM(SUMIF(Survey!EM442:ES442,{"&gt;0","&lt;0"})*{1,-1})</f>
        <v>0</v>
      </c>
      <c r="CO442" s="50">
        <f t="shared" si="279"/>
        <v>0</v>
      </c>
      <c r="CP442" s="49">
        <f t="shared" si="280"/>
        <v>100</v>
      </c>
    </row>
    <row r="443" spans="1:94">
      <c r="A443" s="1">
        <v>440</v>
      </c>
      <c r="B443" s="37" t="str">
        <f t="shared" si="241"/>
        <v>Pass</v>
      </c>
      <c r="C443" s="37" t="str">
        <f>IF(COUNTBLANK(Survey!B443:ET443)=$C$2, "Pass", "Fail")</f>
        <v>Pass</v>
      </c>
      <c r="D443" s="37" t="str">
        <f t="shared" si="242"/>
        <v>Fail</v>
      </c>
      <c r="F443" s="196" t="str">
        <f t="shared" si="243"/>
        <v>Fail</v>
      </c>
      <c r="G443" s="43">
        <f>COUNTBLANK(Survey!B443:D443)+COUNTBLANK(Survey!G443)+COUNTBLANK(Survey!I443)+COUNTBLANK(Survey!L443:M443)+COUNTBLANK(Survey!P443)+COUNTBLANK(Survey!S443:U443)+COUNTBLANK(Survey!AA443:AC443)+COUNTBLANK(Survey!AF443:AG443)+COUNTBLANK(Survey!AK443)</f>
        <v>17</v>
      </c>
      <c r="H443" s="196" t="str">
        <f t="shared" si="244"/>
        <v>Pass</v>
      </c>
      <c r="I443" s="44">
        <f>LEN(Survey!E443)</f>
        <v>0</v>
      </c>
      <c r="J443" s="196" t="str">
        <f t="shared" si="245"/>
        <v>Pass</v>
      </c>
      <c r="K443" s="43">
        <f>LEN(Survey!F443)</f>
        <v>0</v>
      </c>
      <c r="L443" s="196" t="str">
        <f t="shared" si="246"/>
        <v>Pass</v>
      </c>
      <c r="M443" s="44">
        <f>LEN(Survey!H443)</f>
        <v>0</v>
      </c>
      <c r="N443" s="43" t="str">
        <f>IF(Survey!$L443="Prospectus fund", "Yes", "No")</f>
        <v>No</v>
      </c>
      <c r="O443" s="196" t="str">
        <f t="shared" si="247"/>
        <v>Pass</v>
      </c>
      <c r="P443" s="44">
        <f>MOD((LEN(Survey!J443)+2),11)</f>
        <v>2</v>
      </c>
      <c r="Q443" s="48" t="b">
        <f>IF(OR(Survey!$M443="ETF",Survey!$M443="ETF, alternative mutual fund",Survey!$M443="Closed-end", Survey!$M443="Split share corp", Survey!$I443="Yes"),TRUE,FALSE)</f>
        <v>0</v>
      </c>
      <c r="R443" s="196" t="str">
        <f>IFERROR(IF(AND(OR(U443=V443,V443 = "Either"),NOT(ISBLANK(Survey!K443))),"Pass","Fail"),"Pass")</f>
        <v>Fail</v>
      </c>
      <c r="S443" s="47" cm="1">
        <f t="array" ref="S443">SUM(SUMIF(Survey!BO443:CH443,{"&gt;0","&lt;0"})*{1,-1})</f>
        <v>0</v>
      </c>
      <c r="T443" s="54" cm="1">
        <f t="array" ref="T443">SUM(SUMIF(Survey!BR443,{"&gt;0","&lt;0"})*{1,-1})+SUM(SUMIF(Survey!CB443,{"&gt;0","&lt;0"})*{1,-1})</f>
        <v>0</v>
      </c>
      <c r="U443" s="54">
        <f>Survey!K443</f>
        <v>0</v>
      </c>
      <c r="V443" s="53" t="str">
        <f t="shared" si="248"/>
        <v>Stand-alone</v>
      </c>
      <c r="W443" s="196" t="str">
        <f t="shared" si="249"/>
        <v>Fail</v>
      </c>
      <c r="X443" s="93" cm="1">
        <f t="array" ref="X443">SUM(SUMIF(Survey!BO443:CH443,{"&gt;0","&lt;0"})*{1,-1})+SUM(SUMIF(Survey!CJ443:DC443,{"&gt;0","&lt;0"})*{1,-1})</f>
        <v>0</v>
      </c>
      <c r="Y443" s="93">
        <f>IFERROR(X443/(Survey!$AL443),0)</f>
        <v>0</v>
      </c>
      <c r="Z443" s="198" t="b">
        <f>IF(OR(Survey!$M443="Alternative strategy or hedge",Survey!$M443="Other",Survey!$L443="Prospectus fund"),TRUE,FALSE)</f>
        <v>0</v>
      </c>
      <c r="AA443" s="198" t="b">
        <f>NOT(ISBLANK(Survey!$M443))</f>
        <v>0</v>
      </c>
      <c r="AB443" s="196" t="str">
        <f t="shared" si="250"/>
        <v>Pass</v>
      </c>
      <c r="AC443" s="54" t="b">
        <f>NOT(ISNUMBER(SEARCH("Other",Survey!$P443)))</f>
        <v>1</v>
      </c>
      <c r="AD443" s="53" t="b">
        <f>NOT(ISBLANK(Survey!$Q443))</f>
        <v>0</v>
      </c>
      <c r="AE443" s="239" t="str" cm="1">
        <f t="array" ref="AE443">IF(OR(IF(OR($AG443+$AH443 = 2, $AI443=1), FALSE, TRUE), AND($AF443:$AF443 = 0)),"Pass","Fail")</f>
        <v>Pass</v>
      </c>
      <c r="AF443" s="235">
        <f>COUNTBLANK(Survey!$W443:$Z443)</f>
        <v>4</v>
      </c>
      <c r="AG443" s="235">
        <f>IF(Survey!$I443="Yes",1,0)</f>
        <v>0</v>
      </c>
      <c r="AH443" s="235">
        <f>IF(OR(Survey!$M443="Mutual fund",Survey!$M443="Alternative mutual fund",Survey!$M443="Money market"),1,0)</f>
        <v>0</v>
      </c>
      <c r="AI443" s="240">
        <f>IF(OR(Survey!$M443="ETF",Survey!$M443="ETF, alternative mutual fund"),1,0)</f>
        <v>0</v>
      </c>
      <c r="AJ443" s="196" t="str">
        <f t="shared" si="251"/>
        <v>Pass</v>
      </c>
      <c r="AK443" s="54" t="b">
        <f>NOT(ISNUMBER(SEARCH("Yes",Survey!$AC443)))</f>
        <v>1</v>
      </c>
      <c r="AL443" s="53" t="b">
        <f>IF(COUNTBLANK(Survey!$AD443:$AE443)=0,TRUE, FALSE)</f>
        <v>0</v>
      </c>
      <c r="AM443" s="196" t="str">
        <f t="shared" si="252"/>
        <v>Pass</v>
      </c>
      <c r="AN443" s="54" t="b">
        <f>NOT(ISNUMBER(SEARCH("Yes",Survey!$AF443)))</f>
        <v>1</v>
      </c>
      <c r="AO443" s="53" t="b">
        <f>NOT(ISBLANK(Survey!$AH443))</f>
        <v>0</v>
      </c>
      <c r="AP443" s="196" t="str">
        <f t="shared" si="253"/>
        <v>Pass</v>
      </c>
      <c r="AQ443" s="54" t="b">
        <f>NOT(OR(ISNUMBER(SEARCH("Other",Survey!$AH443)),ISNUMBER(SEARCH("Multiple",Survey!$AH443))))</f>
        <v>1</v>
      </c>
      <c r="AR443" s="53" t="b">
        <f>NOT(ISBLANK(Survey!$AI443))</f>
        <v>0</v>
      </c>
      <c r="AS443" s="196" t="str">
        <f t="shared" si="254"/>
        <v>Fail</v>
      </c>
      <c r="AT443" s="45">
        <f>(Survey!$AL443)</f>
        <v>0</v>
      </c>
      <c r="AU443" s="37" t="str">
        <f t="shared" si="255"/>
        <v>Fail</v>
      </c>
      <c r="AV443" s="38">
        <f>ABS(Survey!$AL443)</f>
        <v>0</v>
      </c>
      <c r="AW443" s="64">
        <f>ABS(Survey!$AM443)+Survey!$AN443-ABS(Survey!$AO443)+ABS(Survey!$AP443)-ABS(Survey!$AQ443)+ABS(Survey!$AR443)-ABS(Survey!$AS443)+Survey!$AT443</f>
        <v>0</v>
      </c>
      <c r="AX443" s="46" t="str">
        <f t="shared" si="256"/>
        <v>No holdings</v>
      </c>
      <c r="AY443" s="37">
        <f t="shared" si="257"/>
        <v>0</v>
      </c>
      <c r="AZ443" s="196" t="str">
        <f t="shared" si="258"/>
        <v>Pass</v>
      </c>
      <c r="BA443" s="54" t="b">
        <f>IF(ABS(Survey!$AT443)=0,TRUE,FALSE)</f>
        <v>1</v>
      </c>
      <c r="BB443" s="53" t="b">
        <f>NOT(ISBLANK(Survey!$AU443))</f>
        <v>0</v>
      </c>
      <c r="BC443" s="37" t="str">
        <f t="shared" si="259"/>
        <v>Fail</v>
      </c>
      <c r="BD443" s="38">
        <f>ABS(Survey!$AL443)</f>
        <v>0</v>
      </c>
      <c r="BE443" s="38" cm="1">
        <f t="array" ref="BE443">SUM(SUMIF(Survey!AW443:BD443,{"&gt;0","&lt;0"})*{1,-1})-SUM(SUMIF(Survey!BF443:BM443,{"&gt;0","&lt;0"})*{1,-1})</f>
        <v>0</v>
      </c>
      <c r="BF443" s="46" t="str">
        <f t="shared" si="260"/>
        <v>No holdings</v>
      </c>
      <c r="BG443" s="37">
        <f t="shared" si="261"/>
        <v>0</v>
      </c>
      <c r="BH443" s="196" t="str">
        <f t="shared" si="262"/>
        <v>Fail</v>
      </c>
      <c r="BI443" s="47">
        <f>ABS(Survey!$AL443)</f>
        <v>0</v>
      </c>
      <c r="BJ443" s="47" cm="1">
        <f t="array" ref="BJ443">SUM(SUMIF(Survey!BO443:CH443,{"&gt;0","&lt;0"})*{1,-1})-SUM(SUMIF(Survey!CJ443:DC443,{"&gt;0","&lt;0"})*{1,-1})</f>
        <v>0</v>
      </c>
      <c r="BK443" s="48" t="str">
        <f t="shared" si="263"/>
        <v>No holdings</v>
      </c>
      <c r="BL443" s="49">
        <f t="shared" si="264"/>
        <v>0</v>
      </c>
      <c r="BM443" s="196" t="str">
        <f t="shared" si="265"/>
        <v>Pass</v>
      </c>
      <c r="BN443" s="54" t="b">
        <f>IF(ABS(Survey!$CH443)=0,TRUE,FALSE)</f>
        <v>1</v>
      </c>
      <c r="BO443" s="53" t="b">
        <f>NOT(ISBLANK(Survey!$CI443))</f>
        <v>0</v>
      </c>
      <c r="BP443" s="196" t="str">
        <f t="shared" si="266"/>
        <v>Pass</v>
      </c>
      <c r="BQ443" s="54" t="b">
        <f>IF(ABS(Survey!$DC443)=0,TRUE,FALSE)</f>
        <v>1</v>
      </c>
      <c r="BR443" s="53" t="b">
        <f>NOT(ISBLANK(Survey!$DD443))</f>
        <v>0</v>
      </c>
      <c r="BS443" s="37" t="str">
        <f t="shared" si="267"/>
        <v>Pass</v>
      </c>
      <c r="BT443" s="38" cm="1">
        <f t="array" ref="BT443">SUM(SUMIF(Survey!CD443,{"&gt;0","&lt;0"})*{1,-1})+SUM(SUMIF(Survey!CY443,{"&gt;0","&lt;0"})*{1,-1})</f>
        <v>0</v>
      </c>
      <c r="BU443" s="38">
        <f>SUM(SUMIF(Survey!DF443:DL443,{"&gt;0","&lt;0"})*{1,-1})+SUM(SUMIF(Survey!DN443:DT443,{"&gt;0","&lt;0"})*{1,-1})</f>
        <v>0</v>
      </c>
      <c r="BV443" s="37">
        <f t="shared" si="268"/>
        <v>0</v>
      </c>
      <c r="BW443" s="37">
        <f t="shared" si="269"/>
        <v>0</v>
      </c>
      <c r="BX443" s="196" t="str">
        <f t="shared" si="270"/>
        <v>Pass</v>
      </c>
      <c r="BY443" s="54" t="b">
        <f>IF(ABS(Survey!$DL443)=0,TRUE,FALSE)</f>
        <v>1</v>
      </c>
      <c r="BZ443" s="53" t="b">
        <f>NOT(ISBLANK(Survey!DM443))</f>
        <v>0</v>
      </c>
      <c r="CA443" s="196" t="str">
        <f t="shared" si="271"/>
        <v>Pass</v>
      </c>
      <c r="CB443" s="54" t="b">
        <f>IF(ABS(Survey!$DT443)=0,TRUE,FALSE)</f>
        <v>1</v>
      </c>
      <c r="CC443" s="53" t="b">
        <f>NOT(ISBLANK(Survey!$DU443))</f>
        <v>0</v>
      </c>
      <c r="CD443" s="196" t="str">
        <f t="shared" si="272"/>
        <v>Fail</v>
      </c>
      <c r="CE443" s="47">
        <f>SUM(SUMIF(Survey!EA443:EC443,{"&gt;0","&lt;0"})*{1,-1})</f>
        <v>0</v>
      </c>
      <c r="CF443" s="50">
        <f t="shared" si="273"/>
        <v>0</v>
      </c>
      <c r="CG443" s="50">
        <f t="shared" si="274"/>
        <v>100</v>
      </c>
      <c r="CH443" s="48" t="b">
        <f>IF(OR(Survey!$M443="ETF",Survey!$M443="ETF, alternative mutual fund",Survey!$M443="Closed-end", Survey!$M443="Split share corp"),TRUE,FALSE)</f>
        <v>0</v>
      </c>
      <c r="CI443" s="196" t="str">
        <f t="shared" si="275"/>
        <v>Fail</v>
      </c>
      <c r="CJ443" s="47">
        <f>SUM(SUMIF(Survey!EE443:EK443,{"&gt;0","&lt;0"})*{1,-1})</f>
        <v>0</v>
      </c>
      <c r="CK443" s="50">
        <f t="shared" si="276"/>
        <v>0</v>
      </c>
      <c r="CL443" s="49">
        <f t="shared" si="277"/>
        <v>100</v>
      </c>
      <c r="CM443" s="196" t="str">
        <f t="shared" si="278"/>
        <v>Fail</v>
      </c>
      <c r="CN443" s="47">
        <f>SUM(SUMIF(Survey!EM443:ES443,{"&gt;0","&lt;0"})*{1,-1})</f>
        <v>0</v>
      </c>
      <c r="CO443" s="50">
        <f t="shared" si="279"/>
        <v>0</v>
      </c>
      <c r="CP443" s="49">
        <f t="shared" si="280"/>
        <v>100</v>
      </c>
    </row>
    <row r="444" spans="1:94">
      <c r="A444" s="1">
        <v>441</v>
      </c>
      <c r="B444" s="37" t="str">
        <f t="shared" si="241"/>
        <v>Pass</v>
      </c>
      <c r="C444" s="37" t="str">
        <f>IF(COUNTBLANK(Survey!B444:ET444)=$C$2, "Pass", "Fail")</f>
        <v>Pass</v>
      </c>
      <c r="D444" s="37" t="str">
        <f t="shared" si="242"/>
        <v>Fail</v>
      </c>
      <c r="F444" s="196" t="str">
        <f t="shared" si="243"/>
        <v>Fail</v>
      </c>
      <c r="G444" s="43">
        <f>COUNTBLANK(Survey!B444:D444)+COUNTBLANK(Survey!G444)+COUNTBLANK(Survey!I444)+COUNTBLANK(Survey!L444:M444)+COUNTBLANK(Survey!P444)+COUNTBLANK(Survey!S444:U444)+COUNTBLANK(Survey!AA444:AC444)+COUNTBLANK(Survey!AF444:AG444)+COUNTBLANK(Survey!AK444)</f>
        <v>17</v>
      </c>
      <c r="H444" s="196" t="str">
        <f t="shared" si="244"/>
        <v>Pass</v>
      </c>
      <c r="I444" s="44">
        <f>LEN(Survey!E444)</f>
        <v>0</v>
      </c>
      <c r="J444" s="196" t="str">
        <f t="shared" si="245"/>
        <v>Pass</v>
      </c>
      <c r="K444" s="43">
        <f>LEN(Survey!F444)</f>
        <v>0</v>
      </c>
      <c r="L444" s="196" t="str">
        <f t="shared" si="246"/>
        <v>Pass</v>
      </c>
      <c r="M444" s="44">
        <f>LEN(Survey!H444)</f>
        <v>0</v>
      </c>
      <c r="N444" s="43" t="str">
        <f>IF(Survey!$L444="Prospectus fund", "Yes", "No")</f>
        <v>No</v>
      </c>
      <c r="O444" s="196" t="str">
        <f t="shared" si="247"/>
        <v>Pass</v>
      </c>
      <c r="P444" s="44">
        <f>MOD((LEN(Survey!J444)+2),11)</f>
        <v>2</v>
      </c>
      <c r="Q444" s="48" t="b">
        <f>IF(OR(Survey!$M444="ETF",Survey!$M444="ETF, alternative mutual fund",Survey!$M444="Closed-end", Survey!$M444="Split share corp", Survey!$I444="Yes"),TRUE,FALSE)</f>
        <v>0</v>
      </c>
      <c r="R444" s="196" t="str">
        <f>IFERROR(IF(AND(OR(U444=V444,V444 = "Either"),NOT(ISBLANK(Survey!K444))),"Pass","Fail"),"Pass")</f>
        <v>Fail</v>
      </c>
      <c r="S444" s="47" cm="1">
        <f t="array" ref="S444">SUM(SUMIF(Survey!BO444:CH444,{"&gt;0","&lt;0"})*{1,-1})</f>
        <v>0</v>
      </c>
      <c r="T444" s="54" cm="1">
        <f t="array" ref="T444">SUM(SUMIF(Survey!BR444,{"&gt;0","&lt;0"})*{1,-1})+SUM(SUMIF(Survey!CB444,{"&gt;0","&lt;0"})*{1,-1})</f>
        <v>0</v>
      </c>
      <c r="U444" s="54">
        <f>Survey!K444</f>
        <v>0</v>
      </c>
      <c r="V444" s="53" t="str">
        <f t="shared" si="248"/>
        <v>Stand-alone</v>
      </c>
      <c r="W444" s="196" t="str">
        <f t="shared" si="249"/>
        <v>Fail</v>
      </c>
      <c r="X444" s="93" cm="1">
        <f t="array" ref="X444">SUM(SUMIF(Survey!BO444:CH444,{"&gt;0","&lt;0"})*{1,-1})+SUM(SUMIF(Survey!CJ444:DC444,{"&gt;0","&lt;0"})*{1,-1})</f>
        <v>0</v>
      </c>
      <c r="Y444" s="93">
        <f>IFERROR(X444/(Survey!$AL444),0)</f>
        <v>0</v>
      </c>
      <c r="Z444" s="198" t="b">
        <f>IF(OR(Survey!$M444="Alternative strategy or hedge",Survey!$M444="Other",Survey!$L444="Prospectus fund"),TRUE,FALSE)</f>
        <v>0</v>
      </c>
      <c r="AA444" s="198" t="b">
        <f>NOT(ISBLANK(Survey!$M444))</f>
        <v>0</v>
      </c>
      <c r="AB444" s="196" t="str">
        <f t="shared" si="250"/>
        <v>Pass</v>
      </c>
      <c r="AC444" s="54" t="b">
        <f>NOT(ISNUMBER(SEARCH("Other",Survey!$P444)))</f>
        <v>1</v>
      </c>
      <c r="AD444" s="53" t="b">
        <f>NOT(ISBLANK(Survey!$Q444))</f>
        <v>0</v>
      </c>
      <c r="AE444" s="239" t="str" cm="1">
        <f t="array" ref="AE444">IF(OR(IF(OR($AG444+$AH444 = 2, $AI444=1), FALSE, TRUE), AND($AF444:$AF444 = 0)),"Pass","Fail")</f>
        <v>Pass</v>
      </c>
      <c r="AF444" s="235">
        <f>COUNTBLANK(Survey!$W444:$Z444)</f>
        <v>4</v>
      </c>
      <c r="AG444" s="235">
        <f>IF(Survey!$I444="Yes",1,0)</f>
        <v>0</v>
      </c>
      <c r="AH444" s="235">
        <f>IF(OR(Survey!$M444="Mutual fund",Survey!$M444="Alternative mutual fund",Survey!$M444="Money market"),1,0)</f>
        <v>0</v>
      </c>
      <c r="AI444" s="240">
        <f>IF(OR(Survey!$M444="ETF",Survey!$M444="ETF, alternative mutual fund"),1,0)</f>
        <v>0</v>
      </c>
      <c r="AJ444" s="196" t="str">
        <f t="shared" si="251"/>
        <v>Pass</v>
      </c>
      <c r="AK444" s="54" t="b">
        <f>NOT(ISNUMBER(SEARCH("Yes",Survey!$AC444)))</f>
        <v>1</v>
      </c>
      <c r="AL444" s="53" t="b">
        <f>IF(COUNTBLANK(Survey!$AD444:$AE444)=0,TRUE, FALSE)</f>
        <v>0</v>
      </c>
      <c r="AM444" s="196" t="str">
        <f t="shared" si="252"/>
        <v>Pass</v>
      </c>
      <c r="AN444" s="54" t="b">
        <f>NOT(ISNUMBER(SEARCH("Yes",Survey!$AF444)))</f>
        <v>1</v>
      </c>
      <c r="AO444" s="53" t="b">
        <f>NOT(ISBLANK(Survey!$AH444))</f>
        <v>0</v>
      </c>
      <c r="AP444" s="196" t="str">
        <f t="shared" si="253"/>
        <v>Pass</v>
      </c>
      <c r="AQ444" s="54" t="b">
        <f>NOT(OR(ISNUMBER(SEARCH("Other",Survey!$AH444)),ISNUMBER(SEARCH("Multiple",Survey!$AH444))))</f>
        <v>1</v>
      </c>
      <c r="AR444" s="53" t="b">
        <f>NOT(ISBLANK(Survey!$AI444))</f>
        <v>0</v>
      </c>
      <c r="AS444" s="196" t="str">
        <f t="shared" si="254"/>
        <v>Fail</v>
      </c>
      <c r="AT444" s="45">
        <f>(Survey!$AL444)</f>
        <v>0</v>
      </c>
      <c r="AU444" s="37" t="str">
        <f t="shared" si="255"/>
        <v>Fail</v>
      </c>
      <c r="AV444" s="38">
        <f>ABS(Survey!$AL444)</f>
        <v>0</v>
      </c>
      <c r="AW444" s="64">
        <f>ABS(Survey!$AM444)+Survey!$AN444-ABS(Survey!$AO444)+ABS(Survey!$AP444)-ABS(Survey!$AQ444)+ABS(Survey!$AR444)-ABS(Survey!$AS444)+Survey!$AT444</f>
        <v>0</v>
      </c>
      <c r="AX444" s="46" t="str">
        <f t="shared" si="256"/>
        <v>No holdings</v>
      </c>
      <c r="AY444" s="37">
        <f t="shared" si="257"/>
        <v>0</v>
      </c>
      <c r="AZ444" s="196" t="str">
        <f t="shared" si="258"/>
        <v>Pass</v>
      </c>
      <c r="BA444" s="54" t="b">
        <f>IF(ABS(Survey!$AT444)=0,TRUE,FALSE)</f>
        <v>1</v>
      </c>
      <c r="BB444" s="53" t="b">
        <f>NOT(ISBLANK(Survey!$AU444))</f>
        <v>0</v>
      </c>
      <c r="BC444" s="37" t="str">
        <f t="shared" si="259"/>
        <v>Fail</v>
      </c>
      <c r="BD444" s="38">
        <f>ABS(Survey!$AL444)</f>
        <v>0</v>
      </c>
      <c r="BE444" s="38" cm="1">
        <f t="array" ref="BE444">SUM(SUMIF(Survey!AW444:BD444,{"&gt;0","&lt;0"})*{1,-1})-SUM(SUMIF(Survey!BF444:BM444,{"&gt;0","&lt;0"})*{1,-1})</f>
        <v>0</v>
      </c>
      <c r="BF444" s="46" t="str">
        <f t="shared" si="260"/>
        <v>No holdings</v>
      </c>
      <c r="BG444" s="37">
        <f t="shared" si="261"/>
        <v>0</v>
      </c>
      <c r="BH444" s="196" t="str">
        <f t="shared" si="262"/>
        <v>Fail</v>
      </c>
      <c r="BI444" s="47">
        <f>ABS(Survey!$AL444)</f>
        <v>0</v>
      </c>
      <c r="BJ444" s="47" cm="1">
        <f t="array" ref="BJ444">SUM(SUMIF(Survey!BO444:CH444,{"&gt;0","&lt;0"})*{1,-1})-SUM(SUMIF(Survey!CJ444:DC444,{"&gt;0","&lt;0"})*{1,-1})</f>
        <v>0</v>
      </c>
      <c r="BK444" s="48" t="str">
        <f t="shared" si="263"/>
        <v>No holdings</v>
      </c>
      <c r="BL444" s="49">
        <f t="shared" si="264"/>
        <v>0</v>
      </c>
      <c r="BM444" s="196" t="str">
        <f t="shared" si="265"/>
        <v>Pass</v>
      </c>
      <c r="BN444" s="54" t="b">
        <f>IF(ABS(Survey!$CH444)=0,TRUE,FALSE)</f>
        <v>1</v>
      </c>
      <c r="BO444" s="53" t="b">
        <f>NOT(ISBLANK(Survey!$CI444))</f>
        <v>0</v>
      </c>
      <c r="BP444" s="196" t="str">
        <f t="shared" si="266"/>
        <v>Pass</v>
      </c>
      <c r="BQ444" s="54" t="b">
        <f>IF(ABS(Survey!$DC444)=0,TRUE,FALSE)</f>
        <v>1</v>
      </c>
      <c r="BR444" s="53" t="b">
        <f>NOT(ISBLANK(Survey!$DD444))</f>
        <v>0</v>
      </c>
      <c r="BS444" s="37" t="str">
        <f t="shared" si="267"/>
        <v>Pass</v>
      </c>
      <c r="BT444" s="38" cm="1">
        <f t="array" ref="BT444">SUM(SUMIF(Survey!CD444,{"&gt;0","&lt;0"})*{1,-1})+SUM(SUMIF(Survey!CY444,{"&gt;0","&lt;0"})*{1,-1})</f>
        <v>0</v>
      </c>
      <c r="BU444" s="38">
        <f>SUM(SUMIF(Survey!DF444:DL444,{"&gt;0","&lt;0"})*{1,-1})+SUM(SUMIF(Survey!DN444:DT444,{"&gt;0","&lt;0"})*{1,-1})</f>
        <v>0</v>
      </c>
      <c r="BV444" s="37">
        <f t="shared" si="268"/>
        <v>0</v>
      </c>
      <c r="BW444" s="37">
        <f t="shared" si="269"/>
        <v>0</v>
      </c>
      <c r="BX444" s="196" t="str">
        <f t="shared" si="270"/>
        <v>Pass</v>
      </c>
      <c r="BY444" s="54" t="b">
        <f>IF(ABS(Survey!$DL444)=0,TRUE,FALSE)</f>
        <v>1</v>
      </c>
      <c r="BZ444" s="53" t="b">
        <f>NOT(ISBLANK(Survey!DM444))</f>
        <v>0</v>
      </c>
      <c r="CA444" s="196" t="str">
        <f t="shared" si="271"/>
        <v>Pass</v>
      </c>
      <c r="CB444" s="54" t="b">
        <f>IF(ABS(Survey!$DT444)=0,TRUE,FALSE)</f>
        <v>1</v>
      </c>
      <c r="CC444" s="53" t="b">
        <f>NOT(ISBLANK(Survey!$DU444))</f>
        <v>0</v>
      </c>
      <c r="CD444" s="196" t="str">
        <f t="shared" si="272"/>
        <v>Fail</v>
      </c>
      <c r="CE444" s="47">
        <f>SUM(SUMIF(Survey!EA444:EC444,{"&gt;0","&lt;0"})*{1,-1})</f>
        <v>0</v>
      </c>
      <c r="CF444" s="50">
        <f t="shared" si="273"/>
        <v>0</v>
      </c>
      <c r="CG444" s="50">
        <f t="shared" si="274"/>
        <v>100</v>
      </c>
      <c r="CH444" s="48" t="b">
        <f>IF(OR(Survey!$M444="ETF",Survey!$M444="ETF, alternative mutual fund",Survey!$M444="Closed-end", Survey!$M444="Split share corp"),TRUE,FALSE)</f>
        <v>0</v>
      </c>
      <c r="CI444" s="196" t="str">
        <f t="shared" si="275"/>
        <v>Fail</v>
      </c>
      <c r="CJ444" s="47">
        <f>SUM(SUMIF(Survey!EE444:EK444,{"&gt;0","&lt;0"})*{1,-1})</f>
        <v>0</v>
      </c>
      <c r="CK444" s="50">
        <f t="shared" si="276"/>
        <v>0</v>
      </c>
      <c r="CL444" s="49">
        <f t="shared" si="277"/>
        <v>100</v>
      </c>
      <c r="CM444" s="196" t="str">
        <f t="shared" si="278"/>
        <v>Fail</v>
      </c>
      <c r="CN444" s="47">
        <f>SUM(SUMIF(Survey!EM444:ES444,{"&gt;0","&lt;0"})*{1,-1})</f>
        <v>0</v>
      </c>
      <c r="CO444" s="50">
        <f t="shared" si="279"/>
        <v>0</v>
      </c>
      <c r="CP444" s="49">
        <f t="shared" si="280"/>
        <v>100</v>
      </c>
    </row>
    <row r="445" spans="1:94">
      <c r="A445" s="1">
        <v>442</v>
      </c>
      <c r="B445" s="37" t="str">
        <f t="shared" si="241"/>
        <v>Pass</v>
      </c>
      <c r="C445" s="37" t="str">
        <f>IF(COUNTBLANK(Survey!B445:ET445)=$C$2, "Pass", "Fail")</f>
        <v>Pass</v>
      </c>
      <c r="D445" s="37" t="str">
        <f t="shared" si="242"/>
        <v>Fail</v>
      </c>
      <c r="F445" s="196" t="str">
        <f t="shared" si="243"/>
        <v>Fail</v>
      </c>
      <c r="G445" s="43">
        <f>COUNTBLANK(Survey!B445:D445)+COUNTBLANK(Survey!G445)+COUNTBLANK(Survey!I445)+COUNTBLANK(Survey!L445:M445)+COUNTBLANK(Survey!P445)+COUNTBLANK(Survey!S445:U445)+COUNTBLANK(Survey!AA445:AC445)+COUNTBLANK(Survey!AF445:AG445)+COUNTBLANK(Survey!AK445)</f>
        <v>17</v>
      </c>
      <c r="H445" s="196" t="str">
        <f t="shared" si="244"/>
        <v>Pass</v>
      </c>
      <c r="I445" s="44">
        <f>LEN(Survey!E445)</f>
        <v>0</v>
      </c>
      <c r="J445" s="196" t="str">
        <f t="shared" si="245"/>
        <v>Pass</v>
      </c>
      <c r="K445" s="43">
        <f>LEN(Survey!F445)</f>
        <v>0</v>
      </c>
      <c r="L445" s="196" t="str">
        <f t="shared" si="246"/>
        <v>Pass</v>
      </c>
      <c r="M445" s="44">
        <f>LEN(Survey!H445)</f>
        <v>0</v>
      </c>
      <c r="N445" s="43" t="str">
        <f>IF(Survey!$L445="Prospectus fund", "Yes", "No")</f>
        <v>No</v>
      </c>
      <c r="O445" s="196" t="str">
        <f t="shared" si="247"/>
        <v>Pass</v>
      </c>
      <c r="P445" s="44">
        <f>MOD((LEN(Survey!J445)+2),11)</f>
        <v>2</v>
      </c>
      <c r="Q445" s="48" t="b">
        <f>IF(OR(Survey!$M445="ETF",Survey!$M445="ETF, alternative mutual fund",Survey!$M445="Closed-end", Survey!$M445="Split share corp", Survey!$I445="Yes"),TRUE,FALSE)</f>
        <v>0</v>
      </c>
      <c r="R445" s="196" t="str">
        <f>IFERROR(IF(AND(OR(U445=V445,V445 = "Either"),NOT(ISBLANK(Survey!K445))),"Pass","Fail"),"Pass")</f>
        <v>Fail</v>
      </c>
      <c r="S445" s="47" cm="1">
        <f t="array" ref="S445">SUM(SUMIF(Survey!BO445:CH445,{"&gt;0","&lt;0"})*{1,-1})</f>
        <v>0</v>
      </c>
      <c r="T445" s="54" cm="1">
        <f t="array" ref="T445">SUM(SUMIF(Survey!BR445,{"&gt;0","&lt;0"})*{1,-1})+SUM(SUMIF(Survey!CB445,{"&gt;0","&lt;0"})*{1,-1})</f>
        <v>0</v>
      </c>
      <c r="U445" s="54">
        <f>Survey!K445</f>
        <v>0</v>
      </c>
      <c r="V445" s="53" t="str">
        <f t="shared" si="248"/>
        <v>Stand-alone</v>
      </c>
      <c r="W445" s="196" t="str">
        <f t="shared" si="249"/>
        <v>Fail</v>
      </c>
      <c r="X445" s="93" cm="1">
        <f t="array" ref="X445">SUM(SUMIF(Survey!BO445:CH445,{"&gt;0","&lt;0"})*{1,-1})+SUM(SUMIF(Survey!CJ445:DC445,{"&gt;0","&lt;0"})*{1,-1})</f>
        <v>0</v>
      </c>
      <c r="Y445" s="93">
        <f>IFERROR(X445/(Survey!$AL445),0)</f>
        <v>0</v>
      </c>
      <c r="Z445" s="198" t="b">
        <f>IF(OR(Survey!$M445="Alternative strategy or hedge",Survey!$M445="Other",Survey!$L445="Prospectus fund"),TRUE,FALSE)</f>
        <v>0</v>
      </c>
      <c r="AA445" s="198" t="b">
        <f>NOT(ISBLANK(Survey!$M445))</f>
        <v>0</v>
      </c>
      <c r="AB445" s="196" t="str">
        <f t="shared" si="250"/>
        <v>Pass</v>
      </c>
      <c r="AC445" s="54" t="b">
        <f>NOT(ISNUMBER(SEARCH("Other",Survey!$P445)))</f>
        <v>1</v>
      </c>
      <c r="AD445" s="53" t="b">
        <f>NOT(ISBLANK(Survey!$Q445))</f>
        <v>0</v>
      </c>
      <c r="AE445" s="239" t="str" cm="1">
        <f t="array" ref="AE445">IF(OR(IF(OR($AG445+$AH445 = 2, $AI445=1), FALSE, TRUE), AND($AF445:$AF445 = 0)),"Pass","Fail")</f>
        <v>Pass</v>
      </c>
      <c r="AF445" s="235">
        <f>COUNTBLANK(Survey!$W445:$Z445)</f>
        <v>4</v>
      </c>
      <c r="AG445" s="235">
        <f>IF(Survey!$I445="Yes",1,0)</f>
        <v>0</v>
      </c>
      <c r="AH445" s="235">
        <f>IF(OR(Survey!$M445="Mutual fund",Survey!$M445="Alternative mutual fund",Survey!$M445="Money market"),1,0)</f>
        <v>0</v>
      </c>
      <c r="AI445" s="240">
        <f>IF(OR(Survey!$M445="ETF",Survey!$M445="ETF, alternative mutual fund"),1,0)</f>
        <v>0</v>
      </c>
      <c r="AJ445" s="196" t="str">
        <f t="shared" si="251"/>
        <v>Pass</v>
      </c>
      <c r="AK445" s="54" t="b">
        <f>NOT(ISNUMBER(SEARCH("Yes",Survey!$AC445)))</f>
        <v>1</v>
      </c>
      <c r="AL445" s="53" t="b">
        <f>IF(COUNTBLANK(Survey!$AD445:$AE445)=0,TRUE, FALSE)</f>
        <v>0</v>
      </c>
      <c r="AM445" s="196" t="str">
        <f t="shared" si="252"/>
        <v>Pass</v>
      </c>
      <c r="AN445" s="54" t="b">
        <f>NOT(ISNUMBER(SEARCH("Yes",Survey!$AF445)))</f>
        <v>1</v>
      </c>
      <c r="AO445" s="53" t="b">
        <f>NOT(ISBLANK(Survey!$AH445))</f>
        <v>0</v>
      </c>
      <c r="AP445" s="196" t="str">
        <f t="shared" si="253"/>
        <v>Pass</v>
      </c>
      <c r="AQ445" s="54" t="b">
        <f>NOT(OR(ISNUMBER(SEARCH("Other",Survey!$AH445)),ISNUMBER(SEARCH("Multiple",Survey!$AH445))))</f>
        <v>1</v>
      </c>
      <c r="AR445" s="53" t="b">
        <f>NOT(ISBLANK(Survey!$AI445))</f>
        <v>0</v>
      </c>
      <c r="AS445" s="196" t="str">
        <f t="shared" si="254"/>
        <v>Fail</v>
      </c>
      <c r="AT445" s="45">
        <f>(Survey!$AL445)</f>
        <v>0</v>
      </c>
      <c r="AU445" s="37" t="str">
        <f t="shared" si="255"/>
        <v>Fail</v>
      </c>
      <c r="AV445" s="38">
        <f>ABS(Survey!$AL445)</f>
        <v>0</v>
      </c>
      <c r="AW445" s="64">
        <f>ABS(Survey!$AM445)+Survey!$AN445-ABS(Survey!$AO445)+ABS(Survey!$AP445)-ABS(Survey!$AQ445)+ABS(Survey!$AR445)-ABS(Survey!$AS445)+Survey!$AT445</f>
        <v>0</v>
      </c>
      <c r="AX445" s="46" t="str">
        <f t="shared" si="256"/>
        <v>No holdings</v>
      </c>
      <c r="AY445" s="37">
        <f t="shared" si="257"/>
        <v>0</v>
      </c>
      <c r="AZ445" s="196" t="str">
        <f t="shared" si="258"/>
        <v>Pass</v>
      </c>
      <c r="BA445" s="54" t="b">
        <f>IF(ABS(Survey!$AT445)=0,TRUE,FALSE)</f>
        <v>1</v>
      </c>
      <c r="BB445" s="53" t="b">
        <f>NOT(ISBLANK(Survey!$AU445))</f>
        <v>0</v>
      </c>
      <c r="BC445" s="37" t="str">
        <f t="shared" si="259"/>
        <v>Fail</v>
      </c>
      <c r="BD445" s="38">
        <f>ABS(Survey!$AL445)</f>
        <v>0</v>
      </c>
      <c r="BE445" s="38" cm="1">
        <f t="array" ref="BE445">SUM(SUMIF(Survey!AW445:BD445,{"&gt;0","&lt;0"})*{1,-1})-SUM(SUMIF(Survey!BF445:BM445,{"&gt;0","&lt;0"})*{1,-1})</f>
        <v>0</v>
      </c>
      <c r="BF445" s="46" t="str">
        <f t="shared" si="260"/>
        <v>No holdings</v>
      </c>
      <c r="BG445" s="37">
        <f t="shared" si="261"/>
        <v>0</v>
      </c>
      <c r="BH445" s="196" t="str">
        <f t="shared" si="262"/>
        <v>Fail</v>
      </c>
      <c r="BI445" s="47">
        <f>ABS(Survey!$AL445)</f>
        <v>0</v>
      </c>
      <c r="BJ445" s="47" cm="1">
        <f t="array" ref="BJ445">SUM(SUMIF(Survey!BO445:CH445,{"&gt;0","&lt;0"})*{1,-1})-SUM(SUMIF(Survey!CJ445:DC445,{"&gt;0","&lt;0"})*{1,-1})</f>
        <v>0</v>
      </c>
      <c r="BK445" s="48" t="str">
        <f t="shared" si="263"/>
        <v>No holdings</v>
      </c>
      <c r="BL445" s="49">
        <f t="shared" si="264"/>
        <v>0</v>
      </c>
      <c r="BM445" s="196" t="str">
        <f t="shared" si="265"/>
        <v>Pass</v>
      </c>
      <c r="BN445" s="54" t="b">
        <f>IF(ABS(Survey!$CH445)=0,TRUE,FALSE)</f>
        <v>1</v>
      </c>
      <c r="BO445" s="53" t="b">
        <f>NOT(ISBLANK(Survey!$CI445))</f>
        <v>0</v>
      </c>
      <c r="BP445" s="196" t="str">
        <f t="shared" si="266"/>
        <v>Pass</v>
      </c>
      <c r="BQ445" s="54" t="b">
        <f>IF(ABS(Survey!$DC445)=0,TRUE,FALSE)</f>
        <v>1</v>
      </c>
      <c r="BR445" s="53" t="b">
        <f>NOT(ISBLANK(Survey!$DD445))</f>
        <v>0</v>
      </c>
      <c r="BS445" s="37" t="str">
        <f t="shared" si="267"/>
        <v>Pass</v>
      </c>
      <c r="BT445" s="38" cm="1">
        <f t="array" ref="BT445">SUM(SUMIF(Survey!CD445,{"&gt;0","&lt;0"})*{1,-1})+SUM(SUMIF(Survey!CY445,{"&gt;0","&lt;0"})*{1,-1})</f>
        <v>0</v>
      </c>
      <c r="BU445" s="38">
        <f>SUM(SUMIF(Survey!DF445:DL445,{"&gt;0","&lt;0"})*{1,-1})+SUM(SUMIF(Survey!DN445:DT445,{"&gt;0","&lt;0"})*{1,-1})</f>
        <v>0</v>
      </c>
      <c r="BV445" s="37">
        <f t="shared" si="268"/>
        <v>0</v>
      </c>
      <c r="BW445" s="37">
        <f t="shared" si="269"/>
        <v>0</v>
      </c>
      <c r="BX445" s="196" t="str">
        <f t="shared" si="270"/>
        <v>Pass</v>
      </c>
      <c r="BY445" s="54" t="b">
        <f>IF(ABS(Survey!$DL445)=0,TRUE,FALSE)</f>
        <v>1</v>
      </c>
      <c r="BZ445" s="53" t="b">
        <f>NOT(ISBLANK(Survey!DM445))</f>
        <v>0</v>
      </c>
      <c r="CA445" s="196" t="str">
        <f t="shared" si="271"/>
        <v>Pass</v>
      </c>
      <c r="CB445" s="54" t="b">
        <f>IF(ABS(Survey!$DT445)=0,TRUE,FALSE)</f>
        <v>1</v>
      </c>
      <c r="CC445" s="53" t="b">
        <f>NOT(ISBLANK(Survey!$DU445))</f>
        <v>0</v>
      </c>
      <c r="CD445" s="196" t="str">
        <f t="shared" si="272"/>
        <v>Fail</v>
      </c>
      <c r="CE445" s="47">
        <f>SUM(SUMIF(Survey!EA445:EC445,{"&gt;0","&lt;0"})*{1,-1})</f>
        <v>0</v>
      </c>
      <c r="CF445" s="50">
        <f t="shared" si="273"/>
        <v>0</v>
      </c>
      <c r="CG445" s="50">
        <f t="shared" si="274"/>
        <v>100</v>
      </c>
      <c r="CH445" s="48" t="b">
        <f>IF(OR(Survey!$M445="ETF",Survey!$M445="ETF, alternative mutual fund",Survey!$M445="Closed-end", Survey!$M445="Split share corp"),TRUE,FALSE)</f>
        <v>0</v>
      </c>
      <c r="CI445" s="196" t="str">
        <f t="shared" si="275"/>
        <v>Fail</v>
      </c>
      <c r="CJ445" s="47">
        <f>SUM(SUMIF(Survey!EE445:EK445,{"&gt;0","&lt;0"})*{1,-1})</f>
        <v>0</v>
      </c>
      <c r="CK445" s="50">
        <f t="shared" si="276"/>
        <v>0</v>
      </c>
      <c r="CL445" s="49">
        <f t="shared" si="277"/>
        <v>100</v>
      </c>
      <c r="CM445" s="196" t="str">
        <f t="shared" si="278"/>
        <v>Fail</v>
      </c>
      <c r="CN445" s="47">
        <f>SUM(SUMIF(Survey!EM445:ES445,{"&gt;0","&lt;0"})*{1,-1})</f>
        <v>0</v>
      </c>
      <c r="CO445" s="50">
        <f t="shared" si="279"/>
        <v>0</v>
      </c>
      <c r="CP445" s="49">
        <f t="shared" si="280"/>
        <v>100</v>
      </c>
    </row>
    <row r="446" spans="1:94">
      <c r="A446" s="1">
        <v>443</v>
      </c>
      <c r="B446" s="37" t="str">
        <f t="shared" si="241"/>
        <v>Pass</v>
      </c>
      <c r="C446" s="37" t="str">
        <f>IF(COUNTBLANK(Survey!B446:ET446)=$C$2, "Pass", "Fail")</f>
        <v>Pass</v>
      </c>
      <c r="D446" s="37" t="str">
        <f t="shared" si="242"/>
        <v>Fail</v>
      </c>
      <c r="F446" s="196" t="str">
        <f t="shared" si="243"/>
        <v>Fail</v>
      </c>
      <c r="G446" s="43">
        <f>COUNTBLANK(Survey!B446:D446)+COUNTBLANK(Survey!G446)+COUNTBLANK(Survey!I446)+COUNTBLANK(Survey!L446:M446)+COUNTBLANK(Survey!P446)+COUNTBLANK(Survey!S446:U446)+COUNTBLANK(Survey!AA446:AC446)+COUNTBLANK(Survey!AF446:AG446)+COUNTBLANK(Survey!AK446)</f>
        <v>17</v>
      </c>
      <c r="H446" s="196" t="str">
        <f t="shared" si="244"/>
        <v>Pass</v>
      </c>
      <c r="I446" s="44">
        <f>LEN(Survey!E446)</f>
        <v>0</v>
      </c>
      <c r="J446" s="196" t="str">
        <f t="shared" si="245"/>
        <v>Pass</v>
      </c>
      <c r="K446" s="43">
        <f>LEN(Survey!F446)</f>
        <v>0</v>
      </c>
      <c r="L446" s="196" t="str">
        <f t="shared" si="246"/>
        <v>Pass</v>
      </c>
      <c r="M446" s="44">
        <f>LEN(Survey!H446)</f>
        <v>0</v>
      </c>
      <c r="N446" s="43" t="str">
        <f>IF(Survey!$L446="Prospectus fund", "Yes", "No")</f>
        <v>No</v>
      </c>
      <c r="O446" s="196" t="str">
        <f t="shared" si="247"/>
        <v>Pass</v>
      </c>
      <c r="P446" s="44">
        <f>MOD((LEN(Survey!J446)+2),11)</f>
        <v>2</v>
      </c>
      <c r="Q446" s="48" t="b">
        <f>IF(OR(Survey!$M446="ETF",Survey!$M446="ETF, alternative mutual fund",Survey!$M446="Closed-end", Survey!$M446="Split share corp", Survey!$I446="Yes"),TRUE,FALSE)</f>
        <v>0</v>
      </c>
      <c r="R446" s="196" t="str">
        <f>IFERROR(IF(AND(OR(U446=V446,V446 = "Either"),NOT(ISBLANK(Survey!K446))),"Pass","Fail"),"Pass")</f>
        <v>Fail</v>
      </c>
      <c r="S446" s="47" cm="1">
        <f t="array" ref="S446">SUM(SUMIF(Survey!BO446:CH446,{"&gt;0","&lt;0"})*{1,-1})</f>
        <v>0</v>
      </c>
      <c r="T446" s="54" cm="1">
        <f t="array" ref="T446">SUM(SUMIF(Survey!BR446,{"&gt;0","&lt;0"})*{1,-1})+SUM(SUMIF(Survey!CB446,{"&gt;0","&lt;0"})*{1,-1})</f>
        <v>0</v>
      </c>
      <c r="U446" s="54">
        <f>Survey!K446</f>
        <v>0</v>
      </c>
      <c r="V446" s="53" t="str">
        <f t="shared" si="248"/>
        <v>Stand-alone</v>
      </c>
      <c r="W446" s="196" t="str">
        <f t="shared" si="249"/>
        <v>Fail</v>
      </c>
      <c r="X446" s="93" cm="1">
        <f t="array" ref="X446">SUM(SUMIF(Survey!BO446:CH446,{"&gt;0","&lt;0"})*{1,-1})+SUM(SUMIF(Survey!CJ446:DC446,{"&gt;0","&lt;0"})*{1,-1})</f>
        <v>0</v>
      </c>
      <c r="Y446" s="93">
        <f>IFERROR(X446/(Survey!$AL446),0)</f>
        <v>0</v>
      </c>
      <c r="Z446" s="198" t="b">
        <f>IF(OR(Survey!$M446="Alternative strategy or hedge",Survey!$M446="Other",Survey!$L446="Prospectus fund"),TRUE,FALSE)</f>
        <v>0</v>
      </c>
      <c r="AA446" s="198" t="b">
        <f>NOT(ISBLANK(Survey!$M446))</f>
        <v>0</v>
      </c>
      <c r="AB446" s="196" t="str">
        <f t="shared" si="250"/>
        <v>Pass</v>
      </c>
      <c r="AC446" s="54" t="b">
        <f>NOT(ISNUMBER(SEARCH("Other",Survey!$P446)))</f>
        <v>1</v>
      </c>
      <c r="AD446" s="53" t="b">
        <f>NOT(ISBLANK(Survey!$Q446))</f>
        <v>0</v>
      </c>
      <c r="AE446" s="239" t="str" cm="1">
        <f t="array" ref="AE446">IF(OR(IF(OR($AG446+$AH446 = 2, $AI446=1), FALSE, TRUE), AND($AF446:$AF446 = 0)),"Pass","Fail")</f>
        <v>Pass</v>
      </c>
      <c r="AF446" s="235">
        <f>COUNTBLANK(Survey!$W446:$Z446)</f>
        <v>4</v>
      </c>
      <c r="AG446" s="235">
        <f>IF(Survey!$I446="Yes",1,0)</f>
        <v>0</v>
      </c>
      <c r="AH446" s="235">
        <f>IF(OR(Survey!$M446="Mutual fund",Survey!$M446="Alternative mutual fund",Survey!$M446="Money market"),1,0)</f>
        <v>0</v>
      </c>
      <c r="AI446" s="240">
        <f>IF(OR(Survey!$M446="ETF",Survey!$M446="ETF, alternative mutual fund"),1,0)</f>
        <v>0</v>
      </c>
      <c r="AJ446" s="196" t="str">
        <f t="shared" si="251"/>
        <v>Pass</v>
      </c>
      <c r="AK446" s="54" t="b">
        <f>NOT(ISNUMBER(SEARCH("Yes",Survey!$AC446)))</f>
        <v>1</v>
      </c>
      <c r="AL446" s="53" t="b">
        <f>IF(COUNTBLANK(Survey!$AD446:$AE446)=0,TRUE, FALSE)</f>
        <v>0</v>
      </c>
      <c r="AM446" s="196" t="str">
        <f t="shared" si="252"/>
        <v>Pass</v>
      </c>
      <c r="AN446" s="54" t="b">
        <f>NOT(ISNUMBER(SEARCH("Yes",Survey!$AF446)))</f>
        <v>1</v>
      </c>
      <c r="AO446" s="53" t="b">
        <f>NOT(ISBLANK(Survey!$AH446))</f>
        <v>0</v>
      </c>
      <c r="AP446" s="196" t="str">
        <f t="shared" si="253"/>
        <v>Pass</v>
      </c>
      <c r="AQ446" s="54" t="b">
        <f>NOT(OR(ISNUMBER(SEARCH("Other",Survey!$AH446)),ISNUMBER(SEARCH("Multiple",Survey!$AH446))))</f>
        <v>1</v>
      </c>
      <c r="AR446" s="53" t="b">
        <f>NOT(ISBLANK(Survey!$AI446))</f>
        <v>0</v>
      </c>
      <c r="AS446" s="196" t="str">
        <f t="shared" si="254"/>
        <v>Fail</v>
      </c>
      <c r="AT446" s="45">
        <f>(Survey!$AL446)</f>
        <v>0</v>
      </c>
      <c r="AU446" s="37" t="str">
        <f t="shared" si="255"/>
        <v>Fail</v>
      </c>
      <c r="AV446" s="38">
        <f>ABS(Survey!$AL446)</f>
        <v>0</v>
      </c>
      <c r="AW446" s="64">
        <f>ABS(Survey!$AM446)+Survey!$AN446-ABS(Survey!$AO446)+ABS(Survey!$AP446)-ABS(Survey!$AQ446)+ABS(Survey!$AR446)-ABS(Survey!$AS446)+Survey!$AT446</f>
        <v>0</v>
      </c>
      <c r="AX446" s="46" t="str">
        <f t="shared" si="256"/>
        <v>No holdings</v>
      </c>
      <c r="AY446" s="37">
        <f t="shared" si="257"/>
        <v>0</v>
      </c>
      <c r="AZ446" s="196" t="str">
        <f t="shared" si="258"/>
        <v>Pass</v>
      </c>
      <c r="BA446" s="54" t="b">
        <f>IF(ABS(Survey!$AT446)=0,TRUE,FALSE)</f>
        <v>1</v>
      </c>
      <c r="BB446" s="53" t="b">
        <f>NOT(ISBLANK(Survey!$AU446))</f>
        <v>0</v>
      </c>
      <c r="BC446" s="37" t="str">
        <f t="shared" si="259"/>
        <v>Fail</v>
      </c>
      <c r="BD446" s="38">
        <f>ABS(Survey!$AL446)</f>
        <v>0</v>
      </c>
      <c r="BE446" s="38" cm="1">
        <f t="array" ref="BE446">SUM(SUMIF(Survey!AW446:BD446,{"&gt;0","&lt;0"})*{1,-1})-SUM(SUMIF(Survey!BF446:BM446,{"&gt;0","&lt;0"})*{1,-1})</f>
        <v>0</v>
      </c>
      <c r="BF446" s="46" t="str">
        <f t="shared" si="260"/>
        <v>No holdings</v>
      </c>
      <c r="BG446" s="37">
        <f t="shared" si="261"/>
        <v>0</v>
      </c>
      <c r="BH446" s="196" t="str">
        <f t="shared" si="262"/>
        <v>Fail</v>
      </c>
      <c r="BI446" s="47">
        <f>ABS(Survey!$AL446)</f>
        <v>0</v>
      </c>
      <c r="BJ446" s="47" cm="1">
        <f t="array" ref="BJ446">SUM(SUMIF(Survey!BO446:CH446,{"&gt;0","&lt;0"})*{1,-1})-SUM(SUMIF(Survey!CJ446:DC446,{"&gt;0","&lt;0"})*{1,-1})</f>
        <v>0</v>
      </c>
      <c r="BK446" s="48" t="str">
        <f t="shared" si="263"/>
        <v>No holdings</v>
      </c>
      <c r="BL446" s="49">
        <f t="shared" si="264"/>
        <v>0</v>
      </c>
      <c r="BM446" s="196" t="str">
        <f t="shared" si="265"/>
        <v>Pass</v>
      </c>
      <c r="BN446" s="54" t="b">
        <f>IF(ABS(Survey!$CH446)=0,TRUE,FALSE)</f>
        <v>1</v>
      </c>
      <c r="BO446" s="53" t="b">
        <f>NOT(ISBLANK(Survey!$CI446))</f>
        <v>0</v>
      </c>
      <c r="BP446" s="196" t="str">
        <f t="shared" si="266"/>
        <v>Pass</v>
      </c>
      <c r="BQ446" s="54" t="b">
        <f>IF(ABS(Survey!$DC446)=0,TRUE,FALSE)</f>
        <v>1</v>
      </c>
      <c r="BR446" s="53" t="b">
        <f>NOT(ISBLANK(Survey!$DD446))</f>
        <v>0</v>
      </c>
      <c r="BS446" s="37" t="str">
        <f t="shared" si="267"/>
        <v>Pass</v>
      </c>
      <c r="BT446" s="38" cm="1">
        <f t="array" ref="BT446">SUM(SUMIF(Survey!CD446,{"&gt;0","&lt;0"})*{1,-1})+SUM(SUMIF(Survey!CY446,{"&gt;0","&lt;0"})*{1,-1})</f>
        <v>0</v>
      </c>
      <c r="BU446" s="38">
        <f>SUM(SUMIF(Survey!DF446:DL446,{"&gt;0","&lt;0"})*{1,-1})+SUM(SUMIF(Survey!DN446:DT446,{"&gt;0","&lt;0"})*{1,-1})</f>
        <v>0</v>
      </c>
      <c r="BV446" s="37">
        <f t="shared" si="268"/>
        <v>0</v>
      </c>
      <c r="BW446" s="37">
        <f t="shared" si="269"/>
        <v>0</v>
      </c>
      <c r="BX446" s="196" t="str">
        <f t="shared" si="270"/>
        <v>Pass</v>
      </c>
      <c r="BY446" s="54" t="b">
        <f>IF(ABS(Survey!$DL446)=0,TRUE,FALSE)</f>
        <v>1</v>
      </c>
      <c r="BZ446" s="53" t="b">
        <f>NOT(ISBLANK(Survey!DM446))</f>
        <v>0</v>
      </c>
      <c r="CA446" s="196" t="str">
        <f t="shared" si="271"/>
        <v>Pass</v>
      </c>
      <c r="CB446" s="54" t="b">
        <f>IF(ABS(Survey!$DT446)=0,TRUE,FALSE)</f>
        <v>1</v>
      </c>
      <c r="CC446" s="53" t="b">
        <f>NOT(ISBLANK(Survey!$DU446))</f>
        <v>0</v>
      </c>
      <c r="CD446" s="196" t="str">
        <f t="shared" si="272"/>
        <v>Fail</v>
      </c>
      <c r="CE446" s="47">
        <f>SUM(SUMIF(Survey!EA446:EC446,{"&gt;0","&lt;0"})*{1,-1})</f>
        <v>0</v>
      </c>
      <c r="CF446" s="50">
        <f t="shared" si="273"/>
        <v>0</v>
      </c>
      <c r="CG446" s="50">
        <f t="shared" si="274"/>
        <v>100</v>
      </c>
      <c r="CH446" s="48" t="b">
        <f>IF(OR(Survey!$M446="ETF",Survey!$M446="ETF, alternative mutual fund",Survey!$M446="Closed-end", Survey!$M446="Split share corp"),TRUE,FALSE)</f>
        <v>0</v>
      </c>
      <c r="CI446" s="196" t="str">
        <f t="shared" si="275"/>
        <v>Fail</v>
      </c>
      <c r="CJ446" s="47">
        <f>SUM(SUMIF(Survey!EE446:EK446,{"&gt;0","&lt;0"})*{1,-1})</f>
        <v>0</v>
      </c>
      <c r="CK446" s="50">
        <f t="shared" si="276"/>
        <v>0</v>
      </c>
      <c r="CL446" s="49">
        <f t="shared" si="277"/>
        <v>100</v>
      </c>
      <c r="CM446" s="196" t="str">
        <f t="shared" si="278"/>
        <v>Fail</v>
      </c>
      <c r="CN446" s="47">
        <f>SUM(SUMIF(Survey!EM446:ES446,{"&gt;0","&lt;0"})*{1,-1})</f>
        <v>0</v>
      </c>
      <c r="CO446" s="50">
        <f t="shared" si="279"/>
        <v>0</v>
      </c>
      <c r="CP446" s="49">
        <f t="shared" si="280"/>
        <v>100</v>
      </c>
    </row>
    <row r="447" spans="1:94">
      <c r="A447" s="1">
        <v>444</v>
      </c>
      <c r="B447" s="37" t="str">
        <f t="shared" si="241"/>
        <v>Pass</v>
      </c>
      <c r="C447" s="37" t="str">
        <f>IF(COUNTBLANK(Survey!B447:ET447)=$C$2, "Pass", "Fail")</f>
        <v>Pass</v>
      </c>
      <c r="D447" s="37" t="str">
        <f t="shared" si="242"/>
        <v>Fail</v>
      </c>
      <c r="F447" s="196" t="str">
        <f t="shared" si="243"/>
        <v>Fail</v>
      </c>
      <c r="G447" s="43">
        <f>COUNTBLANK(Survey!B447:D447)+COUNTBLANK(Survey!G447)+COUNTBLANK(Survey!I447)+COUNTBLANK(Survey!L447:M447)+COUNTBLANK(Survey!P447)+COUNTBLANK(Survey!S447:U447)+COUNTBLANK(Survey!AA447:AC447)+COUNTBLANK(Survey!AF447:AG447)+COUNTBLANK(Survey!AK447)</f>
        <v>17</v>
      </c>
      <c r="H447" s="196" t="str">
        <f t="shared" si="244"/>
        <v>Pass</v>
      </c>
      <c r="I447" s="44">
        <f>LEN(Survey!E447)</f>
        <v>0</v>
      </c>
      <c r="J447" s="196" t="str">
        <f t="shared" si="245"/>
        <v>Pass</v>
      </c>
      <c r="K447" s="43">
        <f>LEN(Survey!F447)</f>
        <v>0</v>
      </c>
      <c r="L447" s="196" t="str">
        <f t="shared" si="246"/>
        <v>Pass</v>
      </c>
      <c r="M447" s="44">
        <f>LEN(Survey!H447)</f>
        <v>0</v>
      </c>
      <c r="N447" s="43" t="str">
        <f>IF(Survey!$L447="Prospectus fund", "Yes", "No")</f>
        <v>No</v>
      </c>
      <c r="O447" s="196" t="str">
        <f t="shared" si="247"/>
        <v>Pass</v>
      </c>
      <c r="P447" s="44">
        <f>MOD((LEN(Survey!J447)+2),11)</f>
        <v>2</v>
      </c>
      <c r="Q447" s="48" t="b">
        <f>IF(OR(Survey!$M447="ETF",Survey!$M447="ETF, alternative mutual fund",Survey!$M447="Closed-end", Survey!$M447="Split share corp", Survey!$I447="Yes"),TRUE,FALSE)</f>
        <v>0</v>
      </c>
      <c r="R447" s="196" t="str">
        <f>IFERROR(IF(AND(OR(U447=V447,V447 = "Either"),NOT(ISBLANK(Survey!K447))),"Pass","Fail"),"Pass")</f>
        <v>Fail</v>
      </c>
      <c r="S447" s="47" cm="1">
        <f t="array" ref="S447">SUM(SUMIF(Survey!BO447:CH447,{"&gt;0","&lt;0"})*{1,-1})</f>
        <v>0</v>
      </c>
      <c r="T447" s="54" cm="1">
        <f t="array" ref="T447">SUM(SUMIF(Survey!BR447,{"&gt;0","&lt;0"})*{1,-1})+SUM(SUMIF(Survey!CB447,{"&gt;0","&lt;0"})*{1,-1})</f>
        <v>0</v>
      </c>
      <c r="U447" s="54">
        <f>Survey!K447</f>
        <v>0</v>
      </c>
      <c r="V447" s="53" t="str">
        <f t="shared" si="248"/>
        <v>Stand-alone</v>
      </c>
      <c r="W447" s="196" t="str">
        <f t="shared" si="249"/>
        <v>Fail</v>
      </c>
      <c r="X447" s="93" cm="1">
        <f t="array" ref="X447">SUM(SUMIF(Survey!BO447:CH447,{"&gt;0","&lt;0"})*{1,-1})+SUM(SUMIF(Survey!CJ447:DC447,{"&gt;0","&lt;0"})*{1,-1})</f>
        <v>0</v>
      </c>
      <c r="Y447" s="93">
        <f>IFERROR(X447/(Survey!$AL447),0)</f>
        <v>0</v>
      </c>
      <c r="Z447" s="198" t="b">
        <f>IF(OR(Survey!$M447="Alternative strategy or hedge",Survey!$M447="Other",Survey!$L447="Prospectus fund"),TRUE,FALSE)</f>
        <v>0</v>
      </c>
      <c r="AA447" s="198" t="b">
        <f>NOT(ISBLANK(Survey!$M447))</f>
        <v>0</v>
      </c>
      <c r="AB447" s="196" t="str">
        <f t="shared" si="250"/>
        <v>Pass</v>
      </c>
      <c r="AC447" s="54" t="b">
        <f>NOT(ISNUMBER(SEARCH("Other",Survey!$P447)))</f>
        <v>1</v>
      </c>
      <c r="AD447" s="53" t="b">
        <f>NOT(ISBLANK(Survey!$Q447))</f>
        <v>0</v>
      </c>
      <c r="AE447" s="239" t="str" cm="1">
        <f t="array" ref="AE447">IF(OR(IF(OR($AG447+$AH447 = 2, $AI447=1), FALSE, TRUE), AND($AF447:$AF447 = 0)),"Pass","Fail")</f>
        <v>Pass</v>
      </c>
      <c r="AF447" s="235">
        <f>COUNTBLANK(Survey!$W447:$Z447)</f>
        <v>4</v>
      </c>
      <c r="AG447" s="235">
        <f>IF(Survey!$I447="Yes",1,0)</f>
        <v>0</v>
      </c>
      <c r="AH447" s="235">
        <f>IF(OR(Survey!$M447="Mutual fund",Survey!$M447="Alternative mutual fund",Survey!$M447="Money market"),1,0)</f>
        <v>0</v>
      </c>
      <c r="AI447" s="240">
        <f>IF(OR(Survey!$M447="ETF",Survey!$M447="ETF, alternative mutual fund"),1,0)</f>
        <v>0</v>
      </c>
      <c r="AJ447" s="196" t="str">
        <f t="shared" si="251"/>
        <v>Pass</v>
      </c>
      <c r="AK447" s="54" t="b">
        <f>NOT(ISNUMBER(SEARCH("Yes",Survey!$AC447)))</f>
        <v>1</v>
      </c>
      <c r="AL447" s="53" t="b">
        <f>IF(COUNTBLANK(Survey!$AD447:$AE447)=0,TRUE, FALSE)</f>
        <v>0</v>
      </c>
      <c r="AM447" s="196" t="str">
        <f t="shared" si="252"/>
        <v>Pass</v>
      </c>
      <c r="AN447" s="54" t="b">
        <f>NOT(ISNUMBER(SEARCH("Yes",Survey!$AF447)))</f>
        <v>1</v>
      </c>
      <c r="AO447" s="53" t="b">
        <f>NOT(ISBLANK(Survey!$AH447))</f>
        <v>0</v>
      </c>
      <c r="AP447" s="196" t="str">
        <f t="shared" si="253"/>
        <v>Pass</v>
      </c>
      <c r="AQ447" s="54" t="b">
        <f>NOT(OR(ISNUMBER(SEARCH("Other",Survey!$AH447)),ISNUMBER(SEARCH("Multiple",Survey!$AH447))))</f>
        <v>1</v>
      </c>
      <c r="AR447" s="53" t="b">
        <f>NOT(ISBLANK(Survey!$AI447))</f>
        <v>0</v>
      </c>
      <c r="AS447" s="196" t="str">
        <f t="shared" si="254"/>
        <v>Fail</v>
      </c>
      <c r="AT447" s="45">
        <f>(Survey!$AL447)</f>
        <v>0</v>
      </c>
      <c r="AU447" s="37" t="str">
        <f t="shared" si="255"/>
        <v>Fail</v>
      </c>
      <c r="AV447" s="38">
        <f>ABS(Survey!$AL447)</f>
        <v>0</v>
      </c>
      <c r="AW447" s="64">
        <f>ABS(Survey!$AM447)+Survey!$AN447-ABS(Survey!$AO447)+ABS(Survey!$AP447)-ABS(Survey!$AQ447)+ABS(Survey!$AR447)-ABS(Survey!$AS447)+Survey!$AT447</f>
        <v>0</v>
      </c>
      <c r="AX447" s="46" t="str">
        <f t="shared" si="256"/>
        <v>No holdings</v>
      </c>
      <c r="AY447" s="37">
        <f t="shared" si="257"/>
        <v>0</v>
      </c>
      <c r="AZ447" s="196" t="str">
        <f t="shared" si="258"/>
        <v>Pass</v>
      </c>
      <c r="BA447" s="54" t="b">
        <f>IF(ABS(Survey!$AT447)=0,TRUE,FALSE)</f>
        <v>1</v>
      </c>
      <c r="BB447" s="53" t="b">
        <f>NOT(ISBLANK(Survey!$AU447))</f>
        <v>0</v>
      </c>
      <c r="BC447" s="37" t="str">
        <f t="shared" si="259"/>
        <v>Fail</v>
      </c>
      <c r="BD447" s="38">
        <f>ABS(Survey!$AL447)</f>
        <v>0</v>
      </c>
      <c r="BE447" s="38" cm="1">
        <f t="array" ref="BE447">SUM(SUMIF(Survey!AW447:BD447,{"&gt;0","&lt;0"})*{1,-1})-SUM(SUMIF(Survey!BF447:BM447,{"&gt;0","&lt;0"})*{1,-1})</f>
        <v>0</v>
      </c>
      <c r="BF447" s="46" t="str">
        <f t="shared" si="260"/>
        <v>No holdings</v>
      </c>
      <c r="BG447" s="37">
        <f t="shared" si="261"/>
        <v>0</v>
      </c>
      <c r="BH447" s="196" t="str">
        <f t="shared" si="262"/>
        <v>Fail</v>
      </c>
      <c r="BI447" s="47">
        <f>ABS(Survey!$AL447)</f>
        <v>0</v>
      </c>
      <c r="BJ447" s="47" cm="1">
        <f t="array" ref="BJ447">SUM(SUMIF(Survey!BO447:CH447,{"&gt;0","&lt;0"})*{1,-1})-SUM(SUMIF(Survey!CJ447:DC447,{"&gt;0","&lt;0"})*{1,-1})</f>
        <v>0</v>
      </c>
      <c r="BK447" s="48" t="str">
        <f t="shared" si="263"/>
        <v>No holdings</v>
      </c>
      <c r="BL447" s="49">
        <f t="shared" si="264"/>
        <v>0</v>
      </c>
      <c r="BM447" s="196" t="str">
        <f t="shared" si="265"/>
        <v>Pass</v>
      </c>
      <c r="BN447" s="54" t="b">
        <f>IF(ABS(Survey!$CH447)=0,TRUE,FALSE)</f>
        <v>1</v>
      </c>
      <c r="BO447" s="53" t="b">
        <f>NOT(ISBLANK(Survey!$CI447))</f>
        <v>0</v>
      </c>
      <c r="BP447" s="196" t="str">
        <f t="shared" si="266"/>
        <v>Pass</v>
      </c>
      <c r="BQ447" s="54" t="b">
        <f>IF(ABS(Survey!$DC447)=0,TRUE,FALSE)</f>
        <v>1</v>
      </c>
      <c r="BR447" s="53" t="b">
        <f>NOT(ISBLANK(Survey!$DD447))</f>
        <v>0</v>
      </c>
      <c r="BS447" s="37" t="str">
        <f t="shared" si="267"/>
        <v>Pass</v>
      </c>
      <c r="BT447" s="38" cm="1">
        <f t="array" ref="BT447">SUM(SUMIF(Survey!CD447,{"&gt;0","&lt;0"})*{1,-1})+SUM(SUMIF(Survey!CY447,{"&gt;0","&lt;0"})*{1,-1})</f>
        <v>0</v>
      </c>
      <c r="BU447" s="38">
        <f>SUM(SUMIF(Survey!DF447:DL447,{"&gt;0","&lt;0"})*{1,-1})+SUM(SUMIF(Survey!DN447:DT447,{"&gt;0","&lt;0"})*{1,-1})</f>
        <v>0</v>
      </c>
      <c r="BV447" s="37">
        <f t="shared" si="268"/>
        <v>0</v>
      </c>
      <c r="BW447" s="37">
        <f t="shared" si="269"/>
        <v>0</v>
      </c>
      <c r="BX447" s="196" t="str">
        <f t="shared" si="270"/>
        <v>Pass</v>
      </c>
      <c r="BY447" s="54" t="b">
        <f>IF(ABS(Survey!$DL447)=0,TRUE,FALSE)</f>
        <v>1</v>
      </c>
      <c r="BZ447" s="53" t="b">
        <f>NOT(ISBLANK(Survey!DM447))</f>
        <v>0</v>
      </c>
      <c r="CA447" s="196" t="str">
        <f t="shared" si="271"/>
        <v>Pass</v>
      </c>
      <c r="CB447" s="54" t="b">
        <f>IF(ABS(Survey!$DT447)=0,TRUE,FALSE)</f>
        <v>1</v>
      </c>
      <c r="CC447" s="53" t="b">
        <f>NOT(ISBLANK(Survey!$DU447))</f>
        <v>0</v>
      </c>
      <c r="CD447" s="196" t="str">
        <f t="shared" si="272"/>
        <v>Fail</v>
      </c>
      <c r="CE447" s="47">
        <f>SUM(SUMIF(Survey!EA447:EC447,{"&gt;0","&lt;0"})*{1,-1})</f>
        <v>0</v>
      </c>
      <c r="CF447" s="50">
        <f t="shared" si="273"/>
        <v>0</v>
      </c>
      <c r="CG447" s="50">
        <f t="shared" si="274"/>
        <v>100</v>
      </c>
      <c r="CH447" s="48" t="b">
        <f>IF(OR(Survey!$M447="ETF",Survey!$M447="ETF, alternative mutual fund",Survey!$M447="Closed-end", Survey!$M447="Split share corp"),TRUE,FALSE)</f>
        <v>0</v>
      </c>
      <c r="CI447" s="196" t="str">
        <f t="shared" si="275"/>
        <v>Fail</v>
      </c>
      <c r="CJ447" s="47">
        <f>SUM(SUMIF(Survey!EE447:EK447,{"&gt;0","&lt;0"})*{1,-1})</f>
        <v>0</v>
      </c>
      <c r="CK447" s="50">
        <f t="shared" si="276"/>
        <v>0</v>
      </c>
      <c r="CL447" s="49">
        <f t="shared" si="277"/>
        <v>100</v>
      </c>
      <c r="CM447" s="196" t="str">
        <f t="shared" si="278"/>
        <v>Fail</v>
      </c>
      <c r="CN447" s="47">
        <f>SUM(SUMIF(Survey!EM447:ES447,{"&gt;0","&lt;0"})*{1,-1})</f>
        <v>0</v>
      </c>
      <c r="CO447" s="50">
        <f t="shared" si="279"/>
        <v>0</v>
      </c>
      <c r="CP447" s="49">
        <f t="shared" si="280"/>
        <v>100</v>
      </c>
    </row>
    <row r="448" spans="1:94">
      <c r="A448" s="1">
        <v>445</v>
      </c>
      <c r="B448" s="37" t="str">
        <f t="shared" si="241"/>
        <v>Pass</v>
      </c>
      <c r="C448" s="37" t="str">
        <f>IF(COUNTBLANK(Survey!B448:ET448)=$C$2, "Pass", "Fail")</f>
        <v>Pass</v>
      </c>
      <c r="D448" s="37" t="str">
        <f t="shared" si="242"/>
        <v>Fail</v>
      </c>
      <c r="F448" s="196" t="str">
        <f t="shared" si="243"/>
        <v>Fail</v>
      </c>
      <c r="G448" s="43">
        <f>COUNTBLANK(Survey!B448:D448)+COUNTBLANK(Survey!G448)+COUNTBLANK(Survey!I448)+COUNTBLANK(Survey!L448:M448)+COUNTBLANK(Survey!P448)+COUNTBLANK(Survey!S448:U448)+COUNTBLANK(Survey!AA448:AC448)+COUNTBLANK(Survey!AF448:AG448)+COUNTBLANK(Survey!AK448)</f>
        <v>17</v>
      </c>
      <c r="H448" s="196" t="str">
        <f t="shared" si="244"/>
        <v>Pass</v>
      </c>
      <c r="I448" s="44">
        <f>LEN(Survey!E448)</f>
        <v>0</v>
      </c>
      <c r="J448" s="196" t="str">
        <f t="shared" si="245"/>
        <v>Pass</v>
      </c>
      <c r="K448" s="43">
        <f>LEN(Survey!F448)</f>
        <v>0</v>
      </c>
      <c r="L448" s="196" t="str">
        <f t="shared" si="246"/>
        <v>Pass</v>
      </c>
      <c r="M448" s="44">
        <f>LEN(Survey!H448)</f>
        <v>0</v>
      </c>
      <c r="N448" s="43" t="str">
        <f>IF(Survey!$L448="Prospectus fund", "Yes", "No")</f>
        <v>No</v>
      </c>
      <c r="O448" s="196" t="str">
        <f t="shared" si="247"/>
        <v>Pass</v>
      </c>
      <c r="P448" s="44">
        <f>MOD((LEN(Survey!J448)+2),11)</f>
        <v>2</v>
      </c>
      <c r="Q448" s="48" t="b">
        <f>IF(OR(Survey!$M448="ETF",Survey!$M448="ETF, alternative mutual fund",Survey!$M448="Closed-end", Survey!$M448="Split share corp", Survey!$I448="Yes"),TRUE,FALSE)</f>
        <v>0</v>
      </c>
      <c r="R448" s="196" t="str">
        <f>IFERROR(IF(AND(OR(U448=V448,V448 = "Either"),NOT(ISBLANK(Survey!K448))),"Pass","Fail"),"Pass")</f>
        <v>Fail</v>
      </c>
      <c r="S448" s="47" cm="1">
        <f t="array" ref="S448">SUM(SUMIF(Survey!BO448:CH448,{"&gt;0","&lt;0"})*{1,-1})</f>
        <v>0</v>
      </c>
      <c r="T448" s="54" cm="1">
        <f t="array" ref="T448">SUM(SUMIF(Survey!BR448,{"&gt;0","&lt;0"})*{1,-1})+SUM(SUMIF(Survey!CB448,{"&gt;0","&lt;0"})*{1,-1})</f>
        <v>0</v>
      </c>
      <c r="U448" s="54">
        <f>Survey!K448</f>
        <v>0</v>
      </c>
      <c r="V448" s="53" t="str">
        <f t="shared" si="248"/>
        <v>Stand-alone</v>
      </c>
      <c r="W448" s="196" t="str">
        <f t="shared" si="249"/>
        <v>Fail</v>
      </c>
      <c r="X448" s="93" cm="1">
        <f t="array" ref="X448">SUM(SUMIF(Survey!BO448:CH448,{"&gt;0","&lt;0"})*{1,-1})+SUM(SUMIF(Survey!CJ448:DC448,{"&gt;0","&lt;0"})*{1,-1})</f>
        <v>0</v>
      </c>
      <c r="Y448" s="93">
        <f>IFERROR(X448/(Survey!$AL448),0)</f>
        <v>0</v>
      </c>
      <c r="Z448" s="198" t="b">
        <f>IF(OR(Survey!$M448="Alternative strategy or hedge",Survey!$M448="Other",Survey!$L448="Prospectus fund"),TRUE,FALSE)</f>
        <v>0</v>
      </c>
      <c r="AA448" s="198" t="b">
        <f>NOT(ISBLANK(Survey!$M448))</f>
        <v>0</v>
      </c>
      <c r="AB448" s="196" t="str">
        <f t="shared" si="250"/>
        <v>Pass</v>
      </c>
      <c r="AC448" s="54" t="b">
        <f>NOT(ISNUMBER(SEARCH("Other",Survey!$P448)))</f>
        <v>1</v>
      </c>
      <c r="AD448" s="53" t="b">
        <f>NOT(ISBLANK(Survey!$Q448))</f>
        <v>0</v>
      </c>
      <c r="AE448" s="239" t="str" cm="1">
        <f t="array" ref="AE448">IF(OR(IF(OR($AG448+$AH448 = 2, $AI448=1), FALSE, TRUE), AND($AF448:$AF448 = 0)),"Pass","Fail")</f>
        <v>Pass</v>
      </c>
      <c r="AF448" s="235">
        <f>COUNTBLANK(Survey!$W448:$Z448)</f>
        <v>4</v>
      </c>
      <c r="AG448" s="235">
        <f>IF(Survey!$I448="Yes",1,0)</f>
        <v>0</v>
      </c>
      <c r="AH448" s="235">
        <f>IF(OR(Survey!$M448="Mutual fund",Survey!$M448="Alternative mutual fund",Survey!$M448="Money market"),1,0)</f>
        <v>0</v>
      </c>
      <c r="AI448" s="240">
        <f>IF(OR(Survey!$M448="ETF",Survey!$M448="ETF, alternative mutual fund"),1,0)</f>
        <v>0</v>
      </c>
      <c r="AJ448" s="196" t="str">
        <f t="shared" si="251"/>
        <v>Pass</v>
      </c>
      <c r="AK448" s="54" t="b">
        <f>NOT(ISNUMBER(SEARCH("Yes",Survey!$AC448)))</f>
        <v>1</v>
      </c>
      <c r="AL448" s="53" t="b">
        <f>IF(COUNTBLANK(Survey!$AD448:$AE448)=0,TRUE, FALSE)</f>
        <v>0</v>
      </c>
      <c r="AM448" s="196" t="str">
        <f t="shared" si="252"/>
        <v>Pass</v>
      </c>
      <c r="AN448" s="54" t="b">
        <f>NOT(ISNUMBER(SEARCH("Yes",Survey!$AF448)))</f>
        <v>1</v>
      </c>
      <c r="AO448" s="53" t="b">
        <f>NOT(ISBLANK(Survey!$AH448))</f>
        <v>0</v>
      </c>
      <c r="AP448" s="196" t="str">
        <f t="shared" si="253"/>
        <v>Pass</v>
      </c>
      <c r="AQ448" s="54" t="b">
        <f>NOT(OR(ISNUMBER(SEARCH("Other",Survey!$AH448)),ISNUMBER(SEARCH("Multiple",Survey!$AH448))))</f>
        <v>1</v>
      </c>
      <c r="AR448" s="53" t="b">
        <f>NOT(ISBLANK(Survey!$AI448))</f>
        <v>0</v>
      </c>
      <c r="AS448" s="196" t="str">
        <f t="shared" si="254"/>
        <v>Fail</v>
      </c>
      <c r="AT448" s="45">
        <f>(Survey!$AL448)</f>
        <v>0</v>
      </c>
      <c r="AU448" s="37" t="str">
        <f t="shared" si="255"/>
        <v>Fail</v>
      </c>
      <c r="AV448" s="38">
        <f>ABS(Survey!$AL448)</f>
        <v>0</v>
      </c>
      <c r="AW448" s="64">
        <f>ABS(Survey!$AM448)+Survey!$AN448-ABS(Survey!$AO448)+ABS(Survey!$AP448)-ABS(Survey!$AQ448)+ABS(Survey!$AR448)-ABS(Survey!$AS448)+Survey!$AT448</f>
        <v>0</v>
      </c>
      <c r="AX448" s="46" t="str">
        <f t="shared" si="256"/>
        <v>No holdings</v>
      </c>
      <c r="AY448" s="37">
        <f t="shared" si="257"/>
        <v>0</v>
      </c>
      <c r="AZ448" s="196" t="str">
        <f t="shared" si="258"/>
        <v>Pass</v>
      </c>
      <c r="BA448" s="54" t="b">
        <f>IF(ABS(Survey!$AT448)=0,TRUE,FALSE)</f>
        <v>1</v>
      </c>
      <c r="BB448" s="53" t="b">
        <f>NOT(ISBLANK(Survey!$AU448))</f>
        <v>0</v>
      </c>
      <c r="BC448" s="37" t="str">
        <f t="shared" si="259"/>
        <v>Fail</v>
      </c>
      <c r="BD448" s="38">
        <f>ABS(Survey!$AL448)</f>
        <v>0</v>
      </c>
      <c r="BE448" s="38" cm="1">
        <f t="array" ref="BE448">SUM(SUMIF(Survey!AW448:BD448,{"&gt;0","&lt;0"})*{1,-1})-SUM(SUMIF(Survey!BF448:BM448,{"&gt;0","&lt;0"})*{1,-1})</f>
        <v>0</v>
      </c>
      <c r="BF448" s="46" t="str">
        <f t="shared" si="260"/>
        <v>No holdings</v>
      </c>
      <c r="BG448" s="37">
        <f t="shared" si="261"/>
        <v>0</v>
      </c>
      <c r="BH448" s="196" t="str">
        <f t="shared" si="262"/>
        <v>Fail</v>
      </c>
      <c r="BI448" s="47">
        <f>ABS(Survey!$AL448)</f>
        <v>0</v>
      </c>
      <c r="BJ448" s="47" cm="1">
        <f t="array" ref="BJ448">SUM(SUMIF(Survey!BO448:CH448,{"&gt;0","&lt;0"})*{1,-1})-SUM(SUMIF(Survey!CJ448:DC448,{"&gt;0","&lt;0"})*{1,-1})</f>
        <v>0</v>
      </c>
      <c r="BK448" s="48" t="str">
        <f t="shared" si="263"/>
        <v>No holdings</v>
      </c>
      <c r="BL448" s="49">
        <f t="shared" si="264"/>
        <v>0</v>
      </c>
      <c r="BM448" s="196" t="str">
        <f t="shared" si="265"/>
        <v>Pass</v>
      </c>
      <c r="BN448" s="54" t="b">
        <f>IF(ABS(Survey!$CH448)=0,TRUE,FALSE)</f>
        <v>1</v>
      </c>
      <c r="BO448" s="53" t="b">
        <f>NOT(ISBLANK(Survey!$CI448))</f>
        <v>0</v>
      </c>
      <c r="BP448" s="196" t="str">
        <f t="shared" si="266"/>
        <v>Pass</v>
      </c>
      <c r="BQ448" s="54" t="b">
        <f>IF(ABS(Survey!$DC448)=0,TRUE,FALSE)</f>
        <v>1</v>
      </c>
      <c r="BR448" s="53" t="b">
        <f>NOT(ISBLANK(Survey!$DD448))</f>
        <v>0</v>
      </c>
      <c r="BS448" s="37" t="str">
        <f t="shared" si="267"/>
        <v>Pass</v>
      </c>
      <c r="BT448" s="38" cm="1">
        <f t="array" ref="BT448">SUM(SUMIF(Survey!CD448,{"&gt;0","&lt;0"})*{1,-1})+SUM(SUMIF(Survey!CY448,{"&gt;0","&lt;0"})*{1,-1})</f>
        <v>0</v>
      </c>
      <c r="BU448" s="38">
        <f>SUM(SUMIF(Survey!DF448:DL448,{"&gt;0","&lt;0"})*{1,-1})+SUM(SUMIF(Survey!DN448:DT448,{"&gt;0","&lt;0"})*{1,-1})</f>
        <v>0</v>
      </c>
      <c r="BV448" s="37">
        <f t="shared" si="268"/>
        <v>0</v>
      </c>
      <c r="BW448" s="37">
        <f t="shared" si="269"/>
        <v>0</v>
      </c>
      <c r="BX448" s="196" t="str">
        <f t="shared" si="270"/>
        <v>Pass</v>
      </c>
      <c r="BY448" s="54" t="b">
        <f>IF(ABS(Survey!$DL448)=0,TRUE,FALSE)</f>
        <v>1</v>
      </c>
      <c r="BZ448" s="53" t="b">
        <f>NOT(ISBLANK(Survey!DM448))</f>
        <v>0</v>
      </c>
      <c r="CA448" s="196" t="str">
        <f t="shared" si="271"/>
        <v>Pass</v>
      </c>
      <c r="CB448" s="54" t="b">
        <f>IF(ABS(Survey!$DT448)=0,TRUE,FALSE)</f>
        <v>1</v>
      </c>
      <c r="CC448" s="53" t="b">
        <f>NOT(ISBLANK(Survey!$DU448))</f>
        <v>0</v>
      </c>
      <c r="CD448" s="196" t="str">
        <f t="shared" si="272"/>
        <v>Fail</v>
      </c>
      <c r="CE448" s="47">
        <f>SUM(SUMIF(Survey!EA448:EC448,{"&gt;0","&lt;0"})*{1,-1})</f>
        <v>0</v>
      </c>
      <c r="CF448" s="50">
        <f t="shared" si="273"/>
        <v>0</v>
      </c>
      <c r="CG448" s="50">
        <f t="shared" si="274"/>
        <v>100</v>
      </c>
      <c r="CH448" s="48" t="b">
        <f>IF(OR(Survey!$M448="ETF",Survey!$M448="ETF, alternative mutual fund",Survey!$M448="Closed-end", Survey!$M448="Split share corp"),TRUE,FALSE)</f>
        <v>0</v>
      </c>
      <c r="CI448" s="196" t="str">
        <f t="shared" si="275"/>
        <v>Fail</v>
      </c>
      <c r="CJ448" s="47">
        <f>SUM(SUMIF(Survey!EE448:EK448,{"&gt;0","&lt;0"})*{1,-1})</f>
        <v>0</v>
      </c>
      <c r="CK448" s="50">
        <f t="shared" si="276"/>
        <v>0</v>
      </c>
      <c r="CL448" s="49">
        <f t="shared" si="277"/>
        <v>100</v>
      </c>
      <c r="CM448" s="196" t="str">
        <f t="shared" si="278"/>
        <v>Fail</v>
      </c>
      <c r="CN448" s="47">
        <f>SUM(SUMIF(Survey!EM448:ES448,{"&gt;0","&lt;0"})*{1,-1})</f>
        <v>0</v>
      </c>
      <c r="CO448" s="50">
        <f t="shared" si="279"/>
        <v>0</v>
      </c>
      <c r="CP448" s="49">
        <f t="shared" si="280"/>
        <v>100</v>
      </c>
    </row>
    <row r="449" spans="1:94">
      <c r="A449" s="1">
        <v>446</v>
      </c>
      <c r="B449" s="37" t="str">
        <f t="shared" si="241"/>
        <v>Pass</v>
      </c>
      <c r="C449" s="37" t="str">
        <f>IF(COUNTBLANK(Survey!B449:ET449)=$C$2, "Pass", "Fail")</f>
        <v>Pass</v>
      </c>
      <c r="D449" s="37" t="str">
        <f t="shared" si="242"/>
        <v>Fail</v>
      </c>
      <c r="F449" s="196" t="str">
        <f t="shared" si="243"/>
        <v>Fail</v>
      </c>
      <c r="G449" s="43">
        <f>COUNTBLANK(Survey!B449:D449)+COUNTBLANK(Survey!G449)+COUNTBLANK(Survey!I449)+COUNTBLANK(Survey!L449:M449)+COUNTBLANK(Survey!P449)+COUNTBLANK(Survey!S449:U449)+COUNTBLANK(Survey!AA449:AC449)+COUNTBLANK(Survey!AF449:AG449)+COUNTBLANK(Survey!AK449)</f>
        <v>17</v>
      </c>
      <c r="H449" s="196" t="str">
        <f t="shared" si="244"/>
        <v>Pass</v>
      </c>
      <c r="I449" s="44">
        <f>LEN(Survey!E449)</f>
        <v>0</v>
      </c>
      <c r="J449" s="196" t="str">
        <f t="shared" si="245"/>
        <v>Pass</v>
      </c>
      <c r="K449" s="43">
        <f>LEN(Survey!F449)</f>
        <v>0</v>
      </c>
      <c r="L449" s="196" t="str">
        <f t="shared" si="246"/>
        <v>Pass</v>
      </c>
      <c r="M449" s="44">
        <f>LEN(Survey!H449)</f>
        <v>0</v>
      </c>
      <c r="N449" s="43" t="str">
        <f>IF(Survey!$L449="Prospectus fund", "Yes", "No")</f>
        <v>No</v>
      </c>
      <c r="O449" s="196" t="str">
        <f t="shared" si="247"/>
        <v>Pass</v>
      </c>
      <c r="P449" s="44">
        <f>MOD((LEN(Survey!J449)+2),11)</f>
        <v>2</v>
      </c>
      <c r="Q449" s="48" t="b">
        <f>IF(OR(Survey!$M449="ETF",Survey!$M449="ETF, alternative mutual fund",Survey!$M449="Closed-end", Survey!$M449="Split share corp", Survey!$I449="Yes"),TRUE,FALSE)</f>
        <v>0</v>
      </c>
      <c r="R449" s="196" t="str">
        <f>IFERROR(IF(AND(OR(U449=V449,V449 = "Either"),NOT(ISBLANK(Survey!K449))),"Pass","Fail"),"Pass")</f>
        <v>Fail</v>
      </c>
      <c r="S449" s="47" cm="1">
        <f t="array" ref="S449">SUM(SUMIF(Survey!BO449:CH449,{"&gt;0","&lt;0"})*{1,-1})</f>
        <v>0</v>
      </c>
      <c r="T449" s="54" cm="1">
        <f t="array" ref="T449">SUM(SUMIF(Survey!BR449,{"&gt;0","&lt;0"})*{1,-1})+SUM(SUMIF(Survey!CB449,{"&gt;0","&lt;0"})*{1,-1})</f>
        <v>0</v>
      </c>
      <c r="U449" s="54">
        <f>Survey!K449</f>
        <v>0</v>
      </c>
      <c r="V449" s="53" t="str">
        <f t="shared" si="248"/>
        <v>Stand-alone</v>
      </c>
      <c r="W449" s="196" t="str">
        <f t="shared" si="249"/>
        <v>Fail</v>
      </c>
      <c r="X449" s="93" cm="1">
        <f t="array" ref="X449">SUM(SUMIF(Survey!BO449:CH449,{"&gt;0","&lt;0"})*{1,-1})+SUM(SUMIF(Survey!CJ449:DC449,{"&gt;0","&lt;0"})*{1,-1})</f>
        <v>0</v>
      </c>
      <c r="Y449" s="93">
        <f>IFERROR(X449/(Survey!$AL449),0)</f>
        <v>0</v>
      </c>
      <c r="Z449" s="198" t="b">
        <f>IF(OR(Survey!$M449="Alternative strategy or hedge",Survey!$M449="Other",Survey!$L449="Prospectus fund"),TRUE,FALSE)</f>
        <v>0</v>
      </c>
      <c r="AA449" s="198" t="b">
        <f>NOT(ISBLANK(Survey!$M449))</f>
        <v>0</v>
      </c>
      <c r="AB449" s="196" t="str">
        <f t="shared" si="250"/>
        <v>Pass</v>
      </c>
      <c r="AC449" s="54" t="b">
        <f>NOT(ISNUMBER(SEARCH("Other",Survey!$P449)))</f>
        <v>1</v>
      </c>
      <c r="AD449" s="53" t="b">
        <f>NOT(ISBLANK(Survey!$Q449))</f>
        <v>0</v>
      </c>
      <c r="AE449" s="239" t="str" cm="1">
        <f t="array" ref="AE449">IF(OR(IF(OR($AG449+$AH449 = 2, $AI449=1), FALSE, TRUE), AND($AF449:$AF449 = 0)),"Pass","Fail")</f>
        <v>Pass</v>
      </c>
      <c r="AF449" s="235">
        <f>COUNTBLANK(Survey!$W449:$Z449)</f>
        <v>4</v>
      </c>
      <c r="AG449" s="235">
        <f>IF(Survey!$I449="Yes",1,0)</f>
        <v>0</v>
      </c>
      <c r="AH449" s="235">
        <f>IF(OR(Survey!$M449="Mutual fund",Survey!$M449="Alternative mutual fund",Survey!$M449="Money market"),1,0)</f>
        <v>0</v>
      </c>
      <c r="AI449" s="240">
        <f>IF(OR(Survey!$M449="ETF",Survey!$M449="ETF, alternative mutual fund"),1,0)</f>
        <v>0</v>
      </c>
      <c r="AJ449" s="196" t="str">
        <f t="shared" si="251"/>
        <v>Pass</v>
      </c>
      <c r="AK449" s="54" t="b">
        <f>NOT(ISNUMBER(SEARCH("Yes",Survey!$AC449)))</f>
        <v>1</v>
      </c>
      <c r="AL449" s="53" t="b">
        <f>IF(COUNTBLANK(Survey!$AD449:$AE449)=0,TRUE, FALSE)</f>
        <v>0</v>
      </c>
      <c r="AM449" s="196" t="str">
        <f t="shared" si="252"/>
        <v>Pass</v>
      </c>
      <c r="AN449" s="54" t="b">
        <f>NOT(ISNUMBER(SEARCH("Yes",Survey!$AF449)))</f>
        <v>1</v>
      </c>
      <c r="AO449" s="53" t="b">
        <f>NOT(ISBLANK(Survey!$AH449))</f>
        <v>0</v>
      </c>
      <c r="AP449" s="196" t="str">
        <f t="shared" si="253"/>
        <v>Pass</v>
      </c>
      <c r="AQ449" s="54" t="b">
        <f>NOT(OR(ISNUMBER(SEARCH("Other",Survey!$AH449)),ISNUMBER(SEARCH("Multiple",Survey!$AH449))))</f>
        <v>1</v>
      </c>
      <c r="AR449" s="53" t="b">
        <f>NOT(ISBLANK(Survey!$AI449))</f>
        <v>0</v>
      </c>
      <c r="AS449" s="196" t="str">
        <f t="shared" si="254"/>
        <v>Fail</v>
      </c>
      <c r="AT449" s="45">
        <f>(Survey!$AL449)</f>
        <v>0</v>
      </c>
      <c r="AU449" s="37" t="str">
        <f t="shared" si="255"/>
        <v>Fail</v>
      </c>
      <c r="AV449" s="38">
        <f>ABS(Survey!$AL449)</f>
        <v>0</v>
      </c>
      <c r="AW449" s="64">
        <f>ABS(Survey!$AM449)+Survey!$AN449-ABS(Survey!$AO449)+ABS(Survey!$AP449)-ABS(Survey!$AQ449)+ABS(Survey!$AR449)-ABS(Survey!$AS449)+Survey!$AT449</f>
        <v>0</v>
      </c>
      <c r="AX449" s="46" t="str">
        <f t="shared" si="256"/>
        <v>No holdings</v>
      </c>
      <c r="AY449" s="37">
        <f t="shared" si="257"/>
        <v>0</v>
      </c>
      <c r="AZ449" s="196" t="str">
        <f t="shared" si="258"/>
        <v>Pass</v>
      </c>
      <c r="BA449" s="54" t="b">
        <f>IF(ABS(Survey!$AT449)=0,TRUE,FALSE)</f>
        <v>1</v>
      </c>
      <c r="BB449" s="53" t="b">
        <f>NOT(ISBLANK(Survey!$AU449))</f>
        <v>0</v>
      </c>
      <c r="BC449" s="37" t="str">
        <f t="shared" si="259"/>
        <v>Fail</v>
      </c>
      <c r="BD449" s="38">
        <f>ABS(Survey!$AL449)</f>
        <v>0</v>
      </c>
      <c r="BE449" s="38" cm="1">
        <f t="array" ref="BE449">SUM(SUMIF(Survey!AW449:BD449,{"&gt;0","&lt;0"})*{1,-1})-SUM(SUMIF(Survey!BF449:BM449,{"&gt;0","&lt;0"})*{1,-1})</f>
        <v>0</v>
      </c>
      <c r="BF449" s="46" t="str">
        <f t="shared" si="260"/>
        <v>No holdings</v>
      </c>
      <c r="BG449" s="37">
        <f t="shared" si="261"/>
        <v>0</v>
      </c>
      <c r="BH449" s="196" t="str">
        <f t="shared" si="262"/>
        <v>Fail</v>
      </c>
      <c r="BI449" s="47">
        <f>ABS(Survey!$AL449)</f>
        <v>0</v>
      </c>
      <c r="BJ449" s="47" cm="1">
        <f t="array" ref="BJ449">SUM(SUMIF(Survey!BO449:CH449,{"&gt;0","&lt;0"})*{1,-1})-SUM(SUMIF(Survey!CJ449:DC449,{"&gt;0","&lt;0"})*{1,-1})</f>
        <v>0</v>
      </c>
      <c r="BK449" s="48" t="str">
        <f t="shared" si="263"/>
        <v>No holdings</v>
      </c>
      <c r="BL449" s="49">
        <f t="shared" si="264"/>
        <v>0</v>
      </c>
      <c r="BM449" s="196" t="str">
        <f t="shared" si="265"/>
        <v>Pass</v>
      </c>
      <c r="BN449" s="54" t="b">
        <f>IF(ABS(Survey!$CH449)=0,TRUE,FALSE)</f>
        <v>1</v>
      </c>
      <c r="BO449" s="53" t="b">
        <f>NOT(ISBLANK(Survey!$CI449))</f>
        <v>0</v>
      </c>
      <c r="BP449" s="196" t="str">
        <f t="shared" si="266"/>
        <v>Pass</v>
      </c>
      <c r="BQ449" s="54" t="b">
        <f>IF(ABS(Survey!$DC449)=0,TRUE,FALSE)</f>
        <v>1</v>
      </c>
      <c r="BR449" s="53" t="b">
        <f>NOT(ISBLANK(Survey!$DD449))</f>
        <v>0</v>
      </c>
      <c r="BS449" s="37" t="str">
        <f t="shared" si="267"/>
        <v>Pass</v>
      </c>
      <c r="BT449" s="38" cm="1">
        <f t="array" ref="BT449">SUM(SUMIF(Survey!CD449,{"&gt;0","&lt;0"})*{1,-1})+SUM(SUMIF(Survey!CY449,{"&gt;0","&lt;0"})*{1,-1})</f>
        <v>0</v>
      </c>
      <c r="BU449" s="38">
        <f>SUM(SUMIF(Survey!DF449:DL449,{"&gt;0","&lt;0"})*{1,-1})+SUM(SUMIF(Survey!DN449:DT449,{"&gt;0","&lt;0"})*{1,-1})</f>
        <v>0</v>
      </c>
      <c r="BV449" s="37">
        <f t="shared" si="268"/>
        <v>0</v>
      </c>
      <c r="BW449" s="37">
        <f t="shared" si="269"/>
        <v>0</v>
      </c>
      <c r="BX449" s="196" t="str">
        <f t="shared" si="270"/>
        <v>Pass</v>
      </c>
      <c r="BY449" s="54" t="b">
        <f>IF(ABS(Survey!$DL449)=0,TRUE,FALSE)</f>
        <v>1</v>
      </c>
      <c r="BZ449" s="53" t="b">
        <f>NOT(ISBLANK(Survey!DM449))</f>
        <v>0</v>
      </c>
      <c r="CA449" s="196" t="str">
        <f t="shared" si="271"/>
        <v>Pass</v>
      </c>
      <c r="CB449" s="54" t="b">
        <f>IF(ABS(Survey!$DT449)=0,TRUE,FALSE)</f>
        <v>1</v>
      </c>
      <c r="CC449" s="53" t="b">
        <f>NOT(ISBLANK(Survey!$DU449))</f>
        <v>0</v>
      </c>
      <c r="CD449" s="196" t="str">
        <f t="shared" si="272"/>
        <v>Fail</v>
      </c>
      <c r="CE449" s="47">
        <f>SUM(SUMIF(Survey!EA449:EC449,{"&gt;0","&lt;0"})*{1,-1})</f>
        <v>0</v>
      </c>
      <c r="CF449" s="50">
        <f t="shared" si="273"/>
        <v>0</v>
      </c>
      <c r="CG449" s="50">
        <f t="shared" si="274"/>
        <v>100</v>
      </c>
      <c r="CH449" s="48" t="b">
        <f>IF(OR(Survey!$M449="ETF",Survey!$M449="ETF, alternative mutual fund",Survey!$M449="Closed-end", Survey!$M449="Split share corp"),TRUE,FALSE)</f>
        <v>0</v>
      </c>
      <c r="CI449" s="196" t="str">
        <f t="shared" si="275"/>
        <v>Fail</v>
      </c>
      <c r="CJ449" s="47">
        <f>SUM(SUMIF(Survey!EE449:EK449,{"&gt;0","&lt;0"})*{1,-1})</f>
        <v>0</v>
      </c>
      <c r="CK449" s="50">
        <f t="shared" si="276"/>
        <v>0</v>
      </c>
      <c r="CL449" s="49">
        <f t="shared" si="277"/>
        <v>100</v>
      </c>
      <c r="CM449" s="196" t="str">
        <f t="shared" si="278"/>
        <v>Fail</v>
      </c>
      <c r="CN449" s="47">
        <f>SUM(SUMIF(Survey!EM449:ES449,{"&gt;0","&lt;0"})*{1,-1})</f>
        <v>0</v>
      </c>
      <c r="CO449" s="50">
        <f t="shared" si="279"/>
        <v>0</v>
      </c>
      <c r="CP449" s="49">
        <f t="shared" si="280"/>
        <v>100</v>
      </c>
    </row>
    <row r="450" spans="1:94">
      <c r="A450" s="1">
        <v>447</v>
      </c>
      <c r="B450" s="37" t="str">
        <f t="shared" si="241"/>
        <v>Pass</v>
      </c>
      <c r="C450" s="37" t="str">
        <f>IF(COUNTBLANK(Survey!B450:ET450)=$C$2, "Pass", "Fail")</f>
        <v>Pass</v>
      </c>
      <c r="D450" s="37" t="str">
        <f t="shared" si="242"/>
        <v>Fail</v>
      </c>
      <c r="F450" s="196" t="str">
        <f t="shared" si="243"/>
        <v>Fail</v>
      </c>
      <c r="G450" s="43">
        <f>COUNTBLANK(Survey!B450:D450)+COUNTBLANK(Survey!G450)+COUNTBLANK(Survey!I450)+COUNTBLANK(Survey!L450:M450)+COUNTBLANK(Survey!P450)+COUNTBLANK(Survey!S450:U450)+COUNTBLANK(Survey!AA450:AC450)+COUNTBLANK(Survey!AF450:AG450)+COUNTBLANK(Survey!AK450)</f>
        <v>17</v>
      </c>
      <c r="H450" s="196" t="str">
        <f t="shared" si="244"/>
        <v>Pass</v>
      </c>
      <c r="I450" s="44">
        <f>LEN(Survey!E450)</f>
        <v>0</v>
      </c>
      <c r="J450" s="196" t="str">
        <f t="shared" si="245"/>
        <v>Pass</v>
      </c>
      <c r="K450" s="43">
        <f>LEN(Survey!F450)</f>
        <v>0</v>
      </c>
      <c r="L450" s="196" t="str">
        <f t="shared" si="246"/>
        <v>Pass</v>
      </c>
      <c r="M450" s="44">
        <f>LEN(Survey!H450)</f>
        <v>0</v>
      </c>
      <c r="N450" s="43" t="str">
        <f>IF(Survey!$L450="Prospectus fund", "Yes", "No")</f>
        <v>No</v>
      </c>
      <c r="O450" s="196" t="str">
        <f t="shared" si="247"/>
        <v>Pass</v>
      </c>
      <c r="P450" s="44">
        <f>MOD((LEN(Survey!J450)+2),11)</f>
        <v>2</v>
      </c>
      <c r="Q450" s="48" t="b">
        <f>IF(OR(Survey!$M450="ETF",Survey!$M450="ETF, alternative mutual fund",Survey!$M450="Closed-end", Survey!$M450="Split share corp", Survey!$I450="Yes"),TRUE,FALSE)</f>
        <v>0</v>
      </c>
      <c r="R450" s="196" t="str">
        <f>IFERROR(IF(AND(OR(U450=V450,V450 = "Either"),NOT(ISBLANK(Survey!K450))),"Pass","Fail"),"Pass")</f>
        <v>Fail</v>
      </c>
      <c r="S450" s="47" cm="1">
        <f t="array" ref="S450">SUM(SUMIF(Survey!BO450:CH450,{"&gt;0","&lt;0"})*{1,-1})</f>
        <v>0</v>
      </c>
      <c r="T450" s="54" cm="1">
        <f t="array" ref="T450">SUM(SUMIF(Survey!BR450,{"&gt;0","&lt;0"})*{1,-1})+SUM(SUMIF(Survey!CB450,{"&gt;0","&lt;0"})*{1,-1})</f>
        <v>0</v>
      </c>
      <c r="U450" s="54">
        <f>Survey!K450</f>
        <v>0</v>
      </c>
      <c r="V450" s="53" t="str">
        <f t="shared" si="248"/>
        <v>Stand-alone</v>
      </c>
      <c r="W450" s="196" t="str">
        <f t="shared" si="249"/>
        <v>Fail</v>
      </c>
      <c r="X450" s="93" cm="1">
        <f t="array" ref="X450">SUM(SUMIF(Survey!BO450:CH450,{"&gt;0","&lt;0"})*{1,-1})+SUM(SUMIF(Survey!CJ450:DC450,{"&gt;0","&lt;0"})*{1,-1})</f>
        <v>0</v>
      </c>
      <c r="Y450" s="93">
        <f>IFERROR(X450/(Survey!$AL450),0)</f>
        <v>0</v>
      </c>
      <c r="Z450" s="198" t="b">
        <f>IF(OR(Survey!$M450="Alternative strategy or hedge",Survey!$M450="Other",Survey!$L450="Prospectus fund"),TRUE,FALSE)</f>
        <v>0</v>
      </c>
      <c r="AA450" s="198" t="b">
        <f>NOT(ISBLANK(Survey!$M450))</f>
        <v>0</v>
      </c>
      <c r="AB450" s="196" t="str">
        <f t="shared" si="250"/>
        <v>Pass</v>
      </c>
      <c r="AC450" s="54" t="b">
        <f>NOT(ISNUMBER(SEARCH("Other",Survey!$P450)))</f>
        <v>1</v>
      </c>
      <c r="AD450" s="53" t="b">
        <f>NOT(ISBLANK(Survey!$Q450))</f>
        <v>0</v>
      </c>
      <c r="AE450" s="239" t="str" cm="1">
        <f t="array" ref="AE450">IF(OR(IF(OR($AG450+$AH450 = 2, $AI450=1), FALSE, TRUE), AND($AF450:$AF450 = 0)),"Pass","Fail")</f>
        <v>Pass</v>
      </c>
      <c r="AF450" s="235">
        <f>COUNTBLANK(Survey!$W450:$Z450)</f>
        <v>4</v>
      </c>
      <c r="AG450" s="235">
        <f>IF(Survey!$I450="Yes",1,0)</f>
        <v>0</v>
      </c>
      <c r="AH450" s="235">
        <f>IF(OR(Survey!$M450="Mutual fund",Survey!$M450="Alternative mutual fund",Survey!$M450="Money market"),1,0)</f>
        <v>0</v>
      </c>
      <c r="AI450" s="240">
        <f>IF(OR(Survey!$M450="ETF",Survey!$M450="ETF, alternative mutual fund"),1,0)</f>
        <v>0</v>
      </c>
      <c r="AJ450" s="196" t="str">
        <f t="shared" si="251"/>
        <v>Pass</v>
      </c>
      <c r="AK450" s="54" t="b">
        <f>NOT(ISNUMBER(SEARCH("Yes",Survey!$AC450)))</f>
        <v>1</v>
      </c>
      <c r="AL450" s="53" t="b">
        <f>IF(COUNTBLANK(Survey!$AD450:$AE450)=0,TRUE, FALSE)</f>
        <v>0</v>
      </c>
      <c r="AM450" s="196" t="str">
        <f t="shared" si="252"/>
        <v>Pass</v>
      </c>
      <c r="AN450" s="54" t="b">
        <f>NOT(ISNUMBER(SEARCH("Yes",Survey!$AF450)))</f>
        <v>1</v>
      </c>
      <c r="AO450" s="53" t="b">
        <f>NOT(ISBLANK(Survey!$AH450))</f>
        <v>0</v>
      </c>
      <c r="AP450" s="196" t="str">
        <f t="shared" si="253"/>
        <v>Pass</v>
      </c>
      <c r="AQ450" s="54" t="b">
        <f>NOT(OR(ISNUMBER(SEARCH("Other",Survey!$AH450)),ISNUMBER(SEARCH("Multiple",Survey!$AH450))))</f>
        <v>1</v>
      </c>
      <c r="AR450" s="53" t="b">
        <f>NOT(ISBLANK(Survey!$AI450))</f>
        <v>0</v>
      </c>
      <c r="AS450" s="196" t="str">
        <f t="shared" si="254"/>
        <v>Fail</v>
      </c>
      <c r="AT450" s="45">
        <f>(Survey!$AL450)</f>
        <v>0</v>
      </c>
      <c r="AU450" s="37" t="str">
        <f t="shared" si="255"/>
        <v>Fail</v>
      </c>
      <c r="AV450" s="38">
        <f>ABS(Survey!$AL450)</f>
        <v>0</v>
      </c>
      <c r="AW450" s="64">
        <f>ABS(Survey!$AM450)+Survey!$AN450-ABS(Survey!$AO450)+ABS(Survey!$AP450)-ABS(Survey!$AQ450)+ABS(Survey!$AR450)-ABS(Survey!$AS450)+Survey!$AT450</f>
        <v>0</v>
      </c>
      <c r="AX450" s="46" t="str">
        <f t="shared" si="256"/>
        <v>No holdings</v>
      </c>
      <c r="AY450" s="37">
        <f t="shared" si="257"/>
        <v>0</v>
      </c>
      <c r="AZ450" s="196" t="str">
        <f t="shared" si="258"/>
        <v>Pass</v>
      </c>
      <c r="BA450" s="54" t="b">
        <f>IF(ABS(Survey!$AT450)=0,TRUE,FALSE)</f>
        <v>1</v>
      </c>
      <c r="BB450" s="53" t="b">
        <f>NOT(ISBLANK(Survey!$AU450))</f>
        <v>0</v>
      </c>
      <c r="BC450" s="37" t="str">
        <f t="shared" si="259"/>
        <v>Fail</v>
      </c>
      <c r="BD450" s="38">
        <f>ABS(Survey!$AL450)</f>
        <v>0</v>
      </c>
      <c r="BE450" s="38" cm="1">
        <f t="array" ref="BE450">SUM(SUMIF(Survey!AW450:BD450,{"&gt;0","&lt;0"})*{1,-1})-SUM(SUMIF(Survey!BF450:BM450,{"&gt;0","&lt;0"})*{1,-1})</f>
        <v>0</v>
      </c>
      <c r="BF450" s="46" t="str">
        <f t="shared" si="260"/>
        <v>No holdings</v>
      </c>
      <c r="BG450" s="37">
        <f t="shared" si="261"/>
        <v>0</v>
      </c>
      <c r="BH450" s="196" t="str">
        <f t="shared" si="262"/>
        <v>Fail</v>
      </c>
      <c r="BI450" s="47">
        <f>ABS(Survey!$AL450)</f>
        <v>0</v>
      </c>
      <c r="BJ450" s="47" cm="1">
        <f t="array" ref="BJ450">SUM(SUMIF(Survey!BO450:CH450,{"&gt;0","&lt;0"})*{1,-1})-SUM(SUMIF(Survey!CJ450:DC450,{"&gt;0","&lt;0"})*{1,-1})</f>
        <v>0</v>
      </c>
      <c r="BK450" s="48" t="str">
        <f t="shared" si="263"/>
        <v>No holdings</v>
      </c>
      <c r="BL450" s="49">
        <f t="shared" si="264"/>
        <v>0</v>
      </c>
      <c r="BM450" s="196" t="str">
        <f t="shared" si="265"/>
        <v>Pass</v>
      </c>
      <c r="BN450" s="54" t="b">
        <f>IF(ABS(Survey!$CH450)=0,TRUE,FALSE)</f>
        <v>1</v>
      </c>
      <c r="BO450" s="53" t="b">
        <f>NOT(ISBLANK(Survey!$CI450))</f>
        <v>0</v>
      </c>
      <c r="BP450" s="196" t="str">
        <f t="shared" si="266"/>
        <v>Pass</v>
      </c>
      <c r="BQ450" s="54" t="b">
        <f>IF(ABS(Survey!$DC450)=0,TRUE,FALSE)</f>
        <v>1</v>
      </c>
      <c r="BR450" s="53" t="b">
        <f>NOT(ISBLANK(Survey!$DD450))</f>
        <v>0</v>
      </c>
      <c r="BS450" s="37" t="str">
        <f t="shared" si="267"/>
        <v>Pass</v>
      </c>
      <c r="BT450" s="38" cm="1">
        <f t="array" ref="BT450">SUM(SUMIF(Survey!CD450,{"&gt;0","&lt;0"})*{1,-1})+SUM(SUMIF(Survey!CY450,{"&gt;0","&lt;0"})*{1,-1})</f>
        <v>0</v>
      </c>
      <c r="BU450" s="38">
        <f>SUM(SUMIF(Survey!DF450:DL450,{"&gt;0","&lt;0"})*{1,-1})+SUM(SUMIF(Survey!DN450:DT450,{"&gt;0","&lt;0"})*{1,-1})</f>
        <v>0</v>
      </c>
      <c r="BV450" s="37">
        <f t="shared" si="268"/>
        <v>0</v>
      </c>
      <c r="BW450" s="37">
        <f t="shared" si="269"/>
        <v>0</v>
      </c>
      <c r="BX450" s="196" t="str">
        <f t="shared" si="270"/>
        <v>Pass</v>
      </c>
      <c r="BY450" s="54" t="b">
        <f>IF(ABS(Survey!$DL450)=0,TRUE,FALSE)</f>
        <v>1</v>
      </c>
      <c r="BZ450" s="53" t="b">
        <f>NOT(ISBLANK(Survey!DM450))</f>
        <v>0</v>
      </c>
      <c r="CA450" s="196" t="str">
        <f t="shared" si="271"/>
        <v>Pass</v>
      </c>
      <c r="CB450" s="54" t="b">
        <f>IF(ABS(Survey!$DT450)=0,TRUE,FALSE)</f>
        <v>1</v>
      </c>
      <c r="CC450" s="53" t="b">
        <f>NOT(ISBLANK(Survey!$DU450))</f>
        <v>0</v>
      </c>
      <c r="CD450" s="196" t="str">
        <f t="shared" si="272"/>
        <v>Fail</v>
      </c>
      <c r="CE450" s="47">
        <f>SUM(SUMIF(Survey!EA450:EC450,{"&gt;0","&lt;0"})*{1,-1})</f>
        <v>0</v>
      </c>
      <c r="CF450" s="50">
        <f t="shared" si="273"/>
        <v>0</v>
      </c>
      <c r="CG450" s="50">
        <f t="shared" si="274"/>
        <v>100</v>
      </c>
      <c r="CH450" s="48" t="b">
        <f>IF(OR(Survey!$M450="ETF",Survey!$M450="ETF, alternative mutual fund",Survey!$M450="Closed-end", Survey!$M450="Split share corp"),TRUE,FALSE)</f>
        <v>0</v>
      </c>
      <c r="CI450" s="196" t="str">
        <f t="shared" si="275"/>
        <v>Fail</v>
      </c>
      <c r="CJ450" s="47">
        <f>SUM(SUMIF(Survey!EE450:EK450,{"&gt;0","&lt;0"})*{1,-1})</f>
        <v>0</v>
      </c>
      <c r="CK450" s="50">
        <f t="shared" si="276"/>
        <v>0</v>
      </c>
      <c r="CL450" s="49">
        <f t="shared" si="277"/>
        <v>100</v>
      </c>
      <c r="CM450" s="196" t="str">
        <f t="shared" si="278"/>
        <v>Fail</v>
      </c>
      <c r="CN450" s="47">
        <f>SUM(SUMIF(Survey!EM450:ES450,{"&gt;0","&lt;0"})*{1,-1})</f>
        <v>0</v>
      </c>
      <c r="CO450" s="50">
        <f t="shared" si="279"/>
        <v>0</v>
      </c>
      <c r="CP450" s="49">
        <f t="shared" si="280"/>
        <v>100</v>
      </c>
    </row>
    <row r="451" spans="1:94">
      <c r="E451" s="37"/>
    </row>
    <row r="452" spans="1:94">
      <c r="E452" s="37"/>
    </row>
    <row r="453" spans="1:94">
      <c r="E453" s="37"/>
    </row>
    <row r="454" spans="1:94">
      <c r="E454" s="37"/>
    </row>
    <row r="455" spans="1:94">
      <c r="E455" s="37"/>
    </row>
    <row r="456" spans="1:94">
      <c r="E456" s="37"/>
    </row>
    <row r="457" spans="1:94">
      <c r="E457" s="37"/>
    </row>
    <row r="458" spans="1:94">
      <c r="E458" s="37"/>
    </row>
    <row r="459" spans="1:94">
      <c r="E459" s="37"/>
    </row>
    <row r="460" spans="1:94">
      <c r="E460" s="37"/>
    </row>
    <row r="461" spans="1:94">
      <c r="E461" s="37"/>
    </row>
    <row r="462" spans="1:94">
      <c r="E462" s="37"/>
    </row>
    <row r="463" spans="1:94">
      <c r="E463" s="37"/>
    </row>
    <row r="464" spans="1:94">
      <c r="E464" s="37"/>
    </row>
    <row r="465" spans="5:5">
      <c r="E465" s="37"/>
    </row>
    <row r="466" spans="5:5">
      <c r="E466" s="37"/>
    </row>
    <row r="467" spans="5:5">
      <c r="E467" s="37"/>
    </row>
    <row r="468" spans="5:5">
      <c r="E468" s="37"/>
    </row>
    <row r="469" spans="5:5">
      <c r="E469" s="37"/>
    </row>
    <row r="470" spans="5:5">
      <c r="E470" s="37"/>
    </row>
    <row r="471" spans="5:5">
      <c r="E471" s="37"/>
    </row>
    <row r="472" spans="5:5">
      <c r="E472" s="37"/>
    </row>
    <row r="473" spans="5:5">
      <c r="E473" s="37"/>
    </row>
    <row r="474" spans="5:5">
      <c r="E474" s="37"/>
    </row>
    <row r="475" spans="5:5">
      <c r="E475" s="37"/>
    </row>
    <row r="476" spans="5:5">
      <c r="E476" s="37"/>
    </row>
    <row r="477" spans="5:5">
      <c r="E477" s="37"/>
    </row>
    <row r="478" spans="5:5">
      <c r="E478" s="37"/>
    </row>
    <row r="479" spans="5:5">
      <c r="E479" s="37"/>
    </row>
    <row r="480" spans="5:5">
      <c r="E480" s="37"/>
    </row>
    <row r="481" spans="5:5">
      <c r="E481" s="37"/>
    </row>
    <row r="482" spans="5:5">
      <c r="E482" s="37"/>
    </row>
    <row r="483" spans="5:5">
      <c r="E483" s="37"/>
    </row>
    <row r="484" spans="5:5">
      <c r="E484" s="37"/>
    </row>
    <row r="485" spans="5:5">
      <c r="E485" s="37"/>
    </row>
    <row r="486" spans="5:5">
      <c r="E486" s="37"/>
    </row>
    <row r="487" spans="5:5">
      <c r="E487" s="37"/>
    </row>
    <row r="488" spans="5:5">
      <c r="E488" s="37"/>
    </row>
    <row r="489" spans="5:5">
      <c r="E489" s="37"/>
    </row>
    <row r="490" spans="5:5">
      <c r="E490" s="37"/>
    </row>
    <row r="491" spans="5:5">
      <c r="E491" s="37"/>
    </row>
    <row r="492" spans="5:5">
      <c r="E492" s="37"/>
    </row>
    <row r="493" spans="5:5">
      <c r="E493" s="37"/>
    </row>
    <row r="494" spans="5:5">
      <c r="E494" s="37"/>
    </row>
    <row r="495" spans="5:5">
      <c r="E495" s="37"/>
    </row>
    <row r="496" spans="5:5">
      <c r="E496" s="37"/>
    </row>
    <row r="497" spans="5:5">
      <c r="E497" s="37"/>
    </row>
    <row r="498" spans="5:5">
      <c r="E498" s="37"/>
    </row>
    <row r="499" spans="5:5">
      <c r="E499" s="37"/>
    </row>
  </sheetData>
  <mergeCells count="26">
    <mergeCell ref="AJ2:AL2"/>
    <mergeCell ref="BS2:BW2"/>
    <mergeCell ref="D2:E2"/>
    <mergeCell ref="L2:N2"/>
    <mergeCell ref="W2:AA2"/>
    <mergeCell ref="AB2:AD2"/>
    <mergeCell ref="O2:Q2"/>
    <mergeCell ref="J2:K2"/>
    <mergeCell ref="H2:I2"/>
    <mergeCell ref="AE2:AI2"/>
    <mergeCell ref="CM2:CP2"/>
    <mergeCell ref="F2:G2"/>
    <mergeCell ref="AS2:AT2"/>
    <mergeCell ref="AM2:AO2"/>
    <mergeCell ref="BC2:BG2"/>
    <mergeCell ref="BH2:BL2"/>
    <mergeCell ref="CI2:CL2"/>
    <mergeCell ref="AU2:AY2"/>
    <mergeCell ref="AZ2:BB2"/>
    <mergeCell ref="R2:V2"/>
    <mergeCell ref="CA2:CC2"/>
    <mergeCell ref="BX2:BZ2"/>
    <mergeCell ref="CD2:CH2"/>
    <mergeCell ref="BM2:BO2"/>
    <mergeCell ref="BP2:BR2"/>
    <mergeCell ref="AP2:AR2"/>
  </mergeCells>
  <conditionalFormatting sqref="AJ2 AS2:AU2 AS451:AY1048576 AS1:AY1 BC451:BO1048576 BS1:BW1 CD2 AJ3:AY3 BD1:BO1 BS2 B3 CD1:CH1 CD451:CR1048576 R2 AB2 W2 J2 F2:H2 P1:AL1 P451:AL1048576 B1:N1 D3:G3 B2:D2 B451:N1048576 AB3:AH3 AB4:AB450 CI1:CR450 BC2:BL450 AX4:AY450 AJ4:AV450 BS3:BW1048576 CD3:CH450 H3:N450 B4:G450 AD4:AF450 AH4:AH450">
    <cfRule type="cellIs" dxfId="114" priority="117" operator="equal">
      <formula>"Pass"</formula>
    </cfRule>
    <cfRule type="cellIs" dxfId="113" priority="118" operator="equal">
      <formula>"Fail"</formula>
    </cfRule>
  </conditionalFormatting>
  <conditionalFormatting sqref="AM451:AO1048576 AM2:AN2 AM3:AO3 AM1:AO1 AM4:AM450 AO4:AO450">
    <cfRule type="cellIs" dxfId="112" priority="107" operator="equal">
      <formula>"Pass"</formula>
    </cfRule>
    <cfRule type="cellIs" dxfId="111" priority="108" operator="equal">
      <formula>"Fail"</formula>
    </cfRule>
  </conditionalFormatting>
  <conditionalFormatting sqref="AP451:AR1048576 AP2:AQ2 AP3:AR3 AP1:AR1 AP4:AP450 AR4:AR450">
    <cfRule type="cellIs" dxfId="110" priority="105" operator="equal">
      <formula>"Pass"</formula>
    </cfRule>
    <cfRule type="cellIs" dxfId="109" priority="106" operator="equal">
      <formula>"Fail"</formula>
    </cfRule>
  </conditionalFormatting>
  <conditionalFormatting sqref="AJ3:AL3 AJ4:AJ450 AL4:AL450">
    <cfRule type="cellIs" dxfId="108" priority="103" operator="equal">
      <formula>"Pass"</formula>
    </cfRule>
    <cfRule type="cellIs" dxfId="107" priority="104" operator="equal">
      <formula>"Fail"</formula>
    </cfRule>
  </conditionalFormatting>
  <conditionalFormatting sqref="BM2:BN2">
    <cfRule type="cellIs" dxfId="106" priority="99" operator="equal">
      <formula>"Pass"</formula>
    </cfRule>
    <cfRule type="cellIs" dxfId="105" priority="100" operator="equal">
      <formula>"Fail"</formula>
    </cfRule>
  </conditionalFormatting>
  <conditionalFormatting sqref="BM3:BO3 BM4:BM450 BO4:BO450">
    <cfRule type="cellIs" dxfId="104" priority="97" operator="equal">
      <formula>"Pass"</formula>
    </cfRule>
    <cfRule type="cellIs" dxfId="103" priority="98" operator="equal">
      <formula>"Fail"</formula>
    </cfRule>
  </conditionalFormatting>
  <conditionalFormatting sqref="BP1:BR1 BP451:BR1048576">
    <cfRule type="cellIs" dxfId="102" priority="95" operator="equal">
      <formula>"Pass"</formula>
    </cfRule>
    <cfRule type="cellIs" dxfId="101" priority="96" operator="equal">
      <formula>"Fail"</formula>
    </cfRule>
  </conditionalFormatting>
  <conditionalFormatting sqref="BP2">
    <cfRule type="cellIs" dxfId="100" priority="93" operator="equal">
      <formula>"Pass"</formula>
    </cfRule>
    <cfRule type="cellIs" dxfId="99" priority="94" operator="equal">
      <formula>"Fail"</formula>
    </cfRule>
  </conditionalFormatting>
  <conditionalFormatting sqref="BP3:BR3 BP4:BP450 BR4:BR450">
    <cfRule type="cellIs" dxfId="98" priority="91" operator="equal">
      <formula>"Pass"</formula>
    </cfRule>
    <cfRule type="cellIs" dxfId="97" priority="92" operator="equal">
      <formula>"Fail"</formula>
    </cfRule>
  </conditionalFormatting>
  <conditionalFormatting sqref="BX1:BZ1 BX451:BZ1048576">
    <cfRule type="cellIs" dxfId="96" priority="89" operator="equal">
      <formula>"Pass"</formula>
    </cfRule>
    <cfRule type="cellIs" dxfId="95" priority="90" operator="equal">
      <formula>"Fail"</formula>
    </cfRule>
  </conditionalFormatting>
  <conditionalFormatting sqref="BX2:BY2">
    <cfRule type="cellIs" dxfId="94" priority="87" operator="equal">
      <formula>"Pass"</formula>
    </cfRule>
    <cfRule type="cellIs" dxfId="93" priority="88" operator="equal">
      <formula>"Fail"</formula>
    </cfRule>
  </conditionalFormatting>
  <conditionalFormatting sqref="BX3:BZ3 BX4:BX450 BZ4:BZ450">
    <cfRule type="cellIs" dxfId="92" priority="85" operator="equal">
      <formula>"Pass"</formula>
    </cfRule>
    <cfRule type="cellIs" dxfId="91" priority="86" operator="equal">
      <formula>"Fail"</formula>
    </cfRule>
  </conditionalFormatting>
  <conditionalFormatting sqref="CA1:CC1 CA451:CC1048576">
    <cfRule type="cellIs" dxfId="90" priority="83" operator="equal">
      <formula>"Pass"</formula>
    </cfRule>
    <cfRule type="cellIs" dxfId="89" priority="84" operator="equal">
      <formula>"Fail"</formula>
    </cfRule>
  </conditionalFormatting>
  <conditionalFormatting sqref="CA2">
    <cfRule type="cellIs" dxfId="88" priority="81" operator="equal">
      <formula>"Pass"</formula>
    </cfRule>
    <cfRule type="cellIs" dxfId="87" priority="82" operator="equal">
      <formula>"Fail"</formula>
    </cfRule>
  </conditionalFormatting>
  <conditionalFormatting sqref="CA3:CC3 CA4:CA450 CC4:CC450">
    <cfRule type="cellIs" dxfId="86" priority="79" operator="equal">
      <formula>"Pass"</formula>
    </cfRule>
    <cfRule type="cellIs" dxfId="85" priority="80" operator="equal">
      <formula>"Fail"</formula>
    </cfRule>
  </conditionalFormatting>
  <conditionalFormatting sqref="AW4:AW450">
    <cfRule type="cellIs" dxfId="84" priority="69" operator="equal">
      <formula>"Pass"</formula>
    </cfRule>
    <cfRule type="cellIs" dxfId="83" priority="70" operator="equal">
      <formula>"Fail"</formula>
    </cfRule>
  </conditionalFormatting>
  <conditionalFormatting sqref="AZ1:BB1 AZ451:BB1048576">
    <cfRule type="cellIs" dxfId="82" priority="67" operator="equal">
      <formula>"Pass"</formula>
    </cfRule>
    <cfRule type="cellIs" dxfId="81" priority="68" operator="equal">
      <formula>"Fail"</formula>
    </cfRule>
  </conditionalFormatting>
  <conditionalFormatting sqref="AZ2:BA2">
    <cfRule type="cellIs" dxfId="80" priority="65" operator="equal">
      <formula>"Pass"</formula>
    </cfRule>
    <cfRule type="cellIs" dxfId="79" priority="66" operator="equal">
      <formula>"Fail"</formula>
    </cfRule>
  </conditionalFormatting>
  <conditionalFormatting sqref="AZ3:BB3 AZ4:AZ450 BB4:BB450">
    <cfRule type="cellIs" dxfId="78" priority="63" operator="equal">
      <formula>"Pass"</formula>
    </cfRule>
    <cfRule type="cellIs" dxfId="77" priority="64" operator="equal">
      <formula>"Fail"</formula>
    </cfRule>
  </conditionalFormatting>
  <conditionalFormatting sqref="AI3:AI450">
    <cfRule type="cellIs" dxfId="76" priority="39" operator="equal">
      <formula>"Pass"</formula>
    </cfRule>
    <cfRule type="cellIs" dxfId="75" priority="40" operator="equal">
      <formula>"Fail"</formula>
    </cfRule>
  </conditionalFormatting>
  <conditionalFormatting sqref="C3">
    <cfRule type="cellIs" dxfId="74" priority="35" operator="equal">
      <formula>"Pass"</formula>
    </cfRule>
    <cfRule type="cellIs" dxfId="73" priority="36" operator="equal">
      <formula>"Fail"</formula>
    </cfRule>
  </conditionalFormatting>
  <conditionalFormatting sqref="R451:AA1048576 R2 R1:AA1">
    <cfRule type="cellIs" dxfId="72" priority="33" operator="equal">
      <formula>"Pass"</formula>
    </cfRule>
    <cfRule type="cellIs" dxfId="71" priority="34" operator="equal">
      <formula>"Fail"</formula>
    </cfRule>
  </conditionalFormatting>
  <conditionalFormatting sqref="T3:V3 X3:AA3 R3:R450 V4:V450 X4:Y450">
    <cfRule type="cellIs" dxfId="70" priority="31" operator="equal">
      <formula>"Pass"</formula>
    </cfRule>
    <cfRule type="cellIs" dxfId="69" priority="32" operator="equal">
      <formula>"Fail"</formula>
    </cfRule>
  </conditionalFormatting>
  <conditionalFormatting sqref="S4:S450">
    <cfRule type="cellIs" dxfId="68" priority="29" operator="equal">
      <formula>"Pass"</formula>
    </cfRule>
    <cfRule type="cellIs" dxfId="67" priority="30" operator="equal">
      <formula>"Fail"</formula>
    </cfRule>
  </conditionalFormatting>
  <conditionalFormatting sqref="S3">
    <cfRule type="cellIs" dxfId="66" priority="27" operator="equal">
      <formula>"Pass"</formula>
    </cfRule>
    <cfRule type="cellIs" dxfId="65" priority="28" operator="equal">
      <formula>"Fail"</formula>
    </cfRule>
  </conditionalFormatting>
  <conditionalFormatting sqref="P3:V3 X3:AA3 R4:V450 X4:Y450">
    <cfRule type="cellIs" dxfId="64" priority="25" operator="equal">
      <formula>"Pass"</formula>
    </cfRule>
    <cfRule type="cellIs" dxfId="63" priority="26" operator="equal">
      <formula>"Fail"</formula>
    </cfRule>
  </conditionalFormatting>
  <conditionalFormatting sqref="O1 O451:O1048576">
    <cfRule type="cellIs" dxfId="62" priority="23" operator="equal">
      <formula>"Pass"</formula>
    </cfRule>
    <cfRule type="cellIs" dxfId="61" priority="24" operator="equal">
      <formula>"Fail"</formula>
    </cfRule>
  </conditionalFormatting>
  <conditionalFormatting sqref="O451:O1048576 O1">
    <cfRule type="cellIs" dxfId="60" priority="21" operator="equal">
      <formula>"Pass"</formula>
    </cfRule>
    <cfRule type="cellIs" dxfId="59" priority="22" operator="equal">
      <formula>"Fail"</formula>
    </cfRule>
  </conditionalFormatting>
  <conditionalFormatting sqref="O3:O450">
    <cfRule type="cellIs" dxfId="58" priority="19" operator="equal">
      <formula>"Pass"</formula>
    </cfRule>
    <cfRule type="cellIs" dxfId="57" priority="20" operator="equal">
      <formula>"Fail"</formula>
    </cfRule>
  </conditionalFormatting>
  <conditionalFormatting sqref="O3:O450">
    <cfRule type="cellIs" dxfId="56" priority="17" operator="equal">
      <formula>"Pass"</formula>
    </cfRule>
    <cfRule type="cellIs" dxfId="55" priority="18" operator="equal">
      <formula>"Fail"</formula>
    </cfRule>
  </conditionalFormatting>
  <conditionalFormatting sqref="Q4:Q450">
    <cfRule type="cellIs" dxfId="54" priority="15" operator="equal">
      <formula>"Pass"</formula>
    </cfRule>
    <cfRule type="cellIs" dxfId="53" priority="16" operator="equal">
      <formula>"Fail"</formula>
    </cfRule>
  </conditionalFormatting>
  <conditionalFormatting sqref="P4:P450">
    <cfRule type="cellIs" dxfId="52" priority="13" operator="equal">
      <formula>"Pass"</formula>
    </cfRule>
    <cfRule type="cellIs" dxfId="51" priority="14" operator="equal">
      <formula>"Fail"</formula>
    </cfRule>
  </conditionalFormatting>
  <conditionalFormatting sqref="O2">
    <cfRule type="cellIs" dxfId="50" priority="11" operator="equal">
      <formula>"Pass"</formula>
    </cfRule>
    <cfRule type="cellIs" dxfId="49" priority="12" operator="equal">
      <formula>"Fail"</formula>
    </cfRule>
  </conditionalFormatting>
  <conditionalFormatting sqref="Z4:AA450">
    <cfRule type="cellIs" dxfId="48" priority="9" operator="equal">
      <formula>"Pass"</formula>
    </cfRule>
    <cfRule type="cellIs" dxfId="47" priority="10" operator="equal">
      <formula>"Fail"</formula>
    </cfRule>
  </conditionalFormatting>
  <conditionalFormatting sqref="W4:W450">
    <cfRule type="cellIs" dxfId="46" priority="7" operator="equal">
      <formula>"Pass"</formula>
    </cfRule>
    <cfRule type="cellIs" dxfId="45" priority="8" operator="equal">
      <formula>"Fail"</formula>
    </cfRule>
  </conditionalFormatting>
  <conditionalFormatting sqref="W3">
    <cfRule type="cellIs" dxfId="44" priority="5" operator="equal">
      <formula>"Pass"</formula>
    </cfRule>
    <cfRule type="cellIs" dxfId="43" priority="6" operator="equal">
      <formula>"Fail"</formula>
    </cfRule>
  </conditionalFormatting>
  <conditionalFormatting sqref="AG4:AG450">
    <cfRule type="cellIs" dxfId="42" priority="1" operator="equal">
      <formula>"Pass"</formula>
    </cfRule>
    <cfRule type="cellIs" dxfId="41" priority="2" operator="equal">
      <formula>"Fail"</formula>
    </cfRule>
  </conditionalFormatting>
  <dataValidations xWindow="748" yWindow="646" count="1">
    <dataValidation allowBlank="1" showErrorMessage="1" sqref="CC3:CC450 AC3:AH3 BO3:BP450 CI2:CP450 AN3 AQ3 BZ3:CA450 BN3 BQ3 BY3 CB3 CE3:CH450 AJ3:AK3 BB3:BM450 BA3 AR3:AZ450 AO3:AP450 AI3:AI450 AJ4:AJ450 AL3:AM450 A3:AB450 AD4:AH450 BR3:BX450 CD2:CD450" xr:uid="{D66F2D39-61CF-4E50-A97A-1C61BF896006}"/>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BA48F-4072-4499-9C48-11C7F8F774E8}">
  <dimension ref="A1:L102"/>
  <sheetViews>
    <sheetView zoomScale="55" zoomScaleNormal="55" workbookViewId="0"/>
  </sheetViews>
  <sheetFormatPr defaultColWidth="0" defaultRowHeight="14.5" zeroHeight="1"/>
  <cols>
    <col min="1" max="1" width="77" customWidth="1"/>
    <col min="2" max="2" width="17.1796875" style="150" customWidth="1"/>
    <col min="3" max="3" width="113" customWidth="1"/>
    <col min="4" max="4" width="20.81640625" customWidth="1"/>
    <col min="5" max="5" width="18.26953125" customWidth="1"/>
    <col min="6" max="12" width="9.1796875" customWidth="1"/>
    <col min="13" max="16384" width="9.1796875" hidden="1"/>
  </cols>
  <sheetData>
    <row r="1" spans="1:4">
      <c r="A1" s="52" t="s">
        <v>536</v>
      </c>
      <c r="B1" s="151"/>
    </row>
    <row r="2" spans="1:4" ht="49.5" customHeight="1">
      <c r="A2" s="280" t="s">
        <v>656</v>
      </c>
      <c r="B2" s="280"/>
      <c r="C2" s="280"/>
    </row>
    <row r="3" spans="1:4" ht="17.25" customHeight="1">
      <c r="A3" s="280" t="s">
        <v>657</v>
      </c>
      <c r="B3" s="280"/>
      <c r="C3" s="280"/>
    </row>
    <row r="4" spans="1:4" ht="17.25" customHeight="1"/>
    <row r="5" spans="1:4">
      <c r="A5" s="206" t="s">
        <v>545</v>
      </c>
      <c r="B5" s="206"/>
      <c r="C5" s="207"/>
    </row>
    <row r="6" spans="1:4">
      <c r="A6" s="157" t="s">
        <v>540</v>
      </c>
      <c r="B6" s="192" t="s">
        <v>653</v>
      </c>
      <c r="C6" s="158" t="s">
        <v>541</v>
      </c>
    </row>
    <row r="7" spans="1:4" ht="109.5" customHeight="1">
      <c r="A7" s="101" t="s">
        <v>542</v>
      </c>
      <c r="B7" s="193"/>
      <c r="C7" s="156" t="s">
        <v>667</v>
      </c>
    </row>
    <row r="8" spans="1:4" ht="155.25" customHeight="1">
      <c r="A8" s="159" t="s">
        <v>543</v>
      </c>
      <c r="B8" s="194" t="s">
        <v>668</v>
      </c>
      <c r="C8" s="160" t="s">
        <v>665</v>
      </c>
      <c r="D8" s="197"/>
    </row>
    <row r="9" spans="1:4" ht="153" customHeight="1">
      <c r="A9" s="159"/>
      <c r="B9" s="195" t="s">
        <v>652</v>
      </c>
      <c r="C9" s="160" t="s">
        <v>662</v>
      </c>
    </row>
    <row r="10" spans="1:4"/>
    <row r="11" spans="1:4"/>
    <row r="12" spans="1:4">
      <c r="A12" s="150"/>
      <c r="C12" s="150"/>
    </row>
    <row r="13" spans="1:4">
      <c r="A13" s="150"/>
      <c r="C13" s="150"/>
    </row>
    <row r="14" spans="1:4">
      <c r="A14" s="150"/>
      <c r="C14" s="150"/>
    </row>
    <row r="15" spans="1:4">
      <c r="A15" s="150"/>
      <c r="C15" s="150"/>
    </row>
    <row r="16" spans="1:4">
      <c r="A16" s="150"/>
      <c r="C16" s="150"/>
    </row>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sheetData>
  <mergeCells count="2">
    <mergeCell ref="A2:C2"/>
    <mergeCell ref="A3:C3"/>
  </mergeCells>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1B807-551A-4D2C-8A7A-460519DFEEAE}">
  <dimension ref="A1:AHL226"/>
  <sheetViews>
    <sheetView zoomScale="70" zoomScaleNormal="70" workbookViewId="0">
      <pane xSplit="1" ySplit="1" topLeftCell="B2" activePane="bottomRight" state="frozen"/>
      <selection pane="topRight" activeCell="B1" sqref="B1"/>
      <selection pane="bottomLeft" activeCell="A2" sqref="A2"/>
      <selection pane="bottomRight" activeCell="B2" sqref="B2"/>
    </sheetView>
  </sheetViews>
  <sheetFormatPr defaultColWidth="0" defaultRowHeight="14.5" zeroHeight="1"/>
  <cols>
    <col min="1" max="1" width="61.453125" style="69" customWidth="1"/>
    <col min="2" max="2" width="36.54296875" customWidth="1"/>
    <col min="3" max="3" width="35.26953125" style="69" customWidth="1"/>
    <col min="4" max="4" width="7.54296875" style="69" customWidth="1"/>
    <col min="5" max="5" width="12.1796875" style="69" customWidth="1"/>
    <col min="6" max="6" width="13.453125" style="69" customWidth="1"/>
    <col min="7" max="7" width="19.81640625" style="69" customWidth="1"/>
    <col min="8" max="8" width="62.54296875" style="69" customWidth="1"/>
    <col min="9" max="9" width="43.81640625" style="25" customWidth="1"/>
    <col min="10" max="10" width="137.7265625" style="69" customWidth="1"/>
    <col min="11" max="11" width="137.7265625" customWidth="1"/>
    <col min="12" max="12" width="12.26953125" style="89" customWidth="1"/>
    <col min="13" max="17" width="9.1796875" style="69" customWidth="1"/>
    <col min="18" max="896" width="9.1796875" style="69" hidden="1" customWidth="1"/>
    <col min="897" max="16384" width="0" style="69" hidden="1"/>
  </cols>
  <sheetData>
    <row r="1" spans="1:12" ht="13.5" customHeight="1">
      <c r="A1" s="71" t="s">
        <v>29</v>
      </c>
      <c r="B1" s="72" t="s">
        <v>30</v>
      </c>
      <c r="C1" s="72" t="s">
        <v>31</v>
      </c>
      <c r="D1" s="72" t="s">
        <v>537</v>
      </c>
      <c r="E1" s="72" t="s">
        <v>32</v>
      </c>
      <c r="F1" s="72" t="s">
        <v>33</v>
      </c>
      <c r="G1" s="72" t="s">
        <v>34</v>
      </c>
      <c r="H1" s="72" t="s">
        <v>35</v>
      </c>
      <c r="I1" s="73" t="s">
        <v>13</v>
      </c>
      <c r="J1" s="74" t="s">
        <v>515</v>
      </c>
      <c r="K1" s="72" t="s">
        <v>760</v>
      </c>
      <c r="L1" s="69"/>
    </row>
    <row r="2" spans="1:12" ht="15" customHeight="1">
      <c r="A2" s="81" t="s">
        <v>35</v>
      </c>
      <c r="B2" s="82" t="s">
        <v>36</v>
      </c>
      <c r="C2" s="82" t="s">
        <v>37</v>
      </c>
      <c r="D2" s="82" t="str">
        <f>SUBSTITUTE(ADDRESS(1,ROW()-1,4),"1","")</f>
        <v>A</v>
      </c>
      <c r="E2" s="82" t="s">
        <v>38</v>
      </c>
      <c r="F2" s="82" t="s">
        <v>39</v>
      </c>
      <c r="G2" s="82" t="s">
        <v>39</v>
      </c>
      <c r="H2" s="82" t="s">
        <v>508</v>
      </c>
      <c r="I2" s="75"/>
      <c r="J2" s="96" t="s">
        <v>197</v>
      </c>
      <c r="K2" s="82"/>
      <c r="L2" s="69"/>
    </row>
    <row r="3" spans="1:12" ht="15" customHeight="1">
      <c r="A3" s="81" t="s">
        <v>11</v>
      </c>
      <c r="B3" s="82" t="s">
        <v>36</v>
      </c>
      <c r="C3" s="82" t="s">
        <v>40</v>
      </c>
      <c r="D3" s="82" t="str">
        <f t="shared" ref="D3:D72" si="0">SUBSTITUTE(ADDRESS(1,ROW()-1,4),"1","")</f>
        <v>B</v>
      </c>
      <c r="E3" s="82" t="s">
        <v>38</v>
      </c>
      <c r="F3" s="82" t="s">
        <v>39</v>
      </c>
      <c r="G3" s="82" t="s">
        <v>39</v>
      </c>
      <c r="H3" s="82" t="s">
        <v>198</v>
      </c>
      <c r="I3" s="75" t="s">
        <v>41</v>
      </c>
      <c r="J3" s="96"/>
      <c r="K3" s="82"/>
      <c r="L3" s="69"/>
    </row>
    <row r="4" spans="1:12" ht="15" customHeight="1">
      <c r="A4" s="81" t="s">
        <v>209</v>
      </c>
      <c r="B4" s="82" t="s">
        <v>36</v>
      </c>
      <c r="C4" s="82" t="s">
        <v>43</v>
      </c>
      <c r="D4" s="82" t="str">
        <f t="shared" si="0"/>
        <v>C</v>
      </c>
      <c r="E4" s="82" t="s">
        <v>42</v>
      </c>
      <c r="F4" s="82" t="s">
        <v>39</v>
      </c>
      <c r="G4" s="82" t="s">
        <v>39</v>
      </c>
      <c r="H4" s="82" t="s">
        <v>198</v>
      </c>
      <c r="I4" s="75" t="s">
        <v>44</v>
      </c>
      <c r="J4" s="96" t="s">
        <v>45</v>
      </c>
      <c r="K4" s="76" t="s">
        <v>46</v>
      </c>
      <c r="L4" s="69"/>
    </row>
    <row r="5" spans="1:12" ht="15" customHeight="1">
      <c r="A5" s="81" t="s">
        <v>208</v>
      </c>
      <c r="B5" s="82" t="s">
        <v>36</v>
      </c>
      <c r="C5" s="82" t="s">
        <v>47</v>
      </c>
      <c r="D5" s="82" t="str">
        <f t="shared" si="0"/>
        <v>D</v>
      </c>
      <c r="E5" s="82" t="s">
        <v>38</v>
      </c>
      <c r="F5" s="82" t="s">
        <v>39</v>
      </c>
      <c r="G5" s="82" t="s">
        <v>39</v>
      </c>
      <c r="H5" s="82" t="s">
        <v>198</v>
      </c>
      <c r="I5" s="75" t="s">
        <v>48</v>
      </c>
      <c r="J5" s="96" t="s">
        <v>213</v>
      </c>
      <c r="K5" s="97"/>
      <c r="L5" s="69"/>
    </row>
    <row r="6" spans="1:12" ht="15" customHeight="1">
      <c r="A6" s="81" t="s">
        <v>678</v>
      </c>
      <c r="B6" s="82" t="s">
        <v>36</v>
      </c>
      <c r="C6" s="82" t="s">
        <v>673</v>
      </c>
      <c r="D6" s="82" t="str">
        <f t="shared" si="0"/>
        <v>E</v>
      </c>
      <c r="E6" s="82" t="s">
        <v>38</v>
      </c>
      <c r="F6" s="82" t="s">
        <v>39</v>
      </c>
      <c r="G6" s="82" t="s">
        <v>39</v>
      </c>
      <c r="H6" s="82" t="s">
        <v>179</v>
      </c>
      <c r="I6" s="77" t="s">
        <v>50</v>
      </c>
      <c r="J6" s="96" t="s">
        <v>679</v>
      </c>
      <c r="K6" s="98"/>
      <c r="L6" s="69"/>
    </row>
    <row r="7" spans="1:12" ht="15" customHeight="1">
      <c r="A7" s="81" t="s">
        <v>174</v>
      </c>
      <c r="B7" s="82" t="s">
        <v>36</v>
      </c>
      <c r="C7" s="82" t="s">
        <v>49</v>
      </c>
      <c r="D7" s="82" t="str">
        <f t="shared" si="0"/>
        <v>F</v>
      </c>
      <c r="E7" s="82" t="s">
        <v>38</v>
      </c>
      <c r="F7" s="82" t="s">
        <v>39</v>
      </c>
      <c r="G7" s="82" t="s">
        <v>39</v>
      </c>
      <c r="H7" s="82" t="s">
        <v>179</v>
      </c>
      <c r="I7" s="77" t="s">
        <v>50</v>
      </c>
      <c r="J7" s="96" t="s">
        <v>680</v>
      </c>
      <c r="K7" s="78" t="s">
        <v>186</v>
      </c>
      <c r="L7" s="69"/>
    </row>
    <row r="8" spans="1:12" ht="34.5" customHeight="1">
      <c r="A8" s="84" t="s">
        <v>517</v>
      </c>
      <c r="B8" s="82" t="s">
        <v>36</v>
      </c>
      <c r="C8" s="82" t="s">
        <v>51</v>
      </c>
      <c r="D8" s="82" t="str">
        <f t="shared" si="0"/>
        <v>G</v>
      </c>
      <c r="E8" s="82" t="s">
        <v>38</v>
      </c>
      <c r="F8" s="82" t="s">
        <v>39</v>
      </c>
      <c r="G8" s="82" t="s">
        <v>39</v>
      </c>
      <c r="H8" s="82" t="s">
        <v>198</v>
      </c>
      <c r="I8" s="75" t="s">
        <v>182</v>
      </c>
      <c r="J8" s="96" t="s">
        <v>518</v>
      </c>
      <c r="K8" s="97"/>
      <c r="L8" s="69"/>
    </row>
    <row r="9" spans="1:12" ht="56" customHeight="1">
      <c r="A9" s="166" t="s">
        <v>764</v>
      </c>
      <c r="B9" s="82" t="s">
        <v>36</v>
      </c>
      <c r="C9" s="232" t="s">
        <v>713</v>
      </c>
      <c r="D9" s="82" t="str">
        <f>SUBSTITUTE(ADDRESS(1,ROW()-1,4),"1","")</f>
        <v>H</v>
      </c>
      <c r="E9" s="82" t="s">
        <v>38</v>
      </c>
      <c r="F9" s="82" t="s">
        <v>39</v>
      </c>
      <c r="G9" s="82" t="s">
        <v>39</v>
      </c>
      <c r="H9" s="167" t="s">
        <v>762</v>
      </c>
      <c r="I9" s="226" t="s">
        <v>727</v>
      </c>
      <c r="J9" s="96" t="s">
        <v>847</v>
      </c>
      <c r="K9" s="251" t="s">
        <v>759</v>
      </c>
      <c r="L9" s="69"/>
    </row>
    <row r="10" spans="1:12" ht="34.5" customHeight="1">
      <c r="A10" s="166" t="s">
        <v>736</v>
      </c>
      <c r="B10" s="82" t="s">
        <v>36</v>
      </c>
      <c r="C10" s="232" t="s">
        <v>712</v>
      </c>
      <c r="D10" s="82" t="str">
        <f>SUBSTITUTE(ADDRESS(1,ROW()-1,4),"1","")</f>
        <v>I</v>
      </c>
      <c r="E10" s="82" t="s">
        <v>38</v>
      </c>
      <c r="F10" s="82" t="s">
        <v>39</v>
      </c>
      <c r="G10" s="82" t="s">
        <v>39</v>
      </c>
      <c r="H10" s="82" t="s">
        <v>198</v>
      </c>
      <c r="I10" s="75" t="s">
        <v>9</v>
      </c>
      <c r="J10" s="222" t="s">
        <v>737</v>
      </c>
      <c r="K10" s="167"/>
      <c r="L10" s="69"/>
    </row>
    <row r="11" spans="1:12" ht="45" customHeight="1">
      <c r="A11" s="166" t="s">
        <v>573</v>
      </c>
      <c r="B11" s="82" t="s">
        <v>36</v>
      </c>
      <c r="C11" s="232" t="s">
        <v>558</v>
      </c>
      <c r="D11" s="82" t="str">
        <f>SUBSTITUTE(ADDRESS(1,ROW()-1,4),"1","")</f>
        <v>J</v>
      </c>
      <c r="E11" s="82" t="s">
        <v>38</v>
      </c>
      <c r="F11" s="82" t="s">
        <v>39</v>
      </c>
      <c r="G11" s="82" t="s">
        <v>39</v>
      </c>
      <c r="H11" s="96" t="s">
        <v>763</v>
      </c>
      <c r="I11" s="75" t="s">
        <v>559</v>
      </c>
      <c r="J11" s="170" t="s">
        <v>734</v>
      </c>
      <c r="K11" s="167"/>
      <c r="L11" s="69"/>
    </row>
    <row r="12" spans="1:12" ht="76.5" customHeight="1">
      <c r="A12" s="84" t="s">
        <v>203</v>
      </c>
      <c r="B12" s="82" t="s">
        <v>36</v>
      </c>
      <c r="C12" s="82" t="s">
        <v>52</v>
      </c>
      <c r="D12" s="82" t="str">
        <f t="shared" si="0"/>
        <v>K</v>
      </c>
      <c r="E12" s="82" t="s">
        <v>38</v>
      </c>
      <c r="F12" s="82" t="s">
        <v>39</v>
      </c>
      <c r="G12" s="82" t="s">
        <v>39</v>
      </c>
      <c r="H12" s="252" t="s">
        <v>578</v>
      </c>
      <c r="I12" s="75" t="s">
        <v>357</v>
      </c>
      <c r="J12" s="188" t="s">
        <v>575</v>
      </c>
      <c r="K12" s="82"/>
      <c r="L12" s="69"/>
    </row>
    <row r="13" spans="1:12" ht="15" customHeight="1">
      <c r="A13" s="81" t="s">
        <v>339</v>
      </c>
      <c r="B13" s="82" t="s">
        <v>36</v>
      </c>
      <c r="C13" s="82" t="s">
        <v>270</v>
      </c>
      <c r="D13" s="82" t="str">
        <f t="shared" si="0"/>
        <v>L</v>
      </c>
      <c r="E13" s="82" t="s">
        <v>38</v>
      </c>
      <c r="F13" s="82" t="s">
        <v>39</v>
      </c>
      <c r="G13" s="82" t="s">
        <v>39</v>
      </c>
      <c r="H13" s="82" t="s">
        <v>199</v>
      </c>
      <c r="I13" s="75" t="s">
        <v>313</v>
      </c>
      <c r="J13" s="100" t="s">
        <v>316</v>
      </c>
      <c r="K13" s="82"/>
      <c r="L13" s="69"/>
    </row>
    <row r="14" spans="1:12" ht="51.75" customHeight="1">
      <c r="A14" s="81" t="s">
        <v>393</v>
      </c>
      <c r="B14" s="82" t="s">
        <v>36</v>
      </c>
      <c r="C14" s="82" t="s">
        <v>53</v>
      </c>
      <c r="D14" s="82" t="str">
        <f t="shared" si="0"/>
        <v>M</v>
      </c>
      <c r="E14" s="82" t="s">
        <v>38</v>
      </c>
      <c r="F14" s="82" t="s">
        <v>39</v>
      </c>
      <c r="G14" s="82" t="s">
        <v>39</v>
      </c>
      <c r="H14" s="217" t="s">
        <v>655</v>
      </c>
      <c r="I14" s="75" t="s">
        <v>396</v>
      </c>
      <c r="J14" s="200" t="s">
        <v>663</v>
      </c>
      <c r="K14" s="82"/>
      <c r="L14" s="69"/>
    </row>
    <row r="15" spans="1:12" ht="15" customHeight="1">
      <c r="A15" s="81" t="s">
        <v>445</v>
      </c>
      <c r="B15" s="82" t="s">
        <v>36</v>
      </c>
      <c r="C15" s="82" t="s">
        <v>54</v>
      </c>
      <c r="D15" s="82" t="str">
        <f t="shared" si="0"/>
        <v>N</v>
      </c>
      <c r="E15" s="82" t="s">
        <v>38</v>
      </c>
      <c r="F15" s="82" t="s">
        <v>39</v>
      </c>
      <c r="G15" s="82" t="s">
        <v>39</v>
      </c>
      <c r="H15" s="82" t="s">
        <v>505</v>
      </c>
      <c r="I15" s="77"/>
      <c r="J15" s="82" t="s">
        <v>724</v>
      </c>
      <c r="K15" s="82"/>
      <c r="L15" s="69"/>
    </row>
    <row r="16" spans="1:12" ht="15" customHeight="1">
      <c r="A16" s="101" t="s">
        <v>373</v>
      </c>
      <c r="B16" s="82" t="s">
        <v>36</v>
      </c>
      <c r="C16" s="85" t="s">
        <v>358</v>
      </c>
      <c r="D16" s="85" t="str">
        <f t="shared" si="0"/>
        <v>O</v>
      </c>
      <c r="E16" s="82" t="s">
        <v>38</v>
      </c>
      <c r="F16" s="82" t="s">
        <v>39</v>
      </c>
      <c r="G16" s="82" t="s">
        <v>39</v>
      </c>
      <c r="H16" s="82" t="s">
        <v>39</v>
      </c>
      <c r="I16" s="77"/>
      <c r="J16" s="82" t="s">
        <v>535</v>
      </c>
      <c r="K16" s="82"/>
      <c r="L16" s="69"/>
    </row>
    <row r="17" spans="1:12" ht="15" customHeight="1">
      <c r="A17" s="81" t="s">
        <v>394</v>
      </c>
      <c r="B17" s="82" t="s">
        <v>36</v>
      </c>
      <c r="C17" s="82" t="s">
        <v>62</v>
      </c>
      <c r="D17" s="82" t="str">
        <f t="shared" si="0"/>
        <v>P</v>
      </c>
      <c r="E17" s="82" t="s">
        <v>38</v>
      </c>
      <c r="F17" s="82" t="s">
        <v>39</v>
      </c>
      <c r="G17" s="82" t="s">
        <v>39</v>
      </c>
      <c r="H17" s="82" t="s">
        <v>341</v>
      </c>
      <c r="I17" s="77" t="s">
        <v>311</v>
      </c>
      <c r="J17" s="100" t="s">
        <v>340</v>
      </c>
      <c r="K17" s="82"/>
      <c r="L17" s="69"/>
    </row>
    <row r="18" spans="1:12" ht="15" customHeight="1">
      <c r="A18" s="81" t="s">
        <v>391</v>
      </c>
      <c r="B18" s="82" t="s">
        <v>36</v>
      </c>
      <c r="C18" s="82" t="s">
        <v>63</v>
      </c>
      <c r="D18" s="82" t="str">
        <f t="shared" si="0"/>
        <v>Q</v>
      </c>
      <c r="E18" s="82" t="s">
        <v>38</v>
      </c>
      <c r="F18" s="82" t="s">
        <v>39</v>
      </c>
      <c r="G18" s="82" t="s">
        <v>39</v>
      </c>
      <c r="H18" s="82" t="s">
        <v>503</v>
      </c>
      <c r="I18" s="77"/>
      <c r="J18" s="96" t="s">
        <v>392</v>
      </c>
      <c r="K18" s="82"/>
      <c r="L18" s="69"/>
    </row>
    <row r="19" spans="1:12" ht="15" customHeight="1">
      <c r="A19" s="81" t="s">
        <v>64</v>
      </c>
      <c r="B19" s="82" t="s">
        <v>36</v>
      </c>
      <c r="C19" s="82" t="s">
        <v>65</v>
      </c>
      <c r="D19" s="82" t="str">
        <f t="shared" si="0"/>
        <v>R</v>
      </c>
      <c r="E19" s="82" t="s">
        <v>38</v>
      </c>
      <c r="F19" s="82" t="s">
        <v>39</v>
      </c>
      <c r="G19" s="82" t="s">
        <v>39</v>
      </c>
      <c r="H19" s="82" t="s">
        <v>39</v>
      </c>
      <c r="I19" s="75" t="s">
        <v>39</v>
      </c>
      <c r="J19" s="96" t="s">
        <v>584</v>
      </c>
      <c r="K19" s="82"/>
      <c r="L19" s="69"/>
    </row>
    <row r="20" spans="1:12" ht="15" customHeight="1">
      <c r="A20" s="81" t="s">
        <v>55</v>
      </c>
      <c r="B20" s="82" t="s">
        <v>36</v>
      </c>
      <c r="C20" s="82" t="s">
        <v>56</v>
      </c>
      <c r="D20" s="82" t="str">
        <f t="shared" si="0"/>
        <v>S</v>
      </c>
      <c r="E20" s="82" t="s">
        <v>57</v>
      </c>
      <c r="F20" s="82" t="s">
        <v>39</v>
      </c>
      <c r="G20" s="82" t="s">
        <v>39</v>
      </c>
      <c r="H20" s="82" t="s">
        <v>198</v>
      </c>
      <c r="I20" s="79">
        <v>41078</v>
      </c>
      <c r="J20" s="96" t="s">
        <v>585</v>
      </c>
      <c r="K20" s="82"/>
      <c r="L20" s="69"/>
    </row>
    <row r="21" spans="1:12" ht="15" customHeight="1">
      <c r="A21" s="166" t="s">
        <v>681</v>
      </c>
      <c r="B21" s="82" t="s">
        <v>36</v>
      </c>
      <c r="C21" s="167" t="s">
        <v>682</v>
      </c>
      <c r="D21" s="82" t="str">
        <f>SUBSTITUTE(ADDRESS(1,ROW()-1,4),"1","")</f>
        <v>T</v>
      </c>
      <c r="E21" s="82" t="s">
        <v>38</v>
      </c>
      <c r="F21" s="82" t="s">
        <v>39</v>
      </c>
      <c r="G21" s="82" t="s">
        <v>39</v>
      </c>
      <c r="H21" s="82" t="s">
        <v>198</v>
      </c>
      <c r="I21" s="77"/>
      <c r="J21" s="96" t="s">
        <v>684</v>
      </c>
      <c r="K21" s="167"/>
      <c r="L21" s="69"/>
    </row>
    <row r="22" spans="1:12" ht="15" customHeight="1">
      <c r="A22" s="84" t="s">
        <v>204</v>
      </c>
      <c r="B22" s="82" t="s">
        <v>36</v>
      </c>
      <c r="C22" s="82" t="s">
        <v>58</v>
      </c>
      <c r="D22" s="82" t="str">
        <f t="shared" si="0"/>
        <v>U</v>
      </c>
      <c r="E22" s="82" t="s">
        <v>38</v>
      </c>
      <c r="F22" s="82" t="s">
        <v>39</v>
      </c>
      <c r="G22" s="82" t="s">
        <v>39</v>
      </c>
      <c r="H22" s="82" t="s">
        <v>199</v>
      </c>
      <c r="I22" s="79" t="s">
        <v>14</v>
      </c>
      <c r="J22" s="96" t="s">
        <v>683</v>
      </c>
      <c r="K22" s="82"/>
      <c r="L22" s="69"/>
    </row>
    <row r="23" spans="1:12" ht="15" customHeight="1">
      <c r="A23" s="81" t="s">
        <v>60</v>
      </c>
      <c r="B23" s="82" t="s">
        <v>36</v>
      </c>
      <c r="C23" s="82" t="s">
        <v>61</v>
      </c>
      <c r="D23" s="82" t="str">
        <f t="shared" si="0"/>
        <v>V</v>
      </c>
      <c r="E23" s="82" t="s">
        <v>38</v>
      </c>
      <c r="F23" s="82" t="s">
        <v>39</v>
      </c>
      <c r="G23" s="82" t="s">
        <v>39</v>
      </c>
      <c r="H23" s="82" t="s">
        <v>39</v>
      </c>
      <c r="I23" s="77" t="s">
        <v>59</v>
      </c>
      <c r="J23" s="102" t="s">
        <v>586</v>
      </c>
      <c r="K23" s="82"/>
      <c r="L23" s="69"/>
    </row>
    <row r="24" spans="1:12" ht="15" customHeight="1">
      <c r="A24" s="81" t="s">
        <v>751</v>
      </c>
      <c r="B24" s="82" t="s">
        <v>467</v>
      </c>
      <c r="C24" s="61" t="s">
        <v>425</v>
      </c>
      <c r="D24" s="61" t="str">
        <f t="shared" si="0"/>
        <v>W</v>
      </c>
      <c r="E24" s="82" t="s">
        <v>38</v>
      </c>
      <c r="F24" s="82" t="s">
        <v>39</v>
      </c>
      <c r="G24" s="82" t="s">
        <v>39</v>
      </c>
      <c r="H24" s="82" t="s">
        <v>514</v>
      </c>
      <c r="I24" s="77"/>
      <c r="J24" s="102" t="s">
        <v>587</v>
      </c>
      <c r="K24" s="82"/>
      <c r="L24" s="69"/>
    </row>
    <row r="25" spans="1:12" ht="15" customHeight="1">
      <c r="A25" s="84" t="s">
        <v>752</v>
      </c>
      <c r="B25" s="82" t="s">
        <v>467</v>
      </c>
      <c r="C25" s="229" t="s">
        <v>426</v>
      </c>
      <c r="D25" s="229" t="str">
        <f t="shared" si="0"/>
        <v>X</v>
      </c>
      <c r="E25" s="82" t="s">
        <v>38</v>
      </c>
      <c r="F25" s="82" t="s">
        <v>39</v>
      </c>
      <c r="G25" s="82" t="s">
        <v>39</v>
      </c>
      <c r="H25" s="82" t="s">
        <v>514</v>
      </c>
      <c r="I25" s="77"/>
      <c r="J25" s="146" t="s">
        <v>588</v>
      </c>
      <c r="K25" s="82"/>
      <c r="L25" s="69"/>
    </row>
    <row r="26" spans="1:12" s="90" customFormat="1" ht="95" customHeight="1">
      <c r="A26" s="166" t="s">
        <v>754</v>
      </c>
      <c r="B26" s="82" t="s">
        <v>467</v>
      </c>
      <c r="C26" s="230" t="s">
        <v>715</v>
      </c>
      <c r="D26" s="102" t="str">
        <f>SUBSTITUTE(ADDRESS(1,ROW()-1,4),"1","")</f>
        <v>Y</v>
      </c>
      <c r="E26" s="82" t="s">
        <v>38</v>
      </c>
      <c r="F26" s="82" t="s">
        <v>39</v>
      </c>
      <c r="G26" s="82" t="s">
        <v>39</v>
      </c>
      <c r="H26" s="242" t="s">
        <v>755</v>
      </c>
      <c r="I26" s="231" t="s">
        <v>719</v>
      </c>
      <c r="J26" s="227" t="s">
        <v>740</v>
      </c>
      <c r="K26" s="228"/>
    </row>
    <row r="27" spans="1:12" ht="15" customHeight="1">
      <c r="A27" s="81" t="s">
        <v>753</v>
      </c>
      <c r="B27" s="82" t="s">
        <v>467</v>
      </c>
      <c r="C27" s="103" t="s">
        <v>469</v>
      </c>
      <c r="D27" s="103" t="str">
        <f t="shared" si="0"/>
        <v>Z</v>
      </c>
      <c r="E27" s="82" t="s">
        <v>38</v>
      </c>
      <c r="F27" s="82" t="s">
        <v>39</v>
      </c>
      <c r="G27" s="82" t="s">
        <v>39</v>
      </c>
      <c r="H27" s="82" t="s">
        <v>466</v>
      </c>
      <c r="I27" s="77"/>
      <c r="J27" s="102" t="s">
        <v>555</v>
      </c>
      <c r="K27" s="82"/>
      <c r="L27" s="69"/>
    </row>
    <row r="28" spans="1:12" ht="15" customHeight="1">
      <c r="A28" s="84" t="s">
        <v>12</v>
      </c>
      <c r="B28" s="82" t="s">
        <v>66</v>
      </c>
      <c r="C28" s="82" t="s">
        <v>67</v>
      </c>
      <c r="D28" s="82" t="str">
        <f t="shared" si="0"/>
        <v>AA</v>
      </c>
      <c r="E28" s="82" t="s">
        <v>38</v>
      </c>
      <c r="F28" s="82" t="s">
        <v>39</v>
      </c>
      <c r="G28" s="82" t="s">
        <v>39</v>
      </c>
      <c r="H28" s="82" t="s">
        <v>199</v>
      </c>
      <c r="I28" s="75" t="s">
        <v>9</v>
      </c>
      <c r="J28" s="96" t="s">
        <v>589</v>
      </c>
      <c r="K28" s="82"/>
      <c r="L28" s="69"/>
    </row>
    <row r="29" spans="1:12" ht="15" customHeight="1">
      <c r="A29" s="81" t="s">
        <v>189</v>
      </c>
      <c r="B29" s="82" t="s">
        <v>66</v>
      </c>
      <c r="C29" s="82" t="s">
        <v>68</v>
      </c>
      <c r="D29" s="82" t="str">
        <f t="shared" si="0"/>
        <v>AB</v>
      </c>
      <c r="E29" s="82" t="s">
        <v>38</v>
      </c>
      <c r="F29" s="82" t="s">
        <v>39</v>
      </c>
      <c r="G29" s="82" t="s">
        <v>39</v>
      </c>
      <c r="H29" s="82" t="s">
        <v>199</v>
      </c>
      <c r="I29" s="75" t="s">
        <v>9</v>
      </c>
      <c r="J29" s="96" t="s">
        <v>590</v>
      </c>
      <c r="K29" s="82"/>
      <c r="L29" s="69"/>
    </row>
    <row r="30" spans="1:12" ht="15" customHeight="1">
      <c r="A30" s="81" t="s">
        <v>251</v>
      </c>
      <c r="B30" s="82" t="s">
        <v>66</v>
      </c>
      <c r="C30" s="83" t="s">
        <v>69</v>
      </c>
      <c r="D30" s="83" t="str">
        <f t="shared" si="0"/>
        <v>AC</v>
      </c>
      <c r="E30" s="82" t="s">
        <v>38</v>
      </c>
      <c r="F30" s="82" t="s">
        <v>39</v>
      </c>
      <c r="G30" s="82" t="s">
        <v>39</v>
      </c>
      <c r="H30" s="82" t="s">
        <v>199</v>
      </c>
      <c r="I30" s="75" t="s">
        <v>9</v>
      </c>
      <c r="J30" s="96" t="s">
        <v>591</v>
      </c>
      <c r="K30" s="82"/>
      <c r="L30" s="69"/>
    </row>
    <row r="31" spans="1:12" ht="15" customHeight="1">
      <c r="A31" s="81" t="s">
        <v>173</v>
      </c>
      <c r="B31" s="82" t="s">
        <v>66</v>
      </c>
      <c r="C31" s="83" t="s">
        <v>70</v>
      </c>
      <c r="D31" s="83" t="str">
        <f t="shared" si="0"/>
        <v>AD</v>
      </c>
      <c r="E31" s="82" t="s">
        <v>57</v>
      </c>
      <c r="F31" s="82" t="s">
        <v>39</v>
      </c>
      <c r="G31" s="82" t="s">
        <v>39</v>
      </c>
      <c r="H31" s="82" t="s">
        <v>507</v>
      </c>
      <c r="I31" s="80">
        <v>44233</v>
      </c>
      <c r="J31" s="96" t="s">
        <v>592</v>
      </c>
      <c r="K31" s="82"/>
      <c r="L31" s="69"/>
    </row>
    <row r="32" spans="1:12" ht="15" customHeight="1">
      <c r="A32" s="81" t="s">
        <v>188</v>
      </c>
      <c r="B32" s="82" t="s">
        <v>66</v>
      </c>
      <c r="C32" s="82" t="s">
        <v>71</v>
      </c>
      <c r="D32" s="82" t="str">
        <f t="shared" si="0"/>
        <v>AE</v>
      </c>
      <c r="E32" s="82" t="s">
        <v>57</v>
      </c>
      <c r="F32" s="82" t="s">
        <v>39</v>
      </c>
      <c r="G32" s="82" t="s">
        <v>39</v>
      </c>
      <c r="H32" s="82" t="s">
        <v>507</v>
      </c>
      <c r="I32" s="80">
        <v>44391</v>
      </c>
      <c r="J32" s="96" t="s">
        <v>408</v>
      </c>
      <c r="K32" s="82"/>
      <c r="L32" s="69"/>
    </row>
    <row r="33" spans="1:12" ht="15" customHeight="1">
      <c r="A33" s="81" t="s">
        <v>72</v>
      </c>
      <c r="B33" s="82" t="s">
        <v>66</v>
      </c>
      <c r="C33" s="82" t="s">
        <v>73</v>
      </c>
      <c r="D33" s="82" t="str">
        <f t="shared" si="0"/>
        <v>AF</v>
      </c>
      <c r="E33" s="82" t="s">
        <v>38</v>
      </c>
      <c r="F33" s="82" t="s">
        <v>39</v>
      </c>
      <c r="G33" s="82" t="s">
        <v>39</v>
      </c>
      <c r="H33" s="82" t="s">
        <v>199</v>
      </c>
      <c r="I33" s="75" t="s">
        <v>9</v>
      </c>
      <c r="J33" s="96" t="s">
        <v>593</v>
      </c>
      <c r="K33" s="82"/>
      <c r="L33" s="69"/>
    </row>
    <row r="34" spans="1:12" ht="15" customHeight="1">
      <c r="A34" s="81" t="s">
        <v>250</v>
      </c>
      <c r="B34" s="82" t="s">
        <v>66</v>
      </c>
      <c r="C34" s="82" t="s">
        <v>74</v>
      </c>
      <c r="D34" s="82" t="str">
        <f t="shared" si="0"/>
        <v>AG</v>
      </c>
      <c r="E34" s="82" t="s">
        <v>38</v>
      </c>
      <c r="F34" s="82" t="s">
        <v>39</v>
      </c>
      <c r="G34" s="82" t="s">
        <v>39</v>
      </c>
      <c r="H34" s="82" t="s">
        <v>199</v>
      </c>
      <c r="I34" s="75" t="s">
        <v>10</v>
      </c>
      <c r="J34" s="96" t="s">
        <v>594</v>
      </c>
      <c r="K34" s="82"/>
      <c r="L34" s="69"/>
    </row>
    <row r="35" spans="1:12" ht="15" customHeight="1">
      <c r="A35" s="81" t="s">
        <v>190</v>
      </c>
      <c r="B35" s="82" t="s">
        <v>66</v>
      </c>
      <c r="C35" s="82" t="s">
        <v>75</v>
      </c>
      <c r="D35" s="82" t="str">
        <f t="shared" si="0"/>
        <v>AH</v>
      </c>
      <c r="E35" s="82" t="s">
        <v>38</v>
      </c>
      <c r="F35" s="82" t="s">
        <v>39</v>
      </c>
      <c r="G35" s="82" t="s">
        <v>39</v>
      </c>
      <c r="H35" s="82" t="s">
        <v>506</v>
      </c>
      <c r="I35" s="75" t="s">
        <v>26</v>
      </c>
      <c r="J35" s="82" t="s">
        <v>595</v>
      </c>
      <c r="K35" s="82"/>
      <c r="L35" s="69"/>
    </row>
    <row r="36" spans="1:12" ht="15" customHeight="1">
      <c r="A36" s="81" t="s">
        <v>468</v>
      </c>
      <c r="B36" s="82" t="s">
        <v>66</v>
      </c>
      <c r="C36" s="82" t="s">
        <v>76</v>
      </c>
      <c r="D36" s="82" t="str">
        <f t="shared" si="0"/>
        <v>AI</v>
      </c>
      <c r="E36" s="82" t="s">
        <v>38</v>
      </c>
      <c r="F36" s="82" t="s">
        <v>39</v>
      </c>
      <c r="G36" s="82" t="s">
        <v>39</v>
      </c>
      <c r="H36" s="96" t="s">
        <v>504</v>
      </c>
      <c r="I36" s="75" t="s">
        <v>185</v>
      </c>
      <c r="J36" s="96" t="s">
        <v>596</v>
      </c>
      <c r="K36" s="82"/>
      <c r="L36" s="69"/>
    </row>
    <row r="37" spans="1:12" ht="15" customHeight="1">
      <c r="A37" s="81" t="s">
        <v>77</v>
      </c>
      <c r="B37" s="82" t="s">
        <v>66</v>
      </c>
      <c r="C37" s="82" t="s">
        <v>78</v>
      </c>
      <c r="D37" s="82" t="str">
        <f t="shared" si="0"/>
        <v>AJ</v>
      </c>
      <c r="E37" s="82" t="s">
        <v>38</v>
      </c>
      <c r="F37" s="82" t="s">
        <v>39</v>
      </c>
      <c r="G37" s="82" t="s">
        <v>39</v>
      </c>
      <c r="H37" s="82" t="s">
        <v>39</v>
      </c>
      <c r="I37" s="75" t="s">
        <v>79</v>
      </c>
      <c r="J37" s="112" t="s">
        <v>502</v>
      </c>
      <c r="K37" s="82"/>
      <c r="L37" s="69"/>
    </row>
    <row r="38" spans="1:12" ht="15" customHeight="1">
      <c r="A38" s="166" t="s">
        <v>690</v>
      </c>
      <c r="B38" s="167" t="s">
        <v>686</v>
      </c>
      <c r="C38" s="167" t="s">
        <v>689</v>
      </c>
      <c r="D38" s="82" t="str">
        <f>SUBSTITUTE(ADDRESS(1,ROW()-1,4),"1","")</f>
        <v>AK</v>
      </c>
      <c r="E38" s="167" t="s">
        <v>38</v>
      </c>
      <c r="F38" s="82" t="s">
        <v>39</v>
      </c>
      <c r="G38" s="167" t="s">
        <v>39</v>
      </c>
      <c r="H38" s="82" t="s">
        <v>198</v>
      </c>
      <c r="I38" s="75" t="s">
        <v>331</v>
      </c>
      <c r="J38" s="167" t="s">
        <v>693</v>
      </c>
      <c r="K38" s="167"/>
      <c r="L38" s="69"/>
    </row>
    <row r="39" spans="1:12" ht="15" customHeight="1">
      <c r="A39" s="81" t="s">
        <v>741</v>
      </c>
      <c r="B39" s="82" t="s">
        <v>390</v>
      </c>
      <c r="C39" s="82" t="s">
        <v>82</v>
      </c>
      <c r="D39" s="82" t="str">
        <f t="shared" si="0"/>
        <v>AL</v>
      </c>
      <c r="E39" s="82" t="s">
        <v>42</v>
      </c>
      <c r="F39" s="82" t="s">
        <v>694</v>
      </c>
      <c r="G39" s="82" t="s">
        <v>419</v>
      </c>
      <c r="H39" s="82" t="s">
        <v>407</v>
      </c>
      <c r="I39" s="75">
        <v>12000000</v>
      </c>
      <c r="J39" s="96" t="s">
        <v>412</v>
      </c>
      <c r="K39" s="82"/>
      <c r="L39" s="69"/>
    </row>
    <row r="40" spans="1:12" ht="49.5" customHeight="1">
      <c r="A40" s="81" t="s">
        <v>519</v>
      </c>
      <c r="B40" s="82" t="s">
        <v>390</v>
      </c>
      <c r="C40" s="82" t="s">
        <v>80</v>
      </c>
      <c r="D40" s="82" t="str">
        <f t="shared" si="0"/>
        <v>AM</v>
      </c>
      <c r="E40" s="82" t="s">
        <v>42</v>
      </c>
      <c r="F40" s="82" t="s">
        <v>694</v>
      </c>
      <c r="G40" s="82" t="s">
        <v>81</v>
      </c>
      <c r="H40" s="96" t="s">
        <v>418</v>
      </c>
      <c r="I40" s="75">
        <v>9000000</v>
      </c>
      <c r="J40" s="96" t="s">
        <v>415</v>
      </c>
      <c r="K40" s="82"/>
      <c r="L40" s="69"/>
    </row>
    <row r="41" spans="1:12" ht="15" customHeight="1">
      <c r="A41" s="81" t="s">
        <v>420</v>
      </c>
      <c r="B41" s="82" t="s">
        <v>390</v>
      </c>
      <c r="C41" s="83" t="s">
        <v>268</v>
      </c>
      <c r="D41" s="83" t="str">
        <f t="shared" si="0"/>
        <v>AN</v>
      </c>
      <c r="E41" s="82" t="s">
        <v>42</v>
      </c>
      <c r="F41" s="82" t="s">
        <v>695</v>
      </c>
      <c r="G41" s="82" t="s">
        <v>321</v>
      </c>
      <c r="H41" s="82" t="s">
        <v>322</v>
      </c>
      <c r="I41" s="75">
        <v>3500000</v>
      </c>
      <c r="J41" s="82" t="s">
        <v>550</v>
      </c>
      <c r="K41" s="82"/>
      <c r="L41" s="69"/>
    </row>
    <row r="42" spans="1:12" ht="15" customHeight="1">
      <c r="A42" s="81" t="s">
        <v>421</v>
      </c>
      <c r="B42" s="82" t="s">
        <v>390</v>
      </c>
      <c r="C42" s="83" t="s">
        <v>317</v>
      </c>
      <c r="D42" s="83" t="str">
        <f t="shared" si="0"/>
        <v>AO</v>
      </c>
      <c r="E42" s="82" t="s">
        <v>42</v>
      </c>
      <c r="F42" s="82" t="s">
        <v>695</v>
      </c>
      <c r="G42" s="82" t="s">
        <v>81</v>
      </c>
      <c r="H42" s="82" t="s">
        <v>322</v>
      </c>
      <c r="I42" s="75">
        <v>120000</v>
      </c>
      <c r="J42" s="82" t="s">
        <v>597</v>
      </c>
      <c r="K42" s="82"/>
      <c r="L42" s="69"/>
    </row>
    <row r="43" spans="1:12" ht="15" customHeight="1">
      <c r="A43" s="81" t="s">
        <v>563</v>
      </c>
      <c r="B43" s="82" t="s">
        <v>390</v>
      </c>
      <c r="C43" s="82" t="s">
        <v>83</v>
      </c>
      <c r="D43" s="82" t="str">
        <f t="shared" si="0"/>
        <v>AP</v>
      </c>
      <c r="E43" s="82" t="s">
        <v>42</v>
      </c>
      <c r="F43" s="82" t="s">
        <v>695</v>
      </c>
      <c r="G43" s="82" t="s">
        <v>81</v>
      </c>
      <c r="H43" s="82" t="s">
        <v>322</v>
      </c>
      <c r="I43" s="75">
        <v>1000000</v>
      </c>
      <c r="J43" s="96" t="s">
        <v>598</v>
      </c>
      <c r="K43" s="82"/>
      <c r="L43" s="69"/>
    </row>
    <row r="44" spans="1:12" ht="15" customHeight="1">
      <c r="A44" s="81" t="s">
        <v>450</v>
      </c>
      <c r="B44" s="82" t="s">
        <v>390</v>
      </c>
      <c r="C44" s="82" t="s">
        <v>84</v>
      </c>
      <c r="D44" s="82" t="str">
        <f t="shared" si="0"/>
        <v>AQ</v>
      </c>
      <c r="E44" s="82" t="s">
        <v>42</v>
      </c>
      <c r="F44" s="82" t="s">
        <v>695</v>
      </c>
      <c r="G44" s="82" t="s">
        <v>81</v>
      </c>
      <c r="H44" s="82" t="s">
        <v>322</v>
      </c>
      <c r="I44" s="75">
        <v>1500000</v>
      </c>
      <c r="J44" s="96" t="s">
        <v>323</v>
      </c>
      <c r="K44" s="82"/>
      <c r="L44" s="69"/>
    </row>
    <row r="45" spans="1:12" ht="15" customHeight="1">
      <c r="A45" s="84" t="s">
        <v>416</v>
      </c>
      <c r="B45" s="82" t="s">
        <v>390</v>
      </c>
      <c r="C45" s="82" t="s">
        <v>85</v>
      </c>
      <c r="D45" s="82" t="str">
        <f t="shared" si="0"/>
        <v>AR</v>
      </c>
      <c r="E45" s="82" t="s">
        <v>42</v>
      </c>
      <c r="F45" s="82" t="s">
        <v>695</v>
      </c>
      <c r="G45" s="82" t="s">
        <v>81</v>
      </c>
      <c r="H45" s="82" t="s">
        <v>322</v>
      </c>
      <c r="I45" s="75">
        <v>500000</v>
      </c>
      <c r="J45" s="96" t="s">
        <v>599</v>
      </c>
      <c r="K45" s="82"/>
      <c r="L45" s="69"/>
    </row>
    <row r="46" spans="1:12" ht="15" customHeight="1">
      <c r="A46" s="81" t="s">
        <v>417</v>
      </c>
      <c r="B46" s="82" t="s">
        <v>390</v>
      </c>
      <c r="C46" s="83" t="s">
        <v>318</v>
      </c>
      <c r="D46" s="83" t="str">
        <f t="shared" si="0"/>
        <v>AS</v>
      </c>
      <c r="E46" s="82" t="s">
        <v>42</v>
      </c>
      <c r="F46" s="82" t="s">
        <v>695</v>
      </c>
      <c r="G46" s="82" t="s">
        <v>81</v>
      </c>
      <c r="H46" s="82" t="s">
        <v>322</v>
      </c>
      <c r="I46" s="75">
        <v>380000</v>
      </c>
      <c r="J46" s="82" t="s">
        <v>600</v>
      </c>
      <c r="K46" s="82"/>
      <c r="L46" s="69"/>
    </row>
    <row r="47" spans="1:12" ht="15" customHeight="1">
      <c r="A47" s="84" t="s">
        <v>451</v>
      </c>
      <c r="B47" s="82" t="s">
        <v>390</v>
      </c>
      <c r="C47" s="104" t="s">
        <v>319</v>
      </c>
      <c r="D47" s="104" t="str">
        <f t="shared" si="0"/>
        <v>AT</v>
      </c>
      <c r="E47" s="82" t="s">
        <v>42</v>
      </c>
      <c r="F47" s="82" t="s">
        <v>695</v>
      </c>
      <c r="G47" s="82" t="s">
        <v>321</v>
      </c>
      <c r="H47" s="82" t="s">
        <v>322</v>
      </c>
      <c r="I47" s="105"/>
      <c r="J47" s="106" t="s">
        <v>601</v>
      </c>
      <c r="K47" s="82"/>
      <c r="L47" s="69"/>
    </row>
    <row r="48" spans="1:12" ht="15" customHeight="1">
      <c r="A48" s="81" t="s">
        <v>422</v>
      </c>
      <c r="B48" s="82" t="s">
        <v>390</v>
      </c>
      <c r="C48" s="104" t="s">
        <v>320</v>
      </c>
      <c r="D48" s="104" t="str">
        <f t="shared" si="0"/>
        <v>AU</v>
      </c>
      <c r="E48" s="82" t="s">
        <v>42</v>
      </c>
      <c r="F48" s="82" t="s">
        <v>39</v>
      </c>
      <c r="G48" s="82" t="s">
        <v>39</v>
      </c>
      <c r="H48" s="96" t="s">
        <v>511</v>
      </c>
      <c r="I48" s="75"/>
      <c r="J48" s="96" t="s">
        <v>602</v>
      </c>
      <c r="K48" s="82"/>
      <c r="L48" s="69"/>
    </row>
    <row r="49" spans="1:12" ht="15" customHeight="1">
      <c r="A49" s="101" t="s">
        <v>86</v>
      </c>
      <c r="B49" s="82" t="s">
        <v>390</v>
      </c>
      <c r="C49" s="83" t="s">
        <v>87</v>
      </c>
      <c r="D49" s="83" t="str">
        <f t="shared" si="0"/>
        <v>AV</v>
      </c>
      <c r="E49" s="82" t="s">
        <v>42</v>
      </c>
      <c r="F49" s="82" t="s">
        <v>39</v>
      </c>
      <c r="G49" s="82" t="s">
        <v>39</v>
      </c>
      <c r="H49" s="96" t="s">
        <v>39</v>
      </c>
      <c r="I49" s="75"/>
      <c r="J49" s="112" t="s">
        <v>502</v>
      </c>
      <c r="K49" s="82"/>
      <c r="L49" s="69"/>
    </row>
    <row r="50" spans="1:12" ht="15" customHeight="1">
      <c r="A50" s="81" t="s">
        <v>324</v>
      </c>
      <c r="B50" s="107" t="s">
        <v>89</v>
      </c>
      <c r="C50" s="82" t="s">
        <v>262</v>
      </c>
      <c r="D50" s="82" t="str">
        <f t="shared" si="0"/>
        <v>AW</v>
      </c>
      <c r="E50" s="82" t="s">
        <v>42</v>
      </c>
      <c r="F50" s="82" t="s">
        <v>696</v>
      </c>
      <c r="G50" s="82" t="s">
        <v>81</v>
      </c>
      <c r="H50" s="82" t="s">
        <v>211</v>
      </c>
      <c r="I50" s="75"/>
      <c r="J50" s="96" t="s">
        <v>603</v>
      </c>
      <c r="K50" s="189" t="s">
        <v>579</v>
      </c>
      <c r="L50" s="69"/>
    </row>
    <row r="51" spans="1:12" ht="15" customHeight="1">
      <c r="A51" s="81" t="s">
        <v>244</v>
      </c>
      <c r="B51" s="107" t="s">
        <v>89</v>
      </c>
      <c r="C51" s="82" t="s">
        <v>88</v>
      </c>
      <c r="D51" s="82" t="str">
        <f t="shared" si="0"/>
        <v>AX</v>
      </c>
      <c r="E51" s="82" t="s">
        <v>42</v>
      </c>
      <c r="F51" s="82" t="s">
        <v>696</v>
      </c>
      <c r="G51" s="82" t="s">
        <v>81</v>
      </c>
      <c r="H51" s="82" t="s">
        <v>211</v>
      </c>
      <c r="I51" s="75"/>
      <c r="J51" s="96" t="s">
        <v>604</v>
      </c>
      <c r="K51" s="82"/>
      <c r="L51" s="69"/>
    </row>
    <row r="52" spans="1:12" ht="15" customHeight="1">
      <c r="A52" s="81" t="s">
        <v>523</v>
      </c>
      <c r="B52" s="107" t="s">
        <v>89</v>
      </c>
      <c r="C52" s="82" t="s">
        <v>90</v>
      </c>
      <c r="D52" s="82" t="str">
        <f t="shared" si="0"/>
        <v>AY</v>
      </c>
      <c r="E52" s="82" t="s">
        <v>42</v>
      </c>
      <c r="F52" s="82" t="s">
        <v>696</v>
      </c>
      <c r="G52" s="82" t="s">
        <v>81</v>
      </c>
      <c r="H52" s="82" t="s">
        <v>211</v>
      </c>
      <c r="I52" s="75"/>
      <c r="J52" s="96" t="s">
        <v>605</v>
      </c>
      <c r="K52" s="87"/>
      <c r="L52" s="69"/>
    </row>
    <row r="53" spans="1:12" ht="15" customHeight="1">
      <c r="A53" s="81" t="s">
        <v>325</v>
      </c>
      <c r="B53" s="107" t="s">
        <v>89</v>
      </c>
      <c r="C53" s="82" t="s">
        <v>263</v>
      </c>
      <c r="D53" s="82" t="str">
        <f t="shared" si="0"/>
        <v>AZ</v>
      </c>
      <c r="E53" s="82" t="s">
        <v>42</v>
      </c>
      <c r="F53" s="82" t="s">
        <v>696</v>
      </c>
      <c r="G53" s="82" t="s">
        <v>81</v>
      </c>
      <c r="H53" s="82" t="s">
        <v>211</v>
      </c>
      <c r="I53" s="75"/>
      <c r="J53" s="96" t="s">
        <v>606</v>
      </c>
      <c r="K53" s="189"/>
      <c r="L53" s="69"/>
    </row>
    <row r="54" spans="1:12" ht="15" customHeight="1">
      <c r="A54" s="81" t="s">
        <v>245</v>
      </c>
      <c r="B54" s="107" t="s">
        <v>89</v>
      </c>
      <c r="C54" s="82" t="s">
        <v>91</v>
      </c>
      <c r="D54" s="82" t="str">
        <f t="shared" si="0"/>
        <v>BA</v>
      </c>
      <c r="E54" s="82" t="s">
        <v>42</v>
      </c>
      <c r="F54" s="82" t="s">
        <v>696</v>
      </c>
      <c r="G54" s="82" t="s">
        <v>81</v>
      </c>
      <c r="H54" s="82" t="s">
        <v>211</v>
      </c>
      <c r="I54" s="75">
        <v>13000000</v>
      </c>
      <c r="J54" s="96" t="s">
        <v>607</v>
      </c>
      <c r="K54" s="82"/>
      <c r="L54" s="69"/>
    </row>
    <row r="55" spans="1:12" ht="15" customHeight="1">
      <c r="A55" s="81" t="s">
        <v>326</v>
      </c>
      <c r="B55" s="107" t="s">
        <v>89</v>
      </c>
      <c r="C55" s="82" t="s">
        <v>264</v>
      </c>
      <c r="D55" s="82" t="str">
        <f t="shared" si="0"/>
        <v>BB</v>
      </c>
      <c r="E55" s="82" t="s">
        <v>42</v>
      </c>
      <c r="F55" s="82" t="s">
        <v>696</v>
      </c>
      <c r="G55" s="82" t="s">
        <v>81</v>
      </c>
      <c r="H55" s="82" t="s">
        <v>211</v>
      </c>
      <c r="I55" s="75"/>
      <c r="J55" s="96" t="s">
        <v>607</v>
      </c>
      <c r="K55" s="82"/>
      <c r="L55" s="69"/>
    </row>
    <row r="56" spans="1:12" ht="15" customHeight="1">
      <c r="A56" s="81" t="s">
        <v>246</v>
      </c>
      <c r="B56" s="107" t="s">
        <v>89</v>
      </c>
      <c r="C56" s="82" t="s">
        <v>92</v>
      </c>
      <c r="D56" s="82" t="str">
        <f t="shared" si="0"/>
        <v>BC</v>
      </c>
      <c r="E56" s="82" t="s">
        <v>42</v>
      </c>
      <c r="F56" s="82" t="s">
        <v>696</v>
      </c>
      <c r="G56" s="82" t="s">
        <v>81</v>
      </c>
      <c r="H56" s="82" t="s">
        <v>211</v>
      </c>
      <c r="I56" s="75"/>
      <c r="J56" s="96" t="s">
        <v>607</v>
      </c>
      <c r="K56" s="82"/>
      <c r="L56" s="69"/>
    </row>
    <row r="57" spans="1:12" ht="15" customHeight="1">
      <c r="A57" s="81" t="s">
        <v>452</v>
      </c>
      <c r="B57" s="82" t="s">
        <v>89</v>
      </c>
      <c r="C57" s="82" t="s">
        <v>93</v>
      </c>
      <c r="D57" s="82" t="str">
        <f t="shared" si="0"/>
        <v>BD</v>
      </c>
      <c r="E57" s="82" t="s">
        <v>42</v>
      </c>
      <c r="F57" s="82" t="s">
        <v>696</v>
      </c>
      <c r="G57" s="82" t="s">
        <v>81</v>
      </c>
      <c r="H57" s="82" t="s">
        <v>211</v>
      </c>
      <c r="I57" s="75"/>
      <c r="J57" s="96" t="s">
        <v>609</v>
      </c>
      <c r="K57" s="82"/>
      <c r="L57" s="69"/>
    </row>
    <row r="58" spans="1:12" ht="15" customHeight="1">
      <c r="A58" s="81" t="s">
        <v>195</v>
      </c>
      <c r="B58" s="82" t="s">
        <v>89</v>
      </c>
      <c r="C58" s="82" t="s">
        <v>94</v>
      </c>
      <c r="D58" s="82" t="str">
        <f t="shared" si="0"/>
        <v>BE</v>
      </c>
      <c r="E58" s="82" t="s">
        <v>38</v>
      </c>
      <c r="F58" s="82" t="s">
        <v>39</v>
      </c>
      <c r="G58" s="82" t="s">
        <v>39</v>
      </c>
      <c r="H58" s="82" t="s">
        <v>39</v>
      </c>
      <c r="I58" s="75" t="s">
        <v>39</v>
      </c>
      <c r="J58" s="112" t="s">
        <v>502</v>
      </c>
      <c r="K58" s="82"/>
      <c r="L58" s="69"/>
    </row>
    <row r="59" spans="1:12" ht="15" customHeight="1">
      <c r="A59" s="81" t="s">
        <v>327</v>
      </c>
      <c r="B59" s="82" t="s">
        <v>95</v>
      </c>
      <c r="C59" s="82" t="s">
        <v>265</v>
      </c>
      <c r="D59" s="82" t="str">
        <f t="shared" si="0"/>
        <v>BF</v>
      </c>
      <c r="E59" s="82" t="s">
        <v>42</v>
      </c>
      <c r="F59" s="82" t="s">
        <v>697</v>
      </c>
      <c r="G59" s="82" t="s">
        <v>81</v>
      </c>
      <c r="H59" s="82" t="s">
        <v>211</v>
      </c>
      <c r="I59" s="75"/>
      <c r="J59" s="96" t="s">
        <v>610</v>
      </c>
      <c r="K59" s="189" t="s">
        <v>579</v>
      </c>
      <c r="L59" s="69"/>
    </row>
    <row r="60" spans="1:12" ht="15" customHeight="1">
      <c r="A60" s="81" t="s">
        <v>328</v>
      </c>
      <c r="B60" s="82" t="s">
        <v>95</v>
      </c>
      <c r="C60" s="82" t="s">
        <v>96</v>
      </c>
      <c r="D60" s="82" t="str">
        <f t="shared" si="0"/>
        <v>BG</v>
      </c>
      <c r="E60" s="82" t="s">
        <v>42</v>
      </c>
      <c r="F60" s="82" t="s">
        <v>697</v>
      </c>
      <c r="G60" s="82" t="s">
        <v>81</v>
      </c>
      <c r="H60" s="82" t="s">
        <v>211</v>
      </c>
      <c r="I60" s="75"/>
      <c r="J60" s="96" t="s">
        <v>611</v>
      </c>
      <c r="K60" s="82"/>
      <c r="L60" s="69"/>
    </row>
    <row r="61" spans="1:12" ht="15" customHeight="1">
      <c r="A61" s="81" t="s">
        <v>524</v>
      </c>
      <c r="B61" s="82" t="s">
        <v>95</v>
      </c>
      <c r="C61" s="82" t="s">
        <v>97</v>
      </c>
      <c r="D61" s="82" t="str">
        <f t="shared" si="0"/>
        <v>BH</v>
      </c>
      <c r="E61" s="82" t="s">
        <v>42</v>
      </c>
      <c r="F61" s="82" t="s">
        <v>697</v>
      </c>
      <c r="G61" s="82" t="s">
        <v>81</v>
      </c>
      <c r="H61" s="82" t="s">
        <v>211</v>
      </c>
      <c r="I61" s="75"/>
      <c r="J61" s="96" t="s">
        <v>612</v>
      </c>
      <c r="K61" s="87"/>
      <c r="L61" s="69"/>
    </row>
    <row r="62" spans="1:12" ht="15" customHeight="1">
      <c r="A62" s="81" t="s">
        <v>329</v>
      </c>
      <c r="B62" s="82" t="s">
        <v>95</v>
      </c>
      <c r="C62" s="82" t="s">
        <v>266</v>
      </c>
      <c r="D62" s="82" t="str">
        <f t="shared" si="0"/>
        <v>BI</v>
      </c>
      <c r="E62" s="82" t="s">
        <v>42</v>
      </c>
      <c r="F62" s="82" t="s">
        <v>697</v>
      </c>
      <c r="G62" s="82" t="s">
        <v>81</v>
      </c>
      <c r="H62" s="82" t="s">
        <v>211</v>
      </c>
      <c r="I62" s="75"/>
      <c r="J62" s="96" t="s">
        <v>613</v>
      </c>
      <c r="K62" s="189"/>
      <c r="L62" s="69"/>
    </row>
    <row r="63" spans="1:12" ht="15" customHeight="1">
      <c r="A63" s="81" t="s">
        <v>247</v>
      </c>
      <c r="B63" s="82" t="s">
        <v>95</v>
      </c>
      <c r="C63" s="82" t="s">
        <v>98</v>
      </c>
      <c r="D63" s="82" t="str">
        <f t="shared" si="0"/>
        <v>BJ</v>
      </c>
      <c r="E63" s="82" t="s">
        <v>42</v>
      </c>
      <c r="F63" s="82" t="s">
        <v>697</v>
      </c>
      <c r="G63" s="82" t="s">
        <v>81</v>
      </c>
      <c r="H63" s="82" t="s">
        <v>211</v>
      </c>
      <c r="I63" s="75"/>
      <c r="J63" s="96" t="s">
        <v>608</v>
      </c>
      <c r="K63" s="82"/>
      <c r="L63" s="69"/>
    </row>
    <row r="64" spans="1:12" ht="15" customHeight="1">
      <c r="A64" s="81" t="s">
        <v>330</v>
      </c>
      <c r="B64" s="82" t="s">
        <v>95</v>
      </c>
      <c r="C64" s="82" t="s">
        <v>267</v>
      </c>
      <c r="D64" s="82" t="str">
        <f t="shared" si="0"/>
        <v>BK</v>
      </c>
      <c r="E64" s="82" t="s">
        <v>42</v>
      </c>
      <c r="F64" s="82" t="s">
        <v>697</v>
      </c>
      <c r="G64" s="82" t="s">
        <v>81</v>
      </c>
      <c r="H64" s="82" t="s">
        <v>211</v>
      </c>
      <c r="I64" s="75"/>
      <c r="J64" s="96" t="s">
        <v>608</v>
      </c>
      <c r="K64" s="82"/>
      <c r="L64" s="69"/>
    </row>
    <row r="65" spans="1:12" ht="15" customHeight="1">
      <c r="A65" s="81" t="s">
        <v>248</v>
      </c>
      <c r="B65" s="82" t="s">
        <v>95</v>
      </c>
      <c r="C65" s="82" t="s">
        <v>99</v>
      </c>
      <c r="D65" s="82" t="str">
        <f t="shared" si="0"/>
        <v>BL</v>
      </c>
      <c r="E65" s="82" t="s">
        <v>42</v>
      </c>
      <c r="F65" s="82" t="s">
        <v>697</v>
      </c>
      <c r="G65" s="82" t="s">
        <v>81</v>
      </c>
      <c r="H65" s="82" t="s">
        <v>211</v>
      </c>
      <c r="I65" s="75"/>
      <c r="J65" s="96" t="s">
        <v>608</v>
      </c>
      <c r="K65" s="82"/>
      <c r="L65" s="69"/>
    </row>
    <row r="66" spans="1:12" ht="15" customHeight="1">
      <c r="A66" s="81" t="s">
        <v>453</v>
      </c>
      <c r="B66" s="82" t="s">
        <v>95</v>
      </c>
      <c r="C66" s="82" t="s">
        <v>100</v>
      </c>
      <c r="D66" s="82" t="str">
        <f t="shared" si="0"/>
        <v>BM</v>
      </c>
      <c r="E66" s="82" t="s">
        <v>42</v>
      </c>
      <c r="F66" s="82" t="s">
        <v>697</v>
      </c>
      <c r="G66" s="82" t="s">
        <v>81</v>
      </c>
      <c r="H66" s="82" t="s">
        <v>211</v>
      </c>
      <c r="I66" s="75">
        <v>1000000</v>
      </c>
      <c r="J66" s="96" t="s">
        <v>614</v>
      </c>
      <c r="K66" s="82"/>
      <c r="L66" s="69"/>
    </row>
    <row r="67" spans="1:12" ht="15" customHeight="1">
      <c r="A67" s="81" t="s">
        <v>196</v>
      </c>
      <c r="B67" s="82" t="s">
        <v>95</v>
      </c>
      <c r="C67" s="82" t="s">
        <v>101</v>
      </c>
      <c r="D67" s="82" t="str">
        <f t="shared" si="0"/>
        <v>BN</v>
      </c>
      <c r="E67" s="82" t="s">
        <v>38</v>
      </c>
      <c r="F67" s="82" t="s">
        <v>39</v>
      </c>
      <c r="G67" s="82" t="s">
        <v>39</v>
      </c>
      <c r="H67" s="82" t="s">
        <v>39</v>
      </c>
      <c r="I67" s="75" t="s">
        <v>39</v>
      </c>
      <c r="J67" s="112" t="s">
        <v>502</v>
      </c>
      <c r="K67" s="82"/>
      <c r="L67" s="69"/>
    </row>
    <row r="68" spans="1:12" ht="15" customHeight="1">
      <c r="A68" s="84" t="s">
        <v>351</v>
      </c>
      <c r="B68" s="82" t="s">
        <v>102</v>
      </c>
      <c r="C68" s="83" t="s">
        <v>403</v>
      </c>
      <c r="D68" s="83" t="str">
        <f t="shared" si="0"/>
        <v>BO</v>
      </c>
      <c r="E68" s="82" t="s">
        <v>42</v>
      </c>
      <c r="F68" s="82" t="s">
        <v>696</v>
      </c>
      <c r="G68" s="82" t="s">
        <v>81</v>
      </c>
      <c r="H68" s="82" t="s">
        <v>211</v>
      </c>
      <c r="I68" s="75"/>
      <c r="J68" s="234" t="s">
        <v>701</v>
      </c>
      <c r="K68" s="82"/>
      <c r="L68" s="69"/>
    </row>
    <row r="69" spans="1:12" ht="15" customHeight="1">
      <c r="A69" s="81" t="s">
        <v>350</v>
      </c>
      <c r="B69" s="82" t="s">
        <v>102</v>
      </c>
      <c r="C69" s="82" t="s">
        <v>347</v>
      </c>
      <c r="D69" s="82" t="str">
        <f t="shared" si="0"/>
        <v>BP</v>
      </c>
      <c r="E69" s="82" t="s">
        <v>42</v>
      </c>
      <c r="F69" s="82" t="s">
        <v>696</v>
      </c>
      <c r="G69" s="82" t="s">
        <v>81</v>
      </c>
      <c r="H69" s="82" t="s">
        <v>211</v>
      </c>
      <c r="I69" s="75"/>
      <c r="J69" s="96" t="s">
        <v>615</v>
      </c>
      <c r="K69" s="82"/>
      <c r="L69" s="69"/>
    </row>
    <row r="70" spans="1:12" ht="15" customHeight="1">
      <c r="A70" s="108" t="s">
        <v>255</v>
      </c>
      <c r="B70" s="82" t="s">
        <v>102</v>
      </c>
      <c r="C70" s="82" t="s">
        <v>103</v>
      </c>
      <c r="D70" s="82" t="str">
        <f t="shared" si="0"/>
        <v>BQ</v>
      </c>
      <c r="E70" s="82" t="s">
        <v>42</v>
      </c>
      <c r="F70" s="82" t="s">
        <v>696</v>
      </c>
      <c r="G70" s="82" t="s">
        <v>81</v>
      </c>
      <c r="H70" s="82" t="s">
        <v>211</v>
      </c>
      <c r="I70" s="75"/>
      <c r="J70" s="82" t="s">
        <v>616</v>
      </c>
      <c r="K70" s="82"/>
      <c r="L70" s="69"/>
    </row>
    <row r="71" spans="1:12" ht="15" customHeight="1">
      <c r="A71" s="81" t="s">
        <v>236</v>
      </c>
      <c r="B71" s="82" t="s">
        <v>102</v>
      </c>
      <c r="C71" s="82" t="s">
        <v>104</v>
      </c>
      <c r="D71" s="82" t="str">
        <f t="shared" si="0"/>
        <v>BR</v>
      </c>
      <c r="E71" s="82" t="s">
        <v>42</v>
      </c>
      <c r="F71" s="82" t="s">
        <v>696</v>
      </c>
      <c r="G71" s="82" t="s">
        <v>81</v>
      </c>
      <c r="H71" s="82" t="s">
        <v>211</v>
      </c>
      <c r="I71" s="75"/>
      <c r="J71" s="96" t="s">
        <v>105</v>
      </c>
      <c r="K71" s="82"/>
      <c r="L71" s="69"/>
    </row>
    <row r="72" spans="1:12" ht="15" customHeight="1">
      <c r="A72" s="81" t="s">
        <v>252</v>
      </c>
      <c r="B72" s="82" t="s">
        <v>102</v>
      </c>
      <c r="C72" s="82" t="s">
        <v>106</v>
      </c>
      <c r="D72" s="82" t="str">
        <f t="shared" si="0"/>
        <v>BS</v>
      </c>
      <c r="E72" s="82" t="s">
        <v>42</v>
      </c>
      <c r="F72" s="82" t="s">
        <v>696</v>
      </c>
      <c r="G72" s="82" t="s">
        <v>81</v>
      </c>
      <c r="H72" s="82" t="s">
        <v>211</v>
      </c>
      <c r="I72" s="75">
        <v>10000000</v>
      </c>
      <c r="J72" s="96" t="s">
        <v>617</v>
      </c>
      <c r="K72" s="82"/>
      <c r="L72" s="69"/>
    </row>
    <row r="73" spans="1:12" ht="15" customHeight="1">
      <c r="A73" s="81" t="s">
        <v>237</v>
      </c>
      <c r="B73" s="82" t="s">
        <v>102</v>
      </c>
      <c r="C73" s="82" t="s">
        <v>107</v>
      </c>
      <c r="D73" s="82" t="str">
        <f t="shared" ref="D73:D131" si="1">SUBSTITUTE(ADDRESS(1,ROW()-1,4),"1","")</f>
        <v>BT</v>
      </c>
      <c r="E73" s="82" t="s">
        <v>42</v>
      </c>
      <c r="F73" s="82" t="s">
        <v>696</v>
      </c>
      <c r="G73" s="82" t="s">
        <v>81</v>
      </c>
      <c r="H73" s="82" t="s">
        <v>211</v>
      </c>
      <c r="I73" s="75"/>
      <c r="J73" s="96" t="s">
        <v>618</v>
      </c>
      <c r="K73" s="82"/>
      <c r="L73" s="69"/>
    </row>
    <row r="74" spans="1:12" ht="15" customHeight="1">
      <c r="A74" s="81" t="s">
        <v>432</v>
      </c>
      <c r="B74" s="82" t="s">
        <v>102</v>
      </c>
      <c r="C74" s="82" t="s">
        <v>433</v>
      </c>
      <c r="D74" s="82" t="str">
        <f t="shared" si="1"/>
        <v>BU</v>
      </c>
      <c r="E74" s="82" t="s">
        <v>42</v>
      </c>
      <c r="F74" s="82" t="s">
        <v>696</v>
      </c>
      <c r="G74" s="82" t="s">
        <v>81</v>
      </c>
      <c r="H74" s="82" t="s">
        <v>211</v>
      </c>
      <c r="I74" s="75"/>
      <c r="J74" s="96" t="s">
        <v>619</v>
      </c>
      <c r="K74" s="82"/>
      <c r="L74" s="69"/>
    </row>
    <row r="75" spans="1:12" ht="15" customHeight="1">
      <c r="A75" s="81" t="s">
        <v>443</v>
      </c>
      <c r="B75" s="82" t="s">
        <v>102</v>
      </c>
      <c r="C75" s="82" t="s">
        <v>434</v>
      </c>
      <c r="D75" s="82" t="str">
        <f t="shared" si="1"/>
        <v>BV</v>
      </c>
      <c r="E75" s="82" t="s">
        <v>42</v>
      </c>
      <c r="F75" s="82" t="s">
        <v>696</v>
      </c>
      <c r="G75" s="82" t="s">
        <v>81</v>
      </c>
      <c r="H75" s="82" t="s">
        <v>211</v>
      </c>
      <c r="I75" s="75"/>
      <c r="J75" s="96" t="s">
        <v>620</v>
      </c>
      <c r="K75" s="82"/>
      <c r="L75" s="69"/>
    </row>
    <row r="76" spans="1:12" ht="15" customHeight="1">
      <c r="A76" s="81" t="s">
        <v>363</v>
      </c>
      <c r="B76" s="82" t="s">
        <v>102</v>
      </c>
      <c r="C76" s="82" t="s">
        <v>359</v>
      </c>
      <c r="D76" s="82" t="str">
        <f t="shared" si="1"/>
        <v>BW</v>
      </c>
      <c r="E76" s="82" t="s">
        <v>42</v>
      </c>
      <c r="F76" s="82" t="s">
        <v>696</v>
      </c>
      <c r="G76" s="82" t="s">
        <v>81</v>
      </c>
      <c r="H76" s="82" t="s">
        <v>211</v>
      </c>
      <c r="I76" s="75"/>
      <c r="J76" s="96" t="s">
        <v>621</v>
      </c>
      <c r="K76" s="82"/>
      <c r="L76" s="69"/>
    </row>
    <row r="77" spans="1:12" ht="15" customHeight="1">
      <c r="A77" s="81" t="s">
        <v>364</v>
      </c>
      <c r="B77" s="82" t="s">
        <v>102</v>
      </c>
      <c r="C77" s="82" t="s">
        <v>361</v>
      </c>
      <c r="D77" s="82" t="str">
        <f t="shared" si="1"/>
        <v>BX</v>
      </c>
      <c r="E77" s="82" t="s">
        <v>42</v>
      </c>
      <c r="F77" s="82" t="s">
        <v>696</v>
      </c>
      <c r="G77" s="82" t="s">
        <v>81</v>
      </c>
      <c r="H77" s="82" t="s">
        <v>211</v>
      </c>
      <c r="I77" s="75"/>
      <c r="J77" s="96" t="s">
        <v>622</v>
      </c>
      <c r="K77" s="82"/>
      <c r="L77" s="69"/>
    </row>
    <row r="78" spans="1:12" ht="15" customHeight="1">
      <c r="A78" s="81" t="s">
        <v>238</v>
      </c>
      <c r="B78" s="82" t="s">
        <v>102</v>
      </c>
      <c r="C78" s="82" t="s">
        <v>108</v>
      </c>
      <c r="D78" s="82" t="str">
        <f t="shared" si="1"/>
        <v>BY</v>
      </c>
      <c r="E78" s="82" t="s">
        <v>42</v>
      </c>
      <c r="F78" s="82" t="s">
        <v>696</v>
      </c>
      <c r="G78" s="82" t="s">
        <v>81</v>
      </c>
      <c r="H78" s="82" t="s">
        <v>211</v>
      </c>
      <c r="I78" s="75"/>
      <c r="J78" s="96" t="s">
        <v>623</v>
      </c>
      <c r="K78" s="82"/>
      <c r="L78" s="69"/>
    </row>
    <row r="79" spans="1:12" ht="15" customHeight="1">
      <c r="A79" s="81" t="s">
        <v>454</v>
      </c>
      <c r="B79" s="82" t="s">
        <v>102</v>
      </c>
      <c r="C79" s="82" t="s">
        <v>256</v>
      </c>
      <c r="D79" s="82" t="str">
        <f t="shared" si="1"/>
        <v>BZ</v>
      </c>
      <c r="E79" s="82" t="s">
        <v>42</v>
      </c>
      <c r="F79" s="82" t="s">
        <v>696</v>
      </c>
      <c r="G79" s="82" t="s">
        <v>81</v>
      </c>
      <c r="H79" s="82" t="s">
        <v>211</v>
      </c>
      <c r="I79" s="75"/>
      <c r="J79" s="96" t="s">
        <v>624</v>
      </c>
      <c r="K79" s="82"/>
      <c r="L79" s="69"/>
    </row>
    <row r="80" spans="1:12" ht="15" customHeight="1">
      <c r="A80" s="81" t="s">
        <v>388</v>
      </c>
      <c r="B80" s="82" t="s">
        <v>102</v>
      </c>
      <c r="C80" s="82" t="s">
        <v>342</v>
      </c>
      <c r="D80" s="82" t="str">
        <f t="shared" si="1"/>
        <v>CA</v>
      </c>
      <c r="E80" s="82" t="s">
        <v>42</v>
      </c>
      <c r="F80" s="82" t="s">
        <v>696</v>
      </c>
      <c r="G80" s="82" t="s">
        <v>81</v>
      </c>
      <c r="H80" s="82" t="s">
        <v>211</v>
      </c>
      <c r="I80" s="75"/>
      <c r="J80" s="96" t="s">
        <v>482</v>
      </c>
      <c r="K80" s="82"/>
      <c r="L80" s="69"/>
    </row>
    <row r="81" spans="1:12" ht="15" customHeight="1">
      <c r="A81" s="81" t="s">
        <v>564</v>
      </c>
      <c r="B81" s="82" t="s">
        <v>102</v>
      </c>
      <c r="C81" s="82" t="s">
        <v>109</v>
      </c>
      <c r="D81" s="82" t="str">
        <f t="shared" si="1"/>
        <v>CB</v>
      </c>
      <c r="E81" s="82" t="s">
        <v>42</v>
      </c>
      <c r="F81" s="82" t="s">
        <v>696</v>
      </c>
      <c r="G81" s="82" t="s">
        <v>81</v>
      </c>
      <c r="H81" s="82" t="s">
        <v>211</v>
      </c>
      <c r="I81" s="75"/>
      <c r="J81" s="96" t="s">
        <v>626</v>
      </c>
      <c r="K81" s="82"/>
      <c r="L81" s="69"/>
    </row>
    <row r="82" spans="1:12" ht="15" customHeight="1">
      <c r="A82" s="81" t="s">
        <v>455</v>
      </c>
      <c r="B82" s="82" t="s">
        <v>102</v>
      </c>
      <c r="C82" s="82" t="s">
        <v>110</v>
      </c>
      <c r="D82" s="82" t="str">
        <f t="shared" si="1"/>
        <v>CC</v>
      </c>
      <c r="E82" s="82" t="s">
        <v>42</v>
      </c>
      <c r="F82" s="82" t="s">
        <v>696</v>
      </c>
      <c r="G82" s="82" t="s">
        <v>81</v>
      </c>
      <c r="H82" s="82" t="s">
        <v>211</v>
      </c>
      <c r="I82" s="75"/>
      <c r="J82" s="96" t="s">
        <v>627</v>
      </c>
      <c r="K82" s="82"/>
      <c r="L82" s="69"/>
    </row>
    <row r="83" spans="1:12" ht="15" customHeight="1">
      <c r="A83" s="81" t="s">
        <v>456</v>
      </c>
      <c r="B83" s="82" t="s">
        <v>102</v>
      </c>
      <c r="C83" s="82" t="s">
        <v>111</v>
      </c>
      <c r="D83" s="82" t="str">
        <f t="shared" si="1"/>
        <v>CD</v>
      </c>
      <c r="E83" s="82" t="s">
        <v>42</v>
      </c>
      <c r="F83" s="82" t="s">
        <v>696</v>
      </c>
      <c r="G83" s="82" t="s">
        <v>81</v>
      </c>
      <c r="H83" s="82" t="s">
        <v>211</v>
      </c>
      <c r="I83" s="75">
        <v>1000000</v>
      </c>
      <c r="J83" s="96" t="s">
        <v>628</v>
      </c>
      <c r="K83" s="82"/>
      <c r="L83" s="69"/>
    </row>
    <row r="84" spans="1:12" ht="15" customHeight="1">
      <c r="A84" s="84" t="s">
        <v>332</v>
      </c>
      <c r="B84" s="82" t="s">
        <v>102</v>
      </c>
      <c r="C84" s="83" t="s">
        <v>260</v>
      </c>
      <c r="D84" s="83" t="str">
        <f t="shared" si="1"/>
        <v>CE</v>
      </c>
      <c r="E84" s="82" t="s">
        <v>42</v>
      </c>
      <c r="F84" s="82" t="s">
        <v>696</v>
      </c>
      <c r="G84" s="82" t="s">
        <v>81</v>
      </c>
      <c r="H84" s="82" t="s">
        <v>211</v>
      </c>
      <c r="I84" s="75"/>
      <c r="J84" s="82" t="s">
        <v>346</v>
      </c>
      <c r="K84" s="82"/>
      <c r="L84" s="69"/>
    </row>
    <row r="85" spans="1:12" ht="15" customHeight="1">
      <c r="A85" s="81" t="s">
        <v>333</v>
      </c>
      <c r="B85" s="82" t="s">
        <v>102</v>
      </c>
      <c r="C85" s="83" t="s">
        <v>261</v>
      </c>
      <c r="D85" s="83" t="str">
        <f t="shared" si="1"/>
        <v>CF</v>
      </c>
      <c r="E85" s="82" t="s">
        <v>42</v>
      </c>
      <c r="F85" s="82" t="s">
        <v>696</v>
      </c>
      <c r="G85" s="82" t="s">
        <v>81</v>
      </c>
      <c r="H85" s="82" t="s">
        <v>211</v>
      </c>
      <c r="I85" s="75"/>
      <c r="J85" s="82" t="s">
        <v>345</v>
      </c>
      <c r="K85" s="82"/>
      <c r="L85" s="69"/>
    </row>
    <row r="86" spans="1:12" ht="15" customHeight="1">
      <c r="A86" s="81" t="s">
        <v>438</v>
      </c>
      <c r="B86" s="82" t="s">
        <v>102</v>
      </c>
      <c r="C86" t="s">
        <v>430</v>
      </c>
      <c r="D86" s="150" t="str">
        <f t="shared" si="1"/>
        <v>CG</v>
      </c>
      <c r="E86" s="82" t="s">
        <v>42</v>
      </c>
      <c r="F86" s="82" t="s">
        <v>696</v>
      </c>
      <c r="G86" s="82" t="s">
        <v>81</v>
      </c>
      <c r="H86" s="82" t="s">
        <v>211</v>
      </c>
      <c r="I86" s="75"/>
      <c r="J86" s="82" t="s">
        <v>439</v>
      </c>
      <c r="K86" s="82"/>
      <c r="L86" s="69"/>
    </row>
    <row r="87" spans="1:12" ht="15" customHeight="1">
      <c r="A87" s="81" t="s">
        <v>457</v>
      </c>
      <c r="B87" s="82" t="s">
        <v>102</v>
      </c>
      <c r="C87" s="82" t="s">
        <v>112</v>
      </c>
      <c r="D87" s="82" t="str">
        <f t="shared" si="1"/>
        <v>CH</v>
      </c>
      <c r="E87" s="82" t="s">
        <v>42</v>
      </c>
      <c r="F87" s="82" t="s">
        <v>696</v>
      </c>
      <c r="G87" s="82" t="s">
        <v>81</v>
      </c>
      <c r="H87" s="82" t="s">
        <v>211</v>
      </c>
      <c r="I87" s="75">
        <v>2000000</v>
      </c>
      <c r="J87" s="96" t="s">
        <v>629</v>
      </c>
      <c r="K87" s="82"/>
      <c r="L87" s="69"/>
    </row>
    <row r="88" spans="1:12" ht="15" customHeight="1">
      <c r="A88" s="81" t="s">
        <v>113</v>
      </c>
      <c r="B88" s="82" t="s">
        <v>102</v>
      </c>
      <c r="C88" s="82" t="s">
        <v>114</v>
      </c>
      <c r="D88" s="82" t="str">
        <f t="shared" si="1"/>
        <v>CI</v>
      </c>
      <c r="E88" s="82" t="s">
        <v>38</v>
      </c>
      <c r="F88" s="82" t="s">
        <v>39</v>
      </c>
      <c r="G88" s="82" t="s">
        <v>39</v>
      </c>
      <c r="H88" s="96" t="s">
        <v>511</v>
      </c>
      <c r="I88" s="75" t="s">
        <v>115</v>
      </c>
      <c r="J88" s="96" t="s">
        <v>630</v>
      </c>
      <c r="K88" s="82"/>
      <c r="L88" s="69"/>
    </row>
    <row r="89" spans="1:12" ht="15" customHeight="1">
      <c r="A89" s="81" t="s">
        <v>513</v>
      </c>
      <c r="B89" s="83" t="s">
        <v>116</v>
      </c>
      <c r="C89" s="83" t="s">
        <v>404</v>
      </c>
      <c r="D89" s="83" t="str">
        <f t="shared" si="1"/>
        <v>CJ</v>
      </c>
      <c r="E89" s="82" t="s">
        <v>42</v>
      </c>
      <c r="F89" s="82" t="s">
        <v>697</v>
      </c>
      <c r="G89" s="82" t="s">
        <v>81</v>
      </c>
      <c r="H89" s="82" t="s">
        <v>211</v>
      </c>
      <c r="I89" s="75"/>
      <c r="J89" s="167" t="s">
        <v>702</v>
      </c>
      <c r="K89" s="82"/>
      <c r="L89" s="69"/>
    </row>
    <row r="90" spans="1:12" ht="15" customHeight="1">
      <c r="A90" s="81" t="s">
        <v>349</v>
      </c>
      <c r="B90" s="82" t="s">
        <v>116</v>
      </c>
      <c r="C90" s="82" t="s">
        <v>348</v>
      </c>
      <c r="D90" s="82" t="str">
        <f t="shared" si="1"/>
        <v>CK</v>
      </c>
      <c r="E90" s="82" t="s">
        <v>42</v>
      </c>
      <c r="F90" s="82" t="s">
        <v>697</v>
      </c>
      <c r="G90" s="82" t="s">
        <v>81</v>
      </c>
      <c r="H90" s="82" t="s">
        <v>211</v>
      </c>
      <c r="I90" s="75"/>
      <c r="J90" s="96" t="s">
        <v>615</v>
      </c>
      <c r="K90" s="82"/>
      <c r="L90" s="69"/>
    </row>
    <row r="91" spans="1:12" ht="15" customHeight="1">
      <c r="A91" s="81" t="s">
        <v>254</v>
      </c>
      <c r="B91" s="82" t="s">
        <v>116</v>
      </c>
      <c r="C91" s="82" t="s">
        <v>117</v>
      </c>
      <c r="D91" s="82" t="str">
        <f t="shared" si="1"/>
        <v>CL</v>
      </c>
      <c r="E91" s="82" t="s">
        <v>42</v>
      </c>
      <c r="F91" s="82" t="s">
        <v>697</v>
      </c>
      <c r="G91" s="82" t="s">
        <v>81</v>
      </c>
      <c r="H91" s="82" t="s">
        <v>211</v>
      </c>
      <c r="I91" s="75">
        <v>1000000</v>
      </c>
      <c r="J91" s="96" t="s">
        <v>631</v>
      </c>
      <c r="K91" s="82"/>
      <c r="L91" s="69"/>
    </row>
    <row r="92" spans="1:12" ht="15" customHeight="1">
      <c r="A92" s="81" t="s">
        <v>239</v>
      </c>
      <c r="B92" s="82" t="s">
        <v>116</v>
      </c>
      <c r="C92" s="82" t="s">
        <v>118</v>
      </c>
      <c r="D92" s="82" t="str">
        <f t="shared" si="1"/>
        <v>CM</v>
      </c>
      <c r="E92" s="82" t="s">
        <v>42</v>
      </c>
      <c r="F92" s="82" t="s">
        <v>697</v>
      </c>
      <c r="G92" s="82" t="s">
        <v>81</v>
      </c>
      <c r="H92" s="82" t="s">
        <v>211</v>
      </c>
      <c r="I92" s="75"/>
      <c r="J92" s="96" t="s">
        <v>632</v>
      </c>
      <c r="K92" s="82"/>
      <c r="L92" s="69"/>
    </row>
    <row r="93" spans="1:12" ht="15" customHeight="1">
      <c r="A93" s="81" t="s">
        <v>253</v>
      </c>
      <c r="B93" s="82" t="s">
        <v>116</v>
      </c>
      <c r="C93" s="82" t="s">
        <v>119</v>
      </c>
      <c r="D93" s="82" t="str">
        <f t="shared" si="1"/>
        <v>CN</v>
      </c>
      <c r="E93" s="82" t="s">
        <v>42</v>
      </c>
      <c r="F93" s="82" t="s">
        <v>697</v>
      </c>
      <c r="G93" s="82" t="s">
        <v>81</v>
      </c>
      <c r="H93" s="82" t="s">
        <v>211</v>
      </c>
      <c r="I93" s="75"/>
      <c r="J93" s="96" t="s">
        <v>633</v>
      </c>
      <c r="K93" s="82"/>
      <c r="L93" s="69"/>
    </row>
    <row r="94" spans="1:12" ht="15" customHeight="1">
      <c r="A94" s="81" t="s">
        <v>240</v>
      </c>
      <c r="B94" s="82" t="s">
        <v>116</v>
      </c>
      <c r="C94" s="82" t="s">
        <v>120</v>
      </c>
      <c r="D94" s="82" t="str">
        <f t="shared" si="1"/>
        <v>CO</v>
      </c>
      <c r="E94" s="82" t="s">
        <v>42</v>
      </c>
      <c r="F94" s="82" t="s">
        <v>697</v>
      </c>
      <c r="G94" s="82" t="s">
        <v>81</v>
      </c>
      <c r="H94" s="82" t="s">
        <v>211</v>
      </c>
      <c r="I94" s="75"/>
      <c r="J94" s="96" t="s">
        <v>618</v>
      </c>
      <c r="K94" s="82"/>
      <c r="L94" s="69"/>
    </row>
    <row r="95" spans="1:12" ht="15" customHeight="1">
      <c r="A95" s="81" t="s">
        <v>437</v>
      </c>
      <c r="B95" s="82" t="s">
        <v>116</v>
      </c>
      <c r="C95" s="82" t="s">
        <v>435</v>
      </c>
      <c r="D95" s="82" t="str">
        <f t="shared" si="1"/>
        <v>CP</v>
      </c>
      <c r="E95" s="82" t="s">
        <v>42</v>
      </c>
      <c r="F95" s="82" t="s">
        <v>697</v>
      </c>
      <c r="G95" s="82" t="s">
        <v>81</v>
      </c>
      <c r="H95" s="82" t="s">
        <v>211</v>
      </c>
      <c r="I95" s="75"/>
      <c r="J95" s="96" t="s">
        <v>619</v>
      </c>
      <c r="K95" s="82"/>
      <c r="L95" s="69"/>
    </row>
    <row r="96" spans="1:12" ht="15" customHeight="1">
      <c r="A96" s="81" t="s">
        <v>444</v>
      </c>
      <c r="B96" s="82" t="s">
        <v>116</v>
      </c>
      <c r="C96" s="82" t="s">
        <v>436</v>
      </c>
      <c r="D96" s="82" t="str">
        <f t="shared" si="1"/>
        <v>CQ</v>
      </c>
      <c r="E96" s="82" t="s">
        <v>42</v>
      </c>
      <c r="F96" s="82" t="s">
        <v>697</v>
      </c>
      <c r="G96" s="82" t="s">
        <v>81</v>
      </c>
      <c r="H96" s="82" t="s">
        <v>211</v>
      </c>
      <c r="I96" s="75"/>
      <c r="J96" s="96" t="s">
        <v>620</v>
      </c>
      <c r="K96" s="82"/>
      <c r="L96" s="69"/>
    </row>
    <row r="97" spans="1:12" ht="15" customHeight="1">
      <c r="A97" s="81" t="s">
        <v>365</v>
      </c>
      <c r="B97" s="82" t="s">
        <v>116</v>
      </c>
      <c r="C97" s="82" t="s">
        <v>360</v>
      </c>
      <c r="D97" s="82" t="str">
        <f t="shared" si="1"/>
        <v>CR</v>
      </c>
      <c r="E97" s="82" t="s">
        <v>42</v>
      </c>
      <c r="F97" s="82" t="s">
        <v>697</v>
      </c>
      <c r="G97" s="82" t="s">
        <v>81</v>
      </c>
      <c r="H97" s="82" t="s">
        <v>211</v>
      </c>
      <c r="I97" s="75"/>
      <c r="J97" s="96" t="s">
        <v>621</v>
      </c>
      <c r="K97" s="82"/>
      <c r="L97" s="69"/>
    </row>
    <row r="98" spans="1:12" ht="15" customHeight="1">
      <c r="A98" s="81" t="s">
        <v>366</v>
      </c>
      <c r="B98" s="82" t="s">
        <v>116</v>
      </c>
      <c r="C98" s="82" t="s">
        <v>362</v>
      </c>
      <c r="D98" s="82" t="str">
        <f t="shared" si="1"/>
        <v>CS</v>
      </c>
      <c r="E98" s="82" t="s">
        <v>42</v>
      </c>
      <c r="F98" s="82" t="s">
        <v>697</v>
      </c>
      <c r="G98" s="82" t="s">
        <v>81</v>
      </c>
      <c r="H98" s="82" t="s">
        <v>211</v>
      </c>
      <c r="I98" s="75"/>
      <c r="J98" s="96" t="s">
        <v>622</v>
      </c>
      <c r="K98" s="82"/>
      <c r="L98" s="69"/>
    </row>
    <row r="99" spans="1:12" ht="15" customHeight="1">
      <c r="A99" s="81" t="s">
        <v>241</v>
      </c>
      <c r="B99" s="82" t="s">
        <v>116</v>
      </c>
      <c r="C99" s="82" t="s">
        <v>121</v>
      </c>
      <c r="D99" s="82" t="str">
        <f t="shared" si="1"/>
        <v>CT</v>
      </c>
      <c r="E99" s="82" t="s">
        <v>42</v>
      </c>
      <c r="F99" s="82" t="s">
        <v>697</v>
      </c>
      <c r="G99" s="82" t="s">
        <v>81</v>
      </c>
      <c r="H99" s="82" t="s">
        <v>211</v>
      </c>
      <c r="I99" s="75"/>
      <c r="J99" s="96" t="s">
        <v>623</v>
      </c>
      <c r="K99" s="82"/>
      <c r="L99" s="69"/>
    </row>
    <row r="100" spans="1:12" ht="15" customHeight="1">
      <c r="A100" s="81" t="s">
        <v>334</v>
      </c>
      <c r="B100" s="82" t="s">
        <v>116</v>
      </c>
      <c r="C100" s="83" t="s">
        <v>257</v>
      </c>
      <c r="D100" s="83" t="str">
        <f t="shared" si="1"/>
        <v>CU</v>
      </c>
      <c r="E100" s="82" t="s">
        <v>42</v>
      </c>
      <c r="F100" s="82" t="s">
        <v>697</v>
      </c>
      <c r="G100" s="82" t="s">
        <v>81</v>
      </c>
      <c r="H100" s="82" t="s">
        <v>211</v>
      </c>
      <c r="I100" s="75"/>
      <c r="J100" s="96" t="s">
        <v>624</v>
      </c>
      <c r="K100" s="82"/>
      <c r="L100" s="69"/>
    </row>
    <row r="101" spans="1:12" ht="15" customHeight="1">
      <c r="A101" s="81" t="s">
        <v>344</v>
      </c>
      <c r="B101" s="82" t="s">
        <v>116</v>
      </c>
      <c r="C101" s="82" t="s">
        <v>343</v>
      </c>
      <c r="D101" s="82" t="str">
        <f t="shared" si="1"/>
        <v>CV</v>
      </c>
      <c r="E101" s="82" t="s">
        <v>42</v>
      </c>
      <c r="F101" s="82" t="s">
        <v>697</v>
      </c>
      <c r="G101" s="82" t="s">
        <v>81</v>
      </c>
      <c r="H101" s="82" t="s">
        <v>211</v>
      </c>
      <c r="I101" s="75"/>
      <c r="J101" s="96" t="s">
        <v>401</v>
      </c>
      <c r="K101" s="82"/>
      <c r="L101" s="69"/>
    </row>
    <row r="102" spans="1:12" ht="15" customHeight="1">
      <c r="A102" s="81" t="s">
        <v>565</v>
      </c>
      <c r="B102" s="82" t="s">
        <v>116</v>
      </c>
      <c r="C102" s="82" t="s">
        <v>122</v>
      </c>
      <c r="D102" s="82" t="str">
        <f t="shared" si="1"/>
        <v>CW</v>
      </c>
      <c r="E102" s="82" t="s">
        <v>42</v>
      </c>
      <c r="F102" s="82" t="s">
        <v>697</v>
      </c>
      <c r="G102" s="82" t="s">
        <v>81</v>
      </c>
      <c r="H102" s="82" t="s">
        <v>211</v>
      </c>
      <c r="I102" s="75"/>
      <c r="J102" s="96" t="s">
        <v>625</v>
      </c>
      <c r="K102" s="82"/>
      <c r="L102" s="69"/>
    </row>
    <row r="103" spans="1:12" ht="15" customHeight="1">
      <c r="A103" s="81" t="s">
        <v>458</v>
      </c>
      <c r="B103" s="82" t="s">
        <v>116</v>
      </c>
      <c r="C103" s="82" t="s">
        <v>123</v>
      </c>
      <c r="D103" s="82" t="str">
        <f t="shared" si="1"/>
        <v>CX</v>
      </c>
      <c r="E103" s="82" t="s">
        <v>42</v>
      </c>
      <c r="F103" s="82" t="s">
        <v>697</v>
      </c>
      <c r="G103" s="82" t="s">
        <v>81</v>
      </c>
      <c r="H103" s="82" t="s">
        <v>211</v>
      </c>
      <c r="I103" s="75"/>
      <c r="J103" s="96" t="s">
        <v>627</v>
      </c>
      <c r="K103" s="82"/>
      <c r="L103" s="69"/>
    </row>
    <row r="104" spans="1:12" ht="15" customHeight="1">
      <c r="A104" s="81" t="s">
        <v>242</v>
      </c>
      <c r="B104" s="82" t="s">
        <v>116</v>
      </c>
      <c r="C104" s="82" t="s">
        <v>124</v>
      </c>
      <c r="D104" s="82" t="str">
        <f t="shared" si="1"/>
        <v>CY</v>
      </c>
      <c r="E104" s="82" t="s">
        <v>42</v>
      </c>
      <c r="F104" s="82" t="s">
        <v>697</v>
      </c>
      <c r="G104" s="82" t="s">
        <v>81</v>
      </c>
      <c r="H104" s="82" t="s">
        <v>211</v>
      </c>
      <c r="I104" s="75"/>
      <c r="J104" s="96" t="s">
        <v>634</v>
      </c>
      <c r="K104" s="82"/>
      <c r="L104" s="69"/>
    </row>
    <row r="105" spans="1:12" ht="15" customHeight="1">
      <c r="A105" s="81" t="s">
        <v>335</v>
      </c>
      <c r="B105" s="82" t="s">
        <v>116</v>
      </c>
      <c r="C105" s="83" t="s">
        <v>258</v>
      </c>
      <c r="D105" s="83" t="str">
        <f t="shared" si="1"/>
        <v>CZ</v>
      </c>
      <c r="E105" s="82" t="s">
        <v>42</v>
      </c>
      <c r="F105" s="82" t="s">
        <v>697</v>
      </c>
      <c r="G105" s="82" t="s">
        <v>81</v>
      </c>
      <c r="H105" s="82" t="s">
        <v>211</v>
      </c>
      <c r="I105" s="75"/>
      <c r="J105" s="82" t="s">
        <v>635</v>
      </c>
      <c r="K105" s="82"/>
      <c r="L105" s="69"/>
    </row>
    <row r="106" spans="1:12" ht="15" customHeight="1">
      <c r="A106" s="81" t="s">
        <v>336</v>
      </c>
      <c r="B106" s="82" t="s">
        <v>116</v>
      </c>
      <c r="C106" s="83" t="s">
        <v>259</v>
      </c>
      <c r="D106" s="83" t="str">
        <f t="shared" si="1"/>
        <v>DA</v>
      </c>
      <c r="E106" s="82" t="s">
        <v>42</v>
      </c>
      <c r="F106" s="82" t="s">
        <v>697</v>
      </c>
      <c r="G106" s="82" t="s">
        <v>81</v>
      </c>
      <c r="H106" s="82" t="s">
        <v>211</v>
      </c>
      <c r="I106" s="75"/>
      <c r="J106" s="82" t="s">
        <v>636</v>
      </c>
      <c r="K106" s="82"/>
      <c r="L106" s="69"/>
    </row>
    <row r="107" spans="1:12" ht="15" customHeight="1">
      <c r="A107" s="81" t="s">
        <v>440</v>
      </c>
      <c r="B107" s="82" t="s">
        <v>116</v>
      </c>
      <c r="C107" t="s">
        <v>431</v>
      </c>
      <c r="D107" s="150" t="str">
        <f t="shared" si="1"/>
        <v>DB</v>
      </c>
      <c r="E107" s="82" t="s">
        <v>42</v>
      </c>
      <c r="F107" s="82" t="s">
        <v>696</v>
      </c>
      <c r="G107" s="82" t="s">
        <v>81</v>
      </c>
      <c r="H107" s="82" t="s">
        <v>211</v>
      </c>
      <c r="I107" s="75"/>
      <c r="J107" s="82" t="s">
        <v>637</v>
      </c>
      <c r="K107" s="82"/>
      <c r="L107" s="69"/>
    </row>
    <row r="108" spans="1:12" ht="15" customHeight="1">
      <c r="A108" s="84" t="s">
        <v>243</v>
      </c>
      <c r="B108" s="82" t="s">
        <v>116</v>
      </c>
      <c r="C108" s="82" t="s">
        <v>125</v>
      </c>
      <c r="D108" s="82" t="str">
        <f t="shared" si="1"/>
        <v>DC</v>
      </c>
      <c r="E108" s="82" t="s">
        <v>42</v>
      </c>
      <c r="F108" s="82" t="s">
        <v>697</v>
      </c>
      <c r="G108" s="82" t="s">
        <v>81</v>
      </c>
      <c r="H108" s="96" t="s">
        <v>211</v>
      </c>
      <c r="I108" s="75"/>
      <c r="J108" s="99" t="s">
        <v>638</v>
      </c>
      <c r="K108" s="82"/>
      <c r="L108" s="69"/>
    </row>
    <row r="109" spans="1:12" ht="15" customHeight="1">
      <c r="A109" s="84" t="s">
        <v>126</v>
      </c>
      <c r="B109" s="82" t="s">
        <v>116</v>
      </c>
      <c r="C109" s="82" t="s">
        <v>127</v>
      </c>
      <c r="D109" s="82" t="str">
        <f t="shared" si="1"/>
        <v>DD</v>
      </c>
      <c r="E109" s="82" t="s">
        <v>38</v>
      </c>
      <c r="F109" s="82" t="s">
        <v>39</v>
      </c>
      <c r="G109" s="82" t="s">
        <v>39</v>
      </c>
      <c r="H109" s="96" t="s">
        <v>511</v>
      </c>
      <c r="I109" s="75"/>
      <c r="J109" s="99" t="s">
        <v>630</v>
      </c>
      <c r="K109" s="82"/>
      <c r="L109" s="69"/>
    </row>
    <row r="110" spans="1:12" ht="15" customHeight="1">
      <c r="A110" s="84" t="s">
        <v>194</v>
      </c>
      <c r="B110" s="82" t="s">
        <v>116</v>
      </c>
      <c r="C110" s="82" t="s">
        <v>128</v>
      </c>
      <c r="D110" s="82" t="str">
        <f t="shared" si="1"/>
        <v>DE</v>
      </c>
      <c r="E110" s="82" t="s">
        <v>38</v>
      </c>
      <c r="F110" s="82" t="s">
        <v>39</v>
      </c>
      <c r="G110" s="82" t="s">
        <v>39</v>
      </c>
      <c r="H110" s="96" t="s">
        <v>39</v>
      </c>
      <c r="I110" s="75" t="s">
        <v>39</v>
      </c>
      <c r="J110" s="112" t="s">
        <v>502</v>
      </c>
      <c r="K110" s="82"/>
      <c r="L110" s="69"/>
    </row>
    <row r="111" spans="1:12" ht="30" customHeight="1">
      <c r="A111" s="84" t="s">
        <v>441</v>
      </c>
      <c r="B111" s="82" t="s">
        <v>399</v>
      </c>
      <c r="C111" s="82" t="s">
        <v>129</v>
      </c>
      <c r="D111" s="82" t="str">
        <f t="shared" si="1"/>
        <v>DF</v>
      </c>
      <c r="E111" s="82" t="s">
        <v>42</v>
      </c>
      <c r="F111" s="82" t="s">
        <v>698</v>
      </c>
      <c r="G111" s="82" t="s">
        <v>81</v>
      </c>
      <c r="H111" s="96" t="s">
        <v>352</v>
      </c>
      <c r="I111" s="75">
        <v>10000000</v>
      </c>
      <c r="J111" s="99" t="s">
        <v>703</v>
      </c>
      <c r="K111" s="109" t="s">
        <v>354</v>
      </c>
      <c r="L111" s="69"/>
    </row>
    <row r="112" spans="1:12" ht="30.75" customHeight="1">
      <c r="A112" s="84" t="s">
        <v>225</v>
      </c>
      <c r="B112" s="82" t="s">
        <v>399</v>
      </c>
      <c r="C112" s="82" t="s">
        <v>130</v>
      </c>
      <c r="D112" s="82" t="str">
        <f t="shared" si="1"/>
        <v>DG</v>
      </c>
      <c r="E112" s="82" t="s">
        <v>42</v>
      </c>
      <c r="F112" s="82" t="s">
        <v>698</v>
      </c>
      <c r="G112" s="82" t="s">
        <v>81</v>
      </c>
      <c r="H112" s="96" t="s">
        <v>352</v>
      </c>
      <c r="I112" s="75"/>
      <c r="J112" s="99" t="s">
        <v>639</v>
      </c>
      <c r="K112" s="107" t="s">
        <v>353</v>
      </c>
      <c r="L112" s="69"/>
    </row>
    <row r="113" spans="1:12" ht="30" customHeight="1">
      <c r="A113" s="84" t="s">
        <v>226</v>
      </c>
      <c r="B113" s="82" t="s">
        <v>399</v>
      </c>
      <c r="C113" s="82" t="s">
        <v>131</v>
      </c>
      <c r="D113" s="82" t="str">
        <f t="shared" si="1"/>
        <v>DH</v>
      </c>
      <c r="E113" s="82" t="s">
        <v>42</v>
      </c>
      <c r="F113" s="82" t="s">
        <v>698</v>
      </c>
      <c r="G113" s="82" t="s">
        <v>81</v>
      </c>
      <c r="H113" s="96" t="s">
        <v>352</v>
      </c>
      <c r="I113" s="75"/>
      <c r="J113" s="99" t="s">
        <v>413</v>
      </c>
      <c r="K113" s="107" t="s">
        <v>353</v>
      </c>
      <c r="L113" s="69"/>
    </row>
    <row r="114" spans="1:12" ht="30" customHeight="1">
      <c r="A114" s="84" t="s">
        <v>227</v>
      </c>
      <c r="B114" s="82" t="s">
        <v>399</v>
      </c>
      <c r="C114" s="82" t="s">
        <v>132</v>
      </c>
      <c r="D114" s="82" t="str">
        <f t="shared" si="1"/>
        <v>DI</v>
      </c>
      <c r="E114" s="82" t="s">
        <v>42</v>
      </c>
      <c r="F114" s="82" t="s">
        <v>698</v>
      </c>
      <c r="G114" s="82" t="s">
        <v>81</v>
      </c>
      <c r="H114" s="96" t="s">
        <v>352</v>
      </c>
      <c r="I114" s="75"/>
      <c r="J114" s="233" t="s">
        <v>706</v>
      </c>
      <c r="K114" s="107" t="s">
        <v>353</v>
      </c>
      <c r="L114" s="69"/>
    </row>
    <row r="115" spans="1:12" ht="30" customHeight="1">
      <c r="A115" s="84" t="s">
        <v>228</v>
      </c>
      <c r="B115" s="82" t="s">
        <v>399</v>
      </c>
      <c r="C115" s="82" t="s">
        <v>133</v>
      </c>
      <c r="D115" s="82" t="str">
        <f t="shared" si="1"/>
        <v>DJ</v>
      </c>
      <c r="E115" s="82" t="s">
        <v>42</v>
      </c>
      <c r="F115" s="82" t="s">
        <v>698</v>
      </c>
      <c r="G115" s="82" t="s">
        <v>81</v>
      </c>
      <c r="H115" s="96" t="s">
        <v>352</v>
      </c>
      <c r="I115" s="75"/>
      <c r="J115" s="99" t="s">
        <v>640</v>
      </c>
      <c r="K115" s="107" t="s">
        <v>353</v>
      </c>
      <c r="L115" s="69"/>
    </row>
    <row r="116" spans="1:12" ht="30" customHeight="1">
      <c r="A116" s="166" t="s">
        <v>554</v>
      </c>
      <c r="B116" s="82" t="s">
        <v>399</v>
      </c>
      <c r="C116" s="168" t="s">
        <v>551</v>
      </c>
      <c r="D116" s="82" t="str">
        <f>SUBSTITUTE(ADDRESS(1,ROW()-1,4),"1","")</f>
        <v>DK</v>
      </c>
      <c r="E116" s="82" t="s">
        <v>42</v>
      </c>
      <c r="F116" s="82" t="s">
        <v>698</v>
      </c>
      <c r="G116" s="82" t="s">
        <v>81</v>
      </c>
      <c r="H116" s="96" t="s">
        <v>352</v>
      </c>
      <c r="I116" s="75"/>
      <c r="J116" s="99" t="s">
        <v>641</v>
      </c>
      <c r="K116" s="107" t="s">
        <v>353</v>
      </c>
      <c r="L116" s="69"/>
    </row>
    <row r="117" spans="1:12" ht="30" customHeight="1">
      <c r="A117" s="84" t="s">
        <v>229</v>
      </c>
      <c r="B117" s="82" t="s">
        <v>399</v>
      </c>
      <c r="C117" s="82" t="s">
        <v>134</v>
      </c>
      <c r="D117" s="82" t="str">
        <f t="shared" si="1"/>
        <v>DL</v>
      </c>
      <c r="E117" s="82" t="s">
        <v>42</v>
      </c>
      <c r="F117" s="82" t="s">
        <v>698</v>
      </c>
      <c r="G117" s="82" t="s">
        <v>81</v>
      </c>
      <c r="H117" s="96" t="s">
        <v>352</v>
      </c>
      <c r="I117" s="75"/>
      <c r="J117" s="99" t="s">
        <v>414</v>
      </c>
      <c r="K117" s="107" t="s">
        <v>353</v>
      </c>
      <c r="L117" s="69"/>
    </row>
    <row r="118" spans="1:12" ht="30" customHeight="1">
      <c r="A118" s="84" t="s">
        <v>135</v>
      </c>
      <c r="B118" s="82" t="s">
        <v>399</v>
      </c>
      <c r="C118" s="82" t="s">
        <v>136</v>
      </c>
      <c r="D118" s="82" t="str">
        <f t="shared" si="1"/>
        <v>DM</v>
      </c>
      <c r="E118" s="82" t="s">
        <v>38</v>
      </c>
      <c r="F118" s="82" t="s">
        <v>39</v>
      </c>
      <c r="G118" s="82" t="s">
        <v>39</v>
      </c>
      <c r="H118" s="96" t="s">
        <v>338</v>
      </c>
      <c r="I118" s="75"/>
      <c r="J118" s="99" t="s">
        <v>447</v>
      </c>
      <c r="K118" s="82"/>
      <c r="L118" s="69"/>
    </row>
    <row r="119" spans="1:12" ht="30" customHeight="1">
      <c r="A119" s="84" t="s">
        <v>442</v>
      </c>
      <c r="B119" s="82" t="s">
        <v>400</v>
      </c>
      <c r="C119" s="82" t="s">
        <v>137</v>
      </c>
      <c r="D119" s="82" t="str">
        <f t="shared" si="1"/>
        <v>DN</v>
      </c>
      <c r="E119" s="82" t="s">
        <v>42</v>
      </c>
      <c r="F119" s="82" t="s">
        <v>699</v>
      </c>
      <c r="G119" s="82" t="s">
        <v>81</v>
      </c>
      <c r="H119" s="96" t="s">
        <v>352</v>
      </c>
      <c r="I119" s="75"/>
      <c r="J119" s="215" t="s">
        <v>704</v>
      </c>
      <c r="K119" s="109" t="s">
        <v>181</v>
      </c>
      <c r="L119" s="69"/>
    </row>
    <row r="120" spans="1:12" ht="30" customHeight="1">
      <c r="A120" s="84" t="s">
        <v>230</v>
      </c>
      <c r="B120" s="82" t="s">
        <v>400</v>
      </c>
      <c r="C120" s="82" t="s">
        <v>138</v>
      </c>
      <c r="D120" s="82" t="str">
        <f t="shared" si="1"/>
        <v>DO</v>
      </c>
      <c r="E120" s="82" t="s">
        <v>42</v>
      </c>
      <c r="F120" s="82" t="s">
        <v>699</v>
      </c>
      <c r="G120" s="82" t="s">
        <v>81</v>
      </c>
      <c r="H120" s="96" t="s">
        <v>352</v>
      </c>
      <c r="I120" s="75"/>
      <c r="J120" s="99" t="s">
        <v>642</v>
      </c>
      <c r="K120" s="107" t="s">
        <v>353</v>
      </c>
      <c r="L120" s="69"/>
    </row>
    <row r="121" spans="1:12" ht="30" customHeight="1">
      <c r="A121" s="84" t="s">
        <v>231</v>
      </c>
      <c r="B121" s="82" t="s">
        <v>400</v>
      </c>
      <c r="C121" s="82" t="s">
        <v>139</v>
      </c>
      <c r="D121" s="82" t="str">
        <f t="shared" si="1"/>
        <v>DP</v>
      </c>
      <c r="E121" s="82" t="s">
        <v>42</v>
      </c>
      <c r="F121" s="82" t="s">
        <v>699</v>
      </c>
      <c r="G121" s="82" t="s">
        <v>81</v>
      </c>
      <c r="H121" s="96" t="s">
        <v>352</v>
      </c>
      <c r="I121" s="75"/>
      <c r="J121" s="99" t="s">
        <v>643</v>
      </c>
      <c r="K121" s="107" t="s">
        <v>353</v>
      </c>
      <c r="L121" s="69"/>
    </row>
    <row r="122" spans="1:12" ht="30" customHeight="1">
      <c r="A122" s="84" t="s">
        <v>232</v>
      </c>
      <c r="B122" s="82" t="s">
        <v>400</v>
      </c>
      <c r="C122" s="82" t="s">
        <v>140</v>
      </c>
      <c r="D122" s="82" t="str">
        <f t="shared" si="1"/>
        <v>DQ</v>
      </c>
      <c r="E122" s="82" t="s">
        <v>42</v>
      </c>
      <c r="F122" s="82" t="s">
        <v>699</v>
      </c>
      <c r="G122" s="82" t="s">
        <v>81</v>
      </c>
      <c r="H122" s="96" t="s">
        <v>352</v>
      </c>
      <c r="I122" s="75"/>
      <c r="J122" s="233" t="s">
        <v>705</v>
      </c>
      <c r="K122" s="107" t="s">
        <v>353</v>
      </c>
      <c r="L122" s="69"/>
    </row>
    <row r="123" spans="1:12" ht="30" customHeight="1">
      <c r="A123" s="84" t="s">
        <v>233</v>
      </c>
      <c r="B123" s="82" t="s">
        <v>400</v>
      </c>
      <c r="C123" s="82" t="s">
        <v>141</v>
      </c>
      <c r="D123" s="82" t="str">
        <f t="shared" si="1"/>
        <v>DR</v>
      </c>
      <c r="E123" s="82" t="s">
        <v>42</v>
      </c>
      <c r="F123" s="82" t="s">
        <v>699</v>
      </c>
      <c r="G123" s="82" t="s">
        <v>81</v>
      </c>
      <c r="H123" s="96" t="s">
        <v>352</v>
      </c>
      <c r="I123" s="75"/>
      <c r="J123" s="99" t="s">
        <v>644</v>
      </c>
      <c r="K123" s="107" t="s">
        <v>353</v>
      </c>
      <c r="L123" s="69"/>
    </row>
    <row r="124" spans="1:12" ht="30" customHeight="1">
      <c r="A124" s="166" t="s">
        <v>553</v>
      </c>
      <c r="B124" s="167" t="s">
        <v>400</v>
      </c>
      <c r="C124" s="168" t="s">
        <v>552</v>
      </c>
      <c r="D124" s="82" t="str">
        <f>SUBSTITUTE(ADDRESS(1,ROW()-1,4),"1","")</f>
        <v>DS</v>
      </c>
      <c r="E124" s="82" t="s">
        <v>42</v>
      </c>
      <c r="F124" s="82" t="s">
        <v>699</v>
      </c>
      <c r="G124" s="82" t="s">
        <v>81</v>
      </c>
      <c r="H124" s="96" t="s">
        <v>352</v>
      </c>
      <c r="I124" s="75"/>
      <c r="J124" s="99" t="s">
        <v>645</v>
      </c>
      <c r="K124" s="107" t="s">
        <v>353</v>
      </c>
      <c r="L124" s="69"/>
    </row>
    <row r="125" spans="1:12" ht="30" customHeight="1">
      <c r="A125" s="84" t="s">
        <v>234</v>
      </c>
      <c r="B125" s="82" t="s">
        <v>400</v>
      </c>
      <c r="C125" s="82" t="s">
        <v>142</v>
      </c>
      <c r="D125" s="82" t="str">
        <f t="shared" si="1"/>
        <v>DT</v>
      </c>
      <c r="E125" s="82" t="s">
        <v>42</v>
      </c>
      <c r="F125" s="82" t="s">
        <v>699</v>
      </c>
      <c r="G125" s="82" t="s">
        <v>81</v>
      </c>
      <c r="H125" s="96" t="s">
        <v>352</v>
      </c>
      <c r="I125" s="75"/>
      <c r="J125" s="99" t="s">
        <v>143</v>
      </c>
      <c r="K125" s="107" t="s">
        <v>353</v>
      </c>
      <c r="L125" s="69"/>
    </row>
    <row r="126" spans="1:12" ht="15" customHeight="1">
      <c r="A126" s="84" t="s">
        <v>144</v>
      </c>
      <c r="B126" s="82" t="s">
        <v>400</v>
      </c>
      <c r="C126" s="82" t="s">
        <v>145</v>
      </c>
      <c r="D126" s="82" t="str">
        <f t="shared" si="1"/>
        <v>DU</v>
      </c>
      <c r="E126" s="82" t="s">
        <v>38</v>
      </c>
      <c r="F126" s="82" t="s">
        <v>39</v>
      </c>
      <c r="G126" s="82" t="s">
        <v>39</v>
      </c>
      <c r="H126" s="96" t="s">
        <v>511</v>
      </c>
      <c r="I126" s="75"/>
      <c r="J126" s="99" t="s">
        <v>447</v>
      </c>
      <c r="K126" s="82"/>
      <c r="L126" s="69"/>
    </row>
    <row r="127" spans="1:12" ht="15" customHeight="1">
      <c r="A127" s="84" t="s">
        <v>235</v>
      </c>
      <c r="B127" s="82" t="s">
        <v>400</v>
      </c>
      <c r="C127" s="82" t="s">
        <v>146</v>
      </c>
      <c r="D127" s="82" t="str">
        <f t="shared" si="1"/>
        <v>DV</v>
      </c>
      <c r="E127" s="82" t="s">
        <v>38</v>
      </c>
      <c r="F127" s="82" t="s">
        <v>39</v>
      </c>
      <c r="G127" s="82" t="s">
        <v>39</v>
      </c>
      <c r="H127" s="96" t="s">
        <v>39</v>
      </c>
      <c r="I127" s="75"/>
      <c r="J127" s="112" t="s">
        <v>502</v>
      </c>
      <c r="K127" s="82"/>
      <c r="L127" s="69"/>
    </row>
    <row r="128" spans="1:12" ht="15" customHeight="1">
      <c r="A128" s="84" t="s">
        <v>424</v>
      </c>
      <c r="B128" s="69" t="s">
        <v>147</v>
      </c>
      <c r="C128" s="69" t="s">
        <v>409</v>
      </c>
      <c r="D128" s="69" t="str">
        <f t="shared" si="1"/>
        <v>DW</v>
      </c>
      <c r="E128" s="82" t="s">
        <v>42</v>
      </c>
      <c r="F128" s="82" t="s">
        <v>695</v>
      </c>
      <c r="G128" s="82" t="s">
        <v>81</v>
      </c>
      <c r="H128" s="96" t="s">
        <v>39</v>
      </c>
      <c r="I128" s="75"/>
      <c r="J128" s="96" t="s">
        <v>646</v>
      </c>
      <c r="K128" s="82"/>
      <c r="L128" s="69"/>
    </row>
    <row r="129" spans="1:12" ht="15" customHeight="1">
      <c r="A129" s="84" t="s">
        <v>223</v>
      </c>
      <c r="B129" s="69" t="s">
        <v>147</v>
      </c>
      <c r="C129" s="82" t="s">
        <v>148</v>
      </c>
      <c r="D129" s="82" t="str">
        <f t="shared" si="1"/>
        <v>DX</v>
      </c>
      <c r="E129" s="82" t="s">
        <v>42</v>
      </c>
      <c r="F129" s="82" t="s">
        <v>695</v>
      </c>
      <c r="G129" s="82" t="s">
        <v>81</v>
      </c>
      <c r="H129" s="82" t="s">
        <v>39</v>
      </c>
      <c r="I129" s="75"/>
      <c r="J129" s="96" t="s">
        <v>411</v>
      </c>
      <c r="K129" s="82"/>
      <c r="L129" s="69"/>
    </row>
    <row r="130" spans="1:12" ht="15" customHeight="1">
      <c r="A130" s="84" t="s">
        <v>224</v>
      </c>
      <c r="B130" s="69" t="s">
        <v>147</v>
      </c>
      <c r="C130" s="69" t="s">
        <v>149</v>
      </c>
      <c r="D130" s="69" t="str">
        <f t="shared" si="1"/>
        <v>DY</v>
      </c>
      <c r="E130" s="69" t="s">
        <v>42</v>
      </c>
      <c r="F130" s="69" t="s">
        <v>695</v>
      </c>
      <c r="G130" s="69" t="s">
        <v>81</v>
      </c>
      <c r="H130" s="69" t="s">
        <v>39</v>
      </c>
      <c r="I130" s="88"/>
      <c r="J130" s="89" t="s">
        <v>647</v>
      </c>
      <c r="K130" s="69"/>
    </row>
    <row r="131" spans="1:12" ht="15" customHeight="1">
      <c r="A131" s="84" t="s">
        <v>193</v>
      </c>
      <c r="B131" s="69" t="s">
        <v>147</v>
      </c>
      <c r="C131" s="82" t="s">
        <v>150</v>
      </c>
      <c r="D131" s="82" t="str">
        <f t="shared" si="1"/>
        <v>DZ</v>
      </c>
      <c r="E131" s="82" t="s">
        <v>38</v>
      </c>
      <c r="F131" s="82" t="s">
        <v>39</v>
      </c>
      <c r="G131" s="82" t="s">
        <v>39</v>
      </c>
      <c r="H131" s="82" t="s">
        <v>39</v>
      </c>
      <c r="I131" s="75" t="s">
        <v>39</v>
      </c>
      <c r="J131" s="112" t="s">
        <v>502</v>
      </c>
      <c r="K131" s="82"/>
      <c r="L131" s="69"/>
    </row>
    <row r="132" spans="1:12" ht="15" customHeight="1">
      <c r="A132" s="84" t="s">
        <v>571</v>
      </c>
      <c r="B132" s="82" t="s">
        <v>153</v>
      </c>
      <c r="C132" s="82" t="s">
        <v>473</v>
      </c>
      <c r="D132" s="82" t="str">
        <f t="shared" ref="D132:D151" si="2">SUBSTITUTE(ADDRESS(1,ROW()-1,4),"1","")</f>
        <v>EA</v>
      </c>
      <c r="E132" s="82" t="s">
        <v>42</v>
      </c>
      <c r="F132" s="82" t="s">
        <v>151</v>
      </c>
      <c r="G132" s="82" t="s">
        <v>152</v>
      </c>
      <c r="H132" s="82" t="s">
        <v>510</v>
      </c>
      <c r="I132" s="75">
        <v>40</v>
      </c>
      <c r="J132" s="100" t="s">
        <v>572</v>
      </c>
      <c r="K132" s="82"/>
      <c r="L132" s="69"/>
    </row>
    <row r="133" spans="1:12" ht="15" customHeight="1">
      <c r="A133" s="164" t="s">
        <v>481</v>
      </c>
      <c r="B133" s="82" t="s">
        <v>153</v>
      </c>
      <c r="C133" s="82" t="s">
        <v>474</v>
      </c>
      <c r="D133" s="82" t="str">
        <f t="shared" si="2"/>
        <v>EB</v>
      </c>
      <c r="E133" s="82" t="s">
        <v>42</v>
      </c>
      <c r="F133" s="82" t="s">
        <v>151</v>
      </c>
      <c r="G133" s="82" t="s">
        <v>152</v>
      </c>
      <c r="H133" s="82" t="s">
        <v>510</v>
      </c>
      <c r="I133" s="75"/>
      <c r="J133" s="117" t="s">
        <v>549</v>
      </c>
      <c r="K133" s="82"/>
      <c r="L133" s="69"/>
    </row>
    <row r="134" spans="1:12" s="90" customFormat="1" ht="15" customHeight="1">
      <c r="A134" s="164" t="s">
        <v>548</v>
      </c>
      <c r="B134" s="107" t="s">
        <v>153</v>
      </c>
      <c r="C134" s="107" t="s">
        <v>547</v>
      </c>
      <c r="D134" s="107" t="str">
        <f t="shared" si="2"/>
        <v>EC</v>
      </c>
      <c r="E134" s="107" t="s">
        <v>42</v>
      </c>
      <c r="F134" s="107" t="s">
        <v>151</v>
      </c>
      <c r="G134" s="107" t="s">
        <v>152</v>
      </c>
      <c r="H134" s="107" t="s">
        <v>510</v>
      </c>
      <c r="I134" s="165">
        <v>30</v>
      </c>
      <c r="J134" s="117" t="s">
        <v>567</v>
      </c>
      <c r="K134" s="107"/>
    </row>
    <row r="135" spans="1:12" ht="15" customHeight="1">
      <c r="A135" s="81" t="s">
        <v>154</v>
      </c>
      <c r="B135" s="82" t="s">
        <v>153</v>
      </c>
      <c r="C135" s="82" t="s">
        <v>155</v>
      </c>
      <c r="D135" s="82" t="str">
        <f t="shared" si="2"/>
        <v>ED</v>
      </c>
      <c r="E135" s="82" t="s">
        <v>38</v>
      </c>
      <c r="F135" s="82" t="s">
        <v>39</v>
      </c>
      <c r="G135" s="82" t="s">
        <v>39</v>
      </c>
      <c r="H135" s="82" t="s">
        <v>39</v>
      </c>
      <c r="I135" s="75" t="s">
        <v>39</v>
      </c>
      <c r="J135" s="112" t="s">
        <v>568</v>
      </c>
      <c r="K135" s="82"/>
      <c r="L135" s="69"/>
    </row>
    <row r="136" spans="1:12" ht="61.5" customHeight="1">
      <c r="A136" s="81" t="s">
        <v>459</v>
      </c>
      <c r="B136" s="82" t="s">
        <v>4</v>
      </c>
      <c r="C136" s="82" t="s">
        <v>156</v>
      </c>
      <c r="D136" s="82" t="str">
        <f t="shared" si="2"/>
        <v>EE</v>
      </c>
      <c r="E136" s="82" t="s">
        <v>42</v>
      </c>
      <c r="F136" s="82" t="s">
        <v>151</v>
      </c>
      <c r="G136" s="82" t="s">
        <v>152</v>
      </c>
      <c r="H136" s="82" t="s">
        <v>215</v>
      </c>
      <c r="I136" s="75">
        <v>40</v>
      </c>
      <c r="J136" s="106" t="s">
        <v>581</v>
      </c>
      <c r="K136" s="82"/>
      <c r="L136" s="69"/>
    </row>
    <row r="137" spans="1:12" ht="15" customHeight="1">
      <c r="A137" s="81" t="s">
        <v>460</v>
      </c>
      <c r="B137" s="82" t="s">
        <v>4</v>
      </c>
      <c r="C137" s="82" t="s">
        <v>157</v>
      </c>
      <c r="D137" s="82" t="str">
        <f t="shared" si="2"/>
        <v>EF</v>
      </c>
      <c r="E137" s="82" t="s">
        <v>42</v>
      </c>
      <c r="F137" s="82" t="s">
        <v>151</v>
      </c>
      <c r="G137" s="82" t="s">
        <v>152</v>
      </c>
      <c r="H137" s="82" t="s">
        <v>215</v>
      </c>
      <c r="I137" s="75">
        <v>30</v>
      </c>
      <c r="J137" s="107" t="s">
        <v>648</v>
      </c>
      <c r="K137" s="82"/>
      <c r="L137" s="69"/>
    </row>
    <row r="138" spans="1:12" ht="15" customHeight="1">
      <c r="A138" s="81" t="s">
        <v>472</v>
      </c>
      <c r="B138" s="82" t="s">
        <v>4</v>
      </c>
      <c r="C138" s="82" t="s">
        <v>158</v>
      </c>
      <c r="D138" s="82" t="str">
        <f t="shared" si="2"/>
        <v>EG</v>
      </c>
      <c r="E138" s="82" t="s">
        <v>42</v>
      </c>
      <c r="F138" s="82" t="s">
        <v>151</v>
      </c>
      <c r="G138" s="82" t="s">
        <v>152</v>
      </c>
      <c r="H138" s="82" t="s">
        <v>214</v>
      </c>
      <c r="I138" s="75">
        <v>20</v>
      </c>
      <c r="J138" s="107" t="s">
        <v>648</v>
      </c>
      <c r="K138" s="82"/>
      <c r="L138" s="69"/>
    </row>
    <row r="139" spans="1:12" ht="15" customHeight="1">
      <c r="A139" s="81" t="s">
        <v>461</v>
      </c>
      <c r="B139" s="82" t="s">
        <v>4</v>
      </c>
      <c r="C139" s="82" t="s">
        <v>159</v>
      </c>
      <c r="D139" s="82" t="str">
        <f t="shared" si="2"/>
        <v>EH</v>
      </c>
      <c r="E139" s="82" t="s">
        <v>42</v>
      </c>
      <c r="F139" s="82" t="s">
        <v>151</v>
      </c>
      <c r="G139" s="82" t="s">
        <v>152</v>
      </c>
      <c r="H139" s="82" t="s">
        <v>214</v>
      </c>
      <c r="I139" s="75">
        <v>10</v>
      </c>
      <c r="J139" s="107" t="s">
        <v>648</v>
      </c>
      <c r="K139" s="82"/>
      <c r="L139" s="69"/>
    </row>
    <row r="140" spans="1:12" ht="15" customHeight="1">
      <c r="A140" s="81" t="s">
        <v>217</v>
      </c>
      <c r="B140" s="82" t="s">
        <v>4</v>
      </c>
      <c r="C140" s="82" t="s">
        <v>160</v>
      </c>
      <c r="D140" s="82" t="str">
        <f t="shared" si="2"/>
        <v>EI</v>
      </c>
      <c r="E140" s="82" t="s">
        <v>42</v>
      </c>
      <c r="F140" s="82" t="s">
        <v>151</v>
      </c>
      <c r="G140" s="82" t="s">
        <v>152</v>
      </c>
      <c r="H140" s="82" t="s">
        <v>214</v>
      </c>
      <c r="I140" s="75"/>
      <c r="J140" s="107" t="s">
        <v>648</v>
      </c>
      <c r="K140" s="82"/>
      <c r="L140" s="69"/>
    </row>
    <row r="141" spans="1:12" ht="15" customHeight="1">
      <c r="A141" s="81" t="s">
        <v>218</v>
      </c>
      <c r="B141" s="82" t="s">
        <v>4</v>
      </c>
      <c r="C141" s="82" t="s">
        <v>161</v>
      </c>
      <c r="D141" s="82" t="str">
        <f t="shared" si="2"/>
        <v>EJ</v>
      </c>
      <c r="E141" s="82" t="s">
        <v>42</v>
      </c>
      <c r="F141" s="82" t="s">
        <v>151</v>
      </c>
      <c r="G141" s="82" t="s">
        <v>152</v>
      </c>
      <c r="H141" s="82" t="s">
        <v>214</v>
      </c>
      <c r="I141" s="75"/>
      <c r="J141" s="107" t="s">
        <v>648</v>
      </c>
      <c r="K141" s="82"/>
      <c r="L141" s="69"/>
    </row>
    <row r="142" spans="1:12" ht="15" customHeight="1">
      <c r="A142" s="81" t="s">
        <v>219</v>
      </c>
      <c r="B142" s="82" t="s">
        <v>4</v>
      </c>
      <c r="C142" s="82" t="s">
        <v>162</v>
      </c>
      <c r="D142" s="82" t="str">
        <f t="shared" si="2"/>
        <v>EK</v>
      </c>
      <c r="E142" s="82" t="s">
        <v>42</v>
      </c>
      <c r="F142" s="82" t="s">
        <v>151</v>
      </c>
      <c r="G142" s="82" t="s">
        <v>152</v>
      </c>
      <c r="H142" s="82" t="s">
        <v>214</v>
      </c>
      <c r="I142" s="75"/>
      <c r="J142" s="107" t="s">
        <v>648</v>
      </c>
      <c r="K142" s="82"/>
      <c r="L142" s="69"/>
    </row>
    <row r="143" spans="1:12" ht="15" customHeight="1">
      <c r="A143" s="81" t="s">
        <v>191</v>
      </c>
      <c r="B143" s="82" t="s">
        <v>4</v>
      </c>
      <c r="C143" s="82" t="s">
        <v>163</v>
      </c>
      <c r="D143" s="82" t="str">
        <f t="shared" si="2"/>
        <v>EL</v>
      </c>
      <c r="E143" s="82" t="s">
        <v>38</v>
      </c>
      <c r="F143" s="82" t="s">
        <v>39</v>
      </c>
      <c r="G143" s="82" t="s">
        <v>39</v>
      </c>
      <c r="H143" s="82" t="s">
        <v>39</v>
      </c>
      <c r="I143" s="75" t="s">
        <v>39</v>
      </c>
      <c r="J143" s="112" t="s">
        <v>502</v>
      </c>
      <c r="K143" s="82"/>
      <c r="L143" s="69"/>
    </row>
    <row r="144" spans="1:12" ht="44.25" customHeight="1">
      <c r="A144" s="81" t="s">
        <v>462</v>
      </c>
      <c r="B144" s="82" t="s">
        <v>164</v>
      </c>
      <c r="C144" s="82" t="s">
        <v>165</v>
      </c>
      <c r="D144" s="82" t="str">
        <f t="shared" si="2"/>
        <v>EM</v>
      </c>
      <c r="E144" s="82" t="s">
        <v>42</v>
      </c>
      <c r="F144" s="82" t="s">
        <v>151</v>
      </c>
      <c r="G144" s="82" t="s">
        <v>152</v>
      </c>
      <c r="H144" s="82" t="s">
        <v>215</v>
      </c>
      <c r="I144" s="75">
        <v>90</v>
      </c>
      <c r="J144" s="96" t="s">
        <v>501</v>
      </c>
      <c r="K144" s="82"/>
      <c r="L144" s="69"/>
    </row>
    <row r="145" spans="1:12" ht="45" customHeight="1">
      <c r="A145" s="81" t="s">
        <v>463</v>
      </c>
      <c r="B145" s="82" t="s">
        <v>164</v>
      </c>
      <c r="C145" s="82" t="s">
        <v>166</v>
      </c>
      <c r="D145" s="82" t="str">
        <f t="shared" si="2"/>
        <v>EN</v>
      </c>
      <c r="E145" s="82" t="s">
        <v>42</v>
      </c>
      <c r="F145" s="82" t="s">
        <v>151</v>
      </c>
      <c r="G145" s="82" t="s">
        <v>152</v>
      </c>
      <c r="H145" s="82" t="s">
        <v>215</v>
      </c>
      <c r="I145" s="75">
        <v>10</v>
      </c>
      <c r="J145" s="96" t="s">
        <v>475</v>
      </c>
      <c r="K145" s="82"/>
      <c r="L145" s="69"/>
    </row>
    <row r="146" spans="1:12" ht="13.5" customHeight="1">
      <c r="A146" s="81" t="s">
        <v>471</v>
      </c>
      <c r="B146" s="82" t="s">
        <v>164</v>
      </c>
      <c r="C146" s="82" t="s">
        <v>167</v>
      </c>
      <c r="D146" s="82" t="str">
        <f t="shared" si="2"/>
        <v>EO</v>
      </c>
      <c r="E146" s="82" t="s">
        <v>42</v>
      </c>
      <c r="F146" s="82" t="s">
        <v>151</v>
      </c>
      <c r="G146" s="82" t="s">
        <v>152</v>
      </c>
      <c r="H146" s="82" t="s">
        <v>214</v>
      </c>
      <c r="I146" s="75"/>
      <c r="J146" s="96" t="s">
        <v>580</v>
      </c>
      <c r="K146" s="82"/>
      <c r="L146" s="69"/>
    </row>
    <row r="147" spans="1:12" ht="14.25" customHeight="1">
      <c r="A147" s="81" t="s">
        <v>464</v>
      </c>
      <c r="B147" s="82" t="s">
        <v>164</v>
      </c>
      <c r="C147" s="82" t="s">
        <v>168</v>
      </c>
      <c r="D147" s="82" t="str">
        <f t="shared" si="2"/>
        <v>EP</v>
      </c>
      <c r="E147" s="82" t="s">
        <v>42</v>
      </c>
      <c r="F147" s="82" t="s">
        <v>151</v>
      </c>
      <c r="G147" s="82" t="s">
        <v>152</v>
      </c>
      <c r="H147" s="82" t="s">
        <v>214</v>
      </c>
      <c r="I147" s="75"/>
      <c r="J147" s="96" t="s">
        <v>580</v>
      </c>
      <c r="K147" s="82"/>
      <c r="L147" s="69"/>
    </row>
    <row r="148" spans="1:12" ht="14.25" customHeight="1">
      <c r="A148" s="81" t="s">
        <v>220</v>
      </c>
      <c r="B148" s="82" t="s">
        <v>164</v>
      </c>
      <c r="C148" s="82" t="s">
        <v>169</v>
      </c>
      <c r="D148" s="82" t="str">
        <f t="shared" si="2"/>
        <v>EQ</v>
      </c>
      <c r="E148" s="82" t="s">
        <v>42</v>
      </c>
      <c r="F148" s="82" t="s">
        <v>151</v>
      </c>
      <c r="G148" s="82" t="s">
        <v>152</v>
      </c>
      <c r="H148" s="82" t="s">
        <v>214</v>
      </c>
      <c r="I148" s="75"/>
      <c r="J148" s="96" t="s">
        <v>580</v>
      </c>
      <c r="K148" s="82"/>
      <c r="L148" s="69"/>
    </row>
    <row r="149" spans="1:12" ht="14.25" customHeight="1">
      <c r="A149" s="81" t="s">
        <v>221</v>
      </c>
      <c r="B149" s="83" t="s">
        <v>164</v>
      </c>
      <c r="C149" s="82" t="s">
        <v>170</v>
      </c>
      <c r="D149" s="82" t="str">
        <f t="shared" si="2"/>
        <v>ER</v>
      </c>
      <c r="E149" s="82" t="s">
        <v>42</v>
      </c>
      <c r="F149" s="82" t="s">
        <v>151</v>
      </c>
      <c r="G149" s="82" t="s">
        <v>152</v>
      </c>
      <c r="H149" s="82" t="s">
        <v>214</v>
      </c>
      <c r="I149" s="75"/>
      <c r="J149" s="96" t="s">
        <v>580</v>
      </c>
      <c r="K149" s="82"/>
      <c r="L149" s="69"/>
    </row>
    <row r="150" spans="1:12" ht="14.25" customHeight="1">
      <c r="A150" s="81" t="s">
        <v>222</v>
      </c>
      <c r="B150" s="83" t="s">
        <v>164</v>
      </c>
      <c r="C150" s="82" t="s">
        <v>171</v>
      </c>
      <c r="D150" s="82" t="str">
        <f t="shared" si="2"/>
        <v>ES</v>
      </c>
      <c r="E150" s="82" t="s">
        <v>42</v>
      </c>
      <c r="F150" s="82" t="s">
        <v>151</v>
      </c>
      <c r="G150" s="82" t="s">
        <v>152</v>
      </c>
      <c r="H150" s="82" t="s">
        <v>214</v>
      </c>
      <c r="I150" s="75"/>
      <c r="J150" s="96" t="s">
        <v>580</v>
      </c>
      <c r="K150" s="82"/>
      <c r="L150" s="69"/>
    </row>
    <row r="151" spans="1:12">
      <c r="A151" s="110" t="s">
        <v>192</v>
      </c>
      <c r="B151" s="111" t="s">
        <v>164</v>
      </c>
      <c r="C151" s="112" t="s">
        <v>172</v>
      </c>
      <c r="D151" s="112" t="str">
        <f t="shared" si="2"/>
        <v>ET</v>
      </c>
      <c r="E151" s="112" t="s">
        <v>38</v>
      </c>
      <c r="F151" s="112" t="s">
        <v>39</v>
      </c>
      <c r="G151" s="112" t="s">
        <v>39</v>
      </c>
      <c r="H151" s="112" t="s">
        <v>39</v>
      </c>
      <c r="I151" s="86" t="s">
        <v>39</v>
      </c>
      <c r="J151" s="112" t="s">
        <v>502</v>
      </c>
      <c r="K151" s="112"/>
      <c r="L151" s="69"/>
    </row>
    <row r="152" spans="1:12"/>
    <row r="153" spans="1:12"/>
    <row r="154" spans="1:12"/>
    <row r="155" spans="1:12"/>
    <row r="156" spans="1:12"/>
    <row r="157" spans="1:12"/>
    <row r="158" spans="1:12"/>
    <row r="159" spans="1:12"/>
    <row r="160" spans="1:12"/>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sheetData>
  <phoneticPr fontId="28" type="noConversion"/>
  <hyperlinks>
    <hyperlink ref="K4" r:id="rId1" xr:uid="{EA4FC06B-0E83-46BE-BCBC-7C1DE395AF9E}"/>
    <hyperlink ref="K50" r:id="rId2" xr:uid="{C8B08045-AB1F-4B9F-A703-55377FF2E720}"/>
    <hyperlink ref="K59" r:id="rId3" xr:uid="{26D97798-7A89-45EA-BF41-FF0E8930CD66}"/>
    <hyperlink ref="K9" r:id="rId4" xr:uid="{288F4BB5-A8F1-4E50-932F-3BFE09996931}"/>
  </hyperlinks>
  <pageMargins left="0.7" right="0.7" top="0.75" bottom="0.75" header="0.3" footer="0.3"/>
  <pageSetup orientation="portrait" r:id="rId5"/>
  <tableParts count="1">
    <tablePart r:id="rId6"/>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A4153-3C05-434D-A781-424A251E2841}">
  <dimension ref="A1:P144"/>
  <sheetViews>
    <sheetView zoomScale="70" zoomScaleNormal="70" workbookViewId="0"/>
  </sheetViews>
  <sheetFormatPr defaultColWidth="0" defaultRowHeight="14.5" zeroHeight="1"/>
  <cols>
    <col min="1" max="1" width="37.81640625" customWidth="1"/>
    <col min="2" max="2" width="30.08984375" customWidth="1"/>
    <col min="3" max="3" width="32.453125" customWidth="1"/>
    <col min="4" max="4" width="125.81640625" customWidth="1"/>
    <col min="5" max="5" width="11.1796875" customWidth="1"/>
    <col min="6" max="6" width="31.26953125" customWidth="1"/>
    <col min="7" max="7" width="79.453125" customWidth="1"/>
    <col min="8" max="14" width="9.1796875" customWidth="1"/>
    <col min="15" max="16" width="0" hidden="1" customWidth="1"/>
    <col min="17" max="16384" width="9.1796875" hidden="1"/>
  </cols>
  <sheetData>
    <row r="1" spans="1:5">
      <c r="A1" s="52" t="s">
        <v>664</v>
      </c>
    </row>
    <row r="2" spans="1:5" s="150" customFormat="1">
      <c r="A2" s="172"/>
      <c r="B2" s="172"/>
      <c r="C2" s="173"/>
      <c r="D2" s="172"/>
      <c r="E2" s="172"/>
    </row>
    <row r="3" spans="1:5">
      <c r="A3" s="52" t="s">
        <v>402</v>
      </c>
    </row>
    <row r="4" spans="1:5" ht="13.5" customHeight="1">
      <c r="A4" s="69" t="s">
        <v>29</v>
      </c>
      <c r="B4" s="69" t="s">
        <v>30</v>
      </c>
      <c r="C4" s="69" t="s">
        <v>31</v>
      </c>
      <c r="D4" s="69" t="s">
        <v>538</v>
      </c>
    </row>
    <row r="5" spans="1:5" s="150" customFormat="1" ht="13.5" customHeight="1">
      <c r="A5" s="152" t="s">
        <v>678</v>
      </c>
      <c r="B5" s="152" t="s">
        <v>708</v>
      </c>
      <c r="C5" s="152" t="s">
        <v>673</v>
      </c>
      <c r="D5" s="152" t="s">
        <v>849</v>
      </c>
    </row>
    <row r="6" spans="1:5" s="150" customFormat="1" ht="32" customHeight="1">
      <c r="A6" s="221" t="s">
        <v>764</v>
      </c>
      <c r="B6" s="152" t="s">
        <v>725</v>
      </c>
      <c r="C6" s="155" t="s">
        <v>713</v>
      </c>
      <c r="D6" s="241" t="s">
        <v>761</v>
      </c>
    </row>
    <row r="7" spans="1:5" ht="29.5" customHeight="1">
      <c r="A7" s="221" t="s">
        <v>735</v>
      </c>
      <c r="B7" s="152" t="s">
        <v>709</v>
      </c>
      <c r="C7" s="155" t="s">
        <v>712</v>
      </c>
      <c r="D7" s="241" t="s">
        <v>758</v>
      </c>
      <c r="E7" s="154"/>
    </row>
    <row r="8" spans="1:5" ht="13.5" customHeight="1">
      <c r="A8" s="155" t="s">
        <v>681</v>
      </c>
      <c r="B8" s="152" t="s">
        <v>709</v>
      </c>
      <c r="C8" s="155" t="s">
        <v>682</v>
      </c>
      <c r="D8" s="152" t="s">
        <v>848</v>
      </c>
      <c r="E8" s="154"/>
    </row>
    <row r="9" spans="1:5" s="150" customFormat="1" ht="13.5" customHeight="1">
      <c r="A9" s="155" t="s">
        <v>714</v>
      </c>
      <c r="B9" s="155" t="s">
        <v>726</v>
      </c>
      <c r="C9" s="68" t="s">
        <v>715</v>
      </c>
      <c r="D9" s="225" t="s">
        <v>738</v>
      </c>
      <c r="E9" s="154"/>
    </row>
    <row r="10" spans="1:5" s="150" customFormat="1" ht="13.5" customHeight="1">
      <c r="A10" s="155" t="s">
        <v>690</v>
      </c>
      <c r="B10" s="155" t="s">
        <v>710</v>
      </c>
      <c r="C10" s="155" t="s">
        <v>689</v>
      </c>
      <c r="D10" s="155" t="s">
        <v>728</v>
      </c>
      <c r="E10" s="154"/>
    </row>
    <row r="11" spans="1:5" s="150" customFormat="1" ht="13.5" customHeight="1">
      <c r="A11" s="155"/>
      <c r="B11" s="155"/>
      <c r="C11" s="155"/>
      <c r="D11" s="155"/>
      <c r="E11" s="154"/>
    </row>
    <row r="12" spans="1:5" ht="13.5" customHeight="1">
      <c r="A12" s="27" t="s">
        <v>405</v>
      </c>
      <c r="B12" s="154"/>
      <c r="C12" s="154"/>
      <c r="D12" s="154"/>
      <c r="E12" s="154"/>
    </row>
    <row r="13" spans="1:5" ht="13.5" customHeight="1">
      <c r="A13" s="153" t="s">
        <v>29</v>
      </c>
      <c r="B13" s="153" t="s">
        <v>30</v>
      </c>
      <c r="C13" s="153" t="s">
        <v>31</v>
      </c>
      <c r="D13" s="153" t="s">
        <v>530</v>
      </c>
      <c r="E13" s="153" t="s">
        <v>534</v>
      </c>
    </row>
    <row r="14" spans="1:5" ht="13.5" customHeight="1">
      <c r="A14" s="152" t="s">
        <v>176</v>
      </c>
      <c r="B14" s="152" t="s">
        <v>36</v>
      </c>
      <c r="C14" s="152" t="s">
        <v>175</v>
      </c>
      <c r="D14" s="154" t="s">
        <v>729</v>
      </c>
      <c r="E14" s="154"/>
    </row>
    <row r="15" spans="1:5" s="150" customFormat="1" ht="13.5" customHeight="1">
      <c r="A15" s="152"/>
      <c r="B15" s="152"/>
      <c r="C15" s="152"/>
      <c r="D15" s="154"/>
      <c r="E15" s="154"/>
    </row>
    <row r="16" spans="1:5" s="150" customFormat="1" ht="13.5" customHeight="1">
      <c r="A16" s="152"/>
      <c r="B16" s="152"/>
      <c r="C16" s="152"/>
      <c r="D16" s="154"/>
      <c r="E16" s="154"/>
    </row>
    <row r="17" spans="1:5" ht="13.5" customHeight="1">
      <c r="A17" s="27" t="s">
        <v>544</v>
      </c>
      <c r="B17" s="154"/>
      <c r="C17" s="154"/>
      <c r="D17" s="154"/>
      <c r="E17" s="154"/>
    </row>
    <row r="18" spans="1:5" ht="13.5" customHeight="1">
      <c r="A18" s="153" t="s">
        <v>29</v>
      </c>
      <c r="B18" s="153" t="s">
        <v>30</v>
      </c>
      <c r="C18" s="153" t="s">
        <v>31</v>
      </c>
      <c r="D18" s="153" t="s">
        <v>530</v>
      </c>
      <c r="E18" s="153" t="s">
        <v>534</v>
      </c>
    </row>
    <row r="19" spans="1:5" ht="21.5" customHeight="1">
      <c r="A19" s="152" t="s">
        <v>525</v>
      </c>
      <c r="B19" s="152" t="s">
        <v>521</v>
      </c>
      <c r="C19" s="152" t="s">
        <v>62</v>
      </c>
      <c r="D19" s="219" t="s">
        <v>730</v>
      </c>
      <c r="E19" s="154"/>
    </row>
    <row r="20" spans="1:5" ht="13.5" customHeight="1">
      <c r="A20" s="152" t="s">
        <v>520</v>
      </c>
      <c r="B20" s="152" t="s">
        <v>521</v>
      </c>
      <c r="C20" s="152" t="s">
        <v>53</v>
      </c>
      <c r="D20" s="220" t="s">
        <v>731</v>
      </c>
      <c r="E20" s="154"/>
    </row>
    <row r="21" spans="1:5"/>
    <row r="22" spans="1:5"/>
    <row r="23" spans="1:5"/>
    <row r="24" spans="1:5"/>
    <row r="25" spans="1:5"/>
    <row r="26" spans="1:5"/>
    <row r="27" spans="1:5"/>
    <row r="28" spans="1:5"/>
    <row r="29" spans="1:5"/>
    <row r="30" spans="1:5"/>
    <row r="31" spans="1:5"/>
    <row r="32" spans="1:5"/>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sheetData>
  <phoneticPr fontId="28" type="noConversion"/>
  <pageMargins left="0.7" right="0.7" top="0.75" bottom="0.75" header="0.3" footer="0.3"/>
  <pageSetup orientation="portrait" r:id="rId1"/>
  <tableParts count="3">
    <tablePart r:id="rId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34C7B-BCE6-4F87-81E6-EE359D80EA2A}">
  <dimension ref="A1:XET36"/>
  <sheetViews>
    <sheetView zoomScale="55" zoomScaleNormal="55" workbookViewId="0"/>
  </sheetViews>
  <sheetFormatPr defaultColWidth="9" defaultRowHeight="14"/>
  <cols>
    <col min="1" max="1" width="27.7265625" style="58" customWidth="1"/>
    <col min="2" max="2" width="16.1796875" style="58" customWidth="1"/>
    <col min="3" max="3" width="35.54296875" style="58" customWidth="1"/>
    <col min="4" max="4" width="22.54296875" style="58" customWidth="1"/>
    <col min="5" max="5" width="21" style="58" customWidth="1"/>
    <col min="6" max="7" width="11" style="58" customWidth="1"/>
    <col min="8" max="9" width="9" style="58"/>
    <col min="10" max="10" width="13.26953125" style="58" customWidth="1"/>
    <col min="11" max="16384" width="9" style="58"/>
  </cols>
  <sheetData>
    <row r="1" spans="1:16374" ht="26">
      <c r="A1" s="35" t="s">
        <v>178</v>
      </c>
      <c r="E1" s="62"/>
      <c r="F1" s="63"/>
      <c r="G1" s="63"/>
      <c r="H1" s="63"/>
      <c r="I1" s="63"/>
    </row>
    <row r="2" spans="1:16374">
      <c r="E2" s="63"/>
      <c r="F2" s="63"/>
      <c r="G2" s="63"/>
      <c r="H2" s="63"/>
      <c r="I2" s="63"/>
    </row>
    <row r="3" spans="1:16374" ht="15.5">
      <c r="A3" s="26" t="s">
        <v>21</v>
      </c>
      <c r="B3" s="27" t="s">
        <v>177</v>
      </c>
      <c r="C3" s="26" t="s">
        <v>6</v>
      </c>
      <c r="D3" s="26" t="s">
        <v>650</v>
      </c>
      <c r="E3" s="26" t="s">
        <v>687</v>
      </c>
      <c r="F3" s="223" t="s">
        <v>716</v>
      </c>
    </row>
    <row r="4" spans="1:16374" ht="15.5">
      <c r="A4" s="13" t="s">
        <v>9</v>
      </c>
      <c r="B4" t="s">
        <v>22</v>
      </c>
      <c r="C4" s="13" t="s">
        <v>357</v>
      </c>
      <c r="D4" s="13" t="s">
        <v>14</v>
      </c>
      <c r="E4" s="13" t="s">
        <v>331</v>
      </c>
      <c r="F4" s="58" t="s">
        <v>733</v>
      </c>
    </row>
    <row r="5" spans="1:16374" ht="15.5">
      <c r="A5" s="13" t="s">
        <v>10</v>
      </c>
      <c r="B5" t="s">
        <v>23</v>
      </c>
      <c r="C5" s="13" t="s">
        <v>8</v>
      </c>
      <c r="D5" s="13" t="s">
        <v>15</v>
      </c>
      <c r="E5" s="13" t="s">
        <v>688</v>
      </c>
      <c r="F5" s="58" t="s">
        <v>732</v>
      </c>
      <c r="O5" s="70"/>
    </row>
    <row r="6" spans="1:16374" ht="15.5">
      <c r="A6"/>
      <c r="B6" t="s">
        <v>24</v>
      </c>
      <c r="C6"/>
      <c r="D6" s="13" t="s">
        <v>17</v>
      </c>
      <c r="F6" s="58" t="s">
        <v>739</v>
      </c>
      <c r="O6" s="70"/>
    </row>
    <row r="7" spans="1:16374" ht="15.5">
      <c r="A7"/>
      <c r="B7" t="s">
        <v>25</v>
      </c>
      <c r="C7"/>
      <c r="D7" s="13" t="s">
        <v>18</v>
      </c>
      <c r="F7" s="58" t="s">
        <v>717</v>
      </c>
      <c r="O7" s="70"/>
    </row>
    <row r="8" spans="1:16374" ht="15.5">
      <c r="A8"/>
      <c r="B8" t="s">
        <v>26</v>
      </c>
      <c r="C8"/>
      <c r="D8" s="13" t="s">
        <v>20</v>
      </c>
      <c r="O8" s="70"/>
    </row>
    <row r="9" spans="1:16374" ht="14.5">
      <c r="A9"/>
      <c r="B9" t="s">
        <v>19</v>
      </c>
    </row>
    <row r="10" spans="1:16374" ht="15.5">
      <c r="A10"/>
      <c r="B10"/>
      <c r="C10" s="13"/>
      <c r="D10"/>
      <c r="E10" s="13"/>
      <c r="F10"/>
      <c r="G10" s="150"/>
      <c r="H10" s="13"/>
      <c r="I10" s="13"/>
      <c r="J10"/>
      <c r="K10" s="13"/>
      <c r="L10"/>
      <c r="M10" s="13"/>
      <c r="N10"/>
      <c r="O10" s="13"/>
      <c r="P10"/>
      <c r="Q10" s="13"/>
      <c r="R10"/>
      <c r="S10" s="13"/>
      <c r="T10"/>
      <c r="U10" s="13"/>
      <c r="V10"/>
      <c r="W10" s="13"/>
      <c r="X10"/>
      <c r="Y10" s="13"/>
      <c r="Z10"/>
      <c r="AA10" s="13"/>
      <c r="AB10"/>
      <c r="AC10" s="13"/>
      <c r="AD10"/>
      <c r="AE10" s="13"/>
      <c r="AF10"/>
      <c r="AG10" s="13"/>
      <c r="AH10"/>
      <c r="AI10" s="13"/>
      <c r="AJ10"/>
      <c r="AK10" s="13"/>
      <c r="AL10"/>
      <c r="AM10" s="13"/>
      <c r="AN10"/>
      <c r="AO10" s="13"/>
      <c r="AP10"/>
      <c r="AQ10" s="13"/>
      <c r="AR10"/>
      <c r="AS10" s="13"/>
      <c r="AT10"/>
      <c r="AU10" s="13"/>
      <c r="AV10"/>
      <c r="AW10" s="13"/>
      <c r="AX10"/>
      <c r="AY10" s="13"/>
      <c r="AZ10"/>
      <c r="BA10" s="13"/>
      <c r="BB10"/>
      <c r="BC10" s="13"/>
      <c r="BD10"/>
      <c r="BE10" s="13"/>
      <c r="BF10"/>
      <c r="BG10" s="13"/>
      <c r="BH10"/>
      <c r="BI10" s="13"/>
      <c r="BJ10"/>
      <c r="BK10" s="13"/>
      <c r="BL10"/>
      <c r="BM10" s="13"/>
      <c r="BN10"/>
      <c r="BO10" s="13"/>
      <c r="BP10"/>
      <c r="BQ10" s="13"/>
      <c r="BR10"/>
      <c r="BS10" s="13"/>
      <c r="BT10"/>
      <c r="BU10" s="13"/>
      <c r="BV10"/>
      <c r="BW10" s="13"/>
      <c r="BX10"/>
      <c r="BY10" s="13"/>
      <c r="BZ10"/>
      <c r="CA10" s="13"/>
      <c r="CB10"/>
      <c r="CC10" s="13"/>
      <c r="CD10"/>
      <c r="CE10" s="13"/>
      <c r="CF10"/>
      <c r="CG10" s="13"/>
      <c r="CH10"/>
      <c r="CI10" s="13"/>
      <c r="CJ10"/>
      <c r="CK10" s="13"/>
      <c r="CL10"/>
      <c r="CM10" s="13"/>
      <c r="CN10"/>
      <c r="CO10" s="13"/>
      <c r="CP10"/>
      <c r="CQ10" s="13"/>
      <c r="CR10"/>
      <c r="CS10" s="13"/>
      <c r="CT10"/>
      <c r="CU10" s="13"/>
      <c r="CV10"/>
      <c r="CW10" s="13"/>
      <c r="CX10"/>
      <c r="CY10" s="13"/>
      <c r="CZ10"/>
      <c r="DA10" s="13"/>
      <c r="DB10"/>
      <c r="DC10" s="13"/>
      <c r="DD10"/>
      <c r="DE10" s="13"/>
      <c r="DF10"/>
      <c r="DG10" s="13"/>
      <c r="DH10"/>
      <c r="DI10" s="13"/>
      <c r="DJ10"/>
      <c r="DK10" s="13"/>
      <c r="DL10"/>
      <c r="DM10" s="13"/>
      <c r="DN10"/>
      <c r="DO10" s="13"/>
      <c r="DP10"/>
      <c r="DQ10" s="13"/>
      <c r="DR10"/>
      <c r="DS10" s="13"/>
      <c r="DT10"/>
      <c r="DU10" s="13"/>
      <c r="DV10"/>
      <c r="DW10" s="13"/>
      <c r="DX10"/>
      <c r="DY10" s="13"/>
      <c r="DZ10"/>
      <c r="EA10" s="13"/>
      <c r="EB10"/>
      <c r="EC10" s="13"/>
      <c r="ED10"/>
      <c r="EE10" s="13"/>
      <c r="EF10"/>
      <c r="EG10" s="13"/>
      <c r="EH10"/>
      <c r="EI10" s="13"/>
      <c r="EJ10"/>
      <c r="EK10" s="13"/>
      <c r="EL10"/>
      <c r="EM10" s="13"/>
      <c r="EN10"/>
      <c r="EO10" s="13"/>
      <c r="EP10"/>
      <c r="EQ10" s="13"/>
      <c r="ER10"/>
      <c r="ES10" s="13"/>
      <c r="ET10"/>
      <c r="EU10" s="13"/>
      <c r="EV10"/>
      <c r="EW10" s="13"/>
      <c r="EX10"/>
      <c r="EY10" s="13"/>
      <c r="EZ10"/>
      <c r="FA10" s="13"/>
      <c r="FB10"/>
      <c r="FC10" s="13"/>
      <c r="FD10"/>
      <c r="FE10" s="13"/>
      <c r="FF10"/>
      <c r="FG10" s="13"/>
      <c r="FH10"/>
      <c r="FI10" s="13"/>
      <c r="FJ10"/>
      <c r="FK10" s="13"/>
      <c r="FL10"/>
      <c r="FM10" s="13"/>
      <c r="FN10"/>
      <c r="FO10" s="13"/>
      <c r="FP10"/>
      <c r="FQ10" s="13"/>
      <c r="FR10"/>
      <c r="FS10" s="13"/>
      <c r="FT10"/>
      <c r="FU10" s="13"/>
      <c r="FV10"/>
      <c r="FW10" s="13"/>
      <c r="FX10"/>
      <c r="FY10" s="13"/>
      <c r="FZ10"/>
      <c r="GA10" s="13"/>
      <c r="GB10"/>
      <c r="GC10" s="13"/>
      <c r="GD10"/>
      <c r="GE10" s="13"/>
      <c r="GF10"/>
      <c r="GG10" s="13"/>
      <c r="GH10"/>
      <c r="GI10" s="13"/>
      <c r="GJ10"/>
      <c r="GK10" s="13"/>
      <c r="GL10"/>
      <c r="GM10" s="13"/>
      <c r="GN10"/>
      <c r="GO10" s="13"/>
      <c r="GP10"/>
      <c r="GQ10" s="13"/>
      <c r="GR10"/>
      <c r="GS10" s="13"/>
      <c r="GT10"/>
      <c r="GU10" s="13"/>
      <c r="GV10"/>
      <c r="GW10" s="13"/>
      <c r="GX10"/>
      <c r="GY10" s="13"/>
      <c r="GZ10"/>
      <c r="HA10" s="13"/>
      <c r="HB10"/>
      <c r="HC10" s="13"/>
      <c r="HD10"/>
      <c r="HE10" s="13"/>
      <c r="HF10"/>
      <c r="HG10" s="13"/>
      <c r="HH10"/>
      <c r="HI10" s="13"/>
      <c r="HJ10"/>
      <c r="HK10" s="13"/>
      <c r="HL10"/>
      <c r="HM10" s="13"/>
      <c r="HN10"/>
      <c r="HO10" s="13"/>
      <c r="HP10"/>
      <c r="HQ10" s="13"/>
      <c r="HR10"/>
      <c r="HS10" s="13"/>
      <c r="HT10"/>
      <c r="HU10" s="13"/>
      <c r="HV10"/>
      <c r="HW10" s="13"/>
      <c r="HX10"/>
      <c r="HY10" s="13"/>
      <c r="HZ10"/>
      <c r="IA10" s="13"/>
      <c r="IB10"/>
      <c r="IC10" s="13"/>
      <c r="ID10"/>
      <c r="IE10" s="13"/>
      <c r="IF10"/>
      <c r="IG10" s="13"/>
      <c r="IH10"/>
      <c r="II10" s="13"/>
      <c r="IJ10"/>
      <c r="IK10" s="13"/>
      <c r="IL10"/>
      <c r="IM10" s="13"/>
      <c r="IN10"/>
      <c r="IO10" s="13"/>
      <c r="IP10"/>
      <c r="IQ10" s="13"/>
      <c r="IR10"/>
      <c r="IS10" s="13"/>
      <c r="IT10"/>
      <c r="IU10" s="13"/>
      <c r="IV10"/>
      <c r="IW10" s="13"/>
      <c r="IX10"/>
      <c r="IY10" s="13"/>
      <c r="IZ10"/>
      <c r="JA10" s="13"/>
      <c r="JB10"/>
      <c r="JC10" s="13"/>
      <c r="JD10"/>
      <c r="JE10" s="13"/>
      <c r="JF10"/>
      <c r="JG10" s="13"/>
      <c r="JH10"/>
      <c r="JI10" s="13"/>
      <c r="JJ10"/>
      <c r="JK10" s="13"/>
      <c r="JL10"/>
      <c r="JM10" s="13"/>
      <c r="JN10"/>
      <c r="JO10" s="13"/>
      <c r="JP10"/>
      <c r="JQ10" s="13"/>
      <c r="JR10"/>
      <c r="JS10" s="13"/>
      <c r="JT10"/>
      <c r="JU10" s="13"/>
      <c r="JV10"/>
      <c r="JW10" s="13"/>
      <c r="JX10"/>
      <c r="JY10" s="13"/>
      <c r="JZ10"/>
      <c r="KA10" s="13"/>
      <c r="KB10"/>
      <c r="KC10" s="13"/>
      <c r="KD10"/>
      <c r="KE10" s="13"/>
      <c r="KF10"/>
      <c r="KG10" s="13"/>
      <c r="KH10"/>
      <c r="KI10" s="13"/>
      <c r="KJ10"/>
      <c r="KK10" s="13"/>
      <c r="KL10"/>
      <c r="KM10" s="13"/>
      <c r="KN10"/>
      <c r="KO10" s="13"/>
      <c r="KP10"/>
      <c r="KQ10" s="13"/>
      <c r="KR10"/>
      <c r="KS10" s="13"/>
      <c r="KT10"/>
      <c r="KU10" s="13"/>
      <c r="KV10"/>
      <c r="KW10" s="13"/>
      <c r="KX10"/>
      <c r="KY10" s="13"/>
      <c r="KZ10"/>
      <c r="LA10" s="13"/>
      <c r="LB10"/>
      <c r="LC10" s="13"/>
      <c r="LD10"/>
      <c r="LE10" s="13"/>
      <c r="LF10"/>
      <c r="LG10" s="13"/>
      <c r="LH10"/>
      <c r="LI10" s="13"/>
      <c r="LJ10"/>
      <c r="LK10" s="13"/>
      <c r="LL10"/>
      <c r="LM10" s="13"/>
      <c r="LN10"/>
      <c r="LO10" s="13"/>
      <c r="LP10"/>
      <c r="LQ10" s="13"/>
      <c r="LR10"/>
      <c r="LS10" s="13"/>
      <c r="LT10"/>
      <c r="LU10" s="13"/>
      <c r="LV10"/>
      <c r="LW10" s="13"/>
      <c r="LX10"/>
      <c r="LY10" s="13"/>
      <c r="LZ10"/>
      <c r="MA10" s="13"/>
      <c r="MB10"/>
      <c r="MC10" s="13"/>
      <c r="MD10"/>
      <c r="ME10" s="13"/>
      <c r="MF10"/>
      <c r="MG10" s="13"/>
      <c r="MH10"/>
      <c r="MI10" s="13"/>
      <c r="MJ10"/>
      <c r="MK10" s="13"/>
      <c r="ML10"/>
      <c r="MM10" s="13"/>
      <c r="MN10"/>
      <c r="MO10" s="13"/>
      <c r="MP10"/>
      <c r="MQ10" s="13"/>
      <c r="MR10"/>
      <c r="MS10" s="13"/>
      <c r="MT10"/>
      <c r="MU10" s="13"/>
      <c r="MV10"/>
      <c r="MW10" s="13"/>
      <c r="MX10"/>
      <c r="MY10" s="13"/>
      <c r="MZ10"/>
      <c r="NA10" s="13"/>
      <c r="NB10"/>
      <c r="NC10" s="13"/>
      <c r="ND10"/>
      <c r="NE10" s="13"/>
      <c r="NF10"/>
      <c r="NG10" s="13"/>
      <c r="NH10"/>
      <c r="NI10" s="13"/>
      <c r="NJ10"/>
      <c r="NK10" s="13"/>
      <c r="NL10"/>
      <c r="NM10" s="13"/>
      <c r="NN10"/>
      <c r="NO10" s="13"/>
      <c r="NP10"/>
      <c r="NQ10" s="13"/>
      <c r="NR10"/>
      <c r="NS10" s="13"/>
      <c r="NT10"/>
      <c r="NU10" s="13"/>
      <c r="NV10"/>
      <c r="NW10" s="13"/>
      <c r="NX10"/>
      <c r="NY10" s="13"/>
      <c r="NZ10"/>
      <c r="OA10" s="13"/>
      <c r="OB10"/>
      <c r="OC10" s="13"/>
      <c r="OD10"/>
      <c r="OE10" s="13"/>
      <c r="OF10"/>
      <c r="OG10" s="13"/>
      <c r="OH10"/>
      <c r="OI10" s="13"/>
      <c r="OJ10"/>
      <c r="OK10" s="13"/>
      <c r="OL10"/>
      <c r="OM10" s="13"/>
      <c r="ON10"/>
      <c r="OO10" s="13"/>
      <c r="OP10"/>
      <c r="OQ10" s="13"/>
      <c r="OR10"/>
      <c r="OS10" s="13"/>
      <c r="OT10"/>
      <c r="OU10" s="13"/>
      <c r="OV10"/>
      <c r="OW10" s="13"/>
      <c r="OX10"/>
      <c r="OY10" s="13"/>
      <c r="OZ10"/>
      <c r="PA10" s="13"/>
      <c r="PB10"/>
      <c r="PC10" s="13"/>
      <c r="PD10"/>
      <c r="PE10" s="13"/>
      <c r="PF10"/>
      <c r="PG10" s="13"/>
      <c r="PH10"/>
      <c r="PI10" s="13"/>
      <c r="PJ10"/>
      <c r="PK10" s="13"/>
      <c r="PL10"/>
      <c r="PM10" s="13"/>
      <c r="PN10"/>
      <c r="PO10" s="13"/>
      <c r="PP10"/>
      <c r="PQ10" s="13"/>
      <c r="PR10"/>
      <c r="PS10" s="13"/>
      <c r="PT10"/>
      <c r="PU10" s="13"/>
      <c r="PV10"/>
      <c r="PW10" s="13"/>
      <c r="PX10"/>
      <c r="PY10" s="13"/>
      <c r="PZ10"/>
      <c r="QA10" s="13"/>
      <c r="QB10"/>
      <c r="QC10" s="13"/>
      <c r="QD10"/>
      <c r="QE10" s="13"/>
      <c r="QF10"/>
      <c r="QG10" s="13"/>
      <c r="QH10"/>
      <c r="QI10" s="13"/>
      <c r="QJ10"/>
      <c r="QK10" s="13"/>
      <c r="QL10"/>
      <c r="QM10" s="13"/>
      <c r="QN10"/>
      <c r="QO10" s="13"/>
      <c r="QP10"/>
      <c r="QQ10" s="13"/>
      <c r="QR10"/>
      <c r="QS10" s="13"/>
      <c r="QT10"/>
      <c r="QU10" s="13"/>
      <c r="QV10"/>
      <c r="QW10" s="13"/>
      <c r="QX10"/>
      <c r="QY10" s="13"/>
      <c r="QZ10"/>
      <c r="RA10" s="13"/>
      <c r="RB10"/>
      <c r="RC10" s="13"/>
      <c r="RD10"/>
      <c r="RE10" s="13"/>
      <c r="RF10"/>
      <c r="RG10" s="13"/>
      <c r="RH10"/>
      <c r="RI10" s="13"/>
      <c r="RJ10"/>
      <c r="RK10" s="13"/>
      <c r="RL10"/>
      <c r="RM10" s="13"/>
      <c r="RN10"/>
      <c r="RO10" s="13"/>
      <c r="RP10"/>
      <c r="RQ10" s="13"/>
      <c r="RR10"/>
      <c r="RS10" s="13"/>
      <c r="RT10"/>
      <c r="RU10" s="13"/>
      <c r="RV10"/>
      <c r="RW10" s="13"/>
      <c r="RX10"/>
      <c r="RY10" s="13"/>
      <c r="RZ10"/>
      <c r="SA10" s="13"/>
      <c r="SB10"/>
      <c r="SC10" s="13"/>
      <c r="SD10"/>
      <c r="SE10" s="13"/>
      <c r="SF10"/>
      <c r="SG10" s="13"/>
      <c r="SH10"/>
      <c r="SI10" s="13"/>
      <c r="SJ10"/>
      <c r="SK10" s="13"/>
      <c r="SL10"/>
      <c r="SM10" s="13"/>
      <c r="SN10"/>
      <c r="SO10" s="13"/>
      <c r="SP10"/>
      <c r="SQ10" s="13"/>
      <c r="SR10"/>
      <c r="SS10" s="13"/>
      <c r="ST10"/>
      <c r="SU10" s="13"/>
      <c r="SV10"/>
      <c r="SW10" s="13"/>
      <c r="SX10"/>
      <c r="SY10" s="13"/>
      <c r="SZ10"/>
      <c r="TA10" s="13"/>
      <c r="TB10"/>
      <c r="TC10" s="13"/>
      <c r="TD10"/>
      <c r="TE10" s="13"/>
      <c r="TF10"/>
      <c r="TG10" s="13"/>
      <c r="TH10"/>
      <c r="TI10" s="13"/>
      <c r="TJ10"/>
      <c r="TK10" s="13"/>
      <c r="TL10"/>
      <c r="TM10" s="13"/>
      <c r="TN10"/>
      <c r="TO10" s="13"/>
      <c r="TP10"/>
      <c r="TQ10" s="13"/>
      <c r="TR10"/>
      <c r="TS10" s="13"/>
      <c r="TT10"/>
      <c r="TU10" s="13"/>
      <c r="TV10"/>
      <c r="TW10" s="13"/>
      <c r="TX10"/>
      <c r="TY10" s="13"/>
      <c r="TZ10"/>
      <c r="UA10" s="13"/>
      <c r="UB10"/>
      <c r="UC10" s="13"/>
      <c r="UD10"/>
      <c r="UE10" s="13"/>
      <c r="UF10"/>
      <c r="UG10" s="13"/>
      <c r="UH10"/>
      <c r="UI10" s="13"/>
      <c r="UJ10"/>
      <c r="UK10" s="13"/>
      <c r="UL10"/>
      <c r="UM10" s="13"/>
      <c r="UN10"/>
      <c r="UO10" s="13"/>
      <c r="UP10"/>
      <c r="UQ10" s="13"/>
      <c r="UR10"/>
      <c r="US10" s="13"/>
      <c r="UT10"/>
      <c r="UU10" s="13"/>
      <c r="UV10"/>
      <c r="UW10" s="13"/>
      <c r="UX10"/>
      <c r="UY10" s="13"/>
      <c r="UZ10"/>
      <c r="VA10" s="13"/>
      <c r="VB10"/>
      <c r="VC10" s="13"/>
      <c r="VD10"/>
      <c r="VE10" s="13"/>
      <c r="VF10"/>
      <c r="VG10" s="13"/>
      <c r="VH10"/>
      <c r="VI10" s="13"/>
      <c r="VJ10"/>
      <c r="VK10" s="13"/>
      <c r="VL10"/>
      <c r="VM10" s="13"/>
      <c r="VN10"/>
      <c r="VO10" s="13"/>
      <c r="VP10"/>
      <c r="VQ10" s="13"/>
      <c r="VR10"/>
      <c r="VS10" s="13"/>
      <c r="VT10"/>
      <c r="VU10" s="13"/>
      <c r="VV10"/>
      <c r="VW10" s="13"/>
      <c r="VX10"/>
      <c r="VY10" s="13"/>
      <c r="VZ10"/>
      <c r="WA10" s="13"/>
      <c r="WB10"/>
      <c r="WC10" s="13"/>
      <c r="WD10"/>
      <c r="WE10" s="13"/>
      <c r="WF10"/>
      <c r="WG10" s="13"/>
      <c r="WH10"/>
      <c r="WI10" s="13"/>
      <c r="WJ10"/>
      <c r="WK10" s="13"/>
      <c r="WL10"/>
      <c r="WM10" s="13"/>
      <c r="WN10"/>
      <c r="WO10" s="13"/>
      <c r="WP10"/>
      <c r="WQ10" s="13"/>
      <c r="WR10"/>
      <c r="WS10" s="13"/>
      <c r="WT10"/>
      <c r="WU10" s="13"/>
      <c r="WV10"/>
      <c r="WW10" s="13"/>
      <c r="WX10"/>
      <c r="WY10" s="13"/>
      <c r="WZ10"/>
      <c r="XA10" s="13"/>
      <c r="XB10"/>
      <c r="XC10" s="13"/>
      <c r="XD10"/>
      <c r="XE10" s="13"/>
      <c r="XF10"/>
      <c r="XG10" s="13"/>
      <c r="XH10"/>
      <c r="XI10" s="13"/>
      <c r="XJ10"/>
      <c r="XK10" s="13"/>
      <c r="XL10"/>
      <c r="XM10" s="13"/>
      <c r="XN10"/>
      <c r="XO10" s="13"/>
      <c r="XP10"/>
      <c r="XQ10" s="13"/>
      <c r="XR10"/>
      <c r="XS10" s="13"/>
      <c r="XT10"/>
      <c r="XU10" s="13"/>
      <c r="XV10"/>
      <c r="XW10" s="13"/>
      <c r="XX10"/>
      <c r="XY10" s="13"/>
      <c r="XZ10"/>
      <c r="YA10" s="13"/>
      <c r="YB10"/>
      <c r="YC10" s="13"/>
      <c r="YD10"/>
      <c r="YE10" s="13"/>
      <c r="YF10"/>
      <c r="YG10" s="13"/>
      <c r="YH10"/>
      <c r="YI10" s="13"/>
      <c r="YJ10"/>
      <c r="YK10" s="13"/>
      <c r="YL10"/>
      <c r="YM10" s="13"/>
      <c r="YN10"/>
      <c r="YO10" s="13"/>
      <c r="YP10"/>
      <c r="YQ10" s="13"/>
      <c r="YR10"/>
      <c r="YS10" s="13"/>
      <c r="YT10"/>
      <c r="YU10" s="13"/>
      <c r="YV10"/>
      <c r="YW10" s="13"/>
      <c r="YX10"/>
      <c r="YY10" s="13"/>
      <c r="YZ10"/>
      <c r="ZA10" s="13"/>
      <c r="ZB10"/>
      <c r="ZC10" s="13"/>
      <c r="ZD10"/>
      <c r="ZE10" s="13"/>
      <c r="ZF10"/>
      <c r="ZG10" s="13"/>
      <c r="ZH10"/>
      <c r="ZI10" s="13"/>
      <c r="ZJ10"/>
      <c r="ZK10" s="13"/>
      <c r="ZL10"/>
      <c r="ZM10" s="13"/>
      <c r="ZN10"/>
      <c r="ZO10" s="13"/>
      <c r="ZP10"/>
      <c r="ZQ10" s="13"/>
      <c r="ZR10"/>
      <c r="ZS10" s="13"/>
      <c r="ZT10"/>
      <c r="ZU10" s="13"/>
      <c r="ZV10"/>
      <c r="ZW10" s="13"/>
      <c r="ZX10"/>
      <c r="ZY10" s="13"/>
      <c r="ZZ10"/>
      <c r="AAA10" s="13"/>
      <c r="AAB10"/>
      <c r="AAC10" s="13"/>
      <c r="AAD10"/>
      <c r="AAE10" s="13"/>
      <c r="AAF10"/>
      <c r="AAG10" s="13"/>
      <c r="AAH10"/>
      <c r="AAI10" s="13"/>
      <c r="AAJ10"/>
      <c r="AAK10" s="13"/>
      <c r="AAL10"/>
      <c r="AAM10" s="13"/>
      <c r="AAN10"/>
      <c r="AAO10" s="13"/>
      <c r="AAP10"/>
      <c r="AAQ10" s="13"/>
      <c r="AAR10"/>
      <c r="AAS10" s="13"/>
      <c r="AAT10"/>
      <c r="AAU10" s="13"/>
      <c r="AAV10"/>
      <c r="AAW10" s="13"/>
      <c r="AAX10"/>
      <c r="AAY10" s="13"/>
      <c r="AAZ10"/>
      <c r="ABA10" s="13"/>
      <c r="ABB10"/>
      <c r="ABC10" s="13"/>
      <c r="ABD10"/>
      <c r="ABE10" s="13"/>
      <c r="ABF10"/>
      <c r="ABG10" s="13"/>
      <c r="ABH10"/>
      <c r="ABI10" s="13"/>
      <c r="ABJ10"/>
      <c r="ABK10" s="13"/>
      <c r="ABL10"/>
      <c r="ABM10" s="13"/>
      <c r="ABN10"/>
      <c r="ABO10" s="13"/>
      <c r="ABP10"/>
      <c r="ABQ10" s="13"/>
      <c r="ABR10"/>
      <c r="ABS10" s="13"/>
      <c r="ABT10"/>
      <c r="ABU10" s="13"/>
      <c r="ABV10"/>
      <c r="ABW10" s="13"/>
      <c r="ABX10"/>
      <c r="ABY10" s="13"/>
      <c r="ABZ10"/>
      <c r="ACA10" s="13"/>
      <c r="ACB10"/>
      <c r="ACC10" s="13"/>
      <c r="ACD10"/>
      <c r="ACE10" s="13"/>
      <c r="ACF10"/>
      <c r="ACG10" s="13"/>
      <c r="ACH10"/>
      <c r="ACI10" s="13"/>
      <c r="ACJ10"/>
      <c r="ACK10" s="13"/>
      <c r="ACL10"/>
      <c r="ACM10" s="13"/>
      <c r="ACN10"/>
      <c r="ACO10" s="13"/>
      <c r="ACP10"/>
      <c r="ACQ10" s="13"/>
      <c r="ACR10"/>
      <c r="ACS10" s="13"/>
      <c r="ACT10"/>
      <c r="ACU10" s="13"/>
      <c r="ACV10"/>
      <c r="ACW10" s="13"/>
      <c r="ACX10"/>
      <c r="ACY10" s="13"/>
      <c r="ACZ10"/>
      <c r="ADA10" s="13"/>
      <c r="ADB10"/>
      <c r="ADC10" s="13"/>
      <c r="ADD10"/>
      <c r="ADE10" s="13"/>
      <c r="ADF10"/>
      <c r="ADG10" s="13"/>
      <c r="ADH10"/>
      <c r="ADI10" s="13"/>
      <c r="ADJ10"/>
      <c r="ADK10" s="13"/>
      <c r="ADL10"/>
      <c r="ADM10" s="13"/>
      <c r="ADN10"/>
      <c r="ADO10" s="13"/>
      <c r="ADP10"/>
      <c r="ADQ10" s="13"/>
      <c r="ADR10"/>
      <c r="ADS10" s="13"/>
      <c r="ADT10"/>
      <c r="ADU10" s="13"/>
      <c r="ADV10"/>
      <c r="ADW10" s="13"/>
      <c r="ADX10"/>
      <c r="ADY10" s="13"/>
      <c r="ADZ10"/>
      <c r="AEA10" s="13"/>
      <c r="AEB10"/>
      <c r="AEC10" s="13"/>
      <c r="AED10"/>
      <c r="AEE10" s="13"/>
      <c r="AEF10"/>
      <c r="AEG10" s="13"/>
      <c r="AEH10"/>
      <c r="AEI10" s="13"/>
      <c r="AEJ10"/>
      <c r="AEK10" s="13"/>
      <c r="AEL10"/>
      <c r="AEM10" s="13"/>
      <c r="AEN10"/>
      <c r="AEO10" s="13"/>
      <c r="AEP10"/>
      <c r="AEQ10" s="13"/>
      <c r="AER10"/>
      <c r="AES10" s="13"/>
      <c r="AET10"/>
      <c r="AEU10" s="13"/>
      <c r="AEV10"/>
      <c r="AEW10" s="13"/>
      <c r="AEX10"/>
      <c r="AEY10" s="13"/>
      <c r="AEZ10"/>
      <c r="AFA10" s="13"/>
      <c r="AFB10"/>
      <c r="AFC10" s="13"/>
      <c r="AFD10"/>
      <c r="AFE10" s="13"/>
      <c r="AFF10"/>
      <c r="AFG10" s="13"/>
      <c r="AFH10"/>
      <c r="AFI10" s="13"/>
      <c r="AFJ10"/>
      <c r="AFK10" s="13"/>
      <c r="AFL10"/>
      <c r="AFM10" s="13"/>
      <c r="AFN10"/>
      <c r="AFO10" s="13"/>
      <c r="AFP10"/>
      <c r="AFQ10" s="13"/>
      <c r="AFR10"/>
      <c r="AFS10" s="13"/>
      <c r="AFT10"/>
      <c r="AFU10" s="13"/>
      <c r="AFV10"/>
      <c r="AFW10" s="13"/>
      <c r="AFX10"/>
      <c r="AFY10" s="13"/>
      <c r="AFZ10"/>
      <c r="AGA10" s="13"/>
      <c r="AGB10"/>
      <c r="AGC10" s="13"/>
      <c r="AGD10"/>
      <c r="AGE10" s="13"/>
      <c r="AGF10"/>
      <c r="AGG10" s="13"/>
      <c r="AGH10"/>
      <c r="AGI10" s="13"/>
      <c r="AGJ10"/>
      <c r="AGK10" s="13"/>
      <c r="AGL10"/>
      <c r="AGM10" s="13"/>
      <c r="AGN10"/>
      <c r="AGO10" s="13"/>
      <c r="AGP10"/>
      <c r="AGQ10" s="13"/>
      <c r="AGR10"/>
      <c r="AGS10" s="13"/>
      <c r="AGT10"/>
      <c r="AGU10" s="13"/>
      <c r="AGV10"/>
      <c r="AGW10" s="13"/>
      <c r="AGX10"/>
      <c r="AGY10" s="13"/>
      <c r="AGZ10"/>
      <c r="AHA10" s="13"/>
      <c r="AHB10"/>
      <c r="AHC10" s="13"/>
      <c r="AHD10"/>
      <c r="AHE10" s="13"/>
      <c r="AHF10"/>
      <c r="AHG10" s="13"/>
      <c r="AHH10"/>
      <c r="AHI10" s="13"/>
      <c r="AHJ10"/>
      <c r="AHK10" s="13"/>
      <c r="AHL10"/>
      <c r="AHM10" s="13"/>
      <c r="AHN10"/>
      <c r="AHO10" s="13"/>
      <c r="AHP10"/>
      <c r="AHQ10" s="13"/>
      <c r="AHR10"/>
      <c r="AHS10" s="13"/>
      <c r="AHT10"/>
      <c r="AHU10" s="13"/>
      <c r="AHV10"/>
      <c r="AHW10" s="13"/>
      <c r="AHX10"/>
      <c r="AHY10" s="13"/>
      <c r="AHZ10"/>
      <c r="AIA10" s="13"/>
      <c r="AIB10"/>
      <c r="AIC10" s="13"/>
      <c r="AID10"/>
      <c r="AIE10" s="13"/>
      <c r="AIF10"/>
      <c r="AIG10" s="13"/>
      <c r="AIH10"/>
      <c r="AII10" s="13"/>
      <c r="AIJ10"/>
      <c r="AIK10" s="13"/>
      <c r="AIL10"/>
      <c r="AIM10" s="13"/>
      <c r="AIN10"/>
      <c r="AIO10" s="13"/>
      <c r="AIP10"/>
      <c r="AIQ10" s="13"/>
      <c r="AIR10"/>
      <c r="AIS10" s="13"/>
      <c r="AIT10"/>
      <c r="AIU10" s="13"/>
      <c r="AIV10"/>
      <c r="AIW10" s="13"/>
      <c r="AIX10"/>
      <c r="AIY10" s="13"/>
      <c r="AIZ10"/>
      <c r="AJA10" s="13"/>
      <c r="AJB10"/>
      <c r="AJC10" s="13"/>
      <c r="AJD10"/>
      <c r="AJE10" s="13"/>
      <c r="AJF10"/>
      <c r="AJG10" s="13"/>
      <c r="AJH10"/>
      <c r="AJI10" s="13"/>
      <c r="AJJ10"/>
      <c r="AJK10" s="13"/>
      <c r="AJL10"/>
      <c r="AJM10" s="13"/>
      <c r="AJN10"/>
      <c r="AJO10" s="13"/>
      <c r="AJP10"/>
      <c r="AJQ10" s="13"/>
      <c r="AJR10"/>
      <c r="AJS10" s="13"/>
      <c r="AJT10"/>
      <c r="AJU10" s="13"/>
      <c r="AJV10"/>
      <c r="AJW10" s="13"/>
      <c r="AJX10"/>
      <c r="AJY10" s="13"/>
      <c r="AJZ10"/>
      <c r="AKA10" s="13"/>
      <c r="AKB10"/>
      <c r="AKC10" s="13"/>
      <c r="AKD10"/>
      <c r="AKE10" s="13"/>
      <c r="AKF10"/>
      <c r="AKG10" s="13"/>
      <c r="AKH10"/>
      <c r="AKI10" s="13"/>
      <c r="AKJ10"/>
      <c r="AKK10" s="13"/>
      <c r="AKL10"/>
      <c r="AKM10" s="13"/>
      <c r="AKN10"/>
      <c r="AKO10" s="13"/>
      <c r="AKP10"/>
      <c r="AKQ10" s="13"/>
      <c r="AKR10"/>
      <c r="AKS10" s="13"/>
      <c r="AKT10"/>
      <c r="AKU10" s="13"/>
      <c r="AKV10"/>
      <c r="AKW10" s="13"/>
      <c r="AKX10"/>
      <c r="AKY10" s="13"/>
      <c r="AKZ10"/>
      <c r="ALA10" s="13"/>
      <c r="ALB10"/>
      <c r="ALC10" s="13"/>
      <c r="ALD10"/>
      <c r="ALE10" s="13"/>
      <c r="ALF10"/>
      <c r="ALG10" s="13"/>
      <c r="ALH10"/>
      <c r="ALI10" s="13"/>
      <c r="ALJ10"/>
      <c r="ALK10" s="13"/>
      <c r="ALL10"/>
      <c r="ALM10" s="13"/>
      <c r="ALN10"/>
      <c r="ALO10" s="13"/>
      <c r="ALP10"/>
      <c r="ALQ10" s="13"/>
      <c r="ALR10"/>
      <c r="ALS10" s="13"/>
      <c r="ALT10"/>
      <c r="ALU10" s="13"/>
      <c r="ALV10"/>
      <c r="ALW10" s="13"/>
      <c r="ALX10"/>
      <c r="ALY10" s="13"/>
      <c r="ALZ10"/>
      <c r="AMA10" s="13"/>
      <c r="AMB10"/>
      <c r="AMC10" s="13"/>
      <c r="AMD10"/>
      <c r="AME10" s="13"/>
      <c r="AMF10"/>
      <c r="AMG10" s="13"/>
      <c r="AMH10"/>
      <c r="AMI10" s="13"/>
      <c r="AMJ10"/>
      <c r="AMK10" s="13"/>
      <c r="AML10"/>
      <c r="AMM10" s="13"/>
      <c r="AMN10"/>
      <c r="AMO10" s="13"/>
      <c r="AMP10"/>
      <c r="AMQ10" s="13"/>
      <c r="AMR10"/>
      <c r="AMS10" s="13"/>
      <c r="AMT10"/>
      <c r="AMU10" s="13"/>
      <c r="AMV10"/>
      <c r="AMW10" s="13"/>
      <c r="AMX10"/>
      <c r="AMY10" s="13"/>
      <c r="AMZ10"/>
      <c r="ANA10" s="13"/>
      <c r="ANB10"/>
      <c r="ANC10" s="13"/>
      <c r="AND10"/>
      <c r="ANE10" s="13"/>
      <c r="ANF10"/>
      <c r="ANG10" s="13"/>
      <c r="ANH10"/>
      <c r="ANI10" s="13"/>
      <c r="ANJ10"/>
      <c r="ANK10" s="13"/>
      <c r="ANL10"/>
      <c r="ANM10" s="13"/>
      <c r="ANN10"/>
      <c r="ANO10" s="13"/>
      <c r="ANP10"/>
      <c r="ANQ10" s="13"/>
      <c r="ANR10"/>
      <c r="ANS10" s="13"/>
      <c r="ANT10"/>
      <c r="ANU10" s="13"/>
      <c r="ANV10"/>
      <c r="ANW10" s="13"/>
      <c r="ANX10"/>
      <c r="ANY10" s="13"/>
      <c r="ANZ10"/>
      <c r="AOA10" s="13"/>
      <c r="AOB10"/>
      <c r="AOC10" s="13"/>
      <c r="AOD10"/>
      <c r="AOE10" s="13"/>
      <c r="AOF10"/>
      <c r="AOG10" s="13"/>
      <c r="AOH10"/>
      <c r="AOI10" s="13"/>
      <c r="AOJ10"/>
      <c r="AOK10" s="13"/>
      <c r="AOL10"/>
      <c r="AOM10" s="13"/>
      <c r="AON10"/>
      <c r="AOO10" s="13"/>
      <c r="AOP10"/>
      <c r="AOQ10" s="13"/>
      <c r="AOR10"/>
      <c r="AOS10" s="13"/>
      <c r="AOT10"/>
      <c r="AOU10" s="13"/>
      <c r="AOV10"/>
      <c r="AOW10" s="13"/>
      <c r="AOX10"/>
      <c r="AOY10" s="13"/>
      <c r="AOZ10"/>
      <c r="APA10" s="13"/>
      <c r="APB10"/>
      <c r="APC10" s="13"/>
      <c r="APD10"/>
      <c r="APE10" s="13"/>
      <c r="APF10"/>
      <c r="APG10" s="13"/>
      <c r="APH10"/>
      <c r="API10" s="13"/>
      <c r="APJ10"/>
      <c r="APK10" s="13"/>
      <c r="APL10"/>
      <c r="APM10" s="13"/>
      <c r="APN10"/>
      <c r="APO10" s="13"/>
      <c r="APP10"/>
      <c r="APQ10" s="13"/>
      <c r="APR10"/>
      <c r="APS10" s="13"/>
      <c r="APT10"/>
      <c r="APU10" s="13"/>
      <c r="APV10"/>
      <c r="APW10" s="13"/>
      <c r="APX10"/>
      <c r="APY10" s="13"/>
      <c r="APZ10"/>
      <c r="AQA10" s="13"/>
      <c r="AQB10"/>
      <c r="AQC10" s="13"/>
      <c r="AQD10"/>
      <c r="AQE10" s="13"/>
      <c r="AQF10"/>
      <c r="AQG10" s="13"/>
      <c r="AQH10"/>
      <c r="AQI10" s="13"/>
      <c r="AQJ10"/>
      <c r="AQK10" s="13"/>
      <c r="AQL10"/>
      <c r="AQM10" s="13"/>
      <c r="AQN10"/>
      <c r="AQO10" s="13"/>
      <c r="AQP10"/>
      <c r="AQQ10" s="13"/>
      <c r="AQR10"/>
      <c r="AQS10" s="13"/>
      <c r="AQT10"/>
      <c r="AQU10" s="13"/>
      <c r="AQV10"/>
      <c r="AQW10" s="13"/>
      <c r="AQX10"/>
      <c r="AQY10" s="13"/>
      <c r="AQZ10"/>
      <c r="ARA10" s="13"/>
      <c r="ARB10"/>
      <c r="ARC10" s="13"/>
      <c r="ARD10"/>
      <c r="ARE10" s="13"/>
      <c r="ARF10"/>
      <c r="ARG10" s="13"/>
      <c r="ARH10"/>
      <c r="ARI10" s="13"/>
      <c r="ARJ10"/>
      <c r="ARK10" s="13"/>
      <c r="ARL10"/>
      <c r="ARM10" s="13"/>
      <c r="ARN10"/>
      <c r="ARO10" s="13"/>
      <c r="ARP10"/>
      <c r="ARQ10" s="13"/>
      <c r="ARR10"/>
      <c r="ARS10" s="13"/>
      <c r="ART10"/>
      <c r="ARU10" s="13"/>
      <c r="ARV10"/>
      <c r="ARW10" s="13"/>
      <c r="ARX10"/>
      <c r="ARY10" s="13"/>
      <c r="ARZ10"/>
      <c r="ASA10" s="13"/>
      <c r="ASB10"/>
      <c r="ASC10" s="13"/>
      <c r="ASD10"/>
      <c r="ASE10" s="13"/>
      <c r="ASF10"/>
      <c r="ASG10" s="13"/>
      <c r="ASH10"/>
      <c r="ASI10" s="13"/>
      <c r="ASJ10"/>
      <c r="ASK10" s="13"/>
      <c r="ASL10"/>
      <c r="ASM10" s="13"/>
      <c r="ASN10"/>
      <c r="ASO10" s="13"/>
      <c r="ASP10"/>
      <c r="ASQ10" s="13"/>
      <c r="ASR10"/>
      <c r="ASS10" s="13"/>
      <c r="AST10"/>
      <c r="ASU10" s="13"/>
      <c r="ASV10"/>
      <c r="ASW10" s="13"/>
      <c r="ASX10"/>
      <c r="ASY10" s="13"/>
      <c r="ASZ10"/>
      <c r="ATA10" s="13"/>
      <c r="ATB10"/>
      <c r="ATC10" s="13"/>
      <c r="ATD10"/>
      <c r="ATE10" s="13"/>
      <c r="ATF10"/>
      <c r="ATG10" s="13"/>
      <c r="ATH10"/>
      <c r="ATI10" s="13"/>
      <c r="ATJ10"/>
      <c r="ATK10" s="13"/>
      <c r="ATL10"/>
      <c r="ATM10" s="13"/>
      <c r="ATN10"/>
      <c r="ATO10" s="13"/>
      <c r="ATP10"/>
      <c r="ATQ10" s="13"/>
      <c r="ATR10"/>
      <c r="ATS10" s="13"/>
      <c r="ATT10"/>
      <c r="ATU10" s="13"/>
      <c r="ATV10"/>
      <c r="ATW10" s="13"/>
      <c r="ATX10"/>
      <c r="ATY10" s="13"/>
      <c r="ATZ10"/>
      <c r="AUA10" s="13"/>
      <c r="AUB10"/>
      <c r="AUC10" s="13"/>
      <c r="AUD10"/>
      <c r="AUE10" s="13"/>
      <c r="AUF10"/>
      <c r="AUG10" s="13"/>
      <c r="AUH10"/>
      <c r="AUI10" s="13"/>
      <c r="AUJ10"/>
      <c r="AUK10" s="13"/>
      <c r="AUL10"/>
      <c r="AUM10" s="13"/>
      <c r="AUN10"/>
      <c r="AUO10" s="13"/>
      <c r="AUP10"/>
      <c r="AUQ10" s="13"/>
      <c r="AUR10"/>
      <c r="AUS10" s="13"/>
      <c r="AUT10"/>
      <c r="AUU10" s="13"/>
      <c r="AUV10"/>
      <c r="AUW10" s="13"/>
      <c r="AUX10"/>
      <c r="AUY10" s="13"/>
      <c r="AUZ10"/>
      <c r="AVA10" s="13"/>
      <c r="AVB10"/>
      <c r="AVC10" s="13"/>
      <c r="AVD10"/>
      <c r="AVE10" s="13"/>
      <c r="AVF10"/>
      <c r="AVG10" s="13"/>
      <c r="AVH10"/>
      <c r="AVI10" s="13"/>
      <c r="AVJ10"/>
      <c r="AVK10" s="13"/>
      <c r="AVL10"/>
      <c r="AVM10" s="13"/>
      <c r="AVN10"/>
      <c r="AVO10" s="13"/>
      <c r="AVP10"/>
      <c r="AVQ10" s="13"/>
      <c r="AVR10"/>
      <c r="AVS10" s="13"/>
      <c r="AVT10"/>
      <c r="AVU10" s="13"/>
      <c r="AVV10"/>
      <c r="AVW10" s="13"/>
      <c r="AVX10"/>
      <c r="AVY10" s="13"/>
      <c r="AVZ10"/>
      <c r="AWA10" s="13"/>
      <c r="AWB10"/>
      <c r="AWC10" s="13"/>
      <c r="AWD10"/>
      <c r="AWE10" s="13"/>
      <c r="AWF10"/>
      <c r="AWG10" s="13"/>
      <c r="AWH10"/>
      <c r="AWI10" s="13"/>
      <c r="AWJ10"/>
      <c r="AWK10" s="13"/>
      <c r="AWL10"/>
      <c r="AWM10" s="13"/>
      <c r="AWN10"/>
      <c r="AWO10" s="13"/>
      <c r="AWP10"/>
      <c r="AWQ10" s="13"/>
      <c r="AWR10"/>
      <c r="AWS10" s="13"/>
      <c r="AWT10"/>
      <c r="AWU10" s="13"/>
      <c r="AWV10"/>
      <c r="AWW10" s="13"/>
      <c r="AWX10"/>
      <c r="AWY10" s="13"/>
      <c r="AWZ10"/>
      <c r="AXA10" s="13"/>
      <c r="AXB10"/>
      <c r="AXC10" s="13"/>
      <c r="AXD10"/>
      <c r="AXE10" s="13"/>
      <c r="AXF10"/>
      <c r="AXG10" s="13"/>
      <c r="AXH10"/>
      <c r="AXI10" s="13"/>
      <c r="AXJ10"/>
      <c r="AXK10" s="13"/>
      <c r="AXL10"/>
      <c r="AXM10" s="13"/>
      <c r="AXN10"/>
      <c r="AXO10" s="13"/>
      <c r="AXP10"/>
      <c r="AXQ10" s="13"/>
      <c r="AXR10"/>
      <c r="AXS10" s="13"/>
      <c r="AXT10"/>
      <c r="AXU10" s="13"/>
      <c r="AXV10"/>
      <c r="AXW10" s="13"/>
      <c r="AXX10"/>
      <c r="AXY10" s="13"/>
      <c r="AXZ10"/>
      <c r="AYA10" s="13"/>
      <c r="AYB10"/>
      <c r="AYC10" s="13"/>
      <c r="AYD10"/>
      <c r="AYE10" s="13"/>
      <c r="AYF10"/>
      <c r="AYG10" s="13"/>
      <c r="AYH10"/>
      <c r="AYI10" s="13"/>
      <c r="AYJ10"/>
      <c r="AYK10" s="13"/>
      <c r="AYL10"/>
      <c r="AYM10" s="13"/>
      <c r="AYN10"/>
      <c r="AYO10" s="13"/>
      <c r="AYP10"/>
      <c r="AYQ10" s="13"/>
      <c r="AYR10"/>
      <c r="AYS10" s="13"/>
      <c r="AYT10"/>
      <c r="AYU10" s="13"/>
      <c r="AYV10"/>
      <c r="AYW10" s="13"/>
      <c r="AYX10"/>
      <c r="AYY10" s="13"/>
      <c r="AYZ10"/>
      <c r="AZA10" s="13"/>
      <c r="AZB10"/>
      <c r="AZC10" s="13"/>
      <c r="AZD10"/>
      <c r="AZE10" s="13"/>
      <c r="AZF10"/>
      <c r="AZG10" s="13"/>
      <c r="AZH10"/>
      <c r="AZI10" s="13"/>
      <c r="AZJ10"/>
      <c r="AZK10" s="13"/>
      <c r="AZL10"/>
      <c r="AZM10" s="13"/>
      <c r="AZN10"/>
      <c r="AZO10" s="13"/>
      <c r="AZP10"/>
      <c r="AZQ10" s="13"/>
      <c r="AZR10"/>
      <c r="AZS10" s="13"/>
      <c r="AZT10"/>
      <c r="AZU10" s="13"/>
      <c r="AZV10"/>
      <c r="AZW10" s="13"/>
      <c r="AZX10"/>
      <c r="AZY10" s="13"/>
      <c r="AZZ10"/>
      <c r="BAA10" s="13"/>
      <c r="BAB10"/>
      <c r="BAC10" s="13"/>
      <c r="BAD10"/>
      <c r="BAE10" s="13"/>
      <c r="BAF10"/>
      <c r="BAG10" s="13"/>
      <c r="BAH10"/>
      <c r="BAI10" s="13"/>
      <c r="BAJ10"/>
      <c r="BAK10" s="13"/>
      <c r="BAL10"/>
      <c r="BAM10" s="13"/>
      <c r="BAN10"/>
      <c r="BAO10" s="13"/>
      <c r="BAP10"/>
      <c r="BAQ10" s="13"/>
      <c r="BAR10"/>
      <c r="BAS10" s="13"/>
      <c r="BAT10"/>
      <c r="BAU10" s="13"/>
      <c r="BAV10"/>
      <c r="BAW10" s="13"/>
      <c r="BAX10"/>
      <c r="BAY10" s="13"/>
      <c r="BAZ10"/>
      <c r="BBA10" s="13"/>
      <c r="BBB10"/>
      <c r="BBC10" s="13"/>
      <c r="BBD10"/>
      <c r="BBE10" s="13"/>
      <c r="BBF10"/>
      <c r="BBG10" s="13"/>
      <c r="BBH10"/>
      <c r="BBI10" s="13"/>
      <c r="BBJ10"/>
      <c r="BBK10" s="13"/>
      <c r="BBL10"/>
      <c r="BBM10" s="13"/>
      <c r="BBN10"/>
      <c r="BBO10" s="13"/>
      <c r="BBP10"/>
      <c r="BBQ10" s="13"/>
      <c r="BBR10"/>
      <c r="BBS10" s="13"/>
      <c r="BBT10"/>
      <c r="BBU10" s="13"/>
      <c r="BBV10"/>
      <c r="BBW10" s="13"/>
      <c r="BBX10"/>
      <c r="BBY10" s="13"/>
      <c r="BBZ10"/>
      <c r="BCA10" s="13"/>
      <c r="BCB10"/>
      <c r="BCC10" s="13"/>
      <c r="BCD10"/>
      <c r="BCE10" s="13"/>
      <c r="BCF10"/>
      <c r="BCG10" s="13"/>
      <c r="BCH10"/>
      <c r="BCI10" s="13"/>
      <c r="BCJ10"/>
      <c r="BCK10" s="13"/>
      <c r="BCL10"/>
      <c r="BCM10" s="13"/>
      <c r="BCN10"/>
      <c r="BCO10" s="13"/>
      <c r="BCP10"/>
      <c r="BCQ10" s="13"/>
      <c r="BCR10"/>
      <c r="BCS10" s="13"/>
      <c r="BCT10"/>
      <c r="BCU10" s="13"/>
      <c r="BCV10"/>
      <c r="BCW10" s="13"/>
      <c r="BCX10"/>
      <c r="BCY10" s="13"/>
      <c r="BCZ10"/>
      <c r="BDA10" s="13"/>
      <c r="BDB10"/>
      <c r="BDC10" s="13"/>
      <c r="BDD10"/>
      <c r="BDE10" s="13"/>
      <c r="BDF10"/>
      <c r="BDG10" s="13"/>
      <c r="BDH10"/>
      <c r="BDI10" s="13"/>
      <c r="BDJ10"/>
      <c r="BDK10" s="13"/>
      <c r="BDL10"/>
      <c r="BDM10" s="13"/>
      <c r="BDN10"/>
      <c r="BDO10" s="13"/>
      <c r="BDP10"/>
      <c r="BDQ10" s="13"/>
      <c r="BDR10"/>
      <c r="BDS10" s="13"/>
      <c r="BDT10"/>
      <c r="BDU10" s="13"/>
      <c r="BDV10"/>
      <c r="BDW10" s="13"/>
      <c r="BDX10"/>
      <c r="BDY10" s="13"/>
      <c r="BDZ10"/>
      <c r="BEA10" s="13"/>
      <c r="BEB10"/>
      <c r="BEC10" s="13"/>
      <c r="BED10"/>
      <c r="BEE10" s="13"/>
      <c r="BEF10"/>
      <c r="BEG10" s="13"/>
      <c r="BEH10"/>
      <c r="BEI10" s="13"/>
      <c r="BEJ10"/>
      <c r="BEK10" s="13"/>
      <c r="BEL10"/>
      <c r="BEM10" s="13"/>
      <c r="BEN10"/>
      <c r="BEO10" s="13"/>
      <c r="BEP10"/>
      <c r="BEQ10" s="13"/>
      <c r="BER10"/>
      <c r="BES10" s="13"/>
      <c r="BET10"/>
      <c r="BEU10" s="13"/>
      <c r="BEV10"/>
      <c r="BEW10" s="13"/>
      <c r="BEX10"/>
      <c r="BEY10" s="13"/>
      <c r="BEZ10"/>
      <c r="BFA10" s="13"/>
      <c r="BFB10"/>
      <c r="BFC10" s="13"/>
      <c r="BFD10"/>
      <c r="BFE10" s="13"/>
      <c r="BFF10"/>
      <c r="BFG10" s="13"/>
      <c r="BFH10"/>
      <c r="BFI10" s="13"/>
      <c r="BFJ10"/>
      <c r="BFK10" s="13"/>
      <c r="BFL10"/>
      <c r="BFM10" s="13"/>
      <c r="BFN10"/>
      <c r="BFO10" s="13"/>
      <c r="BFP10"/>
      <c r="BFQ10" s="13"/>
      <c r="BFR10"/>
      <c r="BFS10" s="13"/>
      <c r="BFT10"/>
      <c r="BFU10" s="13"/>
      <c r="BFV10"/>
      <c r="BFW10" s="13"/>
      <c r="BFX10"/>
      <c r="BFY10" s="13"/>
      <c r="BFZ10"/>
      <c r="BGA10" s="13"/>
      <c r="BGB10"/>
      <c r="BGC10" s="13"/>
      <c r="BGD10"/>
      <c r="BGE10" s="13"/>
      <c r="BGF10"/>
      <c r="BGG10" s="13"/>
      <c r="BGH10"/>
      <c r="BGI10" s="13"/>
      <c r="BGJ10"/>
      <c r="BGK10" s="13"/>
      <c r="BGL10"/>
      <c r="BGM10" s="13"/>
      <c r="BGN10"/>
      <c r="BGO10" s="13"/>
      <c r="BGP10"/>
      <c r="BGQ10" s="13"/>
      <c r="BGR10"/>
      <c r="BGS10" s="13"/>
      <c r="BGT10"/>
      <c r="BGU10" s="13"/>
      <c r="BGV10"/>
      <c r="BGW10" s="13"/>
      <c r="BGX10"/>
      <c r="BGY10" s="13"/>
      <c r="BGZ10"/>
      <c r="BHA10" s="13"/>
      <c r="BHB10"/>
      <c r="BHC10" s="13"/>
      <c r="BHD10"/>
      <c r="BHE10" s="13"/>
      <c r="BHF10"/>
      <c r="BHG10" s="13"/>
      <c r="BHH10"/>
      <c r="BHI10" s="13"/>
      <c r="BHJ10"/>
      <c r="BHK10" s="13"/>
      <c r="BHL10"/>
      <c r="BHM10" s="13"/>
      <c r="BHN10"/>
      <c r="BHO10" s="13"/>
      <c r="BHP10"/>
      <c r="BHQ10" s="13"/>
      <c r="BHR10"/>
      <c r="BHS10" s="13"/>
      <c r="BHT10"/>
      <c r="BHU10" s="13"/>
      <c r="BHV10"/>
      <c r="BHW10" s="13"/>
      <c r="BHX10"/>
      <c r="BHY10" s="13"/>
      <c r="BHZ10"/>
      <c r="BIA10" s="13"/>
      <c r="BIB10"/>
      <c r="BIC10" s="13"/>
      <c r="BID10"/>
      <c r="BIE10" s="13"/>
      <c r="BIF10"/>
      <c r="BIG10" s="13"/>
      <c r="BIH10"/>
      <c r="BII10" s="13"/>
      <c r="BIJ10"/>
      <c r="BIK10" s="13"/>
      <c r="BIL10"/>
      <c r="BIM10" s="13"/>
      <c r="BIN10"/>
      <c r="BIO10" s="13"/>
      <c r="BIP10"/>
      <c r="BIQ10" s="13"/>
      <c r="BIR10"/>
      <c r="BIS10" s="13"/>
      <c r="BIT10"/>
      <c r="BIU10" s="13"/>
      <c r="BIV10"/>
      <c r="BIW10" s="13"/>
      <c r="BIX10"/>
      <c r="BIY10" s="13"/>
      <c r="BIZ10"/>
      <c r="BJA10" s="13"/>
      <c r="BJB10"/>
      <c r="BJC10" s="13"/>
      <c r="BJD10"/>
      <c r="BJE10" s="13"/>
      <c r="BJF10"/>
      <c r="BJG10" s="13"/>
      <c r="BJH10"/>
      <c r="BJI10" s="13"/>
      <c r="BJJ10"/>
      <c r="BJK10" s="13"/>
      <c r="BJL10"/>
      <c r="BJM10" s="13"/>
      <c r="BJN10"/>
      <c r="BJO10" s="13"/>
      <c r="BJP10"/>
      <c r="BJQ10" s="13"/>
      <c r="BJR10"/>
      <c r="BJS10" s="13"/>
      <c r="BJT10"/>
      <c r="BJU10" s="13"/>
      <c r="BJV10"/>
      <c r="BJW10" s="13"/>
      <c r="BJX10"/>
      <c r="BJY10" s="13"/>
      <c r="BJZ10"/>
      <c r="BKA10" s="13"/>
      <c r="BKB10"/>
      <c r="BKC10" s="13"/>
      <c r="BKD10"/>
      <c r="BKE10" s="13"/>
      <c r="BKF10"/>
      <c r="BKG10" s="13"/>
      <c r="BKH10"/>
      <c r="BKI10" s="13"/>
      <c r="BKJ10"/>
      <c r="BKK10" s="13"/>
      <c r="BKL10"/>
      <c r="BKM10" s="13"/>
      <c r="BKN10"/>
      <c r="BKO10" s="13"/>
      <c r="BKP10"/>
      <c r="BKQ10" s="13"/>
      <c r="BKR10"/>
      <c r="BKS10" s="13"/>
      <c r="BKT10"/>
      <c r="BKU10" s="13"/>
      <c r="BKV10"/>
      <c r="BKW10" s="13"/>
      <c r="BKX10"/>
      <c r="BKY10" s="13"/>
      <c r="BKZ10"/>
      <c r="BLA10" s="13"/>
      <c r="BLB10"/>
      <c r="BLC10" s="13"/>
      <c r="BLD10"/>
      <c r="BLE10" s="13"/>
      <c r="BLF10"/>
      <c r="BLG10" s="13"/>
      <c r="BLH10"/>
      <c r="BLI10" s="13"/>
      <c r="BLJ10"/>
      <c r="BLK10" s="13"/>
      <c r="BLL10"/>
      <c r="BLM10" s="13"/>
      <c r="BLN10"/>
      <c r="BLO10" s="13"/>
      <c r="BLP10"/>
      <c r="BLQ10" s="13"/>
      <c r="BLR10"/>
      <c r="BLS10" s="13"/>
      <c r="BLT10"/>
      <c r="BLU10" s="13"/>
      <c r="BLV10"/>
      <c r="BLW10" s="13"/>
      <c r="BLX10"/>
      <c r="BLY10" s="13"/>
      <c r="BLZ10"/>
      <c r="BMA10" s="13"/>
      <c r="BMB10"/>
      <c r="BMC10" s="13"/>
      <c r="BMD10"/>
      <c r="BME10" s="13"/>
      <c r="BMF10"/>
      <c r="BMG10" s="13"/>
      <c r="BMH10"/>
      <c r="BMI10" s="13"/>
      <c r="BMJ10"/>
      <c r="BMK10" s="13"/>
      <c r="BML10"/>
      <c r="BMM10" s="13"/>
      <c r="BMN10"/>
      <c r="BMO10" s="13"/>
      <c r="BMP10"/>
      <c r="BMQ10" s="13"/>
      <c r="BMR10"/>
      <c r="BMS10" s="13"/>
      <c r="BMT10"/>
      <c r="BMU10" s="13"/>
      <c r="BMV10"/>
      <c r="BMW10" s="13"/>
      <c r="BMX10"/>
      <c r="BMY10" s="13"/>
      <c r="BMZ10"/>
      <c r="BNA10" s="13"/>
      <c r="BNB10"/>
      <c r="BNC10" s="13"/>
      <c r="BND10"/>
      <c r="BNE10" s="13"/>
      <c r="BNF10"/>
      <c r="BNG10" s="13"/>
      <c r="BNH10"/>
      <c r="BNI10" s="13"/>
      <c r="BNJ10"/>
      <c r="BNK10" s="13"/>
      <c r="BNL10"/>
      <c r="BNM10" s="13"/>
      <c r="BNN10"/>
      <c r="BNO10" s="13"/>
      <c r="BNP10"/>
      <c r="BNQ10" s="13"/>
      <c r="BNR10"/>
      <c r="BNS10" s="13"/>
      <c r="BNT10"/>
      <c r="BNU10" s="13"/>
      <c r="BNV10"/>
      <c r="BNW10" s="13"/>
      <c r="BNX10"/>
      <c r="BNY10" s="13"/>
      <c r="BNZ10"/>
      <c r="BOA10" s="13"/>
      <c r="BOB10"/>
      <c r="BOC10" s="13"/>
      <c r="BOD10"/>
      <c r="BOE10" s="13"/>
      <c r="BOF10"/>
      <c r="BOG10" s="13"/>
      <c r="BOH10"/>
      <c r="BOI10" s="13"/>
      <c r="BOJ10"/>
      <c r="BOK10" s="13"/>
      <c r="BOL10"/>
      <c r="BOM10" s="13"/>
      <c r="BON10"/>
      <c r="BOO10" s="13"/>
      <c r="BOP10"/>
      <c r="BOQ10" s="13"/>
      <c r="BOR10"/>
      <c r="BOS10" s="13"/>
      <c r="BOT10"/>
      <c r="BOU10" s="13"/>
      <c r="BOV10"/>
      <c r="BOW10" s="13"/>
      <c r="BOX10"/>
      <c r="BOY10" s="13"/>
      <c r="BOZ10"/>
      <c r="BPA10" s="13"/>
      <c r="BPB10"/>
      <c r="BPC10" s="13"/>
      <c r="BPD10"/>
      <c r="BPE10" s="13"/>
      <c r="BPF10"/>
      <c r="BPG10" s="13"/>
      <c r="BPH10"/>
      <c r="BPI10" s="13"/>
      <c r="BPJ10"/>
      <c r="BPK10" s="13"/>
      <c r="BPL10"/>
      <c r="BPM10" s="13"/>
      <c r="BPN10"/>
      <c r="BPO10" s="13"/>
      <c r="BPP10"/>
      <c r="BPQ10" s="13"/>
      <c r="BPR10"/>
      <c r="BPS10" s="13"/>
      <c r="BPT10"/>
      <c r="BPU10" s="13"/>
      <c r="BPV10"/>
      <c r="BPW10" s="13"/>
      <c r="BPX10"/>
      <c r="BPY10" s="13"/>
      <c r="BPZ10"/>
      <c r="BQA10" s="13"/>
      <c r="BQB10"/>
      <c r="BQC10" s="13"/>
      <c r="BQD10"/>
      <c r="BQE10" s="13"/>
      <c r="BQF10"/>
      <c r="BQG10" s="13"/>
      <c r="BQH10"/>
      <c r="BQI10" s="13"/>
      <c r="BQJ10"/>
      <c r="BQK10" s="13"/>
      <c r="BQL10"/>
      <c r="BQM10" s="13"/>
      <c r="BQN10"/>
      <c r="BQO10" s="13"/>
      <c r="BQP10"/>
      <c r="BQQ10" s="13"/>
      <c r="BQR10"/>
      <c r="BQS10" s="13"/>
      <c r="BQT10"/>
      <c r="BQU10" s="13"/>
      <c r="BQV10"/>
      <c r="BQW10" s="13"/>
      <c r="BQX10"/>
      <c r="BQY10" s="13"/>
      <c r="BQZ10"/>
      <c r="BRA10" s="13"/>
      <c r="BRB10"/>
      <c r="BRC10" s="13"/>
      <c r="BRD10"/>
      <c r="BRE10" s="13"/>
      <c r="BRF10"/>
      <c r="BRG10" s="13"/>
      <c r="BRH10"/>
      <c r="BRI10" s="13"/>
      <c r="BRJ10"/>
      <c r="BRK10" s="13"/>
      <c r="BRL10"/>
      <c r="BRM10" s="13"/>
      <c r="BRN10"/>
      <c r="BRO10" s="13"/>
      <c r="BRP10"/>
      <c r="BRQ10" s="13"/>
      <c r="BRR10"/>
      <c r="BRS10" s="13"/>
      <c r="BRT10"/>
      <c r="BRU10" s="13"/>
      <c r="BRV10"/>
      <c r="BRW10" s="13"/>
      <c r="BRX10"/>
      <c r="BRY10" s="13"/>
      <c r="BRZ10"/>
      <c r="BSA10" s="13"/>
      <c r="BSB10"/>
      <c r="BSC10" s="13"/>
      <c r="BSD10"/>
      <c r="BSE10" s="13"/>
      <c r="BSF10"/>
      <c r="BSG10" s="13"/>
      <c r="BSH10"/>
      <c r="BSI10" s="13"/>
      <c r="BSJ10"/>
      <c r="BSK10" s="13"/>
      <c r="BSL10"/>
      <c r="BSM10" s="13"/>
      <c r="BSN10"/>
      <c r="BSO10" s="13"/>
      <c r="BSP10"/>
      <c r="BSQ10" s="13"/>
      <c r="BSR10"/>
      <c r="BSS10" s="13"/>
      <c r="BST10"/>
      <c r="BSU10" s="13"/>
      <c r="BSV10"/>
      <c r="BSW10" s="13"/>
      <c r="BSX10"/>
      <c r="BSY10" s="13"/>
      <c r="BSZ10"/>
      <c r="BTA10" s="13"/>
      <c r="BTB10"/>
      <c r="BTC10" s="13"/>
      <c r="BTD10"/>
      <c r="BTE10" s="13"/>
      <c r="BTF10"/>
      <c r="BTG10" s="13"/>
      <c r="BTH10"/>
      <c r="BTI10" s="13"/>
      <c r="BTJ10"/>
      <c r="BTK10" s="13"/>
      <c r="BTL10"/>
      <c r="BTM10" s="13"/>
      <c r="BTN10"/>
      <c r="BTO10" s="13"/>
      <c r="BTP10"/>
      <c r="BTQ10" s="13"/>
      <c r="BTR10"/>
      <c r="BTS10" s="13"/>
      <c r="BTT10"/>
      <c r="BTU10" s="13"/>
      <c r="BTV10"/>
      <c r="BTW10" s="13"/>
      <c r="BTX10"/>
      <c r="BTY10" s="13"/>
      <c r="BTZ10"/>
      <c r="BUA10" s="13"/>
      <c r="BUB10"/>
      <c r="BUC10" s="13"/>
      <c r="BUD10"/>
      <c r="BUE10" s="13"/>
      <c r="BUF10"/>
      <c r="BUG10" s="13"/>
      <c r="BUH10"/>
      <c r="BUI10" s="13"/>
      <c r="BUJ10"/>
      <c r="BUK10" s="13"/>
      <c r="BUL10"/>
      <c r="BUM10" s="13"/>
      <c r="BUN10"/>
      <c r="BUO10" s="13"/>
      <c r="BUP10"/>
      <c r="BUQ10" s="13"/>
      <c r="BUR10"/>
      <c r="BUS10" s="13"/>
      <c r="BUT10"/>
      <c r="BUU10" s="13"/>
      <c r="BUV10"/>
      <c r="BUW10" s="13"/>
      <c r="BUX10"/>
      <c r="BUY10" s="13"/>
      <c r="BUZ10"/>
      <c r="BVA10" s="13"/>
      <c r="BVB10"/>
      <c r="BVC10" s="13"/>
      <c r="BVD10"/>
      <c r="BVE10" s="13"/>
      <c r="BVF10"/>
      <c r="BVG10" s="13"/>
      <c r="BVH10"/>
      <c r="BVI10" s="13"/>
      <c r="BVJ10"/>
      <c r="BVK10" s="13"/>
      <c r="BVL10"/>
      <c r="BVM10" s="13"/>
      <c r="BVN10"/>
      <c r="BVO10" s="13"/>
      <c r="BVP10"/>
      <c r="BVQ10" s="13"/>
      <c r="BVR10"/>
      <c r="BVS10" s="13"/>
      <c r="BVT10"/>
      <c r="BVU10" s="13"/>
      <c r="BVV10"/>
      <c r="BVW10" s="13"/>
      <c r="BVX10"/>
      <c r="BVY10" s="13"/>
      <c r="BVZ10"/>
      <c r="BWA10" s="13"/>
      <c r="BWB10"/>
      <c r="BWC10" s="13"/>
      <c r="BWD10"/>
      <c r="BWE10" s="13"/>
      <c r="BWF10"/>
      <c r="BWG10" s="13"/>
      <c r="BWH10"/>
      <c r="BWI10" s="13"/>
      <c r="BWJ10"/>
      <c r="BWK10" s="13"/>
      <c r="BWL10"/>
      <c r="BWM10" s="13"/>
      <c r="BWN10"/>
      <c r="BWO10" s="13"/>
      <c r="BWP10"/>
      <c r="BWQ10" s="13"/>
      <c r="BWR10"/>
      <c r="BWS10" s="13"/>
      <c r="BWT10"/>
      <c r="BWU10" s="13"/>
      <c r="BWV10"/>
      <c r="BWW10" s="13"/>
      <c r="BWX10"/>
      <c r="BWY10" s="13"/>
      <c r="BWZ10"/>
      <c r="BXA10" s="13"/>
      <c r="BXB10"/>
      <c r="BXC10" s="13"/>
      <c r="BXD10"/>
      <c r="BXE10" s="13"/>
      <c r="BXF10"/>
      <c r="BXG10" s="13"/>
      <c r="BXH10"/>
      <c r="BXI10" s="13"/>
      <c r="BXJ10"/>
      <c r="BXK10" s="13"/>
      <c r="BXL10"/>
      <c r="BXM10" s="13"/>
      <c r="BXN10"/>
      <c r="BXO10" s="13"/>
      <c r="BXP10"/>
      <c r="BXQ10" s="13"/>
      <c r="BXR10"/>
      <c r="BXS10" s="13"/>
      <c r="BXT10"/>
      <c r="BXU10" s="13"/>
      <c r="BXV10"/>
      <c r="BXW10" s="13"/>
      <c r="BXX10"/>
      <c r="BXY10" s="13"/>
      <c r="BXZ10"/>
      <c r="BYA10" s="13"/>
      <c r="BYB10"/>
      <c r="BYC10" s="13"/>
      <c r="BYD10"/>
      <c r="BYE10" s="13"/>
      <c r="BYF10"/>
      <c r="BYG10" s="13"/>
      <c r="BYH10"/>
      <c r="BYI10" s="13"/>
      <c r="BYJ10"/>
      <c r="BYK10" s="13"/>
      <c r="BYL10"/>
      <c r="BYM10" s="13"/>
      <c r="BYN10"/>
      <c r="BYO10" s="13"/>
      <c r="BYP10"/>
      <c r="BYQ10" s="13"/>
      <c r="BYR10"/>
      <c r="BYS10" s="13"/>
      <c r="BYT10"/>
      <c r="BYU10" s="13"/>
      <c r="BYV10"/>
      <c r="BYW10" s="13"/>
      <c r="BYX10"/>
      <c r="BYY10" s="13"/>
      <c r="BYZ10"/>
      <c r="BZA10" s="13"/>
      <c r="BZB10"/>
      <c r="BZC10" s="13"/>
      <c r="BZD10"/>
      <c r="BZE10" s="13"/>
      <c r="BZF10"/>
      <c r="BZG10" s="13"/>
      <c r="BZH10"/>
      <c r="BZI10" s="13"/>
      <c r="BZJ10"/>
      <c r="BZK10" s="13"/>
      <c r="BZL10"/>
      <c r="BZM10" s="13"/>
      <c r="BZN10"/>
      <c r="BZO10" s="13"/>
      <c r="BZP10"/>
      <c r="BZQ10" s="13"/>
      <c r="BZR10"/>
      <c r="BZS10" s="13"/>
      <c r="BZT10"/>
      <c r="BZU10" s="13"/>
      <c r="BZV10"/>
      <c r="BZW10" s="13"/>
      <c r="BZX10"/>
      <c r="BZY10" s="13"/>
      <c r="BZZ10"/>
      <c r="CAA10" s="13"/>
      <c r="CAB10"/>
      <c r="CAC10" s="13"/>
      <c r="CAD10"/>
      <c r="CAE10" s="13"/>
      <c r="CAF10"/>
      <c r="CAG10" s="13"/>
      <c r="CAH10"/>
      <c r="CAI10" s="13"/>
      <c r="CAJ10"/>
      <c r="CAK10" s="13"/>
      <c r="CAL10"/>
      <c r="CAM10" s="13"/>
      <c r="CAN10"/>
      <c r="CAO10" s="13"/>
      <c r="CAP10"/>
      <c r="CAQ10" s="13"/>
      <c r="CAR10"/>
      <c r="CAS10" s="13"/>
      <c r="CAT10"/>
      <c r="CAU10" s="13"/>
      <c r="CAV10"/>
      <c r="CAW10" s="13"/>
      <c r="CAX10"/>
      <c r="CAY10" s="13"/>
      <c r="CAZ10"/>
      <c r="CBA10" s="13"/>
      <c r="CBB10"/>
      <c r="CBC10" s="13"/>
      <c r="CBD10"/>
      <c r="CBE10" s="13"/>
      <c r="CBF10"/>
      <c r="CBG10" s="13"/>
      <c r="CBH10"/>
      <c r="CBI10" s="13"/>
      <c r="CBJ10"/>
      <c r="CBK10" s="13"/>
      <c r="CBL10"/>
      <c r="CBM10" s="13"/>
      <c r="CBN10"/>
      <c r="CBO10" s="13"/>
      <c r="CBP10"/>
      <c r="CBQ10" s="13"/>
      <c r="CBR10"/>
      <c r="CBS10" s="13"/>
      <c r="CBT10"/>
      <c r="CBU10" s="13"/>
      <c r="CBV10"/>
      <c r="CBW10" s="13"/>
      <c r="CBX10"/>
      <c r="CBY10" s="13"/>
      <c r="CBZ10"/>
      <c r="CCA10" s="13"/>
      <c r="CCB10"/>
      <c r="CCC10" s="13"/>
      <c r="CCD10"/>
      <c r="CCE10" s="13"/>
      <c r="CCF10"/>
      <c r="CCG10" s="13"/>
      <c r="CCH10"/>
      <c r="CCI10" s="13"/>
      <c r="CCJ10"/>
      <c r="CCK10" s="13"/>
      <c r="CCL10"/>
      <c r="CCM10" s="13"/>
      <c r="CCN10"/>
      <c r="CCO10" s="13"/>
      <c r="CCP10"/>
      <c r="CCQ10" s="13"/>
      <c r="CCR10"/>
      <c r="CCS10" s="13"/>
      <c r="CCT10"/>
      <c r="CCU10" s="13"/>
      <c r="CCV10"/>
      <c r="CCW10" s="13"/>
      <c r="CCX10"/>
      <c r="CCY10" s="13"/>
      <c r="CCZ10"/>
      <c r="CDA10" s="13"/>
      <c r="CDB10"/>
      <c r="CDC10" s="13"/>
      <c r="CDD10"/>
      <c r="CDE10" s="13"/>
      <c r="CDF10"/>
      <c r="CDG10" s="13"/>
      <c r="CDH10"/>
      <c r="CDI10" s="13"/>
      <c r="CDJ10"/>
      <c r="CDK10" s="13"/>
      <c r="CDL10"/>
      <c r="CDM10" s="13"/>
      <c r="CDN10"/>
      <c r="CDO10" s="13"/>
      <c r="CDP10"/>
      <c r="CDQ10" s="13"/>
      <c r="CDR10"/>
      <c r="CDS10" s="13"/>
      <c r="CDT10"/>
      <c r="CDU10" s="13"/>
      <c r="CDV10"/>
      <c r="CDW10" s="13"/>
      <c r="CDX10"/>
      <c r="CDY10" s="13"/>
      <c r="CDZ10"/>
      <c r="CEA10" s="13"/>
      <c r="CEB10"/>
      <c r="CEC10" s="13"/>
      <c r="CED10"/>
      <c r="CEE10" s="13"/>
      <c r="CEF10"/>
      <c r="CEG10" s="13"/>
      <c r="CEH10"/>
      <c r="CEI10" s="13"/>
      <c r="CEJ10"/>
      <c r="CEK10" s="13"/>
      <c r="CEL10"/>
      <c r="CEM10" s="13"/>
      <c r="CEN10"/>
      <c r="CEO10" s="13"/>
      <c r="CEP10"/>
      <c r="CEQ10" s="13"/>
      <c r="CER10"/>
      <c r="CES10" s="13"/>
      <c r="CET10"/>
      <c r="CEU10" s="13"/>
      <c r="CEV10"/>
      <c r="CEW10" s="13"/>
      <c r="CEX10"/>
      <c r="CEY10" s="13"/>
      <c r="CEZ10"/>
      <c r="CFA10" s="13"/>
      <c r="CFB10"/>
      <c r="CFC10" s="13"/>
      <c r="CFD10"/>
      <c r="CFE10" s="13"/>
      <c r="CFF10"/>
      <c r="CFG10" s="13"/>
      <c r="CFH10"/>
      <c r="CFI10" s="13"/>
      <c r="CFJ10"/>
      <c r="CFK10" s="13"/>
      <c r="CFL10"/>
      <c r="CFM10" s="13"/>
      <c r="CFN10"/>
      <c r="CFO10" s="13"/>
      <c r="CFP10"/>
      <c r="CFQ10" s="13"/>
      <c r="CFR10"/>
      <c r="CFS10" s="13"/>
      <c r="CFT10"/>
      <c r="CFU10" s="13"/>
      <c r="CFV10"/>
      <c r="CFW10" s="13"/>
      <c r="CFX10"/>
      <c r="CFY10" s="13"/>
      <c r="CFZ10"/>
      <c r="CGA10" s="13"/>
      <c r="CGB10"/>
      <c r="CGC10" s="13"/>
      <c r="CGD10"/>
      <c r="CGE10" s="13"/>
      <c r="CGF10"/>
      <c r="CGG10" s="13"/>
      <c r="CGH10"/>
      <c r="CGI10" s="13"/>
      <c r="CGJ10"/>
      <c r="CGK10" s="13"/>
      <c r="CGL10"/>
      <c r="CGM10" s="13"/>
      <c r="CGN10"/>
      <c r="CGO10" s="13"/>
      <c r="CGP10"/>
      <c r="CGQ10" s="13"/>
      <c r="CGR10"/>
      <c r="CGS10" s="13"/>
      <c r="CGT10"/>
      <c r="CGU10" s="13"/>
      <c r="CGV10"/>
      <c r="CGW10" s="13"/>
      <c r="CGX10"/>
      <c r="CGY10" s="13"/>
      <c r="CGZ10"/>
      <c r="CHA10" s="13"/>
      <c r="CHB10"/>
      <c r="CHC10" s="13"/>
      <c r="CHD10"/>
      <c r="CHE10" s="13"/>
      <c r="CHF10"/>
      <c r="CHG10" s="13"/>
      <c r="CHH10"/>
      <c r="CHI10" s="13"/>
      <c r="CHJ10"/>
      <c r="CHK10" s="13"/>
      <c r="CHL10"/>
      <c r="CHM10" s="13"/>
      <c r="CHN10"/>
      <c r="CHO10" s="13"/>
      <c r="CHP10"/>
      <c r="CHQ10" s="13"/>
      <c r="CHR10"/>
      <c r="CHS10" s="13"/>
      <c r="CHT10"/>
      <c r="CHU10" s="13"/>
      <c r="CHV10"/>
      <c r="CHW10" s="13"/>
      <c r="CHX10"/>
      <c r="CHY10" s="13"/>
      <c r="CHZ10"/>
      <c r="CIA10" s="13"/>
      <c r="CIB10"/>
      <c r="CIC10" s="13"/>
      <c r="CID10"/>
      <c r="CIE10" s="13"/>
      <c r="CIF10"/>
      <c r="CIG10" s="13"/>
      <c r="CIH10"/>
      <c r="CII10" s="13"/>
      <c r="CIJ10"/>
      <c r="CIK10" s="13"/>
      <c r="CIL10"/>
      <c r="CIM10" s="13"/>
      <c r="CIN10"/>
      <c r="CIO10" s="13"/>
      <c r="CIP10"/>
      <c r="CIQ10" s="13"/>
      <c r="CIR10"/>
      <c r="CIS10" s="13"/>
      <c r="CIT10"/>
      <c r="CIU10" s="13"/>
      <c r="CIV10"/>
      <c r="CIW10" s="13"/>
      <c r="CIX10"/>
      <c r="CIY10" s="13"/>
      <c r="CIZ10"/>
      <c r="CJA10" s="13"/>
      <c r="CJB10"/>
      <c r="CJC10" s="13"/>
      <c r="CJD10"/>
      <c r="CJE10" s="13"/>
      <c r="CJF10"/>
      <c r="CJG10" s="13"/>
      <c r="CJH10"/>
      <c r="CJI10" s="13"/>
      <c r="CJJ10"/>
      <c r="CJK10" s="13"/>
      <c r="CJL10"/>
      <c r="CJM10" s="13"/>
      <c r="CJN10"/>
      <c r="CJO10" s="13"/>
      <c r="CJP10"/>
      <c r="CJQ10" s="13"/>
      <c r="CJR10"/>
      <c r="CJS10" s="13"/>
      <c r="CJT10"/>
      <c r="CJU10" s="13"/>
      <c r="CJV10"/>
      <c r="CJW10" s="13"/>
      <c r="CJX10"/>
      <c r="CJY10" s="13"/>
      <c r="CJZ10"/>
      <c r="CKA10" s="13"/>
      <c r="CKB10"/>
      <c r="CKC10" s="13"/>
      <c r="CKD10"/>
      <c r="CKE10" s="13"/>
      <c r="CKF10"/>
      <c r="CKG10" s="13"/>
      <c r="CKH10"/>
      <c r="CKI10" s="13"/>
      <c r="CKJ10"/>
      <c r="CKK10" s="13"/>
      <c r="CKL10"/>
      <c r="CKM10" s="13"/>
      <c r="CKN10"/>
      <c r="CKO10" s="13"/>
      <c r="CKP10"/>
      <c r="CKQ10" s="13"/>
      <c r="CKR10"/>
      <c r="CKS10" s="13"/>
      <c r="CKT10"/>
      <c r="CKU10" s="13"/>
      <c r="CKV10"/>
      <c r="CKW10" s="13"/>
      <c r="CKX10"/>
      <c r="CKY10" s="13"/>
      <c r="CKZ10"/>
      <c r="CLA10" s="13"/>
      <c r="CLB10"/>
      <c r="CLC10" s="13"/>
      <c r="CLD10"/>
      <c r="CLE10" s="13"/>
      <c r="CLF10"/>
      <c r="CLG10" s="13"/>
      <c r="CLH10"/>
      <c r="CLI10" s="13"/>
      <c r="CLJ10"/>
      <c r="CLK10" s="13"/>
      <c r="CLL10"/>
      <c r="CLM10" s="13"/>
      <c r="CLN10"/>
      <c r="CLO10" s="13"/>
      <c r="CLP10"/>
      <c r="CLQ10" s="13"/>
      <c r="CLR10"/>
      <c r="CLS10" s="13"/>
      <c r="CLT10"/>
      <c r="CLU10" s="13"/>
      <c r="CLV10"/>
      <c r="CLW10" s="13"/>
      <c r="CLX10"/>
      <c r="CLY10" s="13"/>
      <c r="CLZ10"/>
      <c r="CMA10" s="13"/>
      <c r="CMB10"/>
      <c r="CMC10" s="13"/>
      <c r="CMD10"/>
      <c r="CME10" s="13"/>
      <c r="CMF10"/>
      <c r="CMG10" s="13"/>
      <c r="CMH10"/>
      <c r="CMI10" s="13"/>
      <c r="CMJ10"/>
      <c r="CMK10" s="13"/>
      <c r="CML10"/>
      <c r="CMM10" s="13"/>
      <c r="CMN10"/>
      <c r="CMO10" s="13"/>
      <c r="CMP10"/>
      <c r="CMQ10" s="13"/>
      <c r="CMR10"/>
      <c r="CMS10" s="13"/>
      <c r="CMT10"/>
      <c r="CMU10" s="13"/>
      <c r="CMV10"/>
      <c r="CMW10" s="13"/>
      <c r="CMX10"/>
      <c r="CMY10" s="13"/>
      <c r="CMZ10"/>
      <c r="CNA10" s="13"/>
      <c r="CNB10"/>
      <c r="CNC10" s="13"/>
      <c r="CND10"/>
      <c r="CNE10" s="13"/>
      <c r="CNF10"/>
      <c r="CNG10" s="13"/>
      <c r="CNH10"/>
      <c r="CNI10" s="13"/>
      <c r="CNJ10"/>
      <c r="CNK10" s="13"/>
      <c r="CNL10"/>
      <c r="CNM10" s="13"/>
      <c r="CNN10"/>
      <c r="CNO10" s="13"/>
      <c r="CNP10"/>
      <c r="CNQ10" s="13"/>
      <c r="CNR10"/>
      <c r="CNS10" s="13"/>
      <c r="CNT10"/>
      <c r="CNU10" s="13"/>
      <c r="CNV10"/>
      <c r="CNW10" s="13"/>
      <c r="CNX10"/>
      <c r="CNY10" s="13"/>
      <c r="CNZ10"/>
      <c r="COA10" s="13"/>
      <c r="COB10"/>
      <c r="COC10" s="13"/>
      <c r="COD10"/>
      <c r="COE10" s="13"/>
      <c r="COF10"/>
      <c r="COG10" s="13"/>
      <c r="COH10"/>
      <c r="COI10" s="13"/>
      <c r="COJ10"/>
      <c r="COK10" s="13"/>
      <c r="COL10"/>
      <c r="COM10" s="13"/>
      <c r="CON10"/>
      <c r="COO10" s="13"/>
      <c r="COP10"/>
      <c r="COQ10" s="13"/>
      <c r="COR10"/>
      <c r="COS10" s="13"/>
      <c r="COT10"/>
      <c r="COU10" s="13"/>
      <c r="COV10"/>
      <c r="COW10" s="13"/>
      <c r="COX10"/>
      <c r="COY10" s="13"/>
      <c r="COZ10"/>
      <c r="CPA10" s="13"/>
      <c r="CPB10"/>
      <c r="CPC10" s="13"/>
      <c r="CPD10"/>
      <c r="CPE10" s="13"/>
      <c r="CPF10"/>
      <c r="CPG10" s="13"/>
      <c r="CPH10"/>
      <c r="CPI10" s="13"/>
      <c r="CPJ10"/>
      <c r="CPK10" s="13"/>
      <c r="CPL10"/>
      <c r="CPM10" s="13"/>
      <c r="CPN10"/>
      <c r="CPO10" s="13"/>
      <c r="CPP10"/>
      <c r="CPQ10" s="13"/>
      <c r="CPR10"/>
      <c r="CPS10" s="13"/>
      <c r="CPT10"/>
      <c r="CPU10" s="13"/>
      <c r="CPV10"/>
      <c r="CPW10" s="13"/>
      <c r="CPX10"/>
      <c r="CPY10" s="13"/>
      <c r="CPZ10"/>
      <c r="CQA10" s="13"/>
      <c r="CQB10"/>
      <c r="CQC10" s="13"/>
      <c r="CQD10"/>
      <c r="CQE10" s="13"/>
      <c r="CQF10"/>
      <c r="CQG10" s="13"/>
      <c r="CQH10"/>
      <c r="CQI10" s="13"/>
      <c r="CQJ10"/>
      <c r="CQK10" s="13"/>
      <c r="CQL10"/>
      <c r="CQM10" s="13"/>
      <c r="CQN10"/>
      <c r="CQO10" s="13"/>
      <c r="CQP10"/>
      <c r="CQQ10" s="13"/>
      <c r="CQR10"/>
      <c r="CQS10" s="13"/>
      <c r="CQT10"/>
      <c r="CQU10" s="13"/>
      <c r="CQV10"/>
      <c r="CQW10" s="13"/>
      <c r="CQX10"/>
      <c r="CQY10" s="13"/>
      <c r="CQZ10"/>
      <c r="CRA10" s="13"/>
      <c r="CRB10"/>
      <c r="CRC10" s="13"/>
      <c r="CRD10"/>
      <c r="CRE10" s="13"/>
      <c r="CRF10"/>
      <c r="CRG10" s="13"/>
      <c r="CRH10"/>
      <c r="CRI10" s="13"/>
      <c r="CRJ10"/>
      <c r="CRK10" s="13"/>
      <c r="CRL10"/>
      <c r="CRM10" s="13"/>
      <c r="CRN10"/>
      <c r="CRO10" s="13"/>
      <c r="CRP10"/>
      <c r="CRQ10" s="13"/>
      <c r="CRR10"/>
      <c r="CRS10" s="13"/>
      <c r="CRT10"/>
      <c r="CRU10" s="13"/>
      <c r="CRV10"/>
      <c r="CRW10" s="13"/>
      <c r="CRX10"/>
      <c r="CRY10" s="13"/>
      <c r="CRZ10"/>
      <c r="CSA10" s="13"/>
      <c r="CSB10"/>
      <c r="CSC10" s="13"/>
      <c r="CSD10"/>
      <c r="CSE10" s="13"/>
      <c r="CSF10"/>
      <c r="CSG10" s="13"/>
      <c r="CSH10"/>
      <c r="CSI10" s="13"/>
      <c r="CSJ10"/>
      <c r="CSK10" s="13"/>
      <c r="CSL10"/>
      <c r="CSM10" s="13"/>
      <c r="CSN10"/>
      <c r="CSO10" s="13"/>
      <c r="CSP10"/>
      <c r="CSQ10" s="13"/>
      <c r="CSR10"/>
      <c r="CSS10" s="13"/>
      <c r="CST10"/>
      <c r="CSU10" s="13"/>
      <c r="CSV10"/>
      <c r="CSW10" s="13"/>
      <c r="CSX10"/>
      <c r="CSY10" s="13"/>
      <c r="CSZ10"/>
      <c r="CTA10" s="13"/>
      <c r="CTB10"/>
      <c r="CTC10" s="13"/>
      <c r="CTD10"/>
      <c r="CTE10" s="13"/>
      <c r="CTF10"/>
      <c r="CTG10" s="13"/>
      <c r="CTH10"/>
      <c r="CTI10" s="13"/>
      <c r="CTJ10"/>
      <c r="CTK10" s="13"/>
      <c r="CTL10"/>
      <c r="CTM10" s="13"/>
      <c r="CTN10"/>
      <c r="CTO10" s="13"/>
      <c r="CTP10"/>
      <c r="CTQ10" s="13"/>
      <c r="CTR10"/>
      <c r="CTS10" s="13"/>
      <c r="CTT10"/>
      <c r="CTU10" s="13"/>
      <c r="CTV10"/>
      <c r="CTW10" s="13"/>
      <c r="CTX10"/>
      <c r="CTY10" s="13"/>
      <c r="CTZ10"/>
      <c r="CUA10" s="13"/>
      <c r="CUB10"/>
      <c r="CUC10" s="13"/>
      <c r="CUD10"/>
      <c r="CUE10" s="13"/>
      <c r="CUF10"/>
      <c r="CUG10" s="13"/>
      <c r="CUH10"/>
      <c r="CUI10" s="13"/>
      <c r="CUJ10"/>
      <c r="CUK10" s="13"/>
      <c r="CUL10"/>
      <c r="CUM10" s="13"/>
      <c r="CUN10"/>
      <c r="CUO10" s="13"/>
      <c r="CUP10"/>
      <c r="CUQ10" s="13"/>
      <c r="CUR10"/>
      <c r="CUS10" s="13"/>
      <c r="CUT10"/>
      <c r="CUU10" s="13"/>
      <c r="CUV10"/>
      <c r="CUW10" s="13"/>
      <c r="CUX10"/>
      <c r="CUY10" s="13"/>
      <c r="CUZ10"/>
      <c r="CVA10" s="13"/>
      <c r="CVB10"/>
      <c r="CVC10" s="13"/>
      <c r="CVD10"/>
      <c r="CVE10" s="13"/>
      <c r="CVF10"/>
      <c r="CVG10" s="13"/>
      <c r="CVH10"/>
      <c r="CVI10" s="13"/>
      <c r="CVJ10"/>
      <c r="CVK10" s="13"/>
      <c r="CVL10"/>
      <c r="CVM10" s="13"/>
      <c r="CVN10"/>
      <c r="CVO10" s="13"/>
      <c r="CVP10"/>
      <c r="CVQ10" s="13"/>
      <c r="CVR10"/>
      <c r="CVS10" s="13"/>
      <c r="CVT10"/>
      <c r="CVU10" s="13"/>
      <c r="CVV10"/>
      <c r="CVW10" s="13"/>
      <c r="CVX10"/>
      <c r="CVY10" s="13"/>
      <c r="CVZ10"/>
      <c r="CWA10" s="13"/>
      <c r="CWB10"/>
      <c r="CWC10" s="13"/>
      <c r="CWD10"/>
      <c r="CWE10" s="13"/>
      <c r="CWF10"/>
      <c r="CWG10" s="13"/>
      <c r="CWH10"/>
      <c r="CWI10" s="13"/>
      <c r="CWJ10"/>
      <c r="CWK10" s="13"/>
      <c r="CWL10"/>
      <c r="CWM10" s="13"/>
      <c r="CWN10"/>
      <c r="CWO10" s="13"/>
      <c r="CWP10"/>
      <c r="CWQ10" s="13"/>
      <c r="CWR10"/>
      <c r="CWS10" s="13"/>
      <c r="CWT10"/>
      <c r="CWU10" s="13"/>
      <c r="CWV10"/>
      <c r="CWW10" s="13"/>
      <c r="CWX10"/>
      <c r="CWY10" s="13"/>
      <c r="CWZ10"/>
      <c r="CXA10" s="13"/>
      <c r="CXB10"/>
      <c r="CXC10" s="13"/>
      <c r="CXD10"/>
      <c r="CXE10" s="13"/>
      <c r="CXF10"/>
      <c r="CXG10" s="13"/>
      <c r="CXH10"/>
      <c r="CXI10" s="13"/>
      <c r="CXJ10"/>
      <c r="CXK10" s="13"/>
      <c r="CXL10"/>
      <c r="CXM10" s="13"/>
      <c r="CXN10"/>
      <c r="CXO10" s="13"/>
      <c r="CXP10"/>
      <c r="CXQ10" s="13"/>
      <c r="CXR10"/>
      <c r="CXS10" s="13"/>
      <c r="CXT10"/>
      <c r="CXU10" s="13"/>
      <c r="CXV10"/>
      <c r="CXW10" s="13"/>
      <c r="CXX10"/>
      <c r="CXY10" s="13"/>
      <c r="CXZ10"/>
      <c r="CYA10" s="13"/>
      <c r="CYB10"/>
      <c r="CYC10" s="13"/>
      <c r="CYD10"/>
      <c r="CYE10" s="13"/>
      <c r="CYF10"/>
      <c r="CYG10" s="13"/>
      <c r="CYH10"/>
      <c r="CYI10" s="13"/>
      <c r="CYJ10"/>
      <c r="CYK10" s="13"/>
      <c r="CYL10"/>
      <c r="CYM10" s="13"/>
      <c r="CYN10"/>
      <c r="CYO10" s="13"/>
      <c r="CYP10"/>
      <c r="CYQ10" s="13"/>
      <c r="CYR10"/>
      <c r="CYS10" s="13"/>
      <c r="CYT10"/>
      <c r="CYU10" s="13"/>
      <c r="CYV10"/>
      <c r="CYW10" s="13"/>
      <c r="CYX10"/>
      <c r="CYY10" s="13"/>
      <c r="CYZ10"/>
      <c r="CZA10" s="13"/>
      <c r="CZB10"/>
      <c r="CZC10" s="13"/>
      <c r="CZD10"/>
      <c r="CZE10" s="13"/>
      <c r="CZF10"/>
      <c r="CZG10" s="13"/>
      <c r="CZH10"/>
      <c r="CZI10" s="13"/>
      <c r="CZJ10"/>
      <c r="CZK10" s="13"/>
      <c r="CZL10"/>
      <c r="CZM10" s="13"/>
      <c r="CZN10"/>
      <c r="CZO10" s="13"/>
      <c r="CZP10"/>
      <c r="CZQ10" s="13"/>
      <c r="CZR10"/>
      <c r="CZS10" s="13"/>
      <c r="CZT10"/>
      <c r="CZU10" s="13"/>
      <c r="CZV10"/>
      <c r="CZW10" s="13"/>
      <c r="CZX10"/>
      <c r="CZY10" s="13"/>
      <c r="CZZ10"/>
      <c r="DAA10" s="13"/>
      <c r="DAB10"/>
      <c r="DAC10" s="13"/>
      <c r="DAD10"/>
      <c r="DAE10" s="13"/>
      <c r="DAF10"/>
      <c r="DAG10" s="13"/>
      <c r="DAH10"/>
      <c r="DAI10" s="13"/>
      <c r="DAJ10"/>
      <c r="DAK10" s="13"/>
      <c r="DAL10"/>
      <c r="DAM10" s="13"/>
      <c r="DAN10"/>
      <c r="DAO10" s="13"/>
      <c r="DAP10"/>
      <c r="DAQ10" s="13"/>
      <c r="DAR10"/>
      <c r="DAS10" s="13"/>
      <c r="DAT10"/>
      <c r="DAU10" s="13"/>
      <c r="DAV10"/>
      <c r="DAW10" s="13"/>
      <c r="DAX10"/>
      <c r="DAY10" s="13"/>
      <c r="DAZ10"/>
      <c r="DBA10" s="13"/>
      <c r="DBB10"/>
      <c r="DBC10" s="13"/>
      <c r="DBD10"/>
      <c r="DBE10" s="13"/>
      <c r="DBF10"/>
      <c r="DBG10" s="13"/>
      <c r="DBH10"/>
      <c r="DBI10" s="13"/>
      <c r="DBJ10"/>
      <c r="DBK10" s="13"/>
      <c r="DBL10"/>
      <c r="DBM10" s="13"/>
      <c r="DBN10"/>
      <c r="DBO10" s="13"/>
      <c r="DBP10"/>
      <c r="DBQ10" s="13"/>
      <c r="DBR10"/>
      <c r="DBS10" s="13"/>
      <c r="DBT10"/>
      <c r="DBU10" s="13"/>
      <c r="DBV10"/>
      <c r="DBW10" s="13"/>
      <c r="DBX10"/>
      <c r="DBY10" s="13"/>
      <c r="DBZ10"/>
      <c r="DCA10" s="13"/>
      <c r="DCB10"/>
      <c r="DCC10" s="13"/>
      <c r="DCD10"/>
      <c r="DCE10" s="13"/>
      <c r="DCF10"/>
      <c r="DCG10" s="13"/>
      <c r="DCH10"/>
      <c r="DCI10" s="13"/>
      <c r="DCJ10"/>
      <c r="DCK10" s="13"/>
      <c r="DCL10"/>
      <c r="DCM10" s="13"/>
      <c r="DCN10"/>
      <c r="DCO10" s="13"/>
      <c r="DCP10"/>
      <c r="DCQ10" s="13"/>
      <c r="DCR10"/>
      <c r="DCS10" s="13"/>
      <c r="DCT10"/>
      <c r="DCU10" s="13"/>
      <c r="DCV10"/>
      <c r="DCW10" s="13"/>
      <c r="DCX10"/>
      <c r="DCY10" s="13"/>
      <c r="DCZ10"/>
      <c r="DDA10" s="13"/>
      <c r="DDB10"/>
      <c r="DDC10" s="13"/>
      <c r="DDD10"/>
      <c r="DDE10" s="13"/>
      <c r="DDF10"/>
      <c r="DDG10" s="13"/>
      <c r="DDH10"/>
      <c r="DDI10" s="13"/>
      <c r="DDJ10"/>
      <c r="DDK10" s="13"/>
      <c r="DDL10"/>
      <c r="DDM10" s="13"/>
      <c r="DDN10"/>
      <c r="DDO10" s="13"/>
      <c r="DDP10"/>
      <c r="DDQ10" s="13"/>
      <c r="DDR10"/>
      <c r="DDS10" s="13"/>
      <c r="DDT10"/>
      <c r="DDU10" s="13"/>
      <c r="DDV10"/>
      <c r="DDW10" s="13"/>
      <c r="DDX10"/>
      <c r="DDY10" s="13"/>
      <c r="DDZ10"/>
      <c r="DEA10" s="13"/>
      <c r="DEB10"/>
      <c r="DEC10" s="13"/>
      <c r="DED10"/>
      <c r="DEE10" s="13"/>
      <c r="DEF10"/>
      <c r="DEG10" s="13"/>
      <c r="DEH10"/>
      <c r="DEI10" s="13"/>
      <c r="DEJ10"/>
      <c r="DEK10" s="13"/>
      <c r="DEL10"/>
      <c r="DEM10" s="13"/>
      <c r="DEN10"/>
      <c r="DEO10" s="13"/>
      <c r="DEP10"/>
      <c r="DEQ10" s="13"/>
      <c r="DER10"/>
      <c r="DES10" s="13"/>
      <c r="DET10"/>
      <c r="DEU10" s="13"/>
      <c r="DEV10"/>
      <c r="DEW10" s="13"/>
      <c r="DEX10"/>
      <c r="DEY10" s="13"/>
      <c r="DEZ10"/>
      <c r="DFA10" s="13"/>
      <c r="DFB10"/>
      <c r="DFC10" s="13"/>
      <c r="DFD10"/>
      <c r="DFE10" s="13"/>
      <c r="DFF10"/>
      <c r="DFG10" s="13"/>
      <c r="DFH10"/>
      <c r="DFI10" s="13"/>
      <c r="DFJ10"/>
      <c r="DFK10" s="13"/>
      <c r="DFL10"/>
      <c r="DFM10" s="13"/>
      <c r="DFN10"/>
      <c r="DFO10" s="13"/>
      <c r="DFP10"/>
      <c r="DFQ10" s="13"/>
      <c r="DFR10"/>
      <c r="DFS10" s="13"/>
      <c r="DFT10"/>
      <c r="DFU10" s="13"/>
      <c r="DFV10"/>
      <c r="DFW10" s="13"/>
      <c r="DFX10"/>
      <c r="DFY10" s="13"/>
      <c r="DFZ10"/>
      <c r="DGA10" s="13"/>
      <c r="DGB10"/>
      <c r="DGC10" s="13"/>
      <c r="DGD10"/>
      <c r="DGE10" s="13"/>
      <c r="DGF10"/>
      <c r="DGG10" s="13"/>
      <c r="DGH10"/>
      <c r="DGI10" s="13"/>
      <c r="DGJ10"/>
      <c r="DGK10" s="13"/>
      <c r="DGL10"/>
      <c r="DGM10" s="13"/>
      <c r="DGN10"/>
      <c r="DGO10" s="13"/>
      <c r="DGP10"/>
      <c r="DGQ10" s="13"/>
      <c r="DGR10"/>
      <c r="DGS10" s="13"/>
      <c r="DGT10"/>
      <c r="DGU10" s="13"/>
      <c r="DGV10"/>
      <c r="DGW10" s="13"/>
      <c r="DGX10"/>
      <c r="DGY10" s="13"/>
      <c r="DGZ10"/>
      <c r="DHA10" s="13"/>
      <c r="DHB10"/>
      <c r="DHC10" s="13"/>
      <c r="DHD10"/>
      <c r="DHE10" s="13"/>
      <c r="DHF10"/>
      <c r="DHG10" s="13"/>
      <c r="DHH10"/>
      <c r="DHI10" s="13"/>
      <c r="DHJ10"/>
      <c r="DHK10" s="13"/>
      <c r="DHL10"/>
      <c r="DHM10" s="13"/>
      <c r="DHN10"/>
      <c r="DHO10" s="13"/>
      <c r="DHP10"/>
      <c r="DHQ10" s="13"/>
      <c r="DHR10"/>
      <c r="DHS10" s="13"/>
      <c r="DHT10"/>
      <c r="DHU10" s="13"/>
      <c r="DHV10"/>
      <c r="DHW10" s="13"/>
      <c r="DHX10"/>
      <c r="DHY10" s="13"/>
      <c r="DHZ10"/>
      <c r="DIA10" s="13"/>
      <c r="DIB10"/>
      <c r="DIC10" s="13"/>
      <c r="DID10"/>
      <c r="DIE10" s="13"/>
      <c r="DIF10"/>
      <c r="DIG10" s="13"/>
      <c r="DIH10"/>
      <c r="DII10" s="13"/>
      <c r="DIJ10"/>
      <c r="DIK10" s="13"/>
      <c r="DIL10"/>
      <c r="DIM10" s="13"/>
      <c r="DIN10"/>
      <c r="DIO10" s="13"/>
      <c r="DIP10"/>
      <c r="DIQ10" s="13"/>
      <c r="DIR10"/>
      <c r="DIS10" s="13"/>
      <c r="DIT10"/>
      <c r="DIU10" s="13"/>
      <c r="DIV10"/>
      <c r="DIW10" s="13"/>
      <c r="DIX10"/>
      <c r="DIY10" s="13"/>
      <c r="DIZ10"/>
      <c r="DJA10" s="13"/>
      <c r="DJB10"/>
      <c r="DJC10" s="13"/>
      <c r="DJD10"/>
      <c r="DJE10" s="13"/>
      <c r="DJF10"/>
      <c r="DJG10" s="13"/>
      <c r="DJH10"/>
      <c r="DJI10" s="13"/>
      <c r="DJJ10"/>
      <c r="DJK10" s="13"/>
      <c r="DJL10"/>
      <c r="DJM10" s="13"/>
      <c r="DJN10"/>
      <c r="DJO10" s="13"/>
      <c r="DJP10"/>
      <c r="DJQ10" s="13"/>
      <c r="DJR10"/>
      <c r="DJS10" s="13"/>
      <c r="DJT10"/>
      <c r="DJU10" s="13"/>
      <c r="DJV10"/>
      <c r="DJW10" s="13"/>
      <c r="DJX10"/>
      <c r="DJY10" s="13"/>
      <c r="DJZ10"/>
      <c r="DKA10" s="13"/>
      <c r="DKB10"/>
      <c r="DKC10" s="13"/>
      <c r="DKD10"/>
      <c r="DKE10" s="13"/>
      <c r="DKF10"/>
      <c r="DKG10" s="13"/>
      <c r="DKH10"/>
      <c r="DKI10" s="13"/>
      <c r="DKJ10"/>
      <c r="DKK10" s="13"/>
      <c r="DKL10"/>
      <c r="DKM10" s="13"/>
      <c r="DKN10"/>
      <c r="DKO10" s="13"/>
      <c r="DKP10"/>
      <c r="DKQ10" s="13"/>
      <c r="DKR10"/>
      <c r="DKS10" s="13"/>
      <c r="DKT10"/>
      <c r="DKU10" s="13"/>
      <c r="DKV10"/>
      <c r="DKW10" s="13"/>
      <c r="DKX10"/>
      <c r="DKY10" s="13"/>
      <c r="DKZ10"/>
      <c r="DLA10" s="13"/>
      <c r="DLB10"/>
      <c r="DLC10" s="13"/>
      <c r="DLD10"/>
      <c r="DLE10" s="13"/>
      <c r="DLF10"/>
      <c r="DLG10" s="13"/>
      <c r="DLH10"/>
      <c r="DLI10" s="13"/>
      <c r="DLJ10"/>
      <c r="DLK10" s="13"/>
      <c r="DLL10"/>
      <c r="DLM10" s="13"/>
      <c r="DLN10"/>
      <c r="DLO10" s="13"/>
      <c r="DLP10"/>
      <c r="DLQ10" s="13"/>
      <c r="DLR10"/>
      <c r="DLS10" s="13"/>
      <c r="DLT10"/>
      <c r="DLU10" s="13"/>
      <c r="DLV10"/>
      <c r="DLW10" s="13"/>
      <c r="DLX10"/>
      <c r="DLY10" s="13"/>
      <c r="DLZ10"/>
      <c r="DMA10" s="13"/>
      <c r="DMB10"/>
      <c r="DMC10" s="13"/>
      <c r="DMD10"/>
      <c r="DME10" s="13"/>
      <c r="DMF10"/>
      <c r="DMG10" s="13"/>
      <c r="DMH10"/>
      <c r="DMI10" s="13"/>
      <c r="DMJ10"/>
      <c r="DMK10" s="13"/>
      <c r="DML10"/>
      <c r="DMM10" s="13"/>
      <c r="DMN10"/>
      <c r="DMO10" s="13"/>
      <c r="DMP10"/>
      <c r="DMQ10" s="13"/>
      <c r="DMR10"/>
      <c r="DMS10" s="13"/>
      <c r="DMT10"/>
      <c r="DMU10" s="13"/>
      <c r="DMV10"/>
      <c r="DMW10" s="13"/>
      <c r="DMX10"/>
      <c r="DMY10" s="13"/>
      <c r="DMZ10"/>
      <c r="DNA10" s="13"/>
      <c r="DNB10"/>
      <c r="DNC10" s="13"/>
      <c r="DND10"/>
      <c r="DNE10" s="13"/>
      <c r="DNF10"/>
      <c r="DNG10" s="13"/>
      <c r="DNH10"/>
      <c r="DNI10" s="13"/>
      <c r="DNJ10"/>
      <c r="DNK10" s="13"/>
      <c r="DNL10"/>
      <c r="DNM10" s="13"/>
      <c r="DNN10"/>
      <c r="DNO10" s="13"/>
      <c r="DNP10"/>
      <c r="DNQ10" s="13"/>
      <c r="DNR10"/>
      <c r="DNS10" s="13"/>
      <c r="DNT10"/>
      <c r="DNU10" s="13"/>
      <c r="DNV10"/>
      <c r="DNW10" s="13"/>
      <c r="DNX10"/>
      <c r="DNY10" s="13"/>
      <c r="DNZ10"/>
      <c r="DOA10" s="13"/>
      <c r="DOB10"/>
      <c r="DOC10" s="13"/>
      <c r="DOD10"/>
      <c r="DOE10" s="13"/>
      <c r="DOF10"/>
      <c r="DOG10" s="13"/>
      <c r="DOH10"/>
      <c r="DOI10" s="13"/>
      <c r="DOJ10"/>
      <c r="DOK10" s="13"/>
      <c r="DOL10"/>
      <c r="DOM10" s="13"/>
      <c r="DON10"/>
      <c r="DOO10" s="13"/>
      <c r="DOP10"/>
      <c r="DOQ10" s="13"/>
      <c r="DOR10"/>
      <c r="DOS10" s="13"/>
      <c r="DOT10"/>
      <c r="DOU10" s="13"/>
      <c r="DOV10"/>
      <c r="DOW10" s="13"/>
      <c r="DOX10"/>
      <c r="DOY10" s="13"/>
      <c r="DOZ10"/>
      <c r="DPA10" s="13"/>
      <c r="DPB10"/>
      <c r="DPC10" s="13"/>
      <c r="DPD10"/>
      <c r="DPE10" s="13"/>
      <c r="DPF10"/>
      <c r="DPG10" s="13"/>
      <c r="DPH10"/>
      <c r="DPI10" s="13"/>
      <c r="DPJ10"/>
      <c r="DPK10" s="13"/>
      <c r="DPL10"/>
      <c r="DPM10" s="13"/>
      <c r="DPN10"/>
      <c r="DPO10" s="13"/>
      <c r="DPP10"/>
      <c r="DPQ10" s="13"/>
      <c r="DPR10"/>
      <c r="DPS10" s="13"/>
      <c r="DPT10"/>
      <c r="DPU10" s="13"/>
      <c r="DPV10"/>
      <c r="DPW10" s="13"/>
      <c r="DPX10"/>
      <c r="DPY10" s="13"/>
      <c r="DPZ10"/>
      <c r="DQA10" s="13"/>
      <c r="DQB10"/>
      <c r="DQC10" s="13"/>
      <c r="DQD10"/>
      <c r="DQE10" s="13"/>
      <c r="DQF10"/>
      <c r="DQG10" s="13"/>
      <c r="DQH10"/>
      <c r="DQI10" s="13"/>
      <c r="DQJ10"/>
      <c r="DQK10" s="13"/>
      <c r="DQL10"/>
      <c r="DQM10" s="13"/>
      <c r="DQN10"/>
      <c r="DQO10" s="13"/>
      <c r="DQP10"/>
      <c r="DQQ10" s="13"/>
      <c r="DQR10"/>
      <c r="DQS10" s="13"/>
      <c r="DQT10"/>
      <c r="DQU10" s="13"/>
      <c r="DQV10"/>
      <c r="DQW10" s="13"/>
      <c r="DQX10"/>
      <c r="DQY10" s="13"/>
      <c r="DQZ10"/>
      <c r="DRA10" s="13"/>
      <c r="DRB10"/>
      <c r="DRC10" s="13"/>
      <c r="DRD10"/>
      <c r="DRE10" s="13"/>
      <c r="DRF10"/>
      <c r="DRG10" s="13"/>
      <c r="DRH10"/>
      <c r="DRI10" s="13"/>
      <c r="DRJ10"/>
      <c r="DRK10" s="13"/>
      <c r="DRL10"/>
      <c r="DRM10" s="13"/>
      <c r="DRN10"/>
      <c r="DRO10" s="13"/>
      <c r="DRP10"/>
      <c r="DRQ10" s="13"/>
      <c r="DRR10"/>
      <c r="DRS10" s="13"/>
      <c r="DRT10"/>
      <c r="DRU10" s="13"/>
      <c r="DRV10"/>
      <c r="DRW10" s="13"/>
      <c r="DRX10"/>
      <c r="DRY10" s="13"/>
      <c r="DRZ10"/>
      <c r="DSA10" s="13"/>
      <c r="DSB10"/>
      <c r="DSC10" s="13"/>
      <c r="DSD10"/>
      <c r="DSE10" s="13"/>
      <c r="DSF10"/>
      <c r="DSG10" s="13"/>
      <c r="DSH10"/>
      <c r="DSI10" s="13"/>
      <c r="DSJ10"/>
      <c r="DSK10" s="13"/>
      <c r="DSL10"/>
      <c r="DSM10" s="13"/>
      <c r="DSN10"/>
      <c r="DSO10" s="13"/>
      <c r="DSP10"/>
      <c r="DSQ10" s="13"/>
      <c r="DSR10"/>
      <c r="DSS10" s="13"/>
      <c r="DST10"/>
      <c r="DSU10" s="13"/>
      <c r="DSV10"/>
      <c r="DSW10" s="13"/>
      <c r="DSX10"/>
      <c r="DSY10" s="13"/>
      <c r="DSZ10"/>
      <c r="DTA10" s="13"/>
      <c r="DTB10"/>
      <c r="DTC10" s="13"/>
      <c r="DTD10"/>
      <c r="DTE10" s="13"/>
      <c r="DTF10"/>
      <c r="DTG10" s="13"/>
      <c r="DTH10"/>
      <c r="DTI10" s="13"/>
      <c r="DTJ10"/>
      <c r="DTK10" s="13"/>
      <c r="DTL10"/>
      <c r="DTM10" s="13"/>
      <c r="DTN10"/>
      <c r="DTO10" s="13"/>
      <c r="DTP10"/>
      <c r="DTQ10" s="13"/>
      <c r="DTR10"/>
      <c r="DTS10" s="13"/>
      <c r="DTT10"/>
      <c r="DTU10" s="13"/>
      <c r="DTV10"/>
      <c r="DTW10" s="13"/>
      <c r="DTX10"/>
      <c r="DTY10" s="13"/>
      <c r="DTZ10"/>
      <c r="DUA10" s="13"/>
      <c r="DUB10"/>
      <c r="DUC10" s="13"/>
      <c r="DUD10"/>
      <c r="DUE10" s="13"/>
      <c r="DUF10"/>
      <c r="DUG10" s="13"/>
      <c r="DUH10"/>
      <c r="DUI10" s="13"/>
      <c r="DUJ10"/>
      <c r="DUK10" s="13"/>
      <c r="DUL10"/>
      <c r="DUM10" s="13"/>
      <c r="DUN10"/>
      <c r="DUO10" s="13"/>
      <c r="DUP10"/>
      <c r="DUQ10" s="13"/>
      <c r="DUR10"/>
      <c r="DUS10" s="13"/>
      <c r="DUT10"/>
      <c r="DUU10" s="13"/>
      <c r="DUV10"/>
      <c r="DUW10" s="13"/>
      <c r="DUX10"/>
      <c r="DUY10" s="13"/>
      <c r="DUZ10"/>
      <c r="DVA10" s="13"/>
      <c r="DVB10"/>
      <c r="DVC10" s="13"/>
      <c r="DVD10"/>
      <c r="DVE10" s="13"/>
      <c r="DVF10"/>
      <c r="DVG10" s="13"/>
      <c r="DVH10"/>
      <c r="DVI10" s="13"/>
      <c r="DVJ10"/>
      <c r="DVK10" s="13"/>
      <c r="DVL10"/>
      <c r="DVM10" s="13"/>
      <c r="DVN10"/>
      <c r="DVO10" s="13"/>
      <c r="DVP10"/>
      <c r="DVQ10" s="13"/>
      <c r="DVR10"/>
      <c r="DVS10" s="13"/>
      <c r="DVT10"/>
      <c r="DVU10" s="13"/>
      <c r="DVV10"/>
      <c r="DVW10" s="13"/>
      <c r="DVX10"/>
      <c r="DVY10" s="13"/>
      <c r="DVZ10"/>
      <c r="DWA10" s="13"/>
      <c r="DWB10"/>
      <c r="DWC10" s="13"/>
      <c r="DWD10"/>
      <c r="DWE10" s="13"/>
      <c r="DWF10"/>
      <c r="DWG10" s="13"/>
      <c r="DWH10"/>
      <c r="DWI10" s="13"/>
      <c r="DWJ10"/>
      <c r="DWK10" s="13"/>
      <c r="DWL10"/>
      <c r="DWM10" s="13"/>
      <c r="DWN10"/>
      <c r="DWO10" s="13"/>
      <c r="DWP10"/>
      <c r="DWQ10" s="13"/>
      <c r="DWR10"/>
      <c r="DWS10" s="13"/>
      <c r="DWT10"/>
      <c r="DWU10" s="13"/>
      <c r="DWV10"/>
      <c r="DWW10" s="13"/>
      <c r="DWX10"/>
      <c r="DWY10" s="13"/>
      <c r="DWZ10"/>
      <c r="DXA10" s="13"/>
      <c r="DXB10"/>
      <c r="DXC10" s="13"/>
      <c r="DXD10"/>
      <c r="DXE10" s="13"/>
      <c r="DXF10"/>
      <c r="DXG10" s="13"/>
      <c r="DXH10"/>
      <c r="DXI10" s="13"/>
      <c r="DXJ10"/>
      <c r="DXK10" s="13"/>
      <c r="DXL10"/>
      <c r="DXM10" s="13"/>
      <c r="DXN10"/>
      <c r="DXO10" s="13"/>
      <c r="DXP10"/>
      <c r="DXQ10" s="13"/>
      <c r="DXR10"/>
      <c r="DXS10" s="13"/>
      <c r="DXT10"/>
      <c r="DXU10" s="13"/>
      <c r="DXV10"/>
      <c r="DXW10" s="13"/>
      <c r="DXX10"/>
      <c r="DXY10" s="13"/>
      <c r="DXZ10"/>
      <c r="DYA10" s="13"/>
      <c r="DYB10"/>
      <c r="DYC10" s="13"/>
      <c r="DYD10"/>
      <c r="DYE10" s="13"/>
      <c r="DYF10"/>
      <c r="DYG10" s="13"/>
      <c r="DYH10"/>
      <c r="DYI10" s="13"/>
      <c r="DYJ10"/>
      <c r="DYK10" s="13"/>
      <c r="DYL10"/>
      <c r="DYM10" s="13"/>
      <c r="DYN10"/>
      <c r="DYO10" s="13"/>
      <c r="DYP10"/>
      <c r="DYQ10" s="13"/>
      <c r="DYR10"/>
      <c r="DYS10" s="13"/>
      <c r="DYT10"/>
      <c r="DYU10" s="13"/>
      <c r="DYV10"/>
      <c r="DYW10" s="13"/>
      <c r="DYX10"/>
      <c r="DYY10" s="13"/>
      <c r="DYZ10"/>
      <c r="DZA10" s="13"/>
      <c r="DZB10"/>
      <c r="DZC10" s="13"/>
      <c r="DZD10"/>
      <c r="DZE10" s="13"/>
      <c r="DZF10"/>
      <c r="DZG10" s="13"/>
      <c r="DZH10"/>
      <c r="DZI10" s="13"/>
      <c r="DZJ10"/>
      <c r="DZK10" s="13"/>
      <c r="DZL10"/>
      <c r="DZM10" s="13"/>
      <c r="DZN10"/>
      <c r="DZO10" s="13"/>
      <c r="DZP10"/>
      <c r="DZQ10" s="13"/>
      <c r="DZR10"/>
      <c r="DZS10" s="13"/>
      <c r="DZT10"/>
      <c r="DZU10" s="13"/>
      <c r="DZV10"/>
      <c r="DZW10" s="13"/>
      <c r="DZX10"/>
      <c r="DZY10" s="13"/>
      <c r="DZZ10"/>
      <c r="EAA10" s="13"/>
      <c r="EAB10"/>
      <c r="EAC10" s="13"/>
      <c r="EAD10"/>
      <c r="EAE10" s="13"/>
      <c r="EAF10"/>
      <c r="EAG10" s="13"/>
      <c r="EAH10"/>
      <c r="EAI10" s="13"/>
      <c r="EAJ10"/>
      <c r="EAK10" s="13"/>
      <c r="EAL10"/>
      <c r="EAM10" s="13"/>
      <c r="EAN10"/>
      <c r="EAO10" s="13"/>
      <c r="EAP10"/>
      <c r="EAQ10" s="13"/>
      <c r="EAR10"/>
      <c r="EAS10" s="13"/>
      <c r="EAT10"/>
      <c r="EAU10" s="13"/>
      <c r="EAV10"/>
      <c r="EAW10" s="13"/>
      <c r="EAX10"/>
      <c r="EAY10" s="13"/>
      <c r="EAZ10"/>
      <c r="EBA10" s="13"/>
      <c r="EBB10"/>
      <c r="EBC10" s="13"/>
      <c r="EBD10"/>
      <c r="EBE10" s="13"/>
      <c r="EBF10"/>
      <c r="EBG10" s="13"/>
      <c r="EBH10"/>
      <c r="EBI10" s="13"/>
      <c r="EBJ10"/>
      <c r="EBK10" s="13"/>
      <c r="EBL10"/>
      <c r="EBM10" s="13"/>
      <c r="EBN10"/>
      <c r="EBO10" s="13"/>
      <c r="EBP10"/>
      <c r="EBQ10" s="13"/>
      <c r="EBR10"/>
      <c r="EBS10" s="13"/>
      <c r="EBT10"/>
      <c r="EBU10" s="13"/>
      <c r="EBV10"/>
      <c r="EBW10" s="13"/>
      <c r="EBX10"/>
      <c r="EBY10" s="13"/>
      <c r="EBZ10"/>
      <c r="ECA10" s="13"/>
      <c r="ECB10"/>
      <c r="ECC10" s="13"/>
      <c r="ECD10"/>
      <c r="ECE10" s="13"/>
      <c r="ECF10"/>
      <c r="ECG10" s="13"/>
      <c r="ECH10"/>
      <c r="ECI10" s="13"/>
      <c r="ECJ10"/>
      <c r="ECK10" s="13"/>
      <c r="ECL10"/>
      <c r="ECM10" s="13"/>
      <c r="ECN10"/>
      <c r="ECO10" s="13"/>
      <c r="ECP10"/>
      <c r="ECQ10" s="13"/>
      <c r="ECR10"/>
      <c r="ECS10" s="13"/>
      <c r="ECT10"/>
      <c r="ECU10" s="13"/>
      <c r="ECV10"/>
      <c r="ECW10" s="13"/>
      <c r="ECX10"/>
      <c r="ECY10" s="13"/>
      <c r="ECZ10"/>
      <c r="EDA10" s="13"/>
      <c r="EDB10"/>
      <c r="EDC10" s="13"/>
      <c r="EDD10"/>
      <c r="EDE10" s="13"/>
      <c r="EDF10"/>
      <c r="EDG10" s="13"/>
      <c r="EDH10"/>
      <c r="EDI10" s="13"/>
      <c r="EDJ10"/>
      <c r="EDK10" s="13"/>
      <c r="EDL10"/>
      <c r="EDM10" s="13"/>
      <c r="EDN10"/>
      <c r="EDO10" s="13"/>
      <c r="EDP10"/>
      <c r="EDQ10" s="13"/>
      <c r="EDR10"/>
      <c r="EDS10" s="13"/>
      <c r="EDT10"/>
      <c r="EDU10" s="13"/>
      <c r="EDV10"/>
      <c r="EDW10" s="13"/>
      <c r="EDX10"/>
      <c r="EDY10" s="13"/>
      <c r="EDZ10"/>
      <c r="EEA10" s="13"/>
      <c r="EEB10"/>
      <c r="EEC10" s="13"/>
      <c r="EED10"/>
      <c r="EEE10" s="13"/>
      <c r="EEF10"/>
      <c r="EEG10" s="13"/>
      <c r="EEH10"/>
      <c r="EEI10" s="13"/>
      <c r="EEJ10"/>
      <c r="EEK10" s="13"/>
      <c r="EEL10"/>
      <c r="EEM10" s="13"/>
      <c r="EEN10"/>
      <c r="EEO10" s="13"/>
      <c r="EEP10"/>
      <c r="EEQ10" s="13"/>
      <c r="EER10"/>
      <c r="EES10" s="13"/>
      <c r="EET10"/>
      <c r="EEU10" s="13"/>
      <c r="EEV10"/>
      <c r="EEW10" s="13"/>
      <c r="EEX10"/>
      <c r="EEY10" s="13"/>
      <c r="EEZ10"/>
      <c r="EFA10" s="13"/>
      <c r="EFB10"/>
      <c r="EFC10" s="13"/>
      <c r="EFD10"/>
      <c r="EFE10" s="13"/>
      <c r="EFF10"/>
      <c r="EFG10" s="13"/>
      <c r="EFH10"/>
      <c r="EFI10" s="13"/>
      <c r="EFJ10"/>
      <c r="EFK10" s="13"/>
      <c r="EFL10"/>
      <c r="EFM10" s="13"/>
      <c r="EFN10"/>
      <c r="EFO10" s="13"/>
      <c r="EFP10"/>
      <c r="EFQ10" s="13"/>
      <c r="EFR10"/>
      <c r="EFS10" s="13"/>
      <c r="EFT10"/>
      <c r="EFU10" s="13"/>
      <c r="EFV10"/>
      <c r="EFW10" s="13"/>
      <c r="EFX10"/>
      <c r="EFY10" s="13"/>
      <c r="EFZ10"/>
      <c r="EGA10" s="13"/>
      <c r="EGB10"/>
      <c r="EGC10" s="13"/>
      <c r="EGD10"/>
      <c r="EGE10" s="13"/>
      <c r="EGF10"/>
      <c r="EGG10" s="13"/>
      <c r="EGH10"/>
      <c r="EGI10" s="13"/>
      <c r="EGJ10"/>
      <c r="EGK10" s="13"/>
      <c r="EGL10"/>
      <c r="EGM10" s="13"/>
      <c r="EGN10"/>
      <c r="EGO10" s="13"/>
      <c r="EGP10"/>
      <c r="EGQ10" s="13"/>
      <c r="EGR10"/>
      <c r="EGS10" s="13"/>
      <c r="EGT10"/>
      <c r="EGU10" s="13"/>
      <c r="EGV10"/>
      <c r="EGW10" s="13"/>
      <c r="EGX10"/>
      <c r="EGY10" s="13"/>
      <c r="EGZ10"/>
      <c r="EHA10" s="13"/>
      <c r="EHB10"/>
      <c r="EHC10" s="13"/>
      <c r="EHD10"/>
      <c r="EHE10" s="13"/>
      <c r="EHF10"/>
      <c r="EHG10" s="13"/>
      <c r="EHH10"/>
      <c r="EHI10" s="13"/>
      <c r="EHJ10"/>
      <c r="EHK10" s="13"/>
      <c r="EHL10"/>
      <c r="EHM10" s="13"/>
      <c r="EHN10"/>
      <c r="EHO10" s="13"/>
      <c r="EHP10"/>
      <c r="EHQ10" s="13"/>
      <c r="EHR10"/>
      <c r="EHS10" s="13"/>
      <c r="EHT10"/>
      <c r="EHU10" s="13"/>
      <c r="EHV10"/>
      <c r="EHW10" s="13"/>
      <c r="EHX10"/>
      <c r="EHY10" s="13"/>
      <c r="EHZ10"/>
      <c r="EIA10" s="13"/>
      <c r="EIB10"/>
      <c r="EIC10" s="13"/>
      <c r="EID10"/>
      <c r="EIE10" s="13"/>
      <c r="EIF10"/>
      <c r="EIG10" s="13"/>
      <c r="EIH10"/>
      <c r="EII10" s="13"/>
      <c r="EIJ10"/>
      <c r="EIK10" s="13"/>
      <c r="EIL10"/>
      <c r="EIM10" s="13"/>
      <c r="EIN10"/>
      <c r="EIO10" s="13"/>
      <c r="EIP10"/>
      <c r="EIQ10" s="13"/>
      <c r="EIR10"/>
      <c r="EIS10" s="13"/>
      <c r="EIT10"/>
      <c r="EIU10" s="13"/>
      <c r="EIV10"/>
      <c r="EIW10" s="13"/>
      <c r="EIX10"/>
      <c r="EIY10" s="13"/>
      <c r="EIZ10"/>
      <c r="EJA10" s="13"/>
      <c r="EJB10"/>
      <c r="EJC10" s="13"/>
      <c r="EJD10"/>
      <c r="EJE10" s="13"/>
      <c r="EJF10"/>
      <c r="EJG10" s="13"/>
      <c r="EJH10"/>
      <c r="EJI10" s="13"/>
      <c r="EJJ10"/>
      <c r="EJK10" s="13"/>
      <c r="EJL10"/>
      <c r="EJM10" s="13"/>
      <c r="EJN10"/>
      <c r="EJO10" s="13"/>
      <c r="EJP10"/>
      <c r="EJQ10" s="13"/>
      <c r="EJR10"/>
      <c r="EJS10" s="13"/>
      <c r="EJT10"/>
      <c r="EJU10" s="13"/>
      <c r="EJV10"/>
      <c r="EJW10" s="13"/>
      <c r="EJX10"/>
      <c r="EJY10" s="13"/>
      <c r="EJZ10"/>
      <c r="EKA10" s="13"/>
      <c r="EKB10"/>
      <c r="EKC10" s="13"/>
      <c r="EKD10"/>
      <c r="EKE10" s="13"/>
      <c r="EKF10"/>
      <c r="EKG10" s="13"/>
      <c r="EKH10"/>
      <c r="EKI10" s="13"/>
      <c r="EKJ10"/>
      <c r="EKK10" s="13"/>
      <c r="EKL10"/>
      <c r="EKM10" s="13"/>
      <c r="EKN10"/>
      <c r="EKO10" s="13"/>
      <c r="EKP10"/>
      <c r="EKQ10" s="13"/>
      <c r="EKR10"/>
      <c r="EKS10" s="13"/>
      <c r="EKT10"/>
      <c r="EKU10" s="13"/>
      <c r="EKV10"/>
      <c r="EKW10" s="13"/>
      <c r="EKX10"/>
      <c r="EKY10" s="13"/>
      <c r="EKZ10"/>
      <c r="ELA10" s="13"/>
      <c r="ELB10"/>
      <c r="ELC10" s="13"/>
      <c r="ELD10"/>
      <c r="ELE10" s="13"/>
      <c r="ELF10"/>
      <c r="ELG10" s="13"/>
      <c r="ELH10"/>
      <c r="ELI10" s="13"/>
      <c r="ELJ10"/>
      <c r="ELK10" s="13"/>
      <c r="ELL10"/>
      <c r="ELM10" s="13"/>
      <c r="ELN10"/>
      <c r="ELO10" s="13"/>
      <c r="ELP10"/>
      <c r="ELQ10" s="13"/>
      <c r="ELR10"/>
      <c r="ELS10" s="13"/>
      <c r="ELT10"/>
      <c r="ELU10" s="13"/>
      <c r="ELV10"/>
      <c r="ELW10" s="13"/>
      <c r="ELX10"/>
      <c r="ELY10" s="13"/>
      <c r="ELZ10"/>
      <c r="EMA10" s="13"/>
      <c r="EMB10"/>
      <c r="EMC10" s="13"/>
      <c r="EMD10"/>
      <c r="EME10" s="13"/>
      <c r="EMF10"/>
      <c r="EMG10" s="13"/>
      <c r="EMH10"/>
      <c r="EMI10" s="13"/>
      <c r="EMJ10"/>
      <c r="EMK10" s="13"/>
      <c r="EML10"/>
      <c r="EMM10" s="13"/>
      <c r="EMN10"/>
      <c r="EMO10" s="13"/>
      <c r="EMP10"/>
      <c r="EMQ10" s="13"/>
      <c r="EMR10"/>
      <c r="EMS10" s="13"/>
      <c r="EMT10"/>
      <c r="EMU10" s="13"/>
      <c r="EMV10"/>
      <c r="EMW10" s="13"/>
      <c r="EMX10"/>
      <c r="EMY10" s="13"/>
      <c r="EMZ10"/>
      <c r="ENA10" s="13"/>
      <c r="ENB10"/>
      <c r="ENC10" s="13"/>
      <c r="END10"/>
      <c r="ENE10" s="13"/>
      <c r="ENF10"/>
      <c r="ENG10" s="13"/>
      <c r="ENH10"/>
      <c r="ENI10" s="13"/>
      <c r="ENJ10"/>
      <c r="ENK10" s="13"/>
      <c r="ENL10"/>
      <c r="ENM10" s="13"/>
      <c r="ENN10"/>
      <c r="ENO10" s="13"/>
      <c r="ENP10"/>
      <c r="ENQ10" s="13"/>
      <c r="ENR10"/>
      <c r="ENS10" s="13"/>
      <c r="ENT10"/>
      <c r="ENU10" s="13"/>
      <c r="ENV10"/>
      <c r="ENW10" s="13"/>
      <c r="ENX10"/>
      <c r="ENY10" s="13"/>
      <c r="ENZ10"/>
      <c r="EOA10" s="13"/>
      <c r="EOB10"/>
      <c r="EOC10" s="13"/>
      <c r="EOD10"/>
      <c r="EOE10" s="13"/>
      <c r="EOF10"/>
      <c r="EOG10" s="13"/>
      <c r="EOH10"/>
      <c r="EOI10" s="13"/>
      <c r="EOJ10"/>
      <c r="EOK10" s="13"/>
      <c r="EOL10"/>
      <c r="EOM10" s="13"/>
      <c r="EON10"/>
      <c r="EOO10" s="13"/>
      <c r="EOP10"/>
      <c r="EOQ10" s="13"/>
      <c r="EOR10"/>
      <c r="EOS10" s="13"/>
      <c r="EOT10"/>
      <c r="EOU10" s="13"/>
      <c r="EOV10"/>
      <c r="EOW10" s="13"/>
      <c r="EOX10"/>
      <c r="EOY10" s="13"/>
      <c r="EOZ10"/>
      <c r="EPA10" s="13"/>
      <c r="EPB10"/>
      <c r="EPC10" s="13"/>
      <c r="EPD10"/>
      <c r="EPE10" s="13"/>
      <c r="EPF10"/>
      <c r="EPG10" s="13"/>
      <c r="EPH10"/>
      <c r="EPI10" s="13"/>
      <c r="EPJ10"/>
      <c r="EPK10" s="13"/>
      <c r="EPL10"/>
      <c r="EPM10" s="13"/>
      <c r="EPN10"/>
      <c r="EPO10" s="13"/>
      <c r="EPP10"/>
      <c r="EPQ10" s="13"/>
      <c r="EPR10"/>
      <c r="EPS10" s="13"/>
      <c r="EPT10"/>
      <c r="EPU10" s="13"/>
      <c r="EPV10"/>
      <c r="EPW10" s="13"/>
      <c r="EPX10"/>
      <c r="EPY10" s="13"/>
      <c r="EPZ10"/>
      <c r="EQA10" s="13"/>
      <c r="EQB10"/>
      <c r="EQC10" s="13"/>
      <c r="EQD10"/>
      <c r="EQE10" s="13"/>
      <c r="EQF10"/>
      <c r="EQG10" s="13"/>
      <c r="EQH10"/>
      <c r="EQI10" s="13"/>
      <c r="EQJ10"/>
      <c r="EQK10" s="13"/>
      <c r="EQL10"/>
      <c r="EQM10" s="13"/>
      <c r="EQN10"/>
      <c r="EQO10" s="13"/>
      <c r="EQP10"/>
      <c r="EQQ10" s="13"/>
      <c r="EQR10"/>
      <c r="EQS10" s="13"/>
      <c r="EQT10"/>
      <c r="EQU10" s="13"/>
      <c r="EQV10"/>
      <c r="EQW10" s="13"/>
      <c r="EQX10"/>
      <c r="EQY10" s="13"/>
      <c r="EQZ10"/>
      <c r="ERA10" s="13"/>
      <c r="ERB10"/>
      <c r="ERC10" s="13"/>
      <c r="ERD10"/>
      <c r="ERE10" s="13"/>
      <c r="ERF10"/>
      <c r="ERG10" s="13"/>
      <c r="ERH10"/>
      <c r="ERI10" s="13"/>
      <c r="ERJ10"/>
      <c r="ERK10" s="13"/>
      <c r="ERL10"/>
      <c r="ERM10" s="13"/>
      <c r="ERN10"/>
      <c r="ERO10" s="13"/>
      <c r="ERP10"/>
      <c r="ERQ10" s="13"/>
      <c r="ERR10"/>
      <c r="ERS10" s="13"/>
      <c r="ERT10"/>
      <c r="ERU10" s="13"/>
      <c r="ERV10"/>
      <c r="ERW10" s="13"/>
      <c r="ERX10"/>
      <c r="ERY10" s="13"/>
      <c r="ERZ10"/>
      <c r="ESA10" s="13"/>
      <c r="ESB10"/>
      <c r="ESC10" s="13"/>
      <c r="ESD10"/>
      <c r="ESE10" s="13"/>
      <c r="ESF10"/>
      <c r="ESG10" s="13"/>
      <c r="ESH10"/>
      <c r="ESI10" s="13"/>
      <c r="ESJ10"/>
      <c r="ESK10" s="13"/>
      <c r="ESL10"/>
      <c r="ESM10" s="13"/>
      <c r="ESN10"/>
      <c r="ESO10" s="13"/>
      <c r="ESP10"/>
      <c r="ESQ10" s="13"/>
      <c r="ESR10"/>
      <c r="ESS10" s="13"/>
      <c r="EST10"/>
      <c r="ESU10" s="13"/>
      <c r="ESV10"/>
      <c r="ESW10" s="13"/>
      <c r="ESX10"/>
      <c r="ESY10" s="13"/>
      <c r="ESZ10"/>
      <c r="ETA10" s="13"/>
      <c r="ETB10"/>
      <c r="ETC10" s="13"/>
      <c r="ETD10"/>
      <c r="ETE10" s="13"/>
      <c r="ETF10"/>
      <c r="ETG10" s="13"/>
      <c r="ETH10"/>
      <c r="ETI10" s="13"/>
      <c r="ETJ10"/>
      <c r="ETK10" s="13"/>
      <c r="ETL10"/>
      <c r="ETM10" s="13"/>
      <c r="ETN10"/>
      <c r="ETO10" s="13"/>
      <c r="ETP10"/>
      <c r="ETQ10" s="13"/>
      <c r="ETR10"/>
      <c r="ETS10" s="13"/>
      <c r="ETT10"/>
      <c r="ETU10" s="13"/>
      <c r="ETV10"/>
      <c r="ETW10" s="13"/>
      <c r="ETX10"/>
      <c r="ETY10" s="13"/>
      <c r="ETZ10"/>
      <c r="EUA10" s="13"/>
      <c r="EUB10"/>
      <c r="EUC10" s="13"/>
      <c r="EUD10"/>
      <c r="EUE10" s="13"/>
      <c r="EUF10"/>
      <c r="EUG10" s="13"/>
      <c r="EUH10"/>
      <c r="EUI10" s="13"/>
      <c r="EUJ10"/>
      <c r="EUK10" s="13"/>
      <c r="EUL10"/>
      <c r="EUM10" s="13"/>
      <c r="EUN10"/>
      <c r="EUO10" s="13"/>
      <c r="EUP10"/>
      <c r="EUQ10" s="13"/>
      <c r="EUR10"/>
      <c r="EUS10" s="13"/>
      <c r="EUT10"/>
      <c r="EUU10" s="13"/>
      <c r="EUV10"/>
      <c r="EUW10" s="13"/>
      <c r="EUX10"/>
      <c r="EUY10" s="13"/>
      <c r="EUZ10"/>
      <c r="EVA10" s="13"/>
      <c r="EVB10"/>
      <c r="EVC10" s="13"/>
      <c r="EVD10"/>
      <c r="EVE10" s="13"/>
      <c r="EVF10"/>
      <c r="EVG10" s="13"/>
      <c r="EVH10"/>
      <c r="EVI10" s="13"/>
      <c r="EVJ10"/>
      <c r="EVK10" s="13"/>
      <c r="EVL10"/>
      <c r="EVM10" s="13"/>
      <c r="EVN10"/>
      <c r="EVO10" s="13"/>
      <c r="EVP10"/>
      <c r="EVQ10" s="13"/>
      <c r="EVR10"/>
      <c r="EVS10" s="13"/>
      <c r="EVT10"/>
      <c r="EVU10" s="13"/>
      <c r="EVV10"/>
      <c r="EVW10" s="13"/>
      <c r="EVX10"/>
      <c r="EVY10" s="13"/>
      <c r="EVZ10"/>
      <c r="EWA10" s="13"/>
      <c r="EWB10"/>
      <c r="EWC10" s="13"/>
      <c r="EWD10"/>
      <c r="EWE10" s="13"/>
      <c r="EWF10"/>
      <c r="EWG10" s="13"/>
      <c r="EWH10"/>
      <c r="EWI10" s="13"/>
      <c r="EWJ10"/>
      <c r="EWK10" s="13"/>
      <c r="EWL10"/>
      <c r="EWM10" s="13"/>
      <c r="EWN10"/>
      <c r="EWO10" s="13"/>
      <c r="EWP10"/>
      <c r="EWQ10" s="13"/>
      <c r="EWR10"/>
      <c r="EWS10" s="13"/>
      <c r="EWT10"/>
      <c r="EWU10" s="13"/>
      <c r="EWV10"/>
      <c r="EWW10" s="13"/>
      <c r="EWX10"/>
      <c r="EWY10" s="13"/>
      <c r="EWZ10"/>
      <c r="EXA10" s="13"/>
      <c r="EXB10"/>
      <c r="EXC10" s="13"/>
      <c r="EXD10"/>
      <c r="EXE10" s="13"/>
      <c r="EXF10"/>
      <c r="EXG10" s="13"/>
      <c r="EXH10"/>
      <c r="EXI10" s="13"/>
      <c r="EXJ10"/>
      <c r="EXK10" s="13"/>
      <c r="EXL10"/>
      <c r="EXM10" s="13"/>
      <c r="EXN10"/>
      <c r="EXO10" s="13"/>
      <c r="EXP10"/>
      <c r="EXQ10" s="13"/>
      <c r="EXR10"/>
      <c r="EXS10" s="13"/>
      <c r="EXT10"/>
      <c r="EXU10" s="13"/>
      <c r="EXV10"/>
      <c r="EXW10" s="13"/>
      <c r="EXX10"/>
      <c r="EXY10" s="13"/>
      <c r="EXZ10"/>
      <c r="EYA10" s="13"/>
      <c r="EYB10"/>
      <c r="EYC10" s="13"/>
      <c r="EYD10"/>
      <c r="EYE10" s="13"/>
      <c r="EYF10"/>
      <c r="EYG10" s="13"/>
      <c r="EYH10"/>
      <c r="EYI10" s="13"/>
      <c r="EYJ10"/>
      <c r="EYK10" s="13"/>
      <c r="EYL10"/>
      <c r="EYM10" s="13"/>
      <c r="EYN10"/>
      <c r="EYO10" s="13"/>
      <c r="EYP10"/>
      <c r="EYQ10" s="13"/>
      <c r="EYR10"/>
      <c r="EYS10" s="13"/>
      <c r="EYT10"/>
      <c r="EYU10" s="13"/>
      <c r="EYV10"/>
      <c r="EYW10" s="13"/>
      <c r="EYX10"/>
      <c r="EYY10" s="13"/>
      <c r="EYZ10"/>
      <c r="EZA10" s="13"/>
      <c r="EZB10"/>
      <c r="EZC10" s="13"/>
      <c r="EZD10"/>
      <c r="EZE10" s="13"/>
      <c r="EZF10"/>
      <c r="EZG10" s="13"/>
      <c r="EZH10"/>
      <c r="EZI10" s="13"/>
      <c r="EZJ10"/>
      <c r="EZK10" s="13"/>
      <c r="EZL10"/>
      <c r="EZM10" s="13"/>
      <c r="EZN10"/>
      <c r="EZO10" s="13"/>
      <c r="EZP10"/>
      <c r="EZQ10" s="13"/>
      <c r="EZR10"/>
      <c r="EZS10" s="13"/>
      <c r="EZT10"/>
      <c r="EZU10" s="13"/>
      <c r="EZV10"/>
      <c r="EZW10" s="13"/>
      <c r="EZX10"/>
      <c r="EZY10" s="13"/>
      <c r="EZZ10"/>
      <c r="FAA10" s="13"/>
      <c r="FAB10"/>
      <c r="FAC10" s="13"/>
      <c r="FAD10"/>
      <c r="FAE10" s="13"/>
      <c r="FAF10"/>
      <c r="FAG10" s="13"/>
      <c r="FAH10"/>
      <c r="FAI10" s="13"/>
      <c r="FAJ10"/>
      <c r="FAK10" s="13"/>
      <c r="FAL10"/>
      <c r="FAM10" s="13"/>
      <c r="FAN10"/>
      <c r="FAO10" s="13"/>
      <c r="FAP10"/>
      <c r="FAQ10" s="13"/>
      <c r="FAR10"/>
      <c r="FAS10" s="13"/>
      <c r="FAT10"/>
      <c r="FAU10" s="13"/>
      <c r="FAV10"/>
      <c r="FAW10" s="13"/>
      <c r="FAX10"/>
      <c r="FAY10" s="13"/>
      <c r="FAZ10"/>
      <c r="FBA10" s="13"/>
      <c r="FBB10"/>
      <c r="FBC10" s="13"/>
      <c r="FBD10"/>
      <c r="FBE10" s="13"/>
      <c r="FBF10"/>
      <c r="FBG10" s="13"/>
      <c r="FBH10"/>
      <c r="FBI10" s="13"/>
      <c r="FBJ10"/>
      <c r="FBK10" s="13"/>
      <c r="FBL10"/>
      <c r="FBM10" s="13"/>
      <c r="FBN10"/>
      <c r="FBO10" s="13"/>
      <c r="FBP10"/>
      <c r="FBQ10" s="13"/>
      <c r="FBR10"/>
      <c r="FBS10" s="13"/>
      <c r="FBT10"/>
      <c r="FBU10" s="13"/>
      <c r="FBV10"/>
      <c r="FBW10" s="13"/>
      <c r="FBX10"/>
      <c r="FBY10" s="13"/>
      <c r="FBZ10"/>
      <c r="FCA10" s="13"/>
      <c r="FCB10"/>
      <c r="FCC10" s="13"/>
      <c r="FCD10"/>
      <c r="FCE10" s="13"/>
      <c r="FCF10"/>
      <c r="FCG10" s="13"/>
      <c r="FCH10"/>
      <c r="FCI10" s="13"/>
      <c r="FCJ10"/>
      <c r="FCK10" s="13"/>
      <c r="FCL10"/>
      <c r="FCM10" s="13"/>
      <c r="FCN10"/>
      <c r="FCO10" s="13"/>
      <c r="FCP10"/>
      <c r="FCQ10" s="13"/>
      <c r="FCR10"/>
      <c r="FCS10" s="13"/>
      <c r="FCT10"/>
      <c r="FCU10" s="13"/>
      <c r="FCV10"/>
      <c r="FCW10" s="13"/>
      <c r="FCX10"/>
      <c r="FCY10" s="13"/>
      <c r="FCZ10"/>
      <c r="FDA10" s="13"/>
      <c r="FDB10"/>
      <c r="FDC10" s="13"/>
      <c r="FDD10"/>
      <c r="FDE10" s="13"/>
      <c r="FDF10"/>
      <c r="FDG10" s="13"/>
      <c r="FDH10"/>
      <c r="FDI10" s="13"/>
      <c r="FDJ10"/>
      <c r="FDK10" s="13"/>
      <c r="FDL10"/>
      <c r="FDM10" s="13"/>
      <c r="FDN10"/>
      <c r="FDO10" s="13"/>
      <c r="FDP10"/>
      <c r="FDQ10" s="13"/>
      <c r="FDR10"/>
      <c r="FDS10" s="13"/>
      <c r="FDT10"/>
      <c r="FDU10" s="13"/>
      <c r="FDV10"/>
      <c r="FDW10" s="13"/>
      <c r="FDX10"/>
      <c r="FDY10" s="13"/>
      <c r="FDZ10"/>
      <c r="FEA10" s="13"/>
      <c r="FEB10"/>
      <c r="FEC10" s="13"/>
      <c r="FED10"/>
      <c r="FEE10" s="13"/>
      <c r="FEF10"/>
      <c r="FEG10" s="13"/>
      <c r="FEH10"/>
      <c r="FEI10" s="13"/>
      <c r="FEJ10"/>
      <c r="FEK10" s="13"/>
      <c r="FEL10"/>
      <c r="FEM10" s="13"/>
      <c r="FEN10"/>
      <c r="FEO10" s="13"/>
      <c r="FEP10"/>
      <c r="FEQ10" s="13"/>
      <c r="FER10"/>
      <c r="FES10" s="13"/>
      <c r="FET10"/>
      <c r="FEU10" s="13"/>
      <c r="FEV10"/>
      <c r="FEW10" s="13"/>
      <c r="FEX10"/>
      <c r="FEY10" s="13"/>
      <c r="FEZ10"/>
      <c r="FFA10" s="13"/>
      <c r="FFB10"/>
      <c r="FFC10" s="13"/>
      <c r="FFD10"/>
      <c r="FFE10" s="13"/>
      <c r="FFF10"/>
      <c r="FFG10" s="13"/>
      <c r="FFH10"/>
      <c r="FFI10" s="13"/>
      <c r="FFJ10"/>
      <c r="FFK10" s="13"/>
      <c r="FFL10"/>
      <c r="FFM10" s="13"/>
      <c r="FFN10"/>
      <c r="FFO10" s="13"/>
      <c r="FFP10"/>
      <c r="FFQ10" s="13"/>
      <c r="FFR10"/>
      <c r="FFS10" s="13"/>
      <c r="FFT10"/>
      <c r="FFU10" s="13"/>
      <c r="FFV10"/>
      <c r="FFW10" s="13"/>
      <c r="FFX10"/>
      <c r="FFY10" s="13"/>
      <c r="FFZ10"/>
      <c r="FGA10" s="13"/>
      <c r="FGB10"/>
      <c r="FGC10" s="13"/>
      <c r="FGD10"/>
      <c r="FGE10" s="13"/>
      <c r="FGF10"/>
      <c r="FGG10" s="13"/>
      <c r="FGH10"/>
      <c r="FGI10" s="13"/>
      <c r="FGJ10"/>
      <c r="FGK10" s="13"/>
      <c r="FGL10"/>
      <c r="FGM10" s="13"/>
      <c r="FGN10"/>
      <c r="FGO10" s="13"/>
      <c r="FGP10"/>
      <c r="FGQ10" s="13"/>
      <c r="FGR10"/>
      <c r="FGS10" s="13"/>
      <c r="FGT10"/>
      <c r="FGU10" s="13"/>
      <c r="FGV10"/>
      <c r="FGW10" s="13"/>
      <c r="FGX10"/>
      <c r="FGY10" s="13"/>
      <c r="FGZ10"/>
      <c r="FHA10" s="13"/>
      <c r="FHB10"/>
      <c r="FHC10" s="13"/>
      <c r="FHD10"/>
      <c r="FHE10" s="13"/>
      <c r="FHF10"/>
      <c r="FHG10" s="13"/>
      <c r="FHH10"/>
      <c r="FHI10" s="13"/>
      <c r="FHJ10"/>
      <c r="FHK10" s="13"/>
      <c r="FHL10"/>
      <c r="FHM10" s="13"/>
      <c r="FHN10"/>
      <c r="FHO10" s="13"/>
      <c r="FHP10"/>
      <c r="FHQ10" s="13"/>
      <c r="FHR10"/>
      <c r="FHS10" s="13"/>
      <c r="FHT10"/>
      <c r="FHU10" s="13"/>
      <c r="FHV10"/>
      <c r="FHW10" s="13"/>
      <c r="FHX10"/>
      <c r="FHY10" s="13"/>
      <c r="FHZ10"/>
      <c r="FIA10" s="13"/>
      <c r="FIB10"/>
      <c r="FIC10" s="13"/>
      <c r="FID10"/>
      <c r="FIE10" s="13"/>
      <c r="FIF10"/>
      <c r="FIG10" s="13"/>
      <c r="FIH10"/>
      <c r="FII10" s="13"/>
      <c r="FIJ10"/>
      <c r="FIK10" s="13"/>
      <c r="FIL10"/>
      <c r="FIM10" s="13"/>
      <c r="FIN10"/>
      <c r="FIO10" s="13"/>
      <c r="FIP10"/>
      <c r="FIQ10" s="13"/>
      <c r="FIR10"/>
      <c r="FIS10" s="13"/>
      <c r="FIT10"/>
      <c r="FIU10" s="13"/>
      <c r="FIV10"/>
      <c r="FIW10" s="13"/>
      <c r="FIX10"/>
      <c r="FIY10" s="13"/>
      <c r="FIZ10"/>
      <c r="FJA10" s="13"/>
      <c r="FJB10"/>
      <c r="FJC10" s="13"/>
      <c r="FJD10"/>
      <c r="FJE10" s="13"/>
      <c r="FJF10"/>
      <c r="FJG10" s="13"/>
      <c r="FJH10"/>
      <c r="FJI10" s="13"/>
      <c r="FJJ10"/>
      <c r="FJK10" s="13"/>
      <c r="FJL10"/>
      <c r="FJM10" s="13"/>
      <c r="FJN10"/>
      <c r="FJO10" s="13"/>
      <c r="FJP10"/>
      <c r="FJQ10" s="13"/>
      <c r="FJR10"/>
      <c r="FJS10" s="13"/>
      <c r="FJT10"/>
      <c r="FJU10" s="13"/>
      <c r="FJV10"/>
      <c r="FJW10" s="13"/>
      <c r="FJX10"/>
      <c r="FJY10" s="13"/>
      <c r="FJZ10"/>
      <c r="FKA10" s="13"/>
      <c r="FKB10"/>
      <c r="FKC10" s="13"/>
      <c r="FKD10"/>
      <c r="FKE10" s="13"/>
      <c r="FKF10"/>
      <c r="FKG10" s="13"/>
      <c r="FKH10"/>
      <c r="FKI10" s="13"/>
      <c r="FKJ10"/>
      <c r="FKK10" s="13"/>
      <c r="FKL10"/>
      <c r="FKM10" s="13"/>
      <c r="FKN10"/>
      <c r="FKO10" s="13"/>
      <c r="FKP10"/>
      <c r="FKQ10" s="13"/>
      <c r="FKR10"/>
      <c r="FKS10" s="13"/>
      <c r="FKT10"/>
      <c r="FKU10" s="13"/>
      <c r="FKV10"/>
      <c r="FKW10" s="13"/>
      <c r="FKX10"/>
      <c r="FKY10" s="13"/>
      <c r="FKZ10"/>
      <c r="FLA10" s="13"/>
      <c r="FLB10"/>
      <c r="FLC10" s="13"/>
      <c r="FLD10"/>
      <c r="FLE10" s="13"/>
      <c r="FLF10"/>
      <c r="FLG10" s="13"/>
      <c r="FLH10"/>
      <c r="FLI10" s="13"/>
      <c r="FLJ10"/>
      <c r="FLK10" s="13"/>
      <c r="FLL10"/>
      <c r="FLM10" s="13"/>
      <c r="FLN10"/>
      <c r="FLO10" s="13"/>
      <c r="FLP10"/>
      <c r="FLQ10" s="13"/>
      <c r="FLR10"/>
      <c r="FLS10" s="13"/>
      <c r="FLT10"/>
      <c r="FLU10" s="13"/>
      <c r="FLV10"/>
      <c r="FLW10" s="13"/>
      <c r="FLX10"/>
      <c r="FLY10" s="13"/>
      <c r="FLZ10"/>
      <c r="FMA10" s="13"/>
      <c r="FMB10"/>
      <c r="FMC10" s="13"/>
      <c r="FMD10"/>
      <c r="FME10" s="13"/>
      <c r="FMF10"/>
      <c r="FMG10" s="13"/>
      <c r="FMH10"/>
      <c r="FMI10" s="13"/>
      <c r="FMJ10"/>
      <c r="FMK10" s="13"/>
      <c r="FML10"/>
      <c r="FMM10" s="13"/>
      <c r="FMN10"/>
      <c r="FMO10" s="13"/>
      <c r="FMP10"/>
      <c r="FMQ10" s="13"/>
      <c r="FMR10"/>
      <c r="FMS10" s="13"/>
      <c r="FMT10"/>
      <c r="FMU10" s="13"/>
      <c r="FMV10"/>
      <c r="FMW10" s="13"/>
      <c r="FMX10"/>
      <c r="FMY10" s="13"/>
      <c r="FMZ10"/>
      <c r="FNA10" s="13"/>
      <c r="FNB10"/>
      <c r="FNC10" s="13"/>
      <c r="FND10"/>
      <c r="FNE10" s="13"/>
      <c r="FNF10"/>
      <c r="FNG10" s="13"/>
      <c r="FNH10"/>
      <c r="FNI10" s="13"/>
      <c r="FNJ10"/>
      <c r="FNK10" s="13"/>
      <c r="FNL10"/>
      <c r="FNM10" s="13"/>
      <c r="FNN10"/>
      <c r="FNO10" s="13"/>
      <c r="FNP10"/>
      <c r="FNQ10" s="13"/>
      <c r="FNR10"/>
      <c r="FNS10" s="13"/>
      <c r="FNT10"/>
      <c r="FNU10" s="13"/>
      <c r="FNV10"/>
      <c r="FNW10" s="13"/>
      <c r="FNX10"/>
      <c r="FNY10" s="13"/>
      <c r="FNZ10"/>
      <c r="FOA10" s="13"/>
      <c r="FOB10"/>
      <c r="FOC10" s="13"/>
      <c r="FOD10"/>
      <c r="FOE10" s="13"/>
      <c r="FOF10"/>
      <c r="FOG10" s="13"/>
      <c r="FOH10"/>
      <c r="FOI10" s="13"/>
      <c r="FOJ10"/>
      <c r="FOK10" s="13"/>
      <c r="FOL10"/>
      <c r="FOM10" s="13"/>
      <c r="FON10"/>
      <c r="FOO10" s="13"/>
      <c r="FOP10"/>
      <c r="FOQ10" s="13"/>
      <c r="FOR10"/>
      <c r="FOS10" s="13"/>
      <c r="FOT10"/>
      <c r="FOU10" s="13"/>
      <c r="FOV10"/>
      <c r="FOW10" s="13"/>
      <c r="FOX10"/>
      <c r="FOY10" s="13"/>
      <c r="FOZ10"/>
      <c r="FPA10" s="13"/>
      <c r="FPB10"/>
      <c r="FPC10" s="13"/>
      <c r="FPD10"/>
      <c r="FPE10" s="13"/>
      <c r="FPF10"/>
      <c r="FPG10" s="13"/>
      <c r="FPH10"/>
      <c r="FPI10" s="13"/>
      <c r="FPJ10"/>
      <c r="FPK10" s="13"/>
      <c r="FPL10"/>
      <c r="FPM10" s="13"/>
      <c r="FPN10"/>
      <c r="FPO10" s="13"/>
      <c r="FPP10"/>
      <c r="FPQ10" s="13"/>
      <c r="FPR10"/>
      <c r="FPS10" s="13"/>
      <c r="FPT10"/>
      <c r="FPU10" s="13"/>
      <c r="FPV10"/>
      <c r="FPW10" s="13"/>
      <c r="FPX10"/>
      <c r="FPY10" s="13"/>
      <c r="FPZ10"/>
      <c r="FQA10" s="13"/>
      <c r="FQB10"/>
      <c r="FQC10" s="13"/>
      <c r="FQD10"/>
      <c r="FQE10" s="13"/>
      <c r="FQF10"/>
      <c r="FQG10" s="13"/>
      <c r="FQH10"/>
      <c r="FQI10" s="13"/>
      <c r="FQJ10"/>
      <c r="FQK10" s="13"/>
      <c r="FQL10"/>
      <c r="FQM10" s="13"/>
      <c r="FQN10"/>
      <c r="FQO10" s="13"/>
      <c r="FQP10"/>
      <c r="FQQ10" s="13"/>
      <c r="FQR10"/>
      <c r="FQS10" s="13"/>
      <c r="FQT10"/>
      <c r="FQU10" s="13"/>
      <c r="FQV10"/>
      <c r="FQW10" s="13"/>
      <c r="FQX10"/>
      <c r="FQY10" s="13"/>
      <c r="FQZ10"/>
      <c r="FRA10" s="13"/>
      <c r="FRB10"/>
      <c r="FRC10" s="13"/>
      <c r="FRD10"/>
      <c r="FRE10" s="13"/>
      <c r="FRF10"/>
      <c r="FRG10" s="13"/>
      <c r="FRH10"/>
      <c r="FRI10" s="13"/>
      <c r="FRJ10"/>
      <c r="FRK10" s="13"/>
      <c r="FRL10"/>
      <c r="FRM10" s="13"/>
      <c r="FRN10"/>
      <c r="FRO10" s="13"/>
      <c r="FRP10"/>
      <c r="FRQ10" s="13"/>
      <c r="FRR10"/>
      <c r="FRS10" s="13"/>
      <c r="FRT10"/>
      <c r="FRU10" s="13"/>
      <c r="FRV10"/>
      <c r="FRW10" s="13"/>
      <c r="FRX10"/>
      <c r="FRY10" s="13"/>
      <c r="FRZ10"/>
      <c r="FSA10" s="13"/>
      <c r="FSB10"/>
      <c r="FSC10" s="13"/>
      <c r="FSD10"/>
      <c r="FSE10" s="13"/>
      <c r="FSF10"/>
      <c r="FSG10" s="13"/>
      <c r="FSH10"/>
      <c r="FSI10" s="13"/>
      <c r="FSJ10"/>
      <c r="FSK10" s="13"/>
      <c r="FSL10"/>
      <c r="FSM10" s="13"/>
      <c r="FSN10"/>
      <c r="FSO10" s="13"/>
      <c r="FSP10"/>
      <c r="FSQ10" s="13"/>
      <c r="FSR10"/>
      <c r="FSS10" s="13"/>
      <c r="FST10"/>
      <c r="FSU10" s="13"/>
      <c r="FSV10"/>
      <c r="FSW10" s="13"/>
      <c r="FSX10"/>
      <c r="FSY10" s="13"/>
      <c r="FSZ10"/>
      <c r="FTA10" s="13"/>
      <c r="FTB10"/>
      <c r="FTC10" s="13"/>
      <c r="FTD10"/>
      <c r="FTE10" s="13"/>
      <c r="FTF10"/>
      <c r="FTG10" s="13"/>
      <c r="FTH10"/>
      <c r="FTI10" s="13"/>
      <c r="FTJ10"/>
      <c r="FTK10" s="13"/>
      <c r="FTL10"/>
      <c r="FTM10" s="13"/>
      <c r="FTN10"/>
      <c r="FTO10" s="13"/>
      <c r="FTP10"/>
      <c r="FTQ10" s="13"/>
      <c r="FTR10"/>
      <c r="FTS10" s="13"/>
      <c r="FTT10"/>
      <c r="FTU10" s="13"/>
      <c r="FTV10"/>
      <c r="FTW10" s="13"/>
      <c r="FTX10"/>
      <c r="FTY10" s="13"/>
      <c r="FTZ10"/>
      <c r="FUA10" s="13"/>
      <c r="FUB10"/>
      <c r="FUC10" s="13"/>
      <c r="FUD10"/>
      <c r="FUE10" s="13"/>
      <c r="FUF10"/>
      <c r="FUG10" s="13"/>
      <c r="FUH10"/>
      <c r="FUI10" s="13"/>
      <c r="FUJ10"/>
      <c r="FUK10" s="13"/>
      <c r="FUL10"/>
      <c r="FUM10" s="13"/>
      <c r="FUN10"/>
      <c r="FUO10" s="13"/>
      <c r="FUP10"/>
      <c r="FUQ10" s="13"/>
      <c r="FUR10"/>
      <c r="FUS10" s="13"/>
      <c r="FUT10"/>
      <c r="FUU10" s="13"/>
      <c r="FUV10"/>
      <c r="FUW10" s="13"/>
      <c r="FUX10"/>
      <c r="FUY10" s="13"/>
      <c r="FUZ10"/>
      <c r="FVA10" s="13"/>
      <c r="FVB10"/>
      <c r="FVC10" s="13"/>
      <c r="FVD10"/>
      <c r="FVE10" s="13"/>
      <c r="FVF10"/>
      <c r="FVG10" s="13"/>
      <c r="FVH10"/>
      <c r="FVI10" s="13"/>
      <c r="FVJ10"/>
      <c r="FVK10" s="13"/>
      <c r="FVL10"/>
      <c r="FVM10" s="13"/>
      <c r="FVN10"/>
      <c r="FVO10" s="13"/>
      <c r="FVP10"/>
      <c r="FVQ10" s="13"/>
      <c r="FVR10"/>
      <c r="FVS10" s="13"/>
      <c r="FVT10"/>
      <c r="FVU10" s="13"/>
      <c r="FVV10"/>
      <c r="FVW10" s="13"/>
      <c r="FVX10"/>
      <c r="FVY10" s="13"/>
      <c r="FVZ10"/>
      <c r="FWA10" s="13"/>
      <c r="FWB10"/>
      <c r="FWC10" s="13"/>
      <c r="FWD10"/>
      <c r="FWE10" s="13"/>
      <c r="FWF10"/>
      <c r="FWG10" s="13"/>
      <c r="FWH10"/>
      <c r="FWI10" s="13"/>
      <c r="FWJ10"/>
      <c r="FWK10" s="13"/>
      <c r="FWL10"/>
      <c r="FWM10" s="13"/>
      <c r="FWN10"/>
      <c r="FWO10" s="13"/>
      <c r="FWP10"/>
      <c r="FWQ10" s="13"/>
      <c r="FWR10"/>
      <c r="FWS10" s="13"/>
      <c r="FWT10"/>
      <c r="FWU10" s="13"/>
      <c r="FWV10"/>
      <c r="FWW10" s="13"/>
      <c r="FWX10"/>
      <c r="FWY10" s="13"/>
      <c r="FWZ10"/>
      <c r="FXA10" s="13"/>
      <c r="FXB10"/>
      <c r="FXC10" s="13"/>
      <c r="FXD10"/>
      <c r="FXE10" s="13"/>
      <c r="FXF10"/>
      <c r="FXG10" s="13"/>
      <c r="FXH10"/>
      <c r="FXI10" s="13"/>
      <c r="FXJ10"/>
      <c r="FXK10" s="13"/>
      <c r="FXL10"/>
      <c r="FXM10" s="13"/>
      <c r="FXN10"/>
      <c r="FXO10" s="13"/>
      <c r="FXP10"/>
      <c r="FXQ10" s="13"/>
      <c r="FXR10"/>
      <c r="FXS10" s="13"/>
      <c r="FXT10"/>
      <c r="FXU10" s="13"/>
      <c r="FXV10"/>
      <c r="FXW10" s="13"/>
      <c r="FXX10"/>
      <c r="FXY10" s="13"/>
      <c r="FXZ10"/>
      <c r="FYA10" s="13"/>
      <c r="FYB10"/>
      <c r="FYC10" s="13"/>
      <c r="FYD10"/>
      <c r="FYE10" s="13"/>
      <c r="FYF10"/>
      <c r="FYG10" s="13"/>
      <c r="FYH10"/>
      <c r="FYI10" s="13"/>
      <c r="FYJ10"/>
      <c r="FYK10" s="13"/>
      <c r="FYL10"/>
      <c r="FYM10" s="13"/>
      <c r="FYN10"/>
      <c r="FYO10" s="13"/>
      <c r="FYP10"/>
      <c r="FYQ10" s="13"/>
      <c r="FYR10"/>
      <c r="FYS10" s="13"/>
      <c r="FYT10"/>
      <c r="FYU10" s="13"/>
      <c r="FYV10"/>
      <c r="FYW10" s="13"/>
      <c r="FYX10"/>
      <c r="FYY10" s="13"/>
      <c r="FYZ10"/>
      <c r="FZA10" s="13"/>
      <c r="FZB10"/>
      <c r="FZC10" s="13"/>
      <c r="FZD10"/>
      <c r="FZE10" s="13"/>
      <c r="FZF10"/>
      <c r="FZG10" s="13"/>
      <c r="FZH10"/>
      <c r="FZI10" s="13"/>
      <c r="FZJ10"/>
      <c r="FZK10" s="13"/>
      <c r="FZL10"/>
      <c r="FZM10" s="13"/>
      <c r="FZN10"/>
      <c r="FZO10" s="13"/>
      <c r="FZP10"/>
      <c r="FZQ10" s="13"/>
      <c r="FZR10"/>
      <c r="FZS10" s="13"/>
      <c r="FZT10"/>
      <c r="FZU10" s="13"/>
      <c r="FZV10"/>
      <c r="FZW10" s="13"/>
      <c r="FZX10"/>
      <c r="FZY10" s="13"/>
      <c r="FZZ10"/>
      <c r="GAA10" s="13"/>
      <c r="GAB10"/>
      <c r="GAC10" s="13"/>
      <c r="GAD10"/>
      <c r="GAE10" s="13"/>
      <c r="GAF10"/>
      <c r="GAG10" s="13"/>
      <c r="GAH10"/>
      <c r="GAI10" s="13"/>
      <c r="GAJ10"/>
      <c r="GAK10" s="13"/>
      <c r="GAL10"/>
      <c r="GAM10" s="13"/>
      <c r="GAN10"/>
      <c r="GAO10" s="13"/>
      <c r="GAP10"/>
      <c r="GAQ10" s="13"/>
      <c r="GAR10"/>
      <c r="GAS10" s="13"/>
      <c r="GAT10"/>
      <c r="GAU10" s="13"/>
      <c r="GAV10"/>
      <c r="GAW10" s="13"/>
      <c r="GAX10"/>
      <c r="GAY10" s="13"/>
      <c r="GAZ10"/>
      <c r="GBA10" s="13"/>
      <c r="GBB10"/>
      <c r="GBC10" s="13"/>
      <c r="GBD10"/>
      <c r="GBE10" s="13"/>
      <c r="GBF10"/>
      <c r="GBG10" s="13"/>
      <c r="GBH10"/>
      <c r="GBI10" s="13"/>
      <c r="GBJ10"/>
      <c r="GBK10" s="13"/>
      <c r="GBL10"/>
      <c r="GBM10" s="13"/>
      <c r="GBN10"/>
      <c r="GBO10" s="13"/>
      <c r="GBP10"/>
      <c r="GBQ10" s="13"/>
      <c r="GBR10"/>
      <c r="GBS10" s="13"/>
      <c r="GBT10"/>
      <c r="GBU10" s="13"/>
      <c r="GBV10"/>
      <c r="GBW10" s="13"/>
      <c r="GBX10"/>
      <c r="GBY10" s="13"/>
      <c r="GBZ10"/>
      <c r="GCA10" s="13"/>
      <c r="GCB10"/>
      <c r="GCC10" s="13"/>
      <c r="GCD10"/>
      <c r="GCE10" s="13"/>
      <c r="GCF10"/>
      <c r="GCG10" s="13"/>
      <c r="GCH10"/>
      <c r="GCI10" s="13"/>
      <c r="GCJ10"/>
      <c r="GCK10" s="13"/>
      <c r="GCL10"/>
      <c r="GCM10" s="13"/>
      <c r="GCN10"/>
      <c r="GCO10" s="13"/>
      <c r="GCP10"/>
      <c r="GCQ10" s="13"/>
      <c r="GCR10"/>
      <c r="GCS10" s="13"/>
      <c r="GCT10"/>
      <c r="GCU10" s="13"/>
      <c r="GCV10"/>
      <c r="GCW10" s="13"/>
      <c r="GCX10"/>
      <c r="GCY10" s="13"/>
      <c r="GCZ10"/>
      <c r="GDA10" s="13"/>
      <c r="GDB10"/>
      <c r="GDC10" s="13"/>
      <c r="GDD10"/>
      <c r="GDE10" s="13"/>
      <c r="GDF10"/>
      <c r="GDG10" s="13"/>
      <c r="GDH10"/>
      <c r="GDI10" s="13"/>
      <c r="GDJ10"/>
      <c r="GDK10" s="13"/>
      <c r="GDL10"/>
      <c r="GDM10" s="13"/>
      <c r="GDN10"/>
      <c r="GDO10" s="13"/>
      <c r="GDP10"/>
      <c r="GDQ10" s="13"/>
      <c r="GDR10"/>
      <c r="GDS10" s="13"/>
      <c r="GDT10"/>
      <c r="GDU10" s="13"/>
      <c r="GDV10"/>
      <c r="GDW10" s="13"/>
      <c r="GDX10"/>
      <c r="GDY10" s="13"/>
      <c r="GDZ10"/>
      <c r="GEA10" s="13"/>
      <c r="GEB10"/>
      <c r="GEC10" s="13"/>
      <c r="GED10"/>
      <c r="GEE10" s="13"/>
      <c r="GEF10"/>
      <c r="GEG10" s="13"/>
      <c r="GEH10"/>
      <c r="GEI10" s="13"/>
      <c r="GEJ10"/>
      <c r="GEK10" s="13"/>
      <c r="GEL10"/>
      <c r="GEM10" s="13"/>
      <c r="GEN10"/>
      <c r="GEO10" s="13"/>
      <c r="GEP10"/>
      <c r="GEQ10" s="13"/>
      <c r="GER10"/>
      <c r="GES10" s="13"/>
      <c r="GET10"/>
      <c r="GEU10" s="13"/>
      <c r="GEV10"/>
      <c r="GEW10" s="13"/>
      <c r="GEX10"/>
      <c r="GEY10" s="13"/>
      <c r="GEZ10"/>
      <c r="GFA10" s="13"/>
      <c r="GFB10"/>
      <c r="GFC10" s="13"/>
      <c r="GFD10"/>
      <c r="GFE10" s="13"/>
      <c r="GFF10"/>
      <c r="GFG10" s="13"/>
      <c r="GFH10"/>
      <c r="GFI10" s="13"/>
      <c r="GFJ10"/>
      <c r="GFK10" s="13"/>
      <c r="GFL10"/>
      <c r="GFM10" s="13"/>
      <c r="GFN10"/>
      <c r="GFO10" s="13"/>
      <c r="GFP10"/>
      <c r="GFQ10" s="13"/>
      <c r="GFR10"/>
      <c r="GFS10" s="13"/>
      <c r="GFT10"/>
      <c r="GFU10" s="13"/>
      <c r="GFV10"/>
      <c r="GFW10" s="13"/>
      <c r="GFX10"/>
      <c r="GFY10" s="13"/>
      <c r="GFZ10"/>
      <c r="GGA10" s="13"/>
      <c r="GGB10"/>
      <c r="GGC10" s="13"/>
      <c r="GGD10"/>
      <c r="GGE10" s="13"/>
      <c r="GGF10"/>
      <c r="GGG10" s="13"/>
      <c r="GGH10"/>
      <c r="GGI10" s="13"/>
      <c r="GGJ10"/>
      <c r="GGK10" s="13"/>
      <c r="GGL10"/>
      <c r="GGM10" s="13"/>
      <c r="GGN10"/>
      <c r="GGO10" s="13"/>
      <c r="GGP10"/>
      <c r="GGQ10" s="13"/>
      <c r="GGR10"/>
      <c r="GGS10" s="13"/>
      <c r="GGT10"/>
      <c r="GGU10" s="13"/>
      <c r="GGV10"/>
      <c r="GGW10" s="13"/>
      <c r="GGX10"/>
      <c r="GGY10" s="13"/>
      <c r="GGZ10"/>
      <c r="GHA10" s="13"/>
      <c r="GHB10"/>
      <c r="GHC10" s="13"/>
      <c r="GHD10"/>
      <c r="GHE10" s="13"/>
      <c r="GHF10"/>
      <c r="GHG10" s="13"/>
      <c r="GHH10"/>
      <c r="GHI10" s="13"/>
      <c r="GHJ10"/>
      <c r="GHK10" s="13"/>
      <c r="GHL10"/>
      <c r="GHM10" s="13"/>
      <c r="GHN10"/>
      <c r="GHO10" s="13"/>
      <c r="GHP10"/>
      <c r="GHQ10" s="13"/>
      <c r="GHR10"/>
      <c r="GHS10" s="13"/>
      <c r="GHT10"/>
      <c r="GHU10" s="13"/>
      <c r="GHV10"/>
      <c r="GHW10" s="13"/>
      <c r="GHX10"/>
      <c r="GHY10" s="13"/>
      <c r="GHZ10"/>
      <c r="GIA10" s="13"/>
      <c r="GIB10"/>
      <c r="GIC10" s="13"/>
      <c r="GID10"/>
      <c r="GIE10" s="13"/>
      <c r="GIF10"/>
      <c r="GIG10" s="13"/>
      <c r="GIH10"/>
      <c r="GII10" s="13"/>
      <c r="GIJ10"/>
      <c r="GIK10" s="13"/>
      <c r="GIL10"/>
      <c r="GIM10" s="13"/>
      <c r="GIN10"/>
      <c r="GIO10" s="13"/>
      <c r="GIP10"/>
      <c r="GIQ10" s="13"/>
      <c r="GIR10"/>
      <c r="GIS10" s="13"/>
      <c r="GIT10"/>
      <c r="GIU10" s="13"/>
      <c r="GIV10"/>
      <c r="GIW10" s="13"/>
      <c r="GIX10"/>
      <c r="GIY10" s="13"/>
      <c r="GIZ10"/>
      <c r="GJA10" s="13"/>
      <c r="GJB10"/>
      <c r="GJC10" s="13"/>
      <c r="GJD10"/>
      <c r="GJE10" s="13"/>
      <c r="GJF10"/>
      <c r="GJG10" s="13"/>
      <c r="GJH10"/>
      <c r="GJI10" s="13"/>
      <c r="GJJ10"/>
      <c r="GJK10" s="13"/>
      <c r="GJL10"/>
      <c r="GJM10" s="13"/>
      <c r="GJN10"/>
      <c r="GJO10" s="13"/>
      <c r="GJP10"/>
      <c r="GJQ10" s="13"/>
      <c r="GJR10"/>
      <c r="GJS10" s="13"/>
      <c r="GJT10"/>
      <c r="GJU10" s="13"/>
      <c r="GJV10"/>
      <c r="GJW10" s="13"/>
      <c r="GJX10"/>
      <c r="GJY10" s="13"/>
      <c r="GJZ10"/>
      <c r="GKA10" s="13"/>
      <c r="GKB10"/>
      <c r="GKC10" s="13"/>
      <c r="GKD10"/>
      <c r="GKE10" s="13"/>
      <c r="GKF10"/>
      <c r="GKG10" s="13"/>
      <c r="GKH10"/>
      <c r="GKI10" s="13"/>
      <c r="GKJ10"/>
      <c r="GKK10" s="13"/>
      <c r="GKL10"/>
      <c r="GKM10" s="13"/>
      <c r="GKN10"/>
      <c r="GKO10" s="13"/>
      <c r="GKP10"/>
      <c r="GKQ10" s="13"/>
      <c r="GKR10"/>
      <c r="GKS10" s="13"/>
      <c r="GKT10"/>
      <c r="GKU10" s="13"/>
      <c r="GKV10"/>
      <c r="GKW10" s="13"/>
      <c r="GKX10"/>
      <c r="GKY10" s="13"/>
      <c r="GKZ10"/>
      <c r="GLA10" s="13"/>
      <c r="GLB10"/>
      <c r="GLC10" s="13"/>
      <c r="GLD10"/>
      <c r="GLE10" s="13"/>
      <c r="GLF10"/>
      <c r="GLG10" s="13"/>
      <c r="GLH10"/>
      <c r="GLI10" s="13"/>
      <c r="GLJ10"/>
      <c r="GLK10" s="13"/>
      <c r="GLL10"/>
      <c r="GLM10" s="13"/>
      <c r="GLN10"/>
      <c r="GLO10" s="13"/>
      <c r="GLP10"/>
      <c r="GLQ10" s="13"/>
      <c r="GLR10"/>
      <c r="GLS10" s="13"/>
      <c r="GLT10"/>
      <c r="GLU10" s="13"/>
      <c r="GLV10"/>
      <c r="GLW10" s="13"/>
      <c r="GLX10"/>
      <c r="GLY10" s="13"/>
      <c r="GLZ10"/>
      <c r="GMA10" s="13"/>
      <c r="GMB10"/>
      <c r="GMC10" s="13"/>
      <c r="GMD10"/>
      <c r="GME10" s="13"/>
      <c r="GMF10"/>
      <c r="GMG10" s="13"/>
      <c r="GMH10"/>
      <c r="GMI10" s="13"/>
      <c r="GMJ10"/>
      <c r="GMK10" s="13"/>
      <c r="GML10"/>
      <c r="GMM10" s="13"/>
      <c r="GMN10"/>
      <c r="GMO10" s="13"/>
      <c r="GMP10"/>
      <c r="GMQ10" s="13"/>
      <c r="GMR10"/>
      <c r="GMS10" s="13"/>
      <c r="GMT10"/>
      <c r="GMU10" s="13"/>
      <c r="GMV10"/>
      <c r="GMW10" s="13"/>
      <c r="GMX10"/>
      <c r="GMY10" s="13"/>
      <c r="GMZ10"/>
      <c r="GNA10" s="13"/>
      <c r="GNB10"/>
      <c r="GNC10" s="13"/>
      <c r="GND10"/>
      <c r="GNE10" s="13"/>
      <c r="GNF10"/>
      <c r="GNG10" s="13"/>
      <c r="GNH10"/>
      <c r="GNI10" s="13"/>
      <c r="GNJ10"/>
      <c r="GNK10" s="13"/>
      <c r="GNL10"/>
      <c r="GNM10" s="13"/>
      <c r="GNN10"/>
      <c r="GNO10" s="13"/>
      <c r="GNP10"/>
      <c r="GNQ10" s="13"/>
      <c r="GNR10"/>
      <c r="GNS10" s="13"/>
      <c r="GNT10"/>
      <c r="GNU10" s="13"/>
      <c r="GNV10"/>
      <c r="GNW10" s="13"/>
      <c r="GNX10"/>
      <c r="GNY10" s="13"/>
      <c r="GNZ10"/>
      <c r="GOA10" s="13"/>
      <c r="GOB10"/>
      <c r="GOC10" s="13"/>
      <c r="GOD10"/>
      <c r="GOE10" s="13"/>
      <c r="GOF10"/>
      <c r="GOG10" s="13"/>
      <c r="GOH10"/>
      <c r="GOI10" s="13"/>
      <c r="GOJ10"/>
      <c r="GOK10" s="13"/>
      <c r="GOL10"/>
      <c r="GOM10" s="13"/>
      <c r="GON10"/>
      <c r="GOO10" s="13"/>
      <c r="GOP10"/>
      <c r="GOQ10" s="13"/>
      <c r="GOR10"/>
      <c r="GOS10" s="13"/>
      <c r="GOT10"/>
      <c r="GOU10" s="13"/>
      <c r="GOV10"/>
      <c r="GOW10" s="13"/>
      <c r="GOX10"/>
      <c r="GOY10" s="13"/>
      <c r="GOZ10"/>
      <c r="GPA10" s="13"/>
      <c r="GPB10"/>
      <c r="GPC10" s="13"/>
      <c r="GPD10"/>
      <c r="GPE10" s="13"/>
      <c r="GPF10"/>
      <c r="GPG10" s="13"/>
      <c r="GPH10"/>
      <c r="GPI10" s="13"/>
      <c r="GPJ10"/>
      <c r="GPK10" s="13"/>
      <c r="GPL10"/>
      <c r="GPM10" s="13"/>
      <c r="GPN10"/>
      <c r="GPO10" s="13"/>
      <c r="GPP10"/>
      <c r="GPQ10" s="13"/>
      <c r="GPR10"/>
      <c r="GPS10" s="13"/>
      <c r="GPT10"/>
      <c r="GPU10" s="13"/>
      <c r="GPV10"/>
      <c r="GPW10" s="13"/>
      <c r="GPX10"/>
      <c r="GPY10" s="13"/>
      <c r="GPZ10"/>
      <c r="GQA10" s="13"/>
      <c r="GQB10"/>
      <c r="GQC10" s="13"/>
      <c r="GQD10"/>
      <c r="GQE10" s="13"/>
      <c r="GQF10"/>
      <c r="GQG10" s="13"/>
      <c r="GQH10"/>
      <c r="GQI10" s="13"/>
      <c r="GQJ10"/>
      <c r="GQK10" s="13"/>
      <c r="GQL10"/>
      <c r="GQM10" s="13"/>
      <c r="GQN10"/>
      <c r="GQO10" s="13"/>
      <c r="GQP10"/>
      <c r="GQQ10" s="13"/>
      <c r="GQR10"/>
      <c r="GQS10" s="13"/>
      <c r="GQT10"/>
      <c r="GQU10" s="13"/>
      <c r="GQV10"/>
      <c r="GQW10" s="13"/>
      <c r="GQX10"/>
      <c r="GQY10" s="13"/>
      <c r="GQZ10"/>
      <c r="GRA10" s="13"/>
      <c r="GRB10"/>
      <c r="GRC10" s="13"/>
      <c r="GRD10"/>
      <c r="GRE10" s="13"/>
      <c r="GRF10"/>
      <c r="GRG10" s="13"/>
      <c r="GRH10"/>
      <c r="GRI10" s="13"/>
      <c r="GRJ10"/>
      <c r="GRK10" s="13"/>
      <c r="GRL10"/>
      <c r="GRM10" s="13"/>
      <c r="GRN10"/>
      <c r="GRO10" s="13"/>
      <c r="GRP10"/>
      <c r="GRQ10" s="13"/>
      <c r="GRR10"/>
      <c r="GRS10" s="13"/>
      <c r="GRT10"/>
      <c r="GRU10" s="13"/>
      <c r="GRV10"/>
      <c r="GRW10" s="13"/>
      <c r="GRX10"/>
      <c r="GRY10" s="13"/>
      <c r="GRZ10"/>
      <c r="GSA10" s="13"/>
      <c r="GSB10"/>
      <c r="GSC10" s="13"/>
      <c r="GSD10"/>
      <c r="GSE10" s="13"/>
      <c r="GSF10"/>
      <c r="GSG10" s="13"/>
      <c r="GSH10"/>
      <c r="GSI10" s="13"/>
      <c r="GSJ10"/>
      <c r="GSK10" s="13"/>
      <c r="GSL10"/>
      <c r="GSM10" s="13"/>
      <c r="GSN10"/>
      <c r="GSO10" s="13"/>
      <c r="GSP10"/>
      <c r="GSQ10" s="13"/>
      <c r="GSR10"/>
      <c r="GSS10" s="13"/>
      <c r="GST10"/>
      <c r="GSU10" s="13"/>
      <c r="GSV10"/>
      <c r="GSW10" s="13"/>
      <c r="GSX10"/>
      <c r="GSY10" s="13"/>
      <c r="GSZ10"/>
      <c r="GTA10" s="13"/>
      <c r="GTB10"/>
      <c r="GTC10" s="13"/>
      <c r="GTD10"/>
      <c r="GTE10" s="13"/>
      <c r="GTF10"/>
      <c r="GTG10" s="13"/>
      <c r="GTH10"/>
      <c r="GTI10" s="13"/>
      <c r="GTJ10"/>
      <c r="GTK10" s="13"/>
      <c r="GTL10"/>
      <c r="GTM10" s="13"/>
      <c r="GTN10"/>
      <c r="GTO10" s="13"/>
      <c r="GTP10"/>
      <c r="GTQ10" s="13"/>
      <c r="GTR10"/>
      <c r="GTS10" s="13"/>
      <c r="GTT10"/>
      <c r="GTU10" s="13"/>
      <c r="GTV10"/>
      <c r="GTW10" s="13"/>
      <c r="GTX10"/>
      <c r="GTY10" s="13"/>
      <c r="GTZ10"/>
      <c r="GUA10" s="13"/>
      <c r="GUB10"/>
      <c r="GUC10" s="13"/>
      <c r="GUD10"/>
      <c r="GUE10" s="13"/>
      <c r="GUF10"/>
      <c r="GUG10" s="13"/>
      <c r="GUH10"/>
      <c r="GUI10" s="13"/>
      <c r="GUJ10"/>
      <c r="GUK10" s="13"/>
      <c r="GUL10"/>
      <c r="GUM10" s="13"/>
      <c r="GUN10"/>
      <c r="GUO10" s="13"/>
      <c r="GUP10"/>
      <c r="GUQ10" s="13"/>
      <c r="GUR10"/>
      <c r="GUS10" s="13"/>
      <c r="GUT10"/>
      <c r="GUU10" s="13"/>
      <c r="GUV10"/>
      <c r="GUW10" s="13"/>
      <c r="GUX10"/>
      <c r="GUY10" s="13"/>
      <c r="GUZ10"/>
      <c r="GVA10" s="13"/>
      <c r="GVB10"/>
      <c r="GVC10" s="13"/>
      <c r="GVD10"/>
      <c r="GVE10" s="13"/>
      <c r="GVF10"/>
      <c r="GVG10" s="13"/>
      <c r="GVH10"/>
      <c r="GVI10" s="13"/>
      <c r="GVJ10"/>
      <c r="GVK10" s="13"/>
      <c r="GVL10"/>
      <c r="GVM10" s="13"/>
      <c r="GVN10"/>
      <c r="GVO10" s="13"/>
      <c r="GVP10"/>
      <c r="GVQ10" s="13"/>
      <c r="GVR10"/>
      <c r="GVS10" s="13"/>
      <c r="GVT10"/>
      <c r="GVU10" s="13"/>
      <c r="GVV10"/>
      <c r="GVW10" s="13"/>
      <c r="GVX10"/>
      <c r="GVY10" s="13"/>
      <c r="GVZ10"/>
      <c r="GWA10" s="13"/>
      <c r="GWB10"/>
      <c r="GWC10" s="13"/>
      <c r="GWD10"/>
      <c r="GWE10" s="13"/>
      <c r="GWF10"/>
      <c r="GWG10" s="13"/>
      <c r="GWH10"/>
      <c r="GWI10" s="13"/>
      <c r="GWJ10"/>
      <c r="GWK10" s="13"/>
      <c r="GWL10"/>
      <c r="GWM10" s="13"/>
      <c r="GWN10"/>
      <c r="GWO10" s="13"/>
      <c r="GWP10"/>
      <c r="GWQ10" s="13"/>
      <c r="GWR10"/>
      <c r="GWS10" s="13"/>
      <c r="GWT10"/>
      <c r="GWU10" s="13"/>
      <c r="GWV10"/>
      <c r="GWW10" s="13"/>
      <c r="GWX10"/>
      <c r="GWY10" s="13"/>
      <c r="GWZ10"/>
      <c r="GXA10" s="13"/>
      <c r="GXB10"/>
      <c r="GXC10" s="13"/>
      <c r="GXD10"/>
      <c r="GXE10" s="13"/>
      <c r="GXF10"/>
      <c r="GXG10" s="13"/>
      <c r="GXH10"/>
      <c r="GXI10" s="13"/>
      <c r="GXJ10"/>
      <c r="GXK10" s="13"/>
      <c r="GXL10"/>
      <c r="GXM10" s="13"/>
      <c r="GXN10"/>
      <c r="GXO10" s="13"/>
      <c r="GXP10"/>
      <c r="GXQ10" s="13"/>
      <c r="GXR10"/>
      <c r="GXS10" s="13"/>
      <c r="GXT10"/>
      <c r="GXU10" s="13"/>
      <c r="GXV10"/>
      <c r="GXW10" s="13"/>
      <c r="GXX10"/>
      <c r="GXY10" s="13"/>
      <c r="GXZ10"/>
      <c r="GYA10" s="13"/>
      <c r="GYB10"/>
      <c r="GYC10" s="13"/>
      <c r="GYD10"/>
      <c r="GYE10" s="13"/>
      <c r="GYF10"/>
      <c r="GYG10" s="13"/>
      <c r="GYH10"/>
      <c r="GYI10" s="13"/>
      <c r="GYJ10"/>
      <c r="GYK10" s="13"/>
      <c r="GYL10"/>
      <c r="GYM10" s="13"/>
      <c r="GYN10"/>
      <c r="GYO10" s="13"/>
      <c r="GYP10"/>
      <c r="GYQ10" s="13"/>
      <c r="GYR10"/>
      <c r="GYS10" s="13"/>
      <c r="GYT10"/>
      <c r="GYU10" s="13"/>
      <c r="GYV10"/>
      <c r="GYW10" s="13"/>
      <c r="GYX10"/>
      <c r="GYY10" s="13"/>
      <c r="GYZ10"/>
      <c r="GZA10" s="13"/>
      <c r="GZB10"/>
      <c r="GZC10" s="13"/>
      <c r="GZD10"/>
      <c r="GZE10" s="13"/>
      <c r="GZF10"/>
      <c r="GZG10" s="13"/>
      <c r="GZH10"/>
      <c r="GZI10" s="13"/>
      <c r="GZJ10"/>
      <c r="GZK10" s="13"/>
      <c r="GZL10"/>
      <c r="GZM10" s="13"/>
      <c r="GZN10"/>
      <c r="GZO10" s="13"/>
      <c r="GZP10"/>
      <c r="GZQ10" s="13"/>
      <c r="GZR10"/>
      <c r="GZS10" s="13"/>
      <c r="GZT10"/>
      <c r="GZU10" s="13"/>
      <c r="GZV10"/>
      <c r="GZW10" s="13"/>
      <c r="GZX10"/>
      <c r="GZY10" s="13"/>
      <c r="GZZ10"/>
      <c r="HAA10" s="13"/>
      <c r="HAB10"/>
      <c r="HAC10" s="13"/>
      <c r="HAD10"/>
      <c r="HAE10" s="13"/>
      <c r="HAF10"/>
      <c r="HAG10" s="13"/>
      <c r="HAH10"/>
      <c r="HAI10" s="13"/>
      <c r="HAJ10"/>
      <c r="HAK10" s="13"/>
      <c r="HAL10"/>
      <c r="HAM10" s="13"/>
      <c r="HAN10"/>
      <c r="HAO10" s="13"/>
      <c r="HAP10"/>
      <c r="HAQ10" s="13"/>
      <c r="HAR10"/>
      <c r="HAS10" s="13"/>
      <c r="HAT10"/>
      <c r="HAU10" s="13"/>
      <c r="HAV10"/>
      <c r="HAW10" s="13"/>
      <c r="HAX10"/>
      <c r="HAY10" s="13"/>
      <c r="HAZ10"/>
      <c r="HBA10" s="13"/>
      <c r="HBB10"/>
      <c r="HBC10" s="13"/>
      <c r="HBD10"/>
      <c r="HBE10" s="13"/>
      <c r="HBF10"/>
      <c r="HBG10" s="13"/>
      <c r="HBH10"/>
      <c r="HBI10" s="13"/>
      <c r="HBJ10"/>
      <c r="HBK10" s="13"/>
      <c r="HBL10"/>
      <c r="HBM10" s="13"/>
      <c r="HBN10"/>
      <c r="HBO10" s="13"/>
      <c r="HBP10"/>
      <c r="HBQ10" s="13"/>
      <c r="HBR10"/>
      <c r="HBS10" s="13"/>
      <c r="HBT10"/>
      <c r="HBU10" s="13"/>
      <c r="HBV10"/>
      <c r="HBW10" s="13"/>
      <c r="HBX10"/>
      <c r="HBY10" s="13"/>
      <c r="HBZ10"/>
      <c r="HCA10" s="13"/>
      <c r="HCB10"/>
      <c r="HCC10" s="13"/>
      <c r="HCD10"/>
      <c r="HCE10" s="13"/>
      <c r="HCF10"/>
      <c r="HCG10" s="13"/>
      <c r="HCH10"/>
      <c r="HCI10" s="13"/>
      <c r="HCJ10"/>
      <c r="HCK10" s="13"/>
      <c r="HCL10"/>
      <c r="HCM10" s="13"/>
      <c r="HCN10"/>
      <c r="HCO10" s="13"/>
      <c r="HCP10"/>
      <c r="HCQ10" s="13"/>
      <c r="HCR10"/>
      <c r="HCS10" s="13"/>
      <c r="HCT10"/>
      <c r="HCU10" s="13"/>
      <c r="HCV10"/>
      <c r="HCW10" s="13"/>
      <c r="HCX10"/>
      <c r="HCY10" s="13"/>
      <c r="HCZ10"/>
      <c r="HDA10" s="13"/>
      <c r="HDB10"/>
      <c r="HDC10" s="13"/>
      <c r="HDD10"/>
      <c r="HDE10" s="13"/>
      <c r="HDF10"/>
      <c r="HDG10" s="13"/>
      <c r="HDH10"/>
      <c r="HDI10" s="13"/>
      <c r="HDJ10"/>
      <c r="HDK10" s="13"/>
      <c r="HDL10"/>
      <c r="HDM10" s="13"/>
      <c r="HDN10"/>
      <c r="HDO10" s="13"/>
      <c r="HDP10"/>
      <c r="HDQ10" s="13"/>
      <c r="HDR10"/>
      <c r="HDS10" s="13"/>
      <c r="HDT10"/>
      <c r="HDU10" s="13"/>
      <c r="HDV10"/>
      <c r="HDW10" s="13"/>
      <c r="HDX10"/>
      <c r="HDY10" s="13"/>
      <c r="HDZ10"/>
      <c r="HEA10" s="13"/>
      <c r="HEB10"/>
      <c r="HEC10" s="13"/>
      <c r="HED10"/>
      <c r="HEE10" s="13"/>
      <c r="HEF10"/>
      <c r="HEG10" s="13"/>
      <c r="HEH10"/>
      <c r="HEI10" s="13"/>
      <c r="HEJ10"/>
      <c r="HEK10" s="13"/>
      <c r="HEL10"/>
      <c r="HEM10" s="13"/>
      <c r="HEN10"/>
      <c r="HEO10" s="13"/>
      <c r="HEP10"/>
      <c r="HEQ10" s="13"/>
      <c r="HER10"/>
      <c r="HES10" s="13"/>
      <c r="HET10"/>
      <c r="HEU10" s="13"/>
      <c r="HEV10"/>
      <c r="HEW10" s="13"/>
      <c r="HEX10"/>
      <c r="HEY10" s="13"/>
      <c r="HEZ10"/>
      <c r="HFA10" s="13"/>
      <c r="HFB10"/>
      <c r="HFC10" s="13"/>
      <c r="HFD10"/>
      <c r="HFE10" s="13"/>
      <c r="HFF10"/>
      <c r="HFG10" s="13"/>
      <c r="HFH10"/>
      <c r="HFI10" s="13"/>
      <c r="HFJ10"/>
      <c r="HFK10" s="13"/>
      <c r="HFL10"/>
      <c r="HFM10" s="13"/>
      <c r="HFN10"/>
      <c r="HFO10" s="13"/>
      <c r="HFP10"/>
      <c r="HFQ10" s="13"/>
      <c r="HFR10"/>
      <c r="HFS10" s="13"/>
      <c r="HFT10"/>
      <c r="HFU10" s="13"/>
      <c r="HFV10"/>
      <c r="HFW10" s="13"/>
      <c r="HFX10"/>
      <c r="HFY10" s="13"/>
      <c r="HFZ10"/>
      <c r="HGA10" s="13"/>
      <c r="HGB10"/>
      <c r="HGC10" s="13"/>
      <c r="HGD10"/>
      <c r="HGE10" s="13"/>
      <c r="HGF10"/>
      <c r="HGG10" s="13"/>
      <c r="HGH10"/>
      <c r="HGI10" s="13"/>
      <c r="HGJ10"/>
      <c r="HGK10" s="13"/>
      <c r="HGL10"/>
      <c r="HGM10" s="13"/>
      <c r="HGN10"/>
      <c r="HGO10" s="13"/>
      <c r="HGP10"/>
      <c r="HGQ10" s="13"/>
      <c r="HGR10"/>
      <c r="HGS10" s="13"/>
      <c r="HGT10"/>
      <c r="HGU10" s="13"/>
      <c r="HGV10"/>
      <c r="HGW10" s="13"/>
      <c r="HGX10"/>
      <c r="HGY10" s="13"/>
      <c r="HGZ10"/>
      <c r="HHA10" s="13"/>
      <c r="HHB10"/>
      <c r="HHC10" s="13"/>
      <c r="HHD10"/>
      <c r="HHE10" s="13"/>
      <c r="HHF10"/>
      <c r="HHG10" s="13"/>
      <c r="HHH10"/>
      <c r="HHI10" s="13"/>
      <c r="HHJ10"/>
      <c r="HHK10" s="13"/>
      <c r="HHL10"/>
      <c r="HHM10" s="13"/>
      <c r="HHN10"/>
      <c r="HHO10" s="13"/>
      <c r="HHP10"/>
      <c r="HHQ10" s="13"/>
      <c r="HHR10"/>
      <c r="HHS10" s="13"/>
      <c r="HHT10"/>
      <c r="HHU10" s="13"/>
      <c r="HHV10"/>
      <c r="HHW10" s="13"/>
      <c r="HHX10"/>
      <c r="HHY10" s="13"/>
      <c r="HHZ10"/>
      <c r="HIA10" s="13"/>
      <c r="HIB10"/>
      <c r="HIC10" s="13"/>
      <c r="HID10"/>
      <c r="HIE10" s="13"/>
      <c r="HIF10"/>
      <c r="HIG10" s="13"/>
      <c r="HIH10"/>
      <c r="HII10" s="13"/>
      <c r="HIJ10"/>
      <c r="HIK10" s="13"/>
      <c r="HIL10"/>
      <c r="HIM10" s="13"/>
      <c r="HIN10"/>
      <c r="HIO10" s="13"/>
      <c r="HIP10"/>
      <c r="HIQ10" s="13"/>
      <c r="HIR10"/>
      <c r="HIS10" s="13"/>
      <c r="HIT10"/>
      <c r="HIU10" s="13"/>
      <c r="HIV10"/>
      <c r="HIW10" s="13"/>
      <c r="HIX10"/>
      <c r="HIY10" s="13"/>
      <c r="HIZ10"/>
      <c r="HJA10" s="13"/>
      <c r="HJB10"/>
      <c r="HJC10" s="13"/>
      <c r="HJD10"/>
      <c r="HJE10" s="13"/>
      <c r="HJF10"/>
      <c r="HJG10" s="13"/>
      <c r="HJH10"/>
      <c r="HJI10" s="13"/>
      <c r="HJJ10"/>
      <c r="HJK10" s="13"/>
      <c r="HJL10"/>
      <c r="HJM10" s="13"/>
      <c r="HJN10"/>
      <c r="HJO10" s="13"/>
      <c r="HJP10"/>
      <c r="HJQ10" s="13"/>
      <c r="HJR10"/>
      <c r="HJS10" s="13"/>
      <c r="HJT10"/>
      <c r="HJU10" s="13"/>
      <c r="HJV10"/>
      <c r="HJW10" s="13"/>
      <c r="HJX10"/>
      <c r="HJY10" s="13"/>
      <c r="HJZ10"/>
      <c r="HKA10" s="13"/>
      <c r="HKB10"/>
      <c r="HKC10" s="13"/>
      <c r="HKD10"/>
      <c r="HKE10" s="13"/>
      <c r="HKF10"/>
      <c r="HKG10" s="13"/>
      <c r="HKH10"/>
      <c r="HKI10" s="13"/>
      <c r="HKJ10"/>
      <c r="HKK10" s="13"/>
      <c r="HKL10"/>
      <c r="HKM10" s="13"/>
      <c r="HKN10"/>
      <c r="HKO10" s="13"/>
      <c r="HKP10"/>
      <c r="HKQ10" s="13"/>
      <c r="HKR10"/>
      <c r="HKS10" s="13"/>
      <c r="HKT10"/>
      <c r="HKU10" s="13"/>
      <c r="HKV10"/>
      <c r="HKW10" s="13"/>
      <c r="HKX10"/>
      <c r="HKY10" s="13"/>
      <c r="HKZ10"/>
      <c r="HLA10" s="13"/>
      <c r="HLB10"/>
      <c r="HLC10" s="13"/>
      <c r="HLD10"/>
      <c r="HLE10" s="13"/>
      <c r="HLF10"/>
      <c r="HLG10" s="13"/>
      <c r="HLH10"/>
      <c r="HLI10" s="13"/>
      <c r="HLJ10"/>
      <c r="HLK10" s="13"/>
      <c r="HLL10"/>
      <c r="HLM10" s="13"/>
      <c r="HLN10"/>
      <c r="HLO10" s="13"/>
      <c r="HLP10"/>
      <c r="HLQ10" s="13"/>
      <c r="HLR10"/>
      <c r="HLS10" s="13"/>
      <c r="HLT10"/>
      <c r="HLU10" s="13"/>
      <c r="HLV10"/>
      <c r="HLW10" s="13"/>
      <c r="HLX10"/>
      <c r="HLY10" s="13"/>
      <c r="HLZ10"/>
      <c r="HMA10" s="13"/>
      <c r="HMB10"/>
      <c r="HMC10" s="13"/>
      <c r="HMD10"/>
      <c r="HME10" s="13"/>
      <c r="HMF10"/>
      <c r="HMG10" s="13"/>
      <c r="HMH10"/>
      <c r="HMI10" s="13"/>
      <c r="HMJ10"/>
      <c r="HMK10" s="13"/>
      <c r="HML10"/>
      <c r="HMM10" s="13"/>
      <c r="HMN10"/>
      <c r="HMO10" s="13"/>
      <c r="HMP10"/>
      <c r="HMQ10" s="13"/>
      <c r="HMR10"/>
      <c r="HMS10" s="13"/>
      <c r="HMT10"/>
      <c r="HMU10" s="13"/>
      <c r="HMV10"/>
      <c r="HMW10" s="13"/>
      <c r="HMX10"/>
      <c r="HMY10" s="13"/>
      <c r="HMZ10"/>
      <c r="HNA10" s="13"/>
      <c r="HNB10"/>
      <c r="HNC10" s="13"/>
      <c r="HND10"/>
      <c r="HNE10" s="13"/>
      <c r="HNF10"/>
      <c r="HNG10" s="13"/>
      <c r="HNH10"/>
      <c r="HNI10" s="13"/>
      <c r="HNJ10"/>
      <c r="HNK10" s="13"/>
      <c r="HNL10"/>
      <c r="HNM10" s="13"/>
      <c r="HNN10"/>
      <c r="HNO10" s="13"/>
      <c r="HNP10"/>
      <c r="HNQ10" s="13"/>
      <c r="HNR10"/>
      <c r="HNS10" s="13"/>
      <c r="HNT10"/>
      <c r="HNU10" s="13"/>
      <c r="HNV10"/>
      <c r="HNW10" s="13"/>
      <c r="HNX10"/>
      <c r="HNY10" s="13"/>
      <c r="HNZ10"/>
      <c r="HOA10" s="13"/>
      <c r="HOB10"/>
      <c r="HOC10" s="13"/>
      <c r="HOD10"/>
      <c r="HOE10" s="13"/>
      <c r="HOF10"/>
      <c r="HOG10" s="13"/>
      <c r="HOH10"/>
      <c r="HOI10" s="13"/>
      <c r="HOJ10"/>
      <c r="HOK10" s="13"/>
      <c r="HOL10"/>
      <c r="HOM10" s="13"/>
      <c r="HON10"/>
      <c r="HOO10" s="13"/>
      <c r="HOP10"/>
      <c r="HOQ10" s="13"/>
      <c r="HOR10"/>
      <c r="HOS10" s="13"/>
      <c r="HOT10"/>
      <c r="HOU10" s="13"/>
      <c r="HOV10"/>
      <c r="HOW10" s="13"/>
      <c r="HOX10"/>
      <c r="HOY10" s="13"/>
      <c r="HOZ10"/>
      <c r="HPA10" s="13"/>
      <c r="HPB10"/>
      <c r="HPC10" s="13"/>
      <c r="HPD10"/>
      <c r="HPE10" s="13"/>
      <c r="HPF10"/>
      <c r="HPG10" s="13"/>
      <c r="HPH10"/>
      <c r="HPI10" s="13"/>
      <c r="HPJ10"/>
      <c r="HPK10" s="13"/>
      <c r="HPL10"/>
      <c r="HPM10" s="13"/>
      <c r="HPN10"/>
      <c r="HPO10" s="13"/>
      <c r="HPP10"/>
      <c r="HPQ10" s="13"/>
      <c r="HPR10"/>
      <c r="HPS10" s="13"/>
      <c r="HPT10"/>
      <c r="HPU10" s="13"/>
      <c r="HPV10"/>
      <c r="HPW10" s="13"/>
      <c r="HPX10"/>
      <c r="HPY10" s="13"/>
      <c r="HPZ10"/>
      <c r="HQA10" s="13"/>
      <c r="HQB10"/>
      <c r="HQC10" s="13"/>
      <c r="HQD10"/>
      <c r="HQE10" s="13"/>
      <c r="HQF10"/>
      <c r="HQG10" s="13"/>
      <c r="HQH10"/>
      <c r="HQI10" s="13"/>
      <c r="HQJ10"/>
      <c r="HQK10" s="13"/>
      <c r="HQL10"/>
      <c r="HQM10" s="13"/>
      <c r="HQN10"/>
      <c r="HQO10" s="13"/>
      <c r="HQP10"/>
      <c r="HQQ10" s="13"/>
      <c r="HQR10"/>
      <c r="HQS10" s="13"/>
      <c r="HQT10"/>
      <c r="HQU10" s="13"/>
      <c r="HQV10"/>
      <c r="HQW10" s="13"/>
      <c r="HQX10"/>
      <c r="HQY10" s="13"/>
      <c r="HQZ10"/>
      <c r="HRA10" s="13"/>
      <c r="HRB10"/>
      <c r="HRC10" s="13"/>
      <c r="HRD10"/>
      <c r="HRE10" s="13"/>
      <c r="HRF10"/>
      <c r="HRG10" s="13"/>
      <c r="HRH10"/>
      <c r="HRI10" s="13"/>
      <c r="HRJ10"/>
      <c r="HRK10" s="13"/>
      <c r="HRL10"/>
      <c r="HRM10" s="13"/>
      <c r="HRN10"/>
      <c r="HRO10" s="13"/>
      <c r="HRP10"/>
      <c r="HRQ10" s="13"/>
      <c r="HRR10"/>
      <c r="HRS10" s="13"/>
      <c r="HRT10"/>
      <c r="HRU10" s="13"/>
      <c r="HRV10"/>
      <c r="HRW10" s="13"/>
      <c r="HRX10"/>
      <c r="HRY10" s="13"/>
      <c r="HRZ10"/>
      <c r="HSA10" s="13"/>
      <c r="HSB10"/>
      <c r="HSC10" s="13"/>
      <c r="HSD10"/>
      <c r="HSE10" s="13"/>
      <c r="HSF10"/>
      <c r="HSG10" s="13"/>
      <c r="HSH10"/>
      <c r="HSI10" s="13"/>
      <c r="HSJ10"/>
      <c r="HSK10" s="13"/>
      <c r="HSL10"/>
      <c r="HSM10" s="13"/>
      <c r="HSN10"/>
      <c r="HSO10" s="13"/>
      <c r="HSP10"/>
      <c r="HSQ10" s="13"/>
      <c r="HSR10"/>
      <c r="HSS10" s="13"/>
      <c r="HST10"/>
      <c r="HSU10" s="13"/>
      <c r="HSV10"/>
      <c r="HSW10" s="13"/>
      <c r="HSX10"/>
      <c r="HSY10" s="13"/>
      <c r="HSZ10"/>
      <c r="HTA10" s="13"/>
      <c r="HTB10"/>
      <c r="HTC10" s="13"/>
      <c r="HTD10"/>
      <c r="HTE10" s="13"/>
      <c r="HTF10"/>
      <c r="HTG10" s="13"/>
      <c r="HTH10"/>
      <c r="HTI10" s="13"/>
      <c r="HTJ10"/>
      <c r="HTK10" s="13"/>
      <c r="HTL10"/>
      <c r="HTM10" s="13"/>
      <c r="HTN10"/>
      <c r="HTO10" s="13"/>
      <c r="HTP10"/>
      <c r="HTQ10" s="13"/>
      <c r="HTR10"/>
      <c r="HTS10" s="13"/>
      <c r="HTT10"/>
      <c r="HTU10" s="13"/>
      <c r="HTV10"/>
      <c r="HTW10" s="13"/>
      <c r="HTX10"/>
      <c r="HTY10" s="13"/>
      <c r="HTZ10"/>
      <c r="HUA10" s="13"/>
      <c r="HUB10"/>
      <c r="HUC10" s="13"/>
      <c r="HUD10"/>
      <c r="HUE10" s="13"/>
      <c r="HUF10"/>
      <c r="HUG10" s="13"/>
      <c r="HUH10"/>
      <c r="HUI10" s="13"/>
      <c r="HUJ10"/>
      <c r="HUK10" s="13"/>
      <c r="HUL10"/>
      <c r="HUM10" s="13"/>
      <c r="HUN10"/>
      <c r="HUO10" s="13"/>
      <c r="HUP10"/>
      <c r="HUQ10" s="13"/>
      <c r="HUR10"/>
      <c r="HUS10" s="13"/>
      <c r="HUT10"/>
      <c r="HUU10" s="13"/>
      <c r="HUV10"/>
      <c r="HUW10" s="13"/>
      <c r="HUX10"/>
      <c r="HUY10" s="13"/>
      <c r="HUZ10"/>
      <c r="HVA10" s="13"/>
      <c r="HVB10"/>
      <c r="HVC10" s="13"/>
      <c r="HVD10"/>
      <c r="HVE10" s="13"/>
      <c r="HVF10"/>
      <c r="HVG10" s="13"/>
      <c r="HVH10"/>
      <c r="HVI10" s="13"/>
      <c r="HVJ10"/>
      <c r="HVK10" s="13"/>
      <c r="HVL10"/>
      <c r="HVM10" s="13"/>
      <c r="HVN10"/>
      <c r="HVO10" s="13"/>
      <c r="HVP10"/>
      <c r="HVQ10" s="13"/>
      <c r="HVR10"/>
      <c r="HVS10" s="13"/>
      <c r="HVT10"/>
      <c r="HVU10" s="13"/>
      <c r="HVV10"/>
      <c r="HVW10" s="13"/>
      <c r="HVX10"/>
      <c r="HVY10" s="13"/>
      <c r="HVZ10"/>
      <c r="HWA10" s="13"/>
      <c r="HWB10"/>
      <c r="HWC10" s="13"/>
      <c r="HWD10"/>
      <c r="HWE10" s="13"/>
      <c r="HWF10"/>
      <c r="HWG10" s="13"/>
      <c r="HWH10"/>
      <c r="HWI10" s="13"/>
      <c r="HWJ10"/>
      <c r="HWK10" s="13"/>
      <c r="HWL10"/>
      <c r="HWM10" s="13"/>
      <c r="HWN10"/>
      <c r="HWO10" s="13"/>
      <c r="HWP10"/>
      <c r="HWQ10" s="13"/>
      <c r="HWR10"/>
      <c r="HWS10" s="13"/>
      <c r="HWT10"/>
      <c r="HWU10" s="13"/>
      <c r="HWV10"/>
      <c r="HWW10" s="13"/>
      <c r="HWX10"/>
      <c r="HWY10" s="13"/>
      <c r="HWZ10"/>
      <c r="HXA10" s="13"/>
      <c r="HXB10"/>
      <c r="HXC10" s="13"/>
      <c r="HXD10"/>
      <c r="HXE10" s="13"/>
      <c r="HXF10"/>
      <c r="HXG10" s="13"/>
      <c r="HXH10"/>
      <c r="HXI10" s="13"/>
      <c r="HXJ10"/>
      <c r="HXK10" s="13"/>
      <c r="HXL10"/>
      <c r="HXM10" s="13"/>
      <c r="HXN10"/>
      <c r="HXO10" s="13"/>
      <c r="HXP10"/>
      <c r="HXQ10" s="13"/>
      <c r="HXR10"/>
      <c r="HXS10" s="13"/>
      <c r="HXT10"/>
      <c r="HXU10" s="13"/>
      <c r="HXV10"/>
      <c r="HXW10" s="13"/>
      <c r="HXX10"/>
      <c r="HXY10" s="13"/>
      <c r="HXZ10"/>
      <c r="HYA10" s="13"/>
      <c r="HYB10"/>
      <c r="HYC10" s="13"/>
      <c r="HYD10"/>
      <c r="HYE10" s="13"/>
      <c r="HYF10"/>
      <c r="HYG10" s="13"/>
      <c r="HYH10"/>
      <c r="HYI10" s="13"/>
      <c r="HYJ10"/>
      <c r="HYK10" s="13"/>
      <c r="HYL10"/>
      <c r="HYM10" s="13"/>
      <c r="HYN10"/>
      <c r="HYO10" s="13"/>
      <c r="HYP10"/>
      <c r="HYQ10" s="13"/>
      <c r="HYR10"/>
      <c r="HYS10" s="13"/>
      <c r="HYT10"/>
      <c r="HYU10" s="13"/>
      <c r="HYV10"/>
      <c r="HYW10" s="13"/>
      <c r="HYX10"/>
      <c r="HYY10" s="13"/>
      <c r="HYZ10"/>
      <c r="HZA10" s="13"/>
      <c r="HZB10"/>
      <c r="HZC10" s="13"/>
      <c r="HZD10"/>
      <c r="HZE10" s="13"/>
      <c r="HZF10"/>
      <c r="HZG10" s="13"/>
      <c r="HZH10"/>
      <c r="HZI10" s="13"/>
      <c r="HZJ10"/>
      <c r="HZK10" s="13"/>
      <c r="HZL10"/>
      <c r="HZM10" s="13"/>
      <c r="HZN10"/>
      <c r="HZO10" s="13"/>
      <c r="HZP10"/>
      <c r="HZQ10" s="13"/>
      <c r="HZR10"/>
      <c r="HZS10" s="13"/>
      <c r="HZT10"/>
      <c r="HZU10" s="13"/>
      <c r="HZV10"/>
      <c r="HZW10" s="13"/>
      <c r="HZX10"/>
      <c r="HZY10" s="13"/>
      <c r="HZZ10"/>
      <c r="IAA10" s="13"/>
      <c r="IAB10"/>
      <c r="IAC10" s="13"/>
      <c r="IAD10"/>
      <c r="IAE10" s="13"/>
      <c r="IAF10"/>
      <c r="IAG10" s="13"/>
      <c r="IAH10"/>
      <c r="IAI10" s="13"/>
      <c r="IAJ10"/>
      <c r="IAK10" s="13"/>
      <c r="IAL10"/>
      <c r="IAM10" s="13"/>
      <c r="IAN10"/>
      <c r="IAO10" s="13"/>
      <c r="IAP10"/>
      <c r="IAQ10" s="13"/>
      <c r="IAR10"/>
      <c r="IAS10" s="13"/>
      <c r="IAT10"/>
      <c r="IAU10" s="13"/>
      <c r="IAV10"/>
      <c r="IAW10" s="13"/>
      <c r="IAX10"/>
      <c r="IAY10" s="13"/>
      <c r="IAZ10"/>
      <c r="IBA10" s="13"/>
      <c r="IBB10"/>
      <c r="IBC10" s="13"/>
      <c r="IBD10"/>
      <c r="IBE10" s="13"/>
      <c r="IBF10"/>
      <c r="IBG10" s="13"/>
      <c r="IBH10"/>
      <c r="IBI10" s="13"/>
      <c r="IBJ10"/>
      <c r="IBK10" s="13"/>
      <c r="IBL10"/>
      <c r="IBM10" s="13"/>
      <c r="IBN10"/>
      <c r="IBO10" s="13"/>
      <c r="IBP10"/>
      <c r="IBQ10" s="13"/>
      <c r="IBR10"/>
      <c r="IBS10" s="13"/>
      <c r="IBT10"/>
      <c r="IBU10" s="13"/>
      <c r="IBV10"/>
      <c r="IBW10" s="13"/>
      <c r="IBX10"/>
      <c r="IBY10" s="13"/>
      <c r="IBZ10"/>
      <c r="ICA10" s="13"/>
      <c r="ICB10"/>
      <c r="ICC10" s="13"/>
      <c r="ICD10"/>
      <c r="ICE10" s="13"/>
      <c r="ICF10"/>
      <c r="ICG10" s="13"/>
      <c r="ICH10"/>
      <c r="ICI10" s="13"/>
      <c r="ICJ10"/>
      <c r="ICK10" s="13"/>
      <c r="ICL10"/>
      <c r="ICM10" s="13"/>
      <c r="ICN10"/>
      <c r="ICO10" s="13"/>
      <c r="ICP10"/>
      <c r="ICQ10" s="13"/>
      <c r="ICR10"/>
      <c r="ICS10" s="13"/>
      <c r="ICT10"/>
      <c r="ICU10" s="13"/>
      <c r="ICV10"/>
      <c r="ICW10" s="13"/>
      <c r="ICX10"/>
      <c r="ICY10" s="13"/>
      <c r="ICZ10"/>
      <c r="IDA10" s="13"/>
      <c r="IDB10"/>
      <c r="IDC10" s="13"/>
      <c r="IDD10"/>
      <c r="IDE10" s="13"/>
      <c r="IDF10"/>
      <c r="IDG10" s="13"/>
      <c r="IDH10"/>
      <c r="IDI10" s="13"/>
      <c r="IDJ10"/>
      <c r="IDK10" s="13"/>
      <c r="IDL10"/>
      <c r="IDM10" s="13"/>
      <c r="IDN10"/>
      <c r="IDO10" s="13"/>
      <c r="IDP10"/>
      <c r="IDQ10" s="13"/>
      <c r="IDR10"/>
      <c r="IDS10" s="13"/>
      <c r="IDT10"/>
      <c r="IDU10" s="13"/>
      <c r="IDV10"/>
      <c r="IDW10" s="13"/>
      <c r="IDX10"/>
      <c r="IDY10" s="13"/>
      <c r="IDZ10"/>
      <c r="IEA10" s="13"/>
      <c r="IEB10"/>
      <c r="IEC10" s="13"/>
      <c r="IED10"/>
      <c r="IEE10" s="13"/>
      <c r="IEF10"/>
      <c r="IEG10" s="13"/>
      <c r="IEH10"/>
      <c r="IEI10" s="13"/>
      <c r="IEJ10"/>
      <c r="IEK10" s="13"/>
      <c r="IEL10"/>
      <c r="IEM10" s="13"/>
      <c r="IEN10"/>
      <c r="IEO10" s="13"/>
      <c r="IEP10"/>
      <c r="IEQ10" s="13"/>
      <c r="IER10"/>
      <c r="IES10" s="13"/>
      <c r="IET10"/>
      <c r="IEU10" s="13"/>
      <c r="IEV10"/>
      <c r="IEW10" s="13"/>
      <c r="IEX10"/>
      <c r="IEY10" s="13"/>
      <c r="IEZ10"/>
      <c r="IFA10" s="13"/>
      <c r="IFB10"/>
      <c r="IFC10" s="13"/>
      <c r="IFD10"/>
      <c r="IFE10" s="13"/>
      <c r="IFF10"/>
      <c r="IFG10" s="13"/>
      <c r="IFH10"/>
      <c r="IFI10" s="13"/>
      <c r="IFJ10"/>
      <c r="IFK10" s="13"/>
      <c r="IFL10"/>
      <c r="IFM10" s="13"/>
      <c r="IFN10"/>
      <c r="IFO10" s="13"/>
      <c r="IFP10"/>
      <c r="IFQ10" s="13"/>
      <c r="IFR10"/>
      <c r="IFS10" s="13"/>
      <c r="IFT10"/>
      <c r="IFU10" s="13"/>
      <c r="IFV10"/>
      <c r="IFW10" s="13"/>
      <c r="IFX10"/>
      <c r="IFY10" s="13"/>
      <c r="IFZ10"/>
      <c r="IGA10" s="13"/>
      <c r="IGB10"/>
      <c r="IGC10" s="13"/>
      <c r="IGD10"/>
      <c r="IGE10" s="13"/>
      <c r="IGF10"/>
      <c r="IGG10" s="13"/>
      <c r="IGH10"/>
      <c r="IGI10" s="13"/>
      <c r="IGJ10"/>
      <c r="IGK10" s="13"/>
      <c r="IGL10"/>
      <c r="IGM10" s="13"/>
      <c r="IGN10"/>
      <c r="IGO10" s="13"/>
      <c r="IGP10"/>
      <c r="IGQ10" s="13"/>
      <c r="IGR10"/>
      <c r="IGS10" s="13"/>
      <c r="IGT10"/>
      <c r="IGU10" s="13"/>
      <c r="IGV10"/>
      <c r="IGW10" s="13"/>
      <c r="IGX10"/>
      <c r="IGY10" s="13"/>
      <c r="IGZ10"/>
      <c r="IHA10" s="13"/>
      <c r="IHB10"/>
      <c r="IHC10" s="13"/>
      <c r="IHD10"/>
      <c r="IHE10" s="13"/>
      <c r="IHF10"/>
      <c r="IHG10" s="13"/>
      <c r="IHH10"/>
      <c r="IHI10" s="13"/>
      <c r="IHJ10"/>
      <c r="IHK10" s="13"/>
      <c r="IHL10"/>
      <c r="IHM10" s="13"/>
      <c r="IHN10"/>
      <c r="IHO10" s="13"/>
      <c r="IHP10"/>
      <c r="IHQ10" s="13"/>
      <c r="IHR10"/>
      <c r="IHS10" s="13"/>
      <c r="IHT10"/>
      <c r="IHU10" s="13"/>
      <c r="IHV10"/>
      <c r="IHW10" s="13"/>
      <c r="IHX10"/>
      <c r="IHY10" s="13"/>
      <c r="IHZ10"/>
      <c r="IIA10" s="13"/>
      <c r="IIB10"/>
      <c r="IIC10" s="13"/>
      <c r="IID10"/>
      <c r="IIE10" s="13"/>
      <c r="IIF10"/>
      <c r="IIG10" s="13"/>
      <c r="IIH10"/>
      <c r="III10" s="13"/>
      <c r="IIJ10"/>
      <c r="IIK10" s="13"/>
      <c r="IIL10"/>
      <c r="IIM10" s="13"/>
      <c r="IIN10"/>
      <c r="IIO10" s="13"/>
      <c r="IIP10"/>
      <c r="IIQ10" s="13"/>
      <c r="IIR10"/>
      <c r="IIS10" s="13"/>
      <c r="IIT10"/>
      <c r="IIU10" s="13"/>
      <c r="IIV10"/>
      <c r="IIW10" s="13"/>
      <c r="IIX10"/>
      <c r="IIY10" s="13"/>
      <c r="IIZ10"/>
      <c r="IJA10" s="13"/>
      <c r="IJB10"/>
      <c r="IJC10" s="13"/>
      <c r="IJD10"/>
      <c r="IJE10" s="13"/>
      <c r="IJF10"/>
      <c r="IJG10" s="13"/>
      <c r="IJH10"/>
      <c r="IJI10" s="13"/>
      <c r="IJJ10"/>
      <c r="IJK10" s="13"/>
      <c r="IJL10"/>
      <c r="IJM10" s="13"/>
      <c r="IJN10"/>
      <c r="IJO10" s="13"/>
      <c r="IJP10"/>
      <c r="IJQ10" s="13"/>
      <c r="IJR10"/>
      <c r="IJS10" s="13"/>
      <c r="IJT10"/>
      <c r="IJU10" s="13"/>
      <c r="IJV10"/>
      <c r="IJW10" s="13"/>
      <c r="IJX10"/>
      <c r="IJY10" s="13"/>
      <c r="IJZ10"/>
      <c r="IKA10" s="13"/>
      <c r="IKB10"/>
      <c r="IKC10" s="13"/>
      <c r="IKD10"/>
      <c r="IKE10" s="13"/>
      <c r="IKF10"/>
      <c r="IKG10" s="13"/>
      <c r="IKH10"/>
      <c r="IKI10" s="13"/>
      <c r="IKJ10"/>
      <c r="IKK10" s="13"/>
      <c r="IKL10"/>
      <c r="IKM10" s="13"/>
      <c r="IKN10"/>
      <c r="IKO10" s="13"/>
      <c r="IKP10"/>
      <c r="IKQ10" s="13"/>
      <c r="IKR10"/>
      <c r="IKS10" s="13"/>
      <c r="IKT10"/>
      <c r="IKU10" s="13"/>
      <c r="IKV10"/>
      <c r="IKW10" s="13"/>
      <c r="IKX10"/>
      <c r="IKY10" s="13"/>
      <c r="IKZ10"/>
      <c r="ILA10" s="13"/>
      <c r="ILB10"/>
      <c r="ILC10" s="13"/>
      <c r="ILD10"/>
      <c r="ILE10" s="13"/>
      <c r="ILF10"/>
      <c r="ILG10" s="13"/>
      <c r="ILH10"/>
      <c r="ILI10" s="13"/>
      <c r="ILJ10"/>
      <c r="ILK10" s="13"/>
      <c r="ILL10"/>
      <c r="ILM10" s="13"/>
      <c r="ILN10"/>
      <c r="ILO10" s="13"/>
      <c r="ILP10"/>
      <c r="ILQ10" s="13"/>
      <c r="ILR10"/>
      <c r="ILS10" s="13"/>
      <c r="ILT10"/>
      <c r="ILU10" s="13"/>
      <c r="ILV10"/>
      <c r="ILW10" s="13"/>
      <c r="ILX10"/>
      <c r="ILY10" s="13"/>
      <c r="ILZ10"/>
      <c r="IMA10" s="13"/>
      <c r="IMB10"/>
      <c r="IMC10" s="13"/>
      <c r="IMD10"/>
      <c r="IME10" s="13"/>
      <c r="IMF10"/>
      <c r="IMG10" s="13"/>
      <c r="IMH10"/>
      <c r="IMI10" s="13"/>
      <c r="IMJ10"/>
      <c r="IMK10" s="13"/>
      <c r="IML10"/>
      <c r="IMM10" s="13"/>
      <c r="IMN10"/>
      <c r="IMO10" s="13"/>
      <c r="IMP10"/>
      <c r="IMQ10" s="13"/>
      <c r="IMR10"/>
      <c r="IMS10" s="13"/>
      <c r="IMT10"/>
      <c r="IMU10" s="13"/>
      <c r="IMV10"/>
      <c r="IMW10" s="13"/>
      <c r="IMX10"/>
      <c r="IMY10" s="13"/>
      <c r="IMZ10"/>
      <c r="INA10" s="13"/>
      <c r="INB10"/>
      <c r="INC10" s="13"/>
      <c r="IND10"/>
      <c r="INE10" s="13"/>
      <c r="INF10"/>
      <c r="ING10" s="13"/>
      <c r="INH10"/>
      <c r="INI10" s="13"/>
      <c r="INJ10"/>
      <c r="INK10" s="13"/>
      <c r="INL10"/>
      <c r="INM10" s="13"/>
      <c r="INN10"/>
      <c r="INO10" s="13"/>
      <c r="INP10"/>
      <c r="INQ10" s="13"/>
      <c r="INR10"/>
      <c r="INS10" s="13"/>
      <c r="INT10"/>
      <c r="INU10" s="13"/>
      <c r="INV10"/>
      <c r="INW10" s="13"/>
      <c r="INX10"/>
      <c r="INY10" s="13"/>
      <c r="INZ10"/>
      <c r="IOA10" s="13"/>
      <c r="IOB10"/>
      <c r="IOC10" s="13"/>
      <c r="IOD10"/>
      <c r="IOE10" s="13"/>
      <c r="IOF10"/>
      <c r="IOG10" s="13"/>
      <c r="IOH10"/>
      <c r="IOI10" s="13"/>
      <c r="IOJ10"/>
      <c r="IOK10" s="13"/>
      <c r="IOL10"/>
      <c r="IOM10" s="13"/>
      <c r="ION10"/>
      <c r="IOO10" s="13"/>
      <c r="IOP10"/>
      <c r="IOQ10" s="13"/>
      <c r="IOR10"/>
      <c r="IOS10" s="13"/>
      <c r="IOT10"/>
      <c r="IOU10" s="13"/>
      <c r="IOV10"/>
      <c r="IOW10" s="13"/>
      <c r="IOX10"/>
      <c r="IOY10" s="13"/>
      <c r="IOZ10"/>
      <c r="IPA10" s="13"/>
      <c r="IPB10"/>
      <c r="IPC10" s="13"/>
      <c r="IPD10"/>
      <c r="IPE10" s="13"/>
      <c r="IPF10"/>
      <c r="IPG10" s="13"/>
      <c r="IPH10"/>
      <c r="IPI10" s="13"/>
      <c r="IPJ10"/>
      <c r="IPK10" s="13"/>
      <c r="IPL10"/>
      <c r="IPM10" s="13"/>
      <c r="IPN10"/>
      <c r="IPO10" s="13"/>
      <c r="IPP10"/>
      <c r="IPQ10" s="13"/>
      <c r="IPR10"/>
      <c r="IPS10" s="13"/>
      <c r="IPT10"/>
      <c r="IPU10" s="13"/>
      <c r="IPV10"/>
      <c r="IPW10" s="13"/>
      <c r="IPX10"/>
      <c r="IPY10" s="13"/>
      <c r="IPZ10"/>
      <c r="IQA10" s="13"/>
      <c r="IQB10"/>
      <c r="IQC10" s="13"/>
      <c r="IQD10"/>
      <c r="IQE10" s="13"/>
      <c r="IQF10"/>
      <c r="IQG10" s="13"/>
      <c r="IQH10"/>
      <c r="IQI10" s="13"/>
      <c r="IQJ10"/>
      <c r="IQK10" s="13"/>
      <c r="IQL10"/>
      <c r="IQM10" s="13"/>
      <c r="IQN10"/>
      <c r="IQO10" s="13"/>
      <c r="IQP10"/>
      <c r="IQQ10" s="13"/>
      <c r="IQR10"/>
      <c r="IQS10" s="13"/>
      <c r="IQT10"/>
      <c r="IQU10" s="13"/>
      <c r="IQV10"/>
      <c r="IQW10" s="13"/>
      <c r="IQX10"/>
      <c r="IQY10" s="13"/>
      <c r="IQZ10"/>
      <c r="IRA10" s="13"/>
      <c r="IRB10"/>
      <c r="IRC10" s="13"/>
      <c r="IRD10"/>
      <c r="IRE10" s="13"/>
      <c r="IRF10"/>
      <c r="IRG10" s="13"/>
      <c r="IRH10"/>
      <c r="IRI10" s="13"/>
      <c r="IRJ10"/>
      <c r="IRK10" s="13"/>
      <c r="IRL10"/>
      <c r="IRM10" s="13"/>
      <c r="IRN10"/>
      <c r="IRO10" s="13"/>
      <c r="IRP10"/>
      <c r="IRQ10" s="13"/>
      <c r="IRR10"/>
      <c r="IRS10" s="13"/>
      <c r="IRT10"/>
      <c r="IRU10" s="13"/>
      <c r="IRV10"/>
      <c r="IRW10" s="13"/>
      <c r="IRX10"/>
      <c r="IRY10" s="13"/>
      <c r="IRZ10"/>
      <c r="ISA10" s="13"/>
      <c r="ISB10"/>
      <c r="ISC10" s="13"/>
      <c r="ISD10"/>
      <c r="ISE10" s="13"/>
      <c r="ISF10"/>
      <c r="ISG10" s="13"/>
      <c r="ISH10"/>
      <c r="ISI10" s="13"/>
      <c r="ISJ10"/>
      <c r="ISK10" s="13"/>
      <c r="ISL10"/>
      <c r="ISM10" s="13"/>
      <c r="ISN10"/>
      <c r="ISO10" s="13"/>
      <c r="ISP10"/>
      <c r="ISQ10" s="13"/>
      <c r="ISR10"/>
      <c r="ISS10" s="13"/>
      <c r="IST10"/>
      <c r="ISU10" s="13"/>
      <c r="ISV10"/>
      <c r="ISW10" s="13"/>
      <c r="ISX10"/>
      <c r="ISY10" s="13"/>
      <c r="ISZ10"/>
      <c r="ITA10" s="13"/>
      <c r="ITB10"/>
      <c r="ITC10" s="13"/>
      <c r="ITD10"/>
      <c r="ITE10" s="13"/>
      <c r="ITF10"/>
      <c r="ITG10" s="13"/>
      <c r="ITH10"/>
      <c r="ITI10" s="13"/>
      <c r="ITJ10"/>
      <c r="ITK10" s="13"/>
      <c r="ITL10"/>
      <c r="ITM10" s="13"/>
      <c r="ITN10"/>
      <c r="ITO10" s="13"/>
      <c r="ITP10"/>
      <c r="ITQ10" s="13"/>
      <c r="ITR10"/>
      <c r="ITS10" s="13"/>
      <c r="ITT10"/>
      <c r="ITU10" s="13"/>
      <c r="ITV10"/>
      <c r="ITW10" s="13"/>
      <c r="ITX10"/>
      <c r="ITY10" s="13"/>
      <c r="ITZ10"/>
      <c r="IUA10" s="13"/>
      <c r="IUB10"/>
      <c r="IUC10" s="13"/>
      <c r="IUD10"/>
      <c r="IUE10" s="13"/>
      <c r="IUF10"/>
      <c r="IUG10" s="13"/>
      <c r="IUH10"/>
      <c r="IUI10" s="13"/>
      <c r="IUJ10"/>
      <c r="IUK10" s="13"/>
      <c r="IUL10"/>
      <c r="IUM10" s="13"/>
      <c r="IUN10"/>
      <c r="IUO10" s="13"/>
      <c r="IUP10"/>
      <c r="IUQ10" s="13"/>
      <c r="IUR10"/>
      <c r="IUS10" s="13"/>
      <c r="IUT10"/>
      <c r="IUU10" s="13"/>
      <c r="IUV10"/>
      <c r="IUW10" s="13"/>
      <c r="IUX10"/>
      <c r="IUY10" s="13"/>
      <c r="IUZ10"/>
      <c r="IVA10" s="13"/>
      <c r="IVB10"/>
      <c r="IVC10" s="13"/>
      <c r="IVD10"/>
      <c r="IVE10" s="13"/>
      <c r="IVF10"/>
      <c r="IVG10" s="13"/>
      <c r="IVH10"/>
      <c r="IVI10" s="13"/>
      <c r="IVJ10"/>
      <c r="IVK10" s="13"/>
      <c r="IVL10"/>
      <c r="IVM10" s="13"/>
      <c r="IVN10"/>
      <c r="IVO10" s="13"/>
      <c r="IVP10"/>
      <c r="IVQ10" s="13"/>
      <c r="IVR10"/>
      <c r="IVS10" s="13"/>
      <c r="IVT10"/>
      <c r="IVU10" s="13"/>
      <c r="IVV10"/>
      <c r="IVW10" s="13"/>
      <c r="IVX10"/>
      <c r="IVY10" s="13"/>
      <c r="IVZ10"/>
      <c r="IWA10" s="13"/>
      <c r="IWB10"/>
      <c r="IWC10" s="13"/>
      <c r="IWD10"/>
      <c r="IWE10" s="13"/>
      <c r="IWF10"/>
      <c r="IWG10" s="13"/>
      <c r="IWH10"/>
      <c r="IWI10" s="13"/>
      <c r="IWJ10"/>
      <c r="IWK10" s="13"/>
      <c r="IWL10"/>
      <c r="IWM10" s="13"/>
      <c r="IWN10"/>
      <c r="IWO10" s="13"/>
      <c r="IWP10"/>
      <c r="IWQ10" s="13"/>
      <c r="IWR10"/>
      <c r="IWS10" s="13"/>
      <c r="IWT10"/>
      <c r="IWU10" s="13"/>
      <c r="IWV10"/>
      <c r="IWW10" s="13"/>
      <c r="IWX10"/>
      <c r="IWY10" s="13"/>
      <c r="IWZ10"/>
      <c r="IXA10" s="13"/>
      <c r="IXB10"/>
      <c r="IXC10" s="13"/>
      <c r="IXD10"/>
      <c r="IXE10" s="13"/>
      <c r="IXF10"/>
      <c r="IXG10" s="13"/>
      <c r="IXH10"/>
      <c r="IXI10" s="13"/>
      <c r="IXJ10"/>
      <c r="IXK10" s="13"/>
      <c r="IXL10"/>
      <c r="IXM10" s="13"/>
      <c r="IXN10"/>
      <c r="IXO10" s="13"/>
      <c r="IXP10"/>
      <c r="IXQ10" s="13"/>
      <c r="IXR10"/>
      <c r="IXS10" s="13"/>
      <c r="IXT10"/>
      <c r="IXU10" s="13"/>
      <c r="IXV10"/>
      <c r="IXW10" s="13"/>
      <c r="IXX10"/>
      <c r="IXY10" s="13"/>
      <c r="IXZ10"/>
      <c r="IYA10" s="13"/>
      <c r="IYB10"/>
      <c r="IYC10" s="13"/>
      <c r="IYD10"/>
      <c r="IYE10" s="13"/>
      <c r="IYF10"/>
      <c r="IYG10" s="13"/>
      <c r="IYH10"/>
      <c r="IYI10" s="13"/>
      <c r="IYJ10"/>
      <c r="IYK10" s="13"/>
      <c r="IYL10"/>
      <c r="IYM10" s="13"/>
      <c r="IYN10"/>
      <c r="IYO10" s="13"/>
      <c r="IYP10"/>
      <c r="IYQ10" s="13"/>
      <c r="IYR10"/>
      <c r="IYS10" s="13"/>
      <c r="IYT10"/>
      <c r="IYU10" s="13"/>
      <c r="IYV10"/>
      <c r="IYW10" s="13"/>
      <c r="IYX10"/>
      <c r="IYY10" s="13"/>
      <c r="IYZ10"/>
      <c r="IZA10" s="13"/>
      <c r="IZB10"/>
      <c r="IZC10" s="13"/>
      <c r="IZD10"/>
      <c r="IZE10" s="13"/>
      <c r="IZF10"/>
      <c r="IZG10" s="13"/>
      <c r="IZH10"/>
      <c r="IZI10" s="13"/>
      <c r="IZJ10"/>
      <c r="IZK10" s="13"/>
      <c r="IZL10"/>
      <c r="IZM10" s="13"/>
      <c r="IZN10"/>
      <c r="IZO10" s="13"/>
      <c r="IZP10"/>
      <c r="IZQ10" s="13"/>
      <c r="IZR10"/>
      <c r="IZS10" s="13"/>
      <c r="IZT10"/>
      <c r="IZU10" s="13"/>
      <c r="IZV10"/>
      <c r="IZW10" s="13"/>
      <c r="IZX10"/>
      <c r="IZY10" s="13"/>
      <c r="IZZ10"/>
      <c r="JAA10" s="13"/>
      <c r="JAB10"/>
      <c r="JAC10" s="13"/>
      <c r="JAD10"/>
      <c r="JAE10" s="13"/>
      <c r="JAF10"/>
      <c r="JAG10" s="13"/>
      <c r="JAH10"/>
      <c r="JAI10" s="13"/>
      <c r="JAJ10"/>
      <c r="JAK10" s="13"/>
      <c r="JAL10"/>
      <c r="JAM10" s="13"/>
      <c r="JAN10"/>
      <c r="JAO10" s="13"/>
      <c r="JAP10"/>
      <c r="JAQ10" s="13"/>
      <c r="JAR10"/>
      <c r="JAS10" s="13"/>
      <c r="JAT10"/>
      <c r="JAU10" s="13"/>
      <c r="JAV10"/>
      <c r="JAW10" s="13"/>
      <c r="JAX10"/>
      <c r="JAY10" s="13"/>
      <c r="JAZ10"/>
      <c r="JBA10" s="13"/>
      <c r="JBB10"/>
      <c r="JBC10" s="13"/>
      <c r="JBD10"/>
      <c r="JBE10" s="13"/>
      <c r="JBF10"/>
      <c r="JBG10" s="13"/>
      <c r="JBH10"/>
      <c r="JBI10" s="13"/>
      <c r="JBJ10"/>
      <c r="JBK10" s="13"/>
      <c r="JBL10"/>
      <c r="JBM10" s="13"/>
      <c r="JBN10"/>
      <c r="JBO10" s="13"/>
      <c r="JBP10"/>
      <c r="JBQ10" s="13"/>
      <c r="JBR10"/>
      <c r="JBS10" s="13"/>
      <c r="JBT10"/>
      <c r="JBU10" s="13"/>
      <c r="JBV10"/>
      <c r="JBW10" s="13"/>
      <c r="JBX10"/>
      <c r="JBY10" s="13"/>
      <c r="JBZ10"/>
      <c r="JCA10" s="13"/>
      <c r="JCB10"/>
      <c r="JCC10" s="13"/>
      <c r="JCD10"/>
      <c r="JCE10" s="13"/>
      <c r="JCF10"/>
      <c r="JCG10" s="13"/>
      <c r="JCH10"/>
      <c r="JCI10" s="13"/>
      <c r="JCJ10"/>
      <c r="JCK10" s="13"/>
      <c r="JCL10"/>
      <c r="JCM10" s="13"/>
      <c r="JCN10"/>
      <c r="JCO10" s="13"/>
      <c r="JCP10"/>
      <c r="JCQ10" s="13"/>
      <c r="JCR10"/>
      <c r="JCS10" s="13"/>
      <c r="JCT10"/>
      <c r="JCU10" s="13"/>
      <c r="JCV10"/>
      <c r="JCW10" s="13"/>
      <c r="JCX10"/>
      <c r="JCY10" s="13"/>
      <c r="JCZ10"/>
      <c r="JDA10" s="13"/>
      <c r="JDB10"/>
      <c r="JDC10" s="13"/>
      <c r="JDD10"/>
      <c r="JDE10" s="13"/>
      <c r="JDF10"/>
      <c r="JDG10" s="13"/>
      <c r="JDH10"/>
      <c r="JDI10" s="13"/>
      <c r="JDJ10"/>
      <c r="JDK10" s="13"/>
      <c r="JDL10"/>
      <c r="JDM10" s="13"/>
      <c r="JDN10"/>
      <c r="JDO10" s="13"/>
      <c r="JDP10"/>
      <c r="JDQ10" s="13"/>
      <c r="JDR10"/>
      <c r="JDS10" s="13"/>
      <c r="JDT10"/>
      <c r="JDU10" s="13"/>
      <c r="JDV10"/>
      <c r="JDW10" s="13"/>
      <c r="JDX10"/>
      <c r="JDY10" s="13"/>
      <c r="JDZ10"/>
      <c r="JEA10" s="13"/>
      <c r="JEB10"/>
      <c r="JEC10" s="13"/>
      <c r="JED10"/>
      <c r="JEE10" s="13"/>
      <c r="JEF10"/>
      <c r="JEG10" s="13"/>
      <c r="JEH10"/>
      <c r="JEI10" s="13"/>
      <c r="JEJ10"/>
      <c r="JEK10" s="13"/>
      <c r="JEL10"/>
      <c r="JEM10" s="13"/>
      <c r="JEN10"/>
      <c r="JEO10" s="13"/>
      <c r="JEP10"/>
      <c r="JEQ10" s="13"/>
      <c r="JER10"/>
      <c r="JES10" s="13"/>
      <c r="JET10"/>
      <c r="JEU10" s="13"/>
      <c r="JEV10"/>
      <c r="JEW10" s="13"/>
      <c r="JEX10"/>
      <c r="JEY10" s="13"/>
      <c r="JEZ10"/>
      <c r="JFA10" s="13"/>
      <c r="JFB10"/>
      <c r="JFC10" s="13"/>
      <c r="JFD10"/>
      <c r="JFE10" s="13"/>
      <c r="JFF10"/>
      <c r="JFG10" s="13"/>
      <c r="JFH10"/>
      <c r="JFI10" s="13"/>
      <c r="JFJ10"/>
      <c r="JFK10" s="13"/>
      <c r="JFL10"/>
      <c r="JFM10" s="13"/>
      <c r="JFN10"/>
      <c r="JFO10" s="13"/>
      <c r="JFP10"/>
      <c r="JFQ10" s="13"/>
      <c r="JFR10"/>
      <c r="JFS10" s="13"/>
      <c r="JFT10"/>
      <c r="JFU10" s="13"/>
      <c r="JFV10"/>
      <c r="JFW10" s="13"/>
      <c r="JFX10"/>
      <c r="JFY10" s="13"/>
      <c r="JFZ10"/>
      <c r="JGA10" s="13"/>
      <c r="JGB10"/>
      <c r="JGC10" s="13"/>
      <c r="JGD10"/>
      <c r="JGE10" s="13"/>
      <c r="JGF10"/>
      <c r="JGG10" s="13"/>
      <c r="JGH10"/>
      <c r="JGI10" s="13"/>
      <c r="JGJ10"/>
      <c r="JGK10" s="13"/>
      <c r="JGL10"/>
      <c r="JGM10" s="13"/>
      <c r="JGN10"/>
      <c r="JGO10" s="13"/>
      <c r="JGP10"/>
      <c r="JGQ10" s="13"/>
      <c r="JGR10"/>
      <c r="JGS10" s="13"/>
      <c r="JGT10"/>
      <c r="JGU10" s="13"/>
      <c r="JGV10"/>
      <c r="JGW10" s="13"/>
      <c r="JGX10"/>
      <c r="JGY10" s="13"/>
      <c r="JGZ10"/>
      <c r="JHA10" s="13"/>
      <c r="JHB10"/>
      <c r="JHC10" s="13"/>
      <c r="JHD10"/>
      <c r="JHE10" s="13"/>
      <c r="JHF10"/>
      <c r="JHG10" s="13"/>
      <c r="JHH10"/>
      <c r="JHI10" s="13"/>
      <c r="JHJ10"/>
      <c r="JHK10" s="13"/>
      <c r="JHL10"/>
      <c r="JHM10" s="13"/>
      <c r="JHN10"/>
      <c r="JHO10" s="13"/>
      <c r="JHP10"/>
      <c r="JHQ10" s="13"/>
      <c r="JHR10"/>
      <c r="JHS10" s="13"/>
      <c r="JHT10"/>
      <c r="JHU10" s="13"/>
      <c r="JHV10"/>
      <c r="JHW10" s="13"/>
      <c r="JHX10"/>
      <c r="JHY10" s="13"/>
      <c r="JHZ10"/>
      <c r="JIA10" s="13"/>
      <c r="JIB10"/>
      <c r="JIC10" s="13"/>
      <c r="JID10"/>
      <c r="JIE10" s="13"/>
      <c r="JIF10"/>
      <c r="JIG10" s="13"/>
      <c r="JIH10"/>
      <c r="JII10" s="13"/>
      <c r="JIJ10"/>
      <c r="JIK10" s="13"/>
      <c r="JIL10"/>
      <c r="JIM10" s="13"/>
      <c r="JIN10"/>
      <c r="JIO10" s="13"/>
      <c r="JIP10"/>
      <c r="JIQ10" s="13"/>
      <c r="JIR10"/>
      <c r="JIS10" s="13"/>
      <c r="JIT10"/>
      <c r="JIU10" s="13"/>
      <c r="JIV10"/>
      <c r="JIW10" s="13"/>
      <c r="JIX10"/>
      <c r="JIY10" s="13"/>
      <c r="JIZ10"/>
      <c r="JJA10" s="13"/>
      <c r="JJB10"/>
      <c r="JJC10" s="13"/>
      <c r="JJD10"/>
      <c r="JJE10" s="13"/>
      <c r="JJF10"/>
      <c r="JJG10" s="13"/>
      <c r="JJH10"/>
      <c r="JJI10" s="13"/>
      <c r="JJJ10"/>
      <c r="JJK10" s="13"/>
      <c r="JJL10"/>
      <c r="JJM10" s="13"/>
      <c r="JJN10"/>
      <c r="JJO10" s="13"/>
      <c r="JJP10"/>
      <c r="JJQ10" s="13"/>
      <c r="JJR10"/>
      <c r="JJS10" s="13"/>
      <c r="JJT10"/>
      <c r="JJU10" s="13"/>
      <c r="JJV10"/>
      <c r="JJW10" s="13"/>
      <c r="JJX10"/>
      <c r="JJY10" s="13"/>
      <c r="JJZ10"/>
      <c r="JKA10" s="13"/>
      <c r="JKB10"/>
      <c r="JKC10" s="13"/>
      <c r="JKD10"/>
      <c r="JKE10" s="13"/>
      <c r="JKF10"/>
      <c r="JKG10" s="13"/>
      <c r="JKH10"/>
      <c r="JKI10" s="13"/>
      <c r="JKJ10"/>
      <c r="JKK10" s="13"/>
      <c r="JKL10"/>
      <c r="JKM10" s="13"/>
      <c r="JKN10"/>
      <c r="JKO10" s="13"/>
      <c r="JKP10"/>
      <c r="JKQ10" s="13"/>
      <c r="JKR10"/>
      <c r="JKS10" s="13"/>
      <c r="JKT10"/>
      <c r="JKU10" s="13"/>
      <c r="JKV10"/>
      <c r="JKW10" s="13"/>
      <c r="JKX10"/>
      <c r="JKY10" s="13"/>
      <c r="JKZ10"/>
      <c r="JLA10" s="13"/>
      <c r="JLB10"/>
      <c r="JLC10" s="13"/>
      <c r="JLD10"/>
      <c r="JLE10" s="13"/>
      <c r="JLF10"/>
      <c r="JLG10" s="13"/>
      <c r="JLH10"/>
      <c r="JLI10" s="13"/>
      <c r="JLJ10"/>
      <c r="JLK10" s="13"/>
      <c r="JLL10"/>
      <c r="JLM10" s="13"/>
      <c r="JLN10"/>
      <c r="JLO10" s="13"/>
      <c r="JLP10"/>
      <c r="JLQ10" s="13"/>
      <c r="JLR10"/>
      <c r="JLS10" s="13"/>
      <c r="JLT10"/>
      <c r="JLU10" s="13"/>
      <c r="JLV10"/>
      <c r="JLW10" s="13"/>
      <c r="JLX10"/>
      <c r="JLY10" s="13"/>
      <c r="JLZ10"/>
      <c r="JMA10" s="13"/>
      <c r="JMB10"/>
      <c r="JMC10" s="13"/>
      <c r="JMD10"/>
      <c r="JME10" s="13"/>
      <c r="JMF10"/>
      <c r="JMG10" s="13"/>
      <c r="JMH10"/>
      <c r="JMI10" s="13"/>
      <c r="JMJ10"/>
      <c r="JMK10" s="13"/>
      <c r="JML10"/>
      <c r="JMM10" s="13"/>
      <c r="JMN10"/>
      <c r="JMO10" s="13"/>
      <c r="JMP10"/>
      <c r="JMQ10" s="13"/>
      <c r="JMR10"/>
      <c r="JMS10" s="13"/>
      <c r="JMT10"/>
      <c r="JMU10" s="13"/>
      <c r="JMV10"/>
      <c r="JMW10" s="13"/>
      <c r="JMX10"/>
      <c r="JMY10" s="13"/>
      <c r="JMZ10"/>
      <c r="JNA10" s="13"/>
      <c r="JNB10"/>
      <c r="JNC10" s="13"/>
      <c r="JND10"/>
      <c r="JNE10" s="13"/>
      <c r="JNF10"/>
      <c r="JNG10" s="13"/>
      <c r="JNH10"/>
      <c r="JNI10" s="13"/>
      <c r="JNJ10"/>
      <c r="JNK10" s="13"/>
      <c r="JNL10"/>
      <c r="JNM10" s="13"/>
      <c r="JNN10"/>
      <c r="JNO10" s="13"/>
      <c r="JNP10"/>
      <c r="JNQ10" s="13"/>
      <c r="JNR10"/>
      <c r="JNS10" s="13"/>
      <c r="JNT10"/>
      <c r="JNU10" s="13"/>
      <c r="JNV10"/>
      <c r="JNW10" s="13"/>
      <c r="JNX10"/>
      <c r="JNY10" s="13"/>
      <c r="JNZ10"/>
      <c r="JOA10" s="13"/>
      <c r="JOB10"/>
      <c r="JOC10" s="13"/>
      <c r="JOD10"/>
      <c r="JOE10" s="13"/>
      <c r="JOF10"/>
      <c r="JOG10" s="13"/>
      <c r="JOH10"/>
      <c r="JOI10" s="13"/>
      <c r="JOJ10"/>
      <c r="JOK10" s="13"/>
      <c r="JOL10"/>
      <c r="JOM10" s="13"/>
      <c r="JON10"/>
      <c r="JOO10" s="13"/>
      <c r="JOP10"/>
      <c r="JOQ10" s="13"/>
      <c r="JOR10"/>
      <c r="JOS10" s="13"/>
      <c r="JOT10"/>
      <c r="JOU10" s="13"/>
      <c r="JOV10"/>
      <c r="JOW10" s="13"/>
      <c r="JOX10"/>
      <c r="JOY10" s="13"/>
      <c r="JOZ10"/>
      <c r="JPA10" s="13"/>
      <c r="JPB10"/>
      <c r="JPC10" s="13"/>
      <c r="JPD10"/>
      <c r="JPE10" s="13"/>
      <c r="JPF10"/>
      <c r="JPG10" s="13"/>
      <c r="JPH10"/>
      <c r="JPI10" s="13"/>
      <c r="JPJ10"/>
      <c r="JPK10" s="13"/>
      <c r="JPL10"/>
      <c r="JPM10" s="13"/>
      <c r="JPN10"/>
      <c r="JPO10" s="13"/>
      <c r="JPP10"/>
      <c r="JPQ10" s="13"/>
      <c r="JPR10"/>
      <c r="JPS10" s="13"/>
      <c r="JPT10"/>
      <c r="JPU10" s="13"/>
      <c r="JPV10"/>
      <c r="JPW10" s="13"/>
      <c r="JPX10"/>
      <c r="JPY10" s="13"/>
      <c r="JPZ10"/>
      <c r="JQA10" s="13"/>
      <c r="JQB10"/>
      <c r="JQC10" s="13"/>
      <c r="JQD10"/>
      <c r="JQE10" s="13"/>
      <c r="JQF10"/>
      <c r="JQG10" s="13"/>
      <c r="JQH10"/>
      <c r="JQI10" s="13"/>
      <c r="JQJ10"/>
      <c r="JQK10" s="13"/>
      <c r="JQL10"/>
      <c r="JQM10" s="13"/>
      <c r="JQN10"/>
      <c r="JQO10" s="13"/>
      <c r="JQP10"/>
      <c r="JQQ10" s="13"/>
      <c r="JQR10"/>
      <c r="JQS10" s="13"/>
      <c r="JQT10"/>
      <c r="JQU10" s="13"/>
      <c r="JQV10"/>
      <c r="JQW10" s="13"/>
      <c r="JQX10"/>
      <c r="JQY10" s="13"/>
      <c r="JQZ10"/>
      <c r="JRA10" s="13"/>
      <c r="JRB10"/>
      <c r="JRC10" s="13"/>
      <c r="JRD10"/>
      <c r="JRE10" s="13"/>
      <c r="JRF10"/>
      <c r="JRG10" s="13"/>
      <c r="JRH10"/>
      <c r="JRI10" s="13"/>
      <c r="JRJ10"/>
      <c r="JRK10" s="13"/>
      <c r="JRL10"/>
      <c r="JRM10" s="13"/>
      <c r="JRN10"/>
      <c r="JRO10" s="13"/>
      <c r="JRP10"/>
      <c r="JRQ10" s="13"/>
      <c r="JRR10"/>
      <c r="JRS10" s="13"/>
      <c r="JRT10"/>
      <c r="JRU10" s="13"/>
      <c r="JRV10"/>
      <c r="JRW10" s="13"/>
      <c r="JRX10"/>
      <c r="JRY10" s="13"/>
      <c r="JRZ10"/>
      <c r="JSA10" s="13"/>
      <c r="JSB10"/>
      <c r="JSC10" s="13"/>
      <c r="JSD10"/>
      <c r="JSE10" s="13"/>
      <c r="JSF10"/>
      <c r="JSG10" s="13"/>
      <c r="JSH10"/>
      <c r="JSI10" s="13"/>
      <c r="JSJ10"/>
      <c r="JSK10" s="13"/>
      <c r="JSL10"/>
      <c r="JSM10" s="13"/>
      <c r="JSN10"/>
      <c r="JSO10" s="13"/>
      <c r="JSP10"/>
      <c r="JSQ10" s="13"/>
      <c r="JSR10"/>
      <c r="JSS10" s="13"/>
      <c r="JST10"/>
      <c r="JSU10" s="13"/>
      <c r="JSV10"/>
      <c r="JSW10" s="13"/>
      <c r="JSX10"/>
      <c r="JSY10" s="13"/>
      <c r="JSZ10"/>
      <c r="JTA10" s="13"/>
      <c r="JTB10"/>
      <c r="JTC10" s="13"/>
      <c r="JTD10"/>
      <c r="JTE10" s="13"/>
      <c r="JTF10"/>
      <c r="JTG10" s="13"/>
      <c r="JTH10"/>
      <c r="JTI10" s="13"/>
      <c r="JTJ10"/>
      <c r="JTK10" s="13"/>
      <c r="JTL10"/>
      <c r="JTM10" s="13"/>
      <c r="JTN10"/>
      <c r="JTO10" s="13"/>
      <c r="JTP10"/>
      <c r="JTQ10" s="13"/>
      <c r="JTR10"/>
      <c r="JTS10" s="13"/>
      <c r="JTT10"/>
      <c r="JTU10" s="13"/>
      <c r="JTV10"/>
      <c r="JTW10" s="13"/>
      <c r="JTX10"/>
      <c r="JTY10" s="13"/>
      <c r="JTZ10"/>
      <c r="JUA10" s="13"/>
      <c r="JUB10"/>
      <c r="JUC10" s="13"/>
      <c r="JUD10"/>
      <c r="JUE10" s="13"/>
      <c r="JUF10"/>
      <c r="JUG10" s="13"/>
      <c r="JUH10"/>
      <c r="JUI10" s="13"/>
      <c r="JUJ10"/>
      <c r="JUK10" s="13"/>
      <c r="JUL10"/>
      <c r="JUM10" s="13"/>
      <c r="JUN10"/>
      <c r="JUO10" s="13"/>
      <c r="JUP10"/>
      <c r="JUQ10" s="13"/>
      <c r="JUR10"/>
      <c r="JUS10" s="13"/>
      <c r="JUT10"/>
      <c r="JUU10" s="13"/>
      <c r="JUV10"/>
      <c r="JUW10" s="13"/>
      <c r="JUX10"/>
      <c r="JUY10" s="13"/>
      <c r="JUZ10"/>
      <c r="JVA10" s="13"/>
      <c r="JVB10"/>
      <c r="JVC10" s="13"/>
      <c r="JVD10"/>
      <c r="JVE10" s="13"/>
      <c r="JVF10"/>
      <c r="JVG10" s="13"/>
      <c r="JVH10"/>
      <c r="JVI10" s="13"/>
      <c r="JVJ10"/>
      <c r="JVK10" s="13"/>
      <c r="JVL10"/>
      <c r="JVM10" s="13"/>
      <c r="JVN10"/>
      <c r="JVO10" s="13"/>
      <c r="JVP10"/>
      <c r="JVQ10" s="13"/>
      <c r="JVR10"/>
      <c r="JVS10" s="13"/>
      <c r="JVT10"/>
      <c r="JVU10" s="13"/>
      <c r="JVV10"/>
      <c r="JVW10" s="13"/>
      <c r="JVX10"/>
      <c r="JVY10" s="13"/>
      <c r="JVZ10"/>
      <c r="JWA10" s="13"/>
      <c r="JWB10"/>
      <c r="JWC10" s="13"/>
      <c r="JWD10"/>
      <c r="JWE10" s="13"/>
      <c r="JWF10"/>
      <c r="JWG10" s="13"/>
      <c r="JWH10"/>
      <c r="JWI10" s="13"/>
      <c r="JWJ10"/>
      <c r="JWK10" s="13"/>
      <c r="JWL10"/>
      <c r="JWM10" s="13"/>
      <c r="JWN10"/>
      <c r="JWO10" s="13"/>
      <c r="JWP10"/>
      <c r="JWQ10" s="13"/>
      <c r="JWR10"/>
      <c r="JWS10" s="13"/>
      <c r="JWT10"/>
      <c r="JWU10" s="13"/>
      <c r="JWV10"/>
      <c r="JWW10" s="13"/>
      <c r="JWX10"/>
      <c r="JWY10" s="13"/>
      <c r="JWZ10"/>
      <c r="JXA10" s="13"/>
      <c r="JXB10"/>
      <c r="JXC10" s="13"/>
      <c r="JXD10"/>
      <c r="JXE10" s="13"/>
      <c r="JXF10"/>
      <c r="JXG10" s="13"/>
      <c r="JXH10"/>
      <c r="JXI10" s="13"/>
      <c r="JXJ10"/>
      <c r="JXK10" s="13"/>
      <c r="JXL10"/>
      <c r="JXM10" s="13"/>
      <c r="JXN10"/>
      <c r="JXO10" s="13"/>
      <c r="JXP10"/>
      <c r="JXQ10" s="13"/>
      <c r="JXR10"/>
      <c r="JXS10" s="13"/>
      <c r="JXT10"/>
      <c r="JXU10" s="13"/>
      <c r="JXV10"/>
      <c r="JXW10" s="13"/>
      <c r="JXX10"/>
      <c r="JXY10" s="13"/>
      <c r="JXZ10"/>
      <c r="JYA10" s="13"/>
      <c r="JYB10"/>
      <c r="JYC10" s="13"/>
      <c r="JYD10"/>
      <c r="JYE10" s="13"/>
      <c r="JYF10"/>
      <c r="JYG10" s="13"/>
      <c r="JYH10"/>
      <c r="JYI10" s="13"/>
      <c r="JYJ10"/>
      <c r="JYK10" s="13"/>
      <c r="JYL10"/>
      <c r="JYM10" s="13"/>
      <c r="JYN10"/>
      <c r="JYO10" s="13"/>
      <c r="JYP10"/>
      <c r="JYQ10" s="13"/>
      <c r="JYR10"/>
      <c r="JYS10" s="13"/>
      <c r="JYT10"/>
      <c r="JYU10" s="13"/>
      <c r="JYV10"/>
      <c r="JYW10" s="13"/>
      <c r="JYX10"/>
      <c r="JYY10" s="13"/>
      <c r="JYZ10"/>
      <c r="JZA10" s="13"/>
      <c r="JZB10"/>
      <c r="JZC10" s="13"/>
      <c r="JZD10"/>
      <c r="JZE10" s="13"/>
      <c r="JZF10"/>
      <c r="JZG10" s="13"/>
      <c r="JZH10"/>
      <c r="JZI10" s="13"/>
      <c r="JZJ10"/>
      <c r="JZK10" s="13"/>
      <c r="JZL10"/>
      <c r="JZM10" s="13"/>
      <c r="JZN10"/>
      <c r="JZO10" s="13"/>
      <c r="JZP10"/>
      <c r="JZQ10" s="13"/>
      <c r="JZR10"/>
      <c r="JZS10" s="13"/>
      <c r="JZT10"/>
      <c r="JZU10" s="13"/>
      <c r="JZV10"/>
      <c r="JZW10" s="13"/>
      <c r="JZX10"/>
      <c r="JZY10" s="13"/>
      <c r="JZZ10"/>
      <c r="KAA10" s="13"/>
      <c r="KAB10"/>
      <c r="KAC10" s="13"/>
      <c r="KAD10"/>
      <c r="KAE10" s="13"/>
      <c r="KAF10"/>
      <c r="KAG10" s="13"/>
      <c r="KAH10"/>
      <c r="KAI10" s="13"/>
      <c r="KAJ10"/>
      <c r="KAK10" s="13"/>
      <c r="KAL10"/>
      <c r="KAM10" s="13"/>
      <c r="KAN10"/>
      <c r="KAO10" s="13"/>
      <c r="KAP10"/>
      <c r="KAQ10" s="13"/>
      <c r="KAR10"/>
      <c r="KAS10" s="13"/>
      <c r="KAT10"/>
      <c r="KAU10" s="13"/>
      <c r="KAV10"/>
      <c r="KAW10" s="13"/>
      <c r="KAX10"/>
      <c r="KAY10" s="13"/>
      <c r="KAZ10"/>
      <c r="KBA10" s="13"/>
      <c r="KBB10"/>
      <c r="KBC10" s="13"/>
      <c r="KBD10"/>
      <c r="KBE10" s="13"/>
      <c r="KBF10"/>
      <c r="KBG10" s="13"/>
      <c r="KBH10"/>
      <c r="KBI10" s="13"/>
      <c r="KBJ10"/>
      <c r="KBK10" s="13"/>
      <c r="KBL10"/>
      <c r="KBM10" s="13"/>
      <c r="KBN10"/>
      <c r="KBO10" s="13"/>
      <c r="KBP10"/>
      <c r="KBQ10" s="13"/>
      <c r="KBR10"/>
      <c r="KBS10" s="13"/>
      <c r="KBT10"/>
      <c r="KBU10" s="13"/>
      <c r="KBV10"/>
      <c r="KBW10" s="13"/>
      <c r="KBX10"/>
      <c r="KBY10" s="13"/>
      <c r="KBZ10"/>
      <c r="KCA10" s="13"/>
      <c r="KCB10"/>
      <c r="KCC10" s="13"/>
      <c r="KCD10"/>
      <c r="KCE10" s="13"/>
      <c r="KCF10"/>
      <c r="KCG10" s="13"/>
      <c r="KCH10"/>
      <c r="KCI10" s="13"/>
      <c r="KCJ10"/>
      <c r="KCK10" s="13"/>
      <c r="KCL10"/>
      <c r="KCM10" s="13"/>
      <c r="KCN10"/>
      <c r="KCO10" s="13"/>
      <c r="KCP10"/>
      <c r="KCQ10" s="13"/>
      <c r="KCR10"/>
      <c r="KCS10" s="13"/>
      <c r="KCT10"/>
      <c r="KCU10" s="13"/>
      <c r="KCV10"/>
      <c r="KCW10" s="13"/>
      <c r="KCX10"/>
      <c r="KCY10" s="13"/>
      <c r="KCZ10"/>
      <c r="KDA10" s="13"/>
      <c r="KDB10"/>
      <c r="KDC10" s="13"/>
      <c r="KDD10"/>
      <c r="KDE10" s="13"/>
      <c r="KDF10"/>
      <c r="KDG10" s="13"/>
      <c r="KDH10"/>
      <c r="KDI10" s="13"/>
      <c r="KDJ10"/>
      <c r="KDK10" s="13"/>
      <c r="KDL10"/>
      <c r="KDM10" s="13"/>
      <c r="KDN10"/>
      <c r="KDO10" s="13"/>
      <c r="KDP10"/>
      <c r="KDQ10" s="13"/>
      <c r="KDR10"/>
      <c r="KDS10" s="13"/>
      <c r="KDT10"/>
      <c r="KDU10" s="13"/>
      <c r="KDV10"/>
      <c r="KDW10" s="13"/>
      <c r="KDX10"/>
      <c r="KDY10" s="13"/>
      <c r="KDZ10"/>
      <c r="KEA10" s="13"/>
      <c r="KEB10"/>
      <c r="KEC10" s="13"/>
      <c r="KED10"/>
      <c r="KEE10" s="13"/>
      <c r="KEF10"/>
      <c r="KEG10" s="13"/>
      <c r="KEH10"/>
      <c r="KEI10" s="13"/>
      <c r="KEJ10"/>
      <c r="KEK10" s="13"/>
      <c r="KEL10"/>
      <c r="KEM10" s="13"/>
      <c r="KEN10"/>
      <c r="KEO10" s="13"/>
      <c r="KEP10"/>
      <c r="KEQ10" s="13"/>
      <c r="KER10"/>
      <c r="KES10" s="13"/>
      <c r="KET10"/>
      <c r="KEU10" s="13"/>
      <c r="KEV10"/>
      <c r="KEW10" s="13"/>
      <c r="KEX10"/>
      <c r="KEY10" s="13"/>
      <c r="KEZ10"/>
      <c r="KFA10" s="13"/>
      <c r="KFB10"/>
      <c r="KFC10" s="13"/>
      <c r="KFD10"/>
      <c r="KFE10" s="13"/>
      <c r="KFF10"/>
      <c r="KFG10" s="13"/>
      <c r="KFH10"/>
      <c r="KFI10" s="13"/>
      <c r="KFJ10"/>
      <c r="KFK10" s="13"/>
      <c r="KFL10"/>
      <c r="KFM10" s="13"/>
      <c r="KFN10"/>
      <c r="KFO10" s="13"/>
      <c r="KFP10"/>
      <c r="KFQ10" s="13"/>
      <c r="KFR10"/>
      <c r="KFS10" s="13"/>
      <c r="KFT10"/>
      <c r="KFU10" s="13"/>
      <c r="KFV10"/>
      <c r="KFW10" s="13"/>
      <c r="KFX10"/>
      <c r="KFY10" s="13"/>
      <c r="KFZ10"/>
      <c r="KGA10" s="13"/>
      <c r="KGB10"/>
      <c r="KGC10" s="13"/>
      <c r="KGD10"/>
      <c r="KGE10" s="13"/>
      <c r="KGF10"/>
      <c r="KGG10" s="13"/>
      <c r="KGH10"/>
      <c r="KGI10" s="13"/>
      <c r="KGJ10"/>
      <c r="KGK10" s="13"/>
      <c r="KGL10"/>
      <c r="KGM10" s="13"/>
      <c r="KGN10"/>
      <c r="KGO10" s="13"/>
      <c r="KGP10"/>
      <c r="KGQ10" s="13"/>
      <c r="KGR10"/>
      <c r="KGS10" s="13"/>
      <c r="KGT10"/>
      <c r="KGU10" s="13"/>
      <c r="KGV10"/>
      <c r="KGW10" s="13"/>
      <c r="KGX10"/>
      <c r="KGY10" s="13"/>
      <c r="KGZ10"/>
      <c r="KHA10" s="13"/>
      <c r="KHB10"/>
      <c r="KHC10" s="13"/>
      <c r="KHD10"/>
      <c r="KHE10" s="13"/>
      <c r="KHF10"/>
      <c r="KHG10" s="13"/>
      <c r="KHH10"/>
      <c r="KHI10" s="13"/>
      <c r="KHJ10"/>
      <c r="KHK10" s="13"/>
      <c r="KHL10"/>
      <c r="KHM10" s="13"/>
      <c r="KHN10"/>
      <c r="KHO10" s="13"/>
      <c r="KHP10"/>
      <c r="KHQ10" s="13"/>
      <c r="KHR10"/>
      <c r="KHS10" s="13"/>
      <c r="KHT10"/>
      <c r="KHU10" s="13"/>
      <c r="KHV10"/>
      <c r="KHW10" s="13"/>
      <c r="KHX10"/>
      <c r="KHY10" s="13"/>
      <c r="KHZ10"/>
      <c r="KIA10" s="13"/>
      <c r="KIB10"/>
      <c r="KIC10" s="13"/>
      <c r="KID10"/>
      <c r="KIE10" s="13"/>
      <c r="KIF10"/>
      <c r="KIG10" s="13"/>
      <c r="KIH10"/>
      <c r="KII10" s="13"/>
      <c r="KIJ10"/>
      <c r="KIK10" s="13"/>
      <c r="KIL10"/>
      <c r="KIM10" s="13"/>
      <c r="KIN10"/>
      <c r="KIO10" s="13"/>
      <c r="KIP10"/>
      <c r="KIQ10" s="13"/>
      <c r="KIR10"/>
      <c r="KIS10" s="13"/>
      <c r="KIT10"/>
      <c r="KIU10" s="13"/>
      <c r="KIV10"/>
      <c r="KIW10" s="13"/>
      <c r="KIX10"/>
      <c r="KIY10" s="13"/>
      <c r="KIZ10"/>
      <c r="KJA10" s="13"/>
      <c r="KJB10"/>
      <c r="KJC10" s="13"/>
      <c r="KJD10"/>
      <c r="KJE10" s="13"/>
      <c r="KJF10"/>
      <c r="KJG10" s="13"/>
      <c r="KJH10"/>
      <c r="KJI10" s="13"/>
      <c r="KJJ10"/>
      <c r="KJK10" s="13"/>
      <c r="KJL10"/>
      <c r="KJM10" s="13"/>
      <c r="KJN10"/>
      <c r="KJO10" s="13"/>
      <c r="KJP10"/>
      <c r="KJQ10" s="13"/>
      <c r="KJR10"/>
      <c r="KJS10" s="13"/>
      <c r="KJT10"/>
      <c r="KJU10" s="13"/>
      <c r="KJV10"/>
      <c r="KJW10" s="13"/>
      <c r="KJX10"/>
      <c r="KJY10" s="13"/>
      <c r="KJZ10"/>
      <c r="KKA10" s="13"/>
      <c r="KKB10"/>
      <c r="KKC10" s="13"/>
      <c r="KKD10"/>
      <c r="KKE10" s="13"/>
      <c r="KKF10"/>
      <c r="KKG10" s="13"/>
      <c r="KKH10"/>
      <c r="KKI10" s="13"/>
      <c r="KKJ10"/>
      <c r="KKK10" s="13"/>
      <c r="KKL10"/>
      <c r="KKM10" s="13"/>
      <c r="KKN10"/>
      <c r="KKO10" s="13"/>
      <c r="KKP10"/>
      <c r="KKQ10" s="13"/>
      <c r="KKR10"/>
      <c r="KKS10" s="13"/>
      <c r="KKT10"/>
      <c r="KKU10" s="13"/>
      <c r="KKV10"/>
      <c r="KKW10" s="13"/>
      <c r="KKX10"/>
      <c r="KKY10" s="13"/>
      <c r="KKZ10"/>
      <c r="KLA10" s="13"/>
      <c r="KLB10"/>
      <c r="KLC10" s="13"/>
      <c r="KLD10"/>
      <c r="KLE10" s="13"/>
      <c r="KLF10"/>
      <c r="KLG10" s="13"/>
      <c r="KLH10"/>
      <c r="KLI10" s="13"/>
      <c r="KLJ10"/>
      <c r="KLK10" s="13"/>
      <c r="KLL10"/>
      <c r="KLM10" s="13"/>
      <c r="KLN10"/>
      <c r="KLO10" s="13"/>
      <c r="KLP10"/>
      <c r="KLQ10" s="13"/>
      <c r="KLR10"/>
      <c r="KLS10" s="13"/>
      <c r="KLT10"/>
      <c r="KLU10" s="13"/>
      <c r="KLV10"/>
      <c r="KLW10" s="13"/>
      <c r="KLX10"/>
      <c r="KLY10" s="13"/>
      <c r="KLZ10"/>
      <c r="KMA10" s="13"/>
      <c r="KMB10"/>
      <c r="KMC10" s="13"/>
      <c r="KMD10"/>
      <c r="KME10" s="13"/>
      <c r="KMF10"/>
      <c r="KMG10" s="13"/>
      <c r="KMH10"/>
      <c r="KMI10" s="13"/>
      <c r="KMJ10"/>
      <c r="KMK10" s="13"/>
      <c r="KML10"/>
      <c r="KMM10" s="13"/>
      <c r="KMN10"/>
      <c r="KMO10" s="13"/>
      <c r="KMP10"/>
      <c r="KMQ10" s="13"/>
      <c r="KMR10"/>
      <c r="KMS10" s="13"/>
      <c r="KMT10"/>
      <c r="KMU10" s="13"/>
      <c r="KMV10"/>
      <c r="KMW10" s="13"/>
      <c r="KMX10"/>
      <c r="KMY10" s="13"/>
      <c r="KMZ10"/>
      <c r="KNA10" s="13"/>
      <c r="KNB10"/>
      <c r="KNC10" s="13"/>
      <c r="KND10"/>
      <c r="KNE10" s="13"/>
      <c r="KNF10"/>
      <c r="KNG10" s="13"/>
      <c r="KNH10"/>
      <c r="KNI10" s="13"/>
      <c r="KNJ10"/>
      <c r="KNK10" s="13"/>
      <c r="KNL10"/>
      <c r="KNM10" s="13"/>
      <c r="KNN10"/>
      <c r="KNO10" s="13"/>
      <c r="KNP10"/>
      <c r="KNQ10" s="13"/>
      <c r="KNR10"/>
      <c r="KNS10" s="13"/>
      <c r="KNT10"/>
      <c r="KNU10" s="13"/>
      <c r="KNV10"/>
      <c r="KNW10" s="13"/>
      <c r="KNX10"/>
      <c r="KNY10" s="13"/>
      <c r="KNZ10"/>
      <c r="KOA10" s="13"/>
      <c r="KOB10"/>
      <c r="KOC10" s="13"/>
      <c r="KOD10"/>
      <c r="KOE10" s="13"/>
      <c r="KOF10"/>
      <c r="KOG10" s="13"/>
      <c r="KOH10"/>
      <c r="KOI10" s="13"/>
      <c r="KOJ10"/>
      <c r="KOK10" s="13"/>
      <c r="KOL10"/>
      <c r="KOM10" s="13"/>
      <c r="KON10"/>
      <c r="KOO10" s="13"/>
      <c r="KOP10"/>
      <c r="KOQ10" s="13"/>
      <c r="KOR10"/>
      <c r="KOS10" s="13"/>
      <c r="KOT10"/>
      <c r="KOU10" s="13"/>
      <c r="KOV10"/>
      <c r="KOW10" s="13"/>
      <c r="KOX10"/>
      <c r="KOY10" s="13"/>
      <c r="KOZ10"/>
      <c r="KPA10" s="13"/>
      <c r="KPB10"/>
      <c r="KPC10" s="13"/>
      <c r="KPD10"/>
      <c r="KPE10" s="13"/>
      <c r="KPF10"/>
      <c r="KPG10" s="13"/>
      <c r="KPH10"/>
      <c r="KPI10" s="13"/>
      <c r="KPJ10"/>
      <c r="KPK10" s="13"/>
      <c r="KPL10"/>
      <c r="KPM10" s="13"/>
      <c r="KPN10"/>
      <c r="KPO10" s="13"/>
      <c r="KPP10"/>
      <c r="KPQ10" s="13"/>
      <c r="KPR10"/>
      <c r="KPS10" s="13"/>
      <c r="KPT10"/>
      <c r="KPU10" s="13"/>
      <c r="KPV10"/>
      <c r="KPW10" s="13"/>
      <c r="KPX10"/>
      <c r="KPY10" s="13"/>
      <c r="KPZ10"/>
      <c r="KQA10" s="13"/>
      <c r="KQB10"/>
      <c r="KQC10" s="13"/>
      <c r="KQD10"/>
      <c r="KQE10" s="13"/>
      <c r="KQF10"/>
      <c r="KQG10" s="13"/>
      <c r="KQH10"/>
      <c r="KQI10" s="13"/>
      <c r="KQJ10"/>
      <c r="KQK10" s="13"/>
      <c r="KQL10"/>
      <c r="KQM10" s="13"/>
      <c r="KQN10"/>
      <c r="KQO10" s="13"/>
      <c r="KQP10"/>
      <c r="KQQ10" s="13"/>
      <c r="KQR10"/>
      <c r="KQS10" s="13"/>
      <c r="KQT10"/>
      <c r="KQU10" s="13"/>
      <c r="KQV10"/>
      <c r="KQW10" s="13"/>
      <c r="KQX10"/>
      <c r="KQY10" s="13"/>
      <c r="KQZ10"/>
      <c r="KRA10" s="13"/>
      <c r="KRB10"/>
      <c r="KRC10" s="13"/>
      <c r="KRD10"/>
      <c r="KRE10" s="13"/>
      <c r="KRF10"/>
      <c r="KRG10" s="13"/>
      <c r="KRH10"/>
      <c r="KRI10" s="13"/>
      <c r="KRJ10"/>
      <c r="KRK10" s="13"/>
      <c r="KRL10"/>
      <c r="KRM10" s="13"/>
      <c r="KRN10"/>
      <c r="KRO10" s="13"/>
      <c r="KRP10"/>
      <c r="KRQ10" s="13"/>
      <c r="KRR10"/>
      <c r="KRS10" s="13"/>
      <c r="KRT10"/>
      <c r="KRU10" s="13"/>
      <c r="KRV10"/>
      <c r="KRW10" s="13"/>
      <c r="KRX10"/>
      <c r="KRY10" s="13"/>
      <c r="KRZ10"/>
      <c r="KSA10" s="13"/>
      <c r="KSB10"/>
      <c r="KSC10" s="13"/>
      <c r="KSD10"/>
      <c r="KSE10" s="13"/>
      <c r="KSF10"/>
      <c r="KSG10" s="13"/>
      <c r="KSH10"/>
      <c r="KSI10" s="13"/>
      <c r="KSJ10"/>
      <c r="KSK10" s="13"/>
      <c r="KSL10"/>
      <c r="KSM10" s="13"/>
      <c r="KSN10"/>
      <c r="KSO10" s="13"/>
      <c r="KSP10"/>
      <c r="KSQ10" s="13"/>
      <c r="KSR10"/>
      <c r="KSS10" s="13"/>
      <c r="KST10"/>
      <c r="KSU10" s="13"/>
      <c r="KSV10"/>
      <c r="KSW10" s="13"/>
      <c r="KSX10"/>
      <c r="KSY10" s="13"/>
      <c r="KSZ10"/>
      <c r="KTA10" s="13"/>
      <c r="KTB10"/>
      <c r="KTC10" s="13"/>
      <c r="KTD10"/>
      <c r="KTE10" s="13"/>
      <c r="KTF10"/>
      <c r="KTG10" s="13"/>
      <c r="KTH10"/>
      <c r="KTI10" s="13"/>
      <c r="KTJ10"/>
      <c r="KTK10" s="13"/>
      <c r="KTL10"/>
      <c r="KTM10" s="13"/>
      <c r="KTN10"/>
      <c r="KTO10" s="13"/>
      <c r="KTP10"/>
      <c r="KTQ10" s="13"/>
      <c r="KTR10"/>
      <c r="KTS10" s="13"/>
      <c r="KTT10"/>
      <c r="KTU10" s="13"/>
      <c r="KTV10"/>
      <c r="KTW10" s="13"/>
      <c r="KTX10"/>
      <c r="KTY10" s="13"/>
      <c r="KTZ10"/>
      <c r="KUA10" s="13"/>
      <c r="KUB10"/>
      <c r="KUC10" s="13"/>
      <c r="KUD10"/>
      <c r="KUE10" s="13"/>
      <c r="KUF10"/>
      <c r="KUG10" s="13"/>
      <c r="KUH10"/>
      <c r="KUI10" s="13"/>
      <c r="KUJ10"/>
      <c r="KUK10" s="13"/>
      <c r="KUL10"/>
      <c r="KUM10" s="13"/>
      <c r="KUN10"/>
      <c r="KUO10" s="13"/>
      <c r="KUP10"/>
      <c r="KUQ10" s="13"/>
      <c r="KUR10"/>
      <c r="KUS10" s="13"/>
      <c r="KUT10"/>
      <c r="KUU10" s="13"/>
      <c r="KUV10"/>
      <c r="KUW10" s="13"/>
      <c r="KUX10"/>
      <c r="KUY10" s="13"/>
      <c r="KUZ10"/>
      <c r="KVA10" s="13"/>
      <c r="KVB10"/>
      <c r="KVC10" s="13"/>
      <c r="KVD10"/>
      <c r="KVE10" s="13"/>
      <c r="KVF10"/>
      <c r="KVG10" s="13"/>
      <c r="KVH10"/>
      <c r="KVI10" s="13"/>
      <c r="KVJ10"/>
      <c r="KVK10" s="13"/>
      <c r="KVL10"/>
      <c r="KVM10" s="13"/>
      <c r="KVN10"/>
      <c r="KVO10" s="13"/>
      <c r="KVP10"/>
      <c r="KVQ10" s="13"/>
      <c r="KVR10"/>
      <c r="KVS10" s="13"/>
      <c r="KVT10"/>
      <c r="KVU10" s="13"/>
      <c r="KVV10"/>
      <c r="KVW10" s="13"/>
      <c r="KVX10"/>
      <c r="KVY10" s="13"/>
      <c r="KVZ10"/>
      <c r="KWA10" s="13"/>
      <c r="KWB10"/>
      <c r="KWC10" s="13"/>
      <c r="KWD10"/>
      <c r="KWE10" s="13"/>
      <c r="KWF10"/>
      <c r="KWG10" s="13"/>
      <c r="KWH10"/>
      <c r="KWI10" s="13"/>
      <c r="KWJ10"/>
      <c r="KWK10" s="13"/>
      <c r="KWL10"/>
      <c r="KWM10" s="13"/>
      <c r="KWN10"/>
      <c r="KWO10" s="13"/>
      <c r="KWP10"/>
      <c r="KWQ10" s="13"/>
      <c r="KWR10"/>
      <c r="KWS10" s="13"/>
      <c r="KWT10"/>
      <c r="KWU10" s="13"/>
      <c r="KWV10"/>
      <c r="KWW10" s="13"/>
      <c r="KWX10"/>
      <c r="KWY10" s="13"/>
      <c r="KWZ10"/>
      <c r="KXA10" s="13"/>
      <c r="KXB10"/>
      <c r="KXC10" s="13"/>
      <c r="KXD10"/>
      <c r="KXE10" s="13"/>
      <c r="KXF10"/>
      <c r="KXG10" s="13"/>
      <c r="KXH10"/>
      <c r="KXI10" s="13"/>
      <c r="KXJ10"/>
      <c r="KXK10" s="13"/>
      <c r="KXL10"/>
      <c r="KXM10" s="13"/>
      <c r="KXN10"/>
      <c r="KXO10" s="13"/>
      <c r="KXP10"/>
      <c r="KXQ10" s="13"/>
      <c r="KXR10"/>
      <c r="KXS10" s="13"/>
      <c r="KXT10"/>
      <c r="KXU10" s="13"/>
      <c r="KXV10"/>
      <c r="KXW10" s="13"/>
      <c r="KXX10"/>
      <c r="KXY10" s="13"/>
      <c r="KXZ10"/>
      <c r="KYA10" s="13"/>
      <c r="KYB10"/>
      <c r="KYC10" s="13"/>
      <c r="KYD10"/>
      <c r="KYE10" s="13"/>
      <c r="KYF10"/>
      <c r="KYG10" s="13"/>
      <c r="KYH10"/>
      <c r="KYI10" s="13"/>
      <c r="KYJ10"/>
      <c r="KYK10" s="13"/>
      <c r="KYL10"/>
      <c r="KYM10" s="13"/>
      <c r="KYN10"/>
      <c r="KYO10" s="13"/>
      <c r="KYP10"/>
      <c r="KYQ10" s="13"/>
      <c r="KYR10"/>
      <c r="KYS10" s="13"/>
      <c r="KYT10"/>
      <c r="KYU10" s="13"/>
      <c r="KYV10"/>
      <c r="KYW10" s="13"/>
      <c r="KYX10"/>
      <c r="KYY10" s="13"/>
      <c r="KYZ10"/>
      <c r="KZA10" s="13"/>
      <c r="KZB10"/>
      <c r="KZC10" s="13"/>
      <c r="KZD10"/>
      <c r="KZE10" s="13"/>
      <c r="KZF10"/>
      <c r="KZG10" s="13"/>
      <c r="KZH10"/>
      <c r="KZI10" s="13"/>
      <c r="KZJ10"/>
      <c r="KZK10" s="13"/>
      <c r="KZL10"/>
      <c r="KZM10" s="13"/>
      <c r="KZN10"/>
      <c r="KZO10" s="13"/>
      <c r="KZP10"/>
      <c r="KZQ10" s="13"/>
      <c r="KZR10"/>
      <c r="KZS10" s="13"/>
      <c r="KZT10"/>
      <c r="KZU10" s="13"/>
      <c r="KZV10"/>
      <c r="KZW10" s="13"/>
      <c r="KZX10"/>
      <c r="KZY10" s="13"/>
      <c r="KZZ10"/>
      <c r="LAA10" s="13"/>
      <c r="LAB10"/>
      <c r="LAC10" s="13"/>
      <c r="LAD10"/>
      <c r="LAE10" s="13"/>
      <c r="LAF10"/>
      <c r="LAG10" s="13"/>
      <c r="LAH10"/>
      <c r="LAI10" s="13"/>
      <c r="LAJ10"/>
      <c r="LAK10" s="13"/>
      <c r="LAL10"/>
      <c r="LAM10" s="13"/>
      <c r="LAN10"/>
      <c r="LAO10" s="13"/>
      <c r="LAP10"/>
      <c r="LAQ10" s="13"/>
      <c r="LAR10"/>
      <c r="LAS10" s="13"/>
      <c r="LAT10"/>
      <c r="LAU10" s="13"/>
      <c r="LAV10"/>
      <c r="LAW10" s="13"/>
      <c r="LAX10"/>
      <c r="LAY10" s="13"/>
      <c r="LAZ10"/>
      <c r="LBA10" s="13"/>
      <c r="LBB10"/>
      <c r="LBC10" s="13"/>
      <c r="LBD10"/>
      <c r="LBE10" s="13"/>
      <c r="LBF10"/>
      <c r="LBG10" s="13"/>
      <c r="LBH10"/>
      <c r="LBI10" s="13"/>
      <c r="LBJ10"/>
      <c r="LBK10" s="13"/>
      <c r="LBL10"/>
      <c r="LBM10" s="13"/>
      <c r="LBN10"/>
      <c r="LBO10" s="13"/>
      <c r="LBP10"/>
      <c r="LBQ10" s="13"/>
      <c r="LBR10"/>
      <c r="LBS10" s="13"/>
      <c r="LBT10"/>
      <c r="LBU10" s="13"/>
      <c r="LBV10"/>
      <c r="LBW10" s="13"/>
      <c r="LBX10"/>
      <c r="LBY10" s="13"/>
      <c r="LBZ10"/>
      <c r="LCA10" s="13"/>
      <c r="LCB10"/>
      <c r="LCC10" s="13"/>
      <c r="LCD10"/>
      <c r="LCE10" s="13"/>
      <c r="LCF10"/>
      <c r="LCG10" s="13"/>
      <c r="LCH10"/>
      <c r="LCI10" s="13"/>
      <c r="LCJ10"/>
      <c r="LCK10" s="13"/>
      <c r="LCL10"/>
      <c r="LCM10" s="13"/>
      <c r="LCN10"/>
      <c r="LCO10" s="13"/>
      <c r="LCP10"/>
      <c r="LCQ10" s="13"/>
      <c r="LCR10"/>
      <c r="LCS10" s="13"/>
      <c r="LCT10"/>
      <c r="LCU10" s="13"/>
      <c r="LCV10"/>
      <c r="LCW10" s="13"/>
      <c r="LCX10"/>
      <c r="LCY10" s="13"/>
      <c r="LCZ10"/>
      <c r="LDA10" s="13"/>
      <c r="LDB10"/>
      <c r="LDC10" s="13"/>
      <c r="LDD10"/>
      <c r="LDE10" s="13"/>
      <c r="LDF10"/>
      <c r="LDG10" s="13"/>
      <c r="LDH10"/>
      <c r="LDI10" s="13"/>
      <c r="LDJ10"/>
      <c r="LDK10" s="13"/>
      <c r="LDL10"/>
      <c r="LDM10" s="13"/>
      <c r="LDN10"/>
      <c r="LDO10" s="13"/>
      <c r="LDP10"/>
      <c r="LDQ10" s="13"/>
      <c r="LDR10"/>
      <c r="LDS10" s="13"/>
      <c r="LDT10"/>
      <c r="LDU10" s="13"/>
      <c r="LDV10"/>
      <c r="LDW10" s="13"/>
      <c r="LDX10"/>
      <c r="LDY10" s="13"/>
      <c r="LDZ10"/>
      <c r="LEA10" s="13"/>
      <c r="LEB10"/>
      <c r="LEC10" s="13"/>
      <c r="LED10"/>
      <c r="LEE10" s="13"/>
      <c r="LEF10"/>
      <c r="LEG10" s="13"/>
      <c r="LEH10"/>
      <c r="LEI10" s="13"/>
      <c r="LEJ10"/>
      <c r="LEK10" s="13"/>
      <c r="LEL10"/>
      <c r="LEM10" s="13"/>
      <c r="LEN10"/>
      <c r="LEO10" s="13"/>
      <c r="LEP10"/>
      <c r="LEQ10" s="13"/>
      <c r="LER10"/>
      <c r="LES10" s="13"/>
      <c r="LET10"/>
      <c r="LEU10" s="13"/>
      <c r="LEV10"/>
      <c r="LEW10" s="13"/>
      <c r="LEX10"/>
      <c r="LEY10" s="13"/>
      <c r="LEZ10"/>
      <c r="LFA10" s="13"/>
      <c r="LFB10"/>
      <c r="LFC10" s="13"/>
      <c r="LFD10"/>
      <c r="LFE10" s="13"/>
      <c r="LFF10"/>
      <c r="LFG10" s="13"/>
      <c r="LFH10"/>
      <c r="LFI10" s="13"/>
      <c r="LFJ10"/>
      <c r="LFK10" s="13"/>
      <c r="LFL10"/>
      <c r="LFM10" s="13"/>
      <c r="LFN10"/>
      <c r="LFO10" s="13"/>
      <c r="LFP10"/>
      <c r="LFQ10" s="13"/>
      <c r="LFR10"/>
      <c r="LFS10" s="13"/>
      <c r="LFT10"/>
      <c r="LFU10" s="13"/>
      <c r="LFV10"/>
      <c r="LFW10" s="13"/>
      <c r="LFX10"/>
      <c r="LFY10" s="13"/>
      <c r="LFZ10"/>
      <c r="LGA10" s="13"/>
      <c r="LGB10"/>
      <c r="LGC10" s="13"/>
      <c r="LGD10"/>
      <c r="LGE10" s="13"/>
      <c r="LGF10"/>
      <c r="LGG10" s="13"/>
      <c r="LGH10"/>
      <c r="LGI10" s="13"/>
      <c r="LGJ10"/>
      <c r="LGK10" s="13"/>
      <c r="LGL10"/>
      <c r="LGM10" s="13"/>
      <c r="LGN10"/>
      <c r="LGO10" s="13"/>
      <c r="LGP10"/>
      <c r="LGQ10" s="13"/>
      <c r="LGR10"/>
      <c r="LGS10" s="13"/>
      <c r="LGT10"/>
      <c r="LGU10" s="13"/>
      <c r="LGV10"/>
      <c r="LGW10" s="13"/>
      <c r="LGX10"/>
      <c r="LGY10" s="13"/>
      <c r="LGZ10"/>
      <c r="LHA10" s="13"/>
      <c r="LHB10"/>
      <c r="LHC10" s="13"/>
      <c r="LHD10"/>
      <c r="LHE10" s="13"/>
      <c r="LHF10"/>
      <c r="LHG10" s="13"/>
      <c r="LHH10"/>
      <c r="LHI10" s="13"/>
      <c r="LHJ10"/>
      <c r="LHK10" s="13"/>
      <c r="LHL10"/>
      <c r="LHM10" s="13"/>
      <c r="LHN10"/>
      <c r="LHO10" s="13"/>
      <c r="LHP10"/>
      <c r="LHQ10" s="13"/>
      <c r="LHR10"/>
      <c r="LHS10" s="13"/>
      <c r="LHT10"/>
      <c r="LHU10" s="13"/>
      <c r="LHV10"/>
      <c r="LHW10" s="13"/>
      <c r="LHX10"/>
      <c r="LHY10" s="13"/>
      <c r="LHZ10"/>
      <c r="LIA10" s="13"/>
      <c r="LIB10"/>
      <c r="LIC10" s="13"/>
      <c r="LID10"/>
      <c r="LIE10" s="13"/>
      <c r="LIF10"/>
      <c r="LIG10" s="13"/>
      <c r="LIH10"/>
      <c r="LII10" s="13"/>
      <c r="LIJ10"/>
      <c r="LIK10" s="13"/>
      <c r="LIL10"/>
      <c r="LIM10" s="13"/>
      <c r="LIN10"/>
      <c r="LIO10" s="13"/>
      <c r="LIP10"/>
      <c r="LIQ10" s="13"/>
      <c r="LIR10"/>
      <c r="LIS10" s="13"/>
      <c r="LIT10"/>
      <c r="LIU10" s="13"/>
      <c r="LIV10"/>
      <c r="LIW10" s="13"/>
      <c r="LIX10"/>
      <c r="LIY10" s="13"/>
      <c r="LIZ10"/>
      <c r="LJA10" s="13"/>
      <c r="LJB10"/>
      <c r="LJC10" s="13"/>
      <c r="LJD10"/>
      <c r="LJE10" s="13"/>
      <c r="LJF10"/>
      <c r="LJG10" s="13"/>
      <c r="LJH10"/>
      <c r="LJI10" s="13"/>
      <c r="LJJ10"/>
      <c r="LJK10" s="13"/>
      <c r="LJL10"/>
      <c r="LJM10" s="13"/>
      <c r="LJN10"/>
      <c r="LJO10" s="13"/>
      <c r="LJP10"/>
      <c r="LJQ10" s="13"/>
      <c r="LJR10"/>
      <c r="LJS10" s="13"/>
      <c r="LJT10"/>
      <c r="LJU10" s="13"/>
      <c r="LJV10"/>
      <c r="LJW10" s="13"/>
      <c r="LJX10"/>
      <c r="LJY10" s="13"/>
      <c r="LJZ10"/>
      <c r="LKA10" s="13"/>
      <c r="LKB10"/>
      <c r="LKC10" s="13"/>
      <c r="LKD10"/>
      <c r="LKE10" s="13"/>
      <c r="LKF10"/>
      <c r="LKG10" s="13"/>
      <c r="LKH10"/>
      <c r="LKI10" s="13"/>
      <c r="LKJ10"/>
      <c r="LKK10" s="13"/>
      <c r="LKL10"/>
      <c r="LKM10" s="13"/>
      <c r="LKN10"/>
      <c r="LKO10" s="13"/>
      <c r="LKP10"/>
      <c r="LKQ10" s="13"/>
      <c r="LKR10"/>
      <c r="LKS10" s="13"/>
      <c r="LKT10"/>
      <c r="LKU10" s="13"/>
      <c r="LKV10"/>
      <c r="LKW10" s="13"/>
      <c r="LKX10"/>
      <c r="LKY10" s="13"/>
      <c r="LKZ10"/>
      <c r="LLA10" s="13"/>
      <c r="LLB10"/>
      <c r="LLC10" s="13"/>
      <c r="LLD10"/>
      <c r="LLE10" s="13"/>
      <c r="LLF10"/>
      <c r="LLG10" s="13"/>
      <c r="LLH10"/>
      <c r="LLI10" s="13"/>
      <c r="LLJ10"/>
      <c r="LLK10" s="13"/>
      <c r="LLL10"/>
      <c r="LLM10" s="13"/>
      <c r="LLN10"/>
      <c r="LLO10" s="13"/>
      <c r="LLP10"/>
      <c r="LLQ10" s="13"/>
      <c r="LLR10"/>
      <c r="LLS10" s="13"/>
      <c r="LLT10"/>
      <c r="LLU10" s="13"/>
      <c r="LLV10"/>
      <c r="LLW10" s="13"/>
      <c r="LLX10"/>
      <c r="LLY10" s="13"/>
      <c r="LLZ10"/>
      <c r="LMA10" s="13"/>
      <c r="LMB10"/>
      <c r="LMC10" s="13"/>
      <c r="LMD10"/>
      <c r="LME10" s="13"/>
      <c r="LMF10"/>
      <c r="LMG10" s="13"/>
      <c r="LMH10"/>
      <c r="LMI10" s="13"/>
      <c r="LMJ10"/>
      <c r="LMK10" s="13"/>
      <c r="LML10"/>
      <c r="LMM10" s="13"/>
      <c r="LMN10"/>
      <c r="LMO10" s="13"/>
      <c r="LMP10"/>
      <c r="LMQ10" s="13"/>
      <c r="LMR10"/>
      <c r="LMS10" s="13"/>
      <c r="LMT10"/>
      <c r="LMU10" s="13"/>
      <c r="LMV10"/>
      <c r="LMW10" s="13"/>
      <c r="LMX10"/>
      <c r="LMY10" s="13"/>
      <c r="LMZ10"/>
      <c r="LNA10" s="13"/>
      <c r="LNB10"/>
      <c r="LNC10" s="13"/>
      <c r="LND10"/>
      <c r="LNE10" s="13"/>
      <c r="LNF10"/>
      <c r="LNG10" s="13"/>
      <c r="LNH10"/>
      <c r="LNI10" s="13"/>
      <c r="LNJ10"/>
      <c r="LNK10" s="13"/>
      <c r="LNL10"/>
      <c r="LNM10" s="13"/>
      <c r="LNN10"/>
      <c r="LNO10" s="13"/>
      <c r="LNP10"/>
      <c r="LNQ10" s="13"/>
      <c r="LNR10"/>
      <c r="LNS10" s="13"/>
      <c r="LNT10"/>
      <c r="LNU10" s="13"/>
      <c r="LNV10"/>
      <c r="LNW10" s="13"/>
      <c r="LNX10"/>
      <c r="LNY10" s="13"/>
      <c r="LNZ10"/>
      <c r="LOA10" s="13"/>
      <c r="LOB10"/>
      <c r="LOC10" s="13"/>
      <c r="LOD10"/>
      <c r="LOE10" s="13"/>
      <c r="LOF10"/>
      <c r="LOG10" s="13"/>
      <c r="LOH10"/>
      <c r="LOI10" s="13"/>
      <c r="LOJ10"/>
      <c r="LOK10" s="13"/>
      <c r="LOL10"/>
      <c r="LOM10" s="13"/>
      <c r="LON10"/>
      <c r="LOO10" s="13"/>
      <c r="LOP10"/>
      <c r="LOQ10" s="13"/>
      <c r="LOR10"/>
      <c r="LOS10" s="13"/>
      <c r="LOT10"/>
      <c r="LOU10" s="13"/>
      <c r="LOV10"/>
      <c r="LOW10" s="13"/>
      <c r="LOX10"/>
      <c r="LOY10" s="13"/>
      <c r="LOZ10"/>
      <c r="LPA10" s="13"/>
      <c r="LPB10"/>
      <c r="LPC10" s="13"/>
      <c r="LPD10"/>
      <c r="LPE10" s="13"/>
      <c r="LPF10"/>
      <c r="LPG10" s="13"/>
      <c r="LPH10"/>
      <c r="LPI10" s="13"/>
      <c r="LPJ10"/>
      <c r="LPK10" s="13"/>
      <c r="LPL10"/>
      <c r="LPM10" s="13"/>
      <c r="LPN10"/>
      <c r="LPO10" s="13"/>
      <c r="LPP10"/>
      <c r="LPQ10" s="13"/>
      <c r="LPR10"/>
      <c r="LPS10" s="13"/>
      <c r="LPT10"/>
      <c r="LPU10" s="13"/>
      <c r="LPV10"/>
      <c r="LPW10" s="13"/>
      <c r="LPX10"/>
      <c r="LPY10" s="13"/>
      <c r="LPZ10"/>
      <c r="LQA10" s="13"/>
      <c r="LQB10"/>
      <c r="LQC10" s="13"/>
      <c r="LQD10"/>
      <c r="LQE10" s="13"/>
      <c r="LQF10"/>
      <c r="LQG10" s="13"/>
      <c r="LQH10"/>
      <c r="LQI10" s="13"/>
      <c r="LQJ10"/>
      <c r="LQK10" s="13"/>
      <c r="LQL10"/>
      <c r="LQM10" s="13"/>
      <c r="LQN10"/>
      <c r="LQO10" s="13"/>
      <c r="LQP10"/>
      <c r="LQQ10" s="13"/>
      <c r="LQR10"/>
      <c r="LQS10" s="13"/>
      <c r="LQT10"/>
      <c r="LQU10" s="13"/>
      <c r="LQV10"/>
      <c r="LQW10" s="13"/>
      <c r="LQX10"/>
      <c r="LQY10" s="13"/>
      <c r="LQZ10"/>
      <c r="LRA10" s="13"/>
      <c r="LRB10"/>
      <c r="LRC10" s="13"/>
      <c r="LRD10"/>
      <c r="LRE10" s="13"/>
      <c r="LRF10"/>
      <c r="LRG10" s="13"/>
      <c r="LRH10"/>
      <c r="LRI10" s="13"/>
      <c r="LRJ10"/>
      <c r="LRK10" s="13"/>
      <c r="LRL10"/>
      <c r="LRM10" s="13"/>
      <c r="LRN10"/>
      <c r="LRO10" s="13"/>
      <c r="LRP10"/>
      <c r="LRQ10" s="13"/>
      <c r="LRR10"/>
      <c r="LRS10" s="13"/>
      <c r="LRT10"/>
      <c r="LRU10" s="13"/>
      <c r="LRV10"/>
      <c r="LRW10" s="13"/>
      <c r="LRX10"/>
      <c r="LRY10" s="13"/>
      <c r="LRZ10"/>
      <c r="LSA10" s="13"/>
      <c r="LSB10"/>
      <c r="LSC10" s="13"/>
      <c r="LSD10"/>
      <c r="LSE10" s="13"/>
      <c r="LSF10"/>
      <c r="LSG10" s="13"/>
      <c r="LSH10"/>
      <c r="LSI10" s="13"/>
      <c r="LSJ10"/>
      <c r="LSK10" s="13"/>
      <c r="LSL10"/>
      <c r="LSM10" s="13"/>
      <c r="LSN10"/>
      <c r="LSO10" s="13"/>
      <c r="LSP10"/>
      <c r="LSQ10" s="13"/>
      <c r="LSR10"/>
      <c r="LSS10" s="13"/>
      <c r="LST10"/>
      <c r="LSU10" s="13"/>
      <c r="LSV10"/>
      <c r="LSW10" s="13"/>
      <c r="LSX10"/>
      <c r="LSY10" s="13"/>
      <c r="LSZ10"/>
      <c r="LTA10" s="13"/>
      <c r="LTB10"/>
      <c r="LTC10" s="13"/>
      <c r="LTD10"/>
      <c r="LTE10" s="13"/>
      <c r="LTF10"/>
      <c r="LTG10" s="13"/>
      <c r="LTH10"/>
      <c r="LTI10" s="13"/>
      <c r="LTJ10"/>
      <c r="LTK10" s="13"/>
      <c r="LTL10"/>
      <c r="LTM10" s="13"/>
      <c r="LTN10"/>
      <c r="LTO10" s="13"/>
      <c r="LTP10"/>
      <c r="LTQ10" s="13"/>
      <c r="LTR10"/>
      <c r="LTS10" s="13"/>
      <c r="LTT10"/>
      <c r="LTU10" s="13"/>
      <c r="LTV10"/>
      <c r="LTW10" s="13"/>
      <c r="LTX10"/>
      <c r="LTY10" s="13"/>
      <c r="LTZ10"/>
      <c r="LUA10" s="13"/>
      <c r="LUB10"/>
      <c r="LUC10" s="13"/>
      <c r="LUD10"/>
      <c r="LUE10" s="13"/>
      <c r="LUF10"/>
      <c r="LUG10" s="13"/>
      <c r="LUH10"/>
      <c r="LUI10" s="13"/>
      <c r="LUJ10"/>
      <c r="LUK10" s="13"/>
      <c r="LUL10"/>
      <c r="LUM10" s="13"/>
      <c r="LUN10"/>
      <c r="LUO10" s="13"/>
      <c r="LUP10"/>
      <c r="LUQ10" s="13"/>
      <c r="LUR10"/>
      <c r="LUS10" s="13"/>
      <c r="LUT10"/>
      <c r="LUU10" s="13"/>
      <c r="LUV10"/>
      <c r="LUW10" s="13"/>
      <c r="LUX10"/>
      <c r="LUY10" s="13"/>
      <c r="LUZ10"/>
      <c r="LVA10" s="13"/>
      <c r="LVB10"/>
      <c r="LVC10" s="13"/>
      <c r="LVD10"/>
      <c r="LVE10" s="13"/>
      <c r="LVF10"/>
      <c r="LVG10" s="13"/>
      <c r="LVH10"/>
      <c r="LVI10" s="13"/>
      <c r="LVJ10"/>
      <c r="LVK10" s="13"/>
      <c r="LVL10"/>
      <c r="LVM10" s="13"/>
      <c r="LVN10"/>
      <c r="LVO10" s="13"/>
      <c r="LVP10"/>
      <c r="LVQ10" s="13"/>
      <c r="LVR10"/>
      <c r="LVS10" s="13"/>
      <c r="LVT10"/>
      <c r="LVU10" s="13"/>
      <c r="LVV10"/>
      <c r="LVW10" s="13"/>
      <c r="LVX10"/>
      <c r="LVY10" s="13"/>
      <c r="LVZ10"/>
      <c r="LWA10" s="13"/>
      <c r="LWB10"/>
      <c r="LWC10" s="13"/>
      <c r="LWD10"/>
      <c r="LWE10" s="13"/>
      <c r="LWF10"/>
      <c r="LWG10" s="13"/>
      <c r="LWH10"/>
      <c r="LWI10" s="13"/>
      <c r="LWJ10"/>
      <c r="LWK10" s="13"/>
      <c r="LWL10"/>
      <c r="LWM10" s="13"/>
      <c r="LWN10"/>
      <c r="LWO10" s="13"/>
      <c r="LWP10"/>
      <c r="LWQ10" s="13"/>
      <c r="LWR10"/>
      <c r="LWS10" s="13"/>
      <c r="LWT10"/>
      <c r="LWU10" s="13"/>
      <c r="LWV10"/>
      <c r="LWW10" s="13"/>
      <c r="LWX10"/>
      <c r="LWY10" s="13"/>
      <c r="LWZ10"/>
      <c r="LXA10" s="13"/>
      <c r="LXB10"/>
      <c r="LXC10" s="13"/>
      <c r="LXD10"/>
      <c r="LXE10" s="13"/>
      <c r="LXF10"/>
      <c r="LXG10" s="13"/>
      <c r="LXH10"/>
      <c r="LXI10" s="13"/>
      <c r="LXJ10"/>
      <c r="LXK10" s="13"/>
      <c r="LXL10"/>
      <c r="LXM10" s="13"/>
      <c r="LXN10"/>
      <c r="LXO10" s="13"/>
      <c r="LXP10"/>
      <c r="LXQ10" s="13"/>
      <c r="LXR10"/>
      <c r="LXS10" s="13"/>
      <c r="LXT10"/>
      <c r="LXU10" s="13"/>
      <c r="LXV10"/>
      <c r="LXW10" s="13"/>
      <c r="LXX10"/>
      <c r="LXY10" s="13"/>
      <c r="LXZ10"/>
      <c r="LYA10" s="13"/>
      <c r="LYB10"/>
      <c r="LYC10" s="13"/>
      <c r="LYD10"/>
      <c r="LYE10" s="13"/>
      <c r="LYF10"/>
      <c r="LYG10" s="13"/>
      <c r="LYH10"/>
      <c r="LYI10" s="13"/>
      <c r="LYJ10"/>
      <c r="LYK10" s="13"/>
      <c r="LYL10"/>
      <c r="LYM10" s="13"/>
      <c r="LYN10"/>
      <c r="LYO10" s="13"/>
      <c r="LYP10"/>
      <c r="LYQ10" s="13"/>
      <c r="LYR10"/>
      <c r="LYS10" s="13"/>
      <c r="LYT10"/>
      <c r="LYU10" s="13"/>
      <c r="LYV10"/>
      <c r="LYW10" s="13"/>
      <c r="LYX10"/>
      <c r="LYY10" s="13"/>
      <c r="LYZ10"/>
      <c r="LZA10" s="13"/>
      <c r="LZB10"/>
      <c r="LZC10" s="13"/>
      <c r="LZD10"/>
      <c r="LZE10" s="13"/>
      <c r="LZF10"/>
      <c r="LZG10" s="13"/>
      <c r="LZH10"/>
      <c r="LZI10" s="13"/>
      <c r="LZJ10"/>
      <c r="LZK10" s="13"/>
      <c r="LZL10"/>
      <c r="LZM10" s="13"/>
      <c r="LZN10"/>
      <c r="LZO10" s="13"/>
      <c r="LZP10"/>
      <c r="LZQ10" s="13"/>
      <c r="LZR10"/>
      <c r="LZS10" s="13"/>
      <c r="LZT10"/>
      <c r="LZU10" s="13"/>
      <c r="LZV10"/>
      <c r="LZW10" s="13"/>
      <c r="LZX10"/>
      <c r="LZY10" s="13"/>
      <c r="LZZ10"/>
      <c r="MAA10" s="13"/>
      <c r="MAB10"/>
      <c r="MAC10" s="13"/>
      <c r="MAD10"/>
      <c r="MAE10" s="13"/>
      <c r="MAF10"/>
      <c r="MAG10" s="13"/>
      <c r="MAH10"/>
      <c r="MAI10" s="13"/>
      <c r="MAJ10"/>
      <c r="MAK10" s="13"/>
      <c r="MAL10"/>
      <c r="MAM10" s="13"/>
      <c r="MAN10"/>
      <c r="MAO10" s="13"/>
      <c r="MAP10"/>
      <c r="MAQ10" s="13"/>
      <c r="MAR10"/>
      <c r="MAS10" s="13"/>
      <c r="MAT10"/>
      <c r="MAU10" s="13"/>
      <c r="MAV10"/>
      <c r="MAW10" s="13"/>
      <c r="MAX10"/>
      <c r="MAY10" s="13"/>
      <c r="MAZ10"/>
      <c r="MBA10" s="13"/>
      <c r="MBB10"/>
      <c r="MBC10" s="13"/>
      <c r="MBD10"/>
      <c r="MBE10" s="13"/>
      <c r="MBF10"/>
      <c r="MBG10" s="13"/>
      <c r="MBH10"/>
      <c r="MBI10" s="13"/>
      <c r="MBJ10"/>
      <c r="MBK10" s="13"/>
      <c r="MBL10"/>
      <c r="MBM10" s="13"/>
      <c r="MBN10"/>
      <c r="MBO10" s="13"/>
      <c r="MBP10"/>
      <c r="MBQ10" s="13"/>
      <c r="MBR10"/>
      <c r="MBS10" s="13"/>
      <c r="MBT10"/>
      <c r="MBU10" s="13"/>
      <c r="MBV10"/>
      <c r="MBW10" s="13"/>
      <c r="MBX10"/>
      <c r="MBY10" s="13"/>
      <c r="MBZ10"/>
      <c r="MCA10" s="13"/>
      <c r="MCB10"/>
      <c r="MCC10" s="13"/>
      <c r="MCD10"/>
      <c r="MCE10" s="13"/>
      <c r="MCF10"/>
      <c r="MCG10" s="13"/>
      <c r="MCH10"/>
      <c r="MCI10" s="13"/>
      <c r="MCJ10"/>
      <c r="MCK10" s="13"/>
      <c r="MCL10"/>
      <c r="MCM10" s="13"/>
      <c r="MCN10"/>
      <c r="MCO10" s="13"/>
      <c r="MCP10"/>
      <c r="MCQ10" s="13"/>
      <c r="MCR10"/>
      <c r="MCS10" s="13"/>
      <c r="MCT10"/>
      <c r="MCU10" s="13"/>
      <c r="MCV10"/>
      <c r="MCW10" s="13"/>
      <c r="MCX10"/>
      <c r="MCY10" s="13"/>
      <c r="MCZ10"/>
      <c r="MDA10" s="13"/>
      <c r="MDB10"/>
      <c r="MDC10" s="13"/>
      <c r="MDD10"/>
      <c r="MDE10" s="13"/>
      <c r="MDF10"/>
      <c r="MDG10" s="13"/>
      <c r="MDH10"/>
      <c r="MDI10" s="13"/>
      <c r="MDJ10"/>
      <c r="MDK10" s="13"/>
      <c r="MDL10"/>
      <c r="MDM10" s="13"/>
      <c r="MDN10"/>
      <c r="MDO10" s="13"/>
      <c r="MDP10"/>
      <c r="MDQ10" s="13"/>
      <c r="MDR10"/>
      <c r="MDS10" s="13"/>
      <c r="MDT10"/>
      <c r="MDU10" s="13"/>
      <c r="MDV10"/>
      <c r="MDW10" s="13"/>
      <c r="MDX10"/>
      <c r="MDY10" s="13"/>
      <c r="MDZ10"/>
      <c r="MEA10" s="13"/>
      <c r="MEB10"/>
      <c r="MEC10" s="13"/>
      <c r="MED10"/>
      <c r="MEE10" s="13"/>
      <c r="MEF10"/>
      <c r="MEG10" s="13"/>
      <c r="MEH10"/>
      <c r="MEI10" s="13"/>
      <c r="MEJ10"/>
      <c r="MEK10" s="13"/>
      <c r="MEL10"/>
      <c r="MEM10" s="13"/>
      <c r="MEN10"/>
      <c r="MEO10" s="13"/>
      <c r="MEP10"/>
      <c r="MEQ10" s="13"/>
      <c r="MER10"/>
      <c r="MES10" s="13"/>
      <c r="MET10"/>
      <c r="MEU10" s="13"/>
      <c r="MEV10"/>
      <c r="MEW10" s="13"/>
      <c r="MEX10"/>
      <c r="MEY10" s="13"/>
      <c r="MEZ10"/>
      <c r="MFA10" s="13"/>
      <c r="MFB10"/>
      <c r="MFC10" s="13"/>
      <c r="MFD10"/>
      <c r="MFE10" s="13"/>
      <c r="MFF10"/>
      <c r="MFG10" s="13"/>
      <c r="MFH10"/>
      <c r="MFI10" s="13"/>
      <c r="MFJ10"/>
      <c r="MFK10" s="13"/>
      <c r="MFL10"/>
      <c r="MFM10" s="13"/>
      <c r="MFN10"/>
      <c r="MFO10" s="13"/>
      <c r="MFP10"/>
      <c r="MFQ10" s="13"/>
      <c r="MFR10"/>
      <c r="MFS10" s="13"/>
      <c r="MFT10"/>
      <c r="MFU10" s="13"/>
      <c r="MFV10"/>
      <c r="MFW10" s="13"/>
      <c r="MFX10"/>
      <c r="MFY10" s="13"/>
      <c r="MFZ10"/>
      <c r="MGA10" s="13"/>
      <c r="MGB10"/>
      <c r="MGC10" s="13"/>
      <c r="MGD10"/>
      <c r="MGE10" s="13"/>
      <c r="MGF10"/>
      <c r="MGG10" s="13"/>
      <c r="MGH10"/>
      <c r="MGI10" s="13"/>
      <c r="MGJ10"/>
      <c r="MGK10" s="13"/>
      <c r="MGL10"/>
      <c r="MGM10" s="13"/>
      <c r="MGN10"/>
      <c r="MGO10" s="13"/>
      <c r="MGP10"/>
      <c r="MGQ10" s="13"/>
      <c r="MGR10"/>
      <c r="MGS10" s="13"/>
      <c r="MGT10"/>
      <c r="MGU10" s="13"/>
      <c r="MGV10"/>
      <c r="MGW10" s="13"/>
      <c r="MGX10"/>
      <c r="MGY10" s="13"/>
      <c r="MGZ10"/>
      <c r="MHA10" s="13"/>
      <c r="MHB10"/>
      <c r="MHC10" s="13"/>
      <c r="MHD10"/>
      <c r="MHE10" s="13"/>
      <c r="MHF10"/>
      <c r="MHG10" s="13"/>
      <c r="MHH10"/>
      <c r="MHI10" s="13"/>
      <c r="MHJ10"/>
      <c r="MHK10" s="13"/>
      <c r="MHL10"/>
      <c r="MHM10" s="13"/>
      <c r="MHN10"/>
      <c r="MHO10" s="13"/>
      <c r="MHP10"/>
      <c r="MHQ10" s="13"/>
      <c r="MHR10"/>
      <c r="MHS10" s="13"/>
      <c r="MHT10"/>
      <c r="MHU10" s="13"/>
      <c r="MHV10"/>
      <c r="MHW10" s="13"/>
      <c r="MHX10"/>
      <c r="MHY10" s="13"/>
      <c r="MHZ10"/>
      <c r="MIA10" s="13"/>
      <c r="MIB10"/>
      <c r="MIC10" s="13"/>
      <c r="MID10"/>
      <c r="MIE10" s="13"/>
      <c r="MIF10"/>
      <c r="MIG10" s="13"/>
      <c r="MIH10"/>
      <c r="MII10" s="13"/>
      <c r="MIJ10"/>
      <c r="MIK10" s="13"/>
      <c r="MIL10"/>
      <c r="MIM10" s="13"/>
      <c r="MIN10"/>
      <c r="MIO10" s="13"/>
      <c r="MIP10"/>
      <c r="MIQ10" s="13"/>
      <c r="MIR10"/>
      <c r="MIS10" s="13"/>
      <c r="MIT10"/>
      <c r="MIU10" s="13"/>
      <c r="MIV10"/>
      <c r="MIW10" s="13"/>
      <c r="MIX10"/>
      <c r="MIY10" s="13"/>
      <c r="MIZ10"/>
      <c r="MJA10" s="13"/>
      <c r="MJB10"/>
      <c r="MJC10" s="13"/>
      <c r="MJD10"/>
      <c r="MJE10" s="13"/>
      <c r="MJF10"/>
      <c r="MJG10" s="13"/>
      <c r="MJH10"/>
      <c r="MJI10" s="13"/>
      <c r="MJJ10"/>
      <c r="MJK10" s="13"/>
      <c r="MJL10"/>
      <c r="MJM10" s="13"/>
      <c r="MJN10"/>
      <c r="MJO10" s="13"/>
      <c r="MJP10"/>
      <c r="MJQ10" s="13"/>
      <c r="MJR10"/>
      <c r="MJS10" s="13"/>
      <c r="MJT10"/>
      <c r="MJU10" s="13"/>
      <c r="MJV10"/>
      <c r="MJW10" s="13"/>
      <c r="MJX10"/>
      <c r="MJY10" s="13"/>
      <c r="MJZ10"/>
      <c r="MKA10" s="13"/>
      <c r="MKB10"/>
      <c r="MKC10" s="13"/>
      <c r="MKD10"/>
      <c r="MKE10" s="13"/>
      <c r="MKF10"/>
      <c r="MKG10" s="13"/>
      <c r="MKH10"/>
      <c r="MKI10" s="13"/>
      <c r="MKJ10"/>
      <c r="MKK10" s="13"/>
      <c r="MKL10"/>
      <c r="MKM10" s="13"/>
      <c r="MKN10"/>
      <c r="MKO10" s="13"/>
      <c r="MKP10"/>
      <c r="MKQ10" s="13"/>
      <c r="MKR10"/>
      <c r="MKS10" s="13"/>
      <c r="MKT10"/>
      <c r="MKU10" s="13"/>
      <c r="MKV10"/>
      <c r="MKW10" s="13"/>
      <c r="MKX10"/>
      <c r="MKY10" s="13"/>
      <c r="MKZ10"/>
      <c r="MLA10" s="13"/>
      <c r="MLB10"/>
      <c r="MLC10" s="13"/>
      <c r="MLD10"/>
      <c r="MLE10" s="13"/>
      <c r="MLF10"/>
      <c r="MLG10" s="13"/>
      <c r="MLH10"/>
      <c r="MLI10" s="13"/>
      <c r="MLJ10"/>
      <c r="MLK10" s="13"/>
      <c r="MLL10"/>
      <c r="MLM10" s="13"/>
      <c r="MLN10"/>
      <c r="MLO10" s="13"/>
      <c r="MLP10"/>
      <c r="MLQ10" s="13"/>
      <c r="MLR10"/>
      <c r="MLS10" s="13"/>
      <c r="MLT10"/>
      <c r="MLU10" s="13"/>
      <c r="MLV10"/>
      <c r="MLW10" s="13"/>
      <c r="MLX10"/>
      <c r="MLY10" s="13"/>
      <c r="MLZ10"/>
      <c r="MMA10" s="13"/>
      <c r="MMB10"/>
      <c r="MMC10" s="13"/>
      <c r="MMD10"/>
      <c r="MME10" s="13"/>
      <c r="MMF10"/>
      <c r="MMG10" s="13"/>
      <c r="MMH10"/>
      <c r="MMI10" s="13"/>
      <c r="MMJ10"/>
      <c r="MMK10" s="13"/>
      <c r="MML10"/>
      <c r="MMM10" s="13"/>
      <c r="MMN10"/>
      <c r="MMO10" s="13"/>
      <c r="MMP10"/>
      <c r="MMQ10" s="13"/>
      <c r="MMR10"/>
      <c r="MMS10" s="13"/>
      <c r="MMT10"/>
      <c r="MMU10" s="13"/>
      <c r="MMV10"/>
      <c r="MMW10" s="13"/>
      <c r="MMX10"/>
      <c r="MMY10" s="13"/>
      <c r="MMZ10"/>
      <c r="MNA10" s="13"/>
      <c r="MNB10"/>
      <c r="MNC10" s="13"/>
      <c r="MND10"/>
      <c r="MNE10" s="13"/>
      <c r="MNF10"/>
      <c r="MNG10" s="13"/>
      <c r="MNH10"/>
      <c r="MNI10" s="13"/>
      <c r="MNJ10"/>
      <c r="MNK10" s="13"/>
      <c r="MNL10"/>
      <c r="MNM10" s="13"/>
      <c r="MNN10"/>
      <c r="MNO10" s="13"/>
      <c r="MNP10"/>
      <c r="MNQ10" s="13"/>
      <c r="MNR10"/>
      <c r="MNS10" s="13"/>
      <c r="MNT10"/>
      <c r="MNU10" s="13"/>
      <c r="MNV10"/>
      <c r="MNW10" s="13"/>
      <c r="MNX10"/>
      <c r="MNY10" s="13"/>
      <c r="MNZ10"/>
      <c r="MOA10" s="13"/>
      <c r="MOB10"/>
      <c r="MOC10" s="13"/>
      <c r="MOD10"/>
      <c r="MOE10" s="13"/>
      <c r="MOF10"/>
      <c r="MOG10" s="13"/>
      <c r="MOH10"/>
      <c r="MOI10" s="13"/>
      <c r="MOJ10"/>
      <c r="MOK10" s="13"/>
      <c r="MOL10"/>
      <c r="MOM10" s="13"/>
      <c r="MON10"/>
      <c r="MOO10" s="13"/>
      <c r="MOP10"/>
      <c r="MOQ10" s="13"/>
      <c r="MOR10"/>
      <c r="MOS10" s="13"/>
      <c r="MOT10"/>
      <c r="MOU10" s="13"/>
      <c r="MOV10"/>
      <c r="MOW10" s="13"/>
      <c r="MOX10"/>
      <c r="MOY10" s="13"/>
      <c r="MOZ10"/>
      <c r="MPA10" s="13"/>
      <c r="MPB10"/>
      <c r="MPC10" s="13"/>
      <c r="MPD10"/>
      <c r="MPE10" s="13"/>
      <c r="MPF10"/>
      <c r="MPG10" s="13"/>
      <c r="MPH10"/>
      <c r="MPI10" s="13"/>
      <c r="MPJ10"/>
      <c r="MPK10" s="13"/>
      <c r="MPL10"/>
      <c r="MPM10" s="13"/>
      <c r="MPN10"/>
      <c r="MPO10" s="13"/>
      <c r="MPP10"/>
      <c r="MPQ10" s="13"/>
      <c r="MPR10"/>
      <c r="MPS10" s="13"/>
      <c r="MPT10"/>
      <c r="MPU10" s="13"/>
      <c r="MPV10"/>
      <c r="MPW10" s="13"/>
      <c r="MPX10"/>
      <c r="MPY10" s="13"/>
      <c r="MPZ10"/>
      <c r="MQA10" s="13"/>
      <c r="MQB10"/>
      <c r="MQC10" s="13"/>
      <c r="MQD10"/>
      <c r="MQE10" s="13"/>
      <c r="MQF10"/>
      <c r="MQG10" s="13"/>
      <c r="MQH10"/>
      <c r="MQI10" s="13"/>
      <c r="MQJ10"/>
      <c r="MQK10" s="13"/>
      <c r="MQL10"/>
      <c r="MQM10" s="13"/>
      <c r="MQN10"/>
      <c r="MQO10" s="13"/>
      <c r="MQP10"/>
      <c r="MQQ10" s="13"/>
      <c r="MQR10"/>
      <c r="MQS10" s="13"/>
      <c r="MQT10"/>
      <c r="MQU10" s="13"/>
      <c r="MQV10"/>
      <c r="MQW10" s="13"/>
      <c r="MQX10"/>
      <c r="MQY10" s="13"/>
      <c r="MQZ10"/>
      <c r="MRA10" s="13"/>
      <c r="MRB10"/>
      <c r="MRC10" s="13"/>
      <c r="MRD10"/>
      <c r="MRE10" s="13"/>
      <c r="MRF10"/>
      <c r="MRG10" s="13"/>
      <c r="MRH10"/>
      <c r="MRI10" s="13"/>
      <c r="MRJ10"/>
      <c r="MRK10" s="13"/>
      <c r="MRL10"/>
      <c r="MRM10" s="13"/>
      <c r="MRN10"/>
      <c r="MRO10" s="13"/>
      <c r="MRP10"/>
      <c r="MRQ10" s="13"/>
      <c r="MRR10"/>
      <c r="MRS10" s="13"/>
      <c r="MRT10"/>
      <c r="MRU10" s="13"/>
      <c r="MRV10"/>
      <c r="MRW10" s="13"/>
      <c r="MRX10"/>
      <c r="MRY10" s="13"/>
      <c r="MRZ10"/>
      <c r="MSA10" s="13"/>
      <c r="MSB10"/>
      <c r="MSC10" s="13"/>
      <c r="MSD10"/>
      <c r="MSE10" s="13"/>
      <c r="MSF10"/>
      <c r="MSG10" s="13"/>
      <c r="MSH10"/>
      <c r="MSI10" s="13"/>
      <c r="MSJ10"/>
      <c r="MSK10" s="13"/>
      <c r="MSL10"/>
      <c r="MSM10" s="13"/>
      <c r="MSN10"/>
      <c r="MSO10" s="13"/>
      <c r="MSP10"/>
      <c r="MSQ10" s="13"/>
      <c r="MSR10"/>
      <c r="MSS10" s="13"/>
      <c r="MST10"/>
      <c r="MSU10" s="13"/>
      <c r="MSV10"/>
      <c r="MSW10" s="13"/>
      <c r="MSX10"/>
      <c r="MSY10" s="13"/>
      <c r="MSZ10"/>
      <c r="MTA10" s="13"/>
      <c r="MTB10"/>
      <c r="MTC10" s="13"/>
      <c r="MTD10"/>
      <c r="MTE10" s="13"/>
      <c r="MTF10"/>
      <c r="MTG10" s="13"/>
      <c r="MTH10"/>
      <c r="MTI10" s="13"/>
      <c r="MTJ10"/>
      <c r="MTK10" s="13"/>
      <c r="MTL10"/>
      <c r="MTM10" s="13"/>
      <c r="MTN10"/>
      <c r="MTO10" s="13"/>
      <c r="MTP10"/>
      <c r="MTQ10" s="13"/>
      <c r="MTR10"/>
      <c r="MTS10" s="13"/>
      <c r="MTT10"/>
      <c r="MTU10" s="13"/>
      <c r="MTV10"/>
      <c r="MTW10" s="13"/>
      <c r="MTX10"/>
      <c r="MTY10" s="13"/>
      <c r="MTZ10"/>
      <c r="MUA10" s="13"/>
      <c r="MUB10"/>
      <c r="MUC10" s="13"/>
      <c r="MUD10"/>
      <c r="MUE10" s="13"/>
      <c r="MUF10"/>
      <c r="MUG10" s="13"/>
      <c r="MUH10"/>
      <c r="MUI10" s="13"/>
      <c r="MUJ10"/>
      <c r="MUK10" s="13"/>
      <c r="MUL10"/>
      <c r="MUM10" s="13"/>
      <c r="MUN10"/>
      <c r="MUO10" s="13"/>
      <c r="MUP10"/>
      <c r="MUQ10" s="13"/>
      <c r="MUR10"/>
      <c r="MUS10" s="13"/>
      <c r="MUT10"/>
      <c r="MUU10" s="13"/>
      <c r="MUV10"/>
      <c r="MUW10" s="13"/>
      <c r="MUX10"/>
      <c r="MUY10" s="13"/>
      <c r="MUZ10"/>
      <c r="MVA10" s="13"/>
      <c r="MVB10"/>
      <c r="MVC10" s="13"/>
      <c r="MVD10"/>
      <c r="MVE10" s="13"/>
      <c r="MVF10"/>
      <c r="MVG10" s="13"/>
      <c r="MVH10"/>
      <c r="MVI10" s="13"/>
      <c r="MVJ10"/>
      <c r="MVK10" s="13"/>
      <c r="MVL10"/>
      <c r="MVM10" s="13"/>
      <c r="MVN10"/>
      <c r="MVO10" s="13"/>
      <c r="MVP10"/>
      <c r="MVQ10" s="13"/>
      <c r="MVR10"/>
      <c r="MVS10" s="13"/>
      <c r="MVT10"/>
      <c r="MVU10" s="13"/>
      <c r="MVV10"/>
      <c r="MVW10" s="13"/>
      <c r="MVX10"/>
      <c r="MVY10" s="13"/>
      <c r="MVZ10"/>
      <c r="MWA10" s="13"/>
      <c r="MWB10"/>
      <c r="MWC10" s="13"/>
      <c r="MWD10"/>
      <c r="MWE10" s="13"/>
      <c r="MWF10"/>
      <c r="MWG10" s="13"/>
      <c r="MWH10"/>
      <c r="MWI10" s="13"/>
      <c r="MWJ10"/>
      <c r="MWK10" s="13"/>
      <c r="MWL10"/>
      <c r="MWM10" s="13"/>
      <c r="MWN10"/>
      <c r="MWO10" s="13"/>
      <c r="MWP10"/>
      <c r="MWQ10" s="13"/>
      <c r="MWR10"/>
      <c r="MWS10" s="13"/>
      <c r="MWT10"/>
      <c r="MWU10" s="13"/>
      <c r="MWV10"/>
      <c r="MWW10" s="13"/>
      <c r="MWX10"/>
      <c r="MWY10" s="13"/>
      <c r="MWZ10"/>
      <c r="MXA10" s="13"/>
      <c r="MXB10"/>
      <c r="MXC10" s="13"/>
      <c r="MXD10"/>
      <c r="MXE10" s="13"/>
      <c r="MXF10"/>
      <c r="MXG10" s="13"/>
      <c r="MXH10"/>
      <c r="MXI10" s="13"/>
      <c r="MXJ10"/>
      <c r="MXK10" s="13"/>
      <c r="MXL10"/>
      <c r="MXM10" s="13"/>
      <c r="MXN10"/>
      <c r="MXO10" s="13"/>
      <c r="MXP10"/>
      <c r="MXQ10" s="13"/>
      <c r="MXR10"/>
      <c r="MXS10" s="13"/>
      <c r="MXT10"/>
      <c r="MXU10" s="13"/>
      <c r="MXV10"/>
      <c r="MXW10" s="13"/>
      <c r="MXX10"/>
      <c r="MXY10" s="13"/>
      <c r="MXZ10"/>
      <c r="MYA10" s="13"/>
      <c r="MYB10"/>
      <c r="MYC10" s="13"/>
      <c r="MYD10"/>
      <c r="MYE10" s="13"/>
      <c r="MYF10"/>
      <c r="MYG10" s="13"/>
      <c r="MYH10"/>
      <c r="MYI10" s="13"/>
      <c r="MYJ10"/>
      <c r="MYK10" s="13"/>
      <c r="MYL10"/>
      <c r="MYM10" s="13"/>
      <c r="MYN10"/>
      <c r="MYO10" s="13"/>
      <c r="MYP10"/>
      <c r="MYQ10" s="13"/>
      <c r="MYR10"/>
      <c r="MYS10" s="13"/>
      <c r="MYT10"/>
      <c r="MYU10" s="13"/>
      <c r="MYV10"/>
      <c r="MYW10" s="13"/>
      <c r="MYX10"/>
      <c r="MYY10" s="13"/>
      <c r="MYZ10"/>
      <c r="MZA10" s="13"/>
      <c r="MZB10"/>
      <c r="MZC10" s="13"/>
      <c r="MZD10"/>
      <c r="MZE10" s="13"/>
      <c r="MZF10"/>
      <c r="MZG10" s="13"/>
      <c r="MZH10"/>
      <c r="MZI10" s="13"/>
      <c r="MZJ10"/>
      <c r="MZK10" s="13"/>
      <c r="MZL10"/>
      <c r="MZM10" s="13"/>
      <c r="MZN10"/>
      <c r="MZO10" s="13"/>
      <c r="MZP10"/>
      <c r="MZQ10" s="13"/>
      <c r="MZR10"/>
      <c r="MZS10" s="13"/>
      <c r="MZT10"/>
      <c r="MZU10" s="13"/>
      <c r="MZV10"/>
      <c r="MZW10" s="13"/>
      <c r="MZX10"/>
      <c r="MZY10" s="13"/>
      <c r="MZZ10"/>
      <c r="NAA10" s="13"/>
      <c r="NAB10"/>
      <c r="NAC10" s="13"/>
      <c r="NAD10"/>
      <c r="NAE10" s="13"/>
      <c r="NAF10"/>
      <c r="NAG10" s="13"/>
      <c r="NAH10"/>
      <c r="NAI10" s="13"/>
      <c r="NAJ10"/>
      <c r="NAK10" s="13"/>
      <c r="NAL10"/>
      <c r="NAM10" s="13"/>
      <c r="NAN10"/>
      <c r="NAO10" s="13"/>
      <c r="NAP10"/>
      <c r="NAQ10" s="13"/>
      <c r="NAR10"/>
      <c r="NAS10" s="13"/>
      <c r="NAT10"/>
      <c r="NAU10" s="13"/>
      <c r="NAV10"/>
      <c r="NAW10" s="13"/>
      <c r="NAX10"/>
      <c r="NAY10" s="13"/>
      <c r="NAZ10"/>
      <c r="NBA10" s="13"/>
      <c r="NBB10"/>
      <c r="NBC10" s="13"/>
      <c r="NBD10"/>
      <c r="NBE10" s="13"/>
      <c r="NBF10"/>
      <c r="NBG10" s="13"/>
      <c r="NBH10"/>
      <c r="NBI10" s="13"/>
      <c r="NBJ10"/>
      <c r="NBK10" s="13"/>
      <c r="NBL10"/>
      <c r="NBM10" s="13"/>
      <c r="NBN10"/>
      <c r="NBO10" s="13"/>
      <c r="NBP10"/>
      <c r="NBQ10" s="13"/>
      <c r="NBR10"/>
      <c r="NBS10" s="13"/>
      <c r="NBT10"/>
      <c r="NBU10" s="13"/>
      <c r="NBV10"/>
      <c r="NBW10" s="13"/>
      <c r="NBX10"/>
      <c r="NBY10" s="13"/>
      <c r="NBZ10"/>
      <c r="NCA10" s="13"/>
      <c r="NCB10"/>
      <c r="NCC10" s="13"/>
      <c r="NCD10"/>
      <c r="NCE10" s="13"/>
      <c r="NCF10"/>
      <c r="NCG10" s="13"/>
      <c r="NCH10"/>
      <c r="NCI10" s="13"/>
      <c r="NCJ10"/>
      <c r="NCK10" s="13"/>
      <c r="NCL10"/>
      <c r="NCM10" s="13"/>
      <c r="NCN10"/>
      <c r="NCO10" s="13"/>
      <c r="NCP10"/>
      <c r="NCQ10" s="13"/>
      <c r="NCR10"/>
      <c r="NCS10" s="13"/>
      <c r="NCT10"/>
      <c r="NCU10" s="13"/>
      <c r="NCV10"/>
      <c r="NCW10" s="13"/>
      <c r="NCX10"/>
      <c r="NCY10" s="13"/>
      <c r="NCZ10"/>
      <c r="NDA10" s="13"/>
      <c r="NDB10"/>
      <c r="NDC10" s="13"/>
      <c r="NDD10"/>
      <c r="NDE10" s="13"/>
      <c r="NDF10"/>
      <c r="NDG10" s="13"/>
      <c r="NDH10"/>
      <c r="NDI10" s="13"/>
      <c r="NDJ10"/>
      <c r="NDK10" s="13"/>
      <c r="NDL10"/>
      <c r="NDM10" s="13"/>
      <c r="NDN10"/>
      <c r="NDO10" s="13"/>
      <c r="NDP10"/>
      <c r="NDQ10" s="13"/>
      <c r="NDR10"/>
      <c r="NDS10" s="13"/>
      <c r="NDT10"/>
      <c r="NDU10" s="13"/>
      <c r="NDV10"/>
      <c r="NDW10" s="13"/>
      <c r="NDX10"/>
      <c r="NDY10" s="13"/>
      <c r="NDZ10"/>
      <c r="NEA10" s="13"/>
      <c r="NEB10"/>
      <c r="NEC10" s="13"/>
      <c r="NED10"/>
      <c r="NEE10" s="13"/>
      <c r="NEF10"/>
      <c r="NEG10" s="13"/>
      <c r="NEH10"/>
      <c r="NEI10" s="13"/>
      <c r="NEJ10"/>
      <c r="NEK10" s="13"/>
      <c r="NEL10"/>
      <c r="NEM10" s="13"/>
      <c r="NEN10"/>
      <c r="NEO10" s="13"/>
      <c r="NEP10"/>
      <c r="NEQ10" s="13"/>
      <c r="NER10"/>
      <c r="NES10" s="13"/>
      <c r="NET10"/>
      <c r="NEU10" s="13"/>
      <c r="NEV10"/>
      <c r="NEW10" s="13"/>
      <c r="NEX10"/>
      <c r="NEY10" s="13"/>
      <c r="NEZ10"/>
      <c r="NFA10" s="13"/>
      <c r="NFB10"/>
      <c r="NFC10" s="13"/>
      <c r="NFD10"/>
      <c r="NFE10" s="13"/>
      <c r="NFF10"/>
      <c r="NFG10" s="13"/>
      <c r="NFH10"/>
      <c r="NFI10" s="13"/>
      <c r="NFJ10"/>
      <c r="NFK10" s="13"/>
      <c r="NFL10"/>
      <c r="NFM10" s="13"/>
      <c r="NFN10"/>
      <c r="NFO10" s="13"/>
      <c r="NFP10"/>
      <c r="NFQ10" s="13"/>
      <c r="NFR10"/>
      <c r="NFS10" s="13"/>
      <c r="NFT10"/>
      <c r="NFU10" s="13"/>
      <c r="NFV10"/>
      <c r="NFW10" s="13"/>
      <c r="NFX10"/>
      <c r="NFY10" s="13"/>
      <c r="NFZ10"/>
      <c r="NGA10" s="13"/>
      <c r="NGB10"/>
      <c r="NGC10" s="13"/>
      <c r="NGD10"/>
      <c r="NGE10" s="13"/>
      <c r="NGF10"/>
      <c r="NGG10" s="13"/>
      <c r="NGH10"/>
      <c r="NGI10" s="13"/>
      <c r="NGJ10"/>
      <c r="NGK10" s="13"/>
      <c r="NGL10"/>
      <c r="NGM10" s="13"/>
      <c r="NGN10"/>
      <c r="NGO10" s="13"/>
      <c r="NGP10"/>
      <c r="NGQ10" s="13"/>
      <c r="NGR10"/>
      <c r="NGS10" s="13"/>
      <c r="NGT10"/>
      <c r="NGU10" s="13"/>
      <c r="NGV10"/>
      <c r="NGW10" s="13"/>
      <c r="NGX10"/>
      <c r="NGY10" s="13"/>
      <c r="NGZ10"/>
      <c r="NHA10" s="13"/>
      <c r="NHB10"/>
      <c r="NHC10" s="13"/>
      <c r="NHD10"/>
      <c r="NHE10" s="13"/>
      <c r="NHF10"/>
      <c r="NHG10" s="13"/>
      <c r="NHH10"/>
      <c r="NHI10" s="13"/>
      <c r="NHJ10"/>
      <c r="NHK10" s="13"/>
      <c r="NHL10"/>
      <c r="NHM10" s="13"/>
      <c r="NHN10"/>
      <c r="NHO10" s="13"/>
      <c r="NHP10"/>
      <c r="NHQ10" s="13"/>
      <c r="NHR10"/>
      <c r="NHS10" s="13"/>
      <c r="NHT10"/>
      <c r="NHU10" s="13"/>
      <c r="NHV10"/>
      <c r="NHW10" s="13"/>
      <c r="NHX10"/>
      <c r="NHY10" s="13"/>
      <c r="NHZ10"/>
      <c r="NIA10" s="13"/>
      <c r="NIB10"/>
      <c r="NIC10" s="13"/>
      <c r="NID10"/>
      <c r="NIE10" s="13"/>
      <c r="NIF10"/>
      <c r="NIG10" s="13"/>
      <c r="NIH10"/>
      <c r="NII10" s="13"/>
      <c r="NIJ10"/>
      <c r="NIK10" s="13"/>
      <c r="NIL10"/>
      <c r="NIM10" s="13"/>
      <c r="NIN10"/>
      <c r="NIO10" s="13"/>
      <c r="NIP10"/>
      <c r="NIQ10" s="13"/>
      <c r="NIR10"/>
      <c r="NIS10" s="13"/>
      <c r="NIT10"/>
      <c r="NIU10" s="13"/>
      <c r="NIV10"/>
      <c r="NIW10" s="13"/>
      <c r="NIX10"/>
      <c r="NIY10" s="13"/>
      <c r="NIZ10"/>
      <c r="NJA10" s="13"/>
      <c r="NJB10"/>
      <c r="NJC10" s="13"/>
      <c r="NJD10"/>
      <c r="NJE10" s="13"/>
      <c r="NJF10"/>
      <c r="NJG10" s="13"/>
      <c r="NJH10"/>
      <c r="NJI10" s="13"/>
      <c r="NJJ10"/>
      <c r="NJK10" s="13"/>
      <c r="NJL10"/>
      <c r="NJM10" s="13"/>
      <c r="NJN10"/>
      <c r="NJO10" s="13"/>
      <c r="NJP10"/>
      <c r="NJQ10" s="13"/>
      <c r="NJR10"/>
      <c r="NJS10" s="13"/>
      <c r="NJT10"/>
      <c r="NJU10" s="13"/>
      <c r="NJV10"/>
      <c r="NJW10" s="13"/>
      <c r="NJX10"/>
      <c r="NJY10" s="13"/>
      <c r="NJZ10"/>
      <c r="NKA10" s="13"/>
      <c r="NKB10"/>
      <c r="NKC10" s="13"/>
      <c r="NKD10"/>
      <c r="NKE10" s="13"/>
      <c r="NKF10"/>
      <c r="NKG10" s="13"/>
      <c r="NKH10"/>
      <c r="NKI10" s="13"/>
      <c r="NKJ10"/>
      <c r="NKK10" s="13"/>
      <c r="NKL10"/>
      <c r="NKM10" s="13"/>
      <c r="NKN10"/>
      <c r="NKO10" s="13"/>
      <c r="NKP10"/>
      <c r="NKQ10" s="13"/>
      <c r="NKR10"/>
      <c r="NKS10" s="13"/>
      <c r="NKT10"/>
      <c r="NKU10" s="13"/>
      <c r="NKV10"/>
      <c r="NKW10" s="13"/>
      <c r="NKX10"/>
      <c r="NKY10" s="13"/>
      <c r="NKZ10"/>
      <c r="NLA10" s="13"/>
      <c r="NLB10"/>
      <c r="NLC10" s="13"/>
      <c r="NLD10"/>
      <c r="NLE10" s="13"/>
      <c r="NLF10"/>
      <c r="NLG10" s="13"/>
      <c r="NLH10"/>
      <c r="NLI10" s="13"/>
      <c r="NLJ10"/>
      <c r="NLK10" s="13"/>
      <c r="NLL10"/>
      <c r="NLM10" s="13"/>
      <c r="NLN10"/>
      <c r="NLO10" s="13"/>
      <c r="NLP10"/>
      <c r="NLQ10" s="13"/>
      <c r="NLR10"/>
      <c r="NLS10" s="13"/>
      <c r="NLT10"/>
      <c r="NLU10" s="13"/>
      <c r="NLV10"/>
      <c r="NLW10" s="13"/>
      <c r="NLX10"/>
      <c r="NLY10" s="13"/>
      <c r="NLZ10"/>
      <c r="NMA10" s="13"/>
      <c r="NMB10"/>
      <c r="NMC10" s="13"/>
      <c r="NMD10"/>
      <c r="NME10" s="13"/>
      <c r="NMF10"/>
      <c r="NMG10" s="13"/>
      <c r="NMH10"/>
      <c r="NMI10" s="13"/>
      <c r="NMJ10"/>
      <c r="NMK10" s="13"/>
      <c r="NML10"/>
      <c r="NMM10" s="13"/>
      <c r="NMN10"/>
      <c r="NMO10" s="13"/>
      <c r="NMP10"/>
      <c r="NMQ10" s="13"/>
      <c r="NMR10"/>
      <c r="NMS10" s="13"/>
      <c r="NMT10"/>
      <c r="NMU10" s="13"/>
      <c r="NMV10"/>
      <c r="NMW10" s="13"/>
      <c r="NMX10"/>
      <c r="NMY10" s="13"/>
      <c r="NMZ10"/>
      <c r="NNA10" s="13"/>
      <c r="NNB10"/>
      <c r="NNC10" s="13"/>
      <c r="NND10"/>
      <c r="NNE10" s="13"/>
      <c r="NNF10"/>
      <c r="NNG10" s="13"/>
      <c r="NNH10"/>
      <c r="NNI10" s="13"/>
      <c r="NNJ10"/>
      <c r="NNK10" s="13"/>
      <c r="NNL10"/>
      <c r="NNM10" s="13"/>
      <c r="NNN10"/>
      <c r="NNO10" s="13"/>
      <c r="NNP10"/>
      <c r="NNQ10" s="13"/>
      <c r="NNR10"/>
      <c r="NNS10" s="13"/>
      <c r="NNT10"/>
      <c r="NNU10" s="13"/>
      <c r="NNV10"/>
      <c r="NNW10" s="13"/>
      <c r="NNX10"/>
      <c r="NNY10" s="13"/>
      <c r="NNZ10"/>
      <c r="NOA10" s="13"/>
      <c r="NOB10"/>
      <c r="NOC10" s="13"/>
      <c r="NOD10"/>
      <c r="NOE10" s="13"/>
      <c r="NOF10"/>
      <c r="NOG10" s="13"/>
      <c r="NOH10"/>
      <c r="NOI10" s="13"/>
      <c r="NOJ10"/>
      <c r="NOK10" s="13"/>
      <c r="NOL10"/>
      <c r="NOM10" s="13"/>
      <c r="NON10"/>
      <c r="NOO10" s="13"/>
      <c r="NOP10"/>
      <c r="NOQ10" s="13"/>
      <c r="NOR10"/>
      <c r="NOS10" s="13"/>
      <c r="NOT10"/>
      <c r="NOU10" s="13"/>
      <c r="NOV10"/>
      <c r="NOW10" s="13"/>
      <c r="NOX10"/>
      <c r="NOY10" s="13"/>
      <c r="NOZ10"/>
      <c r="NPA10" s="13"/>
      <c r="NPB10"/>
      <c r="NPC10" s="13"/>
      <c r="NPD10"/>
      <c r="NPE10" s="13"/>
      <c r="NPF10"/>
      <c r="NPG10" s="13"/>
      <c r="NPH10"/>
      <c r="NPI10" s="13"/>
      <c r="NPJ10"/>
      <c r="NPK10" s="13"/>
      <c r="NPL10"/>
      <c r="NPM10" s="13"/>
      <c r="NPN10"/>
      <c r="NPO10" s="13"/>
      <c r="NPP10"/>
      <c r="NPQ10" s="13"/>
      <c r="NPR10"/>
      <c r="NPS10" s="13"/>
      <c r="NPT10"/>
      <c r="NPU10" s="13"/>
      <c r="NPV10"/>
      <c r="NPW10" s="13"/>
      <c r="NPX10"/>
      <c r="NPY10" s="13"/>
      <c r="NPZ10"/>
      <c r="NQA10" s="13"/>
      <c r="NQB10"/>
      <c r="NQC10" s="13"/>
      <c r="NQD10"/>
      <c r="NQE10" s="13"/>
      <c r="NQF10"/>
      <c r="NQG10" s="13"/>
      <c r="NQH10"/>
      <c r="NQI10" s="13"/>
      <c r="NQJ10"/>
      <c r="NQK10" s="13"/>
      <c r="NQL10"/>
      <c r="NQM10" s="13"/>
      <c r="NQN10"/>
      <c r="NQO10" s="13"/>
      <c r="NQP10"/>
      <c r="NQQ10" s="13"/>
      <c r="NQR10"/>
      <c r="NQS10" s="13"/>
      <c r="NQT10"/>
      <c r="NQU10" s="13"/>
      <c r="NQV10"/>
      <c r="NQW10" s="13"/>
      <c r="NQX10"/>
      <c r="NQY10" s="13"/>
      <c r="NQZ10"/>
      <c r="NRA10" s="13"/>
      <c r="NRB10"/>
      <c r="NRC10" s="13"/>
      <c r="NRD10"/>
      <c r="NRE10" s="13"/>
      <c r="NRF10"/>
      <c r="NRG10" s="13"/>
      <c r="NRH10"/>
      <c r="NRI10" s="13"/>
      <c r="NRJ10"/>
      <c r="NRK10" s="13"/>
      <c r="NRL10"/>
      <c r="NRM10" s="13"/>
      <c r="NRN10"/>
      <c r="NRO10" s="13"/>
      <c r="NRP10"/>
      <c r="NRQ10" s="13"/>
      <c r="NRR10"/>
      <c r="NRS10" s="13"/>
      <c r="NRT10"/>
      <c r="NRU10" s="13"/>
      <c r="NRV10"/>
      <c r="NRW10" s="13"/>
      <c r="NRX10"/>
      <c r="NRY10" s="13"/>
      <c r="NRZ10"/>
      <c r="NSA10" s="13"/>
      <c r="NSB10"/>
      <c r="NSC10" s="13"/>
      <c r="NSD10"/>
      <c r="NSE10" s="13"/>
      <c r="NSF10"/>
      <c r="NSG10" s="13"/>
      <c r="NSH10"/>
      <c r="NSI10" s="13"/>
      <c r="NSJ10"/>
      <c r="NSK10" s="13"/>
      <c r="NSL10"/>
      <c r="NSM10" s="13"/>
      <c r="NSN10"/>
      <c r="NSO10" s="13"/>
      <c r="NSP10"/>
      <c r="NSQ10" s="13"/>
      <c r="NSR10"/>
      <c r="NSS10" s="13"/>
      <c r="NST10"/>
      <c r="NSU10" s="13"/>
      <c r="NSV10"/>
      <c r="NSW10" s="13"/>
      <c r="NSX10"/>
      <c r="NSY10" s="13"/>
      <c r="NSZ10"/>
      <c r="NTA10" s="13"/>
      <c r="NTB10"/>
      <c r="NTC10" s="13"/>
      <c r="NTD10"/>
      <c r="NTE10" s="13"/>
      <c r="NTF10"/>
      <c r="NTG10" s="13"/>
      <c r="NTH10"/>
      <c r="NTI10" s="13"/>
      <c r="NTJ10"/>
      <c r="NTK10" s="13"/>
      <c r="NTL10"/>
      <c r="NTM10" s="13"/>
      <c r="NTN10"/>
      <c r="NTO10" s="13"/>
      <c r="NTP10"/>
      <c r="NTQ10" s="13"/>
      <c r="NTR10"/>
      <c r="NTS10" s="13"/>
      <c r="NTT10"/>
      <c r="NTU10" s="13"/>
      <c r="NTV10"/>
      <c r="NTW10" s="13"/>
      <c r="NTX10"/>
      <c r="NTY10" s="13"/>
      <c r="NTZ10"/>
      <c r="NUA10" s="13"/>
      <c r="NUB10"/>
      <c r="NUC10" s="13"/>
      <c r="NUD10"/>
      <c r="NUE10" s="13"/>
      <c r="NUF10"/>
      <c r="NUG10" s="13"/>
      <c r="NUH10"/>
      <c r="NUI10" s="13"/>
      <c r="NUJ10"/>
      <c r="NUK10" s="13"/>
      <c r="NUL10"/>
      <c r="NUM10" s="13"/>
      <c r="NUN10"/>
      <c r="NUO10" s="13"/>
      <c r="NUP10"/>
      <c r="NUQ10" s="13"/>
      <c r="NUR10"/>
      <c r="NUS10" s="13"/>
      <c r="NUT10"/>
      <c r="NUU10" s="13"/>
      <c r="NUV10"/>
      <c r="NUW10" s="13"/>
      <c r="NUX10"/>
      <c r="NUY10" s="13"/>
      <c r="NUZ10"/>
      <c r="NVA10" s="13"/>
      <c r="NVB10"/>
      <c r="NVC10" s="13"/>
      <c r="NVD10"/>
      <c r="NVE10" s="13"/>
      <c r="NVF10"/>
      <c r="NVG10" s="13"/>
      <c r="NVH10"/>
      <c r="NVI10" s="13"/>
      <c r="NVJ10"/>
      <c r="NVK10" s="13"/>
      <c r="NVL10"/>
      <c r="NVM10" s="13"/>
      <c r="NVN10"/>
      <c r="NVO10" s="13"/>
      <c r="NVP10"/>
      <c r="NVQ10" s="13"/>
      <c r="NVR10"/>
      <c r="NVS10" s="13"/>
      <c r="NVT10"/>
      <c r="NVU10" s="13"/>
      <c r="NVV10"/>
      <c r="NVW10" s="13"/>
      <c r="NVX10"/>
      <c r="NVY10" s="13"/>
      <c r="NVZ10"/>
      <c r="NWA10" s="13"/>
      <c r="NWB10"/>
      <c r="NWC10" s="13"/>
      <c r="NWD10"/>
      <c r="NWE10" s="13"/>
      <c r="NWF10"/>
      <c r="NWG10" s="13"/>
      <c r="NWH10"/>
      <c r="NWI10" s="13"/>
      <c r="NWJ10"/>
      <c r="NWK10" s="13"/>
      <c r="NWL10"/>
      <c r="NWM10" s="13"/>
      <c r="NWN10"/>
      <c r="NWO10" s="13"/>
      <c r="NWP10"/>
      <c r="NWQ10" s="13"/>
      <c r="NWR10"/>
      <c r="NWS10" s="13"/>
      <c r="NWT10"/>
      <c r="NWU10" s="13"/>
      <c r="NWV10"/>
      <c r="NWW10" s="13"/>
      <c r="NWX10"/>
      <c r="NWY10" s="13"/>
      <c r="NWZ10"/>
      <c r="NXA10" s="13"/>
      <c r="NXB10"/>
      <c r="NXC10" s="13"/>
      <c r="NXD10"/>
      <c r="NXE10" s="13"/>
      <c r="NXF10"/>
      <c r="NXG10" s="13"/>
      <c r="NXH10"/>
      <c r="NXI10" s="13"/>
      <c r="NXJ10"/>
      <c r="NXK10" s="13"/>
      <c r="NXL10"/>
      <c r="NXM10" s="13"/>
      <c r="NXN10"/>
      <c r="NXO10" s="13"/>
      <c r="NXP10"/>
      <c r="NXQ10" s="13"/>
      <c r="NXR10"/>
      <c r="NXS10" s="13"/>
      <c r="NXT10"/>
      <c r="NXU10" s="13"/>
      <c r="NXV10"/>
      <c r="NXW10" s="13"/>
      <c r="NXX10"/>
      <c r="NXY10" s="13"/>
      <c r="NXZ10"/>
      <c r="NYA10" s="13"/>
      <c r="NYB10"/>
      <c r="NYC10" s="13"/>
      <c r="NYD10"/>
      <c r="NYE10" s="13"/>
      <c r="NYF10"/>
      <c r="NYG10" s="13"/>
      <c r="NYH10"/>
      <c r="NYI10" s="13"/>
      <c r="NYJ10"/>
      <c r="NYK10" s="13"/>
      <c r="NYL10"/>
      <c r="NYM10" s="13"/>
      <c r="NYN10"/>
      <c r="NYO10" s="13"/>
      <c r="NYP10"/>
      <c r="NYQ10" s="13"/>
      <c r="NYR10"/>
      <c r="NYS10" s="13"/>
      <c r="NYT10"/>
      <c r="NYU10" s="13"/>
      <c r="NYV10"/>
      <c r="NYW10" s="13"/>
      <c r="NYX10"/>
      <c r="NYY10" s="13"/>
      <c r="NYZ10"/>
      <c r="NZA10" s="13"/>
      <c r="NZB10"/>
      <c r="NZC10" s="13"/>
      <c r="NZD10"/>
      <c r="NZE10" s="13"/>
      <c r="NZF10"/>
      <c r="NZG10" s="13"/>
      <c r="NZH10"/>
      <c r="NZI10" s="13"/>
      <c r="NZJ10"/>
      <c r="NZK10" s="13"/>
      <c r="NZL10"/>
      <c r="NZM10" s="13"/>
      <c r="NZN10"/>
      <c r="NZO10" s="13"/>
      <c r="NZP10"/>
      <c r="NZQ10" s="13"/>
      <c r="NZR10"/>
      <c r="NZS10" s="13"/>
      <c r="NZT10"/>
      <c r="NZU10" s="13"/>
      <c r="NZV10"/>
      <c r="NZW10" s="13"/>
      <c r="NZX10"/>
      <c r="NZY10" s="13"/>
      <c r="NZZ10"/>
      <c r="OAA10" s="13"/>
      <c r="OAB10"/>
      <c r="OAC10" s="13"/>
      <c r="OAD10"/>
      <c r="OAE10" s="13"/>
      <c r="OAF10"/>
      <c r="OAG10" s="13"/>
      <c r="OAH10"/>
      <c r="OAI10" s="13"/>
      <c r="OAJ10"/>
      <c r="OAK10" s="13"/>
      <c r="OAL10"/>
      <c r="OAM10" s="13"/>
      <c r="OAN10"/>
      <c r="OAO10" s="13"/>
      <c r="OAP10"/>
      <c r="OAQ10" s="13"/>
      <c r="OAR10"/>
      <c r="OAS10" s="13"/>
      <c r="OAT10"/>
      <c r="OAU10" s="13"/>
      <c r="OAV10"/>
      <c r="OAW10" s="13"/>
      <c r="OAX10"/>
      <c r="OAY10" s="13"/>
      <c r="OAZ10"/>
      <c r="OBA10" s="13"/>
      <c r="OBB10"/>
      <c r="OBC10" s="13"/>
      <c r="OBD10"/>
      <c r="OBE10" s="13"/>
      <c r="OBF10"/>
      <c r="OBG10" s="13"/>
      <c r="OBH10"/>
      <c r="OBI10" s="13"/>
      <c r="OBJ10"/>
      <c r="OBK10" s="13"/>
      <c r="OBL10"/>
      <c r="OBM10" s="13"/>
      <c r="OBN10"/>
      <c r="OBO10" s="13"/>
      <c r="OBP10"/>
      <c r="OBQ10" s="13"/>
      <c r="OBR10"/>
      <c r="OBS10" s="13"/>
      <c r="OBT10"/>
      <c r="OBU10" s="13"/>
      <c r="OBV10"/>
      <c r="OBW10" s="13"/>
      <c r="OBX10"/>
      <c r="OBY10" s="13"/>
      <c r="OBZ10"/>
      <c r="OCA10" s="13"/>
      <c r="OCB10"/>
      <c r="OCC10" s="13"/>
      <c r="OCD10"/>
      <c r="OCE10" s="13"/>
      <c r="OCF10"/>
      <c r="OCG10" s="13"/>
      <c r="OCH10"/>
      <c r="OCI10" s="13"/>
      <c r="OCJ10"/>
      <c r="OCK10" s="13"/>
      <c r="OCL10"/>
      <c r="OCM10" s="13"/>
      <c r="OCN10"/>
      <c r="OCO10" s="13"/>
      <c r="OCP10"/>
      <c r="OCQ10" s="13"/>
      <c r="OCR10"/>
      <c r="OCS10" s="13"/>
      <c r="OCT10"/>
      <c r="OCU10" s="13"/>
      <c r="OCV10"/>
      <c r="OCW10" s="13"/>
      <c r="OCX10"/>
      <c r="OCY10" s="13"/>
      <c r="OCZ10"/>
      <c r="ODA10" s="13"/>
      <c r="ODB10"/>
      <c r="ODC10" s="13"/>
      <c r="ODD10"/>
      <c r="ODE10" s="13"/>
      <c r="ODF10"/>
      <c r="ODG10" s="13"/>
      <c r="ODH10"/>
      <c r="ODI10" s="13"/>
      <c r="ODJ10"/>
      <c r="ODK10" s="13"/>
      <c r="ODL10"/>
      <c r="ODM10" s="13"/>
      <c r="ODN10"/>
      <c r="ODO10" s="13"/>
      <c r="ODP10"/>
      <c r="ODQ10" s="13"/>
      <c r="ODR10"/>
      <c r="ODS10" s="13"/>
      <c r="ODT10"/>
      <c r="ODU10" s="13"/>
      <c r="ODV10"/>
      <c r="ODW10" s="13"/>
      <c r="ODX10"/>
      <c r="ODY10" s="13"/>
      <c r="ODZ10"/>
      <c r="OEA10" s="13"/>
      <c r="OEB10"/>
      <c r="OEC10" s="13"/>
      <c r="OED10"/>
      <c r="OEE10" s="13"/>
      <c r="OEF10"/>
      <c r="OEG10" s="13"/>
      <c r="OEH10"/>
      <c r="OEI10" s="13"/>
      <c r="OEJ10"/>
      <c r="OEK10" s="13"/>
      <c r="OEL10"/>
      <c r="OEM10" s="13"/>
      <c r="OEN10"/>
      <c r="OEO10" s="13"/>
      <c r="OEP10"/>
      <c r="OEQ10" s="13"/>
      <c r="OER10"/>
      <c r="OES10" s="13"/>
      <c r="OET10"/>
      <c r="OEU10" s="13"/>
      <c r="OEV10"/>
      <c r="OEW10" s="13"/>
      <c r="OEX10"/>
      <c r="OEY10" s="13"/>
      <c r="OEZ10"/>
      <c r="OFA10" s="13"/>
      <c r="OFB10"/>
      <c r="OFC10" s="13"/>
      <c r="OFD10"/>
      <c r="OFE10" s="13"/>
      <c r="OFF10"/>
      <c r="OFG10" s="13"/>
      <c r="OFH10"/>
      <c r="OFI10" s="13"/>
      <c r="OFJ10"/>
      <c r="OFK10" s="13"/>
      <c r="OFL10"/>
      <c r="OFM10" s="13"/>
      <c r="OFN10"/>
      <c r="OFO10" s="13"/>
      <c r="OFP10"/>
      <c r="OFQ10" s="13"/>
      <c r="OFR10"/>
      <c r="OFS10" s="13"/>
      <c r="OFT10"/>
      <c r="OFU10" s="13"/>
      <c r="OFV10"/>
      <c r="OFW10" s="13"/>
      <c r="OFX10"/>
      <c r="OFY10" s="13"/>
      <c r="OFZ10"/>
      <c r="OGA10" s="13"/>
      <c r="OGB10"/>
      <c r="OGC10" s="13"/>
      <c r="OGD10"/>
      <c r="OGE10" s="13"/>
      <c r="OGF10"/>
      <c r="OGG10" s="13"/>
      <c r="OGH10"/>
      <c r="OGI10" s="13"/>
      <c r="OGJ10"/>
      <c r="OGK10" s="13"/>
      <c r="OGL10"/>
      <c r="OGM10" s="13"/>
      <c r="OGN10"/>
      <c r="OGO10" s="13"/>
      <c r="OGP10"/>
      <c r="OGQ10" s="13"/>
      <c r="OGR10"/>
      <c r="OGS10" s="13"/>
      <c r="OGT10"/>
      <c r="OGU10" s="13"/>
      <c r="OGV10"/>
      <c r="OGW10" s="13"/>
      <c r="OGX10"/>
      <c r="OGY10" s="13"/>
      <c r="OGZ10"/>
      <c r="OHA10" s="13"/>
      <c r="OHB10"/>
      <c r="OHC10" s="13"/>
      <c r="OHD10"/>
      <c r="OHE10" s="13"/>
      <c r="OHF10"/>
      <c r="OHG10" s="13"/>
      <c r="OHH10"/>
      <c r="OHI10" s="13"/>
      <c r="OHJ10"/>
      <c r="OHK10" s="13"/>
      <c r="OHL10"/>
      <c r="OHM10" s="13"/>
      <c r="OHN10"/>
      <c r="OHO10" s="13"/>
      <c r="OHP10"/>
      <c r="OHQ10" s="13"/>
      <c r="OHR10"/>
      <c r="OHS10" s="13"/>
      <c r="OHT10"/>
      <c r="OHU10" s="13"/>
      <c r="OHV10"/>
      <c r="OHW10" s="13"/>
      <c r="OHX10"/>
      <c r="OHY10" s="13"/>
      <c r="OHZ10"/>
      <c r="OIA10" s="13"/>
      <c r="OIB10"/>
      <c r="OIC10" s="13"/>
      <c r="OID10"/>
      <c r="OIE10" s="13"/>
      <c r="OIF10"/>
      <c r="OIG10" s="13"/>
      <c r="OIH10"/>
      <c r="OII10" s="13"/>
      <c r="OIJ10"/>
      <c r="OIK10" s="13"/>
      <c r="OIL10"/>
      <c r="OIM10" s="13"/>
      <c r="OIN10"/>
      <c r="OIO10" s="13"/>
      <c r="OIP10"/>
      <c r="OIQ10" s="13"/>
      <c r="OIR10"/>
      <c r="OIS10" s="13"/>
      <c r="OIT10"/>
      <c r="OIU10" s="13"/>
      <c r="OIV10"/>
      <c r="OIW10" s="13"/>
      <c r="OIX10"/>
      <c r="OIY10" s="13"/>
      <c r="OIZ10"/>
      <c r="OJA10" s="13"/>
      <c r="OJB10"/>
      <c r="OJC10" s="13"/>
      <c r="OJD10"/>
      <c r="OJE10" s="13"/>
      <c r="OJF10"/>
      <c r="OJG10" s="13"/>
      <c r="OJH10"/>
      <c r="OJI10" s="13"/>
      <c r="OJJ10"/>
      <c r="OJK10" s="13"/>
      <c r="OJL10"/>
      <c r="OJM10" s="13"/>
      <c r="OJN10"/>
      <c r="OJO10" s="13"/>
      <c r="OJP10"/>
      <c r="OJQ10" s="13"/>
      <c r="OJR10"/>
      <c r="OJS10" s="13"/>
      <c r="OJT10"/>
      <c r="OJU10" s="13"/>
      <c r="OJV10"/>
      <c r="OJW10" s="13"/>
      <c r="OJX10"/>
      <c r="OJY10" s="13"/>
      <c r="OJZ10"/>
      <c r="OKA10" s="13"/>
      <c r="OKB10"/>
      <c r="OKC10" s="13"/>
      <c r="OKD10"/>
      <c r="OKE10" s="13"/>
      <c r="OKF10"/>
      <c r="OKG10" s="13"/>
      <c r="OKH10"/>
      <c r="OKI10" s="13"/>
      <c r="OKJ10"/>
      <c r="OKK10" s="13"/>
      <c r="OKL10"/>
      <c r="OKM10" s="13"/>
      <c r="OKN10"/>
      <c r="OKO10" s="13"/>
      <c r="OKP10"/>
      <c r="OKQ10" s="13"/>
      <c r="OKR10"/>
      <c r="OKS10" s="13"/>
      <c r="OKT10"/>
      <c r="OKU10" s="13"/>
      <c r="OKV10"/>
      <c r="OKW10" s="13"/>
      <c r="OKX10"/>
      <c r="OKY10" s="13"/>
      <c r="OKZ10"/>
      <c r="OLA10" s="13"/>
      <c r="OLB10"/>
      <c r="OLC10" s="13"/>
      <c r="OLD10"/>
      <c r="OLE10" s="13"/>
      <c r="OLF10"/>
      <c r="OLG10" s="13"/>
      <c r="OLH10"/>
      <c r="OLI10" s="13"/>
      <c r="OLJ10"/>
      <c r="OLK10" s="13"/>
      <c r="OLL10"/>
      <c r="OLM10" s="13"/>
      <c r="OLN10"/>
      <c r="OLO10" s="13"/>
      <c r="OLP10"/>
      <c r="OLQ10" s="13"/>
      <c r="OLR10"/>
      <c r="OLS10" s="13"/>
      <c r="OLT10"/>
      <c r="OLU10" s="13"/>
      <c r="OLV10"/>
      <c r="OLW10" s="13"/>
      <c r="OLX10"/>
      <c r="OLY10" s="13"/>
      <c r="OLZ10"/>
      <c r="OMA10" s="13"/>
      <c r="OMB10"/>
      <c r="OMC10" s="13"/>
      <c r="OMD10"/>
      <c r="OME10" s="13"/>
      <c r="OMF10"/>
      <c r="OMG10" s="13"/>
      <c r="OMH10"/>
      <c r="OMI10" s="13"/>
      <c r="OMJ10"/>
      <c r="OMK10" s="13"/>
      <c r="OML10"/>
      <c r="OMM10" s="13"/>
      <c r="OMN10"/>
      <c r="OMO10" s="13"/>
      <c r="OMP10"/>
      <c r="OMQ10" s="13"/>
      <c r="OMR10"/>
      <c r="OMS10" s="13"/>
      <c r="OMT10"/>
      <c r="OMU10" s="13"/>
      <c r="OMV10"/>
      <c r="OMW10" s="13"/>
      <c r="OMX10"/>
      <c r="OMY10" s="13"/>
      <c r="OMZ10"/>
      <c r="ONA10" s="13"/>
      <c r="ONB10"/>
      <c r="ONC10" s="13"/>
      <c r="OND10"/>
      <c r="ONE10" s="13"/>
      <c r="ONF10"/>
      <c r="ONG10" s="13"/>
      <c r="ONH10"/>
      <c r="ONI10" s="13"/>
      <c r="ONJ10"/>
      <c r="ONK10" s="13"/>
      <c r="ONL10"/>
      <c r="ONM10" s="13"/>
      <c r="ONN10"/>
      <c r="ONO10" s="13"/>
      <c r="ONP10"/>
      <c r="ONQ10" s="13"/>
      <c r="ONR10"/>
      <c r="ONS10" s="13"/>
      <c r="ONT10"/>
      <c r="ONU10" s="13"/>
      <c r="ONV10"/>
      <c r="ONW10" s="13"/>
      <c r="ONX10"/>
      <c r="ONY10" s="13"/>
      <c r="ONZ10"/>
      <c r="OOA10" s="13"/>
      <c r="OOB10"/>
      <c r="OOC10" s="13"/>
      <c r="OOD10"/>
      <c r="OOE10" s="13"/>
      <c r="OOF10"/>
      <c r="OOG10" s="13"/>
      <c r="OOH10"/>
      <c r="OOI10" s="13"/>
      <c r="OOJ10"/>
      <c r="OOK10" s="13"/>
      <c r="OOL10"/>
      <c r="OOM10" s="13"/>
      <c r="OON10"/>
      <c r="OOO10" s="13"/>
      <c r="OOP10"/>
      <c r="OOQ10" s="13"/>
      <c r="OOR10"/>
      <c r="OOS10" s="13"/>
      <c r="OOT10"/>
      <c r="OOU10" s="13"/>
      <c r="OOV10"/>
      <c r="OOW10" s="13"/>
      <c r="OOX10"/>
      <c r="OOY10" s="13"/>
      <c r="OOZ10"/>
      <c r="OPA10" s="13"/>
      <c r="OPB10"/>
      <c r="OPC10" s="13"/>
      <c r="OPD10"/>
      <c r="OPE10" s="13"/>
      <c r="OPF10"/>
      <c r="OPG10" s="13"/>
      <c r="OPH10"/>
      <c r="OPI10" s="13"/>
      <c r="OPJ10"/>
      <c r="OPK10" s="13"/>
      <c r="OPL10"/>
      <c r="OPM10" s="13"/>
      <c r="OPN10"/>
      <c r="OPO10" s="13"/>
      <c r="OPP10"/>
      <c r="OPQ10" s="13"/>
      <c r="OPR10"/>
      <c r="OPS10" s="13"/>
      <c r="OPT10"/>
      <c r="OPU10" s="13"/>
      <c r="OPV10"/>
      <c r="OPW10" s="13"/>
      <c r="OPX10"/>
      <c r="OPY10" s="13"/>
      <c r="OPZ10"/>
      <c r="OQA10" s="13"/>
      <c r="OQB10"/>
      <c r="OQC10" s="13"/>
      <c r="OQD10"/>
      <c r="OQE10" s="13"/>
      <c r="OQF10"/>
      <c r="OQG10" s="13"/>
      <c r="OQH10"/>
      <c r="OQI10" s="13"/>
      <c r="OQJ10"/>
      <c r="OQK10" s="13"/>
      <c r="OQL10"/>
      <c r="OQM10" s="13"/>
      <c r="OQN10"/>
      <c r="OQO10" s="13"/>
      <c r="OQP10"/>
      <c r="OQQ10" s="13"/>
      <c r="OQR10"/>
      <c r="OQS10" s="13"/>
      <c r="OQT10"/>
      <c r="OQU10" s="13"/>
      <c r="OQV10"/>
      <c r="OQW10" s="13"/>
      <c r="OQX10"/>
      <c r="OQY10" s="13"/>
      <c r="OQZ10"/>
      <c r="ORA10" s="13"/>
      <c r="ORB10"/>
      <c r="ORC10" s="13"/>
      <c r="ORD10"/>
      <c r="ORE10" s="13"/>
      <c r="ORF10"/>
      <c r="ORG10" s="13"/>
      <c r="ORH10"/>
      <c r="ORI10" s="13"/>
      <c r="ORJ10"/>
      <c r="ORK10" s="13"/>
      <c r="ORL10"/>
      <c r="ORM10" s="13"/>
      <c r="ORN10"/>
      <c r="ORO10" s="13"/>
      <c r="ORP10"/>
      <c r="ORQ10" s="13"/>
      <c r="ORR10"/>
      <c r="ORS10" s="13"/>
      <c r="ORT10"/>
      <c r="ORU10" s="13"/>
      <c r="ORV10"/>
      <c r="ORW10" s="13"/>
      <c r="ORX10"/>
      <c r="ORY10" s="13"/>
      <c r="ORZ10"/>
      <c r="OSA10" s="13"/>
      <c r="OSB10"/>
      <c r="OSC10" s="13"/>
      <c r="OSD10"/>
      <c r="OSE10" s="13"/>
      <c r="OSF10"/>
      <c r="OSG10" s="13"/>
      <c r="OSH10"/>
      <c r="OSI10" s="13"/>
      <c r="OSJ10"/>
      <c r="OSK10" s="13"/>
      <c r="OSL10"/>
      <c r="OSM10" s="13"/>
      <c r="OSN10"/>
      <c r="OSO10" s="13"/>
      <c r="OSP10"/>
      <c r="OSQ10" s="13"/>
      <c r="OSR10"/>
      <c r="OSS10" s="13"/>
      <c r="OST10"/>
      <c r="OSU10" s="13"/>
      <c r="OSV10"/>
      <c r="OSW10" s="13"/>
      <c r="OSX10"/>
      <c r="OSY10" s="13"/>
      <c r="OSZ10"/>
      <c r="OTA10" s="13"/>
      <c r="OTB10"/>
      <c r="OTC10" s="13"/>
      <c r="OTD10"/>
      <c r="OTE10" s="13"/>
      <c r="OTF10"/>
      <c r="OTG10" s="13"/>
      <c r="OTH10"/>
      <c r="OTI10" s="13"/>
      <c r="OTJ10"/>
      <c r="OTK10" s="13"/>
      <c r="OTL10"/>
      <c r="OTM10" s="13"/>
      <c r="OTN10"/>
      <c r="OTO10" s="13"/>
      <c r="OTP10"/>
      <c r="OTQ10" s="13"/>
      <c r="OTR10"/>
      <c r="OTS10" s="13"/>
      <c r="OTT10"/>
      <c r="OTU10" s="13"/>
      <c r="OTV10"/>
      <c r="OTW10" s="13"/>
      <c r="OTX10"/>
      <c r="OTY10" s="13"/>
      <c r="OTZ10"/>
      <c r="OUA10" s="13"/>
      <c r="OUB10"/>
      <c r="OUC10" s="13"/>
      <c r="OUD10"/>
      <c r="OUE10" s="13"/>
      <c r="OUF10"/>
      <c r="OUG10" s="13"/>
      <c r="OUH10"/>
      <c r="OUI10" s="13"/>
      <c r="OUJ10"/>
      <c r="OUK10" s="13"/>
      <c r="OUL10"/>
      <c r="OUM10" s="13"/>
      <c r="OUN10"/>
      <c r="OUO10" s="13"/>
      <c r="OUP10"/>
      <c r="OUQ10" s="13"/>
      <c r="OUR10"/>
      <c r="OUS10" s="13"/>
      <c r="OUT10"/>
      <c r="OUU10" s="13"/>
      <c r="OUV10"/>
      <c r="OUW10" s="13"/>
      <c r="OUX10"/>
      <c r="OUY10" s="13"/>
      <c r="OUZ10"/>
      <c r="OVA10" s="13"/>
      <c r="OVB10"/>
      <c r="OVC10" s="13"/>
      <c r="OVD10"/>
      <c r="OVE10" s="13"/>
      <c r="OVF10"/>
      <c r="OVG10" s="13"/>
      <c r="OVH10"/>
      <c r="OVI10" s="13"/>
      <c r="OVJ10"/>
      <c r="OVK10" s="13"/>
      <c r="OVL10"/>
      <c r="OVM10" s="13"/>
      <c r="OVN10"/>
      <c r="OVO10" s="13"/>
      <c r="OVP10"/>
      <c r="OVQ10" s="13"/>
      <c r="OVR10"/>
      <c r="OVS10" s="13"/>
      <c r="OVT10"/>
      <c r="OVU10" s="13"/>
      <c r="OVV10"/>
      <c r="OVW10" s="13"/>
      <c r="OVX10"/>
      <c r="OVY10" s="13"/>
      <c r="OVZ10"/>
      <c r="OWA10" s="13"/>
      <c r="OWB10"/>
      <c r="OWC10" s="13"/>
      <c r="OWD10"/>
      <c r="OWE10" s="13"/>
      <c r="OWF10"/>
      <c r="OWG10" s="13"/>
      <c r="OWH10"/>
      <c r="OWI10" s="13"/>
      <c r="OWJ10"/>
      <c r="OWK10" s="13"/>
      <c r="OWL10"/>
      <c r="OWM10" s="13"/>
      <c r="OWN10"/>
      <c r="OWO10" s="13"/>
      <c r="OWP10"/>
      <c r="OWQ10" s="13"/>
      <c r="OWR10"/>
      <c r="OWS10" s="13"/>
      <c r="OWT10"/>
      <c r="OWU10" s="13"/>
      <c r="OWV10"/>
      <c r="OWW10" s="13"/>
      <c r="OWX10"/>
      <c r="OWY10" s="13"/>
      <c r="OWZ10"/>
      <c r="OXA10" s="13"/>
      <c r="OXB10"/>
      <c r="OXC10" s="13"/>
      <c r="OXD10"/>
      <c r="OXE10" s="13"/>
      <c r="OXF10"/>
      <c r="OXG10" s="13"/>
      <c r="OXH10"/>
      <c r="OXI10" s="13"/>
      <c r="OXJ10"/>
      <c r="OXK10" s="13"/>
      <c r="OXL10"/>
      <c r="OXM10" s="13"/>
      <c r="OXN10"/>
      <c r="OXO10" s="13"/>
      <c r="OXP10"/>
      <c r="OXQ10" s="13"/>
      <c r="OXR10"/>
      <c r="OXS10" s="13"/>
      <c r="OXT10"/>
      <c r="OXU10" s="13"/>
      <c r="OXV10"/>
      <c r="OXW10" s="13"/>
      <c r="OXX10"/>
      <c r="OXY10" s="13"/>
      <c r="OXZ10"/>
      <c r="OYA10" s="13"/>
      <c r="OYB10"/>
      <c r="OYC10" s="13"/>
      <c r="OYD10"/>
      <c r="OYE10" s="13"/>
      <c r="OYF10"/>
      <c r="OYG10" s="13"/>
      <c r="OYH10"/>
      <c r="OYI10" s="13"/>
      <c r="OYJ10"/>
      <c r="OYK10" s="13"/>
      <c r="OYL10"/>
      <c r="OYM10" s="13"/>
      <c r="OYN10"/>
      <c r="OYO10" s="13"/>
      <c r="OYP10"/>
      <c r="OYQ10" s="13"/>
      <c r="OYR10"/>
      <c r="OYS10" s="13"/>
      <c r="OYT10"/>
      <c r="OYU10" s="13"/>
      <c r="OYV10"/>
      <c r="OYW10" s="13"/>
      <c r="OYX10"/>
      <c r="OYY10" s="13"/>
      <c r="OYZ10"/>
      <c r="OZA10" s="13"/>
      <c r="OZB10"/>
      <c r="OZC10" s="13"/>
      <c r="OZD10"/>
      <c r="OZE10" s="13"/>
      <c r="OZF10"/>
      <c r="OZG10" s="13"/>
      <c r="OZH10"/>
      <c r="OZI10" s="13"/>
      <c r="OZJ10"/>
      <c r="OZK10" s="13"/>
      <c r="OZL10"/>
      <c r="OZM10" s="13"/>
      <c r="OZN10"/>
      <c r="OZO10" s="13"/>
      <c r="OZP10"/>
      <c r="OZQ10" s="13"/>
      <c r="OZR10"/>
      <c r="OZS10" s="13"/>
      <c r="OZT10"/>
      <c r="OZU10" s="13"/>
      <c r="OZV10"/>
      <c r="OZW10" s="13"/>
      <c r="OZX10"/>
      <c r="OZY10" s="13"/>
      <c r="OZZ10"/>
      <c r="PAA10" s="13"/>
      <c r="PAB10"/>
      <c r="PAC10" s="13"/>
      <c r="PAD10"/>
      <c r="PAE10" s="13"/>
      <c r="PAF10"/>
      <c r="PAG10" s="13"/>
      <c r="PAH10"/>
      <c r="PAI10" s="13"/>
      <c r="PAJ10"/>
      <c r="PAK10" s="13"/>
      <c r="PAL10"/>
      <c r="PAM10" s="13"/>
      <c r="PAN10"/>
      <c r="PAO10" s="13"/>
      <c r="PAP10"/>
      <c r="PAQ10" s="13"/>
      <c r="PAR10"/>
      <c r="PAS10" s="13"/>
      <c r="PAT10"/>
      <c r="PAU10" s="13"/>
      <c r="PAV10"/>
      <c r="PAW10" s="13"/>
      <c r="PAX10"/>
      <c r="PAY10" s="13"/>
      <c r="PAZ10"/>
      <c r="PBA10" s="13"/>
      <c r="PBB10"/>
      <c r="PBC10" s="13"/>
      <c r="PBD10"/>
      <c r="PBE10" s="13"/>
      <c r="PBF10"/>
      <c r="PBG10" s="13"/>
      <c r="PBH10"/>
      <c r="PBI10" s="13"/>
      <c r="PBJ10"/>
      <c r="PBK10" s="13"/>
      <c r="PBL10"/>
      <c r="PBM10" s="13"/>
      <c r="PBN10"/>
      <c r="PBO10" s="13"/>
      <c r="PBP10"/>
      <c r="PBQ10" s="13"/>
      <c r="PBR10"/>
      <c r="PBS10" s="13"/>
      <c r="PBT10"/>
      <c r="PBU10" s="13"/>
      <c r="PBV10"/>
      <c r="PBW10" s="13"/>
      <c r="PBX10"/>
      <c r="PBY10" s="13"/>
      <c r="PBZ10"/>
      <c r="PCA10" s="13"/>
      <c r="PCB10"/>
      <c r="PCC10" s="13"/>
      <c r="PCD10"/>
      <c r="PCE10" s="13"/>
      <c r="PCF10"/>
      <c r="PCG10" s="13"/>
      <c r="PCH10"/>
      <c r="PCI10" s="13"/>
      <c r="PCJ10"/>
      <c r="PCK10" s="13"/>
      <c r="PCL10"/>
      <c r="PCM10" s="13"/>
      <c r="PCN10"/>
      <c r="PCO10" s="13"/>
      <c r="PCP10"/>
      <c r="PCQ10" s="13"/>
      <c r="PCR10"/>
      <c r="PCS10" s="13"/>
      <c r="PCT10"/>
      <c r="PCU10" s="13"/>
      <c r="PCV10"/>
      <c r="PCW10" s="13"/>
      <c r="PCX10"/>
      <c r="PCY10" s="13"/>
      <c r="PCZ10"/>
      <c r="PDA10" s="13"/>
      <c r="PDB10"/>
      <c r="PDC10" s="13"/>
      <c r="PDD10"/>
      <c r="PDE10" s="13"/>
      <c r="PDF10"/>
      <c r="PDG10" s="13"/>
      <c r="PDH10"/>
      <c r="PDI10" s="13"/>
      <c r="PDJ10"/>
      <c r="PDK10" s="13"/>
      <c r="PDL10"/>
      <c r="PDM10" s="13"/>
      <c r="PDN10"/>
      <c r="PDO10" s="13"/>
      <c r="PDP10"/>
      <c r="PDQ10" s="13"/>
      <c r="PDR10"/>
      <c r="PDS10" s="13"/>
      <c r="PDT10"/>
      <c r="PDU10" s="13"/>
      <c r="PDV10"/>
      <c r="PDW10" s="13"/>
      <c r="PDX10"/>
      <c r="PDY10" s="13"/>
      <c r="PDZ10"/>
      <c r="PEA10" s="13"/>
      <c r="PEB10"/>
      <c r="PEC10" s="13"/>
      <c r="PED10"/>
      <c r="PEE10" s="13"/>
      <c r="PEF10"/>
      <c r="PEG10" s="13"/>
      <c r="PEH10"/>
      <c r="PEI10" s="13"/>
      <c r="PEJ10"/>
      <c r="PEK10" s="13"/>
      <c r="PEL10"/>
      <c r="PEM10" s="13"/>
      <c r="PEN10"/>
      <c r="PEO10" s="13"/>
      <c r="PEP10"/>
      <c r="PEQ10" s="13"/>
      <c r="PER10"/>
      <c r="PES10" s="13"/>
      <c r="PET10"/>
      <c r="PEU10" s="13"/>
      <c r="PEV10"/>
      <c r="PEW10" s="13"/>
      <c r="PEX10"/>
      <c r="PEY10" s="13"/>
      <c r="PEZ10"/>
      <c r="PFA10" s="13"/>
      <c r="PFB10"/>
      <c r="PFC10" s="13"/>
      <c r="PFD10"/>
      <c r="PFE10" s="13"/>
      <c r="PFF10"/>
      <c r="PFG10" s="13"/>
      <c r="PFH10"/>
      <c r="PFI10" s="13"/>
      <c r="PFJ10"/>
      <c r="PFK10" s="13"/>
      <c r="PFL10"/>
      <c r="PFM10" s="13"/>
      <c r="PFN10"/>
      <c r="PFO10" s="13"/>
      <c r="PFP10"/>
      <c r="PFQ10" s="13"/>
      <c r="PFR10"/>
      <c r="PFS10" s="13"/>
      <c r="PFT10"/>
      <c r="PFU10" s="13"/>
      <c r="PFV10"/>
      <c r="PFW10" s="13"/>
      <c r="PFX10"/>
      <c r="PFY10" s="13"/>
      <c r="PFZ10"/>
      <c r="PGA10" s="13"/>
      <c r="PGB10"/>
      <c r="PGC10" s="13"/>
      <c r="PGD10"/>
      <c r="PGE10" s="13"/>
      <c r="PGF10"/>
      <c r="PGG10" s="13"/>
      <c r="PGH10"/>
      <c r="PGI10" s="13"/>
      <c r="PGJ10"/>
      <c r="PGK10" s="13"/>
      <c r="PGL10"/>
      <c r="PGM10" s="13"/>
      <c r="PGN10"/>
      <c r="PGO10" s="13"/>
      <c r="PGP10"/>
      <c r="PGQ10" s="13"/>
      <c r="PGR10"/>
      <c r="PGS10" s="13"/>
      <c r="PGT10"/>
      <c r="PGU10" s="13"/>
      <c r="PGV10"/>
      <c r="PGW10" s="13"/>
      <c r="PGX10"/>
      <c r="PGY10" s="13"/>
      <c r="PGZ10"/>
      <c r="PHA10" s="13"/>
      <c r="PHB10"/>
      <c r="PHC10" s="13"/>
      <c r="PHD10"/>
      <c r="PHE10" s="13"/>
      <c r="PHF10"/>
      <c r="PHG10" s="13"/>
      <c r="PHH10"/>
      <c r="PHI10" s="13"/>
      <c r="PHJ10"/>
      <c r="PHK10" s="13"/>
      <c r="PHL10"/>
      <c r="PHM10" s="13"/>
      <c r="PHN10"/>
      <c r="PHO10" s="13"/>
      <c r="PHP10"/>
      <c r="PHQ10" s="13"/>
      <c r="PHR10"/>
      <c r="PHS10" s="13"/>
      <c r="PHT10"/>
      <c r="PHU10" s="13"/>
      <c r="PHV10"/>
      <c r="PHW10" s="13"/>
      <c r="PHX10"/>
      <c r="PHY10" s="13"/>
      <c r="PHZ10"/>
      <c r="PIA10" s="13"/>
      <c r="PIB10"/>
      <c r="PIC10" s="13"/>
      <c r="PID10"/>
      <c r="PIE10" s="13"/>
      <c r="PIF10"/>
      <c r="PIG10" s="13"/>
      <c r="PIH10"/>
      <c r="PII10" s="13"/>
      <c r="PIJ10"/>
      <c r="PIK10" s="13"/>
      <c r="PIL10"/>
      <c r="PIM10" s="13"/>
      <c r="PIN10"/>
      <c r="PIO10" s="13"/>
      <c r="PIP10"/>
      <c r="PIQ10" s="13"/>
      <c r="PIR10"/>
      <c r="PIS10" s="13"/>
      <c r="PIT10"/>
      <c r="PIU10" s="13"/>
      <c r="PIV10"/>
      <c r="PIW10" s="13"/>
      <c r="PIX10"/>
      <c r="PIY10" s="13"/>
      <c r="PIZ10"/>
      <c r="PJA10" s="13"/>
      <c r="PJB10"/>
      <c r="PJC10" s="13"/>
      <c r="PJD10"/>
      <c r="PJE10" s="13"/>
      <c r="PJF10"/>
      <c r="PJG10" s="13"/>
      <c r="PJH10"/>
      <c r="PJI10" s="13"/>
      <c r="PJJ10"/>
      <c r="PJK10" s="13"/>
      <c r="PJL10"/>
      <c r="PJM10" s="13"/>
      <c r="PJN10"/>
      <c r="PJO10" s="13"/>
      <c r="PJP10"/>
      <c r="PJQ10" s="13"/>
      <c r="PJR10"/>
      <c r="PJS10" s="13"/>
      <c r="PJT10"/>
      <c r="PJU10" s="13"/>
      <c r="PJV10"/>
      <c r="PJW10" s="13"/>
      <c r="PJX10"/>
      <c r="PJY10" s="13"/>
      <c r="PJZ10"/>
      <c r="PKA10" s="13"/>
      <c r="PKB10"/>
      <c r="PKC10" s="13"/>
      <c r="PKD10"/>
      <c r="PKE10" s="13"/>
      <c r="PKF10"/>
      <c r="PKG10" s="13"/>
      <c r="PKH10"/>
      <c r="PKI10" s="13"/>
      <c r="PKJ10"/>
      <c r="PKK10" s="13"/>
      <c r="PKL10"/>
      <c r="PKM10" s="13"/>
      <c r="PKN10"/>
      <c r="PKO10" s="13"/>
      <c r="PKP10"/>
      <c r="PKQ10" s="13"/>
      <c r="PKR10"/>
      <c r="PKS10" s="13"/>
      <c r="PKT10"/>
      <c r="PKU10" s="13"/>
      <c r="PKV10"/>
      <c r="PKW10" s="13"/>
      <c r="PKX10"/>
      <c r="PKY10" s="13"/>
      <c r="PKZ10"/>
      <c r="PLA10" s="13"/>
      <c r="PLB10"/>
      <c r="PLC10" s="13"/>
      <c r="PLD10"/>
      <c r="PLE10" s="13"/>
      <c r="PLF10"/>
      <c r="PLG10" s="13"/>
      <c r="PLH10"/>
      <c r="PLI10" s="13"/>
      <c r="PLJ10"/>
      <c r="PLK10" s="13"/>
      <c r="PLL10"/>
      <c r="PLM10" s="13"/>
      <c r="PLN10"/>
      <c r="PLO10" s="13"/>
      <c r="PLP10"/>
      <c r="PLQ10" s="13"/>
      <c r="PLR10"/>
      <c r="PLS10" s="13"/>
      <c r="PLT10"/>
      <c r="PLU10" s="13"/>
      <c r="PLV10"/>
      <c r="PLW10" s="13"/>
      <c r="PLX10"/>
      <c r="PLY10" s="13"/>
      <c r="PLZ10"/>
      <c r="PMA10" s="13"/>
      <c r="PMB10"/>
      <c r="PMC10" s="13"/>
      <c r="PMD10"/>
      <c r="PME10" s="13"/>
      <c r="PMF10"/>
      <c r="PMG10" s="13"/>
      <c r="PMH10"/>
      <c r="PMI10" s="13"/>
      <c r="PMJ10"/>
      <c r="PMK10" s="13"/>
      <c r="PML10"/>
      <c r="PMM10" s="13"/>
      <c r="PMN10"/>
      <c r="PMO10" s="13"/>
      <c r="PMP10"/>
      <c r="PMQ10" s="13"/>
      <c r="PMR10"/>
      <c r="PMS10" s="13"/>
      <c r="PMT10"/>
      <c r="PMU10" s="13"/>
      <c r="PMV10"/>
      <c r="PMW10" s="13"/>
      <c r="PMX10"/>
      <c r="PMY10" s="13"/>
      <c r="PMZ10"/>
      <c r="PNA10" s="13"/>
      <c r="PNB10"/>
      <c r="PNC10" s="13"/>
      <c r="PND10"/>
      <c r="PNE10" s="13"/>
      <c r="PNF10"/>
      <c r="PNG10" s="13"/>
      <c r="PNH10"/>
      <c r="PNI10" s="13"/>
      <c r="PNJ10"/>
      <c r="PNK10" s="13"/>
      <c r="PNL10"/>
      <c r="PNM10" s="13"/>
      <c r="PNN10"/>
      <c r="PNO10" s="13"/>
      <c r="PNP10"/>
      <c r="PNQ10" s="13"/>
      <c r="PNR10"/>
      <c r="PNS10" s="13"/>
      <c r="PNT10"/>
      <c r="PNU10" s="13"/>
      <c r="PNV10"/>
      <c r="PNW10" s="13"/>
      <c r="PNX10"/>
      <c r="PNY10" s="13"/>
      <c r="PNZ10"/>
      <c r="POA10" s="13"/>
      <c r="POB10"/>
      <c r="POC10" s="13"/>
      <c r="POD10"/>
      <c r="POE10" s="13"/>
      <c r="POF10"/>
      <c r="POG10" s="13"/>
      <c r="POH10"/>
      <c r="POI10" s="13"/>
      <c r="POJ10"/>
      <c r="POK10" s="13"/>
      <c r="POL10"/>
      <c r="POM10" s="13"/>
      <c r="PON10"/>
      <c r="POO10" s="13"/>
      <c r="POP10"/>
      <c r="POQ10" s="13"/>
      <c r="POR10"/>
      <c r="POS10" s="13"/>
      <c r="POT10"/>
      <c r="POU10" s="13"/>
      <c r="POV10"/>
      <c r="POW10" s="13"/>
      <c r="POX10"/>
      <c r="POY10" s="13"/>
      <c r="POZ10"/>
      <c r="PPA10" s="13"/>
      <c r="PPB10"/>
      <c r="PPC10" s="13"/>
      <c r="PPD10"/>
      <c r="PPE10" s="13"/>
      <c r="PPF10"/>
      <c r="PPG10" s="13"/>
      <c r="PPH10"/>
      <c r="PPI10" s="13"/>
      <c r="PPJ10"/>
      <c r="PPK10" s="13"/>
      <c r="PPL10"/>
      <c r="PPM10" s="13"/>
      <c r="PPN10"/>
      <c r="PPO10" s="13"/>
      <c r="PPP10"/>
      <c r="PPQ10" s="13"/>
      <c r="PPR10"/>
      <c r="PPS10" s="13"/>
      <c r="PPT10"/>
      <c r="PPU10" s="13"/>
      <c r="PPV10"/>
      <c r="PPW10" s="13"/>
      <c r="PPX10"/>
      <c r="PPY10" s="13"/>
      <c r="PPZ10"/>
      <c r="PQA10" s="13"/>
      <c r="PQB10"/>
      <c r="PQC10" s="13"/>
      <c r="PQD10"/>
      <c r="PQE10" s="13"/>
      <c r="PQF10"/>
      <c r="PQG10" s="13"/>
      <c r="PQH10"/>
      <c r="PQI10" s="13"/>
      <c r="PQJ10"/>
      <c r="PQK10" s="13"/>
      <c r="PQL10"/>
      <c r="PQM10" s="13"/>
      <c r="PQN10"/>
      <c r="PQO10" s="13"/>
      <c r="PQP10"/>
      <c r="PQQ10" s="13"/>
      <c r="PQR10"/>
      <c r="PQS10" s="13"/>
      <c r="PQT10"/>
      <c r="PQU10" s="13"/>
      <c r="PQV10"/>
      <c r="PQW10" s="13"/>
      <c r="PQX10"/>
      <c r="PQY10" s="13"/>
      <c r="PQZ10"/>
      <c r="PRA10" s="13"/>
      <c r="PRB10"/>
      <c r="PRC10" s="13"/>
      <c r="PRD10"/>
      <c r="PRE10" s="13"/>
      <c r="PRF10"/>
      <c r="PRG10" s="13"/>
      <c r="PRH10"/>
      <c r="PRI10" s="13"/>
      <c r="PRJ10"/>
      <c r="PRK10" s="13"/>
      <c r="PRL10"/>
      <c r="PRM10" s="13"/>
      <c r="PRN10"/>
      <c r="PRO10" s="13"/>
      <c r="PRP10"/>
      <c r="PRQ10" s="13"/>
      <c r="PRR10"/>
      <c r="PRS10" s="13"/>
      <c r="PRT10"/>
      <c r="PRU10" s="13"/>
      <c r="PRV10"/>
      <c r="PRW10" s="13"/>
      <c r="PRX10"/>
      <c r="PRY10" s="13"/>
      <c r="PRZ10"/>
      <c r="PSA10" s="13"/>
      <c r="PSB10"/>
      <c r="PSC10" s="13"/>
      <c r="PSD10"/>
      <c r="PSE10" s="13"/>
      <c r="PSF10"/>
      <c r="PSG10" s="13"/>
      <c r="PSH10"/>
      <c r="PSI10" s="13"/>
      <c r="PSJ10"/>
      <c r="PSK10" s="13"/>
      <c r="PSL10"/>
      <c r="PSM10" s="13"/>
      <c r="PSN10"/>
      <c r="PSO10" s="13"/>
      <c r="PSP10"/>
      <c r="PSQ10" s="13"/>
      <c r="PSR10"/>
      <c r="PSS10" s="13"/>
      <c r="PST10"/>
      <c r="PSU10" s="13"/>
      <c r="PSV10"/>
      <c r="PSW10" s="13"/>
      <c r="PSX10"/>
      <c r="PSY10" s="13"/>
      <c r="PSZ10"/>
      <c r="PTA10" s="13"/>
      <c r="PTB10"/>
      <c r="PTC10" s="13"/>
      <c r="PTD10"/>
      <c r="PTE10" s="13"/>
      <c r="PTF10"/>
      <c r="PTG10" s="13"/>
      <c r="PTH10"/>
      <c r="PTI10" s="13"/>
      <c r="PTJ10"/>
      <c r="PTK10" s="13"/>
      <c r="PTL10"/>
      <c r="PTM10" s="13"/>
      <c r="PTN10"/>
      <c r="PTO10" s="13"/>
      <c r="PTP10"/>
      <c r="PTQ10" s="13"/>
      <c r="PTR10"/>
      <c r="PTS10" s="13"/>
      <c r="PTT10"/>
      <c r="PTU10" s="13"/>
      <c r="PTV10"/>
      <c r="PTW10" s="13"/>
      <c r="PTX10"/>
      <c r="PTY10" s="13"/>
      <c r="PTZ10"/>
      <c r="PUA10" s="13"/>
      <c r="PUB10"/>
      <c r="PUC10" s="13"/>
      <c r="PUD10"/>
      <c r="PUE10" s="13"/>
      <c r="PUF10"/>
      <c r="PUG10" s="13"/>
      <c r="PUH10"/>
      <c r="PUI10" s="13"/>
      <c r="PUJ10"/>
      <c r="PUK10" s="13"/>
      <c r="PUL10"/>
      <c r="PUM10" s="13"/>
      <c r="PUN10"/>
      <c r="PUO10" s="13"/>
      <c r="PUP10"/>
      <c r="PUQ10" s="13"/>
      <c r="PUR10"/>
      <c r="PUS10" s="13"/>
      <c r="PUT10"/>
      <c r="PUU10" s="13"/>
      <c r="PUV10"/>
      <c r="PUW10" s="13"/>
      <c r="PUX10"/>
      <c r="PUY10" s="13"/>
      <c r="PUZ10"/>
      <c r="PVA10" s="13"/>
      <c r="PVB10"/>
      <c r="PVC10" s="13"/>
      <c r="PVD10"/>
      <c r="PVE10" s="13"/>
      <c r="PVF10"/>
      <c r="PVG10" s="13"/>
      <c r="PVH10"/>
      <c r="PVI10" s="13"/>
      <c r="PVJ10"/>
      <c r="PVK10" s="13"/>
      <c r="PVL10"/>
      <c r="PVM10" s="13"/>
      <c r="PVN10"/>
      <c r="PVO10" s="13"/>
      <c r="PVP10"/>
      <c r="PVQ10" s="13"/>
      <c r="PVR10"/>
      <c r="PVS10" s="13"/>
      <c r="PVT10"/>
      <c r="PVU10" s="13"/>
      <c r="PVV10"/>
      <c r="PVW10" s="13"/>
      <c r="PVX10"/>
      <c r="PVY10" s="13"/>
      <c r="PVZ10"/>
      <c r="PWA10" s="13"/>
      <c r="PWB10"/>
      <c r="PWC10" s="13"/>
      <c r="PWD10"/>
      <c r="PWE10" s="13"/>
      <c r="PWF10"/>
      <c r="PWG10" s="13"/>
      <c r="PWH10"/>
      <c r="PWI10" s="13"/>
      <c r="PWJ10"/>
      <c r="PWK10" s="13"/>
      <c r="PWL10"/>
      <c r="PWM10" s="13"/>
      <c r="PWN10"/>
      <c r="PWO10" s="13"/>
      <c r="PWP10"/>
      <c r="PWQ10" s="13"/>
      <c r="PWR10"/>
      <c r="PWS10" s="13"/>
      <c r="PWT10"/>
      <c r="PWU10" s="13"/>
      <c r="PWV10"/>
      <c r="PWW10" s="13"/>
      <c r="PWX10"/>
      <c r="PWY10" s="13"/>
      <c r="PWZ10"/>
      <c r="PXA10" s="13"/>
      <c r="PXB10"/>
      <c r="PXC10" s="13"/>
      <c r="PXD10"/>
      <c r="PXE10" s="13"/>
      <c r="PXF10"/>
      <c r="PXG10" s="13"/>
      <c r="PXH10"/>
      <c r="PXI10" s="13"/>
      <c r="PXJ10"/>
      <c r="PXK10" s="13"/>
      <c r="PXL10"/>
      <c r="PXM10" s="13"/>
      <c r="PXN10"/>
      <c r="PXO10" s="13"/>
      <c r="PXP10"/>
      <c r="PXQ10" s="13"/>
      <c r="PXR10"/>
      <c r="PXS10" s="13"/>
      <c r="PXT10"/>
      <c r="PXU10" s="13"/>
      <c r="PXV10"/>
      <c r="PXW10" s="13"/>
      <c r="PXX10"/>
      <c r="PXY10" s="13"/>
      <c r="PXZ10"/>
      <c r="PYA10" s="13"/>
      <c r="PYB10"/>
      <c r="PYC10" s="13"/>
      <c r="PYD10"/>
      <c r="PYE10" s="13"/>
      <c r="PYF10"/>
      <c r="PYG10" s="13"/>
      <c r="PYH10"/>
      <c r="PYI10" s="13"/>
      <c r="PYJ10"/>
      <c r="PYK10" s="13"/>
      <c r="PYL10"/>
      <c r="PYM10" s="13"/>
      <c r="PYN10"/>
      <c r="PYO10" s="13"/>
      <c r="PYP10"/>
      <c r="PYQ10" s="13"/>
      <c r="PYR10"/>
      <c r="PYS10" s="13"/>
      <c r="PYT10"/>
      <c r="PYU10" s="13"/>
      <c r="PYV10"/>
      <c r="PYW10" s="13"/>
      <c r="PYX10"/>
      <c r="PYY10" s="13"/>
      <c r="PYZ10"/>
      <c r="PZA10" s="13"/>
      <c r="PZB10"/>
      <c r="PZC10" s="13"/>
      <c r="PZD10"/>
      <c r="PZE10" s="13"/>
      <c r="PZF10"/>
      <c r="PZG10" s="13"/>
      <c r="PZH10"/>
      <c r="PZI10" s="13"/>
      <c r="PZJ10"/>
      <c r="PZK10" s="13"/>
      <c r="PZL10"/>
      <c r="PZM10" s="13"/>
      <c r="PZN10"/>
      <c r="PZO10" s="13"/>
      <c r="PZP10"/>
      <c r="PZQ10" s="13"/>
      <c r="PZR10"/>
      <c r="PZS10" s="13"/>
      <c r="PZT10"/>
      <c r="PZU10" s="13"/>
      <c r="PZV10"/>
      <c r="PZW10" s="13"/>
      <c r="PZX10"/>
      <c r="PZY10" s="13"/>
      <c r="PZZ10"/>
      <c r="QAA10" s="13"/>
      <c r="QAB10"/>
      <c r="QAC10" s="13"/>
      <c r="QAD10"/>
      <c r="QAE10" s="13"/>
      <c r="QAF10"/>
      <c r="QAG10" s="13"/>
      <c r="QAH10"/>
      <c r="QAI10" s="13"/>
      <c r="QAJ10"/>
      <c r="QAK10" s="13"/>
      <c r="QAL10"/>
      <c r="QAM10" s="13"/>
      <c r="QAN10"/>
      <c r="QAO10" s="13"/>
      <c r="QAP10"/>
      <c r="QAQ10" s="13"/>
      <c r="QAR10"/>
      <c r="QAS10" s="13"/>
      <c r="QAT10"/>
      <c r="QAU10" s="13"/>
      <c r="QAV10"/>
      <c r="QAW10" s="13"/>
      <c r="QAX10"/>
      <c r="QAY10" s="13"/>
      <c r="QAZ10"/>
      <c r="QBA10" s="13"/>
      <c r="QBB10"/>
      <c r="QBC10" s="13"/>
      <c r="QBD10"/>
      <c r="QBE10" s="13"/>
      <c r="QBF10"/>
      <c r="QBG10" s="13"/>
      <c r="QBH10"/>
      <c r="QBI10" s="13"/>
      <c r="QBJ10"/>
      <c r="QBK10" s="13"/>
      <c r="QBL10"/>
      <c r="QBM10" s="13"/>
      <c r="QBN10"/>
      <c r="QBO10" s="13"/>
      <c r="QBP10"/>
      <c r="QBQ10" s="13"/>
      <c r="QBR10"/>
      <c r="QBS10" s="13"/>
      <c r="QBT10"/>
      <c r="QBU10" s="13"/>
      <c r="QBV10"/>
      <c r="QBW10" s="13"/>
      <c r="QBX10"/>
      <c r="QBY10" s="13"/>
      <c r="QBZ10"/>
      <c r="QCA10" s="13"/>
      <c r="QCB10"/>
      <c r="QCC10" s="13"/>
      <c r="QCD10"/>
      <c r="QCE10" s="13"/>
      <c r="QCF10"/>
      <c r="QCG10" s="13"/>
      <c r="QCH10"/>
      <c r="QCI10" s="13"/>
      <c r="QCJ10"/>
      <c r="QCK10" s="13"/>
      <c r="QCL10"/>
      <c r="QCM10" s="13"/>
      <c r="QCN10"/>
      <c r="QCO10" s="13"/>
      <c r="QCP10"/>
      <c r="QCQ10" s="13"/>
      <c r="QCR10"/>
      <c r="QCS10" s="13"/>
      <c r="QCT10"/>
      <c r="QCU10" s="13"/>
      <c r="QCV10"/>
      <c r="QCW10" s="13"/>
      <c r="QCX10"/>
      <c r="QCY10" s="13"/>
      <c r="QCZ10"/>
      <c r="QDA10" s="13"/>
      <c r="QDB10"/>
      <c r="QDC10" s="13"/>
      <c r="QDD10"/>
      <c r="QDE10" s="13"/>
      <c r="QDF10"/>
      <c r="QDG10" s="13"/>
      <c r="QDH10"/>
      <c r="QDI10" s="13"/>
      <c r="QDJ10"/>
      <c r="QDK10" s="13"/>
      <c r="QDL10"/>
      <c r="QDM10" s="13"/>
      <c r="QDN10"/>
      <c r="QDO10" s="13"/>
      <c r="QDP10"/>
      <c r="QDQ10" s="13"/>
      <c r="QDR10"/>
      <c r="QDS10" s="13"/>
      <c r="QDT10"/>
      <c r="QDU10" s="13"/>
      <c r="QDV10"/>
      <c r="QDW10" s="13"/>
      <c r="QDX10"/>
      <c r="QDY10" s="13"/>
      <c r="QDZ10"/>
      <c r="QEA10" s="13"/>
      <c r="QEB10"/>
      <c r="QEC10" s="13"/>
      <c r="QED10"/>
      <c r="QEE10" s="13"/>
      <c r="QEF10"/>
      <c r="QEG10" s="13"/>
      <c r="QEH10"/>
      <c r="QEI10" s="13"/>
      <c r="QEJ10"/>
      <c r="QEK10" s="13"/>
      <c r="QEL10"/>
      <c r="QEM10" s="13"/>
      <c r="QEN10"/>
      <c r="QEO10" s="13"/>
      <c r="QEP10"/>
      <c r="QEQ10" s="13"/>
      <c r="QER10"/>
      <c r="QES10" s="13"/>
      <c r="QET10"/>
      <c r="QEU10" s="13"/>
      <c r="QEV10"/>
      <c r="QEW10" s="13"/>
      <c r="QEX10"/>
      <c r="QEY10" s="13"/>
      <c r="QEZ10"/>
      <c r="QFA10" s="13"/>
      <c r="QFB10"/>
      <c r="QFC10" s="13"/>
      <c r="QFD10"/>
      <c r="QFE10" s="13"/>
      <c r="QFF10"/>
      <c r="QFG10" s="13"/>
      <c r="QFH10"/>
      <c r="QFI10" s="13"/>
      <c r="QFJ10"/>
      <c r="QFK10" s="13"/>
      <c r="QFL10"/>
      <c r="QFM10" s="13"/>
      <c r="QFN10"/>
      <c r="QFO10" s="13"/>
      <c r="QFP10"/>
      <c r="QFQ10" s="13"/>
      <c r="QFR10"/>
      <c r="QFS10" s="13"/>
      <c r="QFT10"/>
      <c r="QFU10" s="13"/>
      <c r="QFV10"/>
      <c r="QFW10" s="13"/>
      <c r="QFX10"/>
      <c r="QFY10" s="13"/>
      <c r="QFZ10"/>
      <c r="QGA10" s="13"/>
      <c r="QGB10"/>
      <c r="QGC10" s="13"/>
      <c r="QGD10"/>
      <c r="QGE10" s="13"/>
      <c r="QGF10"/>
      <c r="QGG10" s="13"/>
      <c r="QGH10"/>
      <c r="QGI10" s="13"/>
      <c r="QGJ10"/>
      <c r="QGK10" s="13"/>
      <c r="QGL10"/>
      <c r="QGM10" s="13"/>
      <c r="QGN10"/>
      <c r="QGO10" s="13"/>
      <c r="QGP10"/>
      <c r="QGQ10" s="13"/>
      <c r="QGR10"/>
      <c r="QGS10" s="13"/>
      <c r="QGT10"/>
      <c r="QGU10" s="13"/>
      <c r="QGV10"/>
      <c r="QGW10" s="13"/>
      <c r="QGX10"/>
      <c r="QGY10" s="13"/>
      <c r="QGZ10"/>
      <c r="QHA10" s="13"/>
      <c r="QHB10"/>
      <c r="QHC10" s="13"/>
      <c r="QHD10"/>
      <c r="QHE10" s="13"/>
      <c r="QHF10"/>
      <c r="QHG10" s="13"/>
      <c r="QHH10"/>
      <c r="QHI10" s="13"/>
      <c r="QHJ10"/>
      <c r="QHK10" s="13"/>
      <c r="QHL10"/>
      <c r="QHM10" s="13"/>
      <c r="QHN10"/>
      <c r="QHO10" s="13"/>
      <c r="QHP10"/>
      <c r="QHQ10" s="13"/>
      <c r="QHR10"/>
      <c r="QHS10" s="13"/>
      <c r="QHT10"/>
      <c r="QHU10" s="13"/>
      <c r="QHV10"/>
      <c r="QHW10" s="13"/>
      <c r="QHX10"/>
      <c r="QHY10" s="13"/>
      <c r="QHZ10"/>
      <c r="QIA10" s="13"/>
      <c r="QIB10"/>
      <c r="QIC10" s="13"/>
      <c r="QID10"/>
      <c r="QIE10" s="13"/>
      <c r="QIF10"/>
      <c r="QIG10" s="13"/>
      <c r="QIH10"/>
      <c r="QII10" s="13"/>
      <c r="QIJ10"/>
      <c r="QIK10" s="13"/>
      <c r="QIL10"/>
      <c r="QIM10" s="13"/>
      <c r="QIN10"/>
      <c r="QIO10" s="13"/>
      <c r="QIP10"/>
      <c r="QIQ10" s="13"/>
      <c r="QIR10"/>
      <c r="QIS10" s="13"/>
      <c r="QIT10"/>
      <c r="QIU10" s="13"/>
      <c r="QIV10"/>
      <c r="QIW10" s="13"/>
      <c r="QIX10"/>
      <c r="QIY10" s="13"/>
      <c r="QIZ10"/>
      <c r="QJA10" s="13"/>
      <c r="QJB10"/>
      <c r="QJC10" s="13"/>
      <c r="QJD10"/>
      <c r="QJE10" s="13"/>
      <c r="QJF10"/>
      <c r="QJG10" s="13"/>
      <c r="QJH10"/>
      <c r="QJI10" s="13"/>
      <c r="QJJ10"/>
      <c r="QJK10" s="13"/>
      <c r="QJL10"/>
      <c r="QJM10" s="13"/>
      <c r="QJN10"/>
      <c r="QJO10" s="13"/>
      <c r="QJP10"/>
      <c r="QJQ10" s="13"/>
      <c r="QJR10"/>
      <c r="QJS10" s="13"/>
      <c r="QJT10"/>
      <c r="QJU10" s="13"/>
      <c r="QJV10"/>
      <c r="QJW10" s="13"/>
      <c r="QJX10"/>
      <c r="QJY10" s="13"/>
      <c r="QJZ10"/>
      <c r="QKA10" s="13"/>
      <c r="QKB10"/>
      <c r="QKC10" s="13"/>
      <c r="QKD10"/>
      <c r="QKE10" s="13"/>
      <c r="QKF10"/>
      <c r="QKG10" s="13"/>
      <c r="QKH10"/>
      <c r="QKI10" s="13"/>
      <c r="QKJ10"/>
      <c r="QKK10" s="13"/>
      <c r="QKL10"/>
      <c r="QKM10" s="13"/>
      <c r="QKN10"/>
      <c r="QKO10" s="13"/>
      <c r="QKP10"/>
      <c r="QKQ10" s="13"/>
      <c r="QKR10"/>
      <c r="QKS10" s="13"/>
      <c r="QKT10"/>
      <c r="QKU10" s="13"/>
      <c r="QKV10"/>
      <c r="QKW10" s="13"/>
      <c r="QKX10"/>
      <c r="QKY10" s="13"/>
      <c r="QKZ10"/>
      <c r="QLA10" s="13"/>
      <c r="QLB10"/>
      <c r="QLC10" s="13"/>
      <c r="QLD10"/>
      <c r="QLE10" s="13"/>
      <c r="QLF10"/>
      <c r="QLG10" s="13"/>
      <c r="QLH10"/>
      <c r="QLI10" s="13"/>
      <c r="QLJ10"/>
      <c r="QLK10" s="13"/>
      <c r="QLL10"/>
      <c r="QLM10" s="13"/>
      <c r="QLN10"/>
      <c r="QLO10" s="13"/>
      <c r="QLP10"/>
      <c r="QLQ10" s="13"/>
      <c r="QLR10"/>
      <c r="QLS10" s="13"/>
      <c r="QLT10"/>
      <c r="QLU10" s="13"/>
      <c r="QLV10"/>
      <c r="QLW10" s="13"/>
      <c r="QLX10"/>
      <c r="QLY10" s="13"/>
      <c r="QLZ10"/>
      <c r="QMA10" s="13"/>
      <c r="QMB10"/>
      <c r="QMC10" s="13"/>
      <c r="QMD10"/>
      <c r="QME10" s="13"/>
      <c r="QMF10"/>
      <c r="QMG10" s="13"/>
      <c r="QMH10"/>
      <c r="QMI10" s="13"/>
      <c r="QMJ10"/>
      <c r="QMK10" s="13"/>
      <c r="QML10"/>
      <c r="QMM10" s="13"/>
      <c r="QMN10"/>
      <c r="QMO10" s="13"/>
      <c r="QMP10"/>
      <c r="QMQ10" s="13"/>
      <c r="QMR10"/>
      <c r="QMS10" s="13"/>
      <c r="QMT10"/>
      <c r="QMU10" s="13"/>
      <c r="QMV10"/>
      <c r="QMW10" s="13"/>
      <c r="QMX10"/>
      <c r="QMY10" s="13"/>
      <c r="QMZ10"/>
      <c r="QNA10" s="13"/>
      <c r="QNB10"/>
      <c r="QNC10" s="13"/>
      <c r="QND10"/>
      <c r="QNE10" s="13"/>
      <c r="QNF10"/>
      <c r="QNG10" s="13"/>
      <c r="QNH10"/>
      <c r="QNI10" s="13"/>
      <c r="QNJ10"/>
      <c r="QNK10" s="13"/>
      <c r="QNL10"/>
      <c r="QNM10" s="13"/>
      <c r="QNN10"/>
      <c r="QNO10" s="13"/>
      <c r="QNP10"/>
      <c r="QNQ10" s="13"/>
      <c r="QNR10"/>
      <c r="QNS10" s="13"/>
      <c r="QNT10"/>
      <c r="QNU10" s="13"/>
      <c r="QNV10"/>
      <c r="QNW10" s="13"/>
      <c r="QNX10"/>
      <c r="QNY10" s="13"/>
      <c r="QNZ10"/>
      <c r="QOA10" s="13"/>
      <c r="QOB10"/>
      <c r="QOC10" s="13"/>
      <c r="QOD10"/>
      <c r="QOE10" s="13"/>
      <c r="QOF10"/>
      <c r="QOG10" s="13"/>
      <c r="QOH10"/>
      <c r="QOI10" s="13"/>
      <c r="QOJ10"/>
      <c r="QOK10" s="13"/>
      <c r="QOL10"/>
      <c r="QOM10" s="13"/>
      <c r="QON10"/>
      <c r="QOO10" s="13"/>
      <c r="QOP10"/>
      <c r="QOQ10" s="13"/>
      <c r="QOR10"/>
      <c r="QOS10" s="13"/>
      <c r="QOT10"/>
      <c r="QOU10" s="13"/>
      <c r="QOV10"/>
      <c r="QOW10" s="13"/>
      <c r="QOX10"/>
      <c r="QOY10" s="13"/>
      <c r="QOZ10"/>
      <c r="QPA10" s="13"/>
      <c r="QPB10"/>
      <c r="QPC10" s="13"/>
      <c r="QPD10"/>
      <c r="QPE10" s="13"/>
      <c r="QPF10"/>
      <c r="QPG10" s="13"/>
      <c r="QPH10"/>
      <c r="QPI10" s="13"/>
      <c r="QPJ10"/>
      <c r="QPK10" s="13"/>
      <c r="QPL10"/>
      <c r="QPM10" s="13"/>
      <c r="QPN10"/>
      <c r="QPO10" s="13"/>
      <c r="QPP10"/>
      <c r="QPQ10" s="13"/>
      <c r="QPR10"/>
      <c r="QPS10" s="13"/>
      <c r="QPT10"/>
      <c r="QPU10" s="13"/>
      <c r="QPV10"/>
      <c r="QPW10" s="13"/>
      <c r="QPX10"/>
      <c r="QPY10" s="13"/>
      <c r="QPZ10"/>
      <c r="QQA10" s="13"/>
      <c r="QQB10"/>
      <c r="QQC10" s="13"/>
      <c r="QQD10"/>
      <c r="QQE10" s="13"/>
      <c r="QQF10"/>
      <c r="QQG10" s="13"/>
      <c r="QQH10"/>
      <c r="QQI10" s="13"/>
      <c r="QQJ10"/>
      <c r="QQK10" s="13"/>
      <c r="QQL10"/>
      <c r="QQM10" s="13"/>
      <c r="QQN10"/>
      <c r="QQO10" s="13"/>
      <c r="QQP10"/>
      <c r="QQQ10" s="13"/>
      <c r="QQR10"/>
      <c r="QQS10" s="13"/>
      <c r="QQT10"/>
      <c r="QQU10" s="13"/>
      <c r="QQV10"/>
      <c r="QQW10" s="13"/>
      <c r="QQX10"/>
      <c r="QQY10" s="13"/>
      <c r="QQZ10"/>
      <c r="QRA10" s="13"/>
      <c r="QRB10"/>
      <c r="QRC10" s="13"/>
      <c r="QRD10"/>
      <c r="QRE10" s="13"/>
      <c r="QRF10"/>
      <c r="QRG10" s="13"/>
      <c r="QRH10"/>
      <c r="QRI10" s="13"/>
      <c r="QRJ10"/>
      <c r="QRK10" s="13"/>
      <c r="QRL10"/>
      <c r="QRM10" s="13"/>
      <c r="QRN10"/>
      <c r="QRO10" s="13"/>
      <c r="QRP10"/>
      <c r="QRQ10" s="13"/>
      <c r="QRR10"/>
      <c r="QRS10" s="13"/>
      <c r="QRT10"/>
      <c r="QRU10" s="13"/>
      <c r="QRV10"/>
      <c r="QRW10" s="13"/>
      <c r="QRX10"/>
      <c r="QRY10" s="13"/>
      <c r="QRZ10"/>
      <c r="QSA10" s="13"/>
      <c r="QSB10"/>
      <c r="QSC10" s="13"/>
      <c r="QSD10"/>
      <c r="QSE10" s="13"/>
      <c r="QSF10"/>
      <c r="QSG10" s="13"/>
      <c r="QSH10"/>
      <c r="QSI10" s="13"/>
      <c r="QSJ10"/>
      <c r="QSK10" s="13"/>
      <c r="QSL10"/>
      <c r="QSM10" s="13"/>
      <c r="QSN10"/>
      <c r="QSO10" s="13"/>
      <c r="QSP10"/>
      <c r="QSQ10" s="13"/>
      <c r="QSR10"/>
      <c r="QSS10" s="13"/>
      <c r="QST10"/>
      <c r="QSU10" s="13"/>
      <c r="QSV10"/>
      <c r="QSW10" s="13"/>
      <c r="QSX10"/>
      <c r="QSY10" s="13"/>
      <c r="QSZ10"/>
      <c r="QTA10" s="13"/>
      <c r="QTB10"/>
      <c r="QTC10" s="13"/>
      <c r="QTD10"/>
      <c r="QTE10" s="13"/>
      <c r="QTF10"/>
      <c r="QTG10" s="13"/>
      <c r="QTH10"/>
      <c r="QTI10" s="13"/>
      <c r="QTJ10"/>
      <c r="QTK10" s="13"/>
      <c r="QTL10"/>
      <c r="QTM10" s="13"/>
      <c r="QTN10"/>
      <c r="QTO10" s="13"/>
      <c r="QTP10"/>
      <c r="QTQ10" s="13"/>
      <c r="QTR10"/>
      <c r="QTS10" s="13"/>
      <c r="QTT10"/>
      <c r="QTU10" s="13"/>
      <c r="QTV10"/>
      <c r="QTW10" s="13"/>
      <c r="QTX10"/>
      <c r="QTY10" s="13"/>
      <c r="QTZ10"/>
      <c r="QUA10" s="13"/>
      <c r="QUB10"/>
      <c r="QUC10" s="13"/>
      <c r="QUD10"/>
      <c r="QUE10" s="13"/>
      <c r="QUF10"/>
      <c r="QUG10" s="13"/>
      <c r="QUH10"/>
      <c r="QUI10" s="13"/>
      <c r="QUJ10"/>
      <c r="QUK10" s="13"/>
      <c r="QUL10"/>
      <c r="QUM10" s="13"/>
      <c r="QUN10"/>
      <c r="QUO10" s="13"/>
      <c r="QUP10"/>
      <c r="QUQ10" s="13"/>
      <c r="QUR10"/>
      <c r="QUS10" s="13"/>
      <c r="QUT10"/>
      <c r="QUU10" s="13"/>
      <c r="QUV10"/>
      <c r="QUW10" s="13"/>
      <c r="QUX10"/>
      <c r="QUY10" s="13"/>
      <c r="QUZ10"/>
      <c r="QVA10" s="13"/>
      <c r="QVB10"/>
      <c r="QVC10" s="13"/>
      <c r="QVD10"/>
      <c r="QVE10" s="13"/>
      <c r="QVF10"/>
      <c r="QVG10" s="13"/>
      <c r="QVH10"/>
      <c r="QVI10" s="13"/>
      <c r="QVJ10"/>
      <c r="QVK10" s="13"/>
      <c r="QVL10"/>
      <c r="QVM10" s="13"/>
      <c r="QVN10"/>
      <c r="QVO10" s="13"/>
      <c r="QVP10"/>
      <c r="QVQ10" s="13"/>
      <c r="QVR10"/>
      <c r="QVS10" s="13"/>
      <c r="QVT10"/>
      <c r="QVU10" s="13"/>
      <c r="QVV10"/>
      <c r="QVW10" s="13"/>
      <c r="QVX10"/>
      <c r="QVY10" s="13"/>
      <c r="QVZ10"/>
      <c r="QWA10" s="13"/>
      <c r="QWB10"/>
      <c r="QWC10" s="13"/>
      <c r="QWD10"/>
      <c r="QWE10" s="13"/>
      <c r="QWF10"/>
      <c r="QWG10" s="13"/>
      <c r="QWH10"/>
      <c r="QWI10" s="13"/>
      <c r="QWJ10"/>
      <c r="QWK10" s="13"/>
      <c r="QWL10"/>
      <c r="QWM10" s="13"/>
      <c r="QWN10"/>
      <c r="QWO10" s="13"/>
      <c r="QWP10"/>
      <c r="QWQ10" s="13"/>
      <c r="QWR10"/>
      <c r="QWS10" s="13"/>
      <c r="QWT10"/>
      <c r="QWU10" s="13"/>
      <c r="QWV10"/>
      <c r="QWW10" s="13"/>
      <c r="QWX10"/>
      <c r="QWY10" s="13"/>
      <c r="QWZ10"/>
      <c r="QXA10" s="13"/>
      <c r="QXB10"/>
      <c r="QXC10" s="13"/>
      <c r="QXD10"/>
      <c r="QXE10" s="13"/>
      <c r="QXF10"/>
      <c r="QXG10" s="13"/>
      <c r="QXH10"/>
      <c r="QXI10" s="13"/>
      <c r="QXJ10"/>
      <c r="QXK10" s="13"/>
      <c r="QXL10"/>
      <c r="QXM10" s="13"/>
      <c r="QXN10"/>
      <c r="QXO10" s="13"/>
      <c r="QXP10"/>
      <c r="QXQ10" s="13"/>
      <c r="QXR10"/>
      <c r="QXS10" s="13"/>
      <c r="QXT10"/>
      <c r="QXU10" s="13"/>
      <c r="QXV10"/>
      <c r="QXW10" s="13"/>
      <c r="QXX10"/>
      <c r="QXY10" s="13"/>
      <c r="QXZ10"/>
      <c r="QYA10" s="13"/>
      <c r="QYB10"/>
      <c r="QYC10" s="13"/>
      <c r="QYD10"/>
      <c r="QYE10" s="13"/>
      <c r="QYF10"/>
      <c r="QYG10" s="13"/>
      <c r="QYH10"/>
      <c r="QYI10" s="13"/>
      <c r="QYJ10"/>
      <c r="QYK10" s="13"/>
      <c r="QYL10"/>
      <c r="QYM10" s="13"/>
      <c r="QYN10"/>
      <c r="QYO10" s="13"/>
      <c r="QYP10"/>
      <c r="QYQ10" s="13"/>
      <c r="QYR10"/>
      <c r="QYS10" s="13"/>
      <c r="QYT10"/>
      <c r="QYU10" s="13"/>
      <c r="QYV10"/>
      <c r="QYW10" s="13"/>
      <c r="QYX10"/>
      <c r="QYY10" s="13"/>
      <c r="QYZ10"/>
      <c r="QZA10" s="13"/>
      <c r="QZB10"/>
      <c r="QZC10" s="13"/>
      <c r="QZD10"/>
      <c r="QZE10" s="13"/>
      <c r="QZF10"/>
      <c r="QZG10" s="13"/>
      <c r="QZH10"/>
      <c r="QZI10" s="13"/>
      <c r="QZJ10"/>
      <c r="QZK10" s="13"/>
      <c r="QZL10"/>
      <c r="QZM10" s="13"/>
      <c r="QZN10"/>
      <c r="QZO10" s="13"/>
      <c r="QZP10"/>
      <c r="QZQ10" s="13"/>
      <c r="QZR10"/>
      <c r="QZS10" s="13"/>
      <c r="QZT10"/>
      <c r="QZU10" s="13"/>
      <c r="QZV10"/>
      <c r="QZW10" s="13"/>
      <c r="QZX10"/>
      <c r="QZY10" s="13"/>
      <c r="QZZ10"/>
      <c r="RAA10" s="13"/>
      <c r="RAB10"/>
      <c r="RAC10" s="13"/>
      <c r="RAD10"/>
      <c r="RAE10" s="13"/>
      <c r="RAF10"/>
      <c r="RAG10" s="13"/>
      <c r="RAH10"/>
      <c r="RAI10" s="13"/>
      <c r="RAJ10"/>
      <c r="RAK10" s="13"/>
      <c r="RAL10"/>
      <c r="RAM10" s="13"/>
      <c r="RAN10"/>
      <c r="RAO10" s="13"/>
      <c r="RAP10"/>
      <c r="RAQ10" s="13"/>
      <c r="RAR10"/>
      <c r="RAS10" s="13"/>
      <c r="RAT10"/>
      <c r="RAU10" s="13"/>
      <c r="RAV10"/>
      <c r="RAW10" s="13"/>
      <c r="RAX10"/>
      <c r="RAY10" s="13"/>
      <c r="RAZ10"/>
      <c r="RBA10" s="13"/>
      <c r="RBB10"/>
      <c r="RBC10" s="13"/>
      <c r="RBD10"/>
      <c r="RBE10" s="13"/>
      <c r="RBF10"/>
      <c r="RBG10" s="13"/>
      <c r="RBH10"/>
      <c r="RBI10" s="13"/>
      <c r="RBJ10"/>
      <c r="RBK10" s="13"/>
      <c r="RBL10"/>
      <c r="RBM10" s="13"/>
      <c r="RBN10"/>
      <c r="RBO10" s="13"/>
      <c r="RBP10"/>
      <c r="RBQ10" s="13"/>
      <c r="RBR10"/>
      <c r="RBS10" s="13"/>
      <c r="RBT10"/>
      <c r="RBU10" s="13"/>
      <c r="RBV10"/>
      <c r="RBW10" s="13"/>
      <c r="RBX10"/>
      <c r="RBY10" s="13"/>
      <c r="RBZ10"/>
      <c r="RCA10" s="13"/>
      <c r="RCB10"/>
      <c r="RCC10" s="13"/>
      <c r="RCD10"/>
      <c r="RCE10" s="13"/>
      <c r="RCF10"/>
      <c r="RCG10" s="13"/>
      <c r="RCH10"/>
      <c r="RCI10" s="13"/>
      <c r="RCJ10"/>
      <c r="RCK10" s="13"/>
      <c r="RCL10"/>
      <c r="RCM10" s="13"/>
      <c r="RCN10"/>
      <c r="RCO10" s="13"/>
      <c r="RCP10"/>
      <c r="RCQ10" s="13"/>
      <c r="RCR10"/>
      <c r="RCS10" s="13"/>
      <c r="RCT10"/>
      <c r="RCU10" s="13"/>
      <c r="RCV10"/>
      <c r="RCW10" s="13"/>
      <c r="RCX10"/>
      <c r="RCY10" s="13"/>
      <c r="RCZ10"/>
      <c r="RDA10" s="13"/>
      <c r="RDB10"/>
      <c r="RDC10" s="13"/>
      <c r="RDD10"/>
      <c r="RDE10" s="13"/>
      <c r="RDF10"/>
      <c r="RDG10" s="13"/>
      <c r="RDH10"/>
      <c r="RDI10" s="13"/>
      <c r="RDJ10"/>
      <c r="RDK10" s="13"/>
      <c r="RDL10"/>
      <c r="RDM10" s="13"/>
      <c r="RDN10"/>
      <c r="RDO10" s="13"/>
      <c r="RDP10"/>
      <c r="RDQ10" s="13"/>
      <c r="RDR10"/>
      <c r="RDS10" s="13"/>
      <c r="RDT10"/>
      <c r="RDU10" s="13"/>
      <c r="RDV10"/>
      <c r="RDW10" s="13"/>
      <c r="RDX10"/>
      <c r="RDY10" s="13"/>
      <c r="RDZ10"/>
      <c r="REA10" s="13"/>
      <c r="REB10"/>
      <c r="REC10" s="13"/>
      <c r="RED10"/>
      <c r="REE10" s="13"/>
      <c r="REF10"/>
      <c r="REG10" s="13"/>
      <c r="REH10"/>
      <c r="REI10" s="13"/>
      <c r="REJ10"/>
      <c r="REK10" s="13"/>
      <c r="REL10"/>
      <c r="REM10" s="13"/>
      <c r="REN10"/>
      <c r="REO10" s="13"/>
      <c r="REP10"/>
      <c r="REQ10" s="13"/>
      <c r="RER10"/>
      <c r="RES10" s="13"/>
      <c r="RET10"/>
      <c r="REU10" s="13"/>
      <c r="REV10"/>
      <c r="REW10" s="13"/>
      <c r="REX10"/>
      <c r="REY10" s="13"/>
      <c r="REZ10"/>
      <c r="RFA10" s="13"/>
      <c r="RFB10"/>
      <c r="RFC10" s="13"/>
      <c r="RFD10"/>
      <c r="RFE10" s="13"/>
      <c r="RFF10"/>
      <c r="RFG10" s="13"/>
      <c r="RFH10"/>
      <c r="RFI10" s="13"/>
      <c r="RFJ10"/>
      <c r="RFK10" s="13"/>
      <c r="RFL10"/>
      <c r="RFM10" s="13"/>
      <c r="RFN10"/>
      <c r="RFO10" s="13"/>
      <c r="RFP10"/>
      <c r="RFQ10" s="13"/>
      <c r="RFR10"/>
      <c r="RFS10" s="13"/>
      <c r="RFT10"/>
      <c r="RFU10" s="13"/>
      <c r="RFV10"/>
      <c r="RFW10" s="13"/>
      <c r="RFX10"/>
      <c r="RFY10" s="13"/>
      <c r="RFZ10"/>
      <c r="RGA10" s="13"/>
      <c r="RGB10"/>
      <c r="RGC10" s="13"/>
      <c r="RGD10"/>
      <c r="RGE10" s="13"/>
      <c r="RGF10"/>
      <c r="RGG10" s="13"/>
      <c r="RGH10"/>
      <c r="RGI10" s="13"/>
      <c r="RGJ10"/>
      <c r="RGK10" s="13"/>
      <c r="RGL10"/>
      <c r="RGM10" s="13"/>
      <c r="RGN10"/>
      <c r="RGO10" s="13"/>
      <c r="RGP10"/>
      <c r="RGQ10" s="13"/>
      <c r="RGR10"/>
      <c r="RGS10" s="13"/>
      <c r="RGT10"/>
      <c r="RGU10" s="13"/>
      <c r="RGV10"/>
      <c r="RGW10" s="13"/>
      <c r="RGX10"/>
      <c r="RGY10" s="13"/>
      <c r="RGZ10"/>
      <c r="RHA10" s="13"/>
      <c r="RHB10"/>
      <c r="RHC10" s="13"/>
      <c r="RHD10"/>
      <c r="RHE10" s="13"/>
      <c r="RHF10"/>
      <c r="RHG10" s="13"/>
      <c r="RHH10"/>
      <c r="RHI10" s="13"/>
      <c r="RHJ10"/>
      <c r="RHK10" s="13"/>
      <c r="RHL10"/>
      <c r="RHM10" s="13"/>
      <c r="RHN10"/>
      <c r="RHO10" s="13"/>
      <c r="RHP10"/>
      <c r="RHQ10" s="13"/>
      <c r="RHR10"/>
      <c r="RHS10" s="13"/>
      <c r="RHT10"/>
      <c r="RHU10" s="13"/>
      <c r="RHV10"/>
      <c r="RHW10" s="13"/>
      <c r="RHX10"/>
      <c r="RHY10" s="13"/>
      <c r="RHZ10"/>
      <c r="RIA10" s="13"/>
      <c r="RIB10"/>
      <c r="RIC10" s="13"/>
      <c r="RID10"/>
      <c r="RIE10" s="13"/>
      <c r="RIF10"/>
      <c r="RIG10" s="13"/>
      <c r="RIH10"/>
      <c r="RII10" s="13"/>
      <c r="RIJ10"/>
      <c r="RIK10" s="13"/>
      <c r="RIL10"/>
      <c r="RIM10" s="13"/>
      <c r="RIN10"/>
      <c r="RIO10" s="13"/>
      <c r="RIP10"/>
      <c r="RIQ10" s="13"/>
      <c r="RIR10"/>
      <c r="RIS10" s="13"/>
      <c r="RIT10"/>
      <c r="RIU10" s="13"/>
      <c r="RIV10"/>
      <c r="RIW10" s="13"/>
      <c r="RIX10"/>
      <c r="RIY10" s="13"/>
      <c r="RIZ10"/>
      <c r="RJA10" s="13"/>
      <c r="RJB10"/>
      <c r="RJC10" s="13"/>
      <c r="RJD10"/>
      <c r="RJE10" s="13"/>
      <c r="RJF10"/>
      <c r="RJG10" s="13"/>
      <c r="RJH10"/>
      <c r="RJI10" s="13"/>
      <c r="RJJ10"/>
      <c r="RJK10" s="13"/>
      <c r="RJL10"/>
      <c r="RJM10" s="13"/>
      <c r="RJN10"/>
      <c r="RJO10" s="13"/>
      <c r="RJP10"/>
      <c r="RJQ10" s="13"/>
      <c r="RJR10"/>
      <c r="RJS10" s="13"/>
      <c r="RJT10"/>
      <c r="RJU10" s="13"/>
      <c r="RJV10"/>
      <c r="RJW10" s="13"/>
      <c r="RJX10"/>
      <c r="RJY10" s="13"/>
      <c r="RJZ10"/>
      <c r="RKA10" s="13"/>
      <c r="RKB10"/>
      <c r="RKC10" s="13"/>
      <c r="RKD10"/>
      <c r="RKE10" s="13"/>
      <c r="RKF10"/>
      <c r="RKG10" s="13"/>
      <c r="RKH10"/>
      <c r="RKI10" s="13"/>
      <c r="RKJ10"/>
      <c r="RKK10" s="13"/>
      <c r="RKL10"/>
      <c r="RKM10" s="13"/>
      <c r="RKN10"/>
      <c r="RKO10" s="13"/>
      <c r="RKP10"/>
      <c r="RKQ10" s="13"/>
      <c r="RKR10"/>
      <c r="RKS10" s="13"/>
      <c r="RKT10"/>
      <c r="RKU10" s="13"/>
      <c r="RKV10"/>
      <c r="RKW10" s="13"/>
      <c r="RKX10"/>
      <c r="RKY10" s="13"/>
      <c r="RKZ10"/>
      <c r="RLA10" s="13"/>
      <c r="RLB10"/>
      <c r="RLC10" s="13"/>
      <c r="RLD10"/>
      <c r="RLE10" s="13"/>
      <c r="RLF10"/>
      <c r="RLG10" s="13"/>
      <c r="RLH10"/>
      <c r="RLI10" s="13"/>
      <c r="RLJ10"/>
      <c r="RLK10" s="13"/>
      <c r="RLL10"/>
      <c r="RLM10" s="13"/>
      <c r="RLN10"/>
      <c r="RLO10" s="13"/>
      <c r="RLP10"/>
      <c r="RLQ10" s="13"/>
      <c r="RLR10"/>
      <c r="RLS10" s="13"/>
      <c r="RLT10"/>
      <c r="RLU10" s="13"/>
      <c r="RLV10"/>
      <c r="RLW10" s="13"/>
      <c r="RLX10"/>
      <c r="RLY10" s="13"/>
      <c r="RLZ10"/>
      <c r="RMA10" s="13"/>
      <c r="RMB10"/>
      <c r="RMC10" s="13"/>
      <c r="RMD10"/>
      <c r="RME10" s="13"/>
      <c r="RMF10"/>
      <c r="RMG10" s="13"/>
      <c r="RMH10"/>
      <c r="RMI10" s="13"/>
      <c r="RMJ10"/>
      <c r="RMK10" s="13"/>
      <c r="RML10"/>
      <c r="RMM10" s="13"/>
      <c r="RMN10"/>
      <c r="RMO10" s="13"/>
      <c r="RMP10"/>
      <c r="RMQ10" s="13"/>
      <c r="RMR10"/>
      <c r="RMS10" s="13"/>
      <c r="RMT10"/>
      <c r="RMU10" s="13"/>
      <c r="RMV10"/>
      <c r="RMW10" s="13"/>
      <c r="RMX10"/>
      <c r="RMY10" s="13"/>
      <c r="RMZ10"/>
      <c r="RNA10" s="13"/>
      <c r="RNB10"/>
      <c r="RNC10" s="13"/>
      <c r="RND10"/>
      <c r="RNE10" s="13"/>
      <c r="RNF10"/>
      <c r="RNG10" s="13"/>
      <c r="RNH10"/>
      <c r="RNI10" s="13"/>
      <c r="RNJ10"/>
      <c r="RNK10" s="13"/>
      <c r="RNL10"/>
      <c r="RNM10" s="13"/>
      <c r="RNN10"/>
      <c r="RNO10" s="13"/>
      <c r="RNP10"/>
      <c r="RNQ10" s="13"/>
      <c r="RNR10"/>
      <c r="RNS10" s="13"/>
      <c r="RNT10"/>
      <c r="RNU10" s="13"/>
      <c r="RNV10"/>
      <c r="RNW10" s="13"/>
      <c r="RNX10"/>
      <c r="RNY10" s="13"/>
      <c r="RNZ10"/>
      <c r="ROA10" s="13"/>
      <c r="ROB10"/>
      <c r="ROC10" s="13"/>
      <c r="ROD10"/>
      <c r="ROE10" s="13"/>
      <c r="ROF10"/>
      <c r="ROG10" s="13"/>
      <c r="ROH10"/>
      <c r="ROI10" s="13"/>
      <c r="ROJ10"/>
      <c r="ROK10" s="13"/>
      <c r="ROL10"/>
      <c r="ROM10" s="13"/>
      <c r="RON10"/>
      <c r="ROO10" s="13"/>
      <c r="ROP10"/>
      <c r="ROQ10" s="13"/>
      <c r="ROR10"/>
      <c r="ROS10" s="13"/>
      <c r="ROT10"/>
      <c r="ROU10" s="13"/>
      <c r="ROV10"/>
      <c r="ROW10" s="13"/>
      <c r="ROX10"/>
      <c r="ROY10" s="13"/>
      <c r="ROZ10"/>
      <c r="RPA10" s="13"/>
      <c r="RPB10"/>
      <c r="RPC10" s="13"/>
      <c r="RPD10"/>
      <c r="RPE10" s="13"/>
      <c r="RPF10"/>
      <c r="RPG10" s="13"/>
      <c r="RPH10"/>
      <c r="RPI10" s="13"/>
      <c r="RPJ10"/>
      <c r="RPK10" s="13"/>
      <c r="RPL10"/>
      <c r="RPM10" s="13"/>
      <c r="RPN10"/>
      <c r="RPO10" s="13"/>
      <c r="RPP10"/>
      <c r="RPQ10" s="13"/>
      <c r="RPR10"/>
      <c r="RPS10" s="13"/>
      <c r="RPT10"/>
      <c r="RPU10" s="13"/>
      <c r="RPV10"/>
      <c r="RPW10" s="13"/>
      <c r="RPX10"/>
      <c r="RPY10" s="13"/>
      <c r="RPZ10"/>
      <c r="RQA10" s="13"/>
      <c r="RQB10"/>
      <c r="RQC10" s="13"/>
      <c r="RQD10"/>
      <c r="RQE10" s="13"/>
      <c r="RQF10"/>
      <c r="RQG10" s="13"/>
      <c r="RQH10"/>
      <c r="RQI10" s="13"/>
      <c r="RQJ10"/>
      <c r="RQK10" s="13"/>
      <c r="RQL10"/>
      <c r="RQM10" s="13"/>
      <c r="RQN10"/>
      <c r="RQO10" s="13"/>
      <c r="RQP10"/>
      <c r="RQQ10" s="13"/>
      <c r="RQR10"/>
      <c r="RQS10" s="13"/>
      <c r="RQT10"/>
      <c r="RQU10" s="13"/>
      <c r="RQV10"/>
      <c r="RQW10" s="13"/>
      <c r="RQX10"/>
      <c r="RQY10" s="13"/>
      <c r="RQZ10"/>
      <c r="RRA10" s="13"/>
      <c r="RRB10"/>
      <c r="RRC10" s="13"/>
      <c r="RRD10"/>
      <c r="RRE10" s="13"/>
      <c r="RRF10"/>
      <c r="RRG10" s="13"/>
      <c r="RRH10"/>
      <c r="RRI10" s="13"/>
      <c r="RRJ10"/>
      <c r="RRK10" s="13"/>
      <c r="RRL10"/>
      <c r="RRM10" s="13"/>
      <c r="RRN10"/>
      <c r="RRO10" s="13"/>
      <c r="RRP10"/>
      <c r="RRQ10" s="13"/>
      <c r="RRR10"/>
      <c r="RRS10" s="13"/>
      <c r="RRT10"/>
      <c r="RRU10" s="13"/>
      <c r="RRV10"/>
      <c r="RRW10" s="13"/>
      <c r="RRX10"/>
      <c r="RRY10" s="13"/>
      <c r="RRZ10"/>
      <c r="RSA10" s="13"/>
      <c r="RSB10"/>
      <c r="RSC10" s="13"/>
      <c r="RSD10"/>
      <c r="RSE10" s="13"/>
      <c r="RSF10"/>
      <c r="RSG10" s="13"/>
      <c r="RSH10"/>
      <c r="RSI10" s="13"/>
      <c r="RSJ10"/>
      <c r="RSK10" s="13"/>
      <c r="RSL10"/>
      <c r="RSM10" s="13"/>
      <c r="RSN10"/>
      <c r="RSO10" s="13"/>
      <c r="RSP10"/>
      <c r="RSQ10" s="13"/>
      <c r="RSR10"/>
      <c r="RSS10" s="13"/>
      <c r="RST10"/>
      <c r="RSU10" s="13"/>
      <c r="RSV10"/>
      <c r="RSW10" s="13"/>
      <c r="RSX10"/>
      <c r="RSY10" s="13"/>
      <c r="RSZ10"/>
      <c r="RTA10" s="13"/>
      <c r="RTB10"/>
      <c r="RTC10" s="13"/>
      <c r="RTD10"/>
      <c r="RTE10" s="13"/>
      <c r="RTF10"/>
      <c r="RTG10" s="13"/>
      <c r="RTH10"/>
      <c r="RTI10" s="13"/>
      <c r="RTJ10"/>
      <c r="RTK10" s="13"/>
      <c r="RTL10"/>
      <c r="RTM10" s="13"/>
      <c r="RTN10"/>
      <c r="RTO10" s="13"/>
      <c r="RTP10"/>
      <c r="RTQ10" s="13"/>
      <c r="RTR10"/>
      <c r="RTS10" s="13"/>
      <c r="RTT10"/>
      <c r="RTU10" s="13"/>
      <c r="RTV10"/>
      <c r="RTW10" s="13"/>
      <c r="RTX10"/>
      <c r="RTY10" s="13"/>
      <c r="RTZ10"/>
      <c r="RUA10" s="13"/>
      <c r="RUB10"/>
      <c r="RUC10" s="13"/>
      <c r="RUD10"/>
      <c r="RUE10" s="13"/>
      <c r="RUF10"/>
      <c r="RUG10" s="13"/>
      <c r="RUH10"/>
      <c r="RUI10" s="13"/>
      <c r="RUJ10"/>
      <c r="RUK10" s="13"/>
      <c r="RUL10"/>
      <c r="RUM10" s="13"/>
      <c r="RUN10"/>
      <c r="RUO10" s="13"/>
      <c r="RUP10"/>
      <c r="RUQ10" s="13"/>
      <c r="RUR10"/>
      <c r="RUS10" s="13"/>
      <c r="RUT10"/>
      <c r="RUU10" s="13"/>
      <c r="RUV10"/>
      <c r="RUW10" s="13"/>
      <c r="RUX10"/>
      <c r="RUY10" s="13"/>
      <c r="RUZ10"/>
      <c r="RVA10" s="13"/>
      <c r="RVB10"/>
      <c r="RVC10" s="13"/>
      <c r="RVD10"/>
      <c r="RVE10" s="13"/>
      <c r="RVF10"/>
      <c r="RVG10" s="13"/>
      <c r="RVH10"/>
      <c r="RVI10" s="13"/>
      <c r="RVJ10"/>
      <c r="RVK10" s="13"/>
      <c r="RVL10"/>
      <c r="RVM10" s="13"/>
      <c r="RVN10"/>
      <c r="RVO10" s="13"/>
      <c r="RVP10"/>
      <c r="RVQ10" s="13"/>
      <c r="RVR10"/>
      <c r="RVS10" s="13"/>
      <c r="RVT10"/>
      <c r="RVU10" s="13"/>
      <c r="RVV10"/>
      <c r="RVW10" s="13"/>
      <c r="RVX10"/>
      <c r="RVY10" s="13"/>
      <c r="RVZ10"/>
      <c r="RWA10" s="13"/>
      <c r="RWB10"/>
      <c r="RWC10" s="13"/>
      <c r="RWD10"/>
      <c r="RWE10" s="13"/>
      <c r="RWF10"/>
      <c r="RWG10" s="13"/>
      <c r="RWH10"/>
      <c r="RWI10" s="13"/>
      <c r="RWJ10"/>
      <c r="RWK10" s="13"/>
      <c r="RWL10"/>
      <c r="RWM10" s="13"/>
      <c r="RWN10"/>
      <c r="RWO10" s="13"/>
      <c r="RWP10"/>
      <c r="RWQ10" s="13"/>
      <c r="RWR10"/>
      <c r="RWS10" s="13"/>
      <c r="RWT10"/>
      <c r="RWU10" s="13"/>
      <c r="RWV10"/>
      <c r="RWW10" s="13"/>
      <c r="RWX10"/>
      <c r="RWY10" s="13"/>
      <c r="RWZ10"/>
      <c r="RXA10" s="13"/>
      <c r="RXB10"/>
      <c r="RXC10" s="13"/>
      <c r="RXD10"/>
      <c r="RXE10" s="13"/>
      <c r="RXF10"/>
      <c r="RXG10" s="13"/>
      <c r="RXH10"/>
      <c r="RXI10" s="13"/>
      <c r="RXJ10"/>
      <c r="RXK10" s="13"/>
      <c r="RXL10"/>
      <c r="RXM10" s="13"/>
      <c r="RXN10"/>
      <c r="RXO10" s="13"/>
      <c r="RXP10"/>
      <c r="RXQ10" s="13"/>
      <c r="RXR10"/>
      <c r="RXS10" s="13"/>
      <c r="RXT10"/>
      <c r="RXU10" s="13"/>
      <c r="RXV10"/>
      <c r="RXW10" s="13"/>
      <c r="RXX10"/>
      <c r="RXY10" s="13"/>
      <c r="RXZ10"/>
      <c r="RYA10" s="13"/>
      <c r="RYB10"/>
      <c r="RYC10" s="13"/>
      <c r="RYD10"/>
      <c r="RYE10" s="13"/>
      <c r="RYF10"/>
      <c r="RYG10" s="13"/>
      <c r="RYH10"/>
      <c r="RYI10" s="13"/>
      <c r="RYJ10"/>
      <c r="RYK10" s="13"/>
      <c r="RYL10"/>
      <c r="RYM10" s="13"/>
      <c r="RYN10"/>
      <c r="RYO10" s="13"/>
      <c r="RYP10"/>
      <c r="RYQ10" s="13"/>
      <c r="RYR10"/>
      <c r="RYS10" s="13"/>
      <c r="RYT10"/>
      <c r="RYU10" s="13"/>
      <c r="RYV10"/>
      <c r="RYW10" s="13"/>
      <c r="RYX10"/>
      <c r="RYY10" s="13"/>
      <c r="RYZ10"/>
      <c r="RZA10" s="13"/>
      <c r="RZB10"/>
      <c r="RZC10" s="13"/>
      <c r="RZD10"/>
      <c r="RZE10" s="13"/>
      <c r="RZF10"/>
      <c r="RZG10" s="13"/>
      <c r="RZH10"/>
      <c r="RZI10" s="13"/>
      <c r="RZJ10"/>
      <c r="RZK10" s="13"/>
      <c r="RZL10"/>
      <c r="RZM10" s="13"/>
      <c r="RZN10"/>
      <c r="RZO10" s="13"/>
      <c r="RZP10"/>
      <c r="RZQ10" s="13"/>
      <c r="RZR10"/>
      <c r="RZS10" s="13"/>
      <c r="RZT10"/>
      <c r="RZU10" s="13"/>
      <c r="RZV10"/>
      <c r="RZW10" s="13"/>
      <c r="RZX10"/>
      <c r="RZY10" s="13"/>
      <c r="RZZ10"/>
      <c r="SAA10" s="13"/>
      <c r="SAB10"/>
      <c r="SAC10" s="13"/>
      <c r="SAD10"/>
      <c r="SAE10" s="13"/>
      <c r="SAF10"/>
      <c r="SAG10" s="13"/>
      <c r="SAH10"/>
      <c r="SAI10" s="13"/>
      <c r="SAJ10"/>
      <c r="SAK10" s="13"/>
      <c r="SAL10"/>
      <c r="SAM10" s="13"/>
      <c r="SAN10"/>
      <c r="SAO10" s="13"/>
      <c r="SAP10"/>
      <c r="SAQ10" s="13"/>
      <c r="SAR10"/>
      <c r="SAS10" s="13"/>
      <c r="SAT10"/>
      <c r="SAU10" s="13"/>
      <c r="SAV10"/>
      <c r="SAW10" s="13"/>
      <c r="SAX10"/>
      <c r="SAY10" s="13"/>
      <c r="SAZ10"/>
      <c r="SBA10" s="13"/>
      <c r="SBB10"/>
      <c r="SBC10" s="13"/>
      <c r="SBD10"/>
      <c r="SBE10" s="13"/>
      <c r="SBF10"/>
      <c r="SBG10" s="13"/>
      <c r="SBH10"/>
      <c r="SBI10" s="13"/>
      <c r="SBJ10"/>
      <c r="SBK10" s="13"/>
      <c r="SBL10"/>
      <c r="SBM10" s="13"/>
      <c r="SBN10"/>
      <c r="SBO10" s="13"/>
      <c r="SBP10"/>
      <c r="SBQ10" s="13"/>
      <c r="SBR10"/>
      <c r="SBS10" s="13"/>
      <c r="SBT10"/>
      <c r="SBU10" s="13"/>
      <c r="SBV10"/>
      <c r="SBW10" s="13"/>
      <c r="SBX10"/>
      <c r="SBY10" s="13"/>
      <c r="SBZ10"/>
      <c r="SCA10" s="13"/>
      <c r="SCB10"/>
      <c r="SCC10" s="13"/>
      <c r="SCD10"/>
      <c r="SCE10" s="13"/>
      <c r="SCF10"/>
      <c r="SCG10" s="13"/>
      <c r="SCH10"/>
      <c r="SCI10" s="13"/>
      <c r="SCJ10"/>
      <c r="SCK10" s="13"/>
      <c r="SCL10"/>
      <c r="SCM10" s="13"/>
      <c r="SCN10"/>
      <c r="SCO10" s="13"/>
      <c r="SCP10"/>
      <c r="SCQ10" s="13"/>
      <c r="SCR10"/>
      <c r="SCS10" s="13"/>
      <c r="SCT10"/>
      <c r="SCU10" s="13"/>
      <c r="SCV10"/>
      <c r="SCW10" s="13"/>
      <c r="SCX10"/>
      <c r="SCY10" s="13"/>
      <c r="SCZ10"/>
      <c r="SDA10" s="13"/>
      <c r="SDB10"/>
      <c r="SDC10" s="13"/>
      <c r="SDD10"/>
      <c r="SDE10" s="13"/>
      <c r="SDF10"/>
      <c r="SDG10" s="13"/>
      <c r="SDH10"/>
      <c r="SDI10" s="13"/>
      <c r="SDJ10"/>
      <c r="SDK10" s="13"/>
      <c r="SDL10"/>
      <c r="SDM10" s="13"/>
      <c r="SDN10"/>
      <c r="SDO10" s="13"/>
      <c r="SDP10"/>
      <c r="SDQ10" s="13"/>
      <c r="SDR10"/>
      <c r="SDS10" s="13"/>
      <c r="SDT10"/>
      <c r="SDU10" s="13"/>
      <c r="SDV10"/>
      <c r="SDW10" s="13"/>
      <c r="SDX10"/>
      <c r="SDY10" s="13"/>
      <c r="SDZ10"/>
      <c r="SEA10" s="13"/>
      <c r="SEB10"/>
      <c r="SEC10" s="13"/>
      <c r="SED10"/>
      <c r="SEE10" s="13"/>
      <c r="SEF10"/>
      <c r="SEG10" s="13"/>
      <c r="SEH10"/>
      <c r="SEI10" s="13"/>
      <c r="SEJ10"/>
      <c r="SEK10" s="13"/>
      <c r="SEL10"/>
      <c r="SEM10" s="13"/>
      <c r="SEN10"/>
      <c r="SEO10" s="13"/>
      <c r="SEP10"/>
      <c r="SEQ10" s="13"/>
      <c r="SER10"/>
      <c r="SES10" s="13"/>
      <c r="SET10"/>
      <c r="SEU10" s="13"/>
      <c r="SEV10"/>
      <c r="SEW10" s="13"/>
      <c r="SEX10"/>
      <c r="SEY10" s="13"/>
      <c r="SEZ10"/>
      <c r="SFA10" s="13"/>
      <c r="SFB10"/>
      <c r="SFC10" s="13"/>
      <c r="SFD10"/>
      <c r="SFE10" s="13"/>
      <c r="SFF10"/>
      <c r="SFG10" s="13"/>
      <c r="SFH10"/>
      <c r="SFI10" s="13"/>
      <c r="SFJ10"/>
      <c r="SFK10" s="13"/>
      <c r="SFL10"/>
      <c r="SFM10" s="13"/>
      <c r="SFN10"/>
      <c r="SFO10" s="13"/>
      <c r="SFP10"/>
      <c r="SFQ10" s="13"/>
      <c r="SFR10"/>
      <c r="SFS10" s="13"/>
      <c r="SFT10"/>
      <c r="SFU10" s="13"/>
      <c r="SFV10"/>
      <c r="SFW10" s="13"/>
      <c r="SFX10"/>
      <c r="SFY10" s="13"/>
      <c r="SFZ10"/>
      <c r="SGA10" s="13"/>
      <c r="SGB10"/>
      <c r="SGC10" s="13"/>
      <c r="SGD10"/>
      <c r="SGE10" s="13"/>
      <c r="SGF10"/>
      <c r="SGG10" s="13"/>
      <c r="SGH10"/>
      <c r="SGI10" s="13"/>
      <c r="SGJ10"/>
      <c r="SGK10" s="13"/>
      <c r="SGL10"/>
      <c r="SGM10" s="13"/>
      <c r="SGN10"/>
      <c r="SGO10" s="13"/>
      <c r="SGP10"/>
      <c r="SGQ10" s="13"/>
      <c r="SGR10"/>
      <c r="SGS10" s="13"/>
      <c r="SGT10"/>
      <c r="SGU10" s="13"/>
      <c r="SGV10"/>
      <c r="SGW10" s="13"/>
      <c r="SGX10"/>
      <c r="SGY10" s="13"/>
      <c r="SGZ10"/>
      <c r="SHA10" s="13"/>
      <c r="SHB10"/>
      <c r="SHC10" s="13"/>
      <c r="SHD10"/>
      <c r="SHE10" s="13"/>
      <c r="SHF10"/>
      <c r="SHG10" s="13"/>
      <c r="SHH10"/>
      <c r="SHI10" s="13"/>
      <c r="SHJ10"/>
      <c r="SHK10" s="13"/>
      <c r="SHL10"/>
      <c r="SHM10" s="13"/>
      <c r="SHN10"/>
      <c r="SHO10" s="13"/>
      <c r="SHP10"/>
      <c r="SHQ10" s="13"/>
      <c r="SHR10"/>
      <c r="SHS10" s="13"/>
      <c r="SHT10"/>
      <c r="SHU10" s="13"/>
      <c r="SHV10"/>
      <c r="SHW10" s="13"/>
      <c r="SHX10"/>
      <c r="SHY10" s="13"/>
      <c r="SHZ10"/>
      <c r="SIA10" s="13"/>
      <c r="SIB10"/>
      <c r="SIC10" s="13"/>
      <c r="SID10"/>
      <c r="SIE10" s="13"/>
      <c r="SIF10"/>
      <c r="SIG10" s="13"/>
      <c r="SIH10"/>
      <c r="SII10" s="13"/>
      <c r="SIJ10"/>
      <c r="SIK10" s="13"/>
      <c r="SIL10"/>
      <c r="SIM10" s="13"/>
      <c r="SIN10"/>
      <c r="SIO10" s="13"/>
      <c r="SIP10"/>
      <c r="SIQ10" s="13"/>
      <c r="SIR10"/>
      <c r="SIS10" s="13"/>
      <c r="SIT10"/>
      <c r="SIU10" s="13"/>
      <c r="SIV10"/>
      <c r="SIW10" s="13"/>
      <c r="SIX10"/>
      <c r="SIY10" s="13"/>
      <c r="SIZ10"/>
      <c r="SJA10" s="13"/>
      <c r="SJB10"/>
      <c r="SJC10" s="13"/>
      <c r="SJD10"/>
      <c r="SJE10" s="13"/>
      <c r="SJF10"/>
      <c r="SJG10" s="13"/>
      <c r="SJH10"/>
      <c r="SJI10" s="13"/>
      <c r="SJJ10"/>
      <c r="SJK10" s="13"/>
      <c r="SJL10"/>
      <c r="SJM10" s="13"/>
      <c r="SJN10"/>
      <c r="SJO10" s="13"/>
      <c r="SJP10"/>
      <c r="SJQ10" s="13"/>
      <c r="SJR10"/>
      <c r="SJS10" s="13"/>
      <c r="SJT10"/>
      <c r="SJU10" s="13"/>
      <c r="SJV10"/>
      <c r="SJW10" s="13"/>
      <c r="SJX10"/>
      <c r="SJY10" s="13"/>
      <c r="SJZ10"/>
      <c r="SKA10" s="13"/>
      <c r="SKB10"/>
      <c r="SKC10" s="13"/>
      <c r="SKD10"/>
      <c r="SKE10" s="13"/>
      <c r="SKF10"/>
      <c r="SKG10" s="13"/>
      <c r="SKH10"/>
      <c r="SKI10" s="13"/>
      <c r="SKJ10"/>
      <c r="SKK10" s="13"/>
      <c r="SKL10"/>
      <c r="SKM10" s="13"/>
      <c r="SKN10"/>
      <c r="SKO10" s="13"/>
      <c r="SKP10"/>
      <c r="SKQ10" s="13"/>
      <c r="SKR10"/>
      <c r="SKS10" s="13"/>
      <c r="SKT10"/>
      <c r="SKU10" s="13"/>
      <c r="SKV10"/>
      <c r="SKW10" s="13"/>
      <c r="SKX10"/>
      <c r="SKY10" s="13"/>
      <c r="SKZ10"/>
      <c r="SLA10" s="13"/>
      <c r="SLB10"/>
      <c r="SLC10" s="13"/>
      <c r="SLD10"/>
      <c r="SLE10" s="13"/>
      <c r="SLF10"/>
      <c r="SLG10" s="13"/>
      <c r="SLH10"/>
      <c r="SLI10" s="13"/>
      <c r="SLJ10"/>
      <c r="SLK10" s="13"/>
      <c r="SLL10"/>
      <c r="SLM10" s="13"/>
      <c r="SLN10"/>
      <c r="SLO10" s="13"/>
      <c r="SLP10"/>
      <c r="SLQ10" s="13"/>
      <c r="SLR10"/>
      <c r="SLS10" s="13"/>
      <c r="SLT10"/>
      <c r="SLU10" s="13"/>
      <c r="SLV10"/>
      <c r="SLW10" s="13"/>
      <c r="SLX10"/>
      <c r="SLY10" s="13"/>
      <c r="SLZ10"/>
      <c r="SMA10" s="13"/>
      <c r="SMB10"/>
      <c r="SMC10" s="13"/>
      <c r="SMD10"/>
      <c r="SME10" s="13"/>
      <c r="SMF10"/>
      <c r="SMG10" s="13"/>
      <c r="SMH10"/>
      <c r="SMI10" s="13"/>
      <c r="SMJ10"/>
      <c r="SMK10" s="13"/>
      <c r="SML10"/>
      <c r="SMM10" s="13"/>
      <c r="SMN10"/>
      <c r="SMO10" s="13"/>
      <c r="SMP10"/>
      <c r="SMQ10" s="13"/>
      <c r="SMR10"/>
      <c r="SMS10" s="13"/>
      <c r="SMT10"/>
      <c r="SMU10" s="13"/>
      <c r="SMV10"/>
      <c r="SMW10" s="13"/>
      <c r="SMX10"/>
      <c r="SMY10" s="13"/>
      <c r="SMZ10"/>
      <c r="SNA10" s="13"/>
      <c r="SNB10"/>
      <c r="SNC10" s="13"/>
      <c r="SND10"/>
      <c r="SNE10" s="13"/>
      <c r="SNF10"/>
      <c r="SNG10" s="13"/>
      <c r="SNH10"/>
      <c r="SNI10" s="13"/>
      <c r="SNJ10"/>
      <c r="SNK10" s="13"/>
      <c r="SNL10"/>
      <c r="SNM10" s="13"/>
      <c r="SNN10"/>
      <c r="SNO10" s="13"/>
      <c r="SNP10"/>
      <c r="SNQ10" s="13"/>
      <c r="SNR10"/>
      <c r="SNS10" s="13"/>
      <c r="SNT10"/>
      <c r="SNU10" s="13"/>
      <c r="SNV10"/>
      <c r="SNW10" s="13"/>
      <c r="SNX10"/>
      <c r="SNY10" s="13"/>
      <c r="SNZ10"/>
      <c r="SOA10" s="13"/>
      <c r="SOB10"/>
      <c r="SOC10" s="13"/>
      <c r="SOD10"/>
      <c r="SOE10" s="13"/>
      <c r="SOF10"/>
      <c r="SOG10" s="13"/>
      <c r="SOH10"/>
      <c r="SOI10" s="13"/>
      <c r="SOJ10"/>
      <c r="SOK10" s="13"/>
      <c r="SOL10"/>
      <c r="SOM10" s="13"/>
      <c r="SON10"/>
      <c r="SOO10" s="13"/>
      <c r="SOP10"/>
      <c r="SOQ10" s="13"/>
      <c r="SOR10"/>
      <c r="SOS10" s="13"/>
      <c r="SOT10"/>
      <c r="SOU10" s="13"/>
      <c r="SOV10"/>
      <c r="SOW10" s="13"/>
      <c r="SOX10"/>
      <c r="SOY10" s="13"/>
      <c r="SOZ10"/>
      <c r="SPA10" s="13"/>
      <c r="SPB10"/>
      <c r="SPC10" s="13"/>
      <c r="SPD10"/>
      <c r="SPE10" s="13"/>
      <c r="SPF10"/>
      <c r="SPG10" s="13"/>
      <c r="SPH10"/>
      <c r="SPI10" s="13"/>
      <c r="SPJ10"/>
      <c r="SPK10" s="13"/>
      <c r="SPL10"/>
      <c r="SPM10" s="13"/>
      <c r="SPN10"/>
      <c r="SPO10" s="13"/>
      <c r="SPP10"/>
      <c r="SPQ10" s="13"/>
      <c r="SPR10"/>
      <c r="SPS10" s="13"/>
      <c r="SPT10"/>
      <c r="SPU10" s="13"/>
      <c r="SPV10"/>
      <c r="SPW10" s="13"/>
      <c r="SPX10"/>
      <c r="SPY10" s="13"/>
      <c r="SPZ10"/>
      <c r="SQA10" s="13"/>
      <c r="SQB10"/>
      <c r="SQC10" s="13"/>
      <c r="SQD10"/>
      <c r="SQE10" s="13"/>
      <c r="SQF10"/>
      <c r="SQG10" s="13"/>
      <c r="SQH10"/>
      <c r="SQI10" s="13"/>
      <c r="SQJ10"/>
      <c r="SQK10" s="13"/>
      <c r="SQL10"/>
      <c r="SQM10" s="13"/>
      <c r="SQN10"/>
      <c r="SQO10" s="13"/>
      <c r="SQP10"/>
      <c r="SQQ10" s="13"/>
      <c r="SQR10"/>
      <c r="SQS10" s="13"/>
      <c r="SQT10"/>
      <c r="SQU10" s="13"/>
      <c r="SQV10"/>
      <c r="SQW10" s="13"/>
      <c r="SQX10"/>
      <c r="SQY10" s="13"/>
      <c r="SQZ10"/>
      <c r="SRA10" s="13"/>
      <c r="SRB10"/>
      <c r="SRC10" s="13"/>
      <c r="SRD10"/>
      <c r="SRE10" s="13"/>
      <c r="SRF10"/>
      <c r="SRG10" s="13"/>
      <c r="SRH10"/>
      <c r="SRI10" s="13"/>
      <c r="SRJ10"/>
      <c r="SRK10" s="13"/>
      <c r="SRL10"/>
      <c r="SRM10" s="13"/>
      <c r="SRN10"/>
      <c r="SRO10" s="13"/>
      <c r="SRP10"/>
      <c r="SRQ10" s="13"/>
      <c r="SRR10"/>
      <c r="SRS10" s="13"/>
      <c r="SRT10"/>
      <c r="SRU10" s="13"/>
      <c r="SRV10"/>
      <c r="SRW10" s="13"/>
      <c r="SRX10"/>
      <c r="SRY10" s="13"/>
      <c r="SRZ10"/>
      <c r="SSA10" s="13"/>
      <c r="SSB10"/>
      <c r="SSC10" s="13"/>
      <c r="SSD10"/>
      <c r="SSE10" s="13"/>
      <c r="SSF10"/>
      <c r="SSG10" s="13"/>
      <c r="SSH10"/>
      <c r="SSI10" s="13"/>
      <c r="SSJ10"/>
      <c r="SSK10" s="13"/>
      <c r="SSL10"/>
      <c r="SSM10" s="13"/>
      <c r="SSN10"/>
      <c r="SSO10" s="13"/>
      <c r="SSP10"/>
      <c r="SSQ10" s="13"/>
      <c r="SSR10"/>
      <c r="SSS10" s="13"/>
      <c r="SST10"/>
      <c r="SSU10" s="13"/>
      <c r="SSV10"/>
      <c r="SSW10" s="13"/>
      <c r="SSX10"/>
      <c r="SSY10" s="13"/>
      <c r="SSZ10"/>
      <c r="STA10" s="13"/>
      <c r="STB10"/>
      <c r="STC10" s="13"/>
      <c r="STD10"/>
      <c r="STE10" s="13"/>
      <c r="STF10"/>
      <c r="STG10" s="13"/>
      <c r="STH10"/>
      <c r="STI10" s="13"/>
      <c r="STJ10"/>
      <c r="STK10" s="13"/>
      <c r="STL10"/>
      <c r="STM10" s="13"/>
      <c r="STN10"/>
      <c r="STO10" s="13"/>
      <c r="STP10"/>
      <c r="STQ10" s="13"/>
      <c r="STR10"/>
      <c r="STS10" s="13"/>
      <c r="STT10"/>
      <c r="STU10" s="13"/>
      <c r="STV10"/>
      <c r="STW10" s="13"/>
      <c r="STX10"/>
      <c r="STY10" s="13"/>
      <c r="STZ10"/>
      <c r="SUA10" s="13"/>
      <c r="SUB10"/>
      <c r="SUC10" s="13"/>
      <c r="SUD10"/>
      <c r="SUE10" s="13"/>
      <c r="SUF10"/>
      <c r="SUG10" s="13"/>
      <c r="SUH10"/>
      <c r="SUI10" s="13"/>
      <c r="SUJ10"/>
      <c r="SUK10" s="13"/>
      <c r="SUL10"/>
      <c r="SUM10" s="13"/>
      <c r="SUN10"/>
      <c r="SUO10" s="13"/>
      <c r="SUP10"/>
      <c r="SUQ10" s="13"/>
      <c r="SUR10"/>
      <c r="SUS10" s="13"/>
      <c r="SUT10"/>
      <c r="SUU10" s="13"/>
      <c r="SUV10"/>
      <c r="SUW10" s="13"/>
      <c r="SUX10"/>
      <c r="SUY10" s="13"/>
      <c r="SUZ10"/>
      <c r="SVA10" s="13"/>
      <c r="SVB10"/>
      <c r="SVC10" s="13"/>
      <c r="SVD10"/>
      <c r="SVE10" s="13"/>
      <c r="SVF10"/>
      <c r="SVG10" s="13"/>
      <c r="SVH10"/>
      <c r="SVI10" s="13"/>
      <c r="SVJ10"/>
      <c r="SVK10" s="13"/>
      <c r="SVL10"/>
      <c r="SVM10" s="13"/>
      <c r="SVN10"/>
      <c r="SVO10" s="13"/>
      <c r="SVP10"/>
      <c r="SVQ10" s="13"/>
      <c r="SVR10"/>
      <c r="SVS10" s="13"/>
      <c r="SVT10"/>
      <c r="SVU10" s="13"/>
      <c r="SVV10"/>
      <c r="SVW10" s="13"/>
      <c r="SVX10"/>
      <c r="SVY10" s="13"/>
      <c r="SVZ10"/>
      <c r="SWA10" s="13"/>
      <c r="SWB10"/>
      <c r="SWC10" s="13"/>
      <c r="SWD10"/>
      <c r="SWE10" s="13"/>
      <c r="SWF10"/>
      <c r="SWG10" s="13"/>
      <c r="SWH10"/>
      <c r="SWI10" s="13"/>
      <c r="SWJ10"/>
      <c r="SWK10" s="13"/>
      <c r="SWL10"/>
      <c r="SWM10" s="13"/>
      <c r="SWN10"/>
      <c r="SWO10" s="13"/>
      <c r="SWP10"/>
      <c r="SWQ10" s="13"/>
      <c r="SWR10"/>
      <c r="SWS10" s="13"/>
      <c r="SWT10"/>
      <c r="SWU10" s="13"/>
      <c r="SWV10"/>
      <c r="SWW10" s="13"/>
      <c r="SWX10"/>
      <c r="SWY10" s="13"/>
      <c r="SWZ10"/>
      <c r="SXA10" s="13"/>
      <c r="SXB10"/>
      <c r="SXC10" s="13"/>
      <c r="SXD10"/>
      <c r="SXE10" s="13"/>
      <c r="SXF10"/>
      <c r="SXG10" s="13"/>
      <c r="SXH10"/>
      <c r="SXI10" s="13"/>
      <c r="SXJ10"/>
      <c r="SXK10" s="13"/>
      <c r="SXL10"/>
      <c r="SXM10" s="13"/>
      <c r="SXN10"/>
      <c r="SXO10" s="13"/>
      <c r="SXP10"/>
      <c r="SXQ10" s="13"/>
      <c r="SXR10"/>
      <c r="SXS10" s="13"/>
      <c r="SXT10"/>
      <c r="SXU10" s="13"/>
      <c r="SXV10"/>
      <c r="SXW10" s="13"/>
      <c r="SXX10"/>
      <c r="SXY10" s="13"/>
      <c r="SXZ10"/>
      <c r="SYA10" s="13"/>
      <c r="SYB10"/>
      <c r="SYC10" s="13"/>
      <c r="SYD10"/>
      <c r="SYE10" s="13"/>
      <c r="SYF10"/>
      <c r="SYG10" s="13"/>
      <c r="SYH10"/>
      <c r="SYI10" s="13"/>
      <c r="SYJ10"/>
      <c r="SYK10" s="13"/>
      <c r="SYL10"/>
      <c r="SYM10" s="13"/>
      <c r="SYN10"/>
      <c r="SYO10" s="13"/>
      <c r="SYP10"/>
      <c r="SYQ10" s="13"/>
      <c r="SYR10"/>
      <c r="SYS10" s="13"/>
      <c r="SYT10"/>
      <c r="SYU10" s="13"/>
      <c r="SYV10"/>
      <c r="SYW10" s="13"/>
      <c r="SYX10"/>
      <c r="SYY10" s="13"/>
      <c r="SYZ10"/>
      <c r="SZA10" s="13"/>
      <c r="SZB10"/>
      <c r="SZC10" s="13"/>
      <c r="SZD10"/>
      <c r="SZE10" s="13"/>
      <c r="SZF10"/>
      <c r="SZG10" s="13"/>
      <c r="SZH10"/>
      <c r="SZI10" s="13"/>
      <c r="SZJ10"/>
      <c r="SZK10" s="13"/>
      <c r="SZL10"/>
      <c r="SZM10" s="13"/>
      <c r="SZN10"/>
      <c r="SZO10" s="13"/>
      <c r="SZP10"/>
      <c r="SZQ10" s="13"/>
      <c r="SZR10"/>
      <c r="SZS10" s="13"/>
      <c r="SZT10"/>
      <c r="SZU10" s="13"/>
      <c r="SZV10"/>
      <c r="SZW10" s="13"/>
      <c r="SZX10"/>
      <c r="SZY10" s="13"/>
      <c r="SZZ10"/>
      <c r="TAA10" s="13"/>
      <c r="TAB10"/>
      <c r="TAC10" s="13"/>
      <c r="TAD10"/>
      <c r="TAE10" s="13"/>
      <c r="TAF10"/>
      <c r="TAG10" s="13"/>
      <c r="TAH10"/>
      <c r="TAI10" s="13"/>
      <c r="TAJ10"/>
      <c r="TAK10" s="13"/>
      <c r="TAL10"/>
      <c r="TAM10" s="13"/>
      <c r="TAN10"/>
      <c r="TAO10" s="13"/>
      <c r="TAP10"/>
      <c r="TAQ10" s="13"/>
      <c r="TAR10"/>
      <c r="TAS10" s="13"/>
      <c r="TAT10"/>
      <c r="TAU10" s="13"/>
      <c r="TAV10"/>
      <c r="TAW10" s="13"/>
      <c r="TAX10"/>
      <c r="TAY10" s="13"/>
      <c r="TAZ10"/>
      <c r="TBA10" s="13"/>
      <c r="TBB10"/>
      <c r="TBC10" s="13"/>
      <c r="TBD10"/>
      <c r="TBE10" s="13"/>
      <c r="TBF10"/>
      <c r="TBG10" s="13"/>
      <c r="TBH10"/>
      <c r="TBI10" s="13"/>
      <c r="TBJ10"/>
      <c r="TBK10" s="13"/>
      <c r="TBL10"/>
      <c r="TBM10" s="13"/>
      <c r="TBN10"/>
      <c r="TBO10" s="13"/>
      <c r="TBP10"/>
      <c r="TBQ10" s="13"/>
      <c r="TBR10"/>
      <c r="TBS10" s="13"/>
      <c r="TBT10"/>
      <c r="TBU10" s="13"/>
      <c r="TBV10"/>
      <c r="TBW10" s="13"/>
      <c r="TBX10"/>
      <c r="TBY10" s="13"/>
      <c r="TBZ10"/>
      <c r="TCA10" s="13"/>
      <c r="TCB10"/>
      <c r="TCC10" s="13"/>
      <c r="TCD10"/>
      <c r="TCE10" s="13"/>
      <c r="TCF10"/>
      <c r="TCG10" s="13"/>
      <c r="TCH10"/>
      <c r="TCI10" s="13"/>
      <c r="TCJ10"/>
      <c r="TCK10" s="13"/>
      <c r="TCL10"/>
      <c r="TCM10" s="13"/>
      <c r="TCN10"/>
      <c r="TCO10" s="13"/>
      <c r="TCP10"/>
      <c r="TCQ10" s="13"/>
      <c r="TCR10"/>
      <c r="TCS10" s="13"/>
      <c r="TCT10"/>
      <c r="TCU10" s="13"/>
      <c r="TCV10"/>
      <c r="TCW10" s="13"/>
      <c r="TCX10"/>
      <c r="TCY10" s="13"/>
      <c r="TCZ10"/>
      <c r="TDA10" s="13"/>
      <c r="TDB10"/>
      <c r="TDC10" s="13"/>
      <c r="TDD10"/>
      <c r="TDE10" s="13"/>
      <c r="TDF10"/>
      <c r="TDG10" s="13"/>
      <c r="TDH10"/>
      <c r="TDI10" s="13"/>
      <c r="TDJ10"/>
      <c r="TDK10" s="13"/>
      <c r="TDL10"/>
      <c r="TDM10" s="13"/>
      <c r="TDN10"/>
      <c r="TDO10" s="13"/>
      <c r="TDP10"/>
      <c r="TDQ10" s="13"/>
      <c r="TDR10"/>
      <c r="TDS10" s="13"/>
      <c r="TDT10"/>
      <c r="TDU10" s="13"/>
      <c r="TDV10"/>
      <c r="TDW10" s="13"/>
      <c r="TDX10"/>
      <c r="TDY10" s="13"/>
      <c r="TDZ10"/>
      <c r="TEA10" s="13"/>
      <c r="TEB10"/>
      <c r="TEC10" s="13"/>
      <c r="TED10"/>
      <c r="TEE10" s="13"/>
      <c r="TEF10"/>
      <c r="TEG10" s="13"/>
      <c r="TEH10"/>
      <c r="TEI10" s="13"/>
      <c r="TEJ10"/>
      <c r="TEK10" s="13"/>
      <c r="TEL10"/>
      <c r="TEM10" s="13"/>
      <c r="TEN10"/>
      <c r="TEO10" s="13"/>
      <c r="TEP10"/>
      <c r="TEQ10" s="13"/>
      <c r="TER10"/>
      <c r="TES10" s="13"/>
      <c r="TET10"/>
      <c r="TEU10" s="13"/>
      <c r="TEV10"/>
      <c r="TEW10" s="13"/>
      <c r="TEX10"/>
      <c r="TEY10" s="13"/>
      <c r="TEZ10"/>
      <c r="TFA10" s="13"/>
      <c r="TFB10"/>
      <c r="TFC10" s="13"/>
      <c r="TFD10"/>
      <c r="TFE10" s="13"/>
      <c r="TFF10"/>
      <c r="TFG10" s="13"/>
      <c r="TFH10"/>
      <c r="TFI10" s="13"/>
      <c r="TFJ10"/>
      <c r="TFK10" s="13"/>
      <c r="TFL10"/>
      <c r="TFM10" s="13"/>
      <c r="TFN10"/>
      <c r="TFO10" s="13"/>
      <c r="TFP10"/>
      <c r="TFQ10" s="13"/>
      <c r="TFR10"/>
      <c r="TFS10" s="13"/>
      <c r="TFT10"/>
      <c r="TFU10" s="13"/>
      <c r="TFV10"/>
      <c r="TFW10" s="13"/>
      <c r="TFX10"/>
      <c r="TFY10" s="13"/>
      <c r="TFZ10"/>
      <c r="TGA10" s="13"/>
      <c r="TGB10"/>
      <c r="TGC10" s="13"/>
      <c r="TGD10"/>
      <c r="TGE10" s="13"/>
      <c r="TGF10"/>
      <c r="TGG10" s="13"/>
      <c r="TGH10"/>
      <c r="TGI10" s="13"/>
      <c r="TGJ10"/>
      <c r="TGK10" s="13"/>
      <c r="TGL10"/>
      <c r="TGM10" s="13"/>
      <c r="TGN10"/>
      <c r="TGO10" s="13"/>
      <c r="TGP10"/>
      <c r="TGQ10" s="13"/>
      <c r="TGR10"/>
      <c r="TGS10" s="13"/>
      <c r="TGT10"/>
      <c r="TGU10" s="13"/>
      <c r="TGV10"/>
      <c r="TGW10" s="13"/>
      <c r="TGX10"/>
      <c r="TGY10" s="13"/>
      <c r="TGZ10"/>
      <c r="THA10" s="13"/>
      <c r="THB10"/>
      <c r="THC10" s="13"/>
      <c r="THD10"/>
      <c r="THE10" s="13"/>
      <c r="THF10"/>
      <c r="THG10" s="13"/>
      <c r="THH10"/>
      <c r="THI10" s="13"/>
      <c r="THJ10"/>
      <c r="THK10" s="13"/>
      <c r="THL10"/>
      <c r="THM10" s="13"/>
      <c r="THN10"/>
      <c r="THO10" s="13"/>
      <c r="THP10"/>
      <c r="THQ10" s="13"/>
      <c r="THR10"/>
      <c r="THS10" s="13"/>
      <c r="THT10"/>
      <c r="THU10" s="13"/>
      <c r="THV10"/>
      <c r="THW10" s="13"/>
      <c r="THX10"/>
      <c r="THY10" s="13"/>
      <c r="THZ10"/>
      <c r="TIA10" s="13"/>
      <c r="TIB10"/>
      <c r="TIC10" s="13"/>
      <c r="TID10"/>
      <c r="TIE10" s="13"/>
      <c r="TIF10"/>
      <c r="TIG10" s="13"/>
      <c r="TIH10"/>
      <c r="TII10" s="13"/>
      <c r="TIJ10"/>
      <c r="TIK10" s="13"/>
      <c r="TIL10"/>
      <c r="TIM10" s="13"/>
      <c r="TIN10"/>
      <c r="TIO10" s="13"/>
      <c r="TIP10"/>
      <c r="TIQ10" s="13"/>
      <c r="TIR10"/>
      <c r="TIS10" s="13"/>
      <c r="TIT10"/>
      <c r="TIU10" s="13"/>
      <c r="TIV10"/>
      <c r="TIW10" s="13"/>
      <c r="TIX10"/>
      <c r="TIY10" s="13"/>
      <c r="TIZ10"/>
      <c r="TJA10" s="13"/>
      <c r="TJB10"/>
      <c r="TJC10" s="13"/>
      <c r="TJD10"/>
      <c r="TJE10" s="13"/>
      <c r="TJF10"/>
      <c r="TJG10" s="13"/>
      <c r="TJH10"/>
      <c r="TJI10" s="13"/>
      <c r="TJJ10"/>
      <c r="TJK10" s="13"/>
      <c r="TJL10"/>
      <c r="TJM10" s="13"/>
      <c r="TJN10"/>
      <c r="TJO10" s="13"/>
      <c r="TJP10"/>
      <c r="TJQ10" s="13"/>
      <c r="TJR10"/>
      <c r="TJS10" s="13"/>
      <c r="TJT10"/>
      <c r="TJU10" s="13"/>
      <c r="TJV10"/>
      <c r="TJW10" s="13"/>
      <c r="TJX10"/>
      <c r="TJY10" s="13"/>
      <c r="TJZ10"/>
      <c r="TKA10" s="13"/>
      <c r="TKB10"/>
      <c r="TKC10" s="13"/>
      <c r="TKD10"/>
      <c r="TKE10" s="13"/>
      <c r="TKF10"/>
      <c r="TKG10" s="13"/>
      <c r="TKH10"/>
      <c r="TKI10" s="13"/>
      <c r="TKJ10"/>
      <c r="TKK10" s="13"/>
      <c r="TKL10"/>
      <c r="TKM10" s="13"/>
      <c r="TKN10"/>
      <c r="TKO10" s="13"/>
      <c r="TKP10"/>
      <c r="TKQ10" s="13"/>
      <c r="TKR10"/>
      <c r="TKS10" s="13"/>
      <c r="TKT10"/>
      <c r="TKU10" s="13"/>
      <c r="TKV10"/>
      <c r="TKW10" s="13"/>
      <c r="TKX10"/>
      <c r="TKY10" s="13"/>
      <c r="TKZ10"/>
      <c r="TLA10" s="13"/>
      <c r="TLB10"/>
      <c r="TLC10" s="13"/>
      <c r="TLD10"/>
      <c r="TLE10" s="13"/>
      <c r="TLF10"/>
      <c r="TLG10" s="13"/>
      <c r="TLH10"/>
      <c r="TLI10" s="13"/>
      <c r="TLJ10"/>
      <c r="TLK10" s="13"/>
      <c r="TLL10"/>
      <c r="TLM10" s="13"/>
      <c r="TLN10"/>
      <c r="TLO10" s="13"/>
      <c r="TLP10"/>
      <c r="TLQ10" s="13"/>
      <c r="TLR10"/>
      <c r="TLS10" s="13"/>
      <c r="TLT10"/>
      <c r="TLU10" s="13"/>
      <c r="TLV10"/>
      <c r="TLW10" s="13"/>
      <c r="TLX10"/>
      <c r="TLY10" s="13"/>
      <c r="TLZ10"/>
      <c r="TMA10" s="13"/>
      <c r="TMB10"/>
      <c r="TMC10" s="13"/>
      <c r="TMD10"/>
      <c r="TME10" s="13"/>
      <c r="TMF10"/>
      <c r="TMG10" s="13"/>
      <c r="TMH10"/>
      <c r="TMI10" s="13"/>
      <c r="TMJ10"/>
      <c r="TMK10" s="13"/>
      <c r="TML10"/>
      <c r="TMM10" s="13"/>
      <c r="TMN10"/>
      <c r="TMO10" s="13"/>
      <c r="TMP10"/>
      <c r="TMQ10" s="13"/>
      <c r="TMR10"/>
      <c r="TMS10" s="13"/>
      <c r="TMT10"/>
      <c r="TMU10" s="13"/>
      <c r="TMV10"/>
      <c r="TMW10" s="13"/>
      <c r="TMX10"/>
      <c r="TMY10" s="13"/>
      <c r="TMZ10"/>
      <c r="TNA10" s="13"/>
      <c r="TNB10"/>
      <c r="TNC10" s="13"/>
      <c r="TND10"/>
      <c r="TNE10" s="13"/>
      <c r="TNF10"/>
      <c r="TNG10" s="13"/>
      <c r="TNH10"/>
      <c r="TNI10" s="13"/>
      <c r="TNJ10"/>
      <c r="TNK10" s="13"/>
      <c r="TNL10"/>
      <c r="TNM10" s="13"/>
      <c r="TNN10"/>
      <c r="TNO10" s="13"/>
      <c r="TNP10"/>
      <c r="TNQ10" s="13"/>
      <c r="TNR10"/>
      <c r="TNS10" s="13"/>
      <c r="TNT10"/>
      <c r="TNU10" s="13"/>
      <c r="TNV10"/>
      <c r="TNW10" s="13"/>
      <c r="TNX10"/>
      <c r="TNY10" s="13"/>
      <c r="TNZ10"/>
      <c r="TOA10" s="13"/>
      <c r="TOB10"/>
      <c r="TOC10" s="13"/>
      <c r="TOD10"/>
      <c r="TOE10" s="13"/>
      <c r="TOF10"/>
      <c r="TOG10" s="13"/>
      <c r="TOH10"/>
      <c r="TOI10" s="13"/>
      <c r="TOJ10"/>
      <c r="TOK10" s="13"/>
      <c r="TOL10"/>
      <c r="TOM10" s="13"/>
      <c r="TON10"/>
      <c r="TOO10" s="13"/>
      <c r="TOP10"/>
      <c r="TOQ10" s="13"/>
      <c r="TOR10"/>
      <c r="TOS10" s="13"/>
      <c r="TOT10"/>
      <c r="TOU10" s="13"/>
      <c r="TOV10"/>
      <c r="TOW10" s="13"/>
      <c r="TOX10"/>
      <c r="TOY10" s="13"/>
      <c r="TOZ10"/>
      <c r="TPA10" s="13"/>
      <c r="TPB10"/>
      <c r="TPC10" s="13"/>
      <c r="TPD10"/>
      <c r="TPE10" s="13"/>
      <c r="TPF10"/>
      <c r="TPG10" s="13"/>
      <c r="TPH10"/>
      <c r="TPI10" s="13"/>
      <c r="TPJ10"/>
      <c r="TPK10" s="13"/>
      <c r="TPL10"/>
      <c r="TPM10" s="13"/>
      <c r="TPN10"/>
      <c r="TPO10" s="13"/>
      <c r="TPP10"/>
      <c r="TPQ10" s="13"/>
      <c r="TPR10"/>
      <c r="TPS10" s="13"/>
      <c r="TPT10"/>
      <c r="TPU10" s="13"/>
      <c r="TPV10"/>
      <c r="TPW10" s="13"/>
      <c r="TPX10"/>
      <c r="TPY10" s="13"/>
      <c r="TPZ10"/>
      <c r="TQA10" s="13"/>
      <c r="TQB10"/>
      <c r="TQC10" s="13"/>
      <c r="TQD10"/>
      <c r="TQE10" s="13"/>
      <c r="TQF10"/>
      <c r="TQG10" s="13"/>
      <c r="TQH10"/>
      <c r="TQI10" s="13"/>
      <c r="TQJ10"/>
      <c r="TQK10" s="13"/>
      <c r="TQL10"/>
      <c r="TQM10" s="13"/>
      <c r="TQN10"/>
      <c r="TQO10" s="13"/>
      <c r="TQP10"/>
      <c r="TQQ10" s="13"/>
      <c r="TQR10"/>
      <c r="TQS10" s="13"/>
      <c r="TQT10"/>
      <c r="TQU10" s="13"/>
      <c r="TQV10"/>
      <c r="TQW10" s="13"/>
      <c r="TQX10"/>
      <c r="TQY10" s="13"/>
      <c r="TQZ10"/>
      <c r="TRA10" s="13"/>
      <c r="TRB10"/>
      <c r="TRC10" s="13"/>
      <c r="TRD10"/>
      <c r="TRE10" s="13"/>
      <c r="TRF10"/>
      <c r="TRG10" s="13"/>
      <c r="TRH10"/>
      <c r="TRI10" s="13"/>
      <c r="TRJ10"/>
      <c r="TRK10" s="13"/>
      <c r="TRL10"/>
      <c r="TRM10" s="13"/>
      <c r="TRN10"/>
      <c r="TRO10" s="13"/>
      <c r="TRP10"/>
      <c r="TRQ10" s="13"/>
      <c r="TRR10"/>
      <c r="TRS10" s="13"/>
      <c r="TRT10"/>
      <c r="TRU10" s="13"/>
      <c r="TRV10"/>
      <c r="TRW10" s="13"/>
      <c r="TRX10"/>
      <c r="TRY10" s="13"/>
      <c r="TRZ10"/>
      <c r="TSA10" s="13"/>
      <c r="TSB10"/>
      <c r="TSC10" s="13"/>
      <c r="TSD10"/>
      <c r="TSE10" s="13"/>
      <c r="TSF10"/>
      <c r="TSG10" s="13"/>
      <c r="TSH10"/>
      <c r="TSI10" s="13"/>
      <c r="TSJ10"/>
      <c r="TSK10" s="13"/>
      <c r="TSL10"/>
      <c r="TSM10" s="13"/>
      <c r="TSN10"/>
      <c r="TSO10" s="13"/>
      <c r="TSP10"/>
      <c r="TSQ10" s="13"/>
      <c r="TSR10"/>
      <c r="TSS10" s="13"/>
      <c r="TST10"/>
      <c r="TSU10" s="13"/>
      <c r="TSV10"/>
      <c r="TSW10" s="13"/>
      <c r="TSX10"/>
      <c r="TSY10" s="13"/>
      <c r="TSZ10"/>
      <c r="TTA10" s="13"/>
      <c r="TTB10"/>
      <c r="TTC10" s="13"/>
      <c r="TTD10"/>
      <c r="TTE10" s="13"/>
      <c r="TTF10"/>
      <c r="TTG10" s="13"/>
      <c r="TTH10"/>
      <c r="TTI10" s="13"/>
      <c r="TTJ10"/>
      <c r="TTK10" s="13"/>
      <c r="TTL10"/>
      <c r="TTM10" s="13"/>
      <c r="TTN10"/>
      <c r="TTO10" s="13"/>
      <c r="TTP10"/>
      <c r="TTQ10" s="13"/>
      <c r="TTR10"/>
      <c r="TTS10" s="13"/>
      <c r="TTT10"/>
      <c r="TTU10" s="13"/>
      <c r="TTV10"/>
      <c r="TTW10" s="13"/>
      <c r="TTX10"/>
      <c r="TTY10" s="13"/>
      <c r="TTZ10"/>
      <c r="TUA10" s="13"/>
      <c r="TUB10"/>
      <c r="TUC10" s="13"/>
      <c r="TUD10"/>
      <c r="TUE10" s="13"/>
      <c r="TUF10"/>
      <c r="TUG10" s="13"/>
      <c r="TUH10"/>
      <c r="TUI10" s="13"/>
      <c r="TUJ10"/>
      <c r="TUK10" s="13"/>
      <c r="TUL10"/>
      <c r="TUM10" s="13"/>
      <c r="TUN10"/>
      <c r="TUO10" s="13"/>
      <c r="TUP10"/>
      <c r="TUQ10" s="13"/>
      <c r="TUR10"/>
      <c r="TUS10" s="13"/>
      <c r="TUT10"/>
      <c r="TUU10" s="13"/>
      <c r="TUV10"/>
      <c r="TUW10" s="13"/>
      <c r="TUX10"/>
      <c r="TUY10" s="13"/>
      <c r="TUZ10"/>
      <c r="TVA10" s="13"/>
      <c r="TVB10"/>
      <c r="TVC10" s="13"/>
      <c r="TVD10"/>
      <c r="TVE10" s="13"/>
      <c r="TVF10"/>
      <c r="TVG10" s="13"/>
      <c r="TVH10"/>
      <c r="TVI10" s="13"/>
      <c r="TVJ10"/>
      <c r="TVK10" s="13"/>
      <c r="TVL10"/>
      <c r="TVM10" s="13"/>
      <c r="TVN10"/>
      <c r="TVO10" s="13"/>
      <c r="TVP10"/>
      <c r="TVQ10" s="13"/>
      <c r="TVR10"/>
      <c r="TVS10" s="13"/>
      <c r="TVT10"/>
      <c r="TVU10" s="13"/>
      <c r="TVV10"/>
      <c r="TVW10" s="13"/>
      <c r="TVX10"/>
      <c r="TVY10" s="13"/>
      <c r="TVZ10"/>
      <c r="TWA10" s="13"/>
      <c r="TWB10"/>
      <c r="TWC10" s="13"/>
      <c r="TWD10"/>
      <c r="TWE10" s="13"/>
      <c r="TWF10"/>
      <c r="TWG10" s="13"/>
      <c r="TWH10"/>
      <c r="TWI10" s="13"/>
      <c r="TWJ10"/>
      <c r="TWK10" s="13"/>
      <c r="TWL10"/>
      <c r="TWM10" s="13"/>
      <c r="TWN10"/>
      <c r="TWO10" s="13"/>
      <c r="TWP10"/>
      <c r="TWQ10" s="13"/>
      <c r="TWR10"/>
      <c r="TWS10" s="13"/>
      <c r="TWT10"/>
      <c r="TWU10" s="13"/>
      <c r="TWV10"/>
      <c r="TWW10" s="13"/>
      <c r="TWX10"/>
      <c r="TWY10" s="13"/>
      <c r="TWZ10"/>
      <c r="TXA10" s="13"/>
      <c r="TXB10"/>
      <c r="TXC10" s="13"/>
      <c r="TXD10"/>
      <c r="TXE10" s="13"/>
      <c r="TXF10"/>
      <c r="TXG10" s="13"/>
      <c r="TXH10"/>
      <c r="TXI10" s="13"/>
      <c r="TXJ10"/>
      <c r="TXK10" s="13"/>
      <c r="TXL10"/>
      <c r="TXM10" s="13"/>
      <c r="TXN10"/>
      <c r="TXO10" s="13"/>
      <c r="TXP10"/>
      <c r="TXQ10" s="13"/>
      <c r="TXR10"/>
      <c r="TXS10" s="13"/>
      <c r="TXT10"/>
      <c r="TXU10" s="13"/>
      <c r="TXV10"/>
      <c r="TXW10" s="13"/>
      <c r="TXX10"/>
      <c r="TXY10" s="13"/>
      <c r="TXZ10"/>
      <c r="TYA10" s="13"/>
      <c r="TYB10"/>
      <c r="TYC10" s="13"/>
      <c r="TYD10"/>
      <c r="TYE10" s="13"/>
      <c r="TYF10"/>
      <c r="TYG10" s="13"/>
      <c r="TYH10"/>
      <c r="TYI10" s="13"/>
      <c r="TYJ10"/>
      <c r="TYK10" s="13"/>
      <c r="TYL10"/>
      <c r="TYM10" s="13"/>
      <c r="TYN10"/>
      <c r="TYO10" s="13"/>
      <c r="TYP10"/>
      <c r="TYQ10" s="13"/>
      <c r="TYR10"/>
      <c r="TYS10" s="13"/>
      <c r="TYT10"/>
      <c r="TYU10" s="13"/>
      <c r="TYV10"/>
      <c r="TYW10" s="13"/>
      <c r="TYX10"/>
      <c r="TYY10" s="13"/>
      <c r="TYZ10"/>
      <c r="TZA10" s="13"/>
      <c r="TZB10"/>
      <c r="TZC10" s="13"/>
      <c r="TZD10"/>
      <c r="TZE10" s="13"/>
      <c r="TZF10"/>
      <c r="TZG10" s="13"/>
      <c r="TZH10"/>
      <c r="TZI10" s="13"/>
      <c r="TZJ10"/>
      <c r="TZK10" s="13"/>
      <c r="TZL10"/>
      <c r="TZM10" s="13"/>
      <c r="TZN10"/>
      <c r="TZO10" s="13"/>
      <c r="TZP10"/>
      <c r="TZQ10" s="13"/>
      <c r="TZR10"/>
      <c r="TZS10" s="13"/>
      <c r="TZT10"/>
      <c r="TZU10" s="13"/>
      <c r="TZV10"/>
      <c r="TZW10" s="13"/>
      <c r="TZX10"/>
      <c r="TZY10" s="13"/>
      <c r="TZZ10"/>
      <c r="UAA10" s="13"/>
      <c r="UAB10"/>
      <c r="UAC10" s="13"/>
      <c r="UAD10"/>
      <c r="UAE10" s="13"/>
      <c r="UAF10"/>
      <c r="UAG10" s="13"/>
      <c r="UAH10"/>
      <c r="UAI10" s="13"/>
      <c r="UAJ10"/>
      <c r="UAK10" s="13"/>
      <c r="UAL10"/>
      <c r="UAM10" s="13"/>
      <c r="UAN10"/>
      <c r="UAO10" s="13"/>
      <c r="UAP10"/>
      <c r="UAQ10" s="13"/>
      <c r="UAR10"/>
      <c r="UAS10" s="13"/>
      <c r="UAT10"/>
      <c r="UAU10" s="13"/>
      <c r="UAV10"/>
      <c r="UAW10" s="13"/>
      <c r="UAX10"/>
      <c r="UAY10" s="13"/>
      <c r="UAZ10"/>
      <c r="UBA10" s="13"/>
      <c r="UBB10"/>
      <c r="UBC10" s="13"/>
      <c r="UBD10"/>
      <c r="UBE10" s="13"/>
      <c r="UBF10"/>
      <c r="UBG10" s="13"/>
      <c r="UBH10"/>
      <c r="UBI10" s="13"/>
      <c r="UBJ10"/>
      <c r="UBK10" s="13"/>
      <c r="UBL10"/>
      <c r="UBM10" s="13"/>
      <c r="UBN10"/>
      <c r="UBO10" s="13"/>
      <c r="UBP10"/>
      <c r="UBQ10" s="13"/>
      <c r="UBR10"/>
      <c r="UBS10" s="13"/>
      <c r="UBT10"/>
      <c r="UBU10" s="13"/>
      <c r="UBV10"/>
      <c r="UBW10" s="13"/>
      <c r="UBX10"/>
      <c r="UBY10" s="13"/>
      <c r="UBZ10"/>
      <c r="UCA10" s="13"/>
      <c r="UCB10"/>
      <c r="UCC10" s="13"/>
      <c r="UCD10"/>
      <c r="UCE10" s="13"/>
      <c r="UCF10"/>
      <c r="UCG10" s="13"/>
      <c r="UCH10"/>
      <c r="UCI10" s="13"/>
      <c r="UCJ10"/>
      <c r="UCK10" s="13"/>
      <c r="UCL10"/>
      <c r="UCM10" s="13"/>
      <c r="UCN10"/>
      <c r="UCO10" s="13"/>
      <c r="UCP10"/>
      <c r="UCQ10" s="13"/>
      <c r="UCR10"/>
      <c r="UCS10" s="13"/>
      <c r="UCT10"/>
      <c r="UCU10" s="13"/>
      <c r="UCV10"/>
      <c r="UCW10" s="13"/>
      <c r="UCX10"/>
      <c r="UCY10" s="13"/>
      <c r="UCZ10"/>
      <c r="UDA10" s="13"/>
      <c r="UDB10"/>
      <c r="UDC10" s="13"/>
      <c r="UDD10"/>
      <c r="UDE10" s="13"/>
      <c r="UDF10"/>
      <c r="UDG10" s="13"/>
      <c r="UDH10"/>
      <c r="UDI10" s="13"/>
      <c r="UDJ10"/>
      <c r="UDK10" s="13"/>
      <c r="UDL10"/>
      <c r="UDM10" s="13"/>
      <c r="UDN10"/>
      <c r="UDO10" s="13"/>
      <c r="UDP10"/>
      <c r="UDQ10" s="13"/>
      <c r="UDR10"/>
      <c r="UDS10" s="13"/>
      <c r="UDT10"/>
      <c r="UDU10" s="13"/>
      <c r="UDV10"/>
      <c r="UDW10" s="13"/>
      <c r="UDX10"/>
      <c r="UDY10" s="13"/>
      <c r="UDZ10"/>
      <c r="UEA10" s="13"/>
      <c r="UEB10"/>
      <c r="UEC10" s="13"/>
      <c r="UED10"/>
      <c r="UEE10" s="13"/>
      <c r="UEF10"/>
      <c r="UEG10" s="13"/>
      <c r="UEH10"/>
      <c r="UEI10" s="13"/>
      <c r="UEJ10"/>
      <c r="UEK10" s="13"/>
      <c r="UEL10"/>
      <c r="UEM10" s="13"/>
      <c r="UEN10"/>
      <c r="UEO10" s="13"/>
      <c r="UEP10"/>
      <c r="UEQ10" s="13"/>
      <c r="UER10"/>
      <c r="UES10" s="13"/>
      <c r="UET10"/>
      <c r="UEU10" s="13"/>
      <c r="UEV10"/>
      <c r="UEW10" s="13"/>
      <c r="UEX10"/>
      <c r="UEY10" s="13"/>
      <c r="UEZ10"/>
      <c r="UFA10" s="13"/>
      <c r="UFB10"/>
      <c r="UFC10" s="13"/>
      <c r="UFD10"/>
      <c r="UFE10" s="13"/>
      <c r="UFF10"/>
      <c r="UFG10" s="13"/>
      <c r="UFH10"/>
      <c r="UFI10" s="13"/>
      <c r="UFJ10"/>
      <c r="UFK10" s="13"/>
      <c r="UFL10"/>
      <c r="UFM10" s="13"/>
      <c r="UFN10"/>
      <c r="UFO10" s="13"/>
      <c r="UFP10"/>
      <c r="UFQ10" s="13"/>
      <c r="UFR10"/>
      <c r="UFS10" s="13"/>
      <c r="UFT10"/>
      <c r="UFU10" s="13"/>
      <c r="UFV10"/>
      <c r="UFW10" s="13"/>
      <c r="UFX10"/>
      <c r="UFY10" s="13"/>
      <c r="UFZ10"/>
      <c r="UGA10" s="13"/>
      <c r="UGB10"/>
      <c r="UGC10" s="13"/>
      <c r="UGD10"/>
      <c r="UGE10" s="13"/>
      <c r="UGF10"/>
      <c r="UGG10" s="13"/>
      <c r="UGH10"/>
      <c r="UGI10" s="13"/>
      <c r="UGJ10"/>
      <c r="UGK10" s="13"/>
      <c r="UGL10"/>
      <c r="UGM10" s="13"/>
      <c r="UGN10"/>
      <c r="UGO10" s="13"/>
      <c r="UGP10"/>
      <c r="UGQ10" s="13"/>
      <c r="UGR10"/>
      <c r="UGS10" s="13"/>
      <c r="UGT10"/>
      <c r="UGU10" s="13"/>
      <c r="UGV10"/>
      <c r="UGW10" s="13"/>
      <c r="UGX10"/>
      <c r="UGY10" s="13"/>
      <c r="UGZ10"/>
      <c r="UHA10" s="13"/>
      <c r="UHB10"/>
      <c r="UHC10" s="13"/>
      <c r="UHD10"/>
      <c r="UHE10" s="13"/>
      <c r="UHF10"/>
      <c r="UHG10" s="13"/>
      <c r="UHH10"/>
      <c r="UHI10" s="13"/>
      <c r="UHJ10"/>
      <c r="UHK10" s="13"/>
      <c r="UHL10"/>
      <c r="UHM10" s="13"/>
      <c r="UHN10"/>
      <c r="UHO10" s="13"/>
      <c r="UHP10"/>
      <c r="UHQ10" s="13"/>
      <c r="UHR10"/>
      <c r="UHS10" s="13"/>
      <c r="UHT10"/>
      <c r="UHU10" s="13"/>
      <c r="UHV10"/>
      <c r="UHW10" s="13"/>
      <c r="UHX10"/>
      <c r="UHY10" s="13"/>
      <c r="UHZ10"/>
      <c r="UIA10" s="13"/>
      <c r="UIB10"/>
      <c r="UIC10" s="13"/>
      <c r="UID10"/>
      <c r="UIE10" s="13"/>
      <c r="UIF10"/>
      <c r="UIG10" s="13"/>
      <c r="UIH10"/>
      <c r="UII10" s="13"/>
      <c r="UIJ10"/>
      <c r="UIK10" s="13"/>
      <c r="UIL10"/>
      <c r="UIM10" s="13"/>
      <c r="UIN10"/>
      <c r="UIO10" s="13"/>
      <c r="UIP10"/>
      <c r="UIQ10" s="13"/>
      <c r="UIR10"/>
      <c r="UIS10" s="13"/>
      <c r="UIT10"/>
      <c r="UIU10" s="13"/>
      <c r="UIV10"/>
      <c r="UIW10" s="13"/>
      <c r="UIX10"/>
      <c r="UIY10" s="13"/>
      <c r="UIZ10"/>
      <c r="UJA10" s="13"/>
      <c r="UJB10"/>
      <c r="UJC10" s="13"/>
      <c r="UJD10"/>
      <c r="UJE10" s="13"/>
      <c r="UJF10"/>
      <c r="UJG10" s="13"/>
      <c r="UJH10"/>
      <c r="UJI10" s="13"/>
      <c r="UJJ10"/>
      <c r="UJK10" s="13"/>
      <c r="UJL10"/>
      <c r="UJM10" s="13"/>
      <c r="UJN10"/>
      <c r="UJO10" s="13"/>
      <c r="UJP10"/>
      <c r="UJQ10" s="13"/>
      <c r="UJR10"/>
      <c r="UJS10" s="13"/>
      <c r="UJT10"/>
      <c r="UJU10" s="13"/>
      <c r="UJV10"/>
      <c r="UJW10" s="13"/>
      <c r="UJX10"/>
      <c r="UJY10" s="13"/>
      <c r="UJZ10"/>
      <c r="UKA10" s="13"/>
      <c r="UKB10"/>
      <c r="UKC10" s="13"/>
      <c r="UKD10"/>
      <c r="UKE10" s="13"/>
      <c r="UKF10"/>
      <c r="UKG10" s="13"/>
      <c r="UKH10"/>
      <c r="UKI10" s="13"/>
      <c r="UKJ10"/>
      <c r="UKK10" s="13"/>
      <c r="UKL10"/>
      <c r="UKM10" s="13"/>
      <c r="UKN10"/>
      <c r="UKO10" s="13"/>
      <c r="UKP10"/>
      <c r="UKQ10" s="13"/>
      <c r="UKR10"/>
      <c r="UKS10" s="13"/>
      <c r="UKT10"/>
      <c r="UKU10" s="13"/>
      <c r="UKV10"/>
      <c r="UKW10" s="13"/>
      <c r="UKX10"/>
      <c r="UKY10" s="13"/>
      <c r="UKZ10"/>
      <c r="ULA10" s="13"/>
      <c r="ULB10"/>
      <c r="ULC10" s="13"/>
      <c r="ULD10"/>
      <c r="ULE10" s="13"/>
      <c r="ULF10"/>
      <c r="ULG10" s="13"/>
      <c r="ULH10"/>
      <c r="ULI10" s="13"/>
      <c r="ULJ10"/>
      <c r="ULK10" s="13"/>
      <c r="ULL10"/>
      <c r="ULM10" s="13"/>
      <c r="ULN10"/>
      <c r="ULO10" s="13"/>
      <c r="ULP10"/>
      <c r="ULQ10" s="13"/>
      <c r="ULR10"/>
      <c r="ULS10" s="13"/>
      <c r="ULT10"/>
      <c r="ULU10" s="13"/>
      <c r="ULV10"/>
      <c r="ULW10" s="13"/>
      <c r="ULX10"/>
      <c r="ULY10" s="13"/>
      <c r="ULZ10"/>
      <c r="UMA10" s="13"/>
      <c r="UMB10"/>
      <c r="UMC10" s="13"/>
      <c r="UMD10"/>
      <c r="UME10" s="13"/>
      <c r="UMF10"/>
      <c r="UMG10" s="13"/>
      <c r="UMH10"/>
      <c r="UMI10" s="13"/>
      <c r="UMJ10"/>
      <c r="UMK10" s="13"/>
      <c r="UML10"/>
      <c r="UMM10" s="13"/>
      <c r="UMN10"/>
      <c r="UMO10" s="13"/>
      <c r="UMP10"/>
      <c r="UMQ10" s="13"/>
      <c r="UMR10"/>
      <c r="UMS10" s="13"/>
      <c r="UMT10"/>
      <c r="UMU10" s="13"/>
      <c r="UMV10"/>
      <c r="UMW10" s="13"/>
      <c r="UMX10"/>
      <c r="UMY10" s="13"/>
      <c r="UMZ10"/>
      <c r="UNA10" s="13"/>
      <c r="UNB10"/>
      <c r="UNC10" s="13"/>
      <c r="UND10"/>
      <c r="UNE10" s="13"/>
      <c r="UNF10"/>
      <c r="UNG10" s="13"/>
      <c r="UNH10"/>
      <c r="UNI10" s="13"/>
      <c r="UNJ10"/>
      <c r="UNK10" s="13"/>
      <c r="UNL10"/>
      <c r="UNM10" s="13"/>
      <c r="UNN10"/>
      <c r="UNO10" s="13"/>
      <c r="UNP10"/>
      <c r="UNQ10" s="13"/>
      <c r="UNR10"/>
      <c r="UNS10" s="13"/>
      <c r="UNT10"/>
      <c r="UNU10" s="13"/>
      <c r="UNV10"/>
      <c r="UNW10" s="13"/>
      <c r="UNX10"/>
      <c r="UNY10" s="13"/>
      <c r="UNZ10"/>
      <c r="UOA10" s="13"/>
      <c r="UOB10"/>
      <c r="UOC10" s="13"/>
      <c r="UOD10"/>
      <c r="UOE10" s="13"/>
      <c r="UOF10"/>
      <c r="UOG10" s="13"/>
      <c r="UOH10"/>
      <c r="UOI10" s="13"/>
      <c r="UOJ10"/>
      <c r="UOK10" s="13"/>
      <c r="UOL10"/>
      <c r="UOM10" s="13"/>
      <c r="UON10"/>
      <c r="UOO10" s="13"/>
      <c r="UOP10"/>
      <c r="UOQ10" s="13"/>
      <c r="UOR10"/>
      <c r="UOS10" s="13"/>
      <c r="UOT10"/>
      <c r="UOU10" s="13"/>
      <c r="UOV10"/>
      <c r="UOW10" s="13"/>
      <c r="UOX10"/>
      <c r="UOY10" s="13"/>
      <c r="UOZ10"/>
      <c r="UPA10" s="13"/>
      <c r="UPB10"/>
      <c r="UPC10" s="13"/>
      <c r="UPD10"/>
      <c r="UPE10" s="13"/>
      <c r="UPF10"/>
      <c r="UPG10" s="13"/>
      <c r="UPH10"/>
      <c r="UPI10" s="13"/>
      <c r="UPJ10"/>
      <c r="UPK10" s="13"/>
      <c r="UPL10"/>
      <c r="UPM10" s="13"/>
      <c r="UPN10"/>
      <c r="UPO10" s="13"/>
      <c r="UPP10"/>
      <c r="UPQ10" s="13"/>
      <c r="UPR10"/>
      <c r="UPS10" s="13"/>
      <c r="UPT10"/>
      <c r="UPU10" s="13"/>
      <c r="UPV10"/>
      <c r="UPW10" s="13"/>
      <c r="UPX10"/>
      <c r="UPY10" s="13"/>
      <c r="UPZ10"/>
      <c r="UQA10" s="13"/>
      <c r="UQB10"/>
      <c r="UQC10" s="13"/>
      <c r="UQD10"/>
      <c r="UQE10" s="13"/>
      <c r="UQF10"/>
      <c r="UQG10" s="13"/>
      <c r="UQH10"/>
      <c r="UQI10" s="13"/>
      <c r="UQJ10"/>
      <c r="UQK10" s="13"/>
      <c r="UQL10"/>
      <c r="UQM10" s="13"/>
      <c r="UQN10"/>
      <c r="UQO10" s="13"/>
      <c r="UQP10"/>
      <c r="UQQ10" s="13"/>
      <c r="UQR10"/>
      <c r="UQS10" s="13"/>
      <c r="UQT10"/>
      <c r="UQU10" s="13"/>
      <c r="UQV10"/>
      <c r="UQW10" s="13"/>
      <c r="UQX10"/>
      <c r="UQY10" s="13"/>
      <c r="UQZ10"/>
      <c r="URA10" s="13"/>
      <c r="URB10"/>
      <c r="URC10" s="13"/>
      <c r="URD10"/>
      <c r="URE10" s="13"/>
      <c r="URF10"/>
      <c r="URG10" s="13"/>
      <c r="URH10"/>
      <c r="URI10" s="13"/>
      <c r="URJ10"/>
      <c r="URK10" s="13"/>
      <c r="URL10"/>
      <c r="URM10" s="13"/>
      <c r="URN10"/>
      <c r="URO10" s="13"/>
      <c r="URP10"/>
      <c r="URQ10" s="13"/>
      <c r="URR10"/>
      <c r="URS10" s="13"/>
      <c r="URT10"/>
      <c r="URU10" s="13"/>
      <c r="URV10"/>
      <c r="URW10" s="13"/>
      <c r="URX10"/>
      <c r="URY10" s="13"/>
      <c r="URZ10"/>
      <c r="USA10" s="13"/>
      <c r="USB10"/>
      <c r="USC10" s="13"/>
      <c r="USD10"/>
      <c r="USE10" s="13"/>
      <c r="USF10"/>
      <c r="USG10" s="13"/>
      <c r="USH10"/>
      <c r="USI10" s="13"/>
      <c r="USJ10"/>
      <c r="USK10" s="13"/>
      <c r="USL10"/>
      <c r="USM10" s="13"/>
      <c r="USN10"/>
      <c r="USO10" s="13"/>
      <c r="USP10"/>
      <c r="USQ10" s="13"/>
      <c r="USR10"/>
      <c r="USS10" s="13"/>
      <c r="UST10"/>
      <c r="USU10" s="13"/>
      <c r="USV10"/>
      <c r="USW10" s="13"/>
      <c r="USX10"/>
      <c r="USY10" s="13"/>
      <c r="USZ10"/>
      <c r="UTA10" s="13"/>
      <c r="UTB10"/>
      <c r="UTC10" s="13"/>
      <c r="UTD10"/>
      <c r="UTE10" s="13"/>
      <c r="UTF10"/>
      <c r="UTG10" s="13"/>
      <c r="UTH10"/>
      <c r="UTI10" s="13"/>
      <c r="UTJ10"/>
      <c r="UTK10" s="13"/>
      <c r="UTL10"/>
      <c r="UTM10" s="13"/>
      <c r="UTN10"/>
      <c r="UTO10" s="13"/>
      <c r="UTP10"/>
      <c r="UTQ10" s="13"/>
      <c r="UTR10"/>
      <c r="UTS10" s="13"/>
      <c r="UTT10"/>
      <c r="UTU10" s="13"/>
      <c r="UTV10"/>
      <c r="UTW10" s="13"/>
      <c r="UTX10"/>
      <c r="UTY10" s="13"/>
      <c r="UTZ10"/>
      <c r="UUA10" s="13"/>
      <c r="UUB10"/>
      <c r="UUC10" s="13"/>
      <c r="UUD10"/>
      <c r="UUE10" s="13"/>
      <c r="UUF10"/>
      <c r="UUG10" s="13"/>
      <c r="UUH10"/>
      <c r="UUI10" s="13"/>
      <c r="UUJ10"/>
      <c r="UUK10" s="13"/>
      <c r="UUL10"/>
      <c r="UUM10" s="13"/>
      <c r="UUN10"/>
      <c r="UUO10" s="13"/>
      <c r="UUP10"/>
      <c r="UUQ10" s="13"/>
      <c r="UUR10"/>
      <c r="UUS10" s="13"/>
      <c r="UUT10"/>
      <c r="UUU10" s="13"/>
      <c r="UUV10"/>
      <c r="UUW10" s="13"/>
      <c r="UUX10"/>
      <c r="UUY10" s="13"/>
      <c r="UUZ10"/>
      <c r="UVA10" s="13"/>
      <c r="UVB10"/>
      <c r="UVC10" s="13"/>
      <c r="UVD10"/>
      <c r="UVE10" s="13"/>
      <c r="UVF10"/>
      <c r="UVG10" s="13"/>
      <c r="UVH10"/>
      <c r="UVI10" s="13"/>
      <c r="UVJ10"/>
      <c r="UVK10" s="13"/>
      <c r="UVL10"/>
      <c r="UVM10" s="13"/>
      <c r="UVN10"/>
      <c r="UVO10" s="13"/>
      <c r="UVP10"/>
      <c r="UVQ10" s="13"/>
      <c r="UVR10"/>
      <c r="UVS10" s="13"/>
      <c r="UVT10"/>
      <c r="UVU10" s="13"/>
      <c r="UVV10"/>
      <c r="UVW10" s="13"/>
      <c r="UVX10"/>
      <c r="UVY10" s="13"/>
      <c r="UVZ10"/>
      <c r="UWA10" s="13"/>
      <c r="UWB10"/>
      <c r="UWC10" s="13"/>
      <c r="UWD10"/>
      <c r="UWE10" s="13"/>
      <c r="UWF10"/>
      <c r="UWG10" s="13"/>
      <c r="UWH10"/>
      <c r="UWI10" s="13"/>
      <c r="UWJ10"/>
      <c r="UWK10" s="13"/>
      <c r="UWL10"/>
      <c r="UWM10" s="13"/>
      <c r="UWN10"/>
      <c r="UWO10" s="13"/>
      <c r="UWP10"/>
      <c r="UWQ10" s="13"/>
      <c r="UWR10"/>
      <c r="UWS10" s="13"/>
      <c r="UWT10"/>
      <c r="UWU10" s="13"/>
      <c r="UWV10"/>
      <c r="UWW10" s="13"/>
      <c r="UWX10"/>
      <c r="UWY10" s="13"/>
      <c r="UWZ10"/>
      <c r="UXA10" s="13"/>
      <c r="UXB10"/>
      <c r="UXC10" s="13"/>
      <c r="UXD10"/>
      <c r="UXE10" s="13"/>
      <c r="UXF10"/>
      <c r="UXG10" s="13"/>
      <c r="UXH10"/>
      <c r="UXI10" s="13"/>
      <c r="UXJ10"/>
      <c r="UXK10" s="13"/>
      <c r="UXL10"/>
      <c r="UXM10" s="13"/>
      <c r="UXN10"/>
      <c r="UXO10" s="13"/>
      <c r="UXP10"/>
      <c r="UXQ10" s="13"/>
      <c r="UXR10"/>
      <c r="UXS10" s="13"/>
      <c r="UXT10"/>
      <c r="UXU10" s="13"/>
      <c r="UXV10"/>
      <c r="UXW10" s="13"/>
      <c r="UXX10"/>
      <c r="UXY10" s="13"/>
      <c r="UXZ10"/>
      <c r="UYA10" s="13"/>
      <c r="UYB10"/>
      <c r="UYC10" s="13"/>
      <c r="UYD10"/>
      <c r="UYE10" s="13"/>
      <c r="UYF10"/>
      <c r="UYG10" s="13"/>
      <c r="UYH10"/>
      <c r="UYI10" s="13"/>
      <c r="UYJ10"/>
      <c r="UYK10" s="13"/>
      <c r="UYL10"/>
      <c r="UYM10" s="13"/>
      <c r="UYN10"/>
      <c r="UYO10" s="13"/>
      <c r="UYP10"/>
      <c r="UYQ10" s="13"/>
      <c r="UYR10"/>
      <c r="UYS10" s="13"/>
      <c r="UYT10"/>
      <c r="UYU10" s="13"/>
      <c r="UYV10"/>
      <c r="UYW10" s="13"/>
      <c r="UYX10"/>
      <c r="UYY10" s="13"/>
      <c r="UYZ10"/>
      <c r="UZA10" s="13"/>
      <c r="UZB10"/>
      <c r="UZC10" s="13"/>
      <c r="UZD10"/>
      <c r="UZE10" s="13"/>
      <c r="UZF10"/>
      <c r="UZG10" s="13"/>
      <c r="UZH10"/>
      <c r="UZI10" s="13"/>
      <c r="UZJ10"/>
      <c r="UZK10" s="13"/>
      <c r="UZL10"/>
      <c r="UZM10" s="13"/>
      <c r="UZN10"/>
      <c r="UZO10" s="13"/>
      <c r="UZP10"/>
      <c r="UZQ10" s="13"/>
      <c r="UZR10"/>
      <c r="UZS10" s="13"/>
      <c r="UZT10"/>
      <c r="UZU10" s="13"/>
      <c r="UZV10"/>
      <c r="UZW10" s="13"/>
      <c r="UZX10"/>
      <c r="UZY10" s="13"/>
      <c r="UZZ10"/>
      <c r="VAA10" s="13"/>
      <c r="VAB10"/>
      <c r="VAC10" s="13"/>
      <c r="VAD10"/>
      <c r="VAE10" s="13"/>
      <c r="VAF10"/>
      <c r="VAG10" s="13"/>
      <c r="VAH10"/>
      <c r="VAI10" s="13"/>
      <c r="VAJ10"/>
      <c r="VAK10" s="13"/>
      <c r="VAL10"/>
      <c r="VAM10" s="13"/>
      <c r="VAN10"/>
      <c r="VAO10" s="13"/>
      <c r="VAP10"/>
      <c r="VAQ10" s="13"/>
      <c r="VAR10"/>
      <c r="VAS10" s="13"/>
      <c r="VAT10"/>
      <c r="VAU10" s="13"/>
      <c r="VAV10"/>
      <c r="VAW10" s="13"/>
      <c r="VAX10"/>
      <c r="VAY10" s="13"/>
      <c r="VAZ10"/>
      <c r="VBA10" s="13"/>
      <c r="VBB10"/>
      <c r="VBC10" s="13"/>
      <c r="VBD10"/>
      <c r="VBE10" s="13"/>
      <c r="VBF10"/>
      <c r="VBG10" s="13"/>
      <c r="VBH10"/>
      <c r="VBI10" s="13"/>
      <c r="VBJ10"/>
      <c r="VBK10" s="13"/>
      <c r="VBL10"/>
      <c r="VBM10" s="13"/>
      <c r="VBN10"/>
      <c r="VBO10" s="13"/>
      <c r="VBP10"/>
      <c r="VBQ10" s="13"/>
      <c r="VBR10"/>
      <c r="VBS10" s="13"/>
      <c r="VBT10"/>
      <c r="VBU10" s="13"/>
      <c r="VBV10"/>
      <c r="VBW10" s="13"/>
      <c r="VBX10"/>
      <c r="VBY10" s="13"/>
      <c r="VBZ10"/>
      <c r="VCA10" s="13"/>
      <c r="VCB10"/>
      <c r="VCC10" s="13"/>
      <c r="VCD10"/>
      <c r="VCE10" s="13"/>
      <c r="VCF10"/>
      <c r="VCG10" s="13"/>
      <c r="VCH10"/>
      <c r="VCI10" s="13"/>
      <c r="VCJ10"/>
      <c r="VCK10" s="13"/>
      <c r="VCL10"/>
      <c r="VCM10" s="13"/>
      <c r="VCN10"/>
      <c r="VCO10" s="13"/>
      <c r="VCP10"/>
      <c r="VCQ10" s="13"/>
      <c r="VCR10"/>
      <c r="VCS10" s="13"/>
      <c r="VCT10"/>
      <c r="VCU10" s="13"/>
      <c r="VCV10"/>
      <c r="VCW10" s="13"/>
      <c r="VCX10"/>
      <c r="VCY10" s="13"/>
      <c r="VCZ10"/>
      <c r="VDA10" s="13"/>
      <c r="VDB10"/>
      <c r="VDC10" s="13"/>
      <c r="VDD10"/>
      <c r="VDE10" s="13"/>
      <c r="VDF10"/>
      <c r="VDG10" s="13"/>
      <c r="VDH10"/>
      <c r="VDI10" s="13"/>
      <c r="VDJ10"/>
      <c r="VDK10" s="13"/>
      <c r="VDL10"/>
      <c r="VDM10" s="13"/>
      <c r="VDN10"/>
      <c r="VDO10" s="13"/>
      <c r="VDP10"/>
      <c r="VDQ10" s="13"/>
      <c r="VDR10"/>
      <c r="VDS10" s="13"/>
      <c r="VDT10"/>
      <c r="VDU10" s="13"/>
      <c r="VDV10"/>
      <c r="VDW10" s="13"/>
      <c r="VDX10"/>
      <c r="VDY10" s="13"/>
      <c r="VDZ10"/>
      <c r="VEA10" s="13"/>
      <c r="VEB10"/>
      <c r="VEC10" s="13"/>
      <c r="VED10"/>
      <c r="VEE10" s="13"/>
      <c r="VEF10"/>
      <c r="VEG10" s="13"/>
      <c r="VEH10"/>
      <c r="VEI10" s="13"/>
      <c r="VEJ10"/>
      <c r="VEK10" s="13"/>
      <c r="VEL10"/>
      <c r="VEM10" s="13"/>
      <c r="VEN10"/>
      <c r="VEO10" s="13"/>
      <c r="VEP10"/>
      <c r="VEQ10" s="13"/>
      <c r="VER10"/>
      <c r="VES10" s="13"/>
      <c r="VET10"/>
      <c r="VEU10" s="13"/>
      <c r="VEV10"/>
      <c r="VEW10" s="13"/>
      <c r="VEX10"/>
      <c r="VEY10" s="13"/>
      <c r="VEZ10"/>
      <c r="VFA10" s="13"/>
      <c r="VFB10"/>
      <c r="VFC10" s="13"/>
      <c r="VFD10"/>
      <c r="VFE10" s="13"/>
      <c r="VFF10"/>
      <c r="VFG10" s="13"/>
      <c r="VFH10"/>
      <c r="VFI10" s="13"/>
      <c r="VFJ10"/>
      <c r="VFK10" s="13"/>
      <c r="VFL10"/>
      <c r="VFM10" s="13"/>
      <c r="VFN10"/>
      <c r="VFO10" s="13"/>
      <c r="VFP10"/>
      <c r="VFQ10" s="13"/>
      <c r="VFR10"/>
      <c r="VFS10" s="13"/>
      <c r="VFT10"/>
      <c r="VFU10" s="13"/>
      <c r="VFV10"/>
      <c r="VFW10" s="13"/>
      <c r="VFX10"/>
      <c r="VFY10" s="13"/>
      <c r="VFZ10"/>
      <c r="VGA10" s="13"/>
      <c r="VGB10"/>
      <c r="VGC10" s="13"/>
      <c r="VGD10"/>
      <c r="VGE10" s="13"/>
      <c r="VGF10"/>
      <c r="VGG10" s="13"/>
      <c r="VGH10"/>
      <c r="VGI10" s="13"/>
      <c r="VGJ10"/>
      <c r="VGK10" s="13"/>
      <c r="VGL10"/>
      <c r="VGM10" s="13"/>
      <c r="VGN10"/>
      <c r="VGO10" s="13"/>
      <c r="VGP10"/>
      <c r="VGQ10" s="13"/>
      <c r="VGR10"/>
      <c r="VGS10" s="13"/>
      <c r="VGT10"/>
      <c r="VGU10" s="13"/>
      <c r="VGV10"/>
      <c r="VGW10" s="13"/>
      <c r="VGX10"/>
      <c r="VGY10" s="13"/>
      <c r="VGZ10"/>
      <c r="VHA10" s="13"/>
      <c r="VHB10"/>
      <c r="VHC10" s="13"/>
      <c r="VHD10"/>
      <c r="VHE10" s="13"/>
      <c r="VHF10"/>
      <c r="VHG10" s="13"/>
      <c r="VHH10"/>
      <c r="VHI10" s="13"/>
      <c r="VHJ10"/>
      <c r="VHK10" s="13"/>
      <c r="VHL10"/>
      <c r="VHM10" s="13"/>
      <c r="VHN10"/>
      <c r="VHO10" s="13"/>
      <c r="VHP10"/>
      <c r="VHQ10" s="13"/>
      <c r="VHR10"/>
      <c r="VHS10" s="13"/>
      <c r="VHT10"/>
      <c r="VHU10" s="13"/>
      <c r="VHV10"/>
      <c r="VHW10" s="13"/>
      <c r="VHX10"/>
      <c r="VHY10" s="13"/>
      <c r="VHZ10"/>
      <c r="VIA10" s="13"/>
      <c r="VIB10"/>
      <c r="VIC10" s="13"/>
      <c r="VID10"/>
      <c r="VIE10" s="13"/>
      <c r="VIF10"/>
      <c r="VIG10" s="13"/>
      <c r="VIH10"/>
      <c r="VII10" s="13"/>
      <c r="VIJ10"/>
      <c r="VIK10" s="13"/>
      <c r="VIL10"/>
      <c r="VIM10" s="13"/>
      <c r="VIN10"/>
      <c r="VIO10" s="13"/>
      <c r="VIP10"/>
      <c r="VIQ10" s="13"/>
      <c r="VIR10"/>
      <c r="VIS10" s="13"/>
      <c r="VIT10"/>
      <c r="VIU10" s="13"/>
      <c r="VIV10"/>
      <c r="VIW10" s="13"/>
      <c r="VIX10"/>
      <c r="VIY10" s="13"/>
      <c r="VIZ10"/>
      <c r="VJA10" s="13"/>
      <c r="VJB10"/>
      <c r="VJC10" s="13"/>
      <c r="VJD10"/>
      <c r="VJE10" s="13"/>
      <c r="VJF10"/>
      <c r="VJG10" s="13"/>
      <c r="VJH10"/>
      <c r="VJI10" s="13"/>
      <c r="VJJ10"/>
      <c r="VJK10" s="13"/>
      <c r="VJL10"/>
      <c r="VJM10" s="13"/>
      <c r="VJN10"/>
      <c r="VJO10" s="13"/>
      <c r="VJP10"/>
      <c r="VJQ10" s="13"/>
      <c r="VJR10"/>
      <c r="VJS10" s="13"/>
      <c r="VJT10"/>
      <c r="VJU10" s="13"/>
      <c r="VJV10"/>
      <c r="VJW10" s="13"/>
      <c r="VJX10"/>
      <c r="VJY10" s="13"/>
      <c r="VJZ10"/>
      <c r="VKA10" s="13"/>
      <c r="VKB10"/>
      <c r="VKC10" s="13"/>
      <c r="VKD10"/>
      <c r="VKE10" s="13"/>
      <c r="VKF10"/>
      <c r="VKG10" s="13"/>
      <c r="VKH10"/>
      <c r="VKI10" s="13"/>
      <c r="VKJ10"/>
      <c r="VKK10" s="13"/>
      <c r="VKL10"/>
      <c r="VKM10" s="13"/>
      <c r="VKN10"/>
      <c r="VKO10" s="13"/>
      <c r="VKP10"/>
      <c r="VKQ10" s="13"/>
      <c r="VKR10"/>
      <c r="VKS10" s="13"/>
      <c r="VKT10"/>
      <c r="VKU10" s="13"/>
      <c r="VKV10"/>
      <c r="VKW10" s="13"/>
      <c r="VKX10"/>
      <c r="VKY10" s="13"/>
      <c r="VKZ10"/>
      <c r="VLA10" s="13"/>
      <c r="VLB10"/>
      <c r="VLC10" s="13"/>
      <c r="VLD10"/>
      <c r="VLE10" s="13"/>
      <c r="VLF10"/>
      <c r="VLG10" s="13"/>
      <c r="VLH10"/>
      <c r="VLI10" s="13"/>
      <c r="VLJ10"/>
      <c r="VLK10" s="13"/>
      <c r="VLL10"/>
      <c r="VLM10" s="13"/>
      <c r="VLN10"/>
      <c r="VLO10" s="13"/>
      <c r="VLP10"/>
      <c r="VLQ10" s="13"/>
      <c r="VLR10"/>
      <c r="VLS10" s="13"/>
      <c r="VLT10"/>
      <c r="VLU10" s="13"/>
      <c r="VLV10"/>
      <c r="VLW10" s="13"/>
      <c r="VLX10"/>
      <c r="VLY10" s="13"/>
      <c r="VLZ10"/>
      <c r="VMA10" s="13"/>
      <c r="VMB10"/>
      <c r="VMC10" s="13"/>
      <c r="VMD10"/>
      <c r="VME10" s="13"/>
      <c r="VMF10"/>
      <c r="VMG10" s="13"/>
      <c r="VMH10"/>
      <c r="VMI10" s="13"/>
      <c r="VMJ10"/>
      <c r="VMK10" s="13"/>
      <c r="VML10"/>
      <c r="VMM10" s="13"/>
      <c r="VMN10"/>
      <c r="VMO10" s="13"/>
      <c r="VMP10"/>
      <c r="VMQ10" s="13"/>
      <c r="VMR10"/>
      <c r="VMS10" s="13"/>
      <c r="VMT10"/>
      <c r="VMU10" s="13"/>
      <c r="VMV10"/>
      <c r="VMW10" s="13"/>
      <c r="VMX10"/>
      <c r="VMY10" s="13"/>
      <c r="VMZ10"/>
      <c r="VNA10" s="13"/>
      <c r="VNB10"/>
      <c r="VNC10" s="13"/>
      <c r="VND10"/>
      <c r="VNE10" s="13"/>
      <c r="VNF10"/>
      <c r="VNG10" s="13"/>
      <c r="VNH10"/>
      <c r="VNI10" s="13"/>
      <c r="VNJ10"/>
      <c r="VNK10" s="13"/>
      <c r="VNL10"/>
      <c r="VNM10" s="13"/>
      <c r="VNN10"/>
      <c r="VNO10" s="13"/>
      <c r="VNP10"/>
      <c r="VNQ10" s="13"/>
      <c r="VNR10"/>
      <c r="VNS10" s="13"/>
      <c r="VNT10"/>
      <c r="VNU10" s="13"/>
      <c r="VNV10"/>
      <c r="VNW10" s="13"/>
      <c r="VNX10"/>
      <c r="VNY10" s="13"/>
      <c r="VNZ10"/>
      <c r="VOA10" s="13"/>
      <c r="VOB10"/>
      <c r="VOC10" s="13"/>
      <c r="VOD10"/>
      <c r="VOE10" s="13"/>
      <c r="VOF10"/>
      <c r="VOG10" s="13"/>
      <c r="VOH10"/>
      <c r="VOI10" s="13"/>
      <c r="VOJ10"/>
      <c r="VOK10" s="13"/>
      <c r="VOL10"/>
      <c r="VOM10" s="13"/>
      <c r="VON10"/>
      <c r="VOO10" s="13"/>
      <c r="VOP10"/>
      <c r="VOQ10" s="13"/>
      <c r="VOR10"/>
      <c r="VOS10" s="13"/>
      <c r="VOT10"/>
      <c r="VOU10" s="13"/>
      <c r="VOV10"/>
      <c r="VOW10" s="13"/>
      <c r="VOX10"/>
      <c r="VOY10" s="13"/>
      <c r="VOZ10"/>
      <c r="VPA10" s="13"/>
      <c r="VPB10"/>
      <c r="VPC10" s="13"/>
      <c r="VPD10"/>
      <c r="VPE10" s="13"/>
      <c r="VPF10"/>
      <c r="VPG10" s="13"/>
      <c r="VPH10"/>
      <c r="VPI10" s="13"/>
      <c r="VPJ10"/>
      <c r="VPK10" s="13"/>
      <c r="VPL10"/>
      <c r="VPM10" s="13"/>
      <c r="VPN10"/>
      <c r="VPO10" s="13"/>
      <c r="VPP10"/>
      <c r="VPQ10" s="13"/>
      <c r="VPR10"/>
      <c r="VPS10" s="13"/>
      <c r="VPT10"/>
      <c r="VPU10" s="13"/>
      <c r="VPV10"/>
      <c r="VPW10" s="13"/>
      <c r="VPX10"/>
      <c r="VPY10" s="13"/>
      <c r="VPZ10"/>
      <c r="VQA10" s="13"/>
      <c r="VQB10"/>
      <c r="VQC10" s="13"/>
      <c r="VQD10"/>
      <c r="VQE10" s="13"/>
      <c r="VQF10"/>
      <c r="VQG10" s="13"/>
      <c r="VQH10"/>
      <c r="VQI10" s="13"/>
      <c r="VQJ10"/>
      <c r="VQK10" s="13"/>
      <c r="VQL10"/>
      <c r="VQM10" s="13"/>
      <c r="VQN10"/>
      <c r="VQO10" s="13"/>
      <c r="VQP10"/>
      <c r="VQQ10" s="13"/>
      <c r="VQR10"/>
      <c r="VQS10" s="13"/>
      <c r="VQT10"/>
      <c r="VQU10" s="13"/>
      <c r="VQV10"/>
      <c r="VQW10" s="13"/>
      <c r="VQX10"/>
      <c r="VQY10" s="13"/>
      <c r="VQZ10"/>
      <c r="VRA10" s="13"/>
      <c r="VRB10"/>
      <c r="VRC10" s="13"/>
      <c r="VRD10"/>
      <c r="VRE10" s="13"/>
      <c r="VRF10"/>
      <c r="VRG10" s="13"/>
      <c r="VRH10"/>
      <c r="VRI10" s="13"/>
      <c r="VRJ10"/>
      <c r="VRK10" s="13"/>
      <c r="VRL10"/>
      <c r="VRM10" s="13"/>
      <c r="VRN10"/>
      <c r="VRO10" s="13"/>
      <c r="VRP10"/>
      <c r="VRQ10" s="13"/>
      <c r="VRR10"/>
      <c r="VRS10" s="13"/>
      <c r="VRT10"/>
      <c r="VRU10" s="13"/>
      <c r="VRV10"/>
      <c r="VRW10" s="13"/>
      <c r="VRX10"/>
      <c r="VRY10" s="13"/>
      <c r="VRZ10"/>
      <c r="VSA10" s="13"/>
      <c r="VSB10"/>
      <c r="VSC10" s="13"/>
      <c r="VSD10"/>
      <c r="VSE10" s="13"/>
      <c r="VSF10"/>
      <c r="VSG10" s="13"/>
      <c r="VSH10"/>
      <c r="VSI10" s="13"/>
      <c r="VSJ10"/>
      <c r="VSK10" s="13"/>
      <c r="VSL10"/>
      <c r="VSM10" s="13"/>
      <c r="VSN10"/>
      <c r="VSO10" s="13"/>
      <c r="VSP10"/>
      <c r="VSQ10" s="13"/>
      <c r="VSR10"/>
      <c r="VSS10" s="13"/>
      <c r="VST10"/>
      <c r="VSU10" s="13"/>
      <c r="VSV10"/>
      <c r="VSW10" s="13"/>
      <c r="VSX10"/>
      <c r="VSY10" s="13"/>
      <c r="VSZ10"/>
      <c r="VTA10" s="13"/>
      <c r="VTB10"/>
      <c r="VTC10" s="13"/>
      <c r="VTD10"/>
      <c r="VTE10" s="13"/>
      <c r="VTF10"/>
      <c r="VTG10" s="13"/>
      <c r="VTH10"/>
      <c r="VTI10" s="13"/>
      <c r="VTJ10"/>
      <c r="VTK10" s="13"/>
      <c r="VTL10"/>
      <c r="VTM10" s="13"/>
      <c r="VTN10"/>
      <c r="VTO10" s="13"/>
      <c r="VTP10"/>
      <c r="VTQ10" s="13"/>
      <c r="VTR10"/>
      <c r="VTS10" s="13"/>
      <c r="VTT10"/>
      <c r="VTU10" s="13"/>
      <c r="VTV10"/>
      <c r="VTW10" s="13"/>
      <c r="VTX10"/>
      <c r="VTY10" s="13"/>
      <c r="VTZ10"/>
      <c r="VUA10" s="13"/>
      <c r="VUB10"/>
      <c r="VUC10" s="13"/>
      <c r="VUD10"/>
      <c r="VUE10" s="13"/>
      <c r="VUF10"/>
      <c r="VUG10" s="13"/>
      <c r="VUH10"/>
      <c r="VUI10" s="13"/>
      <c r="VUJ10"/>
      <c r="VUK10" s="13"/>
      <c r="VUL10"/>
      <c r="VUM10" s="13"/>
      <c r="VUN10"/>
      <c r="VUO10" s="13"/>
      <c r="VUP10"/>
      <c r="VUQ10" s="13"/>
      <c r="VUR10"/>
      <c r="VUS10" s="13"/>
      <c r="VUT10"/>
      <c r="VUU10" s="13"/>
      <c r="VUV10"/>
      <c r="VUW10" s="13"/>
      <c r="VUX10"/>
      <c r="VUY10" s="13"/>
      <c r="VUZ10"/>
      <c r="VVA10" s="13"/>
      <c r="VVB10"/>
      <c r="VVC10" s="13"/>
      <c r="VVD10"/>
      <c r="VVE10" s="13"/>
      <c r="VVF10"/>
      <c r="VVG10" s="13"/>
      <c r="VVH10"/>
      <c r="VVI10" s="13"/>
      <c r="VVJ10"/>
      <c r="VVK10" s="13"/>
      <c r="VVL10"/>
      <c r="VVM10" s="13"/>
      <c r="VVN10"/>
      <c r="VVO10" s="13"/>
      <c r="VVP10"/>
      <c r="VVQ10" s="13"/>
      <c r="VVR10"/>
      <c r="VVS10" s="13"/>
      <c r="VVT10"/>
      <c r="VVU10" s="13"/>
      <c r="VVV10"/>
      <c r="VVW10" s="13"/>
      <c r="VVX10"/>
      <c r="VVY10" s="13"/>
      <c r="VVZ10"/>
      <c r="VWA10" s="13"/>
      <c r="VWB10"/>
      <c r="VWC10" s="13"/>
      <c r="VWD10"/>
      <c r="VWE10" s="13"/>
      <c r="VWF10"/>
      <c r="VWG10" s="13"/>
      <c r="VWH10"/>
      <c r="VWI10" s="13"/>
      <c r="VWJ10"/>
      <c r="VWK10" s="13"/>
      <c r="VWL10"/>
      <c r="VWM10" s="13"/>
      <c r="VWN10"/>
      <c r="VWO10" s="13"/>
      <c r="VWP10"/>
      <c r="VWQ10" s="13"/>
      <c r="VWR10"/>
      <c r="VWS10" s="13"/>
      <c r="VWT10"/>
      <c r="VWU10" s="13"/>
      <c r="VWV10"/>
      <c r="VWW10" s="13"/>
      <c r="VWX10"/>
      <c r="VWY10" s="13"/>
      <c r="VWZ10"/>
      <c r="VXA10" s="13"/>
      <c r="VXB10"/>
      <c r="VXC10" s="13"/>
      <c r="VXD10"/>
      <c r="VXE10" s="13"/>
      <c r="VXF10"/>
      <c r="VXG10" s="13"/>
      <c r="VXH10"/>
      <c r="VXI10" s="13"/>
      <c r="VXJ10"/>
      <c r="VXK10" s="13"/>
      <c r="VXL10"/>
      <c r="VXM10" s="13"/>
      <c r="VXN10"/>
      <c r="VXO10" s="13"/>
      <c r="VXP10"/>
      <c r="VXQ10" s="13"/>
      <c r="VXR10"/>
      <c r="VXS10" s="13"/>
      <c r="VXT10"/>
      <c r="VXU10" s="13"/>
      <c r="VXV10"/>
      <c r="VXW10" s="13"/>
      <c r="VXX10"/>
      <c r="VXY10" s="13"/>
      <c r="VXZ10"/>
      <c r="VYA10" s="13"/>
      <c r="VYB10"/>
      <c r="VYC10" s="13"/>
      <c r="VYD10"/>
      <c r="VYE10" s="13"/>
      <c r="VYF10"/>
      <c r="VYG10" s="13"/>
      <c r="VYH10"/>
      <c r="VYI10" s="13"/>
      <c r="VYJ10"/>
      <c r="VYK10" s="13"/>
      <c r="VYL10"/>
      <c r="VYM10" s="13"/>
      <c r="VYN10"/>
      <c r="VYO10" s="13"/>
      <c r="VYP10"/>
      <c r="VYQ10" s="13"/>
      <c r="VYR10"/>
      <c r="VYS10" s="13"/>
      <c r="VYT10"/>
      <c r="VYU10" s="13"/>
      <c r="VYV10"/>
      <c r="VYW10" s="13"/>
      <c r="VYX10"/>
      <c r="VYY10" s="13"/>
      <c r="VYZ10"/>
      <c r="VZA10" s="13"/>
      <c r="VZB10"/>
      <c r="VZC10" s="13"/>
      <c r="VZD10"/>
      <c r="VZE10" s="13"/>
      <c r="VZF10"/>
      <c r="VZG10" s="13"/>
      <c r="VZH10"/>
      <c r="VZI10" s="13"/>
      <c r="VZJ10"/>
      <c r="VZK10" s="13"/>
      <c r="VZL10"/>
      <c r="VZM10" s="13"/>
      <c r="VZN10"/>
      <c r="VZO10" s="13"/>
      <c r="VZP10"/>
      <c r="VZQ10" s="13"/>
      <c r="VZR10"/>
      <c r="VZS10" s="13"/>
      <c r="VZT10"/>
      <c r="VZU10" s="13"/>
      <c r="VZV10"/>
      <c r="VZW10" s="13"/>
      <c r="VZX10"/>
      <c r="VZY10" s="13"/>
      <c r="VZZ10"/>
      <c r="WAA10" s="13"/>
      <c r="WAB10"/>
      <c r="WAC10" s="13"/>
      <c r="WAD10"/>
      <c r="WAE10" s="13"/>
      <c r="WAF10"/>
      <c r="WAG10" s="13"/>
      <c r="WAH10"/>
      <c r="WAI10" s="13"/>
      <c r="WAJ10"/>
      <c r="WAK10" s="13"/>
      <c r="WAL10"/>
      <c r="WAM10" s="13"/>
      <c r="WAN10"/>
      <c r="WAO10" s="13"/>
      <c r="WAP10"/>
      <c r="WAQ10" s="13"/>
      <c r="WAR10"/>
      <c r="WAS10" s="13"/>
      <c r="WAT10"/>
      <c r="WAU10" s="13"/>
      <c r="WAV10"/>
      <c r="WAW10" s="13"/>
      <c r="WAX10"/>
      <c r="WAY10" s="13"/>
      <c r="WAZ10"/>
      <c r="WBA10" s="13"/>
      <c r="WBB10"/>
      <c r="WBC10" s="13"/>
      <c r="WBD10"/>
      <c r="WBE10" s="13"/>
      <c r="WBF10"/>
      <c r="WBG10" s="13"/>
      <c r="WBH10"/>
      <c r="WBI10" s="13"/>
      <c r="WBJ10"/>
      <c r="WBK10" s="13"/>
      <c r="WBL10"/>
      <c r="WBM10" s="13"/>
      <c r="WBN10"/>
      <c r="WBO10" s="13"/>
      <c r="WBP10"/>
      <c r="WBQ10" s="13"/>
      <c r="WBR10"/>
      <c r="WBS10" s="13"/>
      <c r="WBT10"/>
      <c r="WBU10" s="13"/>
      <c r="WBV10"/>
      <c r="WBW10" s="13"/>
      <c r="WBX10"/>
      <c r="WBY10" s="13"/>
      <c r="WBZ10"/>
      <c r="WCA10" s="13"/>
      <c r="WCB10"/>
      <c r="WCC10" s="13"/>
      <c r="WCD10"/>
      <c r="WCE10" s="13"/>
      <c r="WCF10"/>
      <c r="WCG10" s="13"/>
      <c r="WCH10"/>
      <c r="WCI10" s="13"/>
      <c r="WCJ10"/>
      <c r="WCK10" s="13"/>
      <c r="WCL10"/>
      <c r="WCM10" s="13"/>
      <c r="WCN10"/>
      <c r="WCO10" s="13"/>
      <c r="WCP10"/>
      <c r="WCQ10" s="13"/>
      <c r="WCR10"/>
      <c r="WCS10" s="13"/>
      <c r="WCT10"/>
      <c r="WCU10" s="13"/>
      <c r="WCV10"/>
      <c r="WCW10" s="13"/>
      <c r="WCX10"/>
      <c r="WCY10" s="13"/>
      <c r="WCZ10"/>
      <c r="WDA10" s="13"/>
      <c r="WDB10"/>
      <c r="WDC10" s="13"/>
      <c r="WDD10"/>
      <c r="WDE10" s="13"/>
      <c r="WDF10"/>
      <c r="WDG10" s="13"/>
      <c r="WDH10"/>
      <c r="WDI10" s="13"/>
      <c r="WDJ10"/>
      <c r="WDK10" s="13"/>
      <c r="WDL10"/>
      <c r="WDM10" s="13"/>
      <c r="WDN10"/>
      <c r="WDO10" s="13"/>
      <c r="WDP10"/>
      <c r="WDQ10" s="13"/>
      <c r="WDR10"/>
      <c r="WDS10" s="13"/>
      <c r="WDT10"/>
      <c r="WDU10" s="13"/>
      <c r="WDV10"/>
      <c r="WDW10" s="13"/>
      <c r="WDX10"/>
      <c r="WDY10" s="13"/>
      <c r="WDZ10"/>
      <c r="WEA10" s="13"/>
      <c r="WEB10"/>
      <c r="WEC10" s="13"/>
      <c r="WED10"/>
      <c r="WEE10" s="13"/>
      <c r="WEF10"/>
      <c r="WEG10" s="13"/>
      <c r="WEH10"/>
      <c r="WEI10" s="13"/>
      <c r="WEJ10"/>
      <c r="WEK10" s="13"/>
      <c r="WEL10"/>
      <c r="WEM10" s="13"/>
      <c r="WEN10"/>
      <c r="WEO10" s="13"/>
      <c r="WEP10"/>
      <c r="WEQ10" s="13"/>
      <c r="WER10"/>
      <c r="WES10" s="13"/>
      <c r="WET10"/>
      <c r="WEU10" s="13"/>
      <c r="WEV10"/>
      <c r="WEW10" s="13"/>
      <c r="WEX10"/>
      <c r="WEY10" s="13"/>
      <c r="WEZ10"/>
      <c r="WFA10" s="13"/>
      <c r="WFB10"/>
      <c r="WFC10" s="13"/>
      <c r="WFD10"/>
      <c r="WFE10" s="13"/>
      <c r="WFF10"/>
      <c r="WFG10" s="13"/>
      <c r="WFH10"/>
      <c r="WFI10" s="13"/>
      <c r="WFJ10"/>
      <c r="WFK10" s="13"/>
      <c r="WFL10"/>
      <c r="WFM10" s="13"/>
      <c r="WFN10"/>
      <c r="WFO10" s="13"/>
      <c r="WFP10"/>
      <c r="WFQ10" s="13"/>
      <c r="WFR10"/>
      <c r="WFS10" s="13"/>
      <c r="WFT10"/>
      <c r="WFU10" s="13"/>
      <c r="WFV10"/>
      <c r="WFW10" s="13"/>
      <c r="WFX10"/>
      <c r="WFY10" s="13"/>
      <c r="WFZ10"/>
      <c r="WGA10" s="13"/>
      <c r="WGB10"/>
      <c r="WGC10" s="13"/>
      <c r="WGD10"/>
      <c r="WGE10" s="13"/>
      <c r="WGF10"/>
      <c r="WGG10" s="13"/>
      <c r="WGH10"/>
      <c r="WGI10" s="13"/>
      <c r="WGJ10"/>
      <c r="WGK10" s="13"/>
      <c r="WGL10"/>
      <c r="WGM10" s="13"/>
      <c r="WGN10"/>
      <c r="WGO10" s="13"/>
      <c r="WGP10"/>
      <c r="WGQ10" s="13"/>
      <c r="WGR10"/>
      <c r="WGS10" s="13"/>
      <c r="WGT10"/>
      <c r="WGU10" s="13"/>
      <c r="WGV10"/>
      <c r="WGW10" s="13"/>
      <c r="WGX10"/>
      <c r="WGY10" s="13"/>
      <c r="WGZ10"/>
      <c r="WHA10" s="13"/>
      <c r="WHB10"/>
      <c r="WHC10" s="13"/>
      <c r="WHD10"/>
      <c r="WHE10" s="13"/>
      <c r="WHF10"/>
      <c r="WHG10" s="13"/>
      <c r="WHH10"/>
      <c r="WHI10" s="13"/>
      <c r="WHJ10"/>
      <c r="WHK10" s="13"/>
      <c r="WHL10"/>
      <c r="WHM10" s="13"/>
      <c r="WHN10"/>
      <c r="WHO10" s="13"/>
      <c r="WHP10"/>
      <c r="WHQ10" s="13"/>
      <c r="WHR10"/>
      <c r="WHS10" s="13"/>
      <c r="WHT10"/>
      <c r="WHU10" s="13"/>
      <c r="WHV10"/>
      <c r="WHW10" s="13"/>
      <c r="WHX10"/>
      <c r="WHY10" s="13"/>
      <c r="WHZ10"/>
      <c r="WIA10" s="13"/>
      <c r="WIB10"/>
      <c r="WIC10" s="13"/>
      <c r="WID10"/>
      <c r="WIE10" s="13"/>
      <c r="WIF10"/>
      <c r="WIG10" s="13"/>
      <c r="WIH10"/>
      <c r="WII10" s="13"/>
      <c r="WIJ10"/>
      <c r="WIK10" s="13"/>
      <c r="WIL10"/>
      <c r="WIM10" s="13"/>
      <c r="WIN10"/>
      <c r="WIO10" s="13"/>
      <c r="WIP10"/>
      <c r="WIQ10" s="13"/>
      <c r="WIR10"/>
      <c r="WIS10" s="13"/>
      <c r="WIT10"/>
      <c r="WIU10" s="13"/>
      <c r="WIV10"/>
      <c r="WIW10" s="13"/>
      <c r="WIX10"/>
      <c r="WIY10" s="13"/>
      <c r="WIZ10"/>
      <c r="WJA10" s="13"/>
      <c r="WJB10"/>
      <c r="WJC10" s="13"/>
      <c r="WJD10"/>
      <c r="WJE10" s="13"/>
      <c r="WJF10"/>
      <c r="WJG10" s="13"/>
      <c r="WJH10"/>
      <c r="WJI10" s="13"/>
      <c r="WJJ10"/>
      <c r="WJK10" s="13"/>
      <c r="WJL10"/>
      <c r="WJM10" s="13"/>
      <c r="WJN10"/>
      <c r="WJO10" s="13"/>
      <c r="WJP10"/>
      <c r="WJQ10" s="13"/>
      <c r="WJR10"/>
      <c r="WJS10" s="13"/>
      <c r="WJT10"/>
      <c r="WJU10" s="13"/>
      <c r="WJV10"/>
      <c r="WJW10" s="13"/>
      <c r="WJX10"/>
      <c r="WJY10" s="13"/>
      <c r="WJZ10"/>
      <c r="WKA10" s="13"/>
      <c r="WKB10"/>
      <c r="WKC10" s="13"/>
      <c r="WKD10"/>
      <c r="WKE10" s="13"/>
      <c r="WKF10"/>
      <c r="WKG10" s="13"/>
      <c r="WKH10"/>
      <c r="WKI10" s="13"/>
      <c r="WKJ10"/>
      <c r="WKK10" s="13"/>
      <c r="WKL10"/>
      <c r="WKM10" s="13"/>
      <c r="WKN10"/>
      <c r="WKO10" s="13"/>
      <c r="WKP10"/>
      <c r="WKQ10" s="13"/>
      <c r="WKR10"/>
      <c r="WKS10" s="13"/>
      <c r="WKT10"/>
      <c r="WKU10" s="13"/>
      <c r="WKV10"/>
      <c r="WKW10" s="13"/>
      <c r="WKX10"/>
      <c r="WKY10" s="13"/>
      <c r="WKZ10"/>
      <c r="WLA10" s="13"/>
      <c r="WLB10"/>
      <c r="WLC10" s="13"/>
      <c r="WLD10"/>
      <c r="WLE10" s="13"/>
      <c r="WLF10"/>
      <c r="WLG10" s="13"/>
      <c r="WLH10"/>
      <c r="WLI10" s="13"/>
      <c r="WLJ10"/>
      <c r="WLK10" s="13"/>
      <c r="WLL10"/>
      <c r="WLM10" s="13"/>
      <c r="WLN10"/>
      <c r="WLO10" s="13"/>
      <c r="WLP10"/>
      <c r="WLQ10" s="13"/>
      <c r="WLR10"/>
      <c r="WLS10" s="13"/>
      <c r="WLT10"/>
      <c r="WLU10" s="13"/>
      <c r="WLV10"/>
      <c r="WLW10" s="13"/>
      <c r="WLX10"/>
      <c r="WLY10" s="13"/>
      <c r="WLZ10"/>
      <c r="WMA10" s="13"/>
      <c r="WMB10"/>
      <c r="WMC10" s="13"/>
      <c r="WMD10"/>
      <c r="WME10" s="13"/>
      <c r="WMF10"/>
      <c r="WMG10" s="13"/>
      <c r="WMH10"/>
      <c r="WMI10" s="13"/>
      <c r="WMJ10"/>
      <c r="WMK10" s="13"/>
      <c r="WML10"/>
      <c r="WMM10" s="13"/>
      <c r="WMN10"/>
      <c r="WMO10" s="13"/>
      <c r="WMP10"/>
      <c r="WMQ10" s="13"/>
      <c r="WMR10"/>
      <c r="WMS10" s="13"/>
      <c r="WMT10"/>
      <c r="WMU10" s="13"/>
      <c r="WMV10"/>
      <c r="WMW10" s="13"/>
      <c r="WMX10"/>
      <c r="WMY10" s="13"/>
      <c r="WMZ10"/>
      <c r="WNA10" s="13"/>
      <c r="WNB10"/>
      <c r="WNC10" s="13"/>
      <c r="WND10"/>
      <c r="WNE10" s="13"/>
      <c r="WNF10"/>
      <c r="WNG10" s="13"/>
      <c r="WNH10"/>
      <c r="WNI10" s="13"/>
      <c r="WNJ10"/>
      <c r="WNK10" s="13"/>
      <c r="WNL10"/>
      <c r="WNM10" s="13"/>
      <c r="WNN10"/>
      <c r="WNO10" s="13"/>
      <c r="WNP10"/>
      <c r="WNQ10" s="13"/>
      <c r="WNR10"/>
      <c r="WNS10" s="13"/>
      <c r="WNT10"/>
      <c r="WNU10" s="13"/>
      <c r="WNV10"/>
      <c r="WNW10" s="13"/>
      <c r="WNX10"/>
      <c r="WNY10" s="13"/>
      <c r="WNZ10"/>
      <c r="WOA10" s="13"/>
      <c r="WOB10"/>
      <c r="WOC10" s="13"/>
      <c r="WOD10"/>
      <c r="WOE10" s="13"/>
      <c r="WOF10"/>
      <c r="WOG10" s="13"/>
      <c r="WOH10"/>
      <c r="WOI10" s="13"/>
      <c r="WOJ10"/>
      <c r="WOK10" s="13"/>
      <c r="WOL10"/>
      <c r="WOM10" s="13"/>
      <c r="WON10"/>
      <c r="WOO10" s="13"/>
      <c r="WOP10"/>
      <c r="WOQ10" s="13"/>
      <c r="WOR10"/>
      <c r="WOS10" s="13"/>
      <c r="WOT10"/>
      <c r="WOU10" s="13"/>
      <c r="WOV10"/>
      <c r="WOW10" s="13"/>
      <c r="WOX10"/>
      <c r="WOY10" s="13"/>
      <c r="WOZ10"/>
      <c r="WPA10" s="13"/>
      <c r="WPB10"/>
      <c r="WPC10" s="13"/>
      <c r="WPD10"/>
      <c r="WPE10" s="13"/>
      <c r="WPF10"/>
      <c r="WPG10" s="13"/>
      <c r="WPH10"/>
      <c r="WPI10" s="13"/>
      <c r="WPJ10"/>
      <c r="WPK10" s="13"/>
      <c r="WPL10"/>
      <c r="WPM10" s="13"/>
      <c r="WPN10"/>
      <c r="WPO10" s="13"/>
      <c r="WPP10"/>
      <c r="WPQ10" s="13"/>
      <c r="WPR10"/>
      <c r="WPS10" s="13"/>
      <c r="WPT10"/>
      <c r="WPU10" s="13"/>
      <c r="WPV10"/>
      <c r="WPW10" s="13"/>
      <c r="WPX10"/>
      <c r="WPY10" s="13"/>
      <c r="WPZ10"/>
      <c r="WQA10" s="13"/>
      <c r="WQB10"/>
      <c r="WQC10" s="13"/>
      <c r="WQD10"/>
      <c r="WQE10" s="13"/>
      <c r="WQF10"/>
      <c r="WQG10" s="13"/>
      <c r="WQH10"/>
      <c r="WQI10" s="13"/>
      <c r="WQJ10"/>
      <c r="WQK10" s="13"/>
      <c r="WQL10"/>
      <c r="WQM10" s="13"/>
      <c r="WQN10"/>
      <c r="WQO10" s="13"/>
      <c r="WQP10"/>
      <c r="WQQ10" s="13"/>
      <c r="WQR10"/>
      <c r="WQS10" s="13"/>
      <c r="WQT10"/>
      <c r="WQU10" s="13"/>
      <c r="WQV10"/>
      <c r="WQW10" s="13"/>
      <c r="WQX10"/>
      <c r="WQY10" s="13"/>
      <c r="WQZ10"/>
      <c r="WRA10" s="13"/>
      <c r="WRB10"/>
      <c r="WRC10" s="13"/>
      <c r="WRD10"/>
      <c r="WRE10" s="13"/>
      <c r="WRF10"/>
      <c r="WRG10" s="13"/>
      <c r="WRH10"/>
      <c r="WRI10" s="13"/>
      <c r="WRJ10"/>
      <c r="WRK10" s="13"/>
      <c r="WRL10"/>
      <c r="WRM10" s="13"/>
      <c r="WRN10"/>
      <c r="WRO10" s="13"/>
      <c r="WRP10"/>
      <c r="WRQ10" s="13"/>
      <c r="WRR10"/>
      <c r="WRS10" s="13"/>
      <c r="WRT10"/>
      <c r="WRU10" s="13"/>
      <c r="WRV10"/>
      <c r="WRW10" s="13"/>
      <c r="WRX10"/>
      <c r="WRY10" s="13"/>
      <c r="WRZ10"/>
      <c r="WSA10" s="13"/>
      <c r="WSB10"/>
      <c r="WSC10" s="13"/>
      <c r="WSD10"/>
      <c r="WSE10" s="13"/>
      <c r="WSF10"/>
      <c r="WSG10" s="13"/>
      <c r="WSH10"/>
      <c r="WSI10" s="13"/>
      <c r="WSJ10"/>
      <c r="WSK10" s="13"/>
      <c r="WSL10"/>
      <c r="WSM10" s="13"/>
      <c r="WSN10"/>
      <c r="WSO10" s="13"/>
      <c r="WSP10"/>
      <c r="WSQ10" s="13"/>
      <c r="WSR10"/>
      <c r="WSS10" s="13"/>
      <c r="WST10"/>
      <c r="WSU10" s="13"/>
      <c r="WSV10"/>
      <c r="WSW10" s="13"/>
      <c r="WSX10"/>
      <c r="WSY10" s="13"/>
      <c r="WSZ10"/>
      <c r="WTA10" s="13"/>
      <c r="WTB10"/>
      <c r="WTC10" s="13"/>
      <c r="WTD10"/>
      <c r="WTE10" s="13"/>
      <c r="WTF10"/>
      <c r="WTG10" s="13"/>
      <c r="WTH10"/>
      <c r="WTI10" s="13"/>
      <c r="WTJ10"/>
      <c r="WTK10" s="13"/>
      <c r="WTL10"/>
      <c r="WTM10" s="13"/>
      <c r="WTN10"/>
      <c r="WTO10" s="13"/>
      <c r="WTP10"/>
      <c r="WTQ10" s="13"/>
      <c r="WTR10"/>
      <c r="WTS10" s="13"/>
      <c r="WTT10"/>
      <c r="WTU10" s="13"/>
      <c r="WTV10"/>
      <c r="WTW10" s="13"/>
      <c r="WTX10"/>
      <c r="WTY10" s="13"/>
      <c r="WTZ10"/>
      <c r="WUA10" s="13"/>
      <c r="WUB10"/>
      <c r="WUC10" s="13"/>
      <c r="WUD10"/>
      <c r="WUE10" s="13"/>
      <c r="WUF10"/>
      <c r="WUG10" s="13"/>
      <c r="WUH10"/>
      <c r="WUI10" s="13"/>
      <c r="WUJ10"/>
      <c r="WUK10" s="13"/>
      <c r="WUL10"/>
      <c r="WUM10" s="13"/>
      <c r="WUN10"/>
      <c r="WUO10" s="13"/>
      <c r="WUP10"/>
      <c r="WUQ10" s="13"/>
      <c r="WUR10"/>
      <c r="WUS10" s="13"/>
      <c r="WUT10"/>
      <c r="WUU10" s="13"/>
      <c r="WUV10"/>
      <c r="WUW10" s="13"/>
      <c r="WUX10"/>
      <c r="WUY10" s="13"/>
      <c r="WUZ10"/>
      <c r="WVA10" s="13"/>
      <c r="WVB10"/>
      <c r="WVC10" s="13"/>
      <c r="WVD10"/>
      <c r="WVE10" s="13"/>
      <c r="WVF10"/>
      <c r="WVG10" s="13"/>
      <c r="WVH10"/>
      <c r="WVI10" s="13"/>
      <c r="WVJ10"/>
      <c r="WVK10" s="13"/>
      <c r="WVL10"/>
      <c r="WVM10" s="13"/>
      <c r="WVN10"/>
      <c r="WVO10" s="13"/>
      <c r="WVP10"/>
      <c r="WVQ10" s="13"/>
      <c r="WVR10"/>
      <c r="WVS10" s="13"/>
      <c r="WVT10"/>
      <c r="WVU10" s="13"/>
      <c r="WVV10"/>
      <c r="WVW10" s="13"/>
      <c r="WVX10"/>
      <c r="WVY10" s="13"/>
      <c r="WVZ10"/>
      <c r="WWA10" s="13"/>
      <c r="WWB10"/>
      <c r="WWC10" s="13"/>
      <c r="WWD10"/>
      <c r="WWE10" s="13"/>
      <c r="WWF10"/>
      <c r="WWG10" s="13"/>
      <c r="WWH10"/>
      <c r="WWI10" s="13"/>
      <c r="WWJ10"/>
      <c r="WWK10" s="13"/>
      <c r="WWL10"/>
      <c r="WWM10" s="13"/>
      <c r="WWN10"/>
      <c r="WWO10" s="13"/>
      <c r="WWP10"/>
      <c r="WWQ10" s="13"/>
      <c r="WWR10"/>
      <c r="WWS10" s="13"/>
      <c r="WWT10"/>
      <c r="WWU10" s="13"/>
      <c r="WWV10"/>
      <c r="WWW10" s="13"/>
      <c r="WWX10"/>
      <c r="WWY10" s="13"/>
      <c r="WWZ10"/>
      <c r="WXA10" s="13"/>
      <c r="WXB10"/>
      <c r="WXC10" s="13"/>
      <c r="WXD10"/>
      <c r="WXE10" s="13"/>
      <c r="WXF10"/>
      <c r="WXG10" s="13"/>
      <c r="WXH10"/>
      <c r="WXI10" s="13"/>
      <c r="WXJ10"/>
      <c r="WXK10" s="13"/>
      <c r="WXL10"/>
      <c r="WXM10" s="13"/>
      <c r="WXN10"/>
      <c r="WXO10" s="13"/>
      <c r="WXP10"/>
      <c r="WXQ10" s="13"/>
      <c r="WXR10"/>
      <c r="WXS10" s="13"/>
      <c r="WXT10"/>
      <c r="WXU10" s="13"/>
      <c r="WXV10"/>
      <c r="WXW10" s="13"/>
      <c r="WXX10"/>
      <c r="WXY10" s="13"/>
      <c r="WXZ10"/>
      <c r="WYA10" s="13"/>
      <c r="WYB10"/>
      <c r="WYC10" s="13"/>
      <c r="WYD10"/>
      <c r="WYE10" s="13"/>
      <c r="WYF10"/>
      <c r="WYG10" s="13"/>
      <c r="WYH10"/>
      <c r="WYI10" s="13"/>
      <c r="WYJ10"/>
      <c r="WYK10" s="13"/>
      <c r="WYL10"/>
      <c r="WYM10" s="13"/>
      <c r="WYN10"/>
      <c r="WYO10" s="13"/>
      <c r="WYP10"/>
      <c r="WYQ10" s="13"/>
      <c r="WYR10"/>
      <c r="WYS10" s="13"/>
      <c r="WYT10"/>
      <c r="WYU10" s="13"/>
      <c r="WYV10"/>
      <c r="WYW10" s="13"/>
      <c r="WYX10"/>
      <c r="WYY10" s="13"/>
      <c r="WYZ10"/>
      <c r="WZA10" s="13"/>
      <c r="WZB10"/>
      <c r="WZC10" s="13"/>
      <c r="WZD10"/>
      <c r="WZE10" s="13"/>
      <c r="WZF10"/>
      <c r="WZG10" s="13"/>
      <c r="WZH10"/>
      <c r="WZI10" s="13"/>
      <c r="WZJ10"/>
      <c r="WZK10" s="13"/>
      <c r="WZL10"/>
      <c r="WZM10" s="13"/>
      <c r="WZN10"/>
      <c r="WZO10" s="13"/>
      <c r="WZP10"/>
      <c r="WZQ10" s="13"/>
      <c r="WZR10"/>
      <c r="WZS10" s="13"/>
      <c r="WZT10"/>
      <c r="WZU10" s="13"/>
      <c r="WZV10"/>
      <c r="WZW10" s="13"/>
      <c r="WZX10"/>
      <c r="WZY10" s="13"/>
      <c r="WZZ10"/>
      <c r="XAA10" s="13"/>
      <c r="XAB10"/>
      <c r="XAC10" s="13"/>
      <c r="XAD10"/>
      <c r="XAE10" s="13"/>
      <c r="XAF10"/>
      <c r="XAG10" s="13"/>
      <c r="XAH10"/>
      <c r="XAI10" s="13"/>
      <c r="XAJ10"/>
      <c r="XAK10" s="13"/>
      <c r="XAL10"/>
      <c r="XAM10" s="13"/>
      <c r="XAN10"/>
      <c r="XAO10" s="13"/>
      <c r="XAP10"/>
      <c r="XAQ10" s="13"/>
      <c r="XAR10"/>
      <c r="XAS10" s="13"/>
      <c r="XAT10"/>
      <c r="XAU10" s="13"/>
      <c r="XAV10"/>
      <c r="XAW10" s="13"/>
      <c r="XAX10"/>
      <c r="XAY10" s="13"/>
      <c r="XAZ10"/>
      <c r="XBA10" s="13"/>
      <c r="XBB10"/>
      <c r="XBC10" s="13"/>
      <c r="XBD10"/>
      <c r="XBE10" s="13"/>
      <c r="XBF10"/>
      <c r="XBG10" s="13"/>
      <c r="XBH10"/>
      <c r="XBI10" s="13"/>
      <c r="XBJ10"/>
      <c r="XBK10" s="13"/>
      <c r="XBL10"/>
      <c r="XBM10" s="13"/>
      <c r="XBN10"/>
      <c r="XBO10" s="13"/>
      <c r="XBP10"/>
      <c r="XBQ10" s="13"/>
      <c r="XBR10"/>
      <c r="XBS10" s="13"/>
      <c r="XBT10"/>
      <c r="XBU10" s="13"/>
      <c r="XBV10"/>
      <c r="XBW10" s="13"/>
      <c r="XBX10"/>
      <c r="XBY10" s="13"/>
      <c r="XBZ10"/>
      <c r="XCA10" s="13"/>
      <c r="XCB10"/>
      <c r="XCC10" s="13"/>
      <c r="XCD10"/>
      <c r="XCE10" s="13"/>
      <c r="XCF10"/>
      <c r="XCG10" s="13"/>
      <c r="XCH10"/>
      <c r="XCI10" s="13"/>
      <c r="XCJ10"/>
      <c r="XCK10" s="13"/>
      <c r="XCL10"/>
      <c r="XCM10" s="13"/>
      <c r="XCN10"/>
      <c r="XCO10" s="13"/>
      <c r="XCP10"/>
      <c r="XCQ10" s="13"/>
      <c r="XCR10"/>
      <c r="XCS10" s="13"/>
      <c r="XCT10"/>
      <c r="XCU10" s="13"/>
      <c r="XCV10"/>
      <c r="XCW10" s="13"/>
      <c r="XCX10"/>
      <c r="XCY10" s="13"/>
      <c r="XCZ10"/>
      <c r="XDA10" s="13"/>
      <c r="XDB10"/>
      <c r="XDC10" s="13"/>
      <c r="XDD10"/>
      <c r="XDE10" s="13"/>
      <c r="XDF10"/>
      <c r="XDG10" s="13"/>
      <c r="XDH10"/>
      <c r="XDI10" s="13"/>
      <c r="XDJ10"/>
      <c r="XDK10" s="13"/>
      <c r="XDL10"/>
      <c r="XDM10" s="13"/>
      <c r="XDN10"/>
      <c r="XDO10" s="13"/>
      <c r="XDP10"/>
      <c r="XDQ10" s="13"/>
      <c r="XDR10"/>
      <c r="XDS10" s="13"/>
      <c r="XDT10"/>
      <c r="XDU10" s="13"/>
      <c r="XDV10"/>
      <c r="XDW10" s="13"/>
      <c r="XDX10"/>
      <c r="XDY10" s="13"/>
      <c r="XDZ10"/>
      <c r="XEA10" s="13"/>
      <c r="XEB10"/>
      <c r="XEC10" s="13"/>
      <c r="XED10"/>
      <c r="XEE10" s="13"/>
      <c r="XEF10"/>
      <c r="XEG10" s="13"/>
      <c r="XEH10"/>
      <c r="XEI10" s="13"/>
      <c r="XEJ10"/>
      <c r="XEK10" s="13"/>
      <c r="XEL10"/>
      <c r="XEM10" s="13"/>
      <c r="XEN10"/>
      <c r="XEO10" s="13"/>
      <c r="XEP10"/>
      <c r="XEQ10" s="13"/>
      <c r="XER10"/>
      <c r="XES10" s="13"/>
    </row>
    <row r="11" spans="1:16374" ht="14.5">
      <c r="A11"/>
      <c r="B11"/>
      <c r="C11"/>
      <c r="D11"/>
      <c r="E11"/>
      <c r="F11"/>
      <c r="G11" s="150"/>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c r="AMK11"/>
      <c r="AML11"/>
      <c r="AMM11"/>
      <c r="AMN11"/>
      <c r="AMO11"/>
      <c r="AMP11"/>
      <c r="AMQ11"/>
      <c r="AMR11"/>
      <c r="AMS11"/>
      <c r="AMT11"/>
      <c r="AMU11"/>
      <c r="AMV11"/>
      <c r="AMW11"/>
      <c r="AMX11"/>
      <c r="AMY11"/>
      <c r="AMZ11"/>
      <c r="ANA11"/>
      <c r="ANB11"/>
      <c r="ANC11"/>
      <c r="AND11"/>
      <c r="ANE11"/>
      <c r="ANF11"/>
      <c r="ANG11"/>
      <c r="ANH11"/>
      <c r="ANI11"/>
      <c r="ANJ11"/>
      <c r="ANK11"/>
      <c r="ANL11"/>
      <c r="ANM11"/>
      <c r="ANN11"/>
      <c r="ANO11"/>
      <c r="ANP11"/>
      <c r="ANQ11"/>
      <c r="ANR11"/>
      <c r="ANS11"/>
      <c r="ANT11"/>
      <c r="ANU11"/>
      <c r="ANV11"/>
      <c r="ANW11"/>
      <c r="ANX11"/>
      <c r="ANY11"/>
      <c r="ANZ11"/>
      <c r="AOA11"/>
      <c r="AOB11"/>
      <c r="AOC11"/>
      <c r="AOD11"/>
      <c r="AOE11"/>
      <c r="AOF11"/>
      <c r="AOG11"/>
      <c r="AOH11"/>
      <c r="AOI11"/>
      <c r="AOJ11"/>
      <c r="AOK11"/>
      <c r="AOL11"/>
      <c r="AOM11"/>
      <c r="AON11"/>
      <c r="AOO11"/>
      <c r="AOP11"/>
      <c r="AOQ11"/>
      <c r="AOR11"/>
      <c r="AOS11"/>
      <c r="AOT11"/>
      <c r="AOU11"/>
      <c r="AOV11"/>
      <c r="AOW11"/>
      <c r="AOX11"/>
      <c r="AOY11"/>
      <c r="AOZ11"/>
      <c r="APA11"/>
      <c r="APB11"/>
      <c r="APC11"/>
      <c r="APD11"/>
      <c r="APE11"/>
      <c r="APF11"/>
      <c r="APG11"/>
      <c r="APH11"/>
      <c r="API11"/>
      <c r="APJ11"/>
      <c r="APK11"/>
      <c r="APL11"/>
      <c r="APM11"/>
      <c r="APN11"/>
      <c r="APO11"/>
      <c r="APP11"/>
      <c r="APQ11"/>
      <c r="APR11"/>
      <c r="APS11"/>
      <c r="APT11"/>
      <c r="APU11"/>
      <c r="APV11"/>
      <c r="APW11"/>
      <c r="APX11"/>
      <c r="APY11"/>
      <c r="APZ11"/>
      <c r="AQA11"/>
      <c r="AQB11"/>
      <c r="AQC11"/>
      <c r="AQD11"/>
      <c r="AQE11"/>
      <c r="AQF11"/>
      <c r="AQG11"/>
      <c r="AQH11"/>
      <c r="AQI11"/>
      <c r="AQJ11"/>
      <c r="AQK11"/>
      <c r="AQL11"/>
      <c r="AQM11"/>
      <c r="AQN11"/>
      <c r="AQO11"/>
      <c r="AQP11"/>
      <c r="AQQ11"/>
      <c r="AQR11"/>
      <c r="AQS11"/>
      <c r="AQT11"/>
      <c r="AQU11"/>
      <c r="AQV11"/>
      <c r="AQW11"/>
      <c r="AQX11"/>
      <c r="AQY11"/>
      <c r="AQZ11"/>
      <c r="ARA11"/>
      <c r="ARB11"/>
      <c r="ARC11"/>
      <c r="ARD11"/>
      <c r="ARE11"/>
      <c r="ARF11"/>
      <c r="ARG11"/>
      <c r="ARH11"/>
      <c r="ARI11"/>
      <c r="ARJ11"/>
      <c r="ARK11"/>
      <c r="ARL11"/>
      <c r="ARM11"/>
      <c r="ARN11"/>
      <c r="ARO11"/>
      <c r="ARP11"/>
      <c r="ARQ11"/>
      <c r="ARR11"/>
      <c r="ARS11"/>
      <c r="ART11"/>
      <c r="ARU11"/>
      <c r="ARV11"/>
      <c r="ARW11"/>
      <c r="ARX11"/>
      <c r="ARY11"/>
      <c r="ARZ11"/>
      <c r="ASA11"/>
      <c r="ASB11"/>
      <c r="ASC11"/>
      <c r="ASD11"/>
      <c r="ASE11"/>
      <c r="ASF11"/>
      <c r="ASG11"/>
      <c r="ASH11"/>
      <c r="ASI11"/>
      <c r="ASJ11"/>
      <c r="ASK11"/>
      <c r="ASL11"/>
      <c r="ASM11"/>
      <c r="ASN11"/>
      <c r="ASO11"/>
      <c r="ASP11"/>
      <c r="ASQ11"/>
      <c r="ASR11"/>
      <c r="ASS11"/>
      <c r="AST11"/>
      <c r="ASU11"/>
      <c r="ASV11"/>
      <c r="ASW11"/>
      <c r="ASX11"/>
      <c r="ASY11"/>
      <c r="ASZ11"/>
      <c r="ATA11"/>
      <c r="ATB11"/>
      <c r="ATC11"/>
      <c r="ATD11"/>
      <c r="ATE11"/>
      <c r="ATF11"/>
      <c r="ATG11"/>
      <c r="ATH11"/>
      <c r="ATI11"/>
      <c r="ATJ11"/>
      <c r="ATK11"/>
      <c r="ATL11"/>
      <c r="ATM11"/>
      <c r="ATN11"/>
      <c r="ATO11"/>
      <c r="ATP11"/>
      <c r="ATQ11"/>
      <c r="ATR11"/>
      <c r="ATS11"/>
      <c r="ATT11"/>
      <c r="ATU11"/>
      <c r="ATV11"/>
      <c r="ATW11"/>
      <c r="ATX11"/>
      <c r="ATY11"/>
      <c r="ATZ11"/>
      <c r="AUA11"/>
      <c r="AUB11"/>
      <c r="AUC11"/>
      <c r="AUD11"/>
      <c r="AUE11"/>
      <c r="AUF11"/>
      <c r="AUG11"/>
      <c r="AUH11"/>
      <c r="AUI11"/>
      <c r="AUJ11"/>
      <c r="AUK11"/>
      <c r="AUL11"/>
      <c r="AUM11"/>
      <c r="AUN11"/>
      <c r="AUO11"/>
      <c r="AUP11"/>
      <c r="AUQ11"/>
      <c r="AUR11"/>
      <c r="AUS11"/>
      <c r="AUT11"/>
      <c r="AUU11"/>
      <c r="AUV11"/>
      <c r="AUW11"/>
      <c r="AUX11"/>
      <c r="AUY11"/>
      <c r="AUZ11"/>
      <c r="AVA11"/>
      <c r="AVB11"/>
      <c r="AVC11"/>
      <c r="AVD11"/>
      <c r="AVE11"/>
      <c r="AVF11"/>
      <c r="AVG11"/>
      <c r="AVH11"/>
      <c r="AVI11"/>
      <c r="AVJ11"/>
      <c r="AVK11"/>
      <c r="AVL11"/>
      <c r="AVM11"/>
      <c r="AVN11"/>
      <c r="AVO11"/>
      <c r="AVP11"/>
      <c r="AVQ11"/>
      <c r="AVR11"/>
      <c r="AVS11"/>
      <c r="AVT11"/>
      <c r="AVU11"/>
      <c r="AVV11"/>
      <c r="AVW11"/>
      <c r="AVX11"/>
      <c r="AVY11"/>
      <c r="AVZ11"/>
      <c r="AWA11"/>
      <c r="AWB11"/>
      <c r="AWC11"/>
      <c r="AWD11"/>
      <c r="AWE11"/>
      <c r="AWF11"/>
      <c r="AWG11"/>
      <c r="AWH11"/>
      <c r="AWI11"/>
      <c r="AWJ11"/>
      <c r="AWK11"/>
      <c r="AWL11"/>
      <c r="AWM11"/>
      <c r="AWN11"/>
      <c r="AWO11"/>
      <c r="AWP11"/>
      <c r="AWQ11"/>
      <c r="AWR11"/>
      <c r="AWS11"/>
      <c r="AWT11"/>
      <c r="AWU11"/>
      <c r="AWV11"/>
      <c r="AWW11"/>
      <c r="AWX11"/>
      <c r="AWY11"/>
      <c r="AWZ11"/>
      <c r="AXA11"/>
      <c r="AXB11"/>
      <c r="AXC11"/>
      <c r="AXD11"/>
      <c r="AXE11"/>
      <c r="AXF11"/>
      <c r="AXG11"/>
      <c r="AXH11"/>
      <c r="AXI11"/>
      <c r="AXJ11"/>
      <c r="AXK11"/>
      <c r="AXL11"/>
      <c r="AXM11"/>
      <c r="AXN11"/>
      <c r="AXO11"/>
      <c r="AXP11"/>
      <c r="AXQ11"/>
      <c r="AXR11"/>
      <c r="AXS11"/>
      <c r="AXT11"/>
      <c r="AXU11"/>
      <c r="AXV11"/>
      <c r="AXW11"/>
      <c r="AXX11"/>
      <c r="AXY11"/>
      <c r="AXZ11"/>
      <c r="AYA11"/>
      <c r="AYB11"/>
      <c r="AYC11"/>
      <c r="AYD11"/>
      <c r="AYE11"/>
      <c r="AYF11"/>
      <c r="AYG11"/>
      <c r="AYH11"/>
      <c r="AYI11"/>
      <c r="AYJ11"/>
      <c r="AYK11"/>
      <c r="AYL11"/>
      <c r="AYM11"/>
      <c r="AYN11"/>
      <c r="AYO11"/>
      <c r="AYP11"/>
      <c r="AYQ11"/>
      <c r="AYR11"/>
      <c r="AYS11"/>
      <c r="AYT11"/>
      <c r="AYU11"/>
      <c r="AYV11"/>
      <c r="AYW11"/>
      <c r="AYX11"/>
      <c r="AYY11"/>
      <c r="AYZ11"/>
      <c r="AZA11"/>
      <c r="AZB11"/>
      <c r="AZC11"/>
      <c r="AZD11"/>
      <c r="AZE11"/>
      <c r="AZF11"/>
      <c r="AZG11"/>
      <c r="AZH11"/>
      <c r="AZI11"/>
      <c r="AZJ11"/>
      <c r="AZK11"/>
      <c r="AZL11"/>
      <c r="AZM11"/>
      <c r="AZN11"/>
      <c r="AZO11"/>
      <c r="AZP11"/>
      <c r="AZQ11"/>
      <c r="AZR11"/>
      <c r="AZS11"/>
      <c r="AZT11"/>
      <c r="AZU11"/>
      <c r="AZV11"/>
      <c r="AZW11"/>
      <c r="AZX11"/>
      <c r="AZY11"/>
      <c r="AZZ11"/>
      <c r="BAA11"/>
      <c r="BAB11"/>
      <c r="BAC11"/>
      <c r="BAD11"/>
      <c r="BAE11"/>
      <c r="BAF11"/>
      <c r="BAG11"/>
      <c r="BAH11"/>
      <c r="BAI11"/>
      <c r="BAJ11"/>
      <c r="BAK11"/>
      <c r="BAL11"/>
      <c r="BAM11"/>
      <c r="BAN11"/>
      <c r="BAO11"/>
      <c r="BAP11"/>
      <c r="BAQ11"/>
      <c r="BAR11"/>
      <c r="BAS11"/>
      <c r="BAT11"/>
      <c r="BAU11"/>
      <c r="BAV11"/>
      <c r="BAW11"/>
      <c r="BAX11"/>
      <c r="BAY11"/>
      <c r="BAZ11"/>
      <c r="BBA11"/>
      <c r="BBB11"/>
      <c r="BBC11"/>
      <c r="BBD11"/>
      <c r="BBE11"/>
      <c r="BBF11"/>
      <c r="BBG11"/>
      <c r="BBH11"/>
      <c r="BBI11"/>
      <c r="BBJ11"/>
      <c r="BBK11"/>
      <c r="BBL11"/>
      <c r="BBM11"/>
      <c r="BBN11"/>
      <c r="BBO11"/>
      <c r="BBP11"/>
      <c r="BBQ11"/>
      <c r="BBR11"/>
      <c r="BBS11"/>
      <c r="BBT11"/>
      <c r="BBU11"/>
      <c r="BBV11"/>
      <c r="BBW11"/>
      <c r="BBX11"/>
      <c r="BBY11"/>
      <c r="BBZ11"/>
      <c r="BCA11"/>
      <c r="BCB11"/>
      <c r="BCC11"/>
      <c r="BCD11"/>
      <c r="BCE11"/>
      <c r="BCF11"/>
      <c r="BCG11"/>
      <c r="BCH11"/>
      <c r="BCI11"/>
      <c r="BCJ11"/>
      <c r="BCK11"/>
      <c r="BCL11"/>
      <c r="BCM11"/>
      <c r="BCN11"/>
      <c r="BCO11"/>
      <c r="BCP11"/>
      <c r="BCQ11"/>
      <c r="BCR11"/>
      <c r="BCS11"/>
      <c r="BCT11"/>
      <c r="BCU11"/>
      <c r="BCV11"/>
      <c r="BCW11"/>
      <c r="BCX11"/>
      <c r="BCY11"/>
      <c r="BCZ11"/>
      <c r="BDA11"/>
      <c r="BDB11"/>
      <c r="BDC11"/>
      <c r="BDD11"/>
      <c r="BDE11"/>
      <c r="BDF11"/>
      <c r="BDG11"/>
      <c r="BDH11"/>
      <c r="BDI11"/>
      <c r="BDJ11"/>
      <c r="BDK11"/>
      <c r="BDL11"/>
      <c r="BDM11"/>
      <c r="BDN11"/>
      <c r="BDO11"/>
      <c r="BDP11"/>
      <c r="BDQ11"/>
      <c r="BDR11"/>
      <c r="BDS11"/>
      <c r="BDT11"/>
      <c r="BDU11"/>
      <c r="BDV11"/>
      <c r="BDW11"/>
      <c r="BDX11"/>
      <c r="BDY11"/>
      <c r="BDZ11"/>
      <c r="BEA11"/>
      <c r="BEB11"/>
      <c r="BEC11"/>
      <c r="BED11"/>
      <c r="BEE11"/>
      <c r="BEF11"/>
      <c r="BEG11"/>
      <c r="BEH11"/>
      <c r="BEI11"/>
      <c r="BEJ11"/>
      <c r="BEK11"/>
      <c r="BEL11"/>
      <c r="BEM11"/>
      <c r="BEN11"/>
      <c r="BEO11"/>
      <c r="BEP11"/>
      <c r="BEQ11"/>
      <c r="BER11"/>
      <c r="BES11"/>
      <c r="BET11"/>
      <c r="BEU11"/>
      <c r="BEV11"/>
      <c r="BEW11"/>
      <c r="BEX11"/>
      <c r="BEY11"/>
      <c r="BEZ11"/>
      <c r="BFA11"/>
      <c r="BFB11"/>
      <c r="BFC11"/>
      <c r="BFD11"/>
      <c r="BFE11"/>
      <c r="BFF11"/>
      <c r="BFG11"/>
      <c r="BFH11"/>
      <c r="BFI11"/>
      <c r="BFJ11"/>
      <c r="BFK11"/>
      <c r="BFL11"/>
      <c r="BFM11"/>
      <c r="BFN11"/>
      <c r="BFO11"/>
      <c r="BFP11"/>
      <c r="BFQ11"/>
      <c r="BFR11"/>
      <c r="BFS11"/>
      <c r="BFT11"/>
      <c r="BFU11"/>
      <c r="BFV11"/>
      <c r="BFW11"/>
      <c r="BFX11"/>
      <c r="BFY11"/>
      <c r="BFZ11"/>
      <c r="BGA11"/>
      <c r="BGB11"/>
      <c r="BGC11"/>
      <c r="BGD11"/>
      <c r="BGE11"/>
      <c r="BGF11"/>
      <c r="BGG11"/>
      <c r="BGH11"/>
      <c r="BGI11"/>
      <c r="BGJ11"/>
      <c r="BGK11"/>
      <c r="BGL11"/>
      <c r="BGM11"/>
      <c r="BGN11"/>
      <c r="BGO11"/>
      <c r="BGP11"/>
      <c r="BGQ11"/>
      <c r="BGR11"/>
      <c r="BGS11"/>
      <c r="BGT11"/>
      <c r="BGU11"/>
      <c r="BGV11"/>
      <c r="BGW11"/>
      <c r="BGX11"/>
      <c r="BGY11"/>
      <c r="BGZ11"/>
      <c r="BHA11"/>
      <c r="BHB11"/>
      <c r="BHC11"/>
      <c r="BHD11"/>
      <c r="BHE11"/>
      <c r="BHF11"/>
      <c r="BHG11"/>
      <c r="BHH11"/>
      <c r="BHI11"/>
      <c r="BHJ11"/>
      <c r="BHK11"/>
      <c r="BHL11"/>
      <c r="BHM11"/>
      <c r="BHN11"/>
      <c r="BHO11"/>
      <c r="BHP11"/>
      <c r="BHQ11"/>
      <c r="BHR11"/>
      <c r="BHS11"/>
      <c r="BHT11"/>
      <c r="BHU11"/>
      <c r="BHV11"/>
      <c r="BHW11"/>
      <c r="BHX11"/>
      <c r="BHY11"/>
      <c r="BHZ11"/>
      <c r="BIA11"/>
      <c r="BIB11"/>
      <c r="BIC11"/>
      <c r="BID11"/>
      <c r="BIE11"/>
      <c r="BIF11"/>
      <c r="BIG11"/>
      <c r="BIH11"/>
      <c r="BII11"/>
      <c r="BIJ11"/>
      <c r="BIK11"/>
      <c r="BIL11"/>
      <c r="BIM11"/>
      <c r="BIN11"/>
      <c r="BIO11"/>
      <c r="BIP11"/>
      <c r="BIQ11"/>
      <c r="BIR11"/>
      <c r="BIS11"/>
      <c r="BIT11"/>
      <c r="BIU11"/>
      <c r="BIV11"/>
      <c r="BIW11"/>
      <c r="BIX11"/>
      <c r="BIY11"/>
      <c r="BIZ11"/>
      <c r="BJA11"/>
      <c r="BJB11"/>
      <c r="BJC11"/>
      <c r="BJD11"/>
      <c r="BJE11"/>
      <c r="BJF11"/>
      <c r="BJG11"/>
      <c r="BJH11"/>
      <c r="BJI11"/>
      <c r="BJJ11"/>
      <c r="BJK11"/>
      <c r="BJL11"/>
      <c r="BJM11"/>
      <c r="BJN11"/>
      <c r="BJO11"/>
      <c r="BJP11"/>
      <c r="BJQ11"/>
      <c r="BJR11"/>
      <c r="BJS11"/>
      <c r="BJT11"/>
      <c r="BJU11"/>
      <c r="BJV11"/>
      <c r="BJW11"/>
      <c r="BJX11"/>
      <c r="BJY11"/>
      <c r="BJZ11"/>
      <c r="BKA11"/>
      <c r="BKB11"/>
      <c r="BKC11"/>
      <c r="BKD11"/>
      <c r="BKE11"/>
      <c r="BKF11"/>
      <c r="BKG11"/>
      <c r="BKH11"/>
      <c r="BKI11"/>
      <c r="BKJ11"/>
      <c r="BKK11"/>
      <c r="BKL11"/>
      <c r="BKM11"/>
      <c r="BKN11"/>
      <c r="BKO11"/>
      <c r="BKP11"/>
      <c r="BKQ11"/>
      <c r="BKR11"/>
      <c r="BKS11"/>
      <c r="BKT11"/>
      <c r="BKU11"/>
      <c r="BKV11"/>
      <c r="BKW11"/>
      <c r="BKX11"/>
      <c r="BKY11"/>
      <c r="BKZ11"/>
      <c r="BLA11"/>
      <c r="BLB11"/>
      <c r="BLC11"/>
      <c r="BLD11"/>
      <c r="BLE11"/>
      <c r="BLF11"/>
      <c r="BLG11"/>
      <c r="BLH11"/>
      <c r="BLI11"/>
      <c r="BLJ11"/>
      <c r="BLK11"/>
      <c r="BLL11"/>
      <c r="BLM11"/>
      <c r="BLN11"/>
      <c r="BLO11"/>
      <c r="BLP11"/>
      <c r="BLQ11"/>
      <c r="BLR11"/>
      <c r="BLS11"/>
      <c r="BLT11"/>
      <c r="BLU11"/>
      <c r="BLV11"/>
      <c r="BLW11"/>
      <c r="BLX11"/>
      <c r="BLY11"/>
      <c r="BLZ11"/>
      <c r="BMA11"/>
      <c r="BMB11"/>
      <c r="BMC11"/>
      <c r="BMD11"/>
      <c r="BME11"/>
      <c r="BMF11"/>
      <c r="BMG11"/>
      <c r="BMH11"/>
      <c r="BMI11"/>
      <c r="BMJ11"/>
      <c r="BMK11"/>
      <c r="BML11"/>
      <c r="BMM11"/>
      <c r="BMN11"/>
      <c r="BMO11"/>
      <c r="BMP11"/>
      <c r="BMQ11"/>
      <c r="BMR11"/>
      <c r="BMS11"/>
      <c r="BMT11"/>
      <c r="BMU11"/>
      <c r="BMV11"/>
      <c r="BMW11"/>
      <c r="BMX11"/>
      <c r="BMY11"/>
      <c r="BMZ11"/>
      <c r="BNA11"/>
      <c r="BNB11"/>
      <c r="BNC11"/>
      <c r="BND11"/>
      <c r="BNE11"/>
      <c r="BNF11"/>
      <c r="BNG11"/>
      <c r="BNH11"/>
      <c r="BNI11"/>
      <c r="BNJ11"/>
      <c r="BNK11"/>
      <c r="BNL11"/>
      <c r="BNM11"/>
      <c r="BNN11"/>
      <c r="BNO11"/>
      <c r="BNP11"/>
      <c r="BNQ11"/>
      <c r="BNR11"/>
      <c r="BNS11"/>
      <c r="BNT11"/>
      <c r="BNU11"/>
      <c r="BNV11"/>
      <c r="BNW11"/>
      <c r="BNX11"/>
      <c r="BNY11"/>
      <c r="BNZ11"/>
      <c r="BOA11"/>
      <c r="BOB11"/>
      <c r="BOC11"/>
      <c r="BOD11"/>
      <c r="BOE11"/>
      <c r="BOF11"/>
      <c r="BOG11"/>
      <c r="BOH11"/>
      <c r="BOI11"/>
      <c r="BOJ11"/>
      <c r="BOK11"/>
      <c r="BOL11"/>
      <c r="BOM11"/>
      <c r="BON11"/>
      <c r="BOO11"/>
      <c r="BOP11"/>
      <c r="BOQ11"/>
      <c r="BOR11"/>
      <c r="BOS11"/>
      <c r="BOT11"/>
      <c r="BOU11"/>
      <c r="BOV11"/>
      <c r="BOW11"/>
      <c r="BOX11"/>
      <c r="BOY11"/>
      <c r="BOZ11"/>
      <c r="BPA11"/>
      <c r="BPB11"/>
      <c r="BPC11"/>
      <c r="BPD11"/>
      <c r="BPE11"/>
      <c r="BPF11"/>
      <c r="BPG11"/>
      <c r="BPH11"/>
      <c r="BPI11"/>
      <c r="BPJ11"/>
      <c r="BPK11"/>
      <c r="BPL11"/>
      <c r="BPM11"/>
      <c r="BPN11"/>
      <c r="BPO11"/>
      <c r="BPP11"/>
      <c r="BPQ11"/>
      <c r="BPR11"/>
      <c r="BPS11"/>
      <c r="BPT11"/>
      <c r="BPU11"/>
      <c r="BPV11"/>
      <c r="BPW11"/>
      <c r="BPX11"/>
      <c r="BPY11"/>
      <c r="BPZ11"/>
      <c r="BQA11"/>
      <c r="BQB11"/>
      <c r="BQC11"/>
      <c r="BQD11"/>
      <c r="BQE11"/>
      <c r="BQF11"/>
      <c r="BQG11"/>
      <c r="BQH11"/>
      <c r="BQI11"/>
      <c r="BQJ11"/>
      <c r="BQK11"/>
      <c r="BQL11"/>
      <c r="BQM11"/>
      <c r="BQN11"/>
      <c r="BQO11"/>
      <c r="BQP11"/>
      <c r="BQQ11"/>
      <c r="BQR11"/>
      <c r="BQS11"/>
      <c r="BQT11"/>
      <c r="BQU11"/>
      <c r="BQV11"/>
      <c r="BQW11"/>
      <c r="BQX11"/>
      <c r="BQY11"/>
      <c r="BQZ11"/>
      <c r="BRA11"/>
      <c r="BRB11"/>
      <c r="BRC11"/>
      <c r="BRD11"/>
      <c r="BRE11"/>
      <c r="BRF11"/>
      <c r="BRG11"/>
      <c r="BRH11"/>
      <c r="BRI11"/>
      <c r="BRJ11"/>
      <c r="BRK11"/>
      <c r="BRL11"/>
      <c r="BRM11"/>
      <c r="BRN11"/>
      <c r="BRO11"/>
      <c r="BRP11"/>
      <c r="BRQ11"/>
      <c r="BRR11"/>
      <c r="BRS11"/>
      <c r="BRT11"/>
      <c r="BRU11"/>
      <c r="BRV11"/>
      <c r="BRW11"/>
      <c r="BRX11"/>
      <c r="BRY11"/>
      <c r="BRZ11"/>
      <c r="BSA11"/>
      <c r="BSB11"/>
      <c r="BSC11"/>
      <c r="BSD11"/>
      <c r="BSE11"/>
      <c r="BSF11"/>
      <c r="BSG11"/>
      <c r="BSH11"/>
      <c r="BSI11"/>
      <c r="BSJ11"/>
      <c r="BSK11"/>
      <c r="BSL11"/>
      <c r="BSM11"/>
      <c r="BSN11"/>
      <c r="BSO11"/>
      <c r="BSP11"/>
      <c r="BSQ11"/>
      <c r="BSR11"/>
      <c r="BSS11"/>
      <c r="BST11"/>
      <c r="BSU11"/>
      <c r="BSV11"/>
      <c r="BSW11"/>
      <c r="BSX11"/>
      <c r="BSY11"/>
      <c r="BSZ11"/>
      <c r="BTA11"/>
      <c r="BTB11"/>
      <c r="BTC11"/>
      <c r="BTD11"/>
      <c r="BTE11"/>
      <c r="BTF11"/>
      <c r="BTG11"/>
      <c r="BTH11"/>
      <c r="BTI11"/>
      <c r="BTJ11"/>
      <c r="BTK11"/>
      <c r="BTL11"/>
      <c r="BTM11"/>
      <c r="BTN11"/>
      <c r="BTO11"/>
      <c r="BTP11"/>
      <c r="BTQ11"/>
      <c r="BTR11"/>
      <c r="BTS11"/>
      <c r="BTT11"/>
      <c r="BTU11"/>
      <c r="BTV11"/>
      <c r="BTW11"/>
      <c r="BTX11"/>
      <c r="BTY11"/>
      <c r="BTZ11"/>
      <c r="BUA11"/>
      <c r="BUB11"/>
      <c r="BUC11"/>
      <c r="BUD11"/>
      <c r="BUE11"/>
      <c r="BUF11"/>
      <c r="BUG11"/>
      <c r="BUH11"/>
      <c r="BUI11"/>
      <c r="BUJ11"/>
      <c r="BUK11"/>
      <c r="BUL11"/>
      <c r="BUM11"/>
      <c r="BUN11"/>
      <c r="BUO11"/>
      <c r="BUP11"/>
      <c r="BUQ11"/>
      <c r="BUR11"/>
      <c r="BUS11"/>
      <c r="BUT11"/>
      <c r="BUU11"/>
      <c r="BUV11"/>
      <c r="BUW11"/>
      <c r="BUX11"/>
      <c r="BUY11"/>
      <c r="BUZ11"/>
      <c r="BVA11"/>
      <c r="BVB11"/>
      <c r="BVC11"/>
      <c r="BVD11"/>
      <c r="BVE11"/>
      <c r="BVF11"/>
      <c r="BVG11"/>
      <c r="BVH11"/>
      <c r="BVI11"/>
      <c r="BVJ11"/>
      <c r="BVK11"/>
      <c r="BVL11"/>
      <c r="BVM11"/>
      <c r="BVN11"/>
      <c r="BVO11"/>
      <c r="BVP11"/>
      <c r="BVQ11"/>
      <c r="BVR11"/>
      <c r="BVS11"/>
      <c r="BVT11"/>
      <c r="BVU11"/>
      <c r="BVV11"/>
      <c r="BVW11"/>
      <c r="BVX11"/>
      <c r="BVY11"/>
      <c r="BVZ11"/>
      <c r="BWA11"/>
      <c r="BWB11"/>
      <c r="BWC11"/>
      <c r="BWD11"/>
      <c r="BWE11"/>
      <c r="BWF11"/>
      <c r="BWG11"/>
      <c r="BWH11"/>
      <c r="BWI11"/>
      <c r="BWJ11"/>
      <c r="BWK11"/>
      <c r="BWL11"/>
      <c r="BWM11"/>
      <c r="BWN11"/>
      <c r="BWO11"/>
      <c r="BWP11"/>
      <c r="BWQ11"/>
      <c r="BWR11"/>
      <c r="BWS11"/>
      <c r="BWT11"/>
      <c r="BWU11"/>
      <c r="BWV11"/>
      <c r="BWW11"/>
      <c r="BWX11"/>
      <c r="BWY11"/>
      <c r="BWZ11"/>
      <c r="BXA11"/>
      <c r="BXB11"/>
      <c r="BXC11"/>
      <c r="BXD11"/>
      <c r="BXE11"/>
      <c r="BXF11"/>
      <c r="BXG11"/>
      <c r="BXH11"/>
      <c r="BXI11"/>
      <c r="BXJ11"/>
      <c r="BXK11"/>
      <c r="BXL11"/>
      <c r="BXM11"/>
      <c r="BXN11"/>
      <c r="BXO11"/>
      <c r="BXP11"/>
      <c r="BXQ11"/>
      <c r="BXR11"/>
      <c r="BXS11"/>
      <c r="BXT11"/>
      <c r="BXU11"/>
      <c r="BXV11"/>
      <c r="BXW11"/>
      <c r="BXX11"/>
      <c r="BXY11"/>
      <c r="BXZ11"/>
      <c r="BYA11"/>
      <c r="BYB11"/>
      <c r="BYC11"/>
      <c r="BYD11"/>
      <c r="BYE11"/>
      <c r="BYF11"/>
      <c r="BYG11"/>
      <c r="BYH11"/>
      <c r="BYI11"/>
      <c r="BYJ11"/>
      <c r="BYK11"/>
      <c r="BYL11"/>
      <c r="BYM11"/>
      <c r="BYN11"/>
      <c r="BYO11"/>
      <c r="BYP11"/>
      <c r="BYQ11"/>
      <c r="BYR11"/>
      <c r="BYS11"/>
      <c r="BYT11"/>
      <c r="BYU11"/>
      <c r="BYV11"/>
      <c r="BYW11"/>
      <c r="BYX11"/>
      <c r="BYY11"/>
      <c r="BYZ11"/>
      <c r="BZA11"/>
      <c r="BZB11"/>
      <c r="BZC11"/>
      <c r="BZD11"/>
      <c r="BZE11"/>
      <c r="BZF11"/>
      <c r="BZG11"/>
      <c r="BZH11"/>
      <c r="BZI11"/>
      <c r="BZJ11"/>
      <c r="BZK11"/>
      <c r="BZL11"/>
      <c r="BZM11"/>
      <c r="BZN11"/>
      <c r="BZO11"/>
      <c r="BZP11"/>
      <c r="BZQ11"/>
      <c r="BZR11"/>
      <c r="BZS11"/>
      <c r="BZT11"/>
      <c r="BZU11"/>
      <c r="BZV11"/>
      <c r="BZW11"/>
      <c r="BZX11"/>
      <c r="BZY11"/>
      <c r="BZZ11"/>
      <c r="CAA11"/>
      <c r="CAB11"/>
      <c r="CAC11"/>
      <c r="CAD11"/>
      <c r="CAE11"/>
      <c r="CAF11"/>
      <c r="CAG11"/>
      <c r="CAH11"/>
      <c r="CAI11"/>
      <c r="CAJ11"/>
      <c r="CAK11"/>
      <c r="CAL11"/>
      <c r="CAM11"/>
      <c r="CAN11"/>
      <c r="CAO11"/>
      <c r="CAP11"/>
      <c r="CAQ11"/>
      <c r="CAR11"/>
      <c r="CAS11"/>
      <c r="CAT11"/>
      <c r="CAU11"/>
      <c r="CAV11"/>
      <c r="CAW11"/>
      <c r="CAX11"/>
      <c r="CAY11"/>
      <c r="CAZ11"/>
      <c r="CBA11"/>
      <c r="CBB11"/>
      <c r="CBC11"/>
      <c r="CBD11"/>
      <c r="CBE11"/>
      <c r="CBF11"/>
      <c r="CBG11"/>
      <c r="CBH11"/>
      <c r="CBI11"/>
      <c r="CBJ11"/>
      <c r="CBK11"/>
      <c r="CBL11"/>
      <c r="CBM11"/>
      <c r="CBN11"/>
      <c r="CBO11"/>
      <c r="CBP11"/>
      <c r="CBQ11"/>
      <c r="CBR11"/>
      <c r="CBS11"/>
      <c r="CBT11"/>
      <c r="CBU11"/>
      <c r="CBV11"/>
      <c r="CBW11"/>
      <c r="CBX11"/>
      <c r="CBY11"/>
      <c r="CBZ11"/>
      <c r="CCA11"/>
      <c r="CCB11"/>
      <c r="CCC11"/>
      <c r="CCD11"/>
      <c r="CCE11"/>
      <c r="CCF11"/>
      <c r="CCG11"/>
      <c r="CCH11"/>
      <c r="CCI11"/>
      <c r="CCJ11"/>
      <c r="CCK11"/>
      <c r="CCL11"/>
      <c r="CCM11"/>
      <c r="CCN11"/>
      <c r="CCO11"/>
      <c r="CCP11"/>
      <c r="CCQ11"/>
      <c r="CCR11"/>
      <c r="CCS11"/>
      <c r="CCT11"/>
      <c r="CCU11"/>
      <c r="CCV11"/>
      <c r="CCW11"/>
      <c r="CCX11"/>
      <c r="CCY11"/>
      <c r="CCZ11"/>
      <c r="CDA11"/>
      <c r="CDB11"/>
      <c r="CDC11"/>
      <c r="CDD11"/>
      <c r="CDE11"/>
      <c r="CDF11"/>
      <c r="CDG11"/>
      <c r="CDH11"/>
      <c r="CDI11"/>
      <c r="CDJ11"/>
      <c r="CDK11"/>
      <c r="CDL11"/>
      <c r="CDM11"/>
      <c r="CDN11"/>
      <c r="CDO11"/>
      <c r="CDP11"/>
      <c r="CDQ11"/>
      <c r="CDR11"/>
      <c r="CDS11"/>
      <c r="CDT11"/>
      <c r="CDU11"/>
      <c r="CDV11"/>
      <c r="CDW11"/>
      <c r="CDX11"/>
      <c r="CDY11"/>
      <c r="CDZ11"/>
      <c r="CEA11"/>
      <c r="CEB11"/>
      <c r="CEC11"/>
      <c r="CED11"/>
      <c r="CEE11"/>
      <c r="CEF11"/>
      <c r="CEG11"/>
      <c r="CEH11"/>
      <c r="CEI11"/>
      <c r="CEJ11"/>
      <c r="CEK11"/>
      <c r="CEL11"/>
      <c r="CEM11"/>
      <c r="CEN11"/>
      <c r="CEO11"/>
      <c r="CEP11"/>
      <c r="CEQ11"/>
      <c r="CER11"/>
      <c r="CES11"/>
      <c r="CET11"/>
      <c r="CEU11"/>
      <c r="CEV11"/>
      <c r="CEW11"/>
      <c r="CEX11"/>
      <c r="CEY11"/>
      <c r="CEZ11"/>
      <c r="CFA11"/>
      <c r="CFB11"/>
      <c r="CFC11"/>
      <c r="CFD11"/>
      <c r="CFE11"/>
      <c r="CFF11"/>
      <c r="CFG11"/>
      <c r="CFH11"/>
      <c r="CFI11"/>
      <c r="CFJ11"/>
      <c r="CFK11"/>
      <c r="CFL11"/>
      <c r="CFM11"/>
      <c r="CFN11"/>
      <c r="CFO11"/>
      <c r="CFP11"/>
      <c r="CFQ11"/>
      <c r="CFR11"/>
      <c r="CFS11"/>
      <c r="CFT11"/>
      <c r="CFU11"/>
      <c r="CFV11"/>
      <c r="CFW11"/>
      <c r="CFX11"/>
      <c r="CFY11"/>
      <c r="CFZ11"/>
      <c r="CGA11"/>
      <c r="CGB11"/>
      <c r="CGC11"/>
      <c r="CGD11"/>
      <c r="CGE11"/>
      <c r="CGF11"/>
      <c r="CGG11"/>
      <c r="CGH11"/>
      <c r="CGI11"/>
      <c r="CGJ11"/>
      <c r="CGK11"/>
      <c r="CGL11"/>
      <c r="CGM11"/>
      <c r="CGN11"/>
      <c r="CGO11"/>
      <c r="CGP11"/>
      <c r="CGQ11"/>
      <c r="CGR11"/>
      <c r="CGS11"/>
      <c r="CGT11"/>
      <c r="CGU11"/>
      <c r="CGV11"/>
      <c r="CGW11"/>
      <c r="CGX11"/>
      <c r="CGY11"/>
      <c r="CGZ11"/>
      <c r="CHA11"/>
      <c r="CHB11"/>
      <c r="CHC11"/>
      <c r="CHD11"/>
      <c r="CHE11"/>
      <c r="CHF11"/>
      <c r="CHG11"/>
      <c r="CHH11"/>
      <c r="CHI11"/>
      <c r="CHJ11"/>
      <c r="CHK11"/>
      <c r="CHL11"/>
      <c r="CHM11"/>
      <c r="CHN11"/>
      <c r="CHO11"/>
      <c r="CHP11"/>
      <c r="CHQ11"/>
      <c r="CHR11"/>
      <c r="CHS11"/>
      <c r="CHT11"/>
      <c r="CHU11"/>
      <c r="CHV11"/>
      <c r="CHW11"/>
      <c r="CHX11"/>
      <c r="CHY11"/>
      <c r="CHZ11"/>
      <c r="CIA11"/>
      <c r="CIB11"/>
      <c r="CIC11"/>
      <c r="CID11"/>
      <c r="CIE11"/>
      <c r="CIF11"/>
      <c r="CIG11"/>
      <c r="CIH11"/>
      <c r="CII11"/>
      <c r="CIJ11"/>
      <c r="CIK11"/>
      <c r="CIL11"/>
      <c r="CIM11"/>
      <c r="CIN11"/>
      <c r="CIO11"/>
      <c r="CIP11"/>
      <c r="CIQ11"/>
      <c r="CIR11"/>
      <c r="CIS11"/>
      <c r="CIT11"/>
      <c r="CIU11"/>
      <c r="CIV11"/>
      <c r="CIW11"/>
      <c r="CIX11"/>
      <c r="CIY11"/>
      <c r="CIZ11"/>
      <c r="CJA11"/>
      <c r="CJB11"/>
      <c r="CJC11"/>
      <c r="CJD11"/>
      <c r="CJE11"/>
      <c r="CJF11"/>
      <c r="CJG11"/>
      <c r="CJH11"/>
      <c r="CJI11"/>
      <c r="CJJ11"/>
      <c r="CJK11"/>
      <c r="CJL11"/>
      <c r="CJM11"/>
      <c r="CJN11"/>
      <c r="CJO11"/>
      <c r="CJP11"/>
      <c r="CJQ11"/>
      <c r="CJR11"/>
      <c r="CJS11"/>
      <c r="CJT11"/>
      <c r="CJU11"/>
      <c r="CJV11"/>
      <c r="CJW11"/>
      <c r="CJX11"/>
      <c r="CJY11"/>
      <c r="CJZ11"/>
      <c r="CKA11"/>
      <c r="CKB11"/>
      <c r="CKC11"/>
      <c r="CKD11"/>
      <c r="CKE11"/>
      <c r="CKF11"/>
      <c r="CKG11"/>
      <c r="CKH11"/>
      <c r="CKI11"/>
      <c r="CKJ11"/>
      <c r="CKK11"/>
      <c r="CKL11"/>
      <c r="CKM11"/>
      <c r="CKN11"/>
      <c r="CKO11"/>
      <c r="CKP11"/>
      <c r="CKQ11"/>
      <c r="CKR11"/>
      <c r="CKS11"/>
      <c r="CKT11"/>
      <c r="CKU11"/>
      <c r="CKV11"/>
      <c r="CKW11"/>
      <c r="CKX11"/>
      <c r="CKY11"/>
      <c r="CKZ11"/>
      <c r="CLA11"/>
      <c r="CLB11"/>
      <c r="CLC11"/>
      <c r="CLD11"/>
      <c r="CLE11"/>
      <c r="CLF11"/>
      <c r="CLG11"/>
      <c r="CLH11"/>
      <c r="CLI11"/>
      <c r="CLJ11"/>
      <c r="CLK11"/>
      <c r="CLL11"/>
      <c r="CLM11"/>
      <c r="CLN11"/>
      <c r="CLO11"/>
      <c r="CLP11"/>
      <c r="CLQ11"/>
      <c r="CLR11"/>
      <c r="CLS11"/>
      <c r="CLT11"/>
      <c r="CLU11"/>
      <c r="CLV11"/>
      <c r="CLW11"/>
      <c r="CLX11"/>
      <c r="CLY11"/>
      <c r="CLZ11"/>
      <c r="CMA11"/>
      <c r="CMB11"/>
      <c r="CMC11"/>
      <c r="CMD11"/>
      <c r="CME11"/>
      <c r="CMF11"/>
      <c r="CMG11"/>
      <c r="CMH11"/>
      <c r="CMI11"/>
      <c r="CMJ11"/>
      <c r="CMK11"/>
      <c r="CML11"/>
      <c r="CMM11"/>
      <c r="CMN11"/>
      <c r="CMO11"/>
      <c r="CMP11"/>
      <c r="CMQ11"/>
      <c r="CMR11"/>
      <c r="CMS11"/>
      <c r="CMT11"/>
      <c r="CMU11"/>
      <c r="CMV11"/>
      <c r="CMW11"/>
      <c r="CMX11"/>
      <c r="CMY11"/>
      <c r="CMZ11"/>
      <c r="CNA11"/>
      <c r="CNB11"/>
      <c r="CNC11"/>
      <c r="CND11"/>
      <c r="CNE11"/>
      <c r="CNF11"/>
      <c r="CNG11"/>
      <c r="CNH11"/>
      <c r="CNI11"/>
      <c r="CNJ11"/>
      <c r="CNK11"/>
      <c r="CNL11"/>
      <c r="CNM11"/>
      <c r="CNN11"/>
      <c r="CNO11"/>
      <c r="CNP11"/>
      <c r="CNQ11"/>
      <c r="CNR11"/>
      <c r="CNS11"/>
      <c r="CNT11"/>
      <c r="CNU11"/>
      <c r="CNV11"/>
      <c r="CNW11"/>
      <c r="CNX11"/>
      <c r="CNY11"/>
      <c r="CNZ11"/>
      <c r="COA11"/>
      <c r="COB11"/>
      <c r="COC11"/>
      <c r="COD11"/>
      <c r="COE11"/>
      <c r="COF11"/>
      <c r="COG11"/>
      <c r="COH11"/>
      <c r="COI11"/>
      <c r="COJ11"/>
      <c r="COK11"/>
      <c r="COL11"/>
      <c r="COM11"/>
      <c r="CON11"/>
      <c r="COO11"/>
      <c r="COP11"/>
      <c r="COQ11"/>
      <c r="COR11"/>
      <c r="COS11"/>
      <c r="COT11"/>
      <c r="COU11"/>
      <c r="COV11"/>
      <c r="COW11"/>
      <c r="COX11"/>
      <c r="COY11"/>
      <c r="COZ11"/>
      <c r="CPA11"/>
      <c r="CPB11"/>
      <c r="CPC11"/>
      <c r="CPD11"/>
      <c r="CPE11"/>
      <c r="CPF11"/>
      <c r="CPG11"/>
      <c r="CPH11"/>
      <c r="CPI11"/>
      <c r="CPJ11"/>
      <c r="CPK11"/>
      <c r="CPL11"/>
      <c r="CPM11"/>
      <c r="CPN11"/>
      <c r="CPO11"/>
      <c r="CPP11"/>
      <c r="CPQ11"/>
      <c r="CPR11"/>
      <c r="CPS11"/>
      <c r="CPT11"/>
      <c r="CPU11"/>
      <c r="CPV11"/>
      <c r="CPW11"/>
      <c r="CPX11"/>
      <c r="CPY11"/>
      <c r="CPZ11"/>
      <c r="CQA11"/>
      <c r="CQB11"/>
      <c r="CQC11"/>
      <c r="CQD11"/>
      <c r="CQE11"/>
      <c r="CQF11"/>
      <c r="CQG11"/>
      <c r="CQH11"/>
      <c r="CQI11"/>
      <c r="CQJ11"/>
      <c r="CQK11"/>
      <c r="CQL11"/>
      <c r="CQM11"/>
      <c r="CQN11"/>
      <c r="CQO11"/>
      <c r="CQP11"/>
      <c r="CQQ11"/>
      <c r="CQR11"/>
      <c r="CQS11"/>
      <c r="CQT11"/>
      <c r="CQU11"/>
      <c r="CQV11"/>
      <c r="CQW11"/>
      <c r="CQX11"/>
      <c r="CQY11"/>
      <c r="CQZ11"/>
      <c r="CRA11"/>
      <c r="CRB11"/>
      <c r="CRC11"/>
      <c r="CRD11"/>
      <c r="CRE11"/>
      <c r="CRF11"/>
      <c r="CRG11"/>
      <c r="CRH11"/>
      <c r="CRI11"/>
      <c r="CRJ11"/>
      <c r="CRK11"/>
      <c r="CRL11"/>
      <c r="CRM11"/>
      <c r="CRN11"/>
      <c r="CRO11"/>
      <c r="CRP11"/>
      <c r="CRQ11"/>
      <c r="CRR11"/>
      <c r="CRS11"/>
      <c r="CRT11"/>
      <c r="CRU11"/>
      <c r="CRV11"/>
      <c r="CRW11"/>
      <c r="CRX11"/>
      <c r="CRY11"/>
      <c r="CRZ11"/>
      <c r="CSA11"/>
      <c r="CSB11"/>
      <c r="CSC11"/>
      <c r="CSD11"/>
      <c r="CSE11"/>
      <c r="CSF11"/>
      <c r="CSG11"/>
      <c r="CSH11"/>
      <c r="CSI11"/>
      <c r="CSJ11"/>
      <c r="CSK11"/>
      <c r="CSL11"/>
      <c r="CSM11"/>
      <c r="CSN11"/>
      <c r="CSO11"/>
      <c r="CSP11"/>
      <c r="CSQ11"/>
      <c r="CSR11"/>
      <c r="CSS11"/>
      <c r="CST11"/>
      <c r="CSU11"/>
      <c r="CSV11"/>
      <c r="CSW11"/>
      <c r="CSX11"/>
      <c r="CSY11"/>
      <c r="CSZ11"/>
      <c r="CTA11"/>
      <c r="CTB11"/>
      <c r="CTC11"/>
      <c r="CTD11"/>
      <c r="CTE11"/>
      <c r="CTF11"/>
      <c r="CTG11"/>
      <c r="CTH11"/>
      <c r="CTI11"/>
      <c r="CTJ11"/>
      <c r="CTK11"/>
      <c r="CTL11"/>
      <c r="CTM11"/>
      <c r="CTN11"/>
      <c r="CTO11"/>
      <c r="CTP11"/>
      <c r="CTQ11"/>
      <c r="CTR11"/>
      <c r="CTS11"/>
      <c r="CTT11"/>
      <c r="CTU11"/>
      <c r="CTV11"/>
      <c r="CTW11"/>
      <c r="CTX11"/>
      <c r="CTY11"/>
      <c r="CTZ11"/>
      <c r="CUA11"/>
      <c r="CUB11"/>
      <c r="CUC11"/>
      <c r="CUD11"/>
      <c r="CUE11"/>
      <c r="CUF11"/>
      <c r="CUG11"/>
      <c r="CUH11"/>
      <c r="CUI11"/>
      <c r="CUJ11"/>
      <c r="CUK11"/>
      <c r="CUL11"/>
      <c r="CUM11"/>
      <c r="CUN11"/>
      <c r="CUO11"/>
      <c r="CUP11"/>
      <c r="CUQ11"/>
      <c r="CUR11"/>
      <c r="CUS11"/>
      <c r="CUT11"/>
      <c r="CUU11"/>
      <c r="CUV11"/>
      <c r="CUW11"/>
      <c r="CUX11"/>
      <c r="CUY11"/>
      <c r="CUZ11"/>
      <c r="CVA11"/>
      <c r="CVB11"/>
      <c r="CVC11"/>
      <c r="CVD11"/>
      <c r="CVE11"/>
      <c r="CVF11"/>
      <c r="CVG11"/>
      <c r="CVH11"/>
      <c r="CVI11"/>
      <c r="CVJ11"/>
      <c r="CVK11"/>
      <c r="CVL11"/>
      <c r="CVM11"/>
      <c r="CVN11"/>
      <c r="CVO11"/>
      <c r="CVP11"/>
      <c r="CVQ11"/>
      <c r="CVR11"/>
      <c r="CVS11"/>
      <c r="CVT11"/>
      <c r="CVU11"/>
      <c r="CVV11"/>
      <c r="CVW11"/>
      <c r="CVX11"/>
      <c r="CVY11"/>
      <c r="CVZ11"/>
      <c r="CWA11"/>
      <c r="CWB11"/>
      <c r="CWC11"/>
      <c r="CWD11"/>
      <c r="CWE11"/>
      <c r="CWF11"/>
      <c r="CWG11"/>
      <c r="CWH11"/>
      <c r="CWI11"/>
      <c r="CWJ11"/>
      <c r="CWK11"/>
      <c r="CWL11"/>
      <c r="CWM11"/>
      <c r="CWN11"/>
      <c r="CWO11"/>
      <c r="CWP11"/>
      <c r="CWQ11"/>
      <c r="CWR11"/>
      <c r="CWS11"/>
      <c r="CWT11"/>
      <c r="CWU11"/>
      <c r="CWV11"/>
      <c r="CWW11"/>
      <c r="CWX11"/>
      <c r="CWY11"/>
      <c r="CWZ11"/>
      <c r="CXA11"/>
      <c r="CXB11"/>
      <c r="CXC11"/>
      <c r="CXD11"/>
      <c r="CXE11"/>
      <c r="CXF11"/>
      <c r="CXG11"/>
      <c r="CXH11"/>
      <c r="CXI11"/>
      <c r="CXJ11"/>
      <c r="CXK11"/>
      <c r="CXL11"/>
      <c r="CXM11"/>
      <c r="CXN11"/>
      <c r="CXO11"/>
      <c r="CXP11"/>
      <c r="CXQ11"/>
      <c r="CXR11"/>
      <c r="CXS11"/>
      <c r="CXT11"/>
      <c r="CXU11"/>
      <c r="CXV11"/>
      <c r="CXW11"/>
      <c r="CXX11"/>
      <c r="CXY11"/>
      <c r="CXZ11"/>
      <c r="CYA11"/>
      <c r="CYB11"/>
      <c r="CYC11"/>
      <c r="CYD11"/>
      <c r="CYE11"/>
      <c r="CYF11"/>
      <c r="CYG11"/>
      <c r="CYH11"/>
      <c r="CYI11"/>
      <c r="CYJ11"/>
      <c r="CYK11"/>
      <c r="CYL11"/>
      <c r="CYM11"/>
      <c r="CYN11"/>
      <c r="CYO11"/>
      <c r="CYP11"/>
      <c r="CYQ11"/>
      <c r="CYR11"/>
      <c r="CYS11"/>
      <c r="CYT11"/>
      <c r="CYU11"/>
      <c r="CYV11"/>
      <c r="CYW11"/>
      <c r="CYX11"/>
      <c r="CYY11"/>
      <c r="CYZ11"/>
      <c r="CZA11"/>
      <c r="CZB11"/>
      <c r="CZC11"/>
      <c r="CZD11"/>
      <c r="CZE11"/>
      <c r="CZF11"/>
      <c r="CZG11"/>
      <c r="CZH11"/>
      <c r="CZI11"/>
      <c r="CZJ11"/>
      <c r="CZK11"/>
      <c r="CZL11"/>
      <c r="CZM11"/>
      <c r="CZN11"/>
      <c r="CZO11"/>
      <c r="CZP11"/>
      <c r="CZQ11"/>
      <c r="CZR11"/>
      <c r="CZS11"/>
      <c r="CZT11"/>
      <c r="CZU11"/>
      <c r="CZV11"/>
      <c r="CZW11"/>
      <c r="CZX11"/>
      <c r="CZY11"/>
      <c r="CZZ11"/>
      <c r="DAA11"/>
      <c r="DAB11"/>
      <c r="DAC11"/>
      <c r="DAD11"/>
      <c r="DAE11"/>
      <c r="DAF11"/>
      <c r="DAG11"/>
      <c r="DAH11"/>
      <c r="DAI11"/>
      <c r="DAJ11"/>
      <c r="DAK11"/>
      <c r="DAL11"/>
      <c r="DAM11"/>
      <c r="DAN11"/>
      <c r="DAO11"/>
      <c r="DAP11"/>
      <c r="DAQ11"/>
      <c r="DAR11"/>
      <c r="DAS11"/>
      <c r="DAT11"/>
      <c r="DAU11"/>
      <c r="DAV11"/>
      <c r="DAW11"/>
      <c r="DAX11"/>
      <c r="DAY11"/>
      <c r="DAZ11"/>
      <c r="DBA11"/>
      <c r="DBB11"/>
      <c r="DBC11"/>
      <c r="DBD11"/>
      <c r="DBE11"/>
      <c r="DBF11"/>
      <c r="DBG11"/>
      <c r="DBH11"/>
      <c r="DBI11"/>
      <c r="DBJ11"/>
      <c r="DBK11"/>
      <c r="DBL11"/>
      <c r="DBM11"/>
      <c r="DBN11"/>
      <c r="DBO11"/>
      <c r="DBP11"/>
      <c r="DBQ11"/>
      <c r="DBR11"/>
      <c r="DBS11"/>
      <c r="DBT11"/>
      <c r="DBU11"/>
      <c r="DBV11"/>
      <c r="DBW11"/>
      <c r="DBX11"/>
      <c r="DBY11"/>
      <c r="DBZ11"/>
      <c r="DCA11"/>
      <c r="DCB11"/>
      <c r="DCC11"/>
      <c r="DCD11"/>
      <c r="DCE11"/>
      <c r="DCF11"/>
      <c r="DCG11"/>
      <c r="DCH11"/>
      <c r="DCI11"/>
      <c r="DCJ11"/>
      <c r="DCK11"/>
      <c r="DCL11"/>
      <c r="DCM11"/>
      <c r="DCN11"/>
      <c r="DCO11"/>
      <c r="DCP11"/>
      <c r="DCQ11"/>
      <c r="DCR11"/>
      <c r="DCS11"/>
      <c r="DCT11"/>
      <c r="DCU11"/>
      <c r="DCV11"/>
      <c r="DCW11"/>
      <c r="DCX11"/>
      <c r="DCY11"/>
      <c r="DCZ11"/>
      <c r="DDA11"/>
      <c r="DDB11"/>
      <c r="DDC11"/>
      <c r="DDD11"/>
      <c r="DDE11"/>
      <c r="DDF11"/>
      <c r="DDG11"/>
      <c r="DDH11"/>
      <c r="DDI11"/>
      <c r="DDJ11"/>
      <c r="DDK11"/>
      <c r="DDL11"/>
      <c r="DDM11"/>
      <c r="DDN11"/>
      <c r="DDO11"/>
      <c r="DDP11"/>
      <c r="DDQ11"/>
      <c r="DDR11"/>
      <c r="DDS11"/>
      <c r="DDT11"/>
      <c r="DDU11"/>
      <c r="DDV11"/>
      <c r="DDW11"/>
      <c r="DDX11"/>
      <c r="DDY11"/>
      <c r="DDZ11"/>
      <c r="DEA11"/>
      <c r="DEB11"/>
      <c r="DEC11"/>
      <c r="DED11"/>
      <c r="DEE11"/>
      <c r="DEF11"/>
      <c r="DEG11"/>
      <c r="DEH11"/>
      <c r="DEI11"/>
      <c r="DEJ11"/>
      <c r="DEK11"/>
      <c r="DEL11"/>
      <c r="DEM11"/>
      <c r="DEN11"/>
      <c r="DEO11"/>
      <c r="DEP11"/>
      <c r="DEQ11"/>
      <c r="DER11"/>
      <c r="DES11"/>
      <c r="DET11"/>
      <c r="DEU11"/>
      <c r="DEV11"/>
      <c r="DEW11"/>
      <c r="DEX11"/>
      <c r="DEY11"/>
      <c r="DEZ11"/>
      <c r="DFA11"/>
      <c r="DFB11"/>
      <c r="DFC11"/>
      <c r="DFD11"/>
      <c r="DFE11"/>
      <c r="DFF11"/>
      <c r="DFG11"/>
      <c r="DFH11"/>
      <c r="DFI11"/>
      <c r="DFJ11"/>
      <c r="DFK11"/>
      <c r="DFL11"/>
      <c r="DFM11"/>
      <c r="DFN11"/>
      <c r="DFO11"/>
      <c r="DFP11"/>
      <c r="DFQ11"/>
      <c r="DFR11"/>
      <c r="DFS11"/>
      <c r="DFT11"/>
      <c r="DFU11"/>
      <c r="DFV11"/>
      <c r="DFW11"/>
      <c r="DFX11"/>
      <c r="DFY11"/>
      <c r="DFZ11"/>
      <c r="DGA11"/>
      <c r="DGB11"/>
      <c r="DGC11"/>
      <c r="DGD11"/>
      <c r="DGE11"/>
      <c r="DGF11"/>
      <c r="DGG11"/>
      <c r="DGH11"/>
      <c r="DGI11"/>
      <c r="DGJ11"/>
      <c r="DGK11"/>
      <c r="DGL11"/>
      <c r="DGM11"/>
      <c r="DGN11"/>
      <c r="DGO11"/>
      <c r="DGP11"/>
      <c r="DGQ11"/>
      <c r="DGR11"/>
      <c r="DGS11"/>
      <c r="DGT11"/>
      <c r="DGU11"/>
      <c r="DGV11"/>
      <c r="DGW11"/>
      <c r="DGX11"/>
      <c r="DGY11"/>
      <c r="DGZ11"/>
      <c r="DHA11"/>
      <c r="DHB11"/>
      <c r="DHC11"/>
      <c r="DHD11"/>
      <c r="DHE11"/>
      <c r="DHF11"/>
      <c r="DHG11"/>
      <c r="DHH11"/>
      <c r="DHI11"/>
      <c r="DHJ11"/>
      <c r="DHK11"/>
      <c r="DHL11"/>
      <c r="DHM11"/>
      <c r="DHN11"/>
      <c r="DHO11"/>
      <c r="DHP11"/>
      <c r="DHQ11"/>
      <c r="DHR11"/>
      <c r="DHS11"/>
      <c r="DHT11"/>
      <c r="DHU11"/>
      <c r="DHV11"/>
      <c r="DHW11"/>
      <c r="DHX11"/>
      <c r="DHY11"/>
      <c r="DHZ11"/>
      <c r="DIA11"/>
      <c r="DIB11"/>
      <c r="DIC11"/>
      <c r="DID11"/>
      <c r="DIE11"/>
      <c r="DIF11"/>
      <c r="DIG11"/>
      <c r="DIH11"/>
      <c r="DII11"/>
      <c r="DIJ11"/>
      <c r="DIK11"/>
      <c r="DIL11"/>
      <c r="DIM11"/>
      <c r="DIN11"/>
      <c r="DIO11"/>
      <c r="DIP11"/>
      <c r="DIQ11"/>
      <c r="DIR11"/>
      <c r="DIS11"/>
      <c r="DIT11"/>
      <c r="DIU11"/>
      <c r="DIV11"/>
      <c r="DIW11"/>
      <c r="DIX11"/>
      <c r="DIY11"/>
      <c r="DIZ11"/>
      <c r="DJA11"/>
      <c r="DJB11"/>
      <c r="DJC11"/>
      <c r="DJD11"/>
      <c r="DJE11"/>
      <c r="DJF11"/>
      <c r="DJG11"/>
      <c r="DJH11"/>
      <c r="DJI11"/>
      <c r="DJJ11"/>
      <c r="DJK11"/>
      <c r="DJL11"/>
      <c r="DJM11"/>
      <c r="DJN11"/>
      <c r="DJO11"/>
      <c r="DJP11"/>
      <c r="DJQ11"/>
      <c r="DJR11"/>
      <c r="DJS11"/>
      <c r="DJT11"/>
      <c r="DJU11"/>
      <c r="DJV11"/>
      <c r="DJW11"/>
      <c r="DJX11"/>
      <c r="DJY11"/>
      <c r="DJZ11"/>
      <c r="DKA11"/>
      <c r="DKB11"/>
      <c r="DKC11"/>
      <c r="DKD11"/>
      <c r="DKE11"/>
      <c r="DKF11"/>
      <c r="DKG11"/>
      <c r="DKH11"/>
      <c r="DKI11"/>
      <c r="DKJ11"/>
      <c r="DKK11"/>
      <c r="DKL11"/>
      <c r="DKM11"/>
      <c r="DKN11"/>
      <c r="DKO11"/>
      <c r="DKP11"/>
      <c r="DKQ11"/>
      <c r="DKR11"/>
      <c r="DKS11"/>
      <c r="DKT11"/>
      <c r="DKU11"/>
      <c r="DKV11"/>
      <c r="DKW11"/>
      <c r="DKX11"/>
      <c r="DKY11"/>
      <c r="DKZ11"/>
      <c r="DLA11"/>
      <c r="DLB11"/>
      <c r="DLC11"/>
      <c r="DLD11"/>
      <c r="DLE11"/>
      <c r="DLF11"/>
      <c r="DLG11"/>
      <c r="DLH11"/>
      <c r="DLI11"/>
      <c r="DLJ11"/>
      <c r="DLK11"/>
      <c r="DLL11"/>
      <c r="DLM11"/>
      <c r="DLN11"/>
      <c r="DLO11"/>
      <c r="DLP11"/>
      <c r="DLQ11"/>
      <c r="DLR11"/>
      <c r="DLS11"/>
      <c r="DLT11"/>
      <c r="DLU11"/>
      <c r="DLV11"/>
      <c r="DLW11"/>
      <c r="DLX11"/>
      <c r="DLY11"/>
      <c r="DLZ11"/>
      <c r="DMA11"/>
      <c r="DMB11"/>
      <c r="DMC11"/>
      <c r="DMD11"/>
      <c r="DME11"/>
      <c r="DMF11"/>
      <c r="DMG11"/>
      <c r="DMH11"/>
      <c r="DMI11"/>
      <c r="DMJ11"/>
      <c r="DMK11"/>
      <c r="DML11"/>
      <c r="DMM11"/>
      <c r="DMN11"/>
      <c r="DMO11"/>
      <c r="DMP11"/>
      <c r="DMQ11"/>
      <c r="DMR11"/>
      <c r="DMS11"/>
      <c r="DMT11"/>
      <c r="DMU11"/>
      <c r="DMV11"/>
      <c r="DMW11"/>
      <c r="DMX11"/>
      <c r="DMY11"/>
      <c r="DMZ11"/>
      <c r="DNA11"/>
      <c r="DNB11"/>
      <c r="DNC11"/>
      <c r="DND11"/>
      <c r="DNE11"/>
      <c r="DNF11"/>
      <c r="DNG11"/>
      <c r="DNH11"/>
      <c r="DNI11"/>
      <c r="DNJ11"/>
      <c r="DNK11"/>
      <c r="DNL11"/>
      <c r="DNM11"/>
      <c r="DNN11"/>
      <c r="DNO11"/>
      <c r="DNP11"/>
      <c r="DNQ11"/>
      <c r="DNR11"/>
      <c r="DNS11"/>
      <c r="DNT11"/>
      <c r="DNU11"/>
      <c r="DNV11"/>
      <c r="DNW11"/>
      <c r="DNX11"/>
      <c r="DNY11"/>
      <c r="DNZ11"/>
      <c r="DOA11"/>
      <c r="DOB11"/>
      <c r="DOC11"/>
      <c r="DOD11"/>
      <c r="DOE11"/>
      <c r="DOF11"/>
      <c r="DOG11"/>
      <c r="DOH11"/>
      <c r="DOI11"/>
      <c r="DOJ11"/>
      <c r="DOK11"/>
      <c r="DOL11"/>
      <c r="DOM11"/>
      <c r="DON11"/>
      <c r="DOO11"/>
      <c r="DOP11"/>
      <c r="DOQ11"/>
      <c r="DOR11"/>
      <c r="DOS11"/>
      <c r="DOT11"/>
      <c r="DOU11"/>
      <c r="DOV11"/>
      <c r="DOW11"/>
      <c r="DOX11"/>
      <c r="DOY11"/>
      <c r="DOZ11"/>
      <c r="DPA11"/>
      <c r="DPB11"/>
      <c r="DPC11"/>
      <c r="DPD11"/>
      <c r="DPE11"/>
      <c r="DPF11"/>
      <c r="DPG11"/>
      <c r="DPH11"/>
      <c r="DPI11"/>
      <c r="DPJ11"/>
      <c r="DPK11"/>
      <c r="DPL11"/>
      <c r="DPM11"/>
      <c r="DPN11"/>
      <c r="DPO11"/>
      <c r="DPP11"/>
      <c r="DPQ11"/>
      <c r="DPR11"/>
      <c r="DPS11"/>
      <c r="DPT11"/>
      <c r="DPU11"/>
      <c r="DPV11"/>
      <c r="DPW11"/>
      <c r="DPX11"/>
      <c r="DPY11"/>
      <c r="DPZ11"/>
      <c r="DQA11"/>
      <c r="DQB11"/>
      <c r="DQC11"/>
      <c r="DQD11"/>
      <c r="DQE11"/>
      <c r="DQF11"/>
      <c r="DQG11"/>
      <c r="DQH11"/>
      <c r="DQI11"/>
      <c r="DQJ11"/>
      <c r="DQK11"/>
      <c r="DQL11"/>
      <c r="DQM11"/>
      <c r="DQN11"/>
      <c r="DQO11"/>
      <c r="DQP11"/>
      <c r="DQQ11"/>
      <c r="DQR11"/>
      <c r="DQS11"/>
      <c r="DQT11"/>
      <c r="DQU11"/>
      <c r="DQV11"/>
      <c r="DQW11"/>
      <c r="DQX11"/>
      <c r="DQY11"/>
      <c r="DQZ11"/>
      <c r="DRA11"/>
      <c r="DRB11"/>
      <c r="DRC11"/>
      <c r="DRD11"/>
      <c r="DRE11"/>
      <c r="DRF11"/>
      <c r="DRG11"/>
      <c r="DRH11"/>
      <c r="DRI11"/>
      <c r="DRJ11"/>
      <c r="DRK11"/>
      <c r="DRL11"/>
      <c r="DRM11"/>
      <c r="DRN11"/>
      <c r="DRO11"/>
      <c r="DRP11"/>
      <c r="DRQ11"/>
      <c r="DRR11"/>
      <c r="DRS11"/>
      <c r="DRT11"/>
      <c r="DRU11"/>
      <c r="DRV11"/>
      <c r="DRW11"/>
      <c r="DRX11"/>
      <c r="DRY11"/>
      <c r="DRZ11"/>
      <c r="DSA11"/>
      <c r="DSB11"/>
      <c r="DSC11"/>
      <c r="DSD11"/>
      <c r="DSE11"/>
      <c r="DSF11"/>
      <c r="DSG11"/>
      <c r="DSH11"/>
      <c r="DSI11"/>
      <c r="DSJ11"/>
      <c r="DSK11"/>
      <c r="DSL11"/>
      <c r="DSM11"/>
      <c r="DSN11"/>
      <c r="DSO11"/>
      <c r="DSP11"/>
      <c r="DSQ11"/>
      <c r="DSR11"/>
      <c r="DSS11"/>
      <c r="DST11"/>
      <c r="DSU11"/>
      <c r="DSV11"/>
      <c r="DSW11"/>
      <c r="DSX11"/>
      <c r="DSY11"/>
      <c r="DSZ11"/>
      <c r="DTA11"/>
      <c r="DTB11"/>
      <c r="DTC11"/>
      <c r="DTD11"/>
      <c r="DTE11"/>
      <c r="DTF11"/>
      <c r="DTG11"/>
      <c r="DTH11"/>
      <c r="DTI11"/>
      <c r="DTJ11"/>
      <c r="DTK11"/>
      <c r="DTL11"/>
      <c r="DTM11"/>
      <c r="DTN11"/>
      <c r="DTO11"/>
      <c r="DTP11"/>
      <c r="DTQ11"/>
      <c r="DTR11"/>
      <c r="DTS11"/>
      <c r="DTT11"/>
      <c r="DTU11"/>
      <c r="DTV11"/>
      <c r="DTW11"/>
      <c r="DTX11"/>
      <c r="DTY11"/>
      <c r="DTZ11"/>
      <c r="DUA11"/>
      <c r="DUB11"/>
      <c r="DUC11"/>
      <c r="DUD11"/>
      <c r="DUE11"/>
      <c r="DUF11"/>
      <c r="DUG11"/>
      <c r="DUH11"/>
      <c r="DUI11"/>
      <c r="DUJ11"/>
      <c r="DUK11"/>
      <c r="DUL11"/>
      <c r="DUM11"/>
      <c r="DUN11"/>
      <c r="DUO11"/>
      <c r="DUP11"/>
      <c r="DUQ11"/>
      <c r="DUR11"/>
      <c r="DUS11"/>
      <c r="DUT11"/>
      <c r="DUU11"/>
      <c r="DUV11"/>
      <c r="DUW11"/>
      <c r="DUX11"/>
      <c r="DUY11"/>
      <c r="DUZ11"/>
      <c r="DVA11"/>
      <c r="DVB11"/>
      <c r="DVC11"/>
      <c r="DVD11"/>
      <c r="DVE11"/>
      <c r="DVF11"/>
      <c r="DVG11"/>
      <c r="DVH11"/>
      <c r="DVI11"/>
      <c r="DVJ11"/>
      <c r="DVK11"/>
      <c r="DVL11"/>
      <c r="DVM11"/>
      <c r="DVN11"/>
      <c r="DVO11"/>
      <c r="DVP11"/>
      <c r="DVQ11"/>
      <c r="DVR11"/>
      <c r="DVS11"/>
      <c r="DVT11"/>
      <c r="DVU11"/>
      <c r="DVV11"/>
      <c r="DVW11"/>
      <c r="DVX11"/>
      <c r="DVY11"/>
      <c r="DVZ11"/>
      <c r="DWA11"/>
      <c r="DWB11"/>
      <c r="DWC11"/>
      <c r="DWD11"/>
      <c r="DWE11"/>
      <c r="DWF11"/>
      <c r="DWG11"/>
      <c r="DWH11"/>
      <c r="DWI11"/>
      <c r="DWJ11"/>
      <c r="DWK11"/>
      <c r="DWL11"/>
      <c r="DWM11"/>
      <c r="DWN11"/>
      <c r="DWO11"/>
      <c r="DWP11"/>
      <c r="DWQ11"/>
      <c r="DWR11"/>
      <c r="DWS11"/>
      <c r="DWT11"/>
      <c r="DWU11"/>
      <c r="DWV11"/>
      <c r="DWW11"/>
      <c r="DWX11"/>
      <c r="DWY11"/>
      <c r="DWZ11"/>
      <c r="DXA11"/>
      <c r="DXB11"/>
      <c r="DXC11"/>
      <c r="DXD11"/>
      <c r="DXE11"/>
      <c r="DXF11"/>
      <c r="DXG11"/>
      <c r="DXH11"/>
      <c r="DXI11"/>
      <c r="DXJ11"/>
      <c r="DXK11"/>
      <c r="DXL11"/>
      <c r="DXM11"/>
      <c r="DXN11"/>
      <c r="DXO11"/>
      <c r="DXP11"/>
      <c r="DXQ11"/>
      <c r="DXR11"/>
      <c r="DXS11"/>
      <c r="DXT11"/>
      <c r="DXU11"/>
      <c r="DXV11"/>
      <c r="DXW11"/>
      <c r="DXX11"/>
      <c r="DXY11"/>
      <c r="DXZ11"/>
      <c r="DYA11"/>
      <c r="DYB11"/>
      <c r="DYC11"/>
      <c r="DYD11"/>
      <c r="DYE11"/>
      <c r="DYF11"/>
      <c r="DYG11"/>
      <c r="DYH11"/>
      <c r="DYI11"/>
      <c r="DYJ11"/>
      <c r="DYK11"/>
      <c r="DYL11"/>
      <c r="DYM11"/>
      <c r="DYN11"/>
      <c r="DYO11"/>
      <c r="DYP11"/>
      <c r="DYQ11"/>
      <c r="DYR11"/>
      <c r="DYS11"/>
      <c r="DYT11"/>
      <c r="DYU11"/>
      <c r="DYV11"/>
      <c r="DYW11"/>
      <c r="DYX11"/>
      <c r="DYY11"/>
      <c r="DYZ11"/>
      <c r="DZA11"/>
      <c r="DZB11"/>
      <c r="DZC11"/>
      <c r="DZD11"/>
      <c r="DZE11"/>
      <c r="DZF11"/>
      <c r="DZG11"/>
      <c r="DZH11"/>
      <c r="DZI11"/>
      <c r="DZJ11"/>
      <c r="DZK11"/>
      <c r="DZL11"/>
      <c r="DZM11"/>
      <c r="DZN11"/>
      <c r="DZO11"/>
      <c r="DZP11"/>
      <c r="DZQ11"/>
      <c r="DZR11"/>
      <c r="DZS11"/>
      <c r="DZT11"/>
      <c r="DZU11"/>
      <c r="DZV11"/>
      <c r="DZW11"/>
      <c r="DZX11"/>
      <c r="DZY11"/>
      <c r="DZZ11"/>
      <c r="EAA11"/>
      <c r="EAB11"/>
      <c r="EAC11"/>
      <c r="EAD11"/>
      <c r="EAE11"/>
      <c r="EAF11"/>
      <c r="EAG11"/>
      <c r="EAH11"/>
      <c r="EAI11"/>
      <c r="EAJ11"/>
      <c r="EAK11"/>
      <c r="EAL11"/>
      <c r="EAM11"/>
      <c r="EAN11"/>
      <c r="EAO11"/>
      <c r="EAP11"/>
      <c r="EAQ11"/>
      <c r="EAR11"/>
      <c r="EAS11"/>
      <c r="EAT11"/>
      <c r="EAU11"/>
      <c r="EAV11"/>
      <c r="EAW11"/>
      <c r="EAX11"/>
      <c r="EAY11"/>
      <c r="EAZ11"/>
      <c r="EBA11"/>
      <c r="EBB11"/>
      <c r="EBC11"/>
      <c r="EBD11"/>
      <c r="EBE11"/>
      <c r="EBF11"/>
      <c r="EBG11"/>
      <c r="EBH11"/>
      <c r="EBI11"/>
      <c r="EBJ11"/>
      <c r="EBK11"/>
      <c r="EBL11"/>
      <c r="EBM11"/>
      <c r="EBN11"/>
      <c r="EBO11"/>
      <c r="EBP11"/>
      <c r="EBQ11"/>
      <c r="EBR11"/>
      <c r="EBS11"/>
      <c r="EBT11"/>
      <c r="EBU11"/>
      <c r="EBV11"/>
      <c r="EBW11"/>
      <c r="EBX11"/>
      <c r="EBY11"/>
      <c r="EBZ11"/>
      <c r="ECA11"/>
      <c r="ECB11"/>
      <c r="ECC11"/>
      <c r="ECD11"/>
      <c r="ECE11"/>
      <c r="ECF11"/>
      <c r="ECG11"/>
      <c r="ECH11"/>
      <c r="ECI11"/>
      <c r="ECJ11"/>
      <c r="ECK11"/>
      <c r="ECL11"/>
      <c r="ECM11"/>
      <c r="ECN11"/>
      <c r="ECO11"/>
      <c r="ECP11"/>
      <c r="ECQ11"/>
      <c r="ECR11"/>
      <c r="ECS11"/>
      <c r="ECT11"/>
      <c r="ECU11"/>
      <c r="ECV11"/>
      <c r="ECW11"/>
      <c r="ECX11"/>
      <c r="ECY11"/>
      <c r="ECZ11"/>
      <c r="EDA11"/>
      <c r="EDB11"/>
      <c r="EDC11"/>
      <c r="EDD11"/>
      <c r="EDE11"/>
      <c r="EDF11"/>
      <c r="EDG11"/>
      <c r="EDH11"/>
      <c r="EDI11"/>
      <c r="EDJ11"/>
      <c r="EDK11"/>
      <c r="EDL11"/>
      <c r="EDM11"/>
      <c r="EDN11"/>
      <c r="EDO11"/>
      <c r="EDP11"/>
      <c r="EDQ11"/>
      <c r="EDR11"/>
      <c r="EDS11"/>
      <c r="EDT11"/>
      <c r="EDU11"/>
      <c r="EDV11"/>
      <c r="EDW11"/>
      <c r="EDX11"/>
      <c r="EDY11"/>
      <c r="EDZ11"/>
      <c r="EEA11"/>
      <c r="EEB11"/>
      <c r="EEC11"/>
      <c r="EED11"/>
      <c r="EEE11"/>
      <c r="EEF11"/>
      <c r="EEG11"/>
      <c r="EEH11"/>
      <c r="EEI11"/>
      <c r="EEJ11"/>
      <c r="EEK11"/>
      <c r="EEL11"/>
      <c r="EEM11"/>
      <c r="EEN11"/>
      <c r="EEO11"/>
      <c r="EEP11"/>
      <c r="EEQ11"/>
      <c r="EER11"/>
      <c r="EES11"/>
      <c r="EET11"/>
      <c r="EEU11"/>
      <c r="EEV11"/>
      <c r="EEW11"/>
      <c r="EEX11"/>
      <c r="EEY11"/>
      <c r="EEZ11"/>
      <c r="EFA11"/>
      <c r="EFB11"/>
      <c r="EFC11"/>
      <c r="EFD11"/>
      <c r="EFE11"/>
      <c r="EFF11"/>
      <c r="EFG11"/>
      <c r="EFH11"/>
      <c r="EFI11"/>
      <c r="EFJ11"/>
      <c r="EFK11"/>
      <c r="EFL11"/>
      <c r="EFM11"/>
      <c r="EFN11"/>
      <c r="EFO11"/>
      <c r="EFP11"/>
      <c r="EFQ11"/>
      <c r="EFR11"/>
      <c r="EFS11"/>
      <c r="EFT11"/>
      <c r="EFU11"/>
      <c r="EFV11"/>
      <c r="EFW11"/>
      <c r="EFX11"/>
      <c r="EFY11"/>
      <c r="EFZ11"/>
      <c r="EGA11"/>
      <c r="EGB11"/>
      <c r="EGC11"/>
      <c r="EGD11"/>
      <c r="EGE11"/>
      <c r="EGF11"/>
      <c r="EGG11"/>
      <c r="EGH11"/>
      <c r="EGI11"/>
      <c r="EGJ11"/>
      <c r="EGK11"/>
      <c r="EGL11"/>
      <c r="EGM11"/>
      <c r="EGN11"/>
      <c r="EGO11"/>
      <c r="EGP11"/>
      <c r="EGQ11"/>
      <c r="EGR11"/>
      <c r="EGS11"/>
      <c r="EGT11"/>
      <c r="EGU11"/>
      <c r="EGV11"/>
      <c r="EGW11"/>
      <c r="EGX11"/>
      <c r="EGY11"/>
      <c r="EGZ11"/>
      <c r="EHA11"/>
      <c r="EHB11"/>
      <c r="EHC11"/>
      <c r="EHD11"/>
      <c r="EHE11"/>
      <c r="EHF11"/>
      <c r="EHG11"/>
      <c r="EHH11"/>
      <c r="EHI11"/>
      <c r="EHJ11"/>
      <c r="EHK11"/>
      <c r="EHL11"/>
      <c r="EHM11"/>
      <c r="EHN11"/>
      <c r="EHO11"/>
      <c r="EHP11"/>
      <c r="EHQ11"/>
      <c r="EHR11"/>
      <c r="EHS11"/>
      <c r="EHT11"/>
      <c r="EHU11"/>
      <c r="EHV11"/>
      <c r="EHW11"/>
      <c r="EHX11"/>
      <c r="EHY11"/>
      <c r="EHZ11"/>
      <c r="EIA11"/>
      <c r="EIB11"/>
      <c r="EIC11"/>
      <c r="EID11"/>
      <c r="EIE11"/>
      <c r="EIF11"/>
      <c r="EIG11"/>
      <c r="EIH11"/>
      <c r="EII11"/>
      <c r="EIJ11"/>
      <c r="EIK11"/>
      <c r="EIL11"/>
      <c r="EIM11"/>
      <c r="EIN11"/>
      <c r="EIO11"/>
      <c r="EIP11"/>
      <c r="EIQ11"/>
      <c r="EIR11"/>
      <c r="EIS11"/>
      <c r="EIT11"/>
      <c r="EIU11"/>
      <c r="EIV11"/>
      <c r="EIW11"/>
      <c r="EIX11"/>
      <c r="EIY11"/>
      <c r="EIZ11"/>
      <c r="EJA11"/>
      <c r="EJB11"/>
      <c r="EJC11"/>
      <c r="EJD11"/>
      <c r="EJE11"/>
      <c r="EJF11"/>
      <c r="EJG11"/>
      <c r="EJH11"/>
      <c r="EJI11"/>
      <c r="EJJ11"/>
      <c r="EJK11"/>
      <c r="EJL11"/>
      <c r="EJM11"/>
      <c r="EJN11"/>
      <c r="EJO11"/>
      <c r="EJP11"/>
      <c r="EJQ11"/>
      <c r="EJR11"/>
      <c r="EJS11"/>
      <c r="EJT11"/>
      <c r="EJU11"/>
      <c r="EJV11"/>
      <c r="EJW11"/>
      <c r="EJX11"/>
      <c r="EJY11"/>
      <c r="EJZ11"/>
      <c r="EKA11"/>
      <c r="EKB11"/>
      <c r="EKC11"/>
      <c r="EKD11"/>
      <c r="EKE11"/>
      <c r="EKF11"/>
      <c r="EKG11"/>
      <c r="EKH11"/>
      <c r="EKI11"/>
      <c r="EKJ11"/>
      <c r="EKK11"/>
      <c r="EKL11"/>
      <c r="EKM11"/>
      <c r="EKN11"/>
      <c r="EKO11"/>
      <c r="EKP11"/>
      <c r="EKQ11"/>
      <c r="EKR11"/>
      <c r="EKS11"/>
      <c r="EKT11"/>
      <c r="EKU11"/>
      <c r="EKV11"/>
      <c r="EKW11"/>
      <c r="EKX11"/>
      <c r="EKY11"/>
      <c r="EKZ11"/>
      <c r="ELA11"/>
      <c r="ELB11"/>
      <c r="ELC11"/>
      <c r="ELD11"/>
      <c r="ELE11"/>
      <c r="ELF11"/>
      <c r="ELG11"/>
      <c r="ELH11"/>
      <c r="ELI11"/>
      <c r="ELJ11"/>
      <c r="ELK11"/>
      <c r="ELL11"/>
      <c r="ELM11"/>
      <c r="ELN11"/>
      <c r="ELO11"/>
      <c r="ELP11"/>
      <c r="ELQ11"/>
      <c r="ELR11"/>
      <c r="ELS11"/>
      <c r="ELT11"/>
      <c r="ELU11"/>
      <c r="ELV11"/>
      <c r="ELW11"/>
      <c r="ELX11"/>
      <c r="ELY11"/>
      <c r="ELZ11"/>
      <c r="EMA11"/>
      <c r="EMB11"/>
      <c r="EMC11"/>
      <c r="EMD11"/>
      <c r="EME11"/>
      <c r="EMF11"/>
      <c r="EMG11"/>
      <c r="EMH11"/>
      <c r="EMI11"/>
      <c r="EMJ11"/>
      <c r="EMK11"/>
      <c r="EML11"/>
      <c r="EMM11"/>
      <c r="EMN11"/>
      <c r="EMO11"/>
      <c r="EMP11"/>
      <c r="EMQ11"/>
      <c r="EMR11"/>
      <c r="EMS11"/>
      <c r="EMT11"/>
      <c r="EMU11"/>
      <c r="EMV11"/>
      <c r="EMW11"/>
      <c r="EMX11"/>
      <c r="EMY11"/>
      <c r="EMZ11"/>
      <c r="ENA11"/>
      <c r="ENB11"/>
      <c r="ENC11"/>
      <c r="END11"/>
      <c r="ENE11"/>
      <c r="ENF11"/>
      <c r="ENG11"/>
      <c r="ENH11"/>
      <c r="ENI11"/>
      <c r="ENJ11"/>
      <c r="ENK11"/>
      <c r="ENL11"/>
      <c r="ENM11"/>
      <c r="ENN11"/>
      <c r="ENO11"/>
      <c r="ENP11"/>
      <c r="ENQ11"/>
      <c r="ENR11"/>
      <c r="ENS11"/>
      <c r="ENT11"/>
      <c r="ENU11"/>
      <c r="ENV11"/>
      <c r="ENW11"/>
      <c r="ENX11"/>
      <c r="ENY11"/>
      <c r="ENZ11"/>
      <c r="EOA11"/>
      <c r="EOB11"/>
      <c r="EOC11"/>
      <c r="EOD11"/>
      <c r="EOE11"/>
      <c r="EOF11"/>
      <c r="EOG11"/>
      <c r="EOH11"/>
      <c r="EOI11"/>
      <c r="EOJ11"/>
      <c r="EOK11"/>
      <c r="EOL11"/>
      <c r="EOM11"/>
      <c r="EON11"/>
      <c r="EOO11"/>
      <c r="EOP11"/>
      <c r="EOQ11"/>
      <c r="EOR11"/>
      <c r="EOS11"/>
      <c r="EOT11"/>
      <c r="EOU11"/>
      <c r="EOV11"/>
      <c r="EOW11"/>
      <c r="EOX11"/>
      <c r="EOY11"/>
      <c r="EOZ11"/>
      <c r="EPA11"/>
      <c r="EPB11"/>
      <c r="EPC11"/>
      <c r="EPD11"/>
      <c r="EPE11"/>
      <c r="EPF11"/>
      <c r="EPG11"/>
      <c r="EPH11"/>
      <c r="EPI11"/>
      <c r="EPJ11"/>
      <c r="EPK11"/>
      <c r="EPL11"/>
      <c r="EPM11"/>
      <c r="EPN11"/>
      <c r="EPO11"/>
      <c r="EPP11"/>
      <c r="EPQ11"/>
      <c r="EPR11"/>
      <c r="EPS11"/>
      <c r="EPT11"/>
      <c r="EPU11"/>
      <c r="EPV11"/>
      <c r="EPW11"/>
      <c r="EPX11"/>
      <c r="EPY11"/>
      <c r="EPZ11"/>
      <c r="EQA11"/>
      <c r="EQB11"/>
      <c r="EQC11"/>
      <c r="EQD11"/>
      <c r="EQE11"/>
      <c r="EQF11"/>
      <c r="EQG11"/>
      <c r="EQH11"/>
      <c r="EQI11"/>
      <c r="EQJ11"/>
      <c r="EQK11"/>
      <c r="EQL11"/>
      <c r="EQM11"/>
      <c r="EQN11"/>
      <c r="EQO11"/>
      <c r="EQP11"/>
      <c r="EQQ11"/>
      <c r="EQR11"/>
      <c r="EQS11"/>
      <c r="EQT11"/>
      <c r="EQU11"/>
      <c r="EQV11"/>
      <c r="EQW11"/>
      <c r="EQX11"/>
      <c r="EQY11"/>
      <c r="EQZ11"/>
      <c r="ERA11"/>
      <c r="ERB11"/>
      <c r="ERC11"/>
      <c r="ERD11"/>
      <c r="ERE11"/>
      <c r="ERF11"/>
      <c r="ERG11"/>
      <c r="ERH11"/>
      <c r="ERI11"/>
      <c r="ERJ11"/>
      <c r="ERK11"/>
      <c r="ERL11"/>
      <c r="ERM11"/>
      <c r="ERN11"/>
      <c r="ERO11"/>
      <c r="ERP11"/>
      <c r="ERQ11"/>
      <c r="ERR11"/>
      <c r="ERS11"/>
      <c r="ERT11"/>
      <c r="ERU11"/>
      <c r="ERV11"/>
      <c r="ERW11"/>
      <c r="ERX11"/>
      <c r="ERY11"/>
      <c r="ERZ11"/>
      <c r="ESA11"/>
      <c r="ESB11"/>
      <c r="ESC11"/>
      <c r="ESD11"/>
      <c r="ESE11"/>
      <c r="ESF11"/>
      <c r="ESG11"/>
      <c r="ESH11"/>
      <c r="ESI11"/>
      <c r="ESJ11"/>
      <c r="ESK11"/>
      <c r="ESL11"/>
      <c r="ESM11"/>
      <c r="ESN11"/>
      <c r="ESO11"/>
      <c r="ESP11"/>
      <c r="ESQ11"/>
      <c r="ESR11"/>
      <c r="ESS11"/>
      <c r="EST11"/>
      <c r="ESU11"/>
      <c r="ESV11"/>
      <c r="ESW11"/>
      <c r="ESX11"/>
      <c r="ESY11"/>
      <c r="ESZ11"/>
      <c r="ETA11"/>
      <c r="ETB11"/>
      <c r="ETC11"/>
      <c r="ETD11"/>
      <c r="ETE11"/>
      <c r="ETF11"/>
      <c r="ETG11"/>
      <c r="ETH11"/>
      <c r="ETI11"/>
      <c r="ETJ11"/>
      <c r="ETK11"/>
      <c r="ETL11"/>
      <c r="ETM11"/>
      <c r="ETN11"/>
      <c r="ETO11"/>
      <c r="ETP11"/>
      <c r="ETQ11"/>
      <c r="ETR11"/>
      <c r="ETS11"/>
      <c r="ETT11"/>
      <c r="ETU11"/>
      <c r="ETV11"/>
      <c r="ETW11"/>
      <c r="ETX11"/>
      <c r="ETY11"/>
      <c r="ETZ11"/>
      <c r="EUA11"/>
      <c r="EUB11"/>
      <c r="EUC11"/>
      <c r="EUD11"/>
      <c r="EUE11"/>
      <c r="EUF11"/>
      <c r="EUG11"/>
      <c r="EUH11"/>
      <c r="EUI11"/>
      <c r="EUJ11"/>
      <c r="EUK11"/>
      <c r="EUL11"/>
      <c r="EUM11"/>
      <c r="EUN11"/>
      <c r="EUO11"/>
      <c r="EUP11"/>
      <c r="EUQ11"/>
      <c r="EUR11"/>
      <c r="EUS11"/>
      <c r="EUT11"/>
      <c r="EUU11"/>
      <c r="EUV11"/>
      <c r="EUW11"/>
      <c r="EUX11"/>
      <c r="EUY11"/>
      <c r="EUZ11"/>
      <c r="EVA11"/>
      <c r="EVB11"/>
      <c r="EVC11"/>
      <c r="EVD11"/>
      <c r="EVE11"/>
      <c r="EVF11"/>
      <c r="EVG11"/>
      <c r="EVH11"/>
      <c r="EVI11"/>
      <c r="EVJ11"/>
      <c r="EVK11"/>
      <c r="EVL11"/>
      <c r="EVM11"/>
      <c r="EVN11"/>
      <c r="EVO11"/>
      <c r="EVP11"/>
      <c r="EVQ11"/>
      <c r="EVR11"/>
      <c r="EVS11"/>
      <c r="EVT11"/>
      <c r="EVU11"/>
      <c r="EVV11"/>
      <c r="EVW11"/>
      <c r="EVX11"/>
      <c r="EVY11"/>
      <c r="EVZ11"/>
      <c r="EWA11"/>
      <c r="EWB11"/>
      <c r="EWC11"/>
      <c r="EWD11"/>
      <c r="EWE11"/>
      <c r="EWF11"/>
      <c r="EWG11"/>
      <c r="EWH11"/>
      <c r="EWI11"/>
      <c r="EWJ11"/>
      <c r="EWK11"/>
      <c r="EWL11"/>
      <c r="EWM11"/>
      <c r="EWN11"/>
      <c r="EWO11"/>
      <c r="EWP11"/>
      <c r="EWQ11"/>
      <c r="EWR11"/>
      <c r="EWS11"/>
      <c r="EWT11"/>
      <c r="EWU11"/>
      <c r="EWV11"/>
      <c r="EWW11"/>
      <c r="EWX11"/>
      <c r="EWY11"/>
      <c r="EWZ11"/>
      <c r="EXA11"/>
      <c r="EXB11"/>
      <c r="EXC11"/>
      <c r="EXD11"/>
      <c r="EXE11"/>
      <c r="EXF11"/>
      <c r="EXG11"/>
      <c r="EXH11"/>
      <c r="EXI11"/>
      <c r="EXJ11"/>
      <c r="EXK11"/>
      <c r="EXL11"/>
      <c r="EXM11"/>
      <c r="EXN11"/>
      <c r="EXO11"/>
      <c r="EXP11"/>
      <c r="EXQ11"/>
      <c r="EXR11"/>
      <c r="EXS11"/>
      <c r="EXT11"/>
      <c r="EXU11"/>
      <c r="EXV11"/>
      <c r="EXW11"/>
      <c r="EXX11"/>
      <c r="EXY11"/>
      <c r="EXZ11"/>
      <c r="EYA11"/>
      <c r="EYB11"/>
      <c r="EYC11"/>
      <c r="EYD11"/>
      <c r="EYE11"/>
      <c r="EYF11"/>
      <c r="EYG11"/>
      <c r="EYH11"/>
      <c r="EYI11"/>
      <c r="EYJ11"/>
      <c r="EYK11"/>
      <c r="EYL11"/>
      <c r="EYM11"/>
      <c r="EYN11"/>
      <c r="EYO11"/>
      <c r="EYP11"/>
      <c r="EYQ11"/>
      <c r="EYR11"/>
      <c r="EYS11"/>
      <c r="EYT11"/>
      <c r="EYU11"/>
      <c r="EYV11"/>
      <c r="EYW11"/>
      <c r="EYX11"/>
      <c r="EYY11"/>
      <c r="EYZ11"/>
      <c r="EZA11"/>
      <c r="EZB11"/>
      <c r="EZC11"/>
      <c r="EZD11"/>
      <c r="EZE11"/>
      <c r="EZF11"/>
      <c r="EZG11"/>
      <c r="EZH11"/>
      <c r="EZI11"/>
      <c r="EZJ11"/>
      <c r="EZK11"/>
      <c r="EZL11"/>
      <c r="EZM11"/>
      <c r="EZN11"/>
      <c r="EZO11"/>
      <c r="EZP11"/>
      <c r="EZQ11"/>
      <c r="EZR11"/>
      <c r="EZS11"/>
      <c r="EZT11"/>
      <c r="EZU11"/>
      <c r="EZV11"/>
      <c r="EZW11"/>
      <c r="EZX11"/>
      <c r="EZY11"/>
      <c r="EZZ11"/>
      <c r="FAA11"/>
      <c r="FAB11"/>
      <c r="FAC11"/>
      <c r="FAD11"/>
      <c r="FAE11"/>
      <c r="FAF11"/>
      <c r="FAG11"/>
      <c r="FAH11"/>
      <c r="FAI11"/>
      <c r="FAJ11"/>
      <c r="FAK11"/>
      <c r="FAL11"/>
      <c r="FAM11"/>
      <c r="FAN11"/>
      <c r="FAO11"/>
      <c r="FAP11"/>
      <c r="FAQ11"/>
      <c r="FAR11"/>
      <c r="FAS11"/>
      <c r="FAT11"/>
      <c r="FAU11"/>
      <c r="FAV11"/>
      <c r="FAW11"/>
      <c r="FAX11"/>
      <c r="FAY11"/>
      <c r="FAZ11"/>
      <c r="FBA11"/>
      <c r="FBB11"/>
      <c r="FBC11"/>
      <c r="FBD11"/>
      <c r="FBE11"/>
      <c r="FBF11"/>
      <c r="FBG11"/>
      <c r="FBH11"/>
      <c r="FBI11"/>
      <c r="FBJ11"/>
      <c r="FBK11"/>
      <c r="FBL11"/>
      <c r="FBM11"/>
      <c r="FBN11"/>
      <c r="FBO11"/>
      <c r="FBP11"/>
      <c r="FBQ11"/>
      <c r="FBR11"/>
      <c r="FBS11"/>
      <c r="FBT11"/>
      <c r="FBU11"/>
      <c r="FBV11"/>
      <c r="FBW11"/>
      <c r="FBX11"/>
      <c r="FBY11"/>
      <c r="FBZ11"/>
      <c r="FCA11"/>
      <c r="FCB11"/>
      <c r="FCC11"/>
      <c r="FCD11"/>
      <c r="FCE11"/>
      <c r="FCF11"/>
      <c r="FCG11"/>
      <c r="FCH11"/>
      <c r="FCI11"/>
      <c r="FCJ11"/>
      <c r="FCK11"/>
      <c r="FCL11"/>
      <c r="FCM11"/>
      <c r="FCN11"/>
      <c r="FCO11"/>
      <c r="FCP11"/>
      <c r="FCQ11"/>
      <c r="FCR11"/>
      <c r="FCS11"/>
      <c r="FCT11"/>
      <c r="FCU11"/>
      <c r="FCV11"/>
      <c r="FCW11"/>
      <c r="FCX11"/>
      <c r="FCY11"/>
      <c r="FCZ11"/>
      <c r="FDA11"/>
      <c r="FDB11"/>
      <c r="FDC11"/>
      <c r="FDD11"/>
      <c r="FDE11"/>
      <c r="FDF11"/>
      <c r="FDG11"/>
      <c r="FDH11"/>
      <c r="FDI11"/>
      <c r="FDJ11"/>
      <c r="FDK11"/>
      <c r="FDL11"/>
      <c r="FDM11"/>
      <c r="FDN11"/>
      <c r="FDO11"/>
      <c r="FDP11"/>
      <c r="FDQ11"/>
      <c r="FDR11"/>
      <c r="FDS11"/>
      <c r="FDT11"/>
      <c r="FDU11"/>
      <c r="FDV11"/>
      <c r="FDW11"/>
      <c r="FDX11"/>
      <c r="FDY11"/>
      <c r="FDZ11"/>
      <c r="FEA11"/>
      <c r="FEB11"/>
      <c r="FEC11"/>
      <c r="FED11"/>
      <c r="FEE11"/>
      <c r="FEF11"/>
      <c r="FEG11"/>
      <c r="FEH11"/>
      <c r="FEI11"/>
      <c r="FEJ11"/>
      <c r="FEK11"/>
      <c r="FEL11"/>
      <c r="FEM11"/>
      <c r="FEN11"/>
      <c r="FEO11"/>
      <c r="FEP11"/>
      <c r="FEQ11"/>
      <c r="FER11"/>
      <c r="FES11"/>
      <c r="FET11"/>
      <c r="FEU11"/>
      <c r="FEV11"/>
      <c r="FEW11"/>
      <c r="FEX11"/>
      <c r="FEY11"/>
      <c r="FEZ11"/>
      <c r="FFA11"/>
      <c r="FFB11"/>
      <c r="FFC11"/>
      <c r="FFD11"/>
      <c r="FFE11"/>
      <c r="FFF11"/>
      <c r="FFG11"/>
      <c r="FFH11"/>
      <c r="FFI11"/>
      <c r="FFJ11"/>
      <c r="FFK11"/>
      <c r="FFL11"/>
      <c r="FFM11"/>
      <c r="FFN11"/>
      <c r="FFO11"/>
      <c r="FFP11"/>
      <c r="FFQ11"/>
      <c r="FFR11"/>
      <c r="FFS11"/>
      <c r="FFT11"/>
      <c r="FFU11"/>
      <c r="FFV11"/>
      <c r="FFW11"/>
      <c r="FFX11"/>
      <c r="FFY11"/>
      <c r="FFZ11"/>
      <c r="FGA11"/>
      <c r="FGB11"/>
      <c r="FGC11"/>
      <c r="FGD11"/>
      <c r="FGE11"/>
      <c r="FGF11"/>
      <c r="FGG11"/>
      <c r="FGH11"/>
      <c r="FGI11"/>
      <c r="FGJ11"/>
      <c r="FGK11"/>
      <c r="FGL11"/>
      <c r="FGM11"/>
      <c r="FGN11"/>
      <c r="FGO11"/>
      <c r="FGP11"/>
      <c r="FGQ11"/>
      <c r="FGR11"/>
      <c r="FGS11"/>
      <c r="FGT11"/>
      <c r="FGU11"/>
      <c r="FGV11"/>
      <c r="FGW11"/>
      <c r="FGX11"/>
      <c r="FGY11"/>
      <c r="FGZ11"/>
      <c r="FHA11"/>
      <c r="FHB11"/>
      <c r="FHC11"/>
      <c r="FHD11"/>
      <c r="FHE11"/>
      <c r="FHF11"/>
      <c r="FHG11"/>
      <c r="FHH11"/>
      <c r="FHI11"/>
      <c r="FHJ11"/>
      <c r="FHK11"/>
      <c r="FHL11"/>
      <c r="FHM11"/>
      <c r="FHN11"/>
      <c r="FHO11"/>
      <c r="FHP11"/>
      <c r="FHQ11"/>
      <c r="FHR11"/>
      <c r="FHS11"/>
      <c r="FHT11"/>
      <c r="FHU11"/>
      <c r="FHV11"/>
      <c r="FHW11"/>
      <c r="FHX11"/>
      <c r="FHY11"/>
      <c r="FHZ11"/>
      <c r="FIA11"/>
      <c r="FIB11"/>
      <c r="FIC11"/>
      <c r="FID11"/>
      <c r="FIE11"/>
      <c r="FIF11"/>
      <c r="FIG11"/>
      <c r="FIH11"/>
      <c r="FII11"/>
      <c r="FIJ11"/>
      <c r="FIK11"/>
      <c r="FIL11"/>
      <c r="FIM11"/>
      <c r="FIN11"/>
      <c r="FIO11"/>
      <c r="FIP11"/>
      <c r="FIQ11"/>
      <c r="FIR11"/>
      <c r="FIS11"/>
      <c r="FIT11"/>
      <c r="FIU11"/>
      <c r="FIV11"/>
      <c r="FIW11"/>
      <c r="FIX11"/>
      <c r="FIY11"/>
      <c r="FIZ11"/>
      <c r="FJA11"/>
      <c r="FJB11"/>
      <c r="FJC11"/>
      <c r="FJD11"/>
      <c r="FJE11"/>
      <c r="FJF11"/>
      <c r="FJG11"/>
      <c r="FJH11"/>
      <c r="FJI11"/>
      <c r="FJJ11"/>
      <c r="FJK11"/>
      <c r="FJL11"/>
      <c r="FJM11"/>
      <c r="FJN11"/>
      <c r="FJO11"/>
      <c r="FJP11"/>
      <c r="FJQ11"/>
      <c r="FJR11"/>
      <c r="FJS11"/>
      <c r="FJT11"/>
      <c r="FJU11"/>
      <c r="FJV11"/>
      <c r="FJW11"/>
      <c r="FJX11"/>
      <c r="FJY11"/>
      <c r="FJZ11"/>
      <c r="FKA11"/>
      <c r="FKB11"/>
      <c r="FKC11"/>
      <c r="FKD11"/>
      <c r="FKE11"/>
      <c r="FKF11"/>
      <c r="FKG11"/>
      <c r="FKH11"/>
      <c r="FKI11"/>
      <c r="FKJ11"/>
      <c r="FKK11"/>
      <c r="FKL11"/>
      <c r="FKM11"/>
      <c r="FKN11"/>
      <c r="FKO11"/>
      <c r="FKP11"/>
      <c r="FKQ11"/>
      <c r="FKR11"/>
      <c r="FKS11"/>
      <c r="FKT11"/>
      <c r="FKU11"/>
      <c r="FKV11"/>
      <c r="FKW11"/>
      <c r="FKX11"/>
      <c r="FKY11"/>
      <c r="FKZ11"/>
      <c r="FLA11"/>
      <c r="FLB11"/>
      <c r="FLC11"/>
      <c r="FLD11"/>
      <c r="FLE11"/>
      <c r="FLF11"/>
      <c r="FLG11"/>
      <c r="FLH11"/>
      <c r="FLI11"/>
      <c r="FLJ11"/>
      <c r="FLK11"/>
      <c r="FLL11"/>
      <c r="FLM11"/>
      <c r="FLN11"/>
      <c r="FLO11"/>
      <c r="FLP11"/>
      <c r="FLQ11"/>
      <c r="FLR11"/>
      <c r="FLS11"/>
      <c r="FLT11"/>
      <c r="FLU11"/>
      <c r="FLV11"/>
      <c r="FLW11"/>
      <c r="FLX11"/>
      <c r="FLY11"/>
      <c r="FLZ11"/>
      <c r="FMA11"/>
      <c r="FMB11"/>
      <c r="FMC11"/>
      <c r="FMD11"/>
      <c r="FME11"/>
      <c r="FMF11"/>
      <c r="FMG11"/>
      <c r="FMH11"/>
      <c r="FMI11"/>
      <c r="FMJ11"/>
      <c r="FMK11"/>
      <c r="FML11"/>
      <c r="FMM11"/>
      <c r="FMN11"/>
      <c r="FMO11"/>
      <c r="FMP11"/>
      <c r="FMQ11"/>
      <c r="FMR11"/>
      <c r="FMS11"/>
      <c r="FMT11"/>
      <c r="FMU11"/>
      <c r="FMV11"/>
      <c r="FMW11"/>
      <c r="FMX11"/>
      <c r="FMY11"/>
      <c r="FMZ11"/>
      <c r="FNA11"/>
      <c r="FNB11"/>
      <c r="FNC11"/>
      <c r="FND11"/>
      <c r="FNE11"/>
      <c r="FNF11"/>
      <c r="FNG11"/>
      <c r="FNH11"/>
      <c r="FNI11"/>
      <c r="FNJ11"/>
      <c r="FNK11"/>
      <c r="FNL11"/>
      <c r="FNM11"/>
      <c r="FNN11"/>
      <c r="FNO11"/>
      <c r="FNP11"/>
      <c r="FNQ11"/>
      <c r="FNR11"/>
      <c r="FNS11"/>
      <c r="FNT11"/>
      <c r="FNU11"/>
      <c r="FNV11"/>
      <c r="FNW11"/>
      <c r="FNX11"/>
      <c r="FNY11"/>
      <c r="FNZ11"/>
      <c r="FOA11"/>
      <c r="FOB11"/>
      <c r="FOC11"/>
      <c r="FOD11"/>
      <c r="FOE11"/>
      <c r="FOF11"/>
      <c r="FOG11"/>
      <c r="FOH11"/>
      <c r="FOI11"/>
      <c r="FOJ11"/>
      <c r="FOK11"/>
      <c r="FOL11"/>
      <c r="FOM11"/>
      <c r="FON11"/>
      <c r="FOO11"/>
      <c r="FOP11"/>
      <c r="FOQ11"/>
      <c r="FOR11"/>
      <c r="FOS11"/>
      <c r="FOT11"/>
      <c r="FOU11"/>
      <c r="FOV11"/>
      <c r="FOW11"/>
      <c r="FOX11"/>
      <c r="FOY11"/>
      <c r="FOZ11"/>
      <c r="FPA11"/>
      <c r="FPB11"/>
      <c r="FPC11"/>
      <c r="FPD11"/>
      <c r="FPE11"/>
      <c r="FPF11"/>
      <c r="FPG11"/>
      <c r="FPH11"/>
      <c r="FPI11"/>
      <c r="FPJ11"/>
      <c r="FPK11"/>
      <c r="FPL11"/>
      <c r="FPM11"/>
      <c r="FPN11"/>
      <c r="FPO11"/>
      <c r="FPP11"/>
      <c r="FPQ11"/>
      <c r="FPR11"/>
      <c r="FPS11"/>
      <c r="FPT11"/>
      <c r="FPU11"/>
      <c r="FPV11"/>
      <c r="FPW11"/>
      <c r="FPX11"/>
      <c r="FPY11"/>
      <c r="FPZ11"/>
      <c r="FQA11"/>
      <c r="FQB11"/>
      <c r="FQC11"/>
      <c r="FQD11"/>
      <c r="FQE11"/>
      <c r="FQF11"/>
      <c r="FQG11"/>
      <c r="FQH11"/>
      <c r="FQI11"/>
      <c r="FQJ11"/>
      <c r="FQK11"/>
      <c r="FQL11"/>
      <c r="FQM11"/>
      <c r="FQN11"/>
      <c r="FQO11"/>
      <c r="FQP11"/>
      <c r="FQQ11"/>
      <c r="FQR11"/>
      <c r="FQS11"/>
      <c r="FQT11"/>
      <c r="FQU11"/>
      <c r="FQV11"/>
      <c r="FQW11"/>
      <c r="FQX11"/>
      <c r="FQY11"/>
      <c r="FQZ11"/>
      <c r="FRA11"/>
      <c r="FRB11"/>
      <c r="FRC11"/>
      <c r="FRD11"/>
      <c r="FRE11"/>
      <c r="FRF11"/>
      <c r="FRG11"/>
      <c r="FRH11"/>
      <c r="FRI11"/>
      <c r="FRJ11"/>
      <c r="FRK11"/>
      <c r="FRL11"/>
      <c r="FRM11"/>
      <c r="FRN11"/>
      <c r="FRO11"/>
      <c r="FRP11"/>
      <c r="FRQ11"/>
      <c r="FRR11"/>
      <c r="FRS11"/>
      <c r="FRT11"/>
      <c r="FRU11"/>
      <c r="FRV11"/>
      <c r="FRW11"/>
      <c r="FRX11"/>
      <c r="FRY11"/>
      <c r="FRZ11"/>
      <c r="FSA11"/>
      <c r="FSB11"/>
      <c r="FSC11"/>
      <c r="FSD11"/>
      <c r="FSE11"/>
      <c r="FSF11"/>
      <c r="FSG11"/>
      <c r="FSH11"/>
      <c r="FSI11"/>
      <c r="FSJ11"/>
      <c r="FSK11"/>
      <c r="FSL11"/>
      <c r="FSM11"/>
      <c r="FSN11"/>
      <c r="FSO11"/>
      <c r="FSP11"/>
      <c r="FSQ11"/>
      <c r="FSR11"/>
      <c r="FSS11"/>
      <c r="FST11"/>
      <c r="FSU11"/>
      <c r="FSV11"/>
      <c r="FSW11"/>
      <c r="FSX11"/>
      <c r="FSY11"/>
      <c r="FSZ11"/>
      <c r="FTA11"/>
      <c r="FTB11"/>
      <c r="FTC11"/>
      <c r="FTD11"/>
      <c r="FTE11"/>
      <c r="FTF11"/>
      <c r="FTG11"/>
      <c r="FTH11"/>
      <c r="FTI11"/>
      <c r="FTJ11"/>
      <c r="FTK11"/>
      <c r="FTL11"/>
      <c r="FTM11"/>
      <c r="FTN11"/>
      <c r="FTO11"/>
      <c r="FTP11"/>
      <c r="FTQ11"/>
      <c r="FTR11"/>
      <c r="FTS11"/>
      <c r="FTT11"/>
      <c r="FTU11"/>
      <c r="FTV11"/>
      <c r="FTW11"/>
      <c r="FTX11"/>
      <c r="FTY11"/>
      <c r="FTZ11"/>
      <c r="FUA11"/>
      <c r="FUB11"/>
      <c r="FUC11"/>
      <c r="FUD11"/>
      <c r="FUE11"/>
      <c r="FUF11"/>
      <c r="FUG11"/>
      <c r="FUH11"/>
      <c r="FUI11"/>
      <c r="FUJ11"/>
      <c r="FUK11"/>
      <c r="FUL11"/>
      <c r="FUM11"/>
      <c r="FUN11"/>
      <c r="FUO11"/>
      <c r="FUP11"/>
      <c r="FUQ11"/>
      <c r="FUR11"/>
      <c r="FUS11"/>
      <c r="FUT11"/>
      <c r="FUU11"/>
      <c r="FUV11"/>
      <c r="FUW11"/>
      <c r="FUX11"/>
      <c r="FUY11"/>
      <c r="FUZ11"/>
      <c r="FVA11"/>
      <c r="FVB11"/>
      <c r="FVC11"/>
      <c r="FVD11"/>
      <c r="FVE11"/>
      <c r="FVF11"/>
      <c r="FVG11"/>
      <c r="FVH11"/>
      <c r="FVI11"/>
      <c r="FVJ11"/>
      <c r="FVK11"/>
      <c r="FVL11"/>
      <c r="FVM11"/>
      <c r="FVN11"/>
      <c r="FVO11"/>
      <c r="FVP11"/>
      <c r="FVQ11"/>
      <c r="FVR11"/>
      <c r="FVS11"/>
      <c r="FVT11"/>
      <c r="FVU11"/>
      <c r="FVV11"/>
      <c r="FVW11"/>
      <c r="FVX11"/>
      <c r="FVY11"/>
      <c r="FVZ11"/>
      <c r="FWA11"/>
      <c r="FWB11"/>
      <c r="FWC11"/>
      <c r="FWD11"/>
      <c r="FWE11"/>
      <c r="FWF11"/>
      <c r="FWG11"/>
      <c r="FWH11"/>
      <c r="FWI11"/>
      <c r="FWJ11"/>
      <c r="FWK11"/>
      <c r="FWL11"/>
      <c r="FWM11"/>
      <c r="FWN11"/>
      <c r="FWO11"/>
      <c r="FWP11"/>
      <c r="FWQ11"/>
      <c r="FWR11"/>
      <c r="FWS11"/>
      <c r="FWT11"/>
      <c r="FWU11"/>
      <c r="FWV11"/>
      <c r="FWW11"/>
      <c r="FWX11"/>
      <c r="FWY11"/>
      <c r="FWZ11"/>
      <c r="FXA11"/>
      <c r="FXB11"/>
      <c r="FXC11"/>
      <c r="FXD11"/>
      <c r="FXE11"/>
      <c r="FXF11"/>
      <c r="FXG11"/>
      <c r="FXH11"/>
      <c r="FXI11"/>
      <c r="FXJ11"/>
      <c r="FXK11"/>
      <c r="FXL11"/>
      <c r="FXM11"/>
      <c r="FXN11"/>
      <c r="FXO11"/>
      <c r="FXP11"/>
      <c r="FXQ11"/>
      <c r="FXR11"/>
      <c r="FXS11"/>
      <c r="FXT11"/>
      <c r="FXU11"/>
      <c r="FXV11"/>
      <c r="FXW11"/>
      <c r="FXX11"/>
      <c r="FXY11"/>
      <c r="FXZ11"/>
      <c r="FYA11"/>
      <c r="FYB11"/>
      <c r="FYC11"/>
      <c r="FYD11"/>
      <c r="FYE11"/>
      <c r="FYF11"/>
      <c r="FYG11"/>
      <c r="FYH11"/>
      <c r="FYI11"/>
      <c r="FYJ11"/>
      <c r="FYK11"/>
      <c r="FYL11"/>
      <c r="FYM11"/>
      <c r="FYN11"/>
      <c r="FYO11"/>
      <c r="FYP11"/>
      <c r="FYQ11"/>
      <c r="FYR11"/>
      <c r="FYS11"/>
      <c r="FYT11"/>
      <c r="FYU11"/>
      <c r="FYV11"/>
      <c r="FYW11"/>
      <c r="FYX11"/>
      <c r="FYY11"/>
      <c r="FYZ11"/>
      <c r="FZA11"/>
      <c r="FZB11"/>
      <c r="FZC11"/>
      <c r="FZD11"/>
      <c r="FZE11"/>
      <c r="FZF11"/>
      <c r="FZG11"/>
      <c r="FZH11"/>
      <c r="FZI11"/>
      <c r="FZJ11"/>
      <c r="FZK11"/>
      <c r="FZL11"/>
      <c r="FZM11"/>
      <c r="FZN11"/>
      <c r="FZO11"/>
      <c r="FZP11"/>
      <c r="FZQ11"/>
      <c r="FZR11"/>
      <c r="FZS11"/>
      <c r="FZT11"/>
      <c r="FZU11"/>
      <c r="FZV11"/>
      <c r="FZW11"/>
      <c r="FZX11"/>
      <c r="FZY11"/>
      <c r="FZZ11"/>
      <c r="GAA11"/>
      <c r="GAB11"/>
      <c r="GAC11"/>
      <c r="GAD11"/>
      <c r="GAE11"/>
      <c r="GAF11"/>
      <c r="GAG11"/>
      <c r="GAH11"/>
      <c r="GAI11"/>
      <c r="GAJ11"/>
      <c r="GAK11"/>
      <c r="GAL11"/>
      <c r="GAM11"/>
      <c r="GAN11"/>
      <c r="GAO11"/>
      <c r="GAP11"/>
      <c r="GAQ11"/>
      <c r="GAR11"/>
      <c r="GAS11"/>
      <c r="GAT11"/>
      <c r="GAU11"/>
      <c r="GAV11"/>
      <c r="GAW11"/>
      <c r="GAX11"/>
      <c r="GAY11"/>
      <c r="GAZ11"/>
      <c r="GBA11"/>
      <c r="GBB11"/>
      <c r="GBC11"/>
      <c r="GBD11"/>
      <c r="GBE11"/>
      <c r="GBF11"/>
      <c r="GBG11"/>
      <c r="GBH11"/>
      <c r="GBI11"/>
      <c r="GBJ11"/>
      <c r="GBK11"/>
      <c r="GBL11"/>
      <c r="GBM11"/>
      <c r="GBN11"/>
      <c r="GBO11"/>
      <c r="GBP11"/>
      <c r="GBQ11"/>
      <c r="GBR11"/>
      <c r="GBS11"/>
      <c r="GBT11"/>
      <c r="GBU11"/>
      <c r="GBV11"/>
      <c r="GBW11"/>
      <c r="GBX11"/>
      <c r="GBY11"/>
      <c r="GBZ11"/>
      <c r="GCA11"/>
      <c r="GCB11"/>
      <c r="GCC11"/>
      <c r="GCD11"/>
      <c r="GCE11"/>
      <c r="GCF11"/>
      <c r="GCG11"/>
      <c r="GCH11"/>
      <c r="GCI11"/>
      <c r="GCJ11"/>
      <c r="GCK11"/>
      <c r="GCL11"/>
      <c r="GCM11"/>
      <c r="GCN11"/>
      <c r="GCO11"/>
      <c r="GCP11"/>
      <c r="GCQ11"/>
      <c r="GCR11"/>
      <c r="GCS11"/>
      <c r="GCT11"/>
      <c r="GCU11"/>
      <c r="GCV11"/>
      <c r="GCW11"/>
      <c r="GCX11"/>
      <c r="GCY11"/>
      <c r="GCZ11"/>
      <c r="GDA11"/>
      <c r="GDB11"/>
      <c r="GDC11"/>
      <c r="GDD11"/>
      <c r="GDE11"/>
      <c r="GDF11"/>
      <c r="GDG11"/>
      <c r="GDH11"/>
      <c r="GDI11"/>
      <c r="GDJ11"/>
      <c r="GDK11"/>
      <c r="GDL11"/>
      <c r="GDM11"/>
      <c r="GDN11"/>
      <c r="GDO11"/>
      <c r="GDP11"/>
      <c r="GDQ11"/>
      <c r="GDR11"/>
      <c r="GDS11"/>
      <c r="GDT11"/>
      <c r="GDU11"/>
      <c r="GDV11"/>
      <c r="GDW11"/>
      <c r="GDX11"/>
      <c r="GDY11"/>
      <c r="GDZ11"/>
      <c r="GEA11"/>
      <c r="GEB11"/>
      <c r="GEC11"/>
      <c r="GED11"/>
      <c r="GEE11"/>
      <c r="GEF11"/>
      <c r="GEG11"/>
      <c r="GEH11"/>
      <c r="GEI11"/>
      <c r="GEJ11"/>
      <c r="GEK11"/>
      <c r="GEL11"/>
      <c r="GEM11"/>
      <c r="GEN11"/>
      <c r="GEO11"/>
      <c r="GEP11"/>
      <c r="GEQ11"/>
      <c r="GER11"/>
      <c r="GES11"/>
      <c r="GET11"/>
      <c r="GEU11"/>
      <c r="GEV11"/>
      <c r="GEW11"/>
      <c r="GEX11"/>
      <c r="GEY11"/>
      <c r="GEZ11"/>
      <c r="GFA11"/>
      <c r="GFB11"/>
      <c r="GFC11"/>
      <c r="GFD11"/>
      <c r="GFE11"/>
      <c r="GFF11"/>
      <c r="GFG11"/>
      <c r="GFH11"/>
      <c r="GFI11"/>
      <c r="GFJ11"/>
      <c r="GFK11"/>
      <c r="GFL11"/>
      <c r="GFM11"/>
      <c r="GFN11"/>
      <c r="GFO11"/>
      <c r="GFP11"/>
      <c r="GFQ11"/>
      <c r="GFR11"/>
      <c r="GFS11"/>
      <c r="GFT11"/>
      <c r="GFU11"/>
      <c r="GFV11"/>
      <c r="GFW11"/>
      <c r="GFX11"/>
      <c r="GFY11"/>
      <c r="GFZ11"/>
      <c r="GGA11"/>
      <c r="GGB11"/>
      <c r="GGC11"/>
      <c r="GGD11"/>
      <c r="GGE11"/>
      <c r="GGF11"/>
      <c r="GGG11"/>
      <c r="GGH11"/>
      <c r="GGI11"/>
      <c r="GGJ11"/>
      <c r="GGK11"/>
      <c r="GGL11"/>
      <c r="GGM11"/>
      <c r="GGN11"/>
      <c r="GGO11"/>
      <c r="GGP11"/>
      <c r="GGQ11"/>
      <c r="GGR11"/>
      <c r="GGS11"/>
      <c r="GGT11"/>
      <c r="GGU11"/>
      <c r="GGV11"/>
      <c r="GGW11"/>
      <c r="GGX11"/>
      <c r="GGY11"/>
      <c r="GGZ11"/>
      <c r="GHA11"/>
      <c r="GHB11"/>
      <c r="GHC11"/>
      <c r="GHD11"/>
      <c r="GHE11"/>
      <c r="GHF11"/>
      <c r="GHG11"/>
      <c r="GHH11"/>
      <c r="GHI11"/>
      <c r="GHJ11"/>
      <c r="GHK11"/>
      <c r="GHL11"/>
      <c r="GHM11"/>
      <c r="GHN11"/>
      <c r="GHO11"/>
      <c r="GHP11"/>
      <c r="GHQ11"/>
      <c r="GHR11"/>
      <c r="GHS11"/>
      <c r="GHT11"/>
      <c r="GHU11"/>
      <c r="GHV11"/>
      <c r="GHW11"/>
      <c r="GHX11"/>
      <c r="GHY11"/>
      <c r="GHZ11"/>
      <c r="GIA11"/>
      <c r="GIB11"/>
      <c r="GIC11"/>
      <c r="GID11"/>
      <c r="GIE11"/>
      <c r="GIF11"/>
      <c r="GIG11"/>
      <c r="GIH11"/>
      <c r="GII11"/>
      <c r="GIJ11"/>
      <c r="GIK11"/>
      <c r="GIL11"/>
      <c r="GIM11"/>
      <c r="GIN11"/>
      <c r="GIO11"/>
      <c r="GIP11"/>
      <c r="GIQ11"/>
      <c r="GIR11"/>
      <c r="GIS11"/>
      <c r="GIT11"/>
      <c r="GIU11"/>
      <c r="GIV11"/>
      <c r="GIW11"/>
      <c r="GIX11"/>
      <c r="GIY11"/>
      <c r="GIZ11"/>
      <c r="GJA11"/>
      <c r="GJB11"/>
      <c r="GJC11"/>
      <c r="GJD11"/>
      <c r="GJE11"/>
      <c r="GJF11"/>
      <c r="GJG11"/>
      <c r="GJH11"/>
      <c r="GJI11"/>
      <c r="GJJ11"/>
      <c r="GJK11"/>
      <c r="GJL11"/>
      <c r="GJM11"/>
      <c r="GJN11"/>
      <c r="GJO11"/>
      <c r="GJP11"/>
      <c r="GJQ11"/>
      <c r="GJR11"/>
      <c r="GJS11"/>
      <c r="GJT11"/>
      <c r="GJU11"/>
      <c r="GJV11"/>
      <c r="GJW11"/>
      <c r="GJX11"/>
      <c r="GJY11"/>
      <c r="GJZ11"/>
      <c r="GKA11"/>
      <c r="GKB11"/>
      <c r="GKC11"/>
      <c r="GKD11"/>
      <c r="GKE11"/>
      <c r="GKF11"/>
      <c r="GKG11"/>
      <c r="GKH11"/>
      <c r="GKI11"/>
      <c r="GKJ11"/>
      <c r="GKK11"/>
      <c r="GKL11"/>
      <c r="GKM11"/>
      <c r="GKN11"/>
      <c r="GKO11"/>
      <c r="GKP11"/>
      <c r="GKQ11"/>
      <c r="GKR11"/>
      <c r="GKS11"/>
      <c r="GKT11"/>
      <c r="GKU11"/>
      <c r="GKV11"/>
      <c r="GKW11"/>
      <c r="GKX11"/>
      <c r="GKY11"/>
      <c r="GKZ11"/>
      <c r="GLA11"/>
      <c r="GLB11"/>
      <c r="GLC11"/>
      <c r="GLD11"/>
      <c r="GLE11"/>
      <c r="GLF11"/>
      <c r="GLG11"/>
      <c r="GLH11"/>
      <c r="GLI11"/>
      <c r="GLJ11"/>
      <c r="GLK11"/>
      <c r="GLL11"/>
      <c r="GLM11"/>
      <c r="GLN11"/>
      <c r="GLO11"/>
      <c r="GLP11"/>
      <c r="GLQ11"/>
      <c r="GLR11"/>
      <c r="GLS11"/>
      <c r="GLT11"/>
      <c r="GLU11"/>
      <c r="GLV11"/>
      <c r="GLW11"/>
      <c r="GLX11"/>
      <c r="GLY11"/>
      <c r="GLZ11"/>
      <c r="GMA11"/>
      <c r="GMB11"/>
      <c r="GMC11"/>
      <c r="GMD11"/>
      <c r="GME11"/>
      <c r="GMF11"/>
      <c r="GMG11"/>
      <c r="GMH11"/>
      <c r="GMI11"/>
      <c r="GMJ11"/>
      <c r="GMK11"/>
      <c r="GML11"/>
      <c r="GMM11"/>
      <c r="GMN11"/>
      <c r="GMO11"/>
      <c r="GMP11"/>
      <c r="GMQ11"/>
      <c r="GMR11"/>
      <c r="GMS11"/>
      <c r="GMT11"/>
      <c r="GMU11"/>
      <c r="GMV11"/>
      <c r="GMW11"/>
      <c r="GMX11"/>
      <c r="GMY11"/>
      <c r="GMZ11"/>
      <c r="GNA11"/>
      <c r="GNB11"/>
      <c r="GNC11"/>
      <c r="GND11"/>
      <c r="GNE11"/>
      <c r="GNF11"/>
      <c r="GNG11"/>
      <c r="GNH11"/>
      <c r="GNI11"/>
      <c r="GNJ11"/>
      <c r="GNK11"/>
      <c r="GNL11"/>
      <c r="GNM11"/>
      <c r="GNN11"/>
      <c r="GNO11"/>
      <c r="GNP11"/>
      <c r="GNQ11"/>
      <c r="GNR11"/>
      <c r="GNS11"/>
      <c r="GNT11"/>
      <c r="GNU11"/>
      <c r="GNV11"/>
      <c r="GNW11"/>
      <c r="GNX11"/>
      <c r="GNY11"/>
      <c r="GNZ11"/>
      <c r="GOA11"/>
      <c r="GOB11"/>
      <c r="GOC11"/>
      <c r="GOD11"/>
      <c r="GOE11"/>
      <c r="GOF11"/>
      <c r="GOG11"/>
      <c r="GOH11"/>
      <c r="GOI11"/>
      <c r="GOJ11"/>
      <c r="GOK11"/>
      <c r="GOL11"/>
      <c r="GOM11"/>
      <c r="GON11"/>
      <c r="GOO11"/>
      <c r="GOP11"/>
      <c r="GOQ11"/>
      <c r="GOR11"/>
      <c r="GOS11"/>
      <c r="GOT11"/>
      <c r="GOU11"/>
      <c r="GOV11"/>
      <c r="GOW11"/>
      <c r="GOX11"/>
      <c r="GOY11"/>
      <c r="GOZ11"/>
      <c r="GPA11"/>
      <c r="GPB11"/>
      <c r="GPC11"/>
      <c r="GPD11"/>
      <c r="GPE11"/>
      <c r="GPF11"/>
      <c r="GPG11"/>
      <c r="GPH11"/>
      <c r="GPI11"/>
      <c r="GPJ11"/>
      <c r="GPK11"/>
      <c r="GPL11"/>
      <c r="GPM11"/>
      <c r="GPN11"/>
      <c r="GPO11"/>
      <c r="GPP11"/>
      <c r="GPQ11"/>
      <c r="GPR11"/>
      <c r="GPS11"/>
      <c r="GPT11"/>
      <c r="GPU11"/>
      <c r="GPV11"/>
      <c r="GPW11"/>
      <c r="GPX11"/>
      <c r="GPY11"/>
      <c r="GPZ11"/>
      <c r="GQA11"/>
      <c r="GQB11"/>
      <c r="GQC11"/>
      <c r="GQD11"/>
      <c r="GQE11"/>
      <c r="GQF11"/>
      <c r="GQG11"/>
      <c r="GQH11"/>
      <c r="GQI11"/>
      <c r="GQJ11"/>
      <c r="GQK11"/>
      <c r="GQL11"/>
      <c r="GQM11"/>
      <c r="GQN11"/>
      <c r="GQO11"/>
      <c r="GQP11"/>
      <c r="GQQ11"/>
      <c r="GQR11"/>
      <c r="GQS11"/>
      <c r="GQT11"/>
      <c r="GQU11"/>
      <c r="GQV11"/>
      <c r="GQW11"/>
      <c r="GQX11"/>
      <c r="GQY11"/>
      <c r="GQZ11"/>
      <c r="GRA11"/>
      <c r="GRB11"/>
      <c r="GRC11"/>
      <c r="GRD11"/>
      <c r="GRE11"/>
      <c r="GRF11"/>
      <c r="GRG11"/>
      <c r="GRH11"/>
      <c r="GRI11"/>
      <c r="GRJ11"/>
      <c r="GRK11"/>
      <c r="GRL11"/>
      <c r="GRM11"/>
      <c r="GRN11"/>
      <c r="GRO11"/>
      <c r="GRP11"/>
      <c r="GRQ11"/>
      <c r="GRR11"/>
      <c r="GRS11"/>
      <c r="GRT11"/>
      <c r="GRU11"/>
      <c r="GRV11"/>
      <c r="GRW11"/>
      <c r="GRX11"/>
      <c r="GRY11"/>
      <c r="GRZ11"/>
      <c r="GSA11"/>
      <c r="GSB11"/>
      <c r="GSC11"/>
      <c r="GSD11"/>
      <c r="GSE11"/>
      <c r="GSF11"/>
      <c r="GSG11"/>
      <c r="GSH11"/>
      <c r="GSI11"/>
      <c r="GSJ11"/>
      <c r="GSK11"/>
      <c r="GSL11"/>
      <c r="GSM11"/>
      <c r="GSN11"/>
      <c r="GSO11"/>
      <c r="GSP11"/>
      <c r="GSQ11"/>
      <c r="GSR11"/>
      <c r="GSS11"/>
      <c r="GST11"/>
      <c r="GSU11"/>
      <c r="GSV11"/>
      <c r="GSW11"/>
      <c r="GSX11"/>
      <c r="GSY11"/>
      <c r="GSZ11"/>
      <c r="GTA11"/>
      <c r="GTB11"/>
      <c r="GTC11"/>
      <c r="GTD11"/>
      <c r="GTE11"/>
      <c r="GTF11"/>
      <c r="GTG11"/>
      <c r="GTH11"/>
      <c r="GTI11"/>
      <c r="GTJ11"/>
      <c r="GTK11"/>
      <c r="GTL11"/>
      <c r="GTM11"/>
      <c r="GTN11"/>
      <c r="GTO11"/>
      <c r="GTP11"/>
      <c r="GTQ11"/>
      <c r="GTR11"/>
      <c r="GTS11"/>
      <c r="GTT11"/>
      <c r="GTU11"/>
      <c r="GTV11"/>
      <c r="GTW11"/>
      <c r="GTX11"/>
      <c r="GTY11"/>
      <c r="GTZ11"/>
      <c r="GUA11"/>
      <c r="GUB11"/>
      <c r="GUC11"/>
      <c r="GUD11"/>
      <c r="GUE11"/>
      <c r="GUF11"/>
      <c r="GUG11"/>
      <c r="GUH11"/>
      <c r="GUI11"/>
      <c r="GUJ11"/>
      <c r="GUK11"/>
      <c r="GUL11"/>
      <c r="GUM11"/>
      <c r="GUN11"/>
      <c r="GUO11"/>
      <c r="GUP11"/>
      <c r="GUQ11"/>
      <c r="GUR11"/>
      <c r="GUS11"/>
      <c r="GUT11"/>
      <c r="GUU11"/>
      <c r="GUV11"/>
      <c r="GUW11"/>
      <c r="GUX11"/>
      <c r="GUY11"/>
      <c r="GUZ11"/>
      <c r="GVA11"/>
      <c r="GVB11"/>
      <c r="GVC11"/>
      <c r="GVD11"/>
      <c r="GVE11"/>
      <c r="GVF11"/>
      <c r="GVG11"/>
      <c r="GVH11"/>
      <c r="GVI11"/>
      <c r="GVJ11"/>
      <c r="GVK11"/>
      <c r="GVL11"/>
      <c r="GVM11"/>
      <c r="GVN11"/>
      <c r="GVO11"/>
      <c r="GVP11"/>
      <c r="GVQ11"/>
      <c r="GVR11"/>
      <c r="GVS11"/>
      <c r="GVT11"/>
      <c r="GVU11"/>
      <c r="GVV11"/>
      <c r="GVW11"/>
      <c r="GVX11"/>
      <c r="GVY11"/>
      <c r="GVZ11"/>
      <c r="GWA11"/>
      <c r="GWB11"/>
      <c r="GWC11"/>
      <c r="GWD11"/>
      <c r="GWE11"/>
      <c r="GWF11"/>
      <c r="GWG11"/>
      <c r="GWH11"/>
      <c r="GWI11"/>
      <c r="GWJ11"/>
      <c r="GWK11"/>
      <c r="GWL11"/>
      <c r="GWM11"/>
      <c r="GWN11"/>
      <c r="GWO11"/>
      <c r="GWP11"/>
      <c r="GWQ11"/>
      <c r="GWR11"/>
      <c r="GWS11"/>
      <c r="GWT11"/>
      <c r="GWU11"/>
      <c r="GWV11"/>
      <c r="GWW11"/>
      <c r="GWX11"/>
      <c r="GWY11"/>
      <c r="GWZ11"/>
      <c r="GXA11"/>
      <c r="GXB11"/>
      <c r="GXC11"/>
      <c r="GXD11"/>
      <c r="GXE11"/>
      <c r="GXF11"/>
      <c r="GXG11"/>
      <c r="GXH11"/>
      <c r="GXI11"/>
      <c r="GXJ11"/>
      <c r="GXK11"/>
      <c r="GXL11"/>
      <c r="GXM11"/>
      <c r="GXN11"/>
      <c r="GXO11"/>
      <c r="GXP11"/>
      <c r="GXQ11"/>
      <c r="GXR11"/>
      <c r="GXS11"/>
      <c r="GXT11"/>
      <c r="GXU11"/>
      <c r="GXV11"/>
      <c r="GXW11"/>
      <c r="GXX11"/>
      <c r="GXY11"/>
      <c r="GXZ11"/>
      <c r="GYA11"/>
      <c r="GYB11"/>
      <c r="GYC11"/>
      <c r="GYD11"/>
      <c r="GYE11"/>
      <c r="GYF11"/>
      <c r="GYG11"/>
      <c r="GYH11"/>
      <c r="GYI11"/>
      <c r="GYJ11"/>
      <c r="GYK11"/>
      <c r="GYL11"/>
      <c r="GYM11"/>
      <c r="GYN11"/>
      <c r="GYO11"/>
      <c r="GYP11"/>
      <c r="GYQ11"/>
      <c r="GYR11"/>
      <c r="GYS11"/>
      <c r="GYT11"/>
      <c r="GYU11"/>
      <c r="GYV11"/>
      <c r="GYW11"/>
      <c r="GYX11"/>
      <c r="GYY11"/>
      <c r="GYZ11"/>
      <c r="GZA11"/>
      <c r="GZB11"/>
      <c r="GZC11"/>
      <c r="GZD11"/>
      <c r="GZE11"/>
      <c r="GZF11"/>
      <c r="GZG11"/>
      <c r="GZH11"/>
      <c r="GZI11"/>
      <c r="GZJ11"/>
      <c r="GZK11"/>
      <c r="GZL11"/>
      <c r="GZM11"/>
      <c r="GZN11"/>
      <c r="GZO11"/>
      <c r="GZP11"/>
      <c r="GZQ11"/>
      <c r="GZR11"/>
      <c r="GZS11"/>
      <c r="GZT11"/>
      <c r="GZU11"/>
      <c r="GZV11"/>
      <c r="GZW11"/>
      <c r="GZX11"/>
      <c r="GZY11"/>
      <c r="GZZ11"/>
      <c r="HAA11"/>
      <c r="HAB11"/>
      <c r="HAC11"/>
      <c r="HAD11"/>
      <c r="HAE11"/>
      <c r="HAF11"/>
      <c r="HAG11"/>
      <c r="HAH11"/>
      <c r="HAI11"/>
      <c r="HAJ11"/>
      <c r="HAK11"/>
      <c r="HAL11"/>
      <c r="HAM11"/>
      <c r="HAN11"/>
      <c r="HAO11"/>
      <c r="HAP11"/>
      <c r="HAQ11"/>
      <c r="HAR11"/>
      <c r="HAS11"/>
      <c r="HAT11"/>
      <c r="HAU11"/>
      <c r="HAV11"/>
      <c r="HAW11"/>
      <c r="HAX11"/>
      <c r="HAY11"/>
      <c r="HAZ11"/>
      <c r="HBA11"/>
      <c r="HBB11"/>
      <c r="HBC11"/>
      <c r="HBD11"/>
      <c r="HBE11"/>
      <c r="HBF11"/>
      <c r="HBG11"/>
      <c r="HBH11"/>
      <c r="HBI11"/>
      <c r="HBJ11"/>
      <c r="HBK11"/>
      <c r="HBL11"/>
      <c r="HBM11"/>
      <c r="HBN11"/>
      <c r="HBO11"/>
      <c r="HBP11"/>
      <c r="HBQ11"/>
      <c r="HBR11"/>
      <c r="HBS11"/>
      <c r="HBT11"/>
      <c r="HBU11"/>
      <c r="HBV11"/>
      <c r="HBW11"/>
      <c r="HBX11"/>
      <c r="HBY11"/>
      <c r="HBZ11"/>
      <c r="HCA11"/>
      <c r="HCB11"/>
      <c r="HCC11"/>
      <c r="HCD11"/>
      <c r="HCE11"/>
      <c r="HCF11"/>
      <c r="HCG11"/>
      <c r="HCH11"/>
      <c r="HCI11"/>
      <c r="HCJ11"/>
      <c r="HCK11"/>
      <c r="HCL11"/>
      <c r="HCM11"/>
      <c r="HCN11"/>
      <c r="HCO11"/>
      <c r="HCP11"/>
      <c r="HCQ11"/>
      <c r="HCR11"/>
      <c r="HCS11"/>
      <c r="HCT11"/>
      <c r="HCU11"/>
      <c r="HCV11"/>
      <c r="HCW11"/>
      <c r="HCX11"/>
      <c r="HCY11"/>
      <c r="HCZ11"/>
      <c r="HDA11"/>
      <c r="HDB11"/>
      <c r="HDC11"/>
      <c r="HDD11"/>
      <c r="HDE11"/>
      <c r="HDF11"/>
      <c r="HDG11"/>
      <c r="HDH11"/>
      <c r="HDI11"/>
      <c r="HDJ11"/>
      <c r="HDK11"/>
      <c r="HDL11"/>
      <c r="HDM11"/>
      <c r="HDN11"/>
      <c r="HDO11"/>
      <c r="HDP11"/>
      <c r="HDQ11"/>
      <c r="HDR11"/>
      <c r="HDS11"/>
      <c r="HDT11"/>
      <c r="HDU11"/>
      <c r="HDV11"/>
      <c r="HDW11"/>
      <c r="HDX11"/>
      <c r="HDY11"/>
      <c r="HDZ11"/>
      <c r="HEA11"/>
      <c r="HEB11"/>
      <c r="HEC11"/>
      <c r="HED11"/>
      <c r="HEE11"/>
      <c r="HEF11"/>
      <c r="HEG11"/>
      <c r="HEH11"/>
      <c r="HEI11"/>
      <c r="HEJ11"/>
      <c r="HEK11"/>
      <c r="HEL11"/>
      <c r="HEM11"/>
      <c r="HEN11"/>
      <c r="HEO11"/>
      <c r="HEP11"/>
      <c r="HEQ11"/>
      <c r="HER11"/>
      <c r="HES11"/>
      <c r="HET11"/>
      <c r="HEU11"/>
      <c r="HEV11"/>
      <c r="HEW11"/>
      <c r="HEX11"/>
      <c r="HEY11"/>
      <c r="HEZ11"/>
      <c r="HFA11"/>
      <c r="HFB11"/>
      <c r="HFC11"/>
      <c r="HFD11"/>
      <c r="HFE11"/>
      <c r="HFF11"/>
      <c r="HFG11"/>
      <c r="HFH11"/>
      <c r="HFI11"/>
      <c r="HFJ11"/>
      <c r="HFK11"/>
      <c r="HFL11"/>
      <c r="HFM11"/>
      <c r="HFN11"/>
      <c r="HFO11"/>
      <c r="HFP11"/>
      <c r="HFQ11"/>
      <c r="HFR11"/>
      <c r="HFS11"/>
      <c r="HFT11"/>
      <c r="HFU11"/>
      <c r="HFV11"/>
      <c r="HFW11"/>
      <c r="HFX11"/>
      <c r="HFY11"/>
      <c r="HFZ11"/>
      <c r="HGA11"/>
      <c r="HGB11"/>
      <c r="HGC11"/>
      <c r="HGD11"/>
      <c r="HGE11"/>
      <c r="HGF11"/>
      <c r="HGG11"/>
      <c r="HGH11"/>
      <c r="HGI11"/>
      <c r="HGJ11"/>
      <c r="HGK11"/>
      <c r="HGL11"/>
      <c r="HGM11"/>
      <c r="HGN11"/>
      <c r="HGO11"/>
      <c r="HGP11"/>
      <c r="HGQ11"/>
      <c r="HGR11"/>
      <c r="HGS11"/>
      <c r="HGT11"/>
      <c r="HGU11"/>
      <c r="HGV11"/>
      <c r="HGW11"/>
      <c r="HGX11"/>
      <c r="HGY11"/>
      <c r="HGZ11"/>
      <c r="HHA11"/>
      <c r="HHB11"/>
      <c r="HHC11"/>
      <c r="HHD11"/>
      <c r="HHE11"/>
      <c r="HHF11"/>
      <c r="HHG11"/>
      <c r="HHH11"/>
      <c r="HHI11"/>
      <c r="HHJ11"/>
      <c r="HHK11"/>
      <c r="HHL11"/>
      <c r="HHM11"/>
      <c r="HHN11"/>
      <c r="HHO11"/>
      <c r="HHP11"/>
      <c r="HHQ11"/>
      <c r="HHR11"/>
      <c r="HHS11"/>
      <c r="HHT11"/>
      <c r="HHU11"/>
      <c r="HHV11"/>
      <c r="HHW11"/>
      <c r="HHX11"/>
      <c r="HHY11"/>
      <c r="HHZ11"/>
      <c r="HIA11"/>
      <c r="HIB11"/>
      <c r="HIC11"/>
      <c r="HID11"/>
      <c r="HIE11"/>
      <c r="HIF11"/>
      <c r="HIG11"/>
      <c r="HIH11"/>
      <c r="HII11"/>
      <c r="HIJ11"/>
      <c r="HIK11"/>
      <c r="HIL11"/>
      <c r="HIM11"/>
      <c r="HIN11"/>
      <c r="HIO11"/>
      <c r="HIP11"/>
      <c r="HIQ11"/>
      <c r="HIR11"/>
      <c r="HIS11"/>
      <c r="HIT11"/>
      <c r="HIU11"/>
      <c r="HIV11"/>
      <c r="HIW11"/>
      <c r="HIX11"/>
      <c r="HIY11"/>
      <c r="HIZ11"/>
      <c r="HJA11"/>
      <c r="HJB11"/>
      <c r="HJC11"/>
      <c r="HJD11"/>
      <c r="HJE11"/>
      <c r="HJF11"/>
      <c r="HJG11"/>
      <c r="HJH11"/>
      <c r="HJI11"/>
      <c r="HJJ11"/>
      <c r="HJK11"/>
      <c r="HJL11"/>
      <c r="HJM11"/>
      <c r="HJN11"/>
      <c r="HJO11"/>
      <c r="HJP11"/>
      <c r="HJQ11"/>
      <c r="HJR11"/>
      <c r="HJS11"/>
      <c r="HJT11"/>
      <c r="HJU11"/>
      <c r="HJV11"/>
      <c r="HJW11"/>
      <c r="HJX11"/>
      <c r="HJY11"/>
      <c r="HJZ11"/>
      <c r="HKA11"/>
      <c r="HKB11"/>
      <c r="HKC11"/>
      <c r="HKD11"/>
      <c r="HKE11"/>
      <c r="HKF11"/>
      <c r="HKG11"/>
      <c r="HKH11"/>
      <c r="HKI11"/>
      <c r="HKJ11"/>
      <c r="HKK11"/>
      <c r="HKL11"/>
      <c r="HKM11"/>
      <c r="HKN11"/>
      <c r="HKO11"/>
      <c r="HKP11"/>
      <c r="HKQ11"/>
      <c r="HKR11"/>
      <c r="HKS11"/>
      <c r="HKT11"/>
      <c r="HKU11"/>
      <c r="HKV11"/>
      <c r="HKW11"/>
      <c r="HKX11"/>
      <c r="HKY11"/>
      <c r="HKZ11"/>
      <c r="HLA11"/>
      <c r="HLB11"/>
      <c r="HLC11"/>
      <c r="HLD11"/>
      <c r="HLE11"/>
      <c r="HLF11"/>
      <c r="HLG11"/>
      <c r="HLH11"/>
      <c r="HLI11"/>
      <c r="HLJ11"/>
      <c r="HLK11"/>
      <c r="HLL11"/>
      <c r="HLM11"/>
      <c r="HLN11"/>
      <c r="HLO11"/>
      <c r="HLP11"/>
      <c r="HLQ11"/>
      <c r="HLR11"/>
      <c r="HLS11"/>
      <c r="HLT11"/>
      <c r="HLU11"/>
      <c r="HLV11"/>
      <c r="HLW11"/>
      <c r="HLX11"/>
      <c r="HLY11"/>
      <c r="HLZ11"/>
      <c r="HMA11"/>
      <c r="HMB11"/>
      <c r="HMC11"/>
      <c r="HMD11"/>
      <c r="HME11"/>
      <c r="HMF11"/>
      <c r="HMG11"/>
      <c r="HMH11"/>
      <c r="HMI11"/>
      <c r="HMJ11"/>
      <c r="HMK11"/>
      <c r="HML11"/>
      <c r="HMM11"/>
      <c r="HMN11"/>
      <c r="HMO11"/>
      <c r="HMP11"/>
      <c r="HMQ11"/>
      <c r="HMR11"/>
      <c r="HMS11"/>
      <c r="HMT11"/>
      <c r="HMU11"/>
      <c r="HMV11"/>
      <c r="HMW11"/>
      <c r="HMX11"/>
      <c r="HMY11"/>
      <c r="HMZ11"/>
      <c r="HNA11"/>
      <c r="HNB11"/>
      <c r="HNC11"/>
      <c r="HND11"/>
      <c r="HNE11"/>
      <c r="HNF11"/>
      <c r="HNG11"/>
      <c r="HNH11"/>
      <c r="HNI11"/>
      <c r="HNJ11"/>
      <c r="HNK11"/>
      <c r="HNL11"/>
      <c r="HNM11"/>
      <c r="HNN11"/>
      <c r="HNO11"/>
      <c r="HNP11"/>
      <c r="HNQ11"/>
      <c r="HNR11"/>
      <c r="HNS11"/>
      <c r="HNT11"/>
      <c r="HNU11"/>
      <c r="HNV11"/>
      <c r="HNW11"/>
      <c r="HNX11"/>
      <c r="HNY11"/>
      <c r="HNZ11"/>
      <c r="HOA11"/>
      <c r="HOB11"/>
      <c r="HOC11"/>
      <c r="HOD11"/>
      <c r="HOE11"/>
      <c r="HOF11"/>
      <c r="HOG11"/>
      <c r="HOH11"/>
      <c r="HOI11"/>
      <c r="HOJ11"/>
      <c r="HOK11"/>
      <c r="HOL11"/>
      <c r="HOM11"/>
      <c r="HON11"/>
      <c r="HOO11"/>
      <c r="HOP11"/>
      <c r="HOQ11"/>
      <c r="HOR11"/>
      <c r="HOS11"/>
      <c r="HOT11"/>
      <c r="HOU11"/>
      <c r="HOV11"/>
      <c r="HOW11"/>
      <c r="HOX11"/>
      <c r="HOY11"/>
      <c r="HOZ11"/>
      <c r="HPA11"/>
      <c r="HPB11"/>
      <c r="HPC11"/>
      <c r="HPD11"/>
      <c r="HPE11"/>
      <c r="HPF11"/>
      <c r="HPG11"/>
      <c r="HPH11"/>
      <c r="HPI11"/>
      <c r="HPJ11"/>
      <c r="HPK11"/>
      <c r="HPL11"/>
      <c r="HPM11"/>
      <c r="HPN11"/>
      <c r="HPO11"/>
      <c r="HPP11"/>
      <c r="HPQ11"/>
      <c r="HPR11"/>
      <c r="HPS11"/>
      <c r="HPT11"/>
      <c r="HPU11"/>
      <c r="HPV11"/>
      <c r="HPW11"/>
      <c r="HPX11"/>
      <c r="HPY11"/>
      <c r="HPZ11"/>
      <c r="HQA11"/>
      <c r="HQB11"/>
      <c r="HQC11"/>
      <c r="HQD11"/>
      <c r="HQE11"/>
      <c r="HQF11"/>
      <c r="HQG11"/>
      <c r="HQH11"/>
      <c r="HQI11"/>
      <c r="HQJ11"/>
      <c r="HQK11"/>
      <c r="HQL11"/>
      <c r="HQM11"/>
      <c r="HQN11"/>
      <c r="HQO11"/>
      <c r="HQP11"/>
      <c r="HQQ11"/>
      <c r="HQR11"/>
      <c r="HQS11"/>
      <c r="HQT11"/>
      <c r="HQU11"/>
      <c r="HQV11"/>
      <c r="HQW11"/>
      <c r="HQX11"/>
      <c r="HQY11"/>
      <c r="HQZ11"/>
      <c r="HRA11"/>
      <c r="HRB11"/>
      <c r="HRC11"/>
      <c r="HRD11"/>
      <c r="HRE11"/>
      <c r="HRF11"/>
      <c r="HRG11"/>
      <c r="HRH11"/>
      <c r="HRI11"/>
      <c r="HRJ11"/>
      <c r="HRK11"/>
      <c r="HRL11"/>
      <c r="HRM11"/>
      <c r="HRN11"/>
      <c r="HRO11"/>
      <c r="HRP11"/>
      <c r="HRQ11"/>
      <c r="HRR11"/>
      <c r="HRS11"/>
      <c r="HRT11"/>
      <c r="HRU11"/>
      <c r="HRV11"/>
      <c r="HRW11"/>
      <c r="HRX11"/>
      <c r="HRY11"/>
      <c r="HRZ11"/>
      <c r="HSA11"/>
      <c r="HSB11"/>
      <c r="HSC11"/>
      <c r="HSD11"/>
      <c r="HSE11"/>
      <c r="HSF11"/>
      <c r="HSG11"/>
      <c r="HSH11"/>
      <c r="HSI11"/>
      <c r="HSJ11"/>
      <c r="HSK11"/>
      <c r="HSL11"/>
      <c r="HSM11"/>
      <c r="HSN11"/>
      <c r="HSO11"/>
      <c r="HSP11"/>
      <c r="HSQ11"/>
      <c r="HSR11"/>
      <c r="HSS11"/>
      <c r="HST11"/>
      <c r="HSU11"/>
      <c r="HSV11"/>
      <c r="HSW11"/>
      <c r="HSX11"/>
      <c r="HSY11"/>
      <c r="HSZ11"/>
      <c r="HTA11"/>
      <c r="HTB11"/>
      <c r="HTC11"/>
      <c r="HTD11"/>
      <c r="HTE11"/>
      <c r="HTF11"/>
      <c r="HTG11"/>
      <c r="HTH11"/>
      <c r="HTI11"/>
      <c r="HTJ11"/>
      <c r="HTK11"/>
      <c r="HTL11"/>
      <c r="HTM11"/>
      <c r="HTN11"/>
      <c r="HTO11"/>
      <c r="HTP11"/>
      <c r="HTQ11"/>
      <c r="HTR11"/>
      <c r="HTS11"/>
      <c r="HTT11"/>
      <c r="HTU11"/>
      <c r="HTV11"/>
      <c r="HTW11"/>
      <c r="HTX11"/>
      <c r="HTY11"/>
      <c r="HTZ11"/>
      <c r="HUA11"/>
      <c r="HUB11"/>
      <c r="HUC11"/>
      <c r="HUD11"/>
      <c r="HUE11"/>
      <c r="HUF11"/>
      <c r="HUG11"/>
      <c r="HUH11"/>
      <c r="HUI11"/>
      <c r="HUJ11"/>
      <c r="HUK11"/>
      <c r="HUL11"/>
      <c r="HUM11"/>
      <c r="HUN11"/>
      <c r="HUO11"/>
      <c r="HUP11"/>
      <c r="HUQ11"/>
      <c r="HUR11"/>
      <c r="HUS11"/>
      <c r="HUT11"/>
      <c r="HUU11"/>
      <c r="HUV11"/>
      <c r="HUW11"/>
      <c r="HUX11"/>
      <c r="HUY11"/>
      <c r="HUZ11"/>
      <c r="HVA11"/>
      <c r="HVB11"/>
      <c r="HVC11"/>
      <c r="HVD11"/>
      <c r="HVE11"/>
      <c r="HVF11"/>
      <c r="HVG11"/>
      <c r="HVH11"/>
      <c r="HVI11"/>
      <c r="HVJ11"/>
      <c r="HVK11"/>
      <c r="HVL11"/>
      <c r="HVM11"/>
      <c r="HVN11"/>
      <c r="HVO11"/>
      <c r="HVP11"/>
      <c r="HVQ11"/>
      <c r="HVR11"/>
      <c r="HVS11"/>
      <c r="HVT11"/>
      <c r="HVU11"/>
      <c r="HVV11"/>
      <c r="HVW11"/>
      <c r="HVX11"/>
      <c r="HVY11"/>
      <c r="HVZ11"/>
      <c r="HWA11"/>
      <c r="HWB11"/>
      <c r="HWC11"/>
      <c r="HWD11"/>
      <c r="HWE11"/>
      <c r="HWF11"/>
      <c r="HWG11"/>
      <c r="HWH11"/>
      <c r="HWI11"/>
      <c r="HWJ11"/>
      <c r="HWK11"/>
      <c r="HWL11"/>
      <c r="HWM11"/>
      <c r="HWN11"/>
      <c r="HWO11"/>
      <c r="HWP11"/>
      <c r="HWQ11"/>
      <c r="HWR11"/>
      <c r="HWS11"/>
      <c r="HWT11"/>
      <c r="HWU11"/>
      <c r="HWV11"/>
      <c r="HWW11"/>
      <c r="HWX11"/>
      <c r="HWY11"/>
      <c r="HWZ11"/>
      <c r="HXA11"/>
      <c r="HXB11"/>
      <c r="HXC11"/>
      <c r="HXD11"/>
      <c r="HXE11"/>
      <c r="HXF11"/>
      <c r="HXG11"/>
      <c r="HXH11"/>
      <c r="HXI11"/>
      <c r="HXJ11"/>
      <c r="HXK11"/>
      <c r="HXL11"/>
      <c r="HXM11"/>
      <c r="HXN11"/>
      <c r="HXO11"/>
      <c r="HXP11"/>
      <c r="HXQ11"/>
      <c r="HXR11"/>
      <c r="HXS11"/>
      <c r="HXT11"/>
      <c r="HXU11"/>
      <c r="HXV11"/>
      <c r="HXW11"/>
      <c r="HXX11"/>
      <c r="HXY11"/>
      <c r="HXZ11"/>
      <c r="HYA11"/>
      <c r="HYB11"/>
      <c r="HYC11"/>
      <c r="HYD11"/>
      <c r="HYE11"/>
      <c r="HYF11"/>
      <c r="HYG11"/>
      <c r="HYH11"/>
      <c r="HYI11"/>
      <c r="HYJ11"/>
      <c r="HYK11"/>
      <c r="HYL11"/>
      <c r="HYM11"/>
      <c r="HYN11"/>
      <c r="HYO11"/>
      <c r="HYP11"/>
      <c r="HYQ11"/>
      <c r="HYR11"/>
      <c r="HYS11"/>
      <c r="HYT11"/>
      <c r="HYU11"/>
      <c r="HYV11"/>
      <c r="HYW11"/>
      <c r="HYX11"/>
      <c r="HYY11"/>
      <c r="HYZ11"/>
      <c r="HZA11"/>
      <c r="HZB11"/>
      <c r="HZC11"/>
      <c r="HZD11"/>
      <c r="HZE11"/>
      <c r="HZF11"/>
      <c r="HZG11"/>
      <c r="HZH11"/>
      <c r="HZI11"/>
      <c r="HZJ11"/>
      <c r="HZK11"/>
      <c r="HZL11"/>
      <c r="HZM11"/>
      <c r="HZN11"/>
      <c r="HZO11"/>
      <c r="HZP11"/>
      <c r="HZQ11"/>
      <c r="HZR11"/>
      <c r="HZS11"/>
      <c r="HZT11"/>
      <c r="HZU11"/>
      <c r="HZV11"/>
      <c r="HZW11"/>
      <c r="HZX11"/>
      <c r="HZY11"/>
      <c r="HZZ11"/>
      <c r="IAA11"/>
      <c r="IAB11"/>
      <c r="IAC11"/>
      <c r="IAD11"/>
      <c r="IAE11"/>
      <c r="IAF11"/>
      <c r="IAG11"/>
      <c r="IAH11"/>
      <c r="IAI11"/>
      <c r="IAJ11"/>
      <c r="IAK11"/>
      <c r="IAL11"/>
      <c r="IAM11"/>
      <c r="IAN11"/>
      <c r="IAO11"/>
      <c r="IAP11"/>
      <c r="IAQ11"/>
      <c r="IAR11"/>
      <c r="IAS11"/>
      <c r="IAT11"/>
      <c r="IAU11"/>
      <c r="IAV11"/>
      <c r="IAW11"/>
      <c r="IAX11"/>
      <c r="IAY11"/>
      <c r="IAZ11"/>
      <c r="IBA11"/>
      <c r="IBB11"/>
      <c r="IBC11"/>
      <c r="IBD11"/>
      <c r="IBE11"/>
      <c r="IBF11"/>
      <c r="IBG11"/>
      <c r="IBH11"/>
      <c r="IBI11"/>
      <c r="IBJ11"/>
      <c r="IBK11"/>
      <c r="IBL11"/>
      <c r="IBM11"/>
      <c r="IBN11"/>
      <c r="IBO11"/>
      <c r="IBP11"/>
      <c r="IBQ11"/>
      <c r="IBR11"/>
      <c r="IBS11"/>
      <c r="IBT11"/>
      <c r="IBU11"/>
      <c r="IBV11"/>
      <c r="IBW11"/>
      <c r="IBX11"/>
      <c r="IBY11"/>
      <c r="IBZ11"/>
      <c r="ICA11"/>
      <c r="ICB11"/>
      <c r="ICC11"/>
      <c r="ICD11"/>
      <c r="ICE11"/>
      <c r="ICF11"/>
      <c r="ICG11"/>
      <c r="ICH11"/>
      <c r="ICI11"/>
      <c r="ICJ11"/>
      <c r="ICK11"/>
      <c r="ICL11"/>
      <c r="ICM11"/>
      <c r="ICN11"/>
      <c r="ICO11"/>
      <c r="ICP11"/>
      <c r="ICQ11"/>
      <c r="ICR11"/>
      <c r="ICS11"/>
      <c r="ICT11"/>
      <c r="ICU11"/>
      <c r="ICV11"/>
      <c r="ICW11"/>
      <c r="ICX11"/>
      <c r="ICY11"/>
      <c r="ICZ11"/>
      <c r="IDA11"/>
      <c r="IDB11"/>
      <c r="IDC11"/>
      <c r="IDD11"/>
      <c r="IDE11"/>
      <c r="IDF11"/>
      <c r="IDG11"/>
      <c r="IDH11"/>
      <c r="IDI11"/>
      <c r="IDJ11"/>
      <c r="IDK11"/>
      <c r="IDL11"/>
      <c r="IDM11"/>
      <c r="IDN11"/>
      <c r="IDO11"/>
      <c r="IDP11"/>
      <c r="IDQ11"/>
      <c r="IDR11"/>
      <c r="IDS11"/>
      <c r="IDT11"/>
      <c r="IDU11"/>
      <c r="IDV11"/>
      <c r="IDW11"/>
      <c r="IDX11"/>
      <c r="IDY11"/>
      <c r="IDZ11"/>
      <c r="IEA11"/>
      <c r="IEB11"/>
      <c r="IEC11"/>
      <c r="IED11"/>
      <c r="IEE11"/>
      <c r="IEF11"/>
      <c r="IEG11"/>
      <c r="IEH11"/>
      <c r="IEI11"/>
      <c r="IEJ11"/>
      <c r="IEK11"/>
      <c r="IEL11"/>
      <c r="IEM11"/>
      <c r="IEN11"/>
      <c r="IEO11"/>
      <c r="IEP11"/>
      <c r="IEQ11"/>
      <c r="IER11"/>
      <c r="IES11"/>
      <c r="IET11"/>
      <c r="IEU11"/>
      <c r="IEV11"/>
      <c r="IEW11"/>
      <c r="IEX11"/>
      <c r="IEY11"/>
      <c r="IEZ11"/>
      <c r="IFA11"/>
      <c r="IFB11"/>
      <c r="IFC11"/>
      <c r="IFD11"/>
      <c r="IFE11"/>
      <c r="IFF11"/>
      <c r="IFG11"/>
      <c r="IFH11"/>
      <c r="IFI11"/>
      <c r="IFJ11"/>
      <c r="IFK11"/>
      <c r="IFL11"/>
      <c r="IFM11"/>
      <c r="IFN11"/>
      <c r="IFO11"/>
      <c r="IFP11"/>
      <c r="IFQ11"/>
      <c r="IFR11"/>
      <c r="IFS11"/>
      <c r="IFT11"/>
      <c r="IFU11"/>
      <c r="IFV11"/>
      <c r="IFW11"/>
      <c r="IFX11"/>
      <c r="IFY11"/>
      <c r="IFZ11"/>
      <c r="IGA11"/>
      <c r="IGB11"/>
      <c r="IGC11"/>
      <c r="IGD11"/>
      <c r="IGE11"/>
      <c r="IGF11"/>
      <c r="IGG11"/>
      <c r="IGH11"/>
      <c r="IGI11"/>
      <c r="IGJ11"/>
      <c r="IGK11"/>
      <c r="IGL11"/>
      <c r="IGM11"/>
      <c r="IGN11"/>
      <c r="IGO11"/>
      <c r="IGP11"/>
      <c r="IGQ11"/>
      <c r="IGR11"/>
      <c r="IGS11"/>
      <c r="IGT11"/>
      <c r="IGU11"/>
      <c r="IGV11"/>
      <c r="IGW11"/>
      <c r="IGX11"/>
      <c r="IGY11"/>
      <c r="IGZ11"/>
      <c r="IHA11"/>
      <c r="IHB11"/>
      <c r="IHC11"/>
      <c r="IHD11"/>
      <c r="IHE11"/>
      <c r="IHF11"/>
      <c r="IHG11"/>
      <c r="IHH11"/>
      <c r="IHI11"/>
      <c r="IHJ11"/>
      <c r="IHK11"/>
      <c r="IHL11"/>
      <c r="IHM11"/>
      <c r="IHN11"/>
      <c r="IHO11"/>
      <c r="IHP11"/>
      <c r="IHQ11"/>
      <c r="IHR11"/>
      <c r="IHS11"/>
      <c r="IHT11"/>
      <c r="IHU11"/>
      <c r="IHV11"/>
      <c r="IHW11"/>
      <c r="IHX11"/>
      <c r="IHY11"/>
      <c r="IHZ11"/>
      <c r="IIA11"/>
      <c r="IIB11"/>
      <c r="IIC11"/>
      <c r="IID11"/>
      <c r="IIE11"/>
      <c r="IIF11"/>
      <c r="IIG11"/>
      <c r="IIH11"/>
      <c r="III11"/>
      <c r="IIJ11"/>
      <c r="IIK11"/>
      <c r="IIL11"/>
      <c r="IIM11"/>
      <c r="IIN11"/>
      <c r="IIO11"/>
      <c r="IIP11"/>
      <c r="IIQ11"/>
      <c r="IIR11"/>
      <c r="IIS11"/>
      <c r="IIT11"/>
      <c r="IIU11"/>
      <c r="IIV11"/>
      <c r="IIW11"/>
      <c r="IIX11"/>
      <c r="IIY11"/>
      <c r="IIZ11"/>
      <c r="IJA11"/>
      <c r="IJB11"/>
      <c r="IJC11"/>
      <c r="IJD11"/>
      <c r="IJE11"/>
      <c r="IJF11"/>
      <c r="IJG11"/>
      <c r="IJH11"/>
      <c r="IJI11"/>
      <c r="IJJ11"/>
      <c r="IJK11"/>
      <c r="IJL11"/>
      <c r="IJM11"/>
      <c r="IJN11"/>
      <c r="IJO11"/>
      <c r="IJP11"/>
      <c r="IJQ11"/>
      <c r="IJR11"/>
      <c r="IJS11"/>
      <c r="IJT11"/>
      <c r="IJU11"/>
      <c r="IJV11"/>
      <c r="IJW11"/>
      <c r="IJX11"/>
      <c r="IJY11"/>
      <c r="IJZ11"/>
      <c r="IKA11"/>
      <c r="IKB11"/>
      <c r="IKC11"/>
      <c r="IKD11"/>
      <c r="IKE11"/>
      <c r="IKF11"/>
      <c r="IKG11"/>
      <c r="IKH11"/>
      <c r="IKI11"/>
      <c r="IKJ11"/>
      <c r="IKK11"/>
      <c r="IKL11"/>
      <c r="IKM11"/>
      <c r="IKN11"/>
      <c r="IKO11"/>
      <c r="IKP11"/>
      <c r="IKQ11"/>
      <c r="IKR11"/>
      <c r="IKS11"/>
      <c r="IKT11"/>
      <c r="IKU11"/>
      <c r="IKV11"/>
      <c r="IKW11"/>
      <c r="IKX11"/>
      <c r="IKY11"/>
      <c r="IKZ11"/>
      <c r="ILA11"/>
      <c r="ILB11"/>
      <c r="ILC11"/>
      <c r="ILD11"/>
      <c r="ILE11"/>
      <c r="ILF11"/>
      <c r="ILG11"/>
      <c r="ILH11"/>
      <c r="ILI11"/>
      <c r="ILJ11"/>
      <c r="ILK11"/>
      <c r="ILL11"/>
      <c r="ILM11"/>
      <c r="ILN11"/>
      <c r="ILO11"/>
      <c r="ILP11"/>
      <c r="ILQ11"/>
      <c r="ILR11"/>
      <c r="ILS11"/>
      <c r="ILT11"/>
      <c r="ILU11"/>
      <c r="ILV11"/>
      <c r="ILW11"/>
      <c r="ILX11"/>
      <c r="ILY11"/>
      <c r="ILZ11"/>
      <c r="IMA11"/>
      <c r="IMB11"/>
      <c r="IMC11"/>
      <c r="IMD11"/>
      <c r="IME11"/>
      <c r="IMF11"/>
      <c r="IMG11"/>
      <c r="IMH11"/>
      <c r="IMI11"/>
      <c r="IMJ11"/>
      <c r="IMK11"/>
      <c r="IML11"/>
      <c r="IMM11"/>
      <c r="IMN11"/>
      <c r="IMO11"/>
      <c r="IMP11"/>
      <c r="IMQ11"/>
      <c r="IMR11"/>
      <c r="IMS11"/>
      <c r="IMT11"/>
      <c r="IMU11"/>
      <c r="IMV11"/>
      <c r="IMW11"/>
      <c r="IMX11"/>
      <c r="IMY11"/>
      <c r="IMZ11"/>
      <c r="INA11"/>
      <c r="INB11"/>
      <c r="INC11"/>
      <c r="IND11"/>
      <c r="INE11"/>
      <c r="INF11"/>
      <c r="ING11"/>
      <c r="INH11"/>
      <c r="INI11"/>
      <c r="INJ11"/>
      <c r="INK11"/>
      <c r="INL11"/>
      <c r="INM11"/>
      <c r="INN11"/>
      <c r="INO11"/>
      <c r="INP11"/>
      <c r="INQ11"/>
      <c r="INR11"/>
      <c r="INS11"/>
      <c r="INT11"/>
      <c r="INU11"/>
      <c r="INV11"/>
      <c r="INW11"/>
      <c r="INX11"/>
      <c r="INY11"/>
      <c r="INZ11"/>
      <c r="IOA11"/>
      <c r="IOB11"/>
      <c r="IOC11"/>
      <c r="IOD11"/>
      <c r="IOE11"/>
      <c r="IOF11"/>
      <c r="IOG11"/>
      <c r="IOH11"/>
      <c r="IOI11"/>
      <c r="IOJ11"/>
      <c r="IOK11"/>
      <c r="IOL11"/>
      <c r="IOM11"/>
      <c r="ION11"/>
      <c r="IOO11"/>
      <c r="IOP11"/>
      <c r="IOQ11"/>
      <c r="IOR11"/>
      <c r="IOS11"/>
      <c r="IOT11"/>
      <c r="IOU11"/>
      <c r="IOV11"/>
      <c r="IOW11"/>
      <c r="IOX11"/>
      <c r="IOY11"/>
      <c r="IOZ11"/>
      <c r="IPA11"/>
      <c r="IPB11"/>
      <c r="IPC11"/>
      <c r="IPD11"/>
      <c r="IPE11"/>
      <c r="IPF11"/>
      <c r="IPG11"/>
      <c r="IPH11"/>
      <c r="IPI11"/>
      <c r="IPJ11"/>
      <c r="IPK11"/>
      <c r="IPL11"/>
      <c r="IPM11"/>
      <c r="IPN11"/>
      <c r="IPO11"/>
      <c r="IPP11"/>
      <c r="IPQ11"/>
      <c r="IPR11"/>
      <c r="IPS11"/>
      <c r="IPT11"/>
      <c r="IPU11"/>
      <c r="IPV11"/>
      <c r="IPW11"/>
      <c r="IPX11"/>
      <c r="IPY11"/>
      <c r="IPZ11"/>
      <c r="IQA11"/>
      <c r="IQB11"/>
      <c r="IQC11"/>
      <c r="IQD11"/>
      <c r="IQE11"/>
      <c r="IQF11"/>
      <c r="IQG11"/>
      <c r="IQH11"/>
      <c r="IQI11"/>
      <c r="IQJ11"/>
      <c r="IQK11"/>
      <c r="IQL11"/>
      <c r="IQM11"/>
      <c r="IQN11"/>
      <c r="IQO11"/>
      <c r="IQP11"/>
      <c r="IQQ11"/>
      <c r="IQR11"/>
      <c r="IQS11"/>
      <c r="IQT11"/>
      <c r="IQU11"/>
      <c r="IQV11"/>
      <c r="IQW11"/>
      <c r="IQX11"/>
      <c r="IQY11"/>
      <c r="IQZ11"/>
      <c r="IRA11"/>
      <c r="IRB11"/>
      <c r="IRC11"/>
      <c r="IRD11"/>
      <c r="IRE11"/>
      <c r="IRF11"/>
      <c r="IRG11"/>
      <c r="IRH11"/>
      <c r="IRI11"/>
      <c r="IRJ11"/>
      <c r="IRK11"/>
      <c r="IRL11"/>
      <c r="IRM11"/>
      <c r="IRN11"/>
      <c r="IRO11"/>
      <c r="IRP11"/>
      <c r="IRQ11"/>
      <c r="IRR11"/>
      <c r="IRS11"/>
      <c r="IRT11"/>
      <c r="IRU11"/>
      <c r="IRV11"/>
      <c r="IRW11"/>
      <c r="IRX11"/>
      <c r="IRY11"/>
      <c r="IRZ11"/>
      <c r="ISA11"/>
      <c r="ISB11"/>
      <c r="ISC11"/>
      <c r="ISD11"/>
      <c r="ISE11"/>
      <c r="ISF11"/>
      <c r="ISG11"/>
      <c r="ISH11"/>
      <c r="ISI11"/>
      <c r="ISJ11"/>
      <c r="ISK11"/>
      <c r="ISL11"/>
      <c r="ISM11"/>
      <c r="ISN11"/>
      <c r="ISO11"/>
      <c r="ISP11"/>
      <c r="ISQ11"/>
      <c r="ISR11"/>
      <c r="ISS11"/>
      <c r="IST11"/>
      <c r="ISU11"/>
      <c r="ISV11"/>
      <c r="ISW11"/>
      <c r="ISX11"/>
      <c r="ISY11"/>
      <c r="ISZ11"/>
      <c r="ITA11"/>
      <c r="ITB11"/>
      <c r="ITC11"/>
      <c r="ITD11"/>
      <c r="ITE11"/>
      <c r="ITF11"/>
      <c r="ITG11"/>
      <c r="ITH11"/>
      <c r="ITI11"/>
      <c r="ITJ11"/>
      <c r="ITK11"/>
      <c r="ITL11"/>
      <c r="ITM11"/>
      <c r="ITN11"/>
      <c r="ITO11"/>
      <c r="ITP11"/>
      <c r="ITQ11"/>
      <c r="ITR11"/>
      <c r="ITS11"/>
      <c r="ITT11"/>
      <c r="ITU11"/>
      <c r="ITV11"/>
      <c r="ITW11"/>
      <c r="ITX11"/>
      <c r="ITY11"/>
      <c r="ITZ11"/>
      <c r="IUA11"/>
      <c r="IUB11"/>
      <c r="IUC11"/>
      <c r="IUD11"/>
      <c r="IUE11"/>
      <c r="IUF11"/>
      <c r="IUG11"/>
      <c r="IUH11"/>
      <c r="IUI11"/>
      <c r="IUJ11"/>
      <c r="IUK11"/>
      <c r="IUL11"/>
      <c r="IUM11"/>
      <c r="IUN11"/>
      <c r="IUO11"/>
      <c r="IUP11"/>
      <c r="IUQ11"/>
      <c r="IUR11"/>
      <c r="IUS11"/>
      <c r="IUT11"/>
      <c r="IUU11"/>
      <c r="IUV11"/>
      <c r="IUW11"/>
      <c r="IUX11"/>
      <c r="IUY11"/>
      <c r="IUZ11"/>
      <c r="IVA11"/>
      <c r="IVB11"/>
      <c r="IVC11"/>
      <c r="IVD11"/>
      <c r="IVE11"/>
      <c r="IVF11"/>
      <c r="IVG11"/>
      <c r="IVH11"/>
      <c r="IVI11"/>
      <c r="IVJ11"/>
      <c r="IVK11"/>
      <c r="IVL11"/>
      <c r="IVM11"/>
      <c r="IVN11"/>
      <c r="IVO11"/>
      <c r="IVP11"/>
      <c r="IVQ11"/>
      <c r="IVR11"/>
      <c r="IVS11"/>
      <c r="IVT11"/>
      <c r="IVU11"/>
      <c r="IVV11"/>
      <c r="IVW11"/>
      <c r="IVX11"/>
      <c r="IVY11"/>
      <c r="IVZ11"/>
      <c r="IWA11"/>
      <c r="IWB11"/>
      <c r="IWC11"/>
      <c r="IWD11"/>
      <c r="IWE11"/>
      <c r="IWF11"/>
      <c r="IWG11"/>
      <c r="IWH11"/>
      <c r="IWI11"/>
      <c r="IWJ11"/>
      <c r="IWK11"/>
      <c r="IWL11"/>
      <c r="IWM11"/>
      <c r="IWN11"/>
      <c r="IWO11"/>
      <c r="IWP11"/>
      <c r="IWQ11"/>
      <c r="IWR11"/>
      <c r="IWS11"/>
      <c r="IWT11"/>
      <c r="IWU11"/>
      <c r="IWV11"/>
      <c r="IWW11"/>
      <c r="IWX11"/>
      <c r="IWY11"/>
      <c r="IWZ11"/>
      <c r="IXA11"/>
      <c r="IXB11"/>
      <c r="IXC11"/>
      <c r="IXD11"/>
      <c r="IXE11"/>
      <c r="IXF11"/>
      <c r="IXG11"/>
      <c r="IXH11"/>
      <c r="IXI11"/>
      <c r="IXJ11"/>
      <c r="IXK11"/>
      <c r="IXL11"/>
      <c r="IXM11"/>
      <c r="IXN11"/>
      <c r="IXO11"/>
      <c r="IXP11"/>
      <c r="IXQ11"/>
      <c r="IXR11"/>
      <c r="IXS11"/>
      <c r="IXT11"/>
      <c r="IXU11"/>
      <c r="IXV11"/>
      <c r="IXW11"/>
      <c r="IXX11"/>
      <c r="IXY11"/>
      <c r="IXZ11"/>
      <c r="IYA11"/>
      <c r="IYB11"/>
      <c r="IYC11"/>
      <c r="IYD11"/>
      <c r="IYE11"/>
      <c r="IYF11"/>
      <c r="IYG11"/>
      <c r="IYH11"/>
      <c r="IYI11"/>
      <c r="IYJ11"/>
      <c r="IYK11"/>
      <c r="IYL11"/>
      <c r="IYM11"/>
      <c r="IYN11"/>
      <c r="IYO11"/>
      <c r="IYP11"/>
      <c r="IYQ11"/>
      <c r="IYR11"/>
      <c r="IYS11"/>
      <c r="IYT11"/>
      <c r="IYU11"/>
      <c r="IYV11"/>
      <c r="IYW11"/>
      <c r="IYX11"/>
      <c r="IYY11"/>
      <c r="IYZ11"/>
      <c r="IZA11"/>
      <c r="IZB11"/>
      <c r="IZC11"/>
      <c r="IZD11"/>
      <c r="IZE11"/>
      <c r="IZF11"/>
      <c r="IZG11"/>
      <c r="IZH11"/>
      <c r="IZI11"/>
      <c r="IZJ11"/>
      <c r="IZK11"/>
      <c r="IZL11"/>
      <c r="IZM11"/>
      <c r="IZN11"/>
      <c r="IZO11"/>
      <c r="IZP11"/>
      <c r="IZQ11"/>
      <c r="IZR11"/>
      <c r="IZS11"/>
      <c r="IZT11"/>
      <c r="IZU11"/>
      <c r="IZV11"/>
      <c r="IZW11"/>
      <c r="IZX11"/>
      <c r="IZY11"/>
      <c r="IZZ11"/>
      <c r="JAA11"/>
      <c r="JAB11"/>
      <c r="JAC11"/>
      <c r="JAD11"/>
      <c r="JAE11"/>
      <c r="JAF11"/>
      <c r="JAG11"/>
      <c r="JAH11"/>
      <c r="JAI11"/>
      <c r="JAJ11"/>
      <c r="JAK11"/>
      <c r="JAL11"/>
      <c r="JAM11"/>
      <c r="JAN11"/>
      <c r="JAO11"/>
      <c r="JAP11"/>
      <c r="JAQ11"/>
      <c r="JAR11"/>
      <c r="JAS11"/>
      <c r="JAT11"/>
      <c r="JAU11"/>
      <c r="JAV11"/>
      <c r="JAW11"/>
      <c r="JAX11"/>
      <c r="JAY11"/>
      <c r="JAZ11"/>
      <c r="JBA11"/>
      <c r="JBB11"/>
      <c r="JBC11"/>
      <c r="JBD11"/>
      <c r="JBE11"/>
      <c r="JBF11"/>
      <c r="JBG11"/>
      <c r="JBH11"/>
      <c r="JBI11"/>
      <c r="JBJ11"/>
      <c r="JBK11"/>
      <c r="JBL11"/>
      <c r="JBM11"/>
      <c r="JBN11"/>
      <c r="JBO11"/>
      <c r="JBP11"/>
      <c r="JBQ11"/>
      <c r="JBR11"/>
      <c r="JBS11"/>
      <c r="JBT11"/>
      <c r="JBU11"/>
      <c r="JBV11"/>
      <c r="JBW11"/>
      <c r="JBX11"/>
      <c r="JBY11"/>
      <c r="JBZ11"/>
      <c r="JCA11"/>
      <c r="JCB11"/>
      <c r="JCC11"/>
      <c r="JCD11"/>
      <c r="JCE11"/>
      <c r="JCF11"/>
      <c r="JCG11"/>
      <c r="JCH11"/>
      <c r="JCI11"/>
      <c r="JCJ11"/>
      <c r="JCK11"/>
      <c r="JCL11"/>
      <c r="JCM11"/>
      <c r="JCN11"/>
      <c r="JCO11"/>
      <c r="JCP11"/>
      <c r="JCQ11"/>
      <c r="JCR11"/>
      <c r="JCS11"/>
      <c r="JCT11"/>
      <c r="JCU11"/>
      <c r="JCV11"/>
      <c r="JCW11"/>
      <c r="JCX11"/>
      <c r="JCY11"/>
      <c r="JCZ11"/>
      <c r="JDA11"/>
      <c r="JDB11"/>
      <c r="JDC11"/>
      <c r="JDD11"/>
      <c r="JDE11"/>
      <c r="JDF11"/>
      <c r="JDG11"/>
      <c r="JDH11"/>
      <c r="JDI11"/>
      <c r="JDJ11"/>
      <c r="JDK11"/>
      <c r="JDL11"/>
      <c r="JDM11"/>
      <c r="JDN11"/>
      <c r="JDO11"/>
      <c r="JDP11"/>
      <c r="JDQ11"/>
      <c r="JDR11"/>
      <c r="JDS11"/>
      <c r="JDT11"/>
      <c r="JDU11"/>
      <c r="JDV11"/>
      <c r="JDW11"/>
      <c r="JDX11"/>
      <c r="JDY11"/>
      <c r="JDZ11"/>
      <c r="JEA11"/>
      <c r="JEB11"/>
      <c r="JEC11"/>
      <c r="JED11"/>
      <c r="JEE11"/>
      <c r="JEF11"/>
      <c r="JEG11"/>
      <c r="JEH11"/>
      <c r="JEI11"/>
      <c r="JEJ11"/>
      <c r="JEK11"/>
      <c r="JEL11"/>
      <c r="JEM11"/>
      <c r="JEN11"/>
      <c r="JEO11"/>
      <c r="JEP11"/>
      <c r="JEQ11"/>
      <c r="JER11"/>
      <c r="JES11"/>
      <c r="JET11"/>
      <c r="JEU11"/>
      <c r="JEV11"/>
      <c r="JEW11"/>
      <c r="JEX11"/>
      <c r="JEY11"/>
      <c r="JEZ11"/>
      <c r="JFA11"/>
      <c r="JFB11"/>
      <c r="JFC11"/>
      <c r="JFD11"/>
      <c r="JFE11"/>
      <c r="JFF11"/>
      <c r="JFG11"/>
      <c r="JFH11"/>
      <c r="JFI11"/>
      <c r="JFJ11"/>
      <c r="JFK11"/>
      <c r="JFL11"/>
      <c r="JFM11"/>
      <c r="JFN11"/>
      <c r="JFO11"/>
      <c r="JFP11"/>
      <c r="JFQ11"/>
      <c r="JFR11"/>
      <c r="JFS11"/>
      <c r="JFT11"/>
      <c r="JFU11"/>
      <c r="JFV11"/>
      <c r="JFW11"/>
      <c r="JFX11"/>
      <c r="JFY11"/>
      <c r="JFZ11"/>
      <c r="JGA11"/>
      <c r="JGB11"/>
      <c r="JGC11"/>
      <c r="JGD11"/>
      <c r="JGE11"/>
      <c r="JGF11"/>
      <c r="JGG11"/>
      <c r="JGH11"/>
      <c r="JGI11"/>
      <c r="JGJ11"/>
      <c r="JGK11"/>
      <c r="JGL11"/>
      <c r="JGM11"/>
      <c r="JGN11"/>
      <c r="JGO11"/>
      <c r="JGP11"/>
      <c r="JGQ11"/>
      <c r="JGR11"/>
      <c r="JGS11"/>
      <c r="JGT11"/>
      <c r="JGU11"/>
      <c r="JGV11"/>
      <c r="JGW11"/>
      <c r="JGX11"/>
      <c r="JGY11"/>
      <c r="JGZ11"/>
      <c r="JHA11"/>
      <c r="JHB11"/>
      <c r="JHC11"/>
      <c r="JHD11"/>
      <c r="JHE11"/>
      <c r="JHF11"/>
      <c r="JHG11"/>
      <c r="JHH11"/>
      <c r="JHI11"/>
      <c r="JHJ11"/>
      <c r="JHK11"/>
      <c r="JHL11"/>
      <c r="JHM11"/>
      <c r="JHN11"/>
      <c r="JHO11"/>
      <c r="JHP11"/>
      <c r="JHQ11"/>
      <c r="JHR11"/>
      <c r="JHS11"/>
      <c r="JHT11"/>
      <c r="JHU11"/>
      <c r="JHV11"/>
      <c r="JHW11"/>
      <c r="JHX11"/>
      <c r="JHY11"/>
      <c r="JHZ11"/>
      <c r="JIA11"/>
      <c r="JIB11"/>
      <c r="JIC11"/>
      <c r="JID11"/>
      <c r="JIE11"/>
      <c r="JIF11"/>
      <c r="JIG11"/>
      <c r="JIH11"/>
      <c r="JII11"/>
      <c r="JIJ11"/>
      <c r="JIK11"/>
      <c r="JIL11"/>
      <c r="JIM11"/>
      <c r="JIN11"/>
      <c r="JIO11"/>
      <c r="JIP11"/>
      <c r="JIQ11"/>
      <c r="JIR11"/>
      <c r="JIS11"/>
      <c r="JIT11"/>
      <c r="JIU11"/>
      <c r="JIV11"/>
      <c r="JIW11"/>
      <c r="JIX11"/>
      <c r="JIY11"/>
      <c r="JIZ11"/>
      <c r="JJA11"/>
      <c r="JJB11"/>
      <c r="JJC11"/>
      <c r="JJD11"/>
      <c r="JJE11"/>
      <c r="JJF11"/>
      <c r="JJG11"/>
      <c r="JJH11"/>
      <c r="JJI11"/>
      <c r="JJJ11"/>
      <c r="JJK11"/>
      <c r="JJL11"/>
      <c r="JJM11"/>
      <c r="JJN11"/>
      <c r="JJO11"/>
      <c r="JJP11"/>
      <c r="JJQ11"/>
      <c r="JJR11"/>
      <c r="JJS11"/>
      <c r="JJT11"/>
      <c r="JJU11"/>
      <c r="JJV11"/>
      <c r="JJW11"/>
      <c r="JJX11"/>
      <c r="JJY11"/>
      <c r="JJZ11"/>
      <c r="JKA11"/>
      <c r="JKB11"/>
      <c r="JKC11"/>
      <c r="JKD11"/>
      <c r="JKE11"/>
      <c r="JKF11"/>
      <c r="JKG11"/>
      <c r="JKH11"/>
      <c r="JKI11"/>
      <c r="JKJ11"/>
      <c r="JKK11"/>
      <c r="JKL11"/>
      <c r="JKM11"/>
      <c r="JKN11"/>
      <c r="JKO11"/>
      <c r="JKP11"/>
      <c r="JKQ11"/>
      <c r="JKR11"/>
      <c r="JKS11"/>
      <c r="JKT11"/>
      <c r="JKU11"/>
      <c r="JKV11"/>
      <c r="JKW11"/>
      <c r="JKX11"/>
      <c r="JKY11"/>
      <c r="JKZ11"/>
      <c r="JLA11"/>
      <c r="JLB11"/>
      <c r="JLC11"/>
      <c r="JLD11"/>
      <c r="JLE11"/>
      <c r="JLF11"/>
      <c r="JLG11"/>
      <c r="JLH11"/>
      <c r="JLI11"/>
      <c r="JLJ11"/>
      <c r="JLK11"/>
      <c r="JLL11"/>
      <c r="JLM11"/>
      <c r="JLN11"/>
      <c r="JLO11"/>
      <c r="JLP11"/>
      <c r="JLQ11"/>
      <c r="JLR11"/>
      <c r="JLS11"/>
      <c r="JLT11"/>
      <c r="JLU11"/>
      <c r="JLV11"/>
      <c r="JLW11"/>
      <c r="JLX11"/>
      <c r="JLY11"/>
      <c r="JLZ11"/>
      <c r="JMA11"/>
      <c r="JMB11"/>
      <c r="JMC11"/>
      <c r="JMD11"/>
      <c r="JME11"/>
      <c r="JMF11"/>
      <c r="JMG11"/>
      <c r="JMH11"/>
      <c r="JMI11"/>
      <c r="JMJ11"/>
      <c r="JMK11"/>
      <c r="JML11"/>
      <c r="JMM11"/>
      <c r="JMN11"/>
      <c r="JMO11"/>
      <c r="JMP11"/>
      <c r="JMQ11"/>
      <c r="JMR11"/>
      <c r="JMS11"/>
      <c r="JMT11"/>
      <c r="JMU11"/>
      <c r="JMV11"/>
      <c r="JMW11"/>
      <c r="JMX11"/>
      <c r="JMY11"/>
      <c r="JMZ11"/>
      <c r="JNA11"/>
      <c r="JNB11"/>
      <c r="JNC11"/>
      <c r="JND11"/>
      <c r="JNE11"/>
      <c r="JNF11"/>
      <c r="JNG11"/>
      <c r="JNH11"/>
      <c r="JNI11"/>
      <c r="JNJ11"/>
      <c r="JNK11"/>
      <c r="JNL11"/>
      <c r="JNM11"/>
      <c r="JNN11"/>
      <c r="JNO11"/>
      <c r="JNP11"/>
      <c r="JNQ11"/>
      <c r="JNR11"/>
      <c r="JNS11"/>
      <c r="JNT11"/>
      <c r="JNU11"/>
      <c r="JNV11"/>
      <c r="JNW11"/>
      <c r="JNX11"/>
      <c r="JNY11"/>
      <c r="JNZ11"/>
      <c r="JOA11"/>
      <c r="JOB11"/>
      <c r="JOC11"/>
      <c r="JOD11"/>
      <c r="JOE11"/>
      <c r="JOF11"/>
      <c r="JOG11"/>
      <c r="JOH11"/>
      <c r="JOI11"/>
      <c r="JOJ11"/>
      <c r="JOK11"/>
      <c r="JOL11"/>
      <c r="JOM11"/>
      <c r="JON11"/>
      <c r="JOO11"/>
      <c r="JOP11"/>
      <c r="JOQ11"/>
      <c r="JOR11"/>
      <c r="JOS11"/>
      <c r="JOT11"/>
      <c r="JOU11"/>
      <c r="JOV11"/>
      <c r="JOW11"/>
      <c r="JOX11"/>
      <c r="JOY11"/>
      <c r="JOZ11"/>
      <c r="JPA11"/>
      <c r="JPB11"/>
      <c r="JPC11"/>
      <c r="JPD11"/>
      <c r="JPE11"/>
      <c r="JPF11"/>
      <c r="JPG11"/>
      <c r="JPH11"/>
      <c r="JPI11"/>
      <c r="JPJ11"/>
      <c r="JPK11"/>
      <c r="JPL11"/>
      <c r="JPM11"/>
      <c r="JPN11"/>
      <c r="JPO11"/>
      <c r="JPP11"/>
      <c r="JPQ11"/>
      <c r="JPR11"/>
      <c r="JPS11"/>
      <c r="JPT11"/>
      <c r="JPU11"/>
      <c r="JPV11"/>
      <c r="JPW11"/>
      <c r="JPX11"/>
      <c r="JPY11"/>
      <c r="JPZ11"/>
      <c r="JQA11"/>
      <c r="JQB11"/>
      <c r="JQC11"/>
      <c r="JQD11"/>
      <c r="JQE11"/>
      <c r="JQF11"/>
      <c r="JQG11"/>
      <c r="JQH11"/>
      <c r="JQI11"/>
      <c r="JQJ11"/>
      <c r="JQK11"/>
      <c r="JQL11"/>
      <c r="JQM11"/>
      <c r="JQN11"/>
      <c r="JQO11"/>
      <c r="JQP11"/>
      <c r="JQQ11"/>
      <c r="JQR11"/>
      <c r="JQS11"/>
      <c r="JQT11"/>
      <c r="JQU11"/>
      <c r="JQV11"/>
      <c r="JQW11"/>
      <c r="JQX11"/>
      <c r="JQY11"/>
      <c r="JQZ11"/>
      <c r="JRA11"/>
      <c r="JRB11"/>
      <c r="JRC11"/>
      <c r="JRD11"/>
      <c r="JRE11"/>
      <c r="JRF11"/>
      <c r="JRG11"/>
      <c r="JRH11"/>
      <c r="JRI11"/>
      <c r="JRJ11"/>
      <c r="JRK11"/>
      <c r="JRL11"/>
      <c r="JRM11"/>
      <c r="JRN11"/>
      <c r="JRO11"/>
      <c r="JRP11"/>
      <c r="JRQ11"/>
      <c r="JRR11"/>
      <c r="JRS11"/>
      <c r="JRT11"/>
      <c r="JRU11"/>
      <c r="JRV11"/>
      <c r="JRW11"/>
      <c r="JRX11"/>
      <c r="JRY11"/>
      <c r="JRZ11"/>
      <c r="JSA11"/>
      <c r="JSB11"/>
      <c r="JSC11"/>
      <c r="JSD11"/>
      <c r="JSE11"/>
      <c r="JSF11"/>
      <c r="JSG11"/>
      <c r="JSH11"/>
      <c r="JSI11"/>
      <c r="JSJ11"/>
      <c r="JSK11"/>
      <c r="JSL11"/>
      <c r="JSM11"/>
      <c r="JSN11"/>
      <c r="JSO11"/>
      <c r="JSP11"/>
      <c r="JSQ11"/>
      <c r="JSR11"/>
      <c r="JSS11"/>
      <c r="JST11"/>
      <c r="JSU11"/>
      <c r="JSV11"/>
      <c r="JSW11"/>
      <c r="JSX11"/>
      <c r="JSY11"/>
      <c r="JSZ11"/>
      <c r="JTA11"/>
      <c r="JTB11"/>
      <c r="JTC11"/>
      <c r="JTD11"/>
      <c r="JTE11"/>
      <c r="JTF11"/>
      <c r="JTG11"/>
      <c r="JTH11"/>
      <c r="JTI11"/>
      <c r="JTJ11"/>
      <c r="JTK11"/>
      <c r="JTL11"/>
      <c r="JTM11"/>
      <c r="JTN11"/>
      <c r="JTO11"/>
      <c r="JTP11"/>
      <c r="JTQ11"/>
      <c r="JTR11"/>
      <c r="JTS11"/>
      <c r="JTT11"/>
      <c r="JTU11"/>
      <c r="JTV11"/>
      <c r="JTW11"/>
      <c r="JTX11"/>
      <c r="JTY11"/>
      <c r="JTZ11"/>
      <c r="JUA11"/>
      <c r="JUB11"/>
      <c r="JUC11"/>
      <c r="JUD11"/>
      <c r="JUE11"/>
      <c r="JUF11"/>
      <c r="JUG11"/>
      <c r="JUH11"/>
      <c r="JUI11"/>
      <c r="JUJ11"/>
      <c r="JUK11"/>
      <c r="JUL11"/>
      <c r="JUM11"/>
      <c r="JUN11"/>
      <c r="JUO11"/>
      <c r="JUP11"/>
      <c r="JUQ11"/>
      <c r="JUR11"/>
      <c r="JUS11"/>
      <c r="JUT11"/>
      <c r="JUU11"/>
      <c r="JUV11"/>
      <c r="JUW11"/>
      <c r="JUX11"/>
      <c r="JUY11"/>
      <c r="JUZ11"/>
      <c r="JVA11"/>
      <c r="JVB11"/>
      <c r="JVC11"/>
      <c r="JVD11"/>
      <c r="JVE11"/>
      <c r="JVF11"/>
      <c r="JVG11"/>
      <c r="JVH11"/>
      <c r="JVI11"/>
      <c r="JVJ11"/>
      <c r="JVK11"/>
      <c r="JVL11"/>
      <c r="JVM11"/>
      <c r="JVN11"/>
      <c r="JVO11"/>
      <c r="JVP11"/>
      <c r="JVQ11"/>
      <c r="JVR11"/>
      <c r="JVS11"/>
      <c r="JVT11"/>
      <c r="JVU11"/>
      <c r="JVV11"/>
      <c r="JVW11"/>
      <c r="JVX11"/>
      <c r="JVY11"/>
      <c r="JVZ11"/>
      <c r="JWA11"/>
      <c r="JWB11"/>
      <c r="JWC11"/>
      <c r="JWD11"/>
      <c r="JWE11"/>
      <c r="JWF11"/>
      <c r="JWG11"/>
      <c r="JWH11"/>
      <c r="JWI11"/>
      <c r="JWJ11"/>
      <c r="JWK11"/>
      <c r="JWL11"/>
      <c r="JWM11"/>
      <c r="JWN11"/>
      <c r="JWO11"/>
      <c r="JWP11"/>
      <c r="JWQ11"/>
      <c r="JWR11"/>
      <c r="JWS11"/>
      <c r="JWT11"/>
      <c r="JWU11"/>
      <c r="JWV11"/>
      <c r="JWW11"/>
      <c r="JWX11"/>
      <c r="JWY11"/>
      <c r="JWZ11"/>
      <c r="JXA11"/>
      <c r="JXB11"/>
      <c r="JXC11"/>
      <c r="JXD11"/>
      <c r="JXE11"/>
      <c r="JXF11"/>
      <c r="JXG11"/>
      <c r="JXH11"/>
      <c r="JXI11"/>
      <c r="JXJ11"/>
      <c r="JXK11"/>
      <c r="JXL11"/>
      <c r="JXM11"/>
      <c r="JXN11"/>
      <c r="JXO11"/>
      <c r="JXP11"/>
      <c r="JXQ11"/>
      <c r="JXR11"/>
      <c r="JXS11"/>
      <c r="JXT11"/>
      <c r="JXU11"/>
      <c r="JXV11"/>
      <c r="JXW11"/>
      <c r="JXX11"/>
      <c r="JXY11"/>
      <c r="JXZ11"/>
      <c r="JYA11"/>
      <c r="JYB11"/>
      <c r="JYC11"/>
      <c r="JYD11"/>
      <c r="JYE11"/>
      <c r="JYF11"/>
      <c r="JYG11"/>
      <c r="JYH11"/>
      <c r="JYI11"/>
      <c r="JYJ11"/>
      <c r="JYK11"/>
      <c r="JYL11"/>
      <c r="JYM11"/>
      <c r="JYN11"/>
      <c r="JYO11"/>
      <c r="JYP11"/>
      <c r="JYQ11"/>
      <c r="JYR11"/>
      <c r="JYS11"/>
      <c r="JYT11"/>
      <c r="JYU11"/>
      <c r="JYV11"/>
      <c r="JYW11"/>
      <c r="JYX11"/>
      <c r="JYY11"/>
      <c r="JYZ11"/>
      <c r="JZA11"/>
      <c r="JZB11"/>
      <c r="JZC11"/>
      <c r="JZD11"/>
      <c r="JZE11"/>
      <c r="JZF11"/>
      <c r="JZG11"/>
      <c r="JZH11"/>
      <c r="JZI11"/>
      <c r="JZJ11"/>
      <c r="JZK11"/>
      <c r="JZL11"/>
      <c r="JZM11"/>
      <c r="JZN11"/>
      <c r="JZO11"/>
      <c r="JZP11"/>
      <c r="JZQ11"/>
      <c r="JZR11"/>
      <c r="JZS11"/>
      <c r="JZT11"/>
      <c r="JZU11"/>
      <c r="JZV11"/>
      <c r="JZW11"/>
      <c r="JZX11"/>
      <c r="JZY11"/>
      <c r="JZZ11"/>
      <c r="KAA11"/>
      <c r="KAB11"/>
      <c r="KAC11"/>
      <c r="KAD11"/>
      <c r="KAE11"/>
      <c r="KAF11"/>
      <c r="KAG11"/>
      <c r="KAH11"/>
      <c r="KAI11"/>
      <c r="KAJ11"/>
      <c r="KAK11"/>
      <c r="KAL11"/>
      <c r="KAM11"/>
      <c r="KAN11"/>
      <c r="KAO11"/>
      <c r="KAP11"/>
      <c r="KAQ11"/>
      <c r="KAR11"/>
      <c r="KAS11"/>
      <c r="KAT11"/>
      <c r="KAU11"/>
      <c r="KAV11"/>
      <c r="KAW11"/>
      <c r="KAX11"/>
      <c r="KAY11"/>
      <c r="KAZ11"/>
      <c r="KBA11"/>
      <c r="KBB11"/>
      <c r="KBC11"/>
      <c r="KBD11"/>
      <c r="KBE11"/>
      <c r="KBF11"/>
      <c r="KBG11"/>
      <c r="KBH11"/>
      <c r="KBI11"/>
      <c r="KBJ11"/>
      <c r="KBK11"/>
      <c r="KBL11"/>
      <c r="KBM11"/>
      <c r="KBN11"/>
      <c r="KBO11"/>
      <c r="KBP11"/>
      <c r="KBQ11"/>
      <c r="KBR11"/>
      <c r="KBS11"/>
      <c r="KBT11"/>
      <c r="KBU11"/>
      <c r="KBV11"/>
      <c r="KBW11"/>
      <c r="KBX11"/>
      <c r="KBY11"/>
      <c r="KBZ11"/>
      <c r="KCA11"/>
      <c r="KCB11"/>
      <c r="KCC11"/>
      <c r="KCD11"/>
      <c r="KCE11"/>
      <c r="KCF11"/>
      <c r="KCG11"/>
      <c r="KCH11"/>
      <c r="KCI11"/>
      <c r="KCJ11"/>
      <c r="KCK11"/>
      <c r="KCL11"/>
      <c r="KCM11"/>
      <c r="KCN11"/>
      <c r="KCO11"/>
      <c r="KCP11"/>
      <c r="KCQ11"/>
      <c r="KCR11"/>
      <c r="KCS11"/>
      <c r="KCT11"/>
      <c r="KCU11"/>
      <c r="KCV11"/>
      <c r="KCW11"/>
      <c r="KCX11"/>
      <c r="KCY11"/>
      <c r="KCZ11"/>
      <c r="KDA11"/>
      <c r="KDB11"/>
      <c r="KDC11"/>
      <c r="KDD11"/>
      <c r="KDE11"/>
      <c r="KDF11"/>
      <c r="KDG11"/>
      <c r="KDH11"/>
      <c r="KDI11"/>
      <c r="KDJ11"/>
      <c r="KDK11"/>
      <c r="KDL11"/>
      <c r="KDM11"/>
      <c r="KDN11"/>
      <c r="KDO11"/>
      <c r="KDP11"/>
      <c r="KDQ11"/>
      <c r="KDR11"/>
      <c r="KDS11"/>
      <c r="KDT11"/>
      <c r="KDU11"/>
      <c r="KDV11"/>
      <c r="KDW11"/>
      <c r="KDX11"/>
      <c r="KDY11"/>
      <c r="KDZ11"/>
      <c r="KEA11"/>
      <c r="KEB11"/>
      <c r="KEC11"/>
      <c r="KED11"/>
      <c r="KEE11"/>
      <c r="KEF11"/>
      <c r="KEG11"/>
      <c r="KEH11"/>
      <c r="KEI11"/>
      <c r="KEJ11"/>
      <c r="KEK11"/>
      <c r="KEL11"/>
      <c r="KEM11"/>
      <c r="KEN11"/>
      <c r="KEO11"/>
      <c r="KEP11"/>
      <c r="KEQ11"/>
      <c r="KER11"/>
      <c r="KES11"/>
      <c r="KET11"/>
      <c r="KEU11"/>
      <c r="KEV11"/>
      <c r="KEW11"/>
      <c r="KEX11"/>
      <c r="KEY11"/>
      <c r="KEZ11"/>
      <c r="KFA11"/>
      <c r="KFB11"/>
      <c r="KFC11"/>
      <c r="KFD11"/>
      <c r="KFE11"/>
      <c r="KFF11"/>
      <c r="KFG11"/>
      <c r="KFH11"/>
      <c r="KFI11"/>
      <c r="KFJ11"/>
      <c r="KFK11"/>
      <c r="KFL11"/>
      <c r="KFM11"/>
      <c r="KFN11"/>
      <c r="KFO11"/>
      <c r="KFP11"/>
      <c r="KFQ11"/>
      <c r="KFR11"/>
      <c r="KFS11"/>
      <c r="KFT11"/>
      <c r="KFU11"/>
      <c r="KFV11"/>
      <c r="KFW11"/>
      <c r="KFX11"/>
      <c r="KFY11"/>
      <c r="KFZ11"/>
      <c r="KGA11"/>
      <c r="KGB11"/>
      <c r="KGC11"/>
      <c r="KGD11"/>
      <c r="KGE11"/>
      <c r="KGF11"/>
      <c r="KGG11"/>
      <c r="KGH11"/>
      <c r="KGI11"/>
      <c r="KGJ11"/>
      <c r="KGK11"/>
      <c r="KGL11"/>
      <c r="KGM11"/>
      <c r="KGN11"/>
      <c r="KGO11"/>
      <c r="KGP11"/>
      <c r="KGQ11"/>
      <c r="KGR11"/>
      <c r="KGS11"/>
      <c r="KGT11"/>
      <c r="KGU11"/>
      <c r="KGV11"/>
      <c r="KGW11"/>
      <c r="KGX11"/>
      <c r="KGY11"/>
      <c r="KGZ11"/>
      <c r="KHA11"/>
      <c r="KHB11"/>
      <c r="KHC11"/>
      <c r="KHD11"/>
      <c r="KHE11"/>
      <c r="KHF11"/>
      <c r="KHG11"/>
      <c r="KHH11"/>
      <c r="KHI11"/>
      <c r="KHJ11"/>
      <c r="KHK11"/>
      <c r="KHL11"/>
      <c r="KHM11"/>
      <c r="KHN11"/>
      <c r="KHO11"/>
      <c r="KHP11"/>
      <c r="KHQ11"/>
      <c r="KHR11"/>
      <c r="KHS11"/>
      <c r="KHT11"/>
      <c r="KHU11"/>
      <c r="KHV11"/>
      <c r="KHW11"/>
      <c r="KHX11"/>
      <c r="KHY11"/>
      <c r="KHZ11"/>
      <c r="KIA11"/>
      <c r="KIB11"/>
      <c r="KIC11"/>
      <c r="KID11"/>
      <c r="KIE11"/>
      <c r="KIF11"/>
      <c r="KIG11"/>
      <c r="KIH11"/>
      <c r="KII11"/>
      <c r="KIJ11"/>
      <c r="KIK11"/>
      <c r="KIL11"/>
      <c r="KIM11"/>
      <c r="KIN11"/>
      <c r="KIO11"/>
      <c r="KIP11"/>
      <c r="KIQ11"/>
      <c r="KIR11"/>
      <c r="KIS11"/>
      <c r="KIT11"/>
      <c r="KIU11"/>
      <c r="KIV11"/>
      <c r="KIW11"/>
      <c r="KIX11"/>
      <c r="KIY11"/>
      <c r="KIZ11"/>
      <c r="KJA11"/>
      <c r="KJB11"/>
      <c r="KJC11"/>
      <c r="KJD11"/>
      <c r="KJE11"/>
      <c r="KJF11"/>
      <c r="KJG11"/>
      <c r="KJH11"/>
      <c r="KJI11"/>
      <c r="KJJ11"/>
      <c r="KJK11"/>
      <c r="KJL11"/>
      <c r="KJM11"/>
      <c r="KJN11"/>
      <c r="KJO11"/>
      <c r="KJP11"/>
      <c r="KJQ11"/>
      <c r="KJR11"/>
      <c r="KJS11"/>
      <c r="KJT11"/>
      <c r="KJU11"/>
      <c r="KJV11"/>
      <c r="KJW11"/>
      <c r="KJX11"/>
      <c r="KJY11"/>
      <c r="KJZ11"/>
      <c r="KKA11"/>
      <c r="KKB11"/>
      <c r="KKC11"/>
      <c r="KKD11"/>
      <c r="KKE11"/>
      <c r="KKF11"/>
      <c r="KKG11"/>
      <c r="KKH11"/>
      <c r="KKI11"/>
      <c r="KKJ11"/>
      <c r="KKK11"/>
      <c r="KKL11"/>
      <c r="KKM11"/>
      <c r="KKN11"/>
      <c r="KKO11"/>
      <c r="KKP11"/>
      <c r="KKQ11"/>
      <c r="KKR11"/>
      <c r="KKS11"/>
      <c r="KKT11"/>
      <c r="KKU11"/>
      <c r="KKV11"/>
      <c r="KKW11"/>
      <c r="KKX11"/>
      <c r="KKY11"/>
      <c r="KKZ11"/>
      <c r="KLA11"/>
      <c r="KLB11"/>
      <c r="KLC11"/>
      <c r="KLD11"/>
      <c r="KLE11"/>
      <c r="KLF11"/>
      <c r="KLG11"/>
      <c r="KLH11"/>
      <c r="KLI11"/>
      <c r="KLJ11"/>
      <c r="KLK11"/>
      <c r="KLL11"/>
      <c r="KLM11"/>
      <c r="KLN11"/>
      <c r="KLO11"/>
      <c r="KLP11"/>
      <c r="KLQ11"/>
      <c r="KLR11"/>
      <c r="KLS11"/>
      <c r="KLT11"/>
      <c r="KLU11"/>
      <c r="KLV11"/>
      <c r="KLW11"/>
      <c r="KLX11"/>
      <c r="KLY11"/>
      <c r="KLZ11"/>
      <c r="KMA11"/>
      <c r="KMB11"/>
      <c r="KMC11"/>
      <c r="KMD11"/>
      <c r="KME11"/>
      <c r="KMF11"/>
      <c r="KMG11"/>
      <c r="KMH11"/>
      <c r="KMI11"/>
      <c r="KMJ11"/>
      <c r="KMK11"/>
      <c r="KML11"/>
      <c r="KMM11"/>
      <c r="KMN11"/>
      <c r="KMO11"/>
      <c r="KMP11"/>
      <c r="KMQ11"/>
      <c r="KMR11"/>
      <c r="KMS11"/>
      <c r="KMT11"/>
      <c r="KMU11"/>
      <c r="KMV11"/>
      <c r="KMW11"/>
      <c r="KMX11"/>
      <c r="KMY11"/>
      <c r="KMZ11"/>
      <c r="KNA11"/>
      <c r="KNB11"/>
      <c r="KNC11"/>
      <c r="KND11"/>
      <c r="KNE11"/>
      <c r="KNF11"/>
      <c r="KNG11"/>
      <c r="KNH11"/>
      <c r="KNI11"/>
      <c r="KNJ11"/>
      <c r="KNK11"/>
      <c r="KNL11"/>
      <c r="KNM11"/>
      <c r="KNN11"/>
      <c r="KNO11"/>
      <c r="KNP11"/>
      <c r="KNQ11"/>
      <c r="KNR11"/>
      <c r="KNS11"/>
      <c r="KNT11"/>
      <c r="KNU11"/>
      <c r="KNV11"/>
      <c r="KNW11"/>
      <c r="KNX11"/>
      <c r="KNY11"/>
      <c r="KNZ11"/>
      <c r="KOA11"/>
      <c r="KOB11"/>
      <c r="KOC11"/>
      <c r="KOD11"/>
      <c r="KOE11"/>
      <c r="KOF11"/>
      <c r="KOG11"/>
      <c r="KOH11"/>
      <c r="KOI11"/>
      <c r="KOJ11"/>
      <c r="KOK11"/>
      <c r="KOL11"/>
      <c r="KOM11"/>
      <c r="KON11"/>
      <c r="KOO11"/>
      <c r="KOP11"/>
      <c r="KOQ11"/>
      <c r="KOR11"/>
      <c r="KOS11"/>
      <c r="KOT11"/>
      <c r="KOU11"/>
      <c r="KOV11"/>
      <c r="KOW11"/>
      <c r="KOX11"/>
      <c r="KOY11"/>
      <c r="KOZ11"/>
      <c r="KPA11"/>
      <c r="KPB11"/>
      <c r="KPC11"/>
      <c r="KPD11"/>
      <c r="KPE11"/>
      <c r="KPF11"/>
      <c r="KPG11"/>
      <c r="KPH11"/>
      <c r="KPI11"/>
      <c r="KPJ11"/>
      <c r="KPK11"/>
      <c r="KPL11"/>
      <c r="KPM11"/>
      <c r="KPN11"/>
      <c r="KPO11"/>
      <c r="KPP11"/>
      <c r="KPQ11"/>
      <c r="KPR11"/>
      <c r="KPS11"/>
      <c r="KPT11"/>
      <c r="KPU11"/>
      <c r="KPV11"/>
      <c r="KPW11"/>
      <c r="KPX11"/>
      <c r="KPY11"/>
      <c r="KPZ11"/>
      <c r="KQA11"/>
      <c r="KQB11"/>
      <c r="KQC11"/>
      <c r="KQD11"/>
      <c r="KQE11"/>
      <c r="KQF11"/>
      <c r="KQG11"/>
      <c r="KQH11"/>
      <c r="KQI11"/>
      <c r="KQJ11"/>
      <c r="KQK11"/>
      <c r="KQL11"/>
      <c r="KQM11"/>
      <c r="KQN11"/>
      <c r="KQO11"/>
      <c r="KQP11"/>
      <c r="KQQ11"/>
      <c r="KQR11"/>
      <c r="KQS11"/>
      <c r="KQT11"/>
      <c r="KQU11"/>
      <c r="KQV11"/>
      <c r="KQW11"/>
      <c r="KQX11"/>
      <c r="KQY11"/>
      <c r="KQZ11"/>
      <c r="KRA11"/>
      <c r="KRB11"/>
      <c r="KRC11"/>
      <c r="KRD11"/>
      <c r="KRE11"/>
      <c r="KRF11"/>
      <c r="KRG11"/>
      <c r="KRH11"/>
      <c r="KRI11"/>
      <c r="KRJ11"/>
      <c r="KRK11"/>
      <c r="KRL11"/>
      <c r="KRM11"/>
      <c r="KRN11"/>
      <c r="KRO11"/>
      <c r="KRP11"/>
      <c r="KRQ11"/>
      <c r="KRR11"/>
      <c r="KRS11"/>
      <c r="KRT11"/>
      <c r="KRU11"/>
      <c r="KRV11"/>
      <c r="KRW11"/>
      <c r="KRX11"/>
      <c r="KRY11"/>
      <c r="KRZ11"/>
      <c r="KSA11"/>
      <c r="KSB11"/>
      <c r="KSC11"/>
      <c r="KSD11"/>
      <c r="KSE11"/>
      <c r="KSF11"/>
      <c r="KSG11"/>
      <c r="KSH11"/>
      <c r="KSI11"/>
      <c r="KSJ11"/>
      <c r="KSK11"/>
      <c r="KSL11"/>
      <c r="KSM11"/>
      <c r="KSN11"/>
      <c r="KSO11"/>
      <c r="KSP11"/>
      <c r="KSQ11"/>
      <c r="KSR11"/>
      <c r="KSS11"/>
      <c r="KST11"/>
      <c r="KSU11"/>
      <c r="KSV11"/>
      <c r="KSW11"/>
      <c r="KSX11"/>
      <c r="KSY11"/>
      <c r="KSZ11"/>
      <c r="KTA11"/>
      <c r="KTB11"/>
      <c r="KTC11"/>
      <c r="KTD11"/>
      <c r="KTE11"/>
      <c r="KTF11"/>
      <c r="KTG11"/>
      <c r="KTH11"/>
      <c r="KTI11"/>
      <c r="KTJ11"/>
      <c r="KTK11"/>
      <c r="KTL11"/>
      <c r="KTM11"/>
      <c r="KTN11"/>
      <c r="KTO11"/>
      <c r="KTP11"/>
      <c r="KTQ11"/>
      <c r="KTR11"/>
      <c r="KTS11"/>
      <c r="KTT11"/>
      <c r="KTU11"/>
      <c r="KTV11"/>
      <c r="KTW11"/>
      <c r="KTX11"/>
      <c r="KTY11"/>
      <c r="KTZ11"/>
      <c r="KUA11"/>
      <c r="KUB11"/>
      <c r="KUC11"/>
      <c r="KUD11"/>
      <c r="KUE11"/>
      <c r="KUF11"/>
      <c r="KUG11"/>
      <c r="KUH11"/>
      <c r="KUI11"/>
      <c r="KUJ11"/>
      <c r="KUK11"/>
      <c r="KUL11"/>
      <c r="KUM11"/>
      <c r="KUN11"/>
      <c r="KUO11"/>
      <c r="KUP11"/>
      <c r="KUQ11"/>
      <c r="KUR11"/>
      <c r="KUS11"/>
      <c r="KUT11"/>
      <c r="KUU11"/>
      <c r="KUV11"/>
      <c r="KUW11"/>
      <c r="KUX11"/>
      <c r="KUY11"/>
      <c r="KUZ11"/>
      <c r="KVA11"/>
      <c r="KVB11"/>
      <c r="KVC11"/>
      <c r="KVD11"/>
      <c r="KVE11"/>
      <c r="KVF11"/>
      <c r="KVG11"/>
      <c r="KVH11"/>
      <c r="KVI11"/>
      <c r="KVJ11"/>
      <c r="KVK11"/>
      <c r="KVL11"/>
      <c r="KVM11"/>
      <c r="KVN11"/>
      <c r="KVO11"/>
      <c r="KVP11"/>
      <c r="KVQ11"/>
      <c r="KVR11"/>
      <c r="KVS11"/>
      <c r="KVT11"/>
      <c r="KVU11"/>
      <c r="KVV11"/>
      <c r="KVW11"/>
      <c r="KVX11"/>
      <c r="KVY11"/>
      <c r="KVZ11"/>
      <c r="KWA11"/>
      <c r="KWB11"/>
      <c r="KWC11"/>
      <c r="KWD11"/>
      <c r="KWE11"/>
      <c r="KWF11"/>
      <c r="KWG11"/>
      <c r="KWH11"/>
      <c r="KWI11"/>
      <c r="KWJ11"/>
      <c r="KWK11"/>
      <c r="KWL11"/>
      <c r="KWM11"/>
      <c r="KWN11"/>
      <c r="KWO11"/>
      <c r="KWP11"/>
      <c r="KWQ11"/>
      <c r="KWR11"/>
      <c r="KWS11"/>
      <c r="KWT11"/>
      <c r="KWU11"/>
      <c r="KWV11"/>
      <c r="KWW11"/>
      <c r="KWX11"/>
      <c r="KWY11"/>
      <c r="KWZ11"/>
      <c r="KXA11"/>
      <c r="KXB11"/>
      <c r="KXC11"/>
      <c r="KXD11"/>
      <c r="KXE11"/>
      <c r="KXF11"/>
      <c r="KXG11"/>
      <c r="KXH11"/>
      <c r="KXI11"/>
      <c r="KXJ11"/>
      <c r="KXK11"/>
      <c r="KXL11"/>
      <c r="KXM11"/>
      <c r="KXN11"/>
      <c r="KXO11"/>
      <c r="KXP11"/>
      <c r="KXQ11"/>
      <c r="KXR11"/>
      <c r="KXS11"/>
      <c r="KXT11"/>
      <c r="KXU11"/>
      <c r="KXV11"/>
      <c r="KXW11"/>
      <c r="KXX11"/>
      <c r="KXY11"/>
      <c r="KXZ11"/>
      <c r="KYA11"/>
      <c r="KYB11"/>
      <c r="KYC11"/>
      <c r="KYD11"/>
      <c r="KYE11"/>
      <c r="KYF11"/>
      <c r="KYG11"/>
      <c r="KYH11"/>
      <c r="KYI11"/>
      <c r="KYJ11"/>
      <c r="KYK11"/>
      <c r="KYL11"/>
      <c r="KYM11"/>
      <c r="KYN11"/>
      <c r="KYO11"/>
      <c r="KYP11"/>
      <c r="KYQ11"/>
      <c r="KYR11"/>
      <c r="KYS11"/>
      <c r="KYT11"/>
      <c r="KYU11"/>
      <c r="KYV11"/>
      <c r="KYW11"/>
      <c r="KYX11"/>
      <c r="KYY11"/>
      <c r="KYZ11"/>
      <c r="KZA11"/>
      <c r="KZB11"/>
      <c r="KZC11"/>
      <c r="KZD11"/>
      <c r="KZE11"/>
      <c r="KZF11"/>
      <c r="KZG11"/>
      <c r="KZH11"/>
      <c r="KZI11"/>
      <c r="KZJ11"/>
      <c r="KZK11"/>
      <c r="KZL11"/>
      <c r="KZM11"/>
      <c r="KZN11"/>
      <c r="KZO11"/>
      <c r="KZP11"/>
      <c r="KZQ11"/>
      <c r="KZR11"/>
      <c r="KZS11"/>
      <c r="KZT11"/>
      <c r="KZU11"/>
      <c r="KZV11"/>
      <c r="KZW11"/>
      <c r="KZX11"/>
      <c r="KZY11"/>
      <c r="KZZ11"/>
      <c r="LAA11"/>
      <c r="LAB11"/>
      <c r="LAC11"/>
      <c r="LAD11"/>
      <c r="LAE11"/>
      <c r="LAF11"/>
      <c r="LAG11"/>
      <c r="LAH11"/>
      <c r="LAI11"/>
      <c r="LAJ11"/>
      <c r="LAK11"/>
      <c r="LAL11"/>
      <c r="LAM11"/>
      <c r="LAN11"/>
      <c r="LAO11"/>
      <c r="LAP11"/>
      <c r="LAQ11"/>
      <c r="LAR11"/>
      <c r="LAS11"/>
      <c r="LAT11"/>
      <c r="LAU11"/>
      <c r="LAV11"/>
      <c r="LAW11"/>
      <c r="LAX11"/>
      <c r="LAY11"/>
      <c r="LAZ11"/>
      <c r="LBA11"/>
      <c r="LBB11"/>
      <c r="LBC11"/>
      <c r="LBD11"/>
      <c r="LBE11"/>
      <c r="LBF11"/>
      <c r="LBG11"/>
      <c r="LBH11"/>
      <c r="LBI11"/>
      <c r="LBJ11"/>
      <c r="LBK11"/>
      <c r="LBL11"/>
      <c r="LBM11"/>
      <c r="LBN11"/>
      <c r="LBO11"/>
      <c r="LBP11"/>
      <c r="LBQ11"/>
      <c r="LBR11"/>
      <c r="LBS11"/>
      <c r="LBT11"/>
      <c r="LBU11"/>
      <c r="LBV11"/>
      <c r="LBW11"/>
      <c r="LBX11"/>
      <c r="LBY11"/>
      <c r="LBZ11"/>
      <c r="LCA11"/>
      <c r="LCB11"/>
      <c r="LCC11"/>
      <c r="LCD11"/>
      <c r="LCE11"/>
      <c r="LCF11"/>
      <c r="LCG11"/>
      <c r="LCH11"/>
      <c r="LCI11"/>
      <c r="LCJ11"/>
      <c r="LCK11"/>
      <c r="LCL11"/>
      <c r="LCM11"/>
      <c r="LCN11"/>
      <c r="LCO11"/>
      <c r="LCP11"/>
      <c r="LCQ11"/>
      <c r="LCR11"/>
      <c r="LCS11"/>
      <c r="LCT11"/>
      <c r="LCU11"/>
      <c r="LCV11"/>
      <c r="LCW11"/>
      <c r="LCX11"/>
      <c r="LCY11"/>
      <c r="LCZ11"/>
      <c r="LDA11"/>
      <c r="LDB11"/>
      <c r="LDC11"/>
      <c r="LDD11"/>
      <c r="LDE11"/>
      <c r="LDF11"/>
      <c r="LDG11"/>
      <c r="LDH11"/>
      <c r="LDI11"/>
      <c r="LDJ11"/>
      <c r="LDK11"/>
      <c r="LDL11"/>
      <c r="LDM11"/>
      <c r="LDN11"/>
      <c r="LDO11"/>
      <c r="LDP11"/>
      <c r="LDQ11"/>
      <c r="LDR11"/>
      <c r="LDS11"/>
      <c r="LDT11"/>
      <c r="LDU11"/>
      <c r="LDV11"/>
      <c r="LDW11"/>
      <c r="LDX11"/>
      <c r="LDY11"/>
      <c r="LDZ11"/>
      <c r="LEA11"/>
      <c r="LEB11"/>
      <c r="LEC11"/>
      <c r="LED11"/>
      <c r="LEE11"/>
      <c r="LEF11"/>
      <c r="LEG11"/>
      <c r="LEH11"/>
      <c r="LEI11"/>
      <c r="LEJ11"/>
      <c r="LEK11"/>
      <c r="LEL11"/>
      <c r="LEM11"/>
      <c r="LEN11"/>
      <c r="LEO11"/>
      <c r="LEP11"/>
      <c r="LEQ11"/>
      <c r="LER11"/>
      <c r="LES11"/>
      <c r="LET11"/>
      <c r="LEU11"/>
      <c r="LEV11"/>
      <c r="LEW11"/>
      <c r="LEX11"/>
      <c r="LEY11"/>
      <c r="LEZ11"/>
      <c r="LFA11"/>
      <c r="LFB11"/>
      <c r="LFC11"/>
      <c r="LFD11"/>
      <c r="LFE11"/>
      <c r="LFF11"/>
      <c r="LFG11"/>
      <c r="LFH11"/>
      <c r="LFI11"/>
      <c r="LFJ11"/>
      <c r="LFK11"/>
      <c r="LFL11"/>
      <c r="LFM11"/>
      <c r="LFN11"/>
      <c r="LFO11"/>
      <c r="LFP11"/>
      <c r="LFQ11"/>
      <c r="LFR11"/>
      <c r="LFS11"/>
      <c r="LFT11"/>
      <c r="LFU11"/>
      <c r="LFV11"/>
      <c r="LFW11"/>
      <c r="LFX11"/>
      <c r="LFY11"/>
      <c r="LFZ11"/>
      <c r="LGA11"/>
      <c r="LGB11"/>
      <c r="LGC11"/>
      <c r="LGD11"/>
      <c r="LGE11"/>
      <c r="LGF11"/>
      <c r="LGG11"/>
      <c r="LGH11"/>
      <c r="LGI11"/>
      <c r="LGJ11"/>
      <c r="LGK11"/>
      <c r="LGL11"/>
      <c r="LGM11"/>
      <c r="LGN11"/>
      <c r="LGO11"/>
      <c r="LGP11"/>
      <c r="LGQ11"/>
      <c r="LGR11"/>
      <c r="LGS11"/>
      <c r="LGT11"/>
      <c r="LGU11"/>
      <c r="LGV11"/>
      <c r="LGW11"/>
      <c r="LGX11"/>
      <c r="LGY11"/>
      <c r="LGZ11"/>
      <c r="LHA11"/>
      <c r="LHB11"/>
      <c r="LHC11"/>
      <c r="LHD11"/>
      <c r="LHE11"/>
      <c r="LHF11"/>
      <c r="LHG11"/>
      <c r="LHH11"/>
      <c r="LHI11"/>
      <c r="LHJ11"/>
      <c r="LHK11"/>
      <c r="LHL11"/>
      <c r="LHM11"/>
      <c r="LHN11"/>
      <c r="LHO11"/>
      <c r="LHP11"/>
      <c r="LHQ11"/>
      <c r="LHR11"/>
      <c r="LHS11"/>
      <c r="LHT11"/>
      <c r="LHU11"/>
      <c r="LHV11"/>
      <c r="LHW11"/>
      <c r="LHX11"/>
      <c r="LHY11"/>
      <c r="LHZ11"/>
      <c r="LIA11"/>
      <c r="LIB11"/>
      <c r="LIC11"/>
      <c r="LID11"/>
      <c r="LIE11"/>
      <c r="LIF11"/>
      <c r="LIG11"/>
      <c r="LIH11"/>
      <c r="LII11"/>
      <c r="LIJ11"/>
      <c r="LIK11"/>
      <c r="LIL11"/>
      <c r="LIM11"/>
      <c r="LIN11"/>
      <c r="LIO11"/>
      <c r="LIP11"/>
      <c r="LIQ11"/>
      <c r="LIR11"/>
      <c r="LIS11"/>
      <c r="LIT11"/>
      <c r="LIU11"/>
      <c r="LIV11"/>
      <c r="LIW11"/>
      <c r="LIX11"/>
      <c r="LIY11"/>
      <c r="LIZ11"/>
      <c r="LJA11"/>
      <c r="LJB11"/>
      <c r="LJC11"/>
      <c r="LJD11"/>
      <c r="LJE11"/>
      <c r="LJF11"/>
      <c r="LJG11"/>
      <c r="LJH11"/>
      <c r="LJI11"/>
      <c r="LJJ11"/>
      <c r="LJK11"/>
      <c r="LJL11"/>
      <c r="LJM11"/>
      <c r="LJN11"/>
      <c r="LJO11"/>
      <c r="LJP11"/>
      <c r="LJQ11"/>
      <c r="LJR11"/>
      <c r="LJS11"/>
      <c r="LJT11"/>
      <c r="LJU11"/>
      <c r="LJV11"/>
      <c r="LJW11"/>
      <c r="LJX11"/>
      <c r="LJY11"/>
      <c r="LJZ11"/>
      <c r="LKA11"/>
      <c r="LKB11"/>
      <c r="LKC11"/>
      <c r="LKD11"/>
      <c r="LKE11"/>
      <c r="LKF11"/>
      <c r="LKG11"/>
      <c r="LKH11"/>
      <c r="LKI11"/>
      <c r="LKJ11"/>
      <c r="LKK11"/>
      <c r="LKL11"/>
      <c r="LKM11"/>
      <c r="LKN11"/>
      <c r="LKO11"/>
      <c r="LKP11"/>
      <c r="LKQ11"/>
      <c r="LKR11"/>
      <c r="LKS11"/>
      <c r="LKT11"/>
      <c r="LKU11"/>
      <c r="LKV11"/>
      <c r="LKW11"/>
      <c r="LKX11"/>
      <c r="LKY11"/>
      <c r="LKZ11"/>
      <c r="LLA11"/>
      <c r="LLB11"/>
      <c r="LLC11"/>
      <c r="LLD11"/>
      <c r="LLE11"/>
      <c r="LLF11"/>
      <c r="LLG11"/>
      <c r="LLH11"/>
      <c r="LLI11"/>
      <c r="LLJ11"/>
      <c r="LLK11"/>
      <c r="LLL11"/>
      <c r="LLM11"/>
      <c r="LLN11"/>
      <c r="LLO11"/>
      <c r="LLP11"/>
      <c r="LLQ11"/>
      <c r="LLR11"/>
      <c r="LLS11"/>
      <c r="LLT11"/>
      <c r="LLU11"/>
      <c r="LLV11"/>
      <c r="LLW11"/>
      <c r="LLX11"/>
      <c r="LLY11"/>
      <c r="LLZ11"/>
      <c r="LMA11"/>
      <c r="LMB11"/>
      <c r="LMC11"/>
      <c r="LMD11"/>
      <c r="LME11"/>
      <c r="LMF11"/>
      <c r="LMG11"/>
      <c r="LMH11"/>
      <c r="LMI11"/>
      <c r="LMJ11"/>
      <c r="LMK11"/>
      <c r="LML11"/>
      <c r="LMM11"/>
      <c r="LMN11"/>
      <c r="LMO11"/>
      <c r="LMP11"/>
      <c r="LMQ11"/>
      <c r="LMR11"/>
      <c r="LMS11"/>
      <c r="LMT11"/>
      <c r="LMU11"/>
      <c r="LMV11"/>
      <c r="LMW11"/>
      <c r="LMX11"/>
      <c r="LMY11"/>
      <c r="LMZ11"/>
      <c r="LNA11"/>
      <c r="LNB11"/>
      <c r="LNC11"/>
      <c r="LND11"/>
      <c r="LNE11"/>
      <c r="LNF11"/>
      <c r="LNG11"/>
      <c r="LNH11"/>
      <c r="LNI11"/>
      <c r="LNJ11"/>
      <c r="LNK11"/>
      <c r="LNL11"/>
      <c r="LNM11"/>
      <c r="LNN11"/>
      <c r="LNO11"/>
      <c r="LNP11"/>
      <c r="LNQ11"/>
      <c r="LNR11"/>
      <c r="LNS11"/>
      <c r="LNT11"/>
      <c r="LNU11"/>
      <c r="LNV11"/>
      <c r="LNW11"/>
      <c r="LNX11"/>
      <c r="LNY11"/>
      <c r="LNZ11"/>
      <c r="LOA11"/>
      <c r="LOB11"/>
      <c r="LOC11"/>
      <c r="LOD11"/>
      <c r="LOE11"/>
      <c r="LOF11"/>
      <c r="LOG11"/>
      <c r="LOH11"/>
      <c r="LOI11"/>
      <c r="LOJ11"/>
      <c r="LOK11"/>
      <c r="LOL11"/>
      <c r="LOM11"/>
      <c r="LON11"/>
      <c r="LOO11"/>
      <c r="LOP11"/>
      <c r="LOQ11"/>
      <c r="LOR11"/>
      <c r="LOS11"/>
      <c r="LOT11"/>
      <c r="LOU11"/>
      <c r="LOV11"/>
      <c r="LOW11"/>
      <c r="LOX11"/>
      <c r="LOY11"/>
      <c r="LOZ11"/>
      <c r="LPA11"/>
      <c r="LPB11"/>
      <c r="LPC11"/>
      <c r="LPD11"/>
      <c r="LPE11"/>
      <c r="LPF11"/>
      <c r="LPG11"/>
      <c r="LPH11"/>
      <c r="LPI11"/>
      <c r="LPJ11"/>
      <c r="LPK11"/>
      <c r="LPL11"/>
      <c r="LPM11"/>
      <c r="LPN11"/>
      <c r="LPO11"/>
      <c r="LPP11"/>
      <c r="LPQ11"/>
      <c r="LPR11"/>
      <c r="LPS11"/>
      <c r="LPT11"/>
      <c r="LPU11"/>
      <c r="LPV11"/>
      <c r="LPW11"/>
      <c r="LPX11"/>
      <c r="LPY11"/>
      <c r="LPZ11"/>
      <c r="LQA11"/>
      <c r="LQB11"/>
      <c r="LQC11"/>
      <c r="LQD11"/>
      <c r="LQE11"/>
      <c r="LQF11"/>
      <c r="LQG11"/>
      <c r="LQH11"/>
      <c r="LQI11"/>
      <c r="LQJ11"/>
      <c r="LQK11"/>
      <c r="LQL11"/>
      <c r="LQM11"/>
      <c r="LQN11"/>
      <c r="LQO11"/>
      <c r="LQP11"/>
      <c r="LQQ11"/>
      <c r="LQR11"/>
      <c r="LQS11"/>
      <c r="LQT11"/>
      <c r="LQU11"/>
      <c r="LQV11"/>
      <c r="LQW11"/>
      <c r="LQX11"/>
      <c r="LQY11"/>
      <c r="LQZ11"/>
      <c r="LRA11"/>
      <c r="LRB11"/>
      <c r="LRC11"/>
      <c r="LRD11"/>
      <c r="LRE11"/>
      <c r="LRF11"/>
      <c r="LRG11"/>
      <c r="LRH11"/>
      <c r="LRI11"/>
      <c r="LRJ11"/>
      <c r="LRK11"/>
      <c r="LRL11"/>
      <c r="LRM11"/>
      <c r="LRN11"/>
      <c r="LRO11"/>
      <c r="LRP11"/>
      <c r="LRQ11"/>
      <c r="LRR11"/>
      <c r="LRS11"/>
      <c r="LRT11"/>
      <c r="LRU11"/>
      <c r="LRV11"/>
      <c r="LRW11"/>
      <c r="LRX11"/>
      <c r="LRY11"/>
      <c r="LRZ11"/>
      <c r="LSA11"/>
      <c r="LSB11"/>
      <c r="LSC11"/>
      <c r="LSD11"/>
      <c r="LSE11"/>
      <c r="LSF11"/>
      <c r="LSG11"/>
      <c r="LSH11"/>
      <c r="LSI11"/>
      <c r="LSJ11"/>
      <c r="LSK11"/>
      <c r="LSL11"/>
      <c r="LSM11"/>
      <c r="LSN11"/>
      <c r="LSO11"/>
      <c r="LSP11"/>
      <c r="LSQ11"/>
      <c r="LSR11"/>
      <c r="LSS11"/>
      <c r="LST11"/>
      <c r="LSU11"/>
      <c r="LSV11"/>
      <c r="LSW11"/>
      <c r="LSX11"/>
      <c r="LSY11"/>
      <c r="LSZ11"/>
      <c r="LTA11"/>
      <c r="LTB11"/>
      <c r="LTC11"/>
      <c r="LTD11"/>
      <c r="LTE11"/>
      <c r="LTF11"/>
      <c r="LTG11"/>
      <c r="LTH11"/>
      <c r="LTI11"/>
      <c r="LTJ11"/>
      <c r="LTK11"/>
      <c r="LTL11"/>
      <c r="LTM11"/>
      <c r="LTN11"/>
      <c r="LTO11"/>
      <c r="LTP11"/>
      <c r="LTQ11"/>
      <c r="LTR11"/>
      <c r="LTS11"/>
      <c r="LTT11"/>
      <c r="LTU11"/>
      <c r="LTV11"/>
      <c r="LTW11"/>
      <c r="LTX11"/>
      <c r="LTY11"/>
      <c r="LTZ11"/>
      <c r="LUA11"/>
      <c r="LUB11"/>
      <c r="LUC11"/>
      <c r="LUD11"/>
      <c r="LUE11"/>
      <c r="LUF11"/>
      <c r="LUG11"/>
      <c r="LUH11"/>
      <c r="LUI11"/>
      <c r="LUJ11"/>
      <c r="LUK11"/>
      <c r="LUL11"/>
      <c r="LUM11"/>
      <c r="LUN11"/>
      <c r="LUO11"/>
      <c r="LUP11"/>
      <c r="LUQ11"/>
      <c r="LUR11"/>
      <c r="LUS11"/>
      <c r="LUT11"/>
      <c r="LUU11"/>
      <c r="LUV11"/>
      <c r="LUW11"/>
      <c r="LUX11"/>
      <c r="LUY11"/>
      <c r="LUZ11"/>
      <c r="LVA11"/>
      <c r="LVB11"/>
      <c r="LVC11"/>
      <c r="LVD11"/>
      <c r="LVE11"/>
      <c r="LVF11"/>
      <c r="LVG11"/>
      <c r="LVH11"/>
      <c r="LVI11"/>
      <c r="LVJ11"/>
      <c r="LVK11"/>
      <c r="LVL11"/>
      <c r="LVM11"/>
      <c r="LVN11"/>
      <c r="LVO11"/>
      <c r="LVP11"/>
      <c r="LVQ11"/>
      <c r="LVR11"/>
      <c r="LVS11"/>
      <c r="LVT11"/>
      <c r="LVU11"/>
      <c r="LVV11"/>
      <c r="LVW11"/>
      <c r="LVX11"/>
      <c r="LVY11"/>
      <c r="LVZ11"/>
      <c r="LWA11"/>
      <c r="LWB11"/>
      <c r="LWC11"/>
      <c r="LWD11"/>
      <c r="LWE11"/>
      <c r="LWF11"/>
      <c r="LWG11"/>
      <c r="LWH11"/>
      <c r="LWI11"/>
      <c r="LWJ11"/>
      <c r="LWK11"/>
      <c r="LWL11"/>
      <c r="LWM11"/>
      <c r="LWN11"/>
      <c r="LWO11"/>
      <c r="LWP11"/>
      <c r="LWQ11"/>
      <c r="LWR11"/>
      <c r="LWS11"/>
      <c r="LWT11"/>
      <c r="LWU11"/>
      <c r="LWV11"/>
      <c r="LWW11"/>
      <c r="LWX11"/>
      <c r="LWY11"/>
      <c r="LWZ11"/>
      <c r="LXA11"/>
      <c r="LXB11"/>
      <c r="LXC11"/>
      <c r="LXD11"/>
      <c r="LXE11"/>
      <c r="LXF11"/>
      <c r="LXG11"/>
      <c r="LXH11"/>
      <c r="LXI11"/>
      <c r="LXJ11"/>
      <c r="LXK11"/>
      <c r="LXL11"/>
      <c r="LXM11"/>
      <c r="LXN11"/>
      <c r="LXO11"/>
      <c r="LXP11"/>
      <c r="LXQ11"/>
      <c r="LXR11"/>
      <c r="LXS11"/>
      <c r="LXT11"/>
      <c r="LXU11"/>
      <c r="LXV11"/>
      <c r="LXW11"/>
      <c r="LXX11"/>
      <c r="LXY11"/>
      <c r="LXZ11"/>
      <c r="LYA11"/>
      <c r="LYB11"/>
      <c r="LYC11"/>
      <c r="LYD11"/>
      <c r="LYE11"/>
      <c r="LYF11"/>
      <c r="LYG11"/>
      <c r="LYH11"/>
      <c r="LYI11"/>
      <c r="LYJ11"/>
      <c r="LYK11"/>
      <c r="LYL11"/>
      <c r="LYM11"/>
      <c r="LYN11"/>
      <c r="LYO11"/>
      <c r="LYP11"/>
      <c r="LYQ11"/>
      <c r="LYR11"/>
      <c r="LYS11"/>
      <c r="LYT11"/>
      <c r="LYU11"/>
      <c r="LYV11"/>
      <c r="LYW11"/>
      <c r="LYX11"/>
      <c r="LYY11"/>
      <c r="LYZ11"/>
      <c r="LZA11"/>
      <c r="LZB11"/>
      <c r="LZC11"/>
      <c r="LZD11"/>
      <c r="LZE11"/>
      <c r="LZF11"/>
      <c r="LZG11"/>
      <c r="LZH11"/>
      <c r="LZI11"/>
      <c r="LZJ11"/>
      <c r="LZK11"/>
      <c r="LZL11"/>
      <c r="LZM11"/>
      <c r="LZN11"/>
      <c r="LZO11"/>
      <c r="LZP11"/>
      <c r="LZQ11"/>
      <c r="LZR11"/>
      <c r="LZS11"/>
      <c r="LZT11"/>
      <c r="LZU11"/>
      <c r="LZV11"/>
      <c r="LZW11"/>
      <c r="LZX11"/>
      <c r="LZY11"/>
      <c r="LZZ11"/>
      <c r="MAA11"/>
      <c r="MAB11"/>
      <c r="MAC11"/>
      <c r="MAD11"/>
      <c r="MAE11"/>
      <c r="MAF11"/>
      <c r="MAG11"/>
      <c r="MAH11"/>
      <c r="MAI11"/>
      <c r="MAJ11"/>
      <c r="MAK11"/>
      <c r="MAL11"/>
      <c r="MAM11"/>
      <c r="MAN11"/>
      <c r="MAO11"/>
      <c r="MAP11"/>
      <c r="MAQ11"/>
      <c r="MAR11"/>
      <c r="MAS11"/>
      <c r="MAT11"/>
      <c r="MAU11"/>
      <c r="MAV11"/>
      <c r="MAW11"/>
      <c r="MAX11"/>
      <c r="MAY11"/>
      <c r="MAZ11"/>
      <c r="MBA11"/>
      <c r="MBB11"/>
      <c r="MBC11"/>
      <c r="MBD11"/>
      <c r="MBE11"/>
      <c r="MBF11"/>
      <c r="MBG11"/>
      <c r="MBH11"/>
      <c r="MBI11"/>
      <c r="MBJ11"/>
      <c r="MBK11"/>
      <c r="MBL11"/>
      <c r="MBM11"/>
      <c r="MBN11"/>
      <c r="MBO11"/>
      <c r="MBP11"/>
      <c r="MBQ11"/>
      <c r="MBR11"/>
      <c r="MBS11"/>
      <c r="MBT11"/>
      <c r="MBU11"/>
      <c r="MBV11"/>
      <c r="MBW11"/>
      <c r="MBX11"/>
      <c r="MBY11"/>
      <c r="MBZ11"/>
      <c r="MCA11"/>
      <c r="MCB11"/>
      <c r="MCC11"/>
      <c r="MCD11"/>
      <c r="MCE11"/>
      <c r="MCF11"/>
      <c r="MCG11"/>
      <c r="MCH11"/>
      <c r="MCI11"/>
      <c r="MCJ11"/>
      <c r="MCK11"/>
      <c r="MCL11"/>
      <c r="MCM11"/>
      <c r="MCN11"/>
      <c r="MCO11"/>
      <c r="MCP11"/>
      <c r="MCQ11"/>
      <c r="MCR11"/>
      <c r="MCS11"/>
      <c r="MCT11"/>
      <c r="MCU11"/>
      <c r="MCV11"/>
      <c r="MCW11"/>
      <c r="MCX11"/>
      <c r="MCY11"/>
      <c r="MCZ11"/>
      <c r="MDA11"/>
      <c r="MDB11"/>
      <c r="MDC11"/>
      <c r="MDD11"/>
      <c r="MDE11"/>
      <c r="MDF11"/>
      <c r="MDG11"/>
      <c r="MDH11"/>
      <c r="MDI11"/>
      <c r="MDJ11"/>
      <c r="MDK11"/>
      <c r="MDL11"/>
      <c r="MDM11"/>
      <c r="MDN11"/>
      <c r="MDO11"/>
      <c r="MDP11"/>
      <c r="MDQ11"/>
      <c r="MDR11"/>
      <c r="MDS11"/>
      <c r="MDT11"/>
      <c r="MDU11"/>
      <c r="MDV11"/>
      <c r="MDW11"/>
      <c r="MDX11"/>
      <c r="MDY11"/>
      <c r="MDZ11"/>
      <c r="MEA11"/>
      <c r="MEB11"/>
      <c r="MEC11"/>
      <c r="MED11"/>
      <c r="MEE11"/>
      <c r="MEF11"/>
      <c r="MEG11"/>
      <c r="MEH11"/>
      <c r="MEI11"/>
      <c r="MEJ11"/>
      <c r="MEK11"/>
      <c r="MEL11"/>
      <c r="MEM11"/>
      <c r="MEN11"/>
      <c r="MEO11"/>
      <c r="MEP11"/>
      <c r="MEQ11"/>
      <c r="MER11"/>
      <c r="MES11"/>
      <c r="MET11"/>
      <c r="MEU11"/>
      <c r="MEV11"/>
      <c r="MEW11"/>
      <c r="MEX11"/>
      <c r="MEY11"/>
      <c r="MEZ11"/>
      <c r="MFA11"/>
      <c r="MFB11"/>
      <c r="MFC11"/>
      <c r="MFD11"/>
      <c r="MFE11"/>
      <c r="MFF11"/>
      <c r="MFG11"/>
      <c r="MFH11"/>
      <c r="MFI11"/>
      <c r="MFJ11"/>
      <c r="MFK11"/>
      <c r="MFL11"/>
      <c r="MFM11"/>
      <c r="MFN11"/>
      <c r="MFO11"/>
      <c r="MFP11"/>
      <c r="MFQ11"/>
      <c r="MFR11"/>
      <c r="MFS11"/>
      <c r="MFT11"/>
      <c r="MFU11"/>
      <c r="MFV11"/>
      <c r="MFW11"/>
      <c r="MFX11"/>
      <c r="MFY11"/>
      <c r="MFZ11"/>
      <c r="MGA11"/>
      <c r="MGB11"/>
      <c r="MGC11"/>
      <c r="MGD11"/>
      <c r="MGE11"/>
      <c r="MGF11"/>
      <c r="MGG11"/>
      <c r="MGH11"/>
      <c r="MGI11"/>
      <c r="MGJ11"/>
      <c r="MGK11"/>
      <c r="MGL11"/>
      <c r="MGM11"/>
      <c r="MGN11"/>
      <c r="MGO11"/>
      <c r="MGP11"/>
      <c r="MGQ11"/>
      <c r="MGR11"/>
      <c r="MGS11"/>
      <c r="MGT11"/>
      <c r="MGU11"/>
      <c r="MGV11"/>
      <c r="MGW11"/>
      <c r="MGX11"/>
      <c r="MGY11"/>
      <c r="MGZ11"/>
      <c r="MHA11"/>
      <c r="MHB11"/>
      <c r="MHC11"/>
      <c r="MHD11"/>
      <c r="MHE11"/>
      <c r="MHF11"/>
      <c r="MHG11"/>
      <c r="MHH11"/>
      <c r="MHI11"/>
      <c r="MHJ11"/>
      <c r="MHK11"/>
      <c r="MHL11"/>
      <c r="MHM11"/>
      <c r="MHN11"/>
      <c r="MHO11"/>
      <c r="MHP11"/>
      <c r="MHQ11"/>
      <c r="MHR11"/>
      <c r="MHS11"/>
      <c r="MHT11"/>
      <c r="MHU11"/>
      <c r="MHV11"/>
      <c r="MHW11"/>
      <c r="MHX11"/>
      <c r="MHY11"/>
      <c r="MHZ11"/>
      <c r="MIA11"/>
      <c r="MIB11"/>
      <c r="MIC11"/>
      <c r="MID11"/>
      <c r="MIE11"/>
      <c r="MIF11"/>
      <c r="MIG11"/>
      <c r="MIH11"/>
      <c r="MII11"/>
      <c r="MIJ11"/>
      <c r="MIK11"/>
      <c r="MIL11"/>
      <c r="MIM11"/>
      <c r="MIN11"/>
      <c r="MIO11"/>
      <c r="MIP11"/>
      <c r="MIQ11"/>
      <c r="MIR11"/>
      <c r="MIS11"/>
      <c r="MIT11"/>
      <c r="MIU11"/>
      <c r="MIV11"/>
      <c r="MIW11"/>
      <c r="MIX11"/>
      <c r="MIY11"/>
      <c r="MIZ11"/>
      <c r="MJA11"/>
      <c r="MJB11"/>
      <c r="MJC11"/>
      <c r="MJD11"/>
      <c r="MJE11"/>
      <c r="MJF11"/>
      <c r="MJG11"/>
      <c r="MJH11"/>
      <c r="MJI11"/>
      <c r="MJJ11"/>
      <c r="MJK11"/>
      <c r="MJL11"/>
      <c r="MJM11"/>
      <c r="MJN11"/>
      <c r="MJO11"/>
      <c r="MJP11"/>
      <c r="MJQ11"/>
      <c r="MJR11"/>
      <c r="MJS11"/>
      <c r="MJT11"/>
      <c r="MJU11"/>
      <c r="MJV11"/>
      <c r="MJW11"/>
      <c r="MJX11"/>
      <c r="MJY11"/>
      <c r="MJZ11"/>
      <c r="MKA11"/>
      <c r="MKB11"/>
      <c r="MKC11"/>
      <c r="MKD11"/>
      <c r="MKE11"/>
      <c r="MKF11"/>
      <c r="MKG11"/>
      <c r="MKH11"/>
      <c r="MKI11"/>
      <c r="MKJ11"/>
      <c r="MKK11"/>
      <c r="MKL11"/>
      <c r="MKM11"/>
      <c r="MKN11"/>
      <c r="MKO11"/>
      <c r="MKP11"/>
      <c r="MKQ11"/>
      <c r="MKR11"/>
      <c r="MKS11"/>
      <c r="MKT11"/>
      <c r="MKU11"/>
      <c r="MKV11"/>
      <c r="MKW11"/>
      <c r="MKX11"/>
      <c r="MKY11"/>
      <c r="MKZ11"/>
      <c r="MLA11"/>
      <c r="MLB11"/>
      <c r="MLC11"/>
      <c r="MLD11"/>
      <c r="MLE11"/>
      <c r="MLF11"/>
      <c r="MLG11"/>
      <c r="MLH11"/>
      <c r="MLI11"/>
      <c r="MLJ11"/>
      <c r="MLK11"/>
      <c r="MLL11"/>
      <c r="MLM11"/>
      <c r="MLN11"/>
      <c r="MLO11"/>
      <c r="MLP11"/>
      <c r="MLQ11"/>
      <c r="MLR11"/>
      <c r="MLS11"/>
      <c r="MLT11"/>
      <c r="MLU11"/>
      <c r="MLV11"/>
      <c r="MLW11"/>
      <c r="MLX11"/>
      <c r="MLY11"/>
      <c r="MLZ11"/>
      <c r="MMA11"/>
      <c r="MMB11"/>
      <c r="MMC11"/>
      <c r="MMD11"/>
      <c r="MME11"/>
      <c r="MMF11"/>
      <c r="MMG11"/>
      <c r="MMH11"/>
      <c r="MMI11"/>
      <c r="MMJ11"/>
      <c r="MMK11"/>
      <c r="MML11"/>
      <c r="MMM11"/>
      <c r="MMN11"/>
      <c r="MMO11"/>
      <c r="MMP11"/>
      <c r="MMQ11"/>
      <c r="MMR11"/>
      <c r="MMS11"/>
      <c r="MMT11"/>
      <c r="MMU11"/>
      <c r="MMV11"/>
      <c r="MMW11"/>
      <c r="MMX11"/>
      <c r="MMY11"/>
      <c r="MMZ11"/>
      <c r="MNA11"/>
      <c r="MNB11"/>
      <c r="MNC11"/>
      <c r="MND11"/>
      <c r="MNE11"/>
      <c r="MNF11"/>
      <c r="MNG11"/>
      <c r="MNH11"/>
      <c r="MNI11"/>
      <c r="MNJ11"/>
      <c r="MNK11"/>
      <c r="MNL11"/>
      <c r="MNM11"/>
      <c r="MNN11"/>
      <c r="MNO11"/>
      <c r="MNP11"/>
      <c r="MNQ11"/>
      <c r="MNR11"/>
      <c r="MNS11"/>
      <c r="MNT11"/>
      <c r="MNU11"/>
      <c r="MNV11"/>
      <c r="MNW11"/>
      <c r="MNX11"/>
      <c r="MNY11"/>
      <c r="MNZ11"/>
      <c r="MOA11"/>
      <c r="MOB11"/>
      <c r="MOC11"/>
      <c r="MOD11"/>
      <c r="MOE11"/>
      <c r="MOF11"/>
      <c r="MOG11"/>
      <c r="MOH11"/>
      <c r="MOI11"/>
      <c r="MOJ11"/>
      <c r="MOK11"/>
      <c r="MOL11"/>
      <c r="MOM11"/>
      <c r="MON11"/>
      <c r="MOO11"/>
      <c r="MOP11"/>
      <c r="MOQ11"/>
      <c r="MOR11"/>
      <c r="MOS11"/>
      <c r="MOT11"/>
      <c r="MOU11"/>
      <c r="MOV11"/>
      <c r="MOW11"/>
      <c r="MOX11"/>
      <c r="MOY11"/>
      <c r="MOZ11"/>
      <c r="MPA11"/>
      <c r="MPB11"/>
      <c r="MPC11"/>
      <c r="MPD11"/>
      <c r="MPE11"/>
      <c r="MPF11"/>
      <c r="MPG11"/>
      <c r="MPH11"/>
      <c r="MPI11"/>
      <c r="MPJ11"/>
      <c r="MPK11"/>
      <c r="MPL11"/>
      <c r="MPM11"/>
      <c r="MPN11"/>
      <c r="MPO11"/>
      <c r="MPP11"/>
      <c r="MPQ11"/>
      <c r="MPR11"/>
      <c r="MPS11"/>
      <c r="MPT11"/>
      <c r="MPU11"/>
      <c r="MPV11"/>
      <c r="MPW11"/>
      <c r="MPX11"/>
      <c r="MPY11"/>
      <c r="MPZ11"/>
      <c r="MQA11"/>
      <c r="MQB11"/>
      <c r="MQC11"/>
      <c r="MQD11"/>
      <c r="MQE11"/>
      <c r="MQF11"/>
      <c r="MQG11"/>
      <c r="MQH11"/>
      <c r="MQI11"/>
      <c r="MQJ11"/>
      <c r="MQK11"/>
      <c r="MQL11"/>
      <c r="MQM11"/>
      <c r="MQN11"/>
      <c r="MQO11"/>
      <c r="MQP11"/>
      <c r="MQQ11"/>
      <c r="MQR11"/>
      <c r="MQS11"/>
      <c r="MQT11"/>
      <c r="MQU11"/>
      <c r="MQV11"/>
      <c r="MQW11"/>
      <c r="MQX11"/>
      <c r="MQY11"/>
      <c r="MQZ11"/>
      <c r="MRA11"/>
      <c r="MRB11"/>
      <c r="MRC11"/>
      <c r="MRD11"/>
      <c r="MRE11"/>
      <c r="MRF11"/>
      <c r="MRG11"/>
      <c r="MRH11"/>
      <c r="MRI11"/>
      <c r="MRJ11"/>
      <c r="MRK11"/>
      <c r="MRL11"/>
      <c r="MRM11"/>
      <c r="MRN11"/>
      <c r="MRO11"/>
      <c r="MRP11"/>
      <c r="MRQ11"/>
      <c r="MRR11"/>
      <c r="MRS11"/>
      <c r="MRT11"/>
      <c r="MRU11"/>
      <c r="MRV11"/>
      <c r="MRW11"/>
      <c r="MRX11"/>
      <c r="MRY11"/>
      <c r="MRZ11"/>
      <c r="MSA11"/>
      <c r="MSB11"/>
      <c r="MSC11"/>
      <c r="MSD11"/>
      <c r="MSE11"/>
      <c r="MSF11"/>
      <c r="MSG11"/>
      <c r="MSH11"/>
      <c r="MSI11"/>
      <c r="MSJ11"/>
      <c r="MSK11"/>
      <c r="MSL11"/>
      <c r="MSM11"/>
      <c r="MSN11"/>
      <c r="MSO11"/>
      <c r="MSP11"/>
      <c r="MSQ11"/>
      <c r="MSR11"/>
      <c r="MSS11"/>
      <c r="MST11"/>
      <c r="MSU11"/>
      <c r="MSV11"/>
      <c r="MSW11"/>
      <c r="MSX11"/>
      <c r="MSY11"/>
      <c r="MSZ11"/>
      <c r="MTA11"/>
      <c r="MTB11"/>
      <c r="MTC11"/>
      <c r="MTD11"/>
      <c r="MTE11"/>
      <c r="MTF11"/>
      <c r="MTG11"/>
      <c r="MTH11"/>
      <c r="MTI11"/>
      <c r="MTJ11"/>
      <c r="MTK11"/>
      <c r="MTL11"/>
      <c r="MTM11"/>
      <c r="MTN11"/>
      <c r="MTO11"/>
      <c r="MTP11"/>
      <c r="MTQ11"/>
      <c r="MTR11"/>
      <c r="MTS11"/>
      <c r="MTT11"/>
      <c r="MTU11"/>
      <c r="MTV11"/>
      <c r="MTW11"/>
      <c r="MTX11"/>
      <c r="MTY11"/>
      <c r="MTZ11"/>
      <c r="MUA11"/>
      <c r="MUB11"/>
      <c r="MUC11"/>
      <c r="MUD11"/>
      <c r="MUE11"/>
      <c r="MUF11"/>
      <c r="MUG11"/>
      <c r="MUH11"/>
      <c r="MUI11"/>
      <c r="MUJ11"/>
      <c r="MUK11"/>
      <c r="MUL11"/>
      <c r="MUM11"/>
      <c r="MUN11"/>
      <c r="MUO11"/>
      <c r="MUP11"/>
      <c r="MUQ11"/>
      <c r="MUR11"/>
      <c r="MUS11"/>
      <c r="MUT11"/>
      <c r="MUU11"/>
      <c r="MUV11"/>
      <c r="MUW11"/>
      <c r="MUX11"/>
      <c r="MUY11"/>
      <c r="MUZ11"/>
      <c r="MVA11"/>
      <c r="MVB11"/>
      <c r="MVC11"/>
      <c r="MVD11"/>
      <c r="MVE11"/>
      <c r="MVF11"/>
      <c r="MVG11"/>
      <c r="MVH11"/>
      <c r="MVI11"/>
      <c r="MVJ11"/>
      <c r="MVK11"/>
      <c r="MVL11"/>
      <c r="MVM11"/>
      <c r="MVN11"/>
      <c r="MVO11"/>
      <c r="MVP11"/>
      <c r="MVQ11"/>
      <c r="MVR11"/>
      <c r="MVS11"/>
      <c r="MVT11"/>
      <c r="MVU11"/>
      <c r="MVV11"/>
      <c r="MVW11"/>
      <c r="MVX11"/>
      <c r="MVY11"/>
      <c r="MVZ11"/>
      <c r="MWA11"/>
      <c r="MWB11"/>
      <c r="MWC11"/>
      <c r="MWD11"/>
      <c r="MWE11"/>
      <c r="MWF11"/>
      <c r="MWG11"/>
      <c r="MWH11"/>
      <c r="MWI11"/>
      <c r="MWJ11"/>
      <c r="MWK11"/>
      <c r="MWL11"/>
      <c r="MWM11"/>
      <c r="MWN11"/>
      <c r="MWO11"/>
      <c r="MWP11"/>
      <c r="MWQ11"/>
      <c r="MWR11"/>
      <c r="MWS11"/>
      <c r="MWT11"/>
      <c r="MWU11"/>
      <c r="MWV11"/>
      <c r="MWW11"/>
      <c r="MWX11"/>
      <c r="MWY11"/>
      <c r="MWZ11"/>
      <c r="MXA11"/>
      <c r="MXB11"/>
      <c r="MXC11"/>
      <c r="MXD11"/>
      <c r="MXE11"/>
      <c r="MXF11"/>
      <c r="MXG11"/>
      <c r="MXH11"/>
      <c r="MXI11"/>
      <c r="MXJ11"/>
      <c r="MXK11"/>
      <c r="MXL11"/>
      <c r="MXM11"/>
      <c r="MXN11"/>
      <c r="MXO11"/>
      <c r="MXP11"/>
      <c r="MXQ11"/>
      <c r="MXR11"/>
      <c r="MXS11"/>
      <c r="MXT11"/>
      <c r="MXU11"/>
      <c r="MXV11"/>
      <c r="MXW11"/>
      <c r="MXX11"/>
      <c r="MXY11"/>
      <c r="MXZ11"/>
      <c r="MYA11"/>
      <c r="MYB11"/>
      <c r="MYC11"/>
      <c r="MYD11"/>
      <c r="MYE11"/>
      <c r="MYF11"/>
      <c r="MYG11"/>
      <c r="MYH11"/>
      <c r="MYI11"/>
      <c r="MYJ11"/>
      <c r="MYK11"/>
      <c r="MYL11"/>
      <c r="MYM11"/>
      <c r="MYN11"/>
      <c r="MYO11"/>
      <c r="MYP11"/>
      <c r="MYQ11"/>
      <c r="MYR11"/>
      <c r="MYS11"/>
      <c r="MYT11"/>
      <c r="MYU11"/>
      <c r="MYV11"/>
      <c r="MYW11"/>
      <c r="MYX11"/>
      <c r="MYY11"/>
      <c r="MYZ11"/>
      <c r="MZA11"/>
      <c r="MZB11"/>
      <c r="MZC11"/>
      <c r="MZD11"/>
      <c r="MZE11"/>
      <c r="MZF11"/>
      <c r="MZG11"/>
      <c r="MZH11"/>
      <c r="MZI11"/>
      <c r="MZJ11"/>
      <c r="MZK11"/>
      <c r="MZL11"/>
      <c r="MZM11"/>
      <c r="MZN11"/>
      <c r="MZO11"/>
      <c r="MZP11"/>
      <c r="MZQ11"/>
      <c r="MZR11"/>
      <c r="MZS11"/>
      <c r="MZT11"/>
      <c r="MZU11"/>
      <c r="MZV11"/>
      <c r="MZW11"/>
      <c r="MZX11"/>
      <c r="MZY11"/>
      <c r="MZZ11"/>
      <c r="NAA11"/>
      <c r="NAB11"/>
      <c r="NAC11"/>
      <c r="NAD11"/>
      <c r="NAE11"/>
      <c r="NAF11"/>
      <c r="NAG11"/>
      <c r="NAH11"/>
      <c r="NAI11"/>
      <c r="NAJ11"/>
      <c r="NAK11"/>
      <c r="NAL11"/>
      <c r="NAM11"/>
      <c r="NAN11"/>
      <c r="NAO11"/>
      <c r="NAP11"/>
      <c r="NAQ11"/>
      <c r="NAR11"/>
      <c r="NAS11"/>
      <c r="NAT11"/>
      <c r="NAU11"/>
      <c r="NAV11"/>
      <c r="NAW11"/>
      <c r="NAX11"/>
      <c r="NAY11"/>
      <c r="NAZ11"/>
      <c r="NBA11"/>
      <c r="NBB11"/>
      <c r="NBC11"/>
      <c r="NBD11"/>
      <c r="NBE11"/>
      <c r="NBF11"/>
      <c r="NBG11"/>
      <c r="NBH11"/>
      <c r="NBI11"/>
      <c r="NBJ11"/>
      <c r="NBK11"/>
      <c r="NBL11"/>
      <c r="NBM11"/>
      <c r="NBN11"/>
      <c r="NBO11"/>
      <c r="NBP11"/>
      <c r="NBQ11"/>
      <c r="NBR11"/>
      <c r="NBS11"/>
      <c r="NBT11"/>
      <c r="NBU11"/>
      <c r="NBV11"/>
      <c r="NBW11"/>
      <c r="NBX11"/>
      <c r="NBY11"/>
      <c r="NBZ11"/>
      <c r="NCA11"/>
      <c r="NCB11"/>
      <c r="NCC11"/>
      <c r="NCD11"/>
      <c r="NCE11"/>
      <c r="NCF11"/>
      <c r="NCG11"/>
      <c r="NCH11"/>
      <c r="NCI11"/>
      <c r="NCJ11"/>
      <c r="NCK11"/>
      <c r="NCL11"/>
      <c r="NCM11"/>
      <c r="NCN11"/>
      <c r="NCO11"/>
      <c r="NCP11"/>
      <c r="NCQ11"/>
      <c r="NCR11"/>
      <c r="NCS11"/>
      <c r="NCT11"/>
      <c r="NCU11"/>
      <c r="NCV11"/>
      <c r="NCW11"/>
      <c r="NCX11"/>
      <c r="NCY11"/>
      <c r="NCZ11"/>
      <c r="NDA11"/>
      <c r="NDB11"/>
      <c r="NDC11"/>
      <c r="NDD11"/>
      <c r="NDE11"/>
      <c r="NDF11"/>
      <c r="NDG11"/>
      <c r="NDH11"/>
      <c r="NDI11"/>
      <c r="NDJ11"/>
      <c r="NDK11"/>
      <c r="NDL11"/>
      <c r="NDM11"/>
      <c r="NDN11"/>
      <c r="NDO11"/>
      <c r="NDP11"/>
      <c r="NDQ11"/>
      <c r="NDR11"/>
      <c r="NDS11"/>
      <c r="NDT11"/>
      <c r="NDU11"/>
      <c r="NDV11"/>
      <c r="NDW11"/>
      <c r="NDX11"/>
      <c r="NDY11"/>
      <c r="NDZ11"/>
      <c r="NEA11"/>
      <c r="NEB11"/>
      <c r="NEC11"/>
      <c r="NED11"/>
      <c r="NEE11"/>
      <c r="NEF11"/>
      <c r="NEG11"/>
      <c r="NEH11"/>
      <c r="NEI11"/>
      <c r="NEJ11"/>
      <c r="NEK11"/>
      <c r="NEL11"/>
      <c r="NEM11"/>
      <c r="NEN11"/>
      <c r="NEO11"/>
      <c r="NEP11"/>
      <c r="NEQ11"/>
      <c r="NER11"/>
      <c r="NES11"/>
      <c r="NET11"/>
      <c r="NEU11"/>
      <c r="NEV11"/>
      <c r="NEW11"/>
      <c r="NEX11"/>
      <c r="NEY11"/>
      <c r="NEZ11"/>
      <c r="NFA11"/>
      <c r="NFB11"/>
      <c r="NFC11"/>
      <c r="NFD11"/>
      <c r="NFE11"/>
      <c r="NFF11"/>
      <c r="NFG11"/>
      <c r="NFH11"/>
      <c r="NFI11"/>
      <c r="NFJ11"/>
      <c r="NFK11"/>
      <c r="NFL11"/>
      <c r="NFM11"/>
      <c r="NFN11"/>
      <c r="NFO11"/>
      <c r="NFP11"/>
      <c r="NFQ11"/>
      <c r="NFR11"/>
      <c r="NFS11"/>
      <c r="NFT11"/>
      <c r="NFU11"/>
      <c r="NFV11"/>
      <c r="NFW11"/>
      <c r="NFX11"/>
      <c r="NFY11"/>
      <c r="NFZ11"/>
      <c r="NGA11"/>
      <c r="NGB11"/>
      <c r="NGC11"/>
      <c r="NGD11"/>
      <c r="NGE11"/>
      <c r="NGF11"/>
      <c r="NGG11"/>
      <c r="NGH11"/>
      <c r="NGI11"/>
      <c r="NGJ11"/>
      <c r="NGK11"/>
      <c r="NGL11"/>
      <c r="NGM11"/>
      <c r="NGN11"/>
      <c r="NGO11"/>
      <c r="NGP11"/>
      <c r="NGQ11"/>
      <c r="NGR11"/>
      <c r="NGS11"/>
      <c r="NGT11"/>
      <c r="NGU11"/>
      <c r="NGV11"/>
      <c r="NGW11"/>
      <c r="NGX11"/>
      <c r="NGY11"/>
      <c r="NGZ11"/>
      <c r="NHA11"/>
      <c r="NHB11"/>
      <c r="NHC11"/>
      <c r="NHD11"/>
      <c r="NHE11"/>
      <c r="NHF11"/>
      <c r="NHG11"/>
      <c r="NHH11"/>
      <c r="NHI11"/>
      <c r="NHJ11"/>
      <c r="NHK11"/>
      <c r="NHL11"/>
      <c r="NHM11"/>
      <c r="NHN11"/>
      <c r="NHO11"/>
      <c r="NHP11"/>
      <c r="NHQ11"/>
      <c r="NHR11"/>
      <c r="NHS11"/>
      <c r="NHT11"/>
      <c r="NHU11"/>
      <c r="NHV11"/>
      <c r="NHW11"/>
      <c r="NHX11"/>
      <c r="NHY11"/>
      <c r="NHZ11"/>
      <c r="NIA11"/>
      <c r="NIB11"/>
      <c r="NIC11"/>
      <c r="NID11"/>
      <c r="NIE11"/>
      <c r="NIF11"/>
      <c r="NIG11"/>
      <c r="NIH11"/>
      <c r="NII11"/>
      <c r="NIJ11"/>
      <c r="NIK11"/>
      <c r="NIL11"/>
      <c r="NIM11"/>
      <c r="NIN11"/>
      <c r="NIO11"/>
      <c r="NIP11"/>
      <c r="NIQ11"/>
      <c r="NIR11"/>
      <c r="NIS11"/>
      <c r="NIT11"/>
      <c r="NIU11"/>
      <c r="NIV11"/>
      <c r="NIW11"/>
      <c r="NIX11"/>
      <c r="NIY11"/>
      <c r="NIZ11"/>
      <c r="NJA11"/>
      <c r="NJB11"/>
      <c r="NJC11"/>
      <c r="NJD11"/>
      <c r="NJE11"/>
      <c r="NJF11"/>
      <c r="NJG11"/>
      <c r="NJH11"/>
      <c r="NJI11"/>
      <c r="NJJ11"/>
      <c r="NJK11"/>
      <c r="NJL11"/>
      <c r="NJM11"/>
      <c r="NJN11"/>
      <c r="NJO11"/>
      <c r="NJP11"/>
      <c r="NJQ11"/>
      <c r="NJR11"/>
      <c r="NJS11"/>
      <c r="NJT11"/>
      <c r="NJU11"/>
      <c r="NJV11"/>
      <c r="NJW11"/>
      <c r="NJX11"/>
      <c r="NJY11"/>
      <c r="NJZ11"/>
      <c r="NKA11"/>
      <c r="NKB11"/>
      <c r="NKC11"/>
      <c r="NKD11"/>
      <c r="NKE11"/>
      <c r="NKF11"/>
      <c r="NKG11"/>
      <c r="NKH11"/>
      <c r="NKI11"/>
      <c r="NKJ11"/>
      <c r="NKK11"/>
      <c r="NKL11"/>
      <c r="NKM11"/>
      <c r="NKN11"/>
      <c r="NKO11"/>
      <c r="NKP11"/>
      <c r="NKQ11"/>
      <c r="NKR11"/>
      <c r="NKS11"/>
      <c r="NKT11"/>
      <c r="NKU11"/>
      <c r="NKV11"/>
      <c r="NKW11"/>
      <c r="NKX11"/>
      <c r="NKY11"/>
      <c r="NKZ11"/>
      <c r="NLA11"/>
      <c r="NLB11"/>
      <c r="NLC11"/>
      <c r="NLD11"/>
      <c r="NLE11"/>
      <c r="NLF11"/>
      <c r="NLG11"/>
      <c r="NLH11"/>
      <c r="NLI11"/>
      <c r="NLJ11"/>
      <c r="NLK11"/>
      <c r="NLL11"/>
      <c r="NLM11"/>
      <c r="NLN11"/>
      <c r="NLO11"/>
      <c r="NLP11"/>
      <c r="NLQ11"/>
      <c r="NLR11"/>
      <c r="NLS11"/>
      <c r="NLT11"/>
      <c r="NLU11"/>
      <c r="NLV11"/>
      <c r="NLW11"/>
      <c r="NLX11"/>
      <c r="NLY11"/>
      <c r="NLZ11"/>
      <c r="NMA11"/>
      <c r="NMB11"/>
      <c r="NMC11"/>
      <c r="NMD11"/>
      <c r="NME11"/>
      <c r="NMF11"/>
      <c r="NMG11"/>
      <c r="NMH11"/>
      <c r="NMI11"/>
      <c r="NMJ11"/>
      <c r="NMK11"/>
      <c r="NML11"/>
      <c r="NMM11"/>
      <c r="NMN11"/>
      <c r="NMO11"/>
      <c r="NMP11"/>
      <c r="NMQ11"/>
      <c r="NMR11"/>
      <c r="NMS11"/>
      <c r="NMT11"/>
      <c r="NMU11"/>
      <c r="NMV11"/>
      <c r="NMW11"/>
      <c r="NMX11"/>
      <c r="NMY11"/>
      <c r="NMZ11"/>
      <c r="NNA11"/>
      <c r="NNB11"/>
      <c r="NNC11"/>
      <c r="NND11"/>
      <c r="NNE11"/>
      <c r="NNF11"/>
      <c r="NNG11"/>
      <c r="NNH11"/>
      <c r="NNI11"/>
      <c r="NNJ11"/>
      <c r="NNK11"/>
      <c r="NNL11"/>
      <c r="NNM11"/>
      <c r="NNN11"/>
      <c r="NNO11"/>
      <c r="NNP11"/>
      <c r="NNQ11"/>
      <c r="NNR11"/>
      <c r="NNS11"/>
      <c r="NNT11"/>
      <c r="NNU11"/>
      <c r="NNV11"/>
      <c r="NNW11"/>
      <c r="NNX11"/>
      <c r="NNY11"/>
      <c r="NNZ11"/>
      <c r="NOA11"/>
      <c r="NOB11"/>
      <c r="NOC11"/>
      <c r="NOD11"/>
      <c r="NOE11"/>
      <c r="NOF11"/>
      <c r="NOG11"/>
      <c r="NOH11"/>
      <c r="NOI11"/>
      <c r="NOJ11"/>
      <c r="NOK11"/>
      <c r="NOL11"/>
      <c r="NOM11"/>
      <c r="NON11"/>
      <c r="NOO11"/>
      <c r="NOP11"/>
      <c r="NOQ11"/>
      <c r="NOR11"/>
      <c r="NOS11"/>
      <c r="NOT11"/>
      <c r="NOU11"/>
      <c r="NOV11"/>
      <c r="NOW11"/>
      <c r="NOX11"/>
      <c r="NOY11"/>
      <c r="NOZ11"/>
      <c r="NPA11"/>
      <c r="NPB11"/>
      <c r="NPC11"/>
      <c r="NPD11"/>
      <c r="NPE11"/>
      <c r="NPF11"/>
      <c r="NPG11"/>
      <c r="NPH11"/>
      <c r="NPI11"/>
      <c r="NPJ11"/>
      <c r="NPK11"/>
      <c r="NPL11"/>
      <c r="NPM11"/>
      <c r="NPN11"/>
      <c r="NPO11"/>
      <c r="NPP11"/>
      <c r="NPQ11"/>
      <c r="NPR11"/>
      <c r="NPS11"/>
      <c r="NPT11"/>
      <c r="NPU11"/>
      <c r="NPV11"/>
      <c r="NPW11"/>
      <c r="NPX11"/>
      <c r="NPY11"/>
      <c r="NPZ11"/>
      <c r="NQA11"/>
      <c r="NQB11"/>
      <c r="NQC11"/>
      <c r="NQD11"/>
      <c r="NQE11"/>
      <c r="NQF11"/>
      <c r="NQG11"/>
      <c r="NQH11"/>
      <c r="NQI11"/>
      <c r="NQJ11"/>
      <c r="NQK11"/>
      <c r="NQL11"/>
      <c r="NQM11"/>
      <c r="NQN11"/>
      <c r="NQO11"/>
      <c r="NQP11"/>
      <c r="NQQ11"/>
      <c r="NQR11"/>
      <c r="NQS11"/>
      <c r="NQT11"/>
      <c r="NQU11"/>
      <c r="NQV11"/>
      <c r="NQW11"/>
      <c r="NQX11"/>
      <c r="NQY11"/>
      <c r="NQZ11"/>
      <c r="NRA11"/>
      <c r="NRB11"/>
      <c r="NRC11"/>
      <c r="NRD11"/>
      <c r="NRE11"/>
      <c r="NRF11"/>
      <c r="NRG11"/>
      <c r="NRH11"/>
      <c r="NRI11"/>
      <c r="NRJ11"/>
      <c r="NRK11"/>
      <c r="NRL11"/>
      <c r="NRM11"/>
      <c r="NRN11"/>
      <c r="NRO11"/>
      <c r="NRP11"/>
      <c r="NRQ11"/>
      <c r="NRR11"/>
      <c r="NRS11"/>
      <c r="NRT11"/>
      <c r="NRU11"/>
      <c r="NRV11"/>
      <c r="NRW11"/>
      <c r="NRX11"/>
      <c r="NRY11"/>
      <c r="NRZ11"/>
      <c r="NSA11"/>
      <c r="NSB11"/>
      <c r="NSC11"/>
      <c r="NSD11"/>
      <c r="NSE11"/>
      <c r="NSF11"/>
      <c r="NSG11"/>
      <c r="NSH11"/>
      <c r="NSI11"/>
      <c r="NSJ11"/>
      <c r="NSK11"/>
      <c r="NSL11"/>
      <c r="NSM11"/>
      <c r="NSN11"/>
      <c r="NSO11"/>
      <c r="NSP11"/>
      <c r="NSQ11"/>
      <c r="NSR11"/>
      <c r="NSS11"/>
      <c r="NST11"/>
      <c r="NSU11"/>
      <c r="NSV11"/>
      <c r="NSW11"/>
      <c r="NSX11"/>
      <c r="NSY11"/>
      <c r="NSZ11"/>
      <c r="NTA11"/>
      <c r="NTB11"/>
      <c r="NTC11"/>
      <c r="NTD11"/>
      <c r="NTE11"/>
      <c r="NTF11"/>
      <c r="NTG11"/>
      <c r="NTH11"/>
      <c r="NTI11"/>
      <c r="NTJ11"/>
      <c r="NTK11"/>
      <c r="NTL11"/>
      <c r="NTM11"/>
      <c r="NTN11"/>
      <c r="NTO11"/>
      <c r="NTP11"/>
      <c r="NTQ11"/>
      <c r="NTR11"/>
      <c r="NTS11"/>
      <c r="NTT11"/>
      <c r="NTU11"/>
      <c r="NTV11"/>
      <c r="NTW11"/>
      <c r="NTX11"/>
      <c r="NTY11"/>
      <c r="NTZ11"/>
      <c r="NUA11"/>
      <c r="NUB11"/>
      <c r="NUC11"/>
      <c r="NUD11"/>
      <c r="NUE11"/>
      <c r="NUF11"/>
      <c r="NUG11"/>
      <c r="NUH11"/>
      <c r="NUI11"/>
      <c r="NUJ11"/>
      <c r="NUK11"/>
      <c r="NUL11"/>
      <c r="NUM11"/>
      <c r="NUN11"/>
      <c r="NUO11"/>
      <c r="NUP11"/>
      <c r="NUQ11"/>
      <c r="NUR11"/>
      <c r="NUS11"/>
      <c r="NUT11"/>
      <c r="NUU11"/>
      <c r="NUV11"/>
      <c r="NUW11"/>
      <c r="NUX11"/>
      <c r="NUY11"/>
      <c r="NUZ11"/>
      <c r="NVA11"/>
      <c r="NVB11"/>
      <c r="NVC11"/>
      <c r="NVD11"/>
      <c r="NVE11"/>
      <c r="NVF11"/>
      <c r="NVG11"/>
      <c r="NVH11"/>
      <c r="NVI11"/>
      <c r="NVJ11"/>
      <c r="NVK11"/>
      <c r="NVL11"/>
      <c r="NVM11"/>
      <c r="NVN11"/>
      <c r="NVO11"/>
      <c r="NVP11"/>
      <c r="NVQ11"/>
      <c r="NVR11"/>
      <c r="NVS11"/>
      <c r="NVT11"/>
      <c r="NVU11"/>
      <c r="NVV11"/>
      <c r="NVW11"/>
      <c r="NVX11"/>
      <c r="NVY11"/>
      <c r="NVZ11"/>
      <c r="NWA11"/>
      <c r="NWB11"/>
      <c r="NWC11"/>
      <c r="NWD11"/>
      <c r="NWE11"/>
      <c r="NWF11"/>
      <c r="NWG11"/>
      <c r="NWH11"/>
      <c r="NWI11"/>
      <c r="NWJ11"/>
      <c r="NWK11"/>
      <c r="NWL11"/>
      <c r="NWM11"/>
      <c r="NWN11"/>
      <c r="NWO11"/>
      <c r="NWP11"/>
      <c r="NWQ11"/>
      <c r="NWR11"/>
      <c r="NWS11"/>
      <c r="NWT11"/>
      <c r="NWU11"/>
      <c r="NWV11"/>
      <c r="NWW11"/>
      <c r="NWX11"/>
      <c r="NWY11"/>
      <c r="NWZ11"/>
      <c r="NXA11"/>
      <c r="NXB11"/>
      <c r="NXC11"/>
      <c r="NXD11"/>
      <c r="NXE11"/>
      <c r="NXF11"/>
      <c r="NXG11"/>
      <c r="NXH11"/>
      <c r="NXI11"/>
      <c r="NXJ11"/>
      <c r="NXK11"/>
      <c r="NXL11"/>
      <c r="NXM11"/>
      <c r="NXN11"/>
      <c r="NXO11"/>
      <c r="NXP11"/>
      <c r="NXQ11"/>
      <c r="NXR11"/>
      <c r="NXS11"/>
      <c r="NXT11"/>
      <c r="NXU11"/>
      <c r="NXV11"/>
      <c r="NXW11"/>
      <c r="NXX11"/>
      <c r="NXY11"/>
      <c r="NXZ11"/>
      <c r="NYA11"/>
      <c r="NYB11"/>
      <c r="NYC11"/>
      <c r="NYD11"/>
      <c r="NYE11"/>
      <c r="NYF11"/>
      <c r="NYG11"/>
      <c r="NYH11"/>
      <c r="NYI11"/>
      <c r="NYJ11"/>
      <c r="NYK11"/>
      <c r="NYL11"/>
      <c r="NYM11"/>
      <c r="NYN11"/>
      <c r="NYO11"/>
      <c r="NYP11"/>
      <c r="NYQ11"/>
      <c r="NYR11"/>
      <c r="NYS11"/>
      <c r="NYT11"/>
      <c r="NYU11"/>
      <c r="NYV11"/>
      <c r="NYW11"/>
      <c r="NYX11"/>
      <c r="NYY11"/>
      <c r="NYZ11"/>
      <c r="NZA11"/>
      <c r="NZB11"/>
      <c r="NZC11"/>
      <c r="NZD11"/>
      <c r="NZE11"/>
      <c r="NZF11"/>
      <c r="NZG11"/>
      <c r="NZH11"/>
      <c r="NZI11"/>
      <c r="NZJ11"/>
      <c r="NZK11"/>
      <c r="NZL11"/>
      <c r="NZM11"/>
      <c r="NZN11"/>
      <c r="NZO11"/>
      <c r="NZP11"/>
      <c r="NZQ11"/>
      <c r="NZR11"/>
      <c r="NZS11"/>
      <c r="NZT11"/>
      <c r="NZU11"/>
      <c r="NZV11"/>
      <c r="NZW11"/>
      <c r="NZX11"/>
      <c r="NZY11"/>
      <c r="NZZ11"/>
      <c r="OAA11"/>
      <c r="OAB11"/>
      <c r="OAC11"/>
      <c r="OAD11"/>
      <c r="OAE11"/>
      <c r="OAF11"/>
      <c r="OAG11"/>
      <c r="OAH11"/>
      <c r="OAI11"/>
      <c r="OAJ11"/>
      <c r="OAK11"/>
      <c r="OAL11"/>
      <c r="OAM11"/>
      <c r="OAN11"/>
      <c r="OAO11"/>
      <c r="OAP11"/>
      <c r="OAQ11"/>
      <c r="OAR11"/>
      <c r="OAS11"/>
      <c r="OAT11"/>
      <c r="OAU11"/>
      <c r="OAV11"/>
      <c r="OAW11"/>
      <c r="OAX11"/>
      <c r="OAY11"/>
      <c r="OAZ11"/>
      <c r="OBA11"/>
      <c r="OBB11"/>
      <c r="OBC11"/>
      <c r="OBD11"/>
      <c r="OBE11"/>
      <c r="OBF11"/>
      <c r="OBG11"/>
      <c r="OBH11"/>
      <c r="OBI11"/>
      <c r="OBJ11"/>
      <c r="OBK11"/>
      <c r="OBL11"/>
      <c r="OBM11"/>
      <c r="OBN11"/>
      <c r="OBO11"/>
      <c r="OBP11"/>
      <c r="OBQ11"/>
      <c r="OBR11"/>
      <c r="OBS11"/>
      <c r="OBT11"/>
      <c r="OBU11"/>
      <c r="OBV11"/>
      <c r="OBW11"/>
      <c r="OBX11"/>
      <c r="OBY11"/>
      <c r="OBZ11"/>
      <c r="OCA11"/>
      <c r="OCB11"/>
      <c r="OCC11"/>
      <c r="OCD11"/>
      <c r="OCE11"/>
      <c r="OCF11"/>
      <c r="OCG11"/>
      <c r="OCH11"/>
      <c r="OCI11"/>
      <c r="OCJ11"/>
      <c r="OCK11"/>
      <c r="OCL11"/>
      <c r="OCM11"/>
      <c r="OCN11"/>
      <c r="OCO11"/>
      <c r="OCP11"/>
      <c r="OCQ11"/>
      <c r="OCR11"/>
      <c r="OCS11"/>
      <c r="OCT11"/>
      <c r="OCU11"/>
      <c r="OCV11"/>
      <c r="OCW11"/>
      <c r="OCX11"/>
      <c r="OCY11"/>
      <c r="OCZ11"/>
      <c r="ODA11"/>
      <c r="ODB11"/>
      <c r="ODC11"/>
      <c r="ODD11"/>
      <c r="ODE11"/>
      <c r="ODF11"/>
      <c r="ODG11"/>
      <c r="ODH11"/>
      <c r="ODI11"/>
      <c r="ODJ11"/>
      <c r="ODK11"/>
      <c r="ODL11"/>
      <c r="ODM11"/>
      <c r="ODN11"/>
      <c r="ODO11"/>
      <c r="ODP11"/>
      <c r="ODQ11"/>
      <c r="ODR11"/>
      <c r="ODS11"/>
      <c r="ODT11"/>
      <c r="ODU11"/>
      <c r="ODV11"/>
      <c r="ODW11"/>
      <c r="ODX11"/>
      <c r="ODY11"/>
      <c r="ODZ11"/>
      <c r="OEA11"/>
      <c r="OEB11"/>
      <c r="OEC11"/>
      <c r="OED11"/>
      <c r="OEE11"/>
      <c r="OEF11"/>
      <c r="OEG11"/>
      <c r="OEH11"/>
      <c r="OEI11"/>
      <c r="OEJ11"/>
      <c r="OEK11"/>
      <c r="OEL11"/>
      <c r="OEM11"/>
      <c r="OEN11"/>
      <c r="OEO11"/>
      <c r="OEP11"/>
      <c r="OEQ11"/>
      <c r="OER11"/>
      <c r="OES11"/>
      <c r="OET11"/>
      <c r="OEU11"/>
      <c r="OEV11"/>
      <c r="OEW11"/>
      <c r="OEX11"/>
      <c r="OEY11"/>
      <c r="OEZ11"/>
      <c r="OFA11"/>
      <c r="OFB11"/>
      <c r="OFC11"/>
      <c r="OFD11"/>
      <c r="OFE11"/>
      <c r="OFF11"/>
      <c r="OFG11"/>
      <c r="OFH11"/>
      <c r="OFI11"/>
      <c r="OFJ11"/>
      <c r="OFK11"/>
      <c r="OFL11"/>
      <c r="OFM11"/>
      <c r="OFN11"/>
      <c r="OFO11"/>
      <c r="OFP11"/>
      <c r="OFQ11"/>
      <c r="OFR11"/>
      <c r="OFS11"/>
      <c r="OFT11"/>
      <c r="OFU11"/>
      <c r="OFV11"/>
      <c r="OFW11"/>
      <c r="OFX11"/>
      <c r="OFY11"/>
      <c r="OFZ11"/>
      <c r="OGA11"/>
      <c r="OGB11"/>
      <c r="OGC11"/>
      <c r="OGD11"/>
      <c r="OGE11"/>
      <c r="OGF11"/>
      <c r="OGG11"/>
      <c r="OGH11"/>
      <c r="OGI11"/>
      <c r="OGJ11"/>
      <c r="OGK11"/>
      <c r="OGL11"/>
      <c r="OGM11"/>
      <c r="OGN11"/>
      <c r="OGO11"/>
      <c r="OGP11"/>
      <c r="OGQ11"/>
      <c r="OGR11"/>
      <c r="OGS11"/>
      <c r="OGT11"/>
      <c r="OGU11"/>
      <c r="OGV11"/>
      <c r="OGW11"/>
      <c r="OGX11"/>
      <c r="OGY11"/>
      <c r="OGZ11"/>
      <c r="OHA11"/>
      <c r="OHB11"/>
      <c r="OHC11"/>
      <c r="OHD11"/>
      <c r="OHE11"/>
      <c r="OHF11"/>
      <c r="OHG11"/>
      <c r="OHH11"/>
      <c r="OHI11"/>
      <c r="OHJ11"/>
      <c r="OHK11"/>
      <c r="OHL11"/>
      <c r="OHM11"/>
      <c r="OHN11"/>
      <c r="OHO11"/>
      <c r="OHP11"/>
      <c r="OHQ11"/>
      <c r="OHR11"/>
      <c r="OHS11"/>
      <c r="OHT11"/>
      <c r="OHU11"/>
      <c r="OHV11"/>
      <c r="OHW11"/>
      <c r="OHX11"/>
      <c r="OHY11"/>
      <c r="OHZ11"/>
      <c r="OIA11"/>
      <c r="OIB11"/>
      <c r="OIC11"/>
      <c r="OID11"/>
      <c r="OIE11"/>
      <c r="OIF11"/>
      <c r="OIG11"/>
      <c r="OIH11"/>
      <c r="OII11"/>
      <c r="OIJ11"/>
      <c r="OIK11"/>
      <c r="OIL11"/>
      <c r="OIM11"/>
      <c r="OIN11"/>
      <c r="OIO11"/>
      <c r="OIP11"/>
      <c r="OIQ11"/>
      <c r="OIR11"/>
      <c r="OIS11"/>
      <c r="OIT11"/>
      <c r="OIU11"/>
      <c r="OIV11"/>
      <c r="OIW11"/>
      <c r="OIX11"/>
      <c r="OIY11"/>
      <c r="OIZ11"/>
      <c r="OJA11"/>
      <c r="OJB11"/>
      <c r="OJC11"/>
      <c r="OJD11"/>
      <c r="OJE11"/>
      <c r="OJF11"/>
      <c r="OJG11"/>
      <c r="OJH11"/>
      <c r="OJI11"/>
      <c r="OJJ11"/>
      <c r="OJK11"/>
      <c r="OJL11"/>
      <c r="OJM11"/>
      <c r="OJN11"/>
      <c r="OJO11"/>
      <c r="OJP11"/>
      <c r="OJQ11"/>
      <c r="OJR11"/>
      <c r="OJS11"/>
      <c r="OJT11"/>
      <c r="OJU11"/>
      <c r="OJV11"/>
      <c r="OJW11"/>
      <c r="OJX11"/>
      <c r="OJY11"/>
      <c r="OJZ11"/>
      <c r="OKA11"/>
      <c r="OKB11"/>
      <c r="OKC11"/>
      <c r="OKD11"/>
      <c r="OKE11"/>
      <c r="OKF11"/>
      <c r="OKG11"/>
      <c r="OKH11"/>
      <c r="OKI11"/>
      <c r="OKJ11"/>
      <c r="OKK11"/>
      <c r="OKL11"/>
      <c r="OKM11"/>
      <c r="OKN11"/>
      <c r="OKO11"/>
      <c r="OKP11"/>
      <c r="OKQ11"/>
      <c r="OKR11"/>
      <c r="OKS11"/>
      <c r="OKT11"/>
      <c r="OKU11"/>
      <c r="OKV11"/>
      <c r="OKW11"/>
      <c r="OKX11"/>
      <c r="OKY11"/>
      <c r="OKZ11"/>
      <c r="OLA11"/>
      <c r="OLB11"/>
      <c r="OLC11"/>
      <c r="OLD11"/>
      <c r="OLE11"/>
      <c r="OLF11"/>
      <c r="OLG11"/>
      <c r="OLH11"/>
      <c r="OLI11"/>
      <c r="OLJ11"/>
      <c r="OLK11"/>
      <c r="OLL11"/>
      <c r="OLM11"/>
      <c r="OLN11"/>
      <c r="OLO11"/>
      <c r="OLP11"/>
      <c r="OLQ11"/>
      <c r="OLR11"/>
      <c r="OLS11"/>
      <c r="OLT11"/>
      <c r="OLU11"/>
      <c r="OLV11"/>
      <c r="OLW11"/>
      <c r="OLX11"/>
      <c r="OLY11"/>
      <c r="OLZ11"/>
      <c r="OMA11"/>
      <c r="OMB11"/>
      <c r="OMC11"/>
      <c r="OMD11"/>
      <c r="OME11"/>
      <c r="OMF11"/>
      <c r="OMG11"/>
      <c r="OMH11"/>
      <c r="OMI11"/>
      <c r="OMJ11"/>
      <c r="OMK11"/>
      <c r="OML11"/>
      <c r="OMM11"/>
      <c r="OMN11"/>
      <c r="OMO11"/>
      <c r="OMP11"/>
      <c r="OMQ11"/>
      <c r="OMR11"/>
      <c r="OMS11"/>
      <c r="OMT11"/>
      <c r="OMU11"/>
      <c r="OMV11"/>
      <c r="OMW11"/>
      <c r="OMX11"/>
      <c r="OMY11"/>
      <c r="OMZ11"/>
      <c r="ONA11"/>
      <c r="ONB11"/>
      <c r="ONC11"/>
      <c r="OND11"/>
      <c r="ONE11"/>
      <c r="ONF11"/>
      <c r="ONG11"/>
      <c r="ONH11"/>
      <c r="ONI11"/>
      <c r="ONJ11"/>
      <c r="ONK11"/>
      <c r="ONL11"/>
      <c r="ONM11"/>
      <c r="ONN11"/>
      <c r="ONO11"/>
      <c r="ONP11"/>
      <c r="ONQ11"/>
      <c r="ONR11"/>
      <c r="ONS11"/>
      <c r="ONT11"/>
      <c r="ONU11"/>
      <c r="ONV11"/>
      <c r="ONW11"/>
      <c r="ONX11"/>
      <c r="ONY11"/>
      <c r="ONZ11"/>
      <c r="OOA11"/>
      <c r="OOB11"/>
      <c r="OOC11"/>
      <c r="OOD11"/>
      <c r="OOE11"/>
      <c r="OOF11"/>
      <c r="OOG11"/>
      <c r="OOH11"/>
      <c r="OOI11"/>
      <c r="OOJ11"/>
      <c r="OOK11"/>
      <c r="OOL11"/>
      <c r="OOM11"/>
      <c r="OON11"/>
      <c r="OOO11"/>
      <c r="OOP11"/>
      <c r="OOQ11"/>
      <c r="OOR11"/>
      <c r="OOS11"/>
      <c r="OOT11"/>
      <c r="OOU11"/>
      <c r="OOV11"/>
      <c r="OOW11"/>
      <c r="OOX11"/>
      <c r="OOY11"/>
      <c r="OOZ11"/>
      <c r="OPA11"/>
      <c r="OPB11"/>
      <c r="OPC11"/>
      <c r="OPD11"/>
      <c r="OPE11"/>
      <c r="OPF11"/>
      <c r="OPG11"/>
      <c r="OPH11"/>
      <c r="OPI11"/>
      <c r="OPJ11"/>
      <c r="OPK11"/>
      <c r="OPL11"/>
      <c r="OPM11"/>
      <c r="OPN11"/>
      <c r="OPO11"/>
      <c r="OPP11"/>
      <c r="OPQ11"/>
      <c r="OPR11"/>
      <c r="OPS11"/>
      <c r="OPT11"/>
      <c r="OPU11"/>
      <c r="OPV11"/>
      <c r="OPW11"/>
      <c r="OPX11"/>
      <c r="OPY11"/>
      <c r="OPZ11"/>
      <c r="OQA11"/>
      <c r="OQB11"/>
      <c r="OQC11"/>
      <c r="OQD11"/>
      <c r="OQE11"/>
      <c r="OQF11"/>
      <c r="OQG11"/>
      <c r="OQH11"/>
      <c r="OQI11"/>
      <c r="OQJ11"/>
      <c r="OQK11"/>
      <c r="OQL11"/>
      <c r="OQM11"/>
      <c r="OQN11"/>
      <c r="OQO11"/>
      <c r="OQP11"/>
      <c r="OQQ11"/>
      <c r="OQR11"/>
      <c r="OQS11"/>
      <c r="OQT11"/>
      <c r="OQU11"/>
      <c r="OQV11"/>
      <c r="OQW11"/>
      <c r="OQX11"/>
      <c r="OQY11"/>
      <c r="OQZ11"/>
      <c r="ORA11"/>
      <c r="ORB11"/>
      <c r="ORC11"/>
      <c r="ORD11"/>
      <c r="ORE11"/>
      <c r="ORF11"/>
      <c r="ORG11"/>
      <c r="ORH11"/>
      <c r="ORI11"/>
      <c r="ORJ11"/>
      <c r="ORK11"/>
      <c r="ORL11"/>
      <c r="ORM11"/>
      <c r="ORN11"/>
      <c r="ORO11"/>
      <c r="ORP11"/>
      <c r="ORQ11"/>
      <c r="ORR11"/>
      <c r="ORS11"/>
      <c r="ORT11"/>
      <c r="ORU11"/>
      <c r="ORV11"/>
      <c r="ORW11"/>
      <c r="ORX11"/>
      <c r="ORY11"/>
      <c r="ORZ11"/>
      <c r="OSA11"/>
      <c r="OSB11"/>
      <c r="OSC11"/>
      <c r="OSD11"/>
      <c r="OSE11"/>
      <c r="OSF11"/>
      <c r="OSG11"/>
      <c r="OSH11"/>
      <c r="OSI11"/>
      <c r="OSJ11"/>
      <c r="OSK11"/>
      <c r="OSL11"/>
      <c r="OSM11"/>
      <c r="OSN11"/>
      <c r="OSO11"/>
      <c r="OSP11"/>
      <c r="OSQ11"/>
      <c r="OSR11"/>
      <c r="OSS11"/>
      <c r="OST11"/>
      <c r="OSU11"/>
      <c r="OSV11"/>
      <c r="OSW11"/>
      <c r="OSX11"/>
      <c r="OSY11"/>
      <c r="OSZ11"/>
      <c r="OTA11"/>
      <c r="OTB11"/>
      <c r="OTC11"/>
      <c r="OTD11"/>
      <c r="OTE11"/>
      <c r="OTF11"/>
      <c r="OTG11"/>
      <c r="OTH11"/>
      <c r="OTI11"/>
      <c r="OTJ11"/>
      <c r="OTK11"/>
      <c r="OTL11"/>
      <c r="OTM11"/>
      <c r="OTN11"/>
      <c r="OTO11"/>
      <c r="OTP11"/>
      <c r="OTQ11"/>
      <c r="OTR11"/>
      <c r="OTS11"/>
      <c r="OTT11"/>
      <c r="OTU11"/>
      <c r="OTV11"/>
      <c r="OTW11"/>
      <c r="OTX11"/>
      <c r="OTY11"/>
      <c r="OTZ11"/>
      <c r="OUA11"/>
      <c r="OUB11"/>
      <c r="OUC11"/>
      <c r="OUD11"/>
      <c r="OUE11"/>
      <c r="OUF11"/>
      <c r="OUG11"/>
      <c r="OUH11"/>
      <c r="OUI11"/>
      <c r="OUJ11"/>
      <c r="OUK11"/>
      <c r="OUL11"/>
      <c r="OUM11"/>
      <c r="OUN11"/>
      <c r="OUO11"/>
      <c r="OUP11"/>
      <c r="OUQ11"/>
      <c r="OUR11"/>
      <c r="OUS11"/>
      <c r="OUT11"/>
      <c r="OUU11"/>
      <c r="OUV11"/>
      <c r="OUW11"/>
      <c r="OUX11"/>
      <c r="OUY11"/>
      <c r="OUZ11"/>
      <c r="OVA11"/>
      <c r="OVB11"/>
      <c r="OVC11"/>
      <c r="OVD11"/>
      <c r="OVE11"/>
      <c r="OVF11"/>
      <c r="OVG11"/>
      <c r="OVH11"/>
      <c r="OVI11"/>
      <c r="OVJ11"/>
      <c r="OVK11"/>
      <c r="OVL11"/>
      <c r="OVM11"/>
      <c r="OVN11"/>
      <c r="OVO11"/>
      <c r="OVP11"/>
      <c r="OVQ11"/>
      <c r="OVR11"/>
      <c r="OVS11"/>
      <c r="OVT11"/>
      <c r="OVU11"/>
      <c r="OVV11"/>
      <c r="OVW11"/>
      <c r="OVX11"/>
      <c r="OVY11"/>
      <c r="OVZ11"/>
      <c r="OWA11"/>
      <c r="OWB11"/>
      <c r="OWC11"/>
      <c r="OWD11"/>
      <c r="OWE11"/>
      <c r="OWF11"/>
      <c r="OWG11"/>
      <c r="OWH11"/>
      <c r="OWI11"/>
      <c r="OWJ11"/>
      <c r="OWK11"/>
      <c r="OWL11"/>
      <c r="OWM11"/>
      <c r="OWN11"/>
      <c r="OWO11"/>
      <c r="OWP11"/>
      <c r="OWQ11"/>
      <c r="OWR11"/>
      <c r="OWS11"/>
      <c r="OWT11"/>
      <c r="OWU11"/>
      <c r="OWV11"/>
      <c r="OWW11"/>
      <c r="OWX11"/>
      <c r="OWY11"/>
      <c r="OWZ11"/>
      <c r="OXA11"/>
      <c r="OXB11"/>
      <c r="OXC11"/>
      <c r="OXD11"/>
      <c r="OXE11"/>
      <c r="OXF11"/>
      <c r="OXG11"/>
      <c r="OXH11"/>
      <c r="OXI11"/>
      <c r="OXJ11"/>
      <c r="OXK11"/>
      <c r="OXL11"/>
      <c r="OXM11"/>
      <c r="OXN11"/>
      <c r="OXO11"/>
      <c r="OXP11"/>
      <c r="OXQ11"/>
      <c r="OXR11"/>
      <c r="OXS11"/>
      <c r="OXT11"/>
      <c r="OXU11"/>
      <c r="OXV11"/>
      <c r="OXW11"/>
      <c r="OXX11"/>
      <c r="OXY11"/>
      <c r="OXZ11"/>
      <c r="OYA11"/>
      <c r="OYB11"/>
      <c r="OYC11"/>
      <c r="OYD11"/>
      <c r="OYE11"/>
      <c r="OYF11"/>
      <c r="OYG11"/>
      <c r="OYH11"/>
      <c r="OYI11"/>
      <c r="OYJ11"/>
      <c r="OYK11"/>
      <c r="OYL11"/>
      <c r="OYM11"/>
      <c r="OYN11"/>
      <c r="OYO11"/>
      <c r="OYP11"/>
      <c r="OYQ11"/>
      <c r="OYR11"/>
      <c r="OYS11"/>
      <c r="OYT11"/>
      <c r="OYU11"/>
      <c r="OYV11"/>
      <c r="OYW11"/>
      <c r="OYX11"/>
      <c r="OYY11"/>
      <c r="OYZ11"/>
      <c r="OZA11"/>
      <c r="OZB11"/>
      <c r="OZC11"/>
      <c r="OZD11"/>
      <c r="OZE11"/>
      <c r="OZF11"/>
      <c r="OZG11"/>
      <c r="OZH11"/>
      <c r="OZI11"/>
      <c r="OZJ11"/>
      <c r="OZK11"/>
      <c r="OZL11"/>
      <c r="OZM11"/>
      <c r="OZN11"/>
      <c r="OZO11"/>
      <c r="OZP11"/>
      <c r="OZQ11"/>
      <c r="OZR11"/>
      <c r="OZS11"/>
      <c r="OZT11"/>
      <c r="OZU11"/>
      <c r="OZV11"/>
      <c r="OZW11"/>
      <c r="OZX11"/>
      <c r="OZY11"/>
      <c r="OZZ11"/>
      <c r="PAA11"/>
      <c r="PAB11"/>
      <c r="PAC11"/>
      <c r="PAD11"/>
      <c r="PAE11"/>
      <c r="PAF11"/>
      <c r="PAG11"/>
      <c r="PAH11"/>
      <c r="PAI11"/>
      <c r="PAJ11"/>
      <c r="PAK11"/>
      <c r="PAL11"/>
      <c r="PAM11"/>
      <c r="PAN11"/>
      <c r="PAO11"/>
      <c r="PAP11"/>
      <c r="PAQ11"/>
      <c r="PAR11"/>
      <c r="PAS11"/>
      <c r="PAT11"/>
      <c r="PAU11"/>
      <c r="PAV11"/>
      <c r="PAW11"/>
      <c r="PAX11"/>
      <c r="PAY11"/>
      <c r="PAZ11"/>
      <c r="PBA11"/>
      <c r="PBB11"/>
      <c r="PBC11"/>
      <c r="PBD11"/>
      <c r="PBE11"/>
      <c r="PBF11"/>
      <c r="PBG11"/>
      <c r="PBH11"/>
      <c r="PBI11"/>
      <c r="PBJ11"/>
      <c r="PBK11"/>
      <c r="PBL11"/>
      <c r="PBM11"/>
      <c r="PBN11"/>
      <c r="PBO11"/>
      <c r="PBP11"/>
      <c r="PBQ11"/>
      <c r="PBR11"/>
      <c r="PBS11"/>
      <c r="PBT11"/>
      <c r="PBU11"/>
      <c r="PBV11"/>
      <c r="PBW11"/>
      <c r="PBX11"/>
      <c r="PBY11"/>
      <c r="PBZ11"/>
      <c r="PCA11"/>
      <c r="PCB11"/>
      <c r="PCC11"/>
      <c r="PCD11"/>
      <c r="PCE11"/>
      <c r="PCF11"/>
      <c r="PCG11"/>
      <c r="PCH11"/>
      <c r="PCI11"/>
      <c r="PCJ11"/>
      <c r="PCK11"/>
      <c r="PCL11"/>
      <c r="PCM11"/>
      <c r="PCN11"/>
      <c r="PCO11"/>
      <c r="PCP11"/>
      <c r="PCQ11"/>
      <c r="PCR11"/>
      <c r="PCS11"/>
      <c r="PCT11"/>
      <c r="PCU11"/>
      <c r="PCV11"/>
      <c r="PCW11"/>
      <c r="PCX11"/>
      <c r="PCY11"/>
      <c r="PCZ11"/>
      <c r="PDA11"/>
      <c r="PDB11"/>
      <c r="PDC11"/>
      <c r="PDD11"/>
      <c r="PDE11"/>
      <c r="PDF11"/>
      <c r="PDG11"/>
      <c r="PDH11"/>
      <c r="PDI11"/>
      <c r="PDJ11"/>
      <c r="PDK11"/>
      <c r="PDL11"/>
      <c r="PDM11"/>
      <c r="PDN11"/>
      <c r="PDO11"/>
      <c r="PDP11"/>
      <c r="PDQ11"/>
      <c r="PDR11"/>
      <c r="PDS11"/>
      <c r="PDT11"/>
      <c r="PDU11"/>
      <c r="PDV11"/>
      <c r="PDW11"/>
      <c r="PDX11"/>
      <c r="PDY11"/>
      <c r="PDZ11"/>
      <c r="PEA11"/>
      <c r="PEB11"/>
      <c r="PEC11"/>
      <c r="PED11"/>
      <c r="PEE11"/>
      <c r="PEF11"/>
      <c r="PEG11"/>
      <c r="PEH11"/>
      <c r="PEI11"/>
      <c r="PEJ11"/>
      <c r="PEK11"/>
      <c r="PEL11"/>
      <c r="PEM11"/>
      <c r="PEN11"/>
      <c r="PEO11"/>
      <c r="PEP11"/>
      <c r="PEQ11"/>
      <c r="PER11"/>
      <c r="PES11"/>
      <c r="PET11"/>
      <c r="PEU11"/>
      <c r="PEV11"/>
      <c r="PEW11"/>
      <c r="PEX11"/>
      <c r="PEY11"/>
      <c r="PEZ11"/>
      <c r="PFA11"/>
      <c r="PFB11"/>
      <c r="PFC11"/>
      <c r="PFD11"/>
      <c r="PFE11"/>
      <c r="PFF11"/>
      <c r="PFG11"/>
      <c r="PFH11"/>
      <c r="PFI11"/>
      <c r="PFJ11"/>
      <c r="PFK11"/>
      <c r="PFL11"/>
      <c r="PFM11"/>
      <c r="PFN11"/>
      <c r="PFO11"/>
      <c r="PFP11"/>
      <c r="PFQ11"/>
      <c r="PFR11"/>
      <c r="PFS11"/>
      <c r="PFT11"/>
      <c r="PFU11"/>
      <c r="PFV11"/>
      <c r="PFW11"/>
      <c r="PFX11"/>
      <c r="PFY11"/>
      <c r="PFZ11"/>
      <c r="PGA11"/>
      <c r="PGB11"/>
      <c r="PGC11"/>
      <c r="PGD11"/>
      <c r="PGE11"/>
      <c r="PGF11"/>
      <c r="PGG11"/>
      <c r="PGH11"/>
      <c r="PGI11"/>
      <c r="PGJ11"/>
      <c r="PGK11"/>
      <c r="PGL11"/>
      <c r="PGM11"/>
      <c r="PGN11"/>
      <c r="PGO11"/>
      <c r="PGP11"/>
      <c r="PGQ11"/>
      <c r="PGR11"/>
      <c r="PGS11"/>
      <c r="PGT11"/>
      <c r="PGU11"/>
      <c r="PGV11"/>
      <c r="PGW11"/>
      <c r="PGX11"/>
      <c r="PGY11"/>
      <c r="PGZ11"/>
      <c r="PHA11"/>
      <c r="PHB11"/>
      <c r="PHC11"/>
      <c r="PHD11"/>
      <c r="PHE11"/>
      <c r="PHF11"/>
      <c r="PHG11"/>
      <c r="PHH11"/>
      <c r="PHI11"/>
      <c r="PHJ11"/>
      <c r="PHK11"/>
      <c r="PHL11"/>
      <c r="PHM11"/>
      <c r="PHN11"/>
      <c r="PHO11"/>
      <c r="PHP11"/>
      <c r="PHQ11"/>
      <c r="PHR11"/>
      <c r="PHS11"/>
      <c r="PHT11"/>
      <c r="PHU11"/>
      <c r="PHV11"/>
      <c r="PHW11"/>
      <c r="PHX11"/>
      <c r="PHY11"/>
      <c r="PHZ11"/>
      <c r="PIA11"/>
      <c r="PIB11"/>
      <c r="PIC11"/>
      <c r="PID11"/>
      <c r="PIE11"/>
      <c r="PIF11"/>
      <c r="PIG11"/>
      <c r="PIH11"/>
      <c r="PII11"/>
      <c r="PIJ11"/>
      <c r="PIK11"/>
      <c r="PIL11"/>
      <c r="PIM11"/>
      <c r="PIN11"/>
      <c r="PIO11"/>
      <c r="PIP11"/>
      <c r="PIQ11"/>
      <c r="PIR11"/>
      <c r="PIS11"/>
      <c r="PIT11"/>
      <c r="PIU11"/>
      <c r="PIV11"/>
      <c r="PIW11"/>
      <c r="PIX11"/>
      <c r="PIY11"/>
      <c r="PIZ11"/>
      <c r="PJA11"/>
      <c r="PJB11"/>
      <c r="PJC11"/>
      <c r="PJD11"/>
      <c r="PJE11"/>
      <c r="PJF11"/>
      <c r="PJG11"/>
      <c r="PJH11"/>
      <c r="PJI11"/>
      <c r="PJJ11"/>
      <c r="PJK11"/>
      <c r="PJL11"/>
      <c r="PJM11"/>
      <c r="PJN11"/>
      <c r="PJO11"/>
      <c r="PJP11"/>
      <c r="PJQ11"/>
      <c r="PJR11"/>
      <c r="PJS11"/>
      <c r="PJT11"/>
      <c r="PJU11"/>
      <c r="PJV11"/>
      <c r="PJW11"/>
      <c r="PJX11"/>
      <c r="PJY11"/>
      <c r="PJZ11"/>
      <c r="PKA11"/>
      <c r="PKB11"/>
      <c r="PKC11"/>
      <c r="PKD11"/>
      <c r="PKE11"/>
      <c r="PKF11"/>
      <c r="PKG11"/>
      <c r="PKH11"/>
      <c r="PKI11"/>
      <c r="PKJ11"/>
      <c r="PKK11"/>
      <c r="PKL11"/>
      <c r="PKM11"/>
      <c r="PKN11"/>
      <c r="PKO11"/>
      <c r="PKP11"/>
      <c r="PKQ11"/>
      <c r="PKR11"/>
      <c r="PKS11"/>
      <c r="PKT11"/>
      <c r="PKU11"/>
      <c r="PKV11"/>
      <c r="PKW11"/>
      <c r="PKX11"/>
      <c r="PKY11"/>
      <c r="PKZ11"/>
      <c r="PLA11"/>
      <c r="PLB11"/>
      <c r="PLC11"/>
      <c r="PLD11"/>
      <c r="PLE11"/>
      <c r="PLF11"/>
      <c r="PLG11"/>
      <c r="PLH11"/>
      <c r="PLI11"/>
      <c r="PLJ11"/>
      <c r="PLK11"/>
      <c r="PLL11"/>
      <c r="PLM11"/>
      <c r="PLN11"/>
      <c r="PLO11"/>
      <c r="PLP11"/>
      <c r="PLQ11"/>
      <c r="PLR11"/>
      <c r="PLS11"/>
      <c r="PLT11"/>
      <c r="PLU11"/>
      <c r="PLV11"/>
      <c r="PLW11"/>
      <c r="PLX11"/>
      <c r="PLY11"/>
      <c r="PLZ11"/>
      <c r="PMA11"/>
      <c r="PMB11"/>
      <c r="PMC11"/>
      <c r="PMD11"/>
      <c r="PME11"/>
      <c r="PMF11"/>
      <c r="PMG11"/>
      <c r="PMH11"/>
      <c r="PMI11"/>
      <c r="PMJ11"/>
      <c r="PMK11"/>
      <c r="PML11"/>
      <c r="PMM11"/>
      <c r="PMN11"/>
      <c r="PMO11"/>
      <c r="PMP11"/>
      <c r="PMQ11"/>
      <c r="PMR11"/>
      <c r="PMS11"/>
      <c r="PMT11"/>
      <c r="PMU11"/>
      <c r="PMV11"/>
      <c r="PMW11"/>
      <c r="PMX11"/>
      <c r="PMY11"/>
      <c r="PMZ11"/>
      <c r="PNA11"/>
      <c r="PNB11"/>
      <c r="PNC11"/>
      <c r="PND11"/>
      <c r="PNE11"/>
      <c r="PNF11"/>
      <c r="PNG11"/>
      <c r="PNH11"/>
      <c r="PNI11"/>
      <c r="PNJ11"/>
      <c r="PNK11"/>
      <c r="PNL11"/>
      <c r="PNM11"/>
      <c r="PNN11"/>
      <c r="PNO11"/>
      <c r="PNP11"/>
      <c r="PNQ11"/>
      <c r="PNR11"/>
      <c r="PNS11"/>
      <c r="PNT11"/>
      <c r="PNU11"/>
      <c r="PNV11"/>
      <c r="PNW11"/>
      <c r="PNX11"/>
      <c r="PNY11"/>
      <c r="PNZ11"/>
      <c r="POA11"/>
      <c r="POB11"/>
      <c r="POC11"/>
      <c r="POD11"/>
      <c r="POE11"/>
      <c r="POF11"/>
      <c r="POG11"/>
      <c r="POH11"/>
      <c r="POI11"/>
      <c r="POJ11"/>
      <c r="POK11"/>
      <c r="POL11"/>
      <c r="POM11"/>
      <c r="PON11"/>
      <c r="POO11"/>
      <c r="POP11"/>
      <c r="POQ11"/>
      <c r="POR11"/>
      <c r="POS11"/>
      <c r="POT11"/>
      <c r="POU11"/>
      <c r="POV11"/>
      <c r="POW11"/>
      <c r="POX11"/>
      <c r="POY11"/>
      <c r="POZ11"/>
      <c r="PPA11"/>
      <c r="PPB11"/>
      <c r="PPC11"/>
      <c r="PPD11"/>
      <c r="PPE11"/>
      <c r="PPF11"/>
      <c r="PPG11"/>
      <c r="PPH11"/>
      <c r="PPI11"/>
      <c r="PPJ11"/>
      <c r="PPK11"/>
      <c r="PPL11"/>
      <c r="PPM11"/>
      <c r="PPN11"/>
      <c r="PPO11"/>
      <c r="PPP11"/>
      <c r="PPQ11"/>
      <c r="PPR11"/>
      <c r="PPS11"/>
      <c r="PPT11"/>
      <c r="PPU11"/>
      <c r="PPV11"/>
      <c r="PPW11"/>
      <c r="PPX11"/>
      <c r="PPY11"/>
      <c r="PPZ11"/>
      <c r="PQA11"/>
      <c r="PQB11"/>
      <c r="PQC11"/>
      <c r="PQD11"/>
      <c r="PQE11"/>
      <c r="PQF11"/>
      <c r="PQG11"/>
      <c r="PQH11"/>
      <c r="PQI11"/>
      <c r="PQJ11"/>
      <c r="PQK11"/>
      <c r="PQL11"/>
      <c r="PQM11"/>
      <c r="PQN11"/>
      <c r="PQO11"/>
      <c r="PQP11"/>
      <c r="PQQ11"/>
      <c r="PQR11"/>
      <c r="PQS11"/>
      <c r="PQT11"/>
      <c r="PQU11"/>
      <c r="PQV11"/>
      <c r="PQW11"/>
      <c r="PQX11"/>
      <c r="PQY11"/>
      <c r="PQZ11"/>
      <c r="PRA11"/>
      <c r="PRB11"/>
      <c r="PRC11"/>
      <c r="PRD11"/>
      <c r="PRE11"/>
      <c r="PRF11"/>
      <c r="PRG11"/>
      <c r="PRH11"/>
      <c r="PRI11"/>
      <c r="PRJ11"/>
      <c r="PRK11"/>
      <c r="PRL11"/>
      <c r="PRM11"/>
      <c r="PRN11"/>
      <c r="PRO11"/>
      <c r="PRP11"/>
      <c r="PRQ11"/>
      <c r="PRR11"/>
      <c r="PRS11"/>
      <c r="PRT11"/>
      <c r="PRU11"/>
      <c r="PRV11"/>
      <c r="PRW11"/>
      <c r="PRX11"/>
      <c r="PRY11"/>
      <c r="PRZ11"/>
      <c r="PSA11"/>
      <c r="PSB11"/>
      <c r="PSC11"/>
      <c r="PSD11"/>
      <c r="PSE11"/>
      <c r="PSF11"/>
      <c r="PSG11"/>
      <c r="PSH11"/>
      <c r="PSI11"/>
      <c r="PSJ11"/>
      <c r="PSK11"/>
      <c r="PSL11"/>
      <c r="PSM11"/>
      <c r="PSN11"/>
      <c r="PSO11"/>
      <c r="PSP11"/>
      <c r="PSQ11"/>
      <c r="PSR11"/>
      <c r="PSS11"/>
      <c r="PST11"/>
      <c r="PSU11"/>
      <c r="PSV11"/>
      <c r="PSW11"/>
      <c r="PSX11"/>
      <c r="PSY11"/>
      <c r="PSZ11"/>
      <c r="PTA11"/>
      <c r="PTB11"/>
      <c r="PTC11"/>
      <c r="PTD11"/>
      <c r="PTE11"/>
      <c r="PTF11"/>
      <c r="PTG11"/>
      <c r="PTH11"/>
      <c r="PTI11"/>
      <c r="PTJ11"/>
      <c r="PTK11"/>
      <c r="PTL11"/>
      <c r="PTM11"/>
      <c r="PTN11"/>
      <c r="PTO11"/>
      <c r="PTP11"/>
      <c r="PTQ11"/>
      <c r="PTR11"/>
      <c r="PTS11"/>
      <c r="PTT11"/>
      <c r="PTU11"/>
      <c r="PTV11"/>
      <c r="PTW11"/>
      <c r="PTX11"/>
      <c r="PTY11"/>
      <c r="PTZ11"/>
      <c r="PUA11"/>
      <c r="PUB11"/>
      <c r="PUC11"/>
      <c r="PUD11"/>
      <c r="PUE11"/>
      <c r="PUF11"/>
      <c r="PUG11"/>
      <c r="PUH11"/>
      <c r="PUI11"/>
      <c r="PUJ11"/>
      <c r="PUK11"/>
      <c r="PUL11"/>
      <c r="PUM11"/>
      <c r="PUN11"/>
      <c r="PUO11"/>
      <c r="PUP11"/>
      <c r="PUQ11"/>
      <c r="PUR11"/>
      <c r="PUS11"/>
      <c r="PUT11"/>
      <c r="PUU11"/>
      <c r="PUV11"/>
      <c r="PUW11"/>
      <c r="PUX11"/>
      <c r="PUY11"/>
      <c r="PUZ11"/>
      <c r="PVA11"/>
      <c r="PVB11"/>
      <c r="PVC11"/>
      <c r="PVD11"/>
      <c r="PVE11"/>
      <c r="PVF11"/>
      <c r="PVG11"/>
      <c r="PVH11"/>
      <c r="PVI11"/>
      <c r="PVJ11"/>
      <c r="PVK11"/>
      <c r="PVL11"/>
      <c r="PVM11"/>
      <c r="PVN11"/>
      <c r="PVO11"/>
      <c r="PVP11"/>
      <c r="PVQ11"/>
      <c r="PVR11"/>
      <c r="PVS11"/>
      <c r="PVT11"/>
      <c r="PVU11"/>
      <c r="PVV11"/>
      <c r="PVW11"/>
      <c r="PVX11"/>
      <c r="PVY11"/>
      <c r="PVZ11"/>
      <c r="PWA11"/>
      <c r="PWB11"/>
      <c r="PWC11"/>
      <c r="PWD11"/>
      <c r="PWE11"/>
      <c r="PWF11"/>
      <c r="PWG11"/>
      <c r="PWH11"/>
      <c r="PWI11"/>
      <c r="PWJ11"/>
      <c r="PWK11"/>
      <c r="PWL11"/>
      <c r="PWM11"/>
      <c r="PWN11"/>
      <c r="PWO11"/>
      <c r="PWP11"/>
      <c r="PWQ11"/>
      <c r="PWR11"/>
      <c r="PWS11"/>
      <c r="PWT11"/>
      <c r="PWU11"/>
      <c r="PWV11"/>
      <c r="PWW11"/>
      <c r="PWX11"/>
      <c r="PWY11"/>
      <c r="PWZ11"/>
      <c r="PXA11"/>
      <c r="PXB11"/>
      <c r="PXC11"/>
      <c r="PXD11"/>
      <c r="PXE11"/>
      <c r="PXF11"/>
      <c r="PXG11"/>
      <c r="PXH11"/>
      <c r="PXI11"/>
      <c r="PXJ11"/>
      <c r="PXK11"/>
      <c r="PXL11"/>
      <c r="PXM11"/>
      <c r="PXN11"/>
      <c r="PXO11"/>
      <c r="PXP11"/>
      <c r="PXQ11"/>
      <c r="PXR11"/>
      <c r="PXS11"/>
      <c r="PXT11"/>
      <c r="PXU11"/>
      <c r="PXV11"/>
      <c r="PXW11"/>
      <c r="PXX11"/>
      <c r="PXY11"/>
      <c r="PXZ11"/>
      <c r="PYA11"/>
      <c r="PYB11"/>
      <c r="PYC11"/>
      <c r="PYD11"/>
      <c r="PYE11"/>
      <c r="PYF11"/>
      <c r="PYG11"/>
      <c r="PYH11"/>
      <c r="PYI11"/>
      <c r="PYJ11"/>
      <c r="PYK11"/>
      <c r="PYL11"/>
      <c r="PYM11"/>
      <c r="PYN11"/>
      <c r="PYO11"/>
      <c r="PYP11"/>
      <c r="PYQ11"/>
      <c r="PYR11"/>
      <c r="PYS11"/>
      <c r="PYT11"/>
      <c r="PYU11"/>
      <c r="PYV11"/>
      <c r="PYW11"/>
      <c r="PYX11"/>
      <c r="PYY11"/>
      <c r="PYZ11"/>
      <c r="PZA11"/>
      <c r="PZB11"/>
      <c r="PZC11"/>
      <c r="PZD11"/>
      <c r="PZE11"/>
      <c r="PZF11"/>
      <c r="PZG11"/>
      <c r="PZH11"/>
      <c r="PZI11"/>
      <c r="PZJ11"/>
      <c r="PZK11"/>
      <c r="PZL11"/>
      <c r="PZM11"/>
      <c r="PZN11"/>
      <c r="PZO11"/>
      <c r="PZP11"/>
      <c r="PZQ11"/>
      <c r="PZR11"/>
      <c r="PZS11"/>
      <c r="PZT11"/>
      <c r="PZU11"/>
      <c r="PZV11"/>
      <c r="PZW11"/>
      <c r="PZX11"/>
      <c r="PZY11"/>
      <c r="PZZ11"/>
      <c r="QAA11"/>
      <c r="QAB11"/>
      <c r="QAC11"/>
      <c r="QAD11"/>
      <c r="QAE11"/>
      <c r="QAF11"/>
      <c r="QAG11"/>
      <c r="QAH11"/>
      <c r="QAI11"/>
      <c r="QAJ11"/>
      <c r="QAK11"/>
      <c r="QAL11"/>
      <c r="QAM11"/>
      <c r="QAN11"/>
      <c r="QAO11"/>
      <c r="QAP11"/>
      <c r="QAQ11"/>
      <c r="QAR11"/>
      <c r="QAS11"/>
      <c r="QAT11"/>
      <c r="QAU11"/>
      <c r="QAV11"/>
      <c r="QAW11"/>
      <c r="QAX11"/>
      <c r="QAY11"/>
      <c r="QAZ11"/>
      <c r="QBA11"/>
      <c r="QBB11"/>
      <c r="QBC11"/>
      <c r="QBD11"/>
      <c r="QBE11"/>
      <c r="QBF11"/>
      <c r="QBG11"/>
      <c r="QBH11"/>
      <c r="QBI11"/>
      <c r="QBJ11"/>
      <c r="QBK11"/>
      <c r="QBL11"/>
      <c r="QBM11"/>
      <c r="QBN11"/>
      <c r="QBO11"/>
      <c r="QBP11"/>
      <c r="QBQ11"/>
      <c r="QBR11"/>
      <c r="QBS11"/>
      <c r="QBT11"/>
      <c r="QBU11"/>
      <c r="QBV11"/>
      <c r="QBW11"/>
      <c r="QBX11"/>
      <c r="QBY11"/>
      <c r="QBZ11"/>
      <c r="QCA11"/>
      <c r="QCB11"/>
      <c r="QCC11"/>
      <c r="QCD11"/>
      <c r="QCE11"/>
      <c r="QCF11"/>
      <c r="QCG11"/>
      <c r="QCH11"/>
      <c r="QCI11"/>
      <c r="QCJ11"/>
      <c r="QCK11"/>
      <c r="QCL11"/>
      <c r="QCM11"/>
      <c r="QCN11"/>
      <c r="QCO11"/>
      <c r="QCP11"/>
      <c r="QCQ11"/>
      <c r="QCR11"/>
      <c r="QCS11"/>
      <c r="QCT11"/>
      <c r="QCU11"/>
      <c r="QCV11"/>
      <c r="QCW11"/>
      <c r="QCX11"/>
      <c r="QCY11"/>
      <c r="QCZ11"/>
      <c r="QDA11"/>
      <c r="QDB11"/>
      <c r="QDC11"/>
      <c r="QDD11"/>
      <c r="QDE11"/>
      <c r="QDF11"/>
      <c r="QDG11"/>
      <c r="QDH11"/>
      <c r="QDI11"/>
      <c r="QDJ11"/>
      <c r="QDK11"/>
      <c r="QDL11"/>
      <c r="QDM11"/>
      <c r="QDN11"/>
      <c r="QDO11"/>
      <c r="QDP11"/>
      <c r="QDQ11"/>
      <c r="QDR11"/>
      <c r="QDS11"/>
      <c r="QDT11"/>
      <c r="QDU11"/>
      <c r="QDV11"/>
      <c r="QDW11"/>
      <c r="QDX11"/>
      <c r="QDY11"/>
      <c r="QDZ11"/>
      <c r="QEA11"/>
      <c r="QEB11"/>
      <c r="QEC11"/>
      <c r="QED11"/>
      <c r="QEE11"/>
      <c r="QEF11"/>
      <c r="QEG11"/>
      <c r="QEH11"/>
      <c r="QEI11"/>
      <c r="QEJ11"/>
      <c r="QEK11"/>
      <c r="QEL11"/>
      <c r="QEM11"/>
      <c r="QEN11"/>
      <c r="QEO11"/>
      <c r="QEP11"/>
      <c r="QEQ11"/>
      <c r="QER11"/>
      <c r="QES11"/>
      <c r="QET11"/>
      <c r="QEU11"/>
      <c r="QEV11"/>
      <c r="QEW11"/>
      <c r="QEX11"/>
      <c r="QEY11"/>
      <c r="QEZ11"/>
      <c r="QFA11"/>
      <c r="QFB11"/>
      <c r="QFC11"/>
      <c r="QFD11"/>
      <c r="QFE11"/>
      <c r="QFF11"/>
      <c r="QFG11"/>
      <c r="QFH11"/>
      <c r="QFI11"/>
      <c r="QFJ11"/>
      <c r="QFK11"/>
      <c r="QFL11"/>
      <c r="QFM11"/>
      <c r="QFN11"/>
      <c r="QFO11"/>
      <c r="QFP11"/>
      <c r="QFQ11"/>
      <c r="QFR11"/>
      <c r="QFS11"/>
      <c r="QFT11"/>
      <c r="QFU11"/>
      <c r="QFV11"/>
      <c r="QFW11"/>
      <c r="QFX11"/>
      <c r="QFY11"/>
      <c r="QFZ11"/>
      <c r="QGA11"/>
      <c r="QGB11"/>
      <c r="QGC11"/>
      <c r="QGD11"/>
      <c r="QGE11"/>
      <c r="QGF11"/>
      <c r="QGG11"/>
      <c r="QGH11"/>
      <c r="QGI11"/>
      <c r="QGJ11"/>
      <c r="QGK11"/>
      <c r="QGL11"/>
      <c r="QGM11"/>
      <c r="QGN11"/>
      <c r="QGO11"/>
      <c r="QGP11"/>
      <c r="QGQ11"/>
      <c r="QGR11"/>
      <c r="QGS11"/>
      <c r="QGT11"/>
      <c r="QGU11"/>
      <c r="QGV11"/>
      <c r="QGW11"/>
      <c r="QGX11"/>
      <c r="QGY11"/>
      <c r="QGZ11"/>
      <c r="QHA11"/>
      <c r="QHB11"/>
      <c r="QHC11"/>
      <c r="QHD11"/>
      <c r="QHE11"/>
      <c r="QHF11"/>
      <c r="QHG11"/>
      <c r="QHH11"/>
      <c r="QHI11"/>
      <c r="QHJ11"/>
      <c r="QHK11"/>
      <c r="QHL11"/>
      <c r="QHM11"/>
      <c r="QHN11"/>
      <c r="QHO11"/>
      <c r="QHP11"/>
      <c r="QHQ11"/>
      <c r="QHR11"/>
      <c r="QHS11"/>
      <c r="QHT11"/>
      <c r="QHU11"/>
      <c r="QHV11"/>
      <c r="QHW11"/>
      <c r="QHX11"/>
      <c r="QHY11"/>
      <c r="QHZ11"/>
      <c r="QIA11"/>
      <c r="QIB11"/>
      <c r="QIC11"/>
      <c r="QID11"/>
      <c r="QIE11"/>
      <c r="QIF11"/>
      <c r="QIG11"/>
      <c r="QIH11"/>
      <c r="QII11"/>
      <c r="QIJ11"/>
      <c r="QIK11"/>
      <c r="QIL11"/>
      <c r="QIM11"/>
      <c r="QIN11"/>
      <c r="QIO11"/>
      <c r="QIP11"/>
      <c r="QIQ11"/>
      <c r="QIR11"/>
      <c r="QIS11"/>
      <c r="QIT11"/>
      <c r="QIU11"/>
      <c r="QIV11"/>
      <c r="QIW11"/>
      <c r="QIX11"/>
      <c r="QIY11"/>
      <c r="QIZ11"/>
      <c r="QJA11"/>
      <c r="QJB11"/>
      <c r="QJC11"/>
      <c r="QJD11"/>
      <c r="QJE11"/>
      <c r="QJF11"/>
      <c r="QJG11"/>
      <c r="QJH11"/>
      <c r="QJI11"/>
      <c r="QJJ11"/>
      <c r="QJK11"/>
      <c r="QJL11"/>
      <c r="QJM11"/>
      <c r="QJN11"/>
      <c r="QJO11"/>
      <c r="QJP11"/>
      <c r="QJQ11"/>
      <c r="QJR11"/>
      <c r="QJS11"/>
      <c r="QJT11"/>
      <c r="QJU11"/>
      <c r="QJV11"/>
      <c r="QJW11"/>
      <c r="QJX11"/>
      <c r="QJY11"/>
      <c r="QJZ11"/>
      <c r="QKA11"/>
      <c r="QKB11"/>
      <c r="QKC11"/>
      <c r="QKD11"/>
      <c r="QKE11"/>
      <c r="QKF11"/>
      <c r="QKG11"/>
      <c r="QKH11"/>
      <c r="QKI11"/>
      <c r="QKJ11"/>
      <c r="QKK11"/>
      <c r="QKL11"/>
      <c r="QKM11"/>
      <c r="QKN11"/>
      <c r="QKO11"/>
      <c r="QKP11"/>
      <c r="QKQ11"/>
      <c r="QKR11"/>
      <c r="QKS11"/>
      <c r="QKT11"/>
      <c r="QKU11"/>
      <c r="QKV11"/>
      <c r="QKW11"/>
      <c r="QKX11"/>
      <c r="QKY11"/>
      <c r="QKZ11"/>
      <c r="QLA11"/>
      <c r="QLB11"/>
      <c r="QLC11"/>
      <c r="QLD11"/>
      <c r="QLE11"/>
      <c r="QLF11"/>
      <c r="QLG11"/>
      <c r="QLH11"/>
      <c r="QLI11"/>
      <c r="QLJ11"/>
      <c r="QLK11"/>
      <c r="QLL11"/>
      <c r="QLM11"/>
      <c r="QLN11"/>
      <c r="QLO11"/>
      <c r="QLP11"/>
      <c r="QLQ11"/>
      <c r="QLR11"/>
      <c r="QLS11"/>
      <c r="QLT11"/>
      <c r="QLU11"/>
      <c r="QLV11"/>
      <c r="QLW11"/>
      <c r="QLX11"/>
      <c r="QLY11"/>
      <c r="QLZ11"/>
      <c r="QMA11"/>
      <c r="QMB11"/>
      <c r="QMC11"/>
      <c r="QMD11"/>
      <c r="QME11"/>
      <c r="QMF11"/>
      <c r="QMG11"/>
      <c r="QMH11"/>
      <c r="QMI11"/>
      <c r="QMJ11"/>
      <c r="QMK11"/>
      <c r="QML11"/>
      <c r="QMM11"/>
      <c r="QMN11"/>
      <c r="QMO11"/>
      <c r="QMP11"/>
      <c r="QMQ11"/>
      <c r="QMR11"/>
      <c r="QMS11"/>
      <c r="QMT11"/>
      <c r="QMU11"/>
      <c r="QMV11"/>
      <c r="QMW11"/>
      <c r="QMX11"/>
      <c r="QMY11"/>
      <c r="QMZ11"/>
      <c r="QNA11"/>
      <c r="QNB11"/>
      <c r="QNC11"/>
      <c r="QND11"/>
      <c r="QNE11"/>
      <c r="QNF11"/>
      <c r="QNG11"/>
      <c r="QNH11"/>
      <c r="QNI11"/>
      <c r="QNJ11"/>
      <c r="QNK11"/>
      <c r="QNL11"/>
      <c r="QNM11"/>
      <c r="QNN11"/>
      <c r="QNO11"/>
      <c r="QNP11"/>
      <c r="QNQ11"/>
      <c r="QNR11"/>
      <c r="QNS11"/>
      <c r="QNT11"/>
      <c r="QNU11"/>
      <c r="QNV11"/>
      <c r="QNW11"/>
      <c r="QNX11"/>
      <c r="QNY11"/>
      <c r="QNZ11"/>
      <c r="QOA11"/>
      <c r="QOB11"/>
      <c r="QOC11"/>
      <c r="QOD11"/>
      <c r="QOE11"/>
      <c r="QOF11"/>
      <c r="QOG11"/>
      <c r="QOH11"/>
      <c r="QOI11"/>
      <c r="QOJ11"/>
      <c r="QOK11"/>
      <c r="QOL11"/>
      <c r="QOM11"/>
      <c r="QON11"/>
      <c r="QOO11"/>
      <c r="QOP11"/>
      <c r="QOQ11"/>
      <c r="QOR11"/>
      <c r="QOS11"/>
      <c r="QOT11"/>
      <c r="QOU11"/>
      <c r="QOV11"/>
      <c r="QOW11"/>
      <c r="QOX11"/>
      <c r="QOY11"/>
      <c r="QOZ11"/>
      <c r="QPA11"/>
      <c r="QPB11"/>
      <c r="QPC11"/>
      <c r="QPD11"/>
      <c r="QPE11"/>
      <c r="QPF11"/>
      <c r="QPG11"/>
      <c r="QPH11"/>
      <c r="QPI11"/>
      <c r="QPJ11"/>
      <c r="QPK11"/>
      <c r="QPL11"/>
      <c r="QPM11"/>
      <c r="QPN11"/>
      <c r="QPO11"/>
      <c r="QPP11"/>
      <c r="QPQ11"/>
      <c r="QPR11"/>
      <c r="QPS11"/>
      <c r="QPT11"/>
      <c r="QPU11"/>
      <c r="QPV11"/>
      <c r="QPW11"/>
      <c r="QPX11"/>
      <c r="QPY11"/>
      <c r="QPZ11"/>
      <c r="QQA11"/>
      <c r="QQB11"/>
      <c r="QQC11"/>
      <c r="QQD11"/>
      <c r="QQE11"/>
      <c r="QQF11"/>
      <c r="QQG11"/>
      <c r="QQH11"/>
      <c r="QQI11"/>
      <c r="QQJ11"/>
      <c r="QQK11"/>
      <c r="QQL11"/>
      <c r="QQM11"/>
      <c r="QQN11"/>
      <c r="QQO11"/>
      <c r="QQP11"/>
      <c r="QQQ11"/>
      <c r="QQR11"/>
      <c r="QQS11"/>
      <c r="QQT11"/>
      <c r="QQU11"/>
      <c r="QQV11"/>
      <c r="QQW11"/>
      <c r="QQX11"/>
      <c r="QQY11"/>
      <c r="QQZ11"/>
      <c r="QRA11"/>
      <c r="QRB11"/>
      <c r="QRC11"/>
      <c r="QRD11"/>
      <c r="QRE11"/>
      <c r="QRF11"/>
      <c r="QRG11"/>
      <c r="QRH11"/>
      <c r="QRI11"/>
      <c r="QRJ11"/>
      <c r="QRK11"/>
      <c r="QRL11"/>
      <c r="QRM11"/>
      <c r="QRN11"/>
      <c r="QRO11"/>
      <c r="QRP11"/>
      <c r="QRQ11"/>
      <c r="QRR11"/>
      <c r="QRS11"/>
      <c r="QRT11"/>
      <c r="QRU11"/>
      <c r="QRV11"/>
      <c r="QRW11"/>
      <c r="QRX11"/>
      <c r="QRY11"/>
      <c r="QRZ11"/>
      <c r="QSA11"/>
      <c r="QSB11"/>
      <c r="QSC11"/>
      <c r="QSD11"/>
      <c r="QSE11"/>
      <c r="QSF11"/>
      <c r="QSG11"/>
      <c r="QSH11"/>
      <c r="QSI11"/>
      <c r="QSJ11"/>
      <c r="QSK11"/>
      <c r="QSL11"/>
      <c r="QSM11"/>
      <c r="QSN11"/>
      <c r="QSO11"/>
      <c r="QSP11"/>
      <c r="QSQ11"/>
      <c r="QSR11"/>
      <c r="QSS11"/>
      <c r="QST11"/>
      <c r="QSU11"/>
      <c r="QSV11"/>
      <c r="QSW11"/>
      <c r="QSX11"/>
      <c r="QSY11"/>
      <c r="QSZ11"/>
      <c r="QTA11"/>
      <c r="QTB11"/>
      <c r="QTC11"/>
      <c r="QTD11"/>
      <c r="QTE11"/>
      <c r="QTF11"/>
      <c r="QTG11"/>
      <c r="QTH11"/>
      <c r="QTI11"/>
      <c r="QTJ11"/>
      <c r="QTK11"/>
      <c r="QTL11"/>
      <c r="QTM11"/>
      <c r="QTN11"/>
      <c r="QTO11"/>
      <c r="QTP11"/>
      <c r="QTQ11"/>
      <c r="QTR11"/>
      <c r="QTS11"/>
      <c r="QTT11"/>
      <c r="QTU11"/>
      <c r="QTV11"/>
      <c r="QTW11"/>
      <c r="QTX11"/>
      <c r="QTY11"/>
      <c r="QTZ11"/>
      <c r="QUA11"/>
      <c r="QUB11"/>
      <c r="QUC11"/>
      <c r="QUD11"/>
      <c r="QUE11"/>
      <c r="QUF11"/>
      <c r="QUG11"/>
      <c r="QUH11"/>
      <c r="QUI11"/>
      <c r="QUJ11"/>
      <c r="QUK11"/>
      <c r="QUL11"/>
      <c r="QUM11"/>
      <c r="QUN11"/>
      <c r="QUO11"/>
      <c r="QUP11"/>
      <c r="QUQ11"/>
      <c r="QUR11"/>
      <c r="QUS11"/>
      <c r="QUT11"/>
      <c r="QUU11"/>
      <c r="QUV11"/>
      <c r="QUW11"/>
      <c r="QUX11"/>
      <c r="QUY11"/>
      <c r="QUZ11"/>
      <c r="QVA11"/>
      <c r="QVB11"/>
      <c r="QVC11"/>
      <c r="QVD11"/>
      <c r="QVE11"/>
      <c r="QVF11"/>
      <c r="QVG11"/>
      <c r="QVH11"/>
      <c r="QVI11"/>
      <c r="QVJ11"/>
      <c r="QVK11"/>
      <c r="QVL11"/>
      <c r="QVM11"/>
      <c r="QVN11"/>
      <c r="QVO11"/>
      <c r="QVP11"/>
      <c r="QVQ11"/>
      <c r="QVR11"/>
      <c r="QVS11"/>
      <c r="QVT11"/>
      <c r="QVU11"/>
      <c r="QVV11"/>
      <c r="QVW11"/>
      <c r="QVX11"/>
      <c r="QVY11"/>
      <c r="QVZ11"/>
      <c r="QWA11"/>
      <c r="QWB11"/>
      <c r="QWC11"/>
      <c r="QWD11"/>
      <c r="QWE11"/>
      <c r="QWF11"/>
      <c r="QWG11"/>
      <c r="QWH11"/>
      <c r="QWI11"/>
      <c r="QWJ11"/>
      <c r="QWK11"/>
      <c r="QWL11"/>
      <c r="QWM11"/>
      <c r="QWN11"/>
      <c r="QWO11"/>
      <c r="QWP11"/>
      <c r="QWQ11"/>
      <c r="QWR11"/>
      <c r="QWS11"/>
      <c r="QWT11"/>
      <c r="QWU11"/>
      <c r="QWV11"/>
      <c r="QWW11"/>
      <c r="QWX11"/>
      <c r="QWY11"/>
      <c r="QWZ11"/>
      <c r="QXA11"/>
      <c r="QXB11"/>
      <c r="QXC11"/>
      <c r="QXD11"/>
      <c r="QXE11"/>
      <c r="QXF11"/>
      <c r="QXG11"/>
      <c r="QXH11"/>
      <c r="QXI11"/>
      <c r="QXJ11"/>
      <c r="QXK11"/>
      <c r="QXL11"/>
      <c r="QXM11"/>
      <c r="QXN11"/>
      <c r="QXO11"/>
      <c r="QXP11"/>
      <c r="QXQ11"/>
      <c r="QXR11"/>
      <c r="QXS11"/>
      <c r="QXT11"/>
      <c r="QXU11"/>
      <c r="QXV11"/>
      <c r="QXW11"/>
      <c r="QXX11"/>
      <c r="QXY11"/>
      <c r="QXZ11"/>
      <c r="QYA11"/>
      <c r="QYB11"/>
      <c r="QYC11"/>
      <c r="QYD11"/>
      <c r="QYE11"/>
      <c r="QYF11"/>
      <c r="QYG11"/>
      <c r="QYH11"/>
      <c r="QYI11"/>
      <c r="QYJ11"/>
      <c r="QYK11"/>
      <c r="QYL11"/>
      <c r="QYM11"/>
      <c r="QYN11"/>
      <c r="QYO11"/>
      <c r="QYP11"/>
      <c r="QYQ11"/>
      <c r="QYR11"/>
      <c r="QYS11"/>
      <c r="QYT11"/>
      <c r="QYU11"/>
      <c r="QYV11"/>
      <c r="QYW11"/>
      <c r="QYX11"/>
      <c r="QYY11"/>
      <c r="QYZ11"/>
      <c r="QZA11"/>
      <c r="QZB11"/>
      <c r="QZC11"/>
      <c r="QZD11"/>
      <c r="QZE11"/>
      <c r="QZF11"/>
      <c r="QZG11"/>
      <c r="QZH11"/>
      <c r="QZI11"/>
      <c r="QZJ11"/>
      <c r="QZK11"/>
      <c r="QZL11"/>
      <c r="QZM11"/>
      <c r="QZN11"/>
      <c r="QZO11"/>
      <c r="QZP11"/>
      <c r="QZQ11"/>
      <c r="QZR11"/>
      <c r="QZS11"/>
      <c r="QZT11"/>
      <c r="QZU11"/>
      <c r="QZV11"/>
      <c r="QZW11"/>
      <c r="QZX11"/>
      <c r="QZY11"/>
      <c r="QZZ11"/>
      <c r="RAA11"/>
      <c r="RAB11"/>
      <c r="RAC11"/>
      <c r="RAD11"/>
      <c r="RAE11"/>
      <c r="RAF11"/>
      <c r="RAG11"/>
      <c r="RAH11"/>
      <c r="RAI11"/>
      <c r="RAJ11"/>
      <c r="RAK11"/>
      <c r="RAL11"/>
      <c r="RAM11"/>
      <c r="RAN11"/>
      <c r="RAO11"/>
      <c r="RAP11"/>
      <c r="RAQ11"/>
      <c r="RAR11"/>
      <c r="RAS11"/>
      <c r="RAT11"/>
      <c r="RAU11"/>
      <c r="RAV11"/>
      <c r="RAW11"/>
      <c r="RAX11"/>
      <c r="RAY11"/>
      <c r="RAZ11"/>
      <c r="RBA11"/>
      <c r="RBB11"/>
      <c r="RBC11"/>
      <c r="RBD11"/>
      <c r="RBE11"/>
      <c r="RBF11"/>
      <c r="RBG11"/>
      <c r="RBH11"/>
      <c r="RBI11"/>
      <c r="RBJ11"/>
      <c r="RBK11"/>
      <c r="RBL11"/>
      <c r="RBM11"/>
      <c r="RBN11"/>
      <c r="RBO11"/>
      <c r="RBP11"/>
      <c r="RBQ11"/>
      <c r="RBR11"/>
      <c r="RBS11"/>
      <c r="RBT11"/>
      <c r="RBU11"/>
      <c r="RBV11"/>
      <c r="RBW11"/>
      <c r="RBX11"/>
      <c r="RBY11"/>
      <c r="RBZ11"/>
      <c r="RCA11"/>
      <c r="RCB11"/>
      <c r="RCC11"/>
      <c r="RCD11"/>
      <c r="RCE11"/>
      <c r="RCF11"/>
      <c r="RCG11"/>
      <c r="RCH11"/>
      <c r="RCI11"/>
      <c r="RCJ11"/>
      <c r="RCK11"/>
      <c r="RCL11"/>
      <c r="RCM11"/>
      <c r="RCN11"/>
      <c r="RCO11"/>
      <c r="RCP11"/>
      <c r="RCQ11"/>
      <c r="RCR11"/>
      <c r="RCS11"/>
      <c r="RCT11"/>
      <c r="RCU11"/>
      <c r="RCV11"/>
      <c r="RCW11"/>
      <c r="RCX11"/>
      <c r="RCY11"/>
      <c r="RCZ11"/>
      <c r="RDA11"/>
      <c r="RDB11"/>
      <c r="RDC11"/>
      <c r="RDD11"/>
      <c r="RDE11"/>
      <c r="RDF11"/>
      <c r="RDG11"/>
      <c r="RDH11"/>
      <c r="RDI11"/>
      <c r="RDJ11"/>
      <c r="RDK11"/>
      <c r="RDL11"/>
      <c r="RDM11"/>
      <c r="RDN11"/>
      <c r="RDO11"/>
      <c r="RDP11"/>
      <c r="RDQ11"/>
      <c r="RDR11"/>
      <c r="RDS11"/>
      <c r="RDT11"/>
      <c r="RDU11"/>
      <c r="RDV11"/>
      <c r="RDW11"/>
      <c r="RDX11"/>
      <c r="RDY11"/>
      <c r="RDZ11"/>
      <c r="REA11"/>
      <c r="REB11"/>
      <c r="REC11"/>
      <c r="RED11"/>
      <c r="REE11"/>
      <c r="REF11"/>
      <c r="REG11"/>
      <c r="REH11"/>
      <c r="REI11"/>
      <c r="REJ11"/>
      <c r="REK11"/>
      <c r="REL11"/>
      <c r="REM11"/>
      <c r="REN11"/>
      <c r="REO11"/>
      <c r="REP11"/>
      <c r="REQ11"/>
      <c r="RER11"/>
      <c r="RES11"/>
      <c r="RET11"/>
      <c r="REU11"/>
      <c r="REV11"/>
      <c r="REW11"/>
      <c r="REX11"/>
      <c r="REY11"/>
      <c r="REZ11"/>
      <c r="RFA11"/>
      <c r="RFB11"/>
      <c r="RFC11"/>
      <c r="RFD11"/>
      <c r="RFE11"/>
      <c r="RFF11"/>
      <c r="RFG11"/>
      <c r="RFH11"/>
      <c r="RFI11"/>
      <c r="RFJ11"/>
      <c r="RFK11"/>
      <c r="RFL11"/>
      <c r="RFM11"/>
      <c r="RFN11"/>
      <c r="RFO11"/>
      <c r="RFP11"/>
      <c r="RFQ11"/>
      <c r="RFR11"/>
      <c r="RFS11"/>
      <c r="RFT11"/>
      <c r="RFU11"/>
      <c r="RFV11"/>
      <c r="RFW11"/>
      <c r="RFX11"/>
      <c r="RFY11"/>
      <c r="RFZ11"/>
      <c r="RGA11"/>
      <c r="RGB11"/>
      <c r="RGC11"/>
      <c r="RGD11"/>
      <c r="RGE11"/>
      <c r="RGF11"/>
      <c r="RGG11"/>
      <c r="RGH11"/>
      <c r="RGI11"/>
      <c r="RGJ11"/>
      <c r="RGK11"/>
      <c r="RGL11"/>
      <c r="RGM11"/>
      <c r="RGN11"/>
      <c r="RGO11"/>
      <c r="RGP11"/>
      <c r="RGQ11"/>
      <c r="RGR11"/>
      <c r="RGS11"/>
      <c r="RGT11"/>
      <c r="RGU11"/>
      <c r="RGV11"/>
      <c r="RGW11"/>
      <c r="RGX11"/>
      <c r="RGY11"/>
      <c r="RGZ11"/>
      <c r="RHA11"/>
      <c r="RHB11"/>
      <c r="RHC11"/>
      <c r="RHD11"/>
      <c r="RHE11"/>
      <c r="RHF11"/>
      <c r="RHG11"/>
      <c r="RHH11"/>
      <c r="RHI11"/>
      <c r="RHJ11"/>
      <c r="RHK11"/>
      <c r="RHL11"/>
      <c r="RHM11"/>
      <c r="RHN11"/>
      <c r="RHO11"/>
      <c r="RHP11"/>
      <c r="RHQ11"/>
      <c r="RHR11"/>
      <c r="RHS11"/>
      <c r="RHT11"/>
      <c r="RHU11"/>
      <c r="RHV11"/>
      <c r="RHW11"/>
      <c r="RHX11"/>
      <c r="RHY11"/>
      <c r="RHZ11"/>
      <c r="RIA11"/>
      <c r="RIB11"/>
      <c r="RIC11"/>
      <c r="RID11"/>
      <c r="RIE11"/>
      <c r="RIF11"/>
      <c r="RIG11"/>
      <c r="RIH11"/>
      <c r="RII11"/>
      <c r="RIJ11"/>
      <c r="RIK11"/>
      <c r="RIL11"/>
      <c r="RIM11"/>
      <c r="RIN11"/>
      <c r="RIO11"/>
      <c r="RIP11"/>
      <c r="RIQ11"/>
      <c r="RIR11"/>
      <c r="RIS11"/>
      <c r="RIT11"/>
      <c r="RIU11"/>
      <c r="RIV11"/>
      <c r="RIW11"/>
      <c r="RIX11"/>
      <c r="RIY11"/>
      <c r="RIZ11"/>
      <c r="RJA11"/>
      <c r="RJB11"/>
      <c r="RJC11"/>
      <c r="RJD11"/>
      <c r="RJE11"/>
      <c r="RJF11"/>
      <c r="RJG11"/>
      <c r="RJH11"/>
      <c r="RJI11"/>
      <c r="RJJ11"/>
      <c r="RJK11"/>
      <c r="RJL11"/>
      <c r="RJM11"/>
      <c r="RJN11"/>
      <c r="RJO11"/>
      <c r="RJP11"/>
      <c r="RJQ11"/>
      <c r="RJR11"/>
      <c r="RJS11"/>
      <c r="RJT11"/>
      <c r="RJU11"/>
      <c r="RJV11"/>
      <c r="RJW11"/>
      <c r="RJX11"/>
      <c r="RJY11"/>
      <c r="RJZ11"/>
      <c r="RKA11"/>
      <c r="RKB11"/>
      <c r="RKC11"/>
      <c r="RKD11"/>
      <c r="RKE11"/>
      <c r="RKF11"/>
      <c r="RKG11"/>
      <c r="RKH11"/>
      <c r="RKI11"/>
      <c r="RKJ11"/>
      <c r="RKK11"/>
      <c r="RKL11"/>
      <c r="RKM11"/>
      <c r="RKN11"/>
      <c r="RKO11"/>
      <c r="RKP11"/>
      <c r="RKQ11"/>
      <c r="RKR11"/>
      <c r="RKS11"/>
      <c r="RKT11"/>
      <c r="RKU11"/>
      <c r="RKV11"/>
      <c r="RKW11"/>
      <c r="RKX11"/>
      <c r="RKY11"/>
      <c r="RKZ11"/>
      <c r="RLA11"/>
      <c r="RLB11"/>
      <c r="RLC11"/>
      <c r="RLD11"/>
      <c r="RLE11"/>
      <c r="RLF11"/>
      <c r="RLG11"/>
      <c r="RLH11"/>
      <c r="RLI11"/>
      <c r="RLJ11"/>
      <c r="RLK11"/>
      <c r="RLL11"/>
      <c r="RLM11"/>
      <c r="RLN11"/>
      <c r="RLO11"/>
      <c r="RLP11"/>
      <c r="RLQ11"/>
      <c r="RLR11"/>
      <c r="RLS11"/>
      <c r="RLT11"/>
      <c r="RLU11"/>
      <c r="RLV11"/>
      <c r="RLW11"/>
      <c r="RLX11"/>
      <c r="RLY11"/>
      <c r="RLZ11"/>
      <c r="RMA11"/>
      <c r="RMB11"/>
      <c r="RMC11"/>
      <c r="RMD11"/>
      <c r="RME11"/>
      <c r="RMF11"/>
      <c r="RMG11"/>
      <c r="RMH11"/>
      <c r="RMI11"/>
      <c r="RMJ11"/>
      <c r="RMK11"/>
      <c r="RML11"/>
      <c r="RMM11"/>
      <c r="RMN11"/>
      <c r="RMO11"/>
      <c r="RMP11"/>
      <c r="RMQ11"/>
      <c r="RMR11"/>
      <c r="RMS11"/>
      <c r="RMT11"/>
      <c r="RMU11"/>
      <c r="RMV11"/>
      <c r="RMW11"/>
      <c r="RMX11"/>
      <c r="RMY11"/>
      <c r="RMZ11"/>
      <c r="RNA11"/>
      <c r="RNB11"/>
      <c r="RNC11"/>
      <c r="RND11"/>
      <c r="RNE11"/>
      <c r="RNF11"/>
      <c r="RNG11"/>
      <c r="RNH11"/>
      <c r="RNI11"/>
      <c r="RNJ11"/>
      <c r="RNK11"/>
      <c r="RNL11"/>
      <c r="RNM11"/>
      <c r="RNN11"/>
      <c r="RNO11"/>
      <c r="RNP11"/>
      <c r="RNQ11"/>
      <c r="RNR11"/>
      <c r="RNS11"/>
      <c r="RNT11"/>
      <c r="RNU11"/>
      <c r="RNV11"/>
      <c r="RNW11"/>
      <c r="RNX11"/>
      <c r="RNY11"/>
      <c r="RNZ11"/>
      <c r="ROA11"/>
      <c r="ROB11"/>
      <c r="ROC11"/>
      <c r="ROD11"/>
      <c r="ROE11"/>
      <c r="ROF11"/>
      <c r="ROG11"/>
      <c r="ROH11"/>
      <c r="ROI11"/>
      <c r="ROJ11"/>
      <c r="ROK11"/>
      <c r="ROL11"/>
      <c r="ROM11"/>
      <c r="RON11"/>
      <c r="ROO11"/>
      <c r="ROP11"/>
      <c r="ROQ11"/>
      <c r="ROR11"/>
      <c r="ROS11"/>
      <c r="ROT11"/>
      <c r="ROU11"/>
      <c r="ROV11"/>
      <c r="ROW11"/>
      <c r="ROX11"/>
      <c r="ROY11"/>
      <c r="ROZ11"/>
      <c r="RPA11"/>
      <c r="RPB11"/>
      <c r="RPC11"/>
      <c r="RPD11"/>
      <c r="RPE11"/>
      <c r="RPF11"/>
      <c r="RPG11"/>
      <c r="RPH11"/>
      <c r="RPI11"/>
      <c r="RPJ11"/>
      <c r="RPK11"/>
      <c r="RPL11"/>
      <c r="RPM11"/>
      <c r="RPN11"/>
      <c r="RPO11"/>
      <c r="RPP11"/>
      <c r="RPQ11"/>
      <c r="RPR11"/>
      <c r="RPS11"/>
      <c r="RPT11"/>
      <c r="RPU11"/>
      <c r="RPV11"/>
      <c r="RPW11"/>
      <c r="RPX11"/>
      <c r="RPY11"/>
      <c r="RPZ11"/>
      <c r="RQA11"/>
      <c r="RQB11"/>
      <c r="RQC11"/>
      <c r="RQD11"/>
      <c r="RQE11"/>
      <c r="RQF11"/>
      <c r="RQG11"/>
      <c r="RQH11"/>
      <c r="RQI11"/>
      <c r="RQJ11"/>
      <c r="RQK11"/>
      <c r="RQL11"/>
      <c r="RQM11"/>
      <c r="RQN11"/>
      <c r="RQO11"/>
      <c r="RQP11"/>
      <c r="RQQ11"/>
      <c r="RQR11"/>
      <c r="RQS11"/>
      <c r="RQT11"/>
      <c r="RQU11"/>
      <c r="RQV11"/>
      <c r="RQW11"/>
      <c r="RQX11"/>
      <c r="RQY11"/>
      <c r="RQZ11"/>
      <c r="RRA11"/>
      <c r="RRB11"/>
      <c r="RRC11"/>
      <c r="RRD11"/>
      <c r="RRE11"/>
      <c r="RRF11"/>
      <c r="RRG11"/>
      <c r="RRH11"/>
      <c r="RRI11"/>
      <c r="RRJ11"/>
      <c r="RRK11"/>
      <c r="RRL11"/>
      <c r="RRM11"/>
      <c r="RRN11"/>
      <c r="RRO11"/>
      <c r="RRP11"/>
      <c r="RRQ11"/>
      <c r="RRR11"/>
      <c r="RRS11"/>
      <c r="RRT11"/>
      <c r="RRU11"/>
      <c r="RRV11"/>
      <c r="RRW11"/>
      <c r="RRX11"/>
      <c r="RRY11"/>
      <c r="RRZ11"/>
      <c r="RSA11"/>
      <c r="RSB11"/>
      <c r="RSC11"/>
      <c r="RSD11"/>
      <c r="RSE11"/>
      <c r="RSF11"/>
      <c r="RSG11"/>
      <c r="RSH11"/>
      <c r="RSI11"/>
      <c r="RSJ11"/>
      <c r="RSK11"/>
      <c r="RSL11"/>
      <c r="RSM11"/>
      <c r="RSN11"/>
      <c r="RSO11"/>
      <c r="RSP11"/>
      <c r="RSQ11"/>
      <c r="RSR11"/>
      <c r="RSS11"/>
      <c r="RST11"/>
      <c r="RSU11"/>
      <c r="RSV11"/>
      <c r="RSW11"/>
      <c r="RSX11"/>
      <c r="RSY11"/>
      <c r="RSZ11"/>
      <c r="RTA11"/>
      <c r="RTB11"/>
      <c r="RTC11"/>
      <c r="RTD11"/>
      <c r="RTE11"/>
      <c r="RTF11"/>
      <c r="RTG11"/>
      <c r="RTH11"/>
      <c r="RTI11"/>
      <c r="RTJ11"/>
      <c r="RTK11"/>
      <c r="RTL11"/>
      <c r="RTM11"/>
      <c r="RTN11"/>
      <c r="RTO11"/>
      <c r="RTP11"/>
      <c r="RTQ11"/>
      <c r="RTR11"/>
      <c r="RTS11"/>
      <c r="RTT11"/>
      <c r="RTU11"/>
      <c r="RTV11"/>
      <c r="RTW11"/>
      <c r="RTX11"/>
      <c r="RTY11"/>
      <c r="RTZ11"/>
      <c r="RUA11"/>
      <c r="RUB11"/>
      <c r="RUC11"/>
      <c r="RUD11"/>
      <c r="RUE11"/>
      <c r="RUF11"/>
      <c r="RUG11"/>
      <c r="RUH11"/>
      <c r="RUI11"/>
      <c r="RUJ11"/>
      <c r="RUK11"/>
      <c r="RUL11"/>
      <c r="RUM11"/>
      <c r="RUN11"/>
      <c r="RUO11"/>
      <c r="RUP11"/>
      <c r="RUQ11"/>
      <c r="RUR11"/>
      <c r="RUS11"/>
      <c r="RUT11"/>
      <c r="RUU11"/>
      <c r="RUV11"/>
      <c r="RUW11"/>
      <c r="RUX11"/>
      <c r="RUY11"/>
      <c r="RUZ11"/>
      <c r="RVA11"/>
      <c r="RVB11"/>
      <c r="RVC11"/>
      <c r="RVD11"/>
      <c r="RVE11"/>
      <c r="RVF11"/>
      <c r="RVG11"/>
      <c r="RVH11"/>
      <c r="RVI11"/>
      <c r="RVJ11"/>
      <c r="RVK11"/>
      <c r="RVL11"/>
      <c r="RVM11"/>
      <c r="RVN11"/>
      <c r="RVO11"/>
      <c r="RVP11"/>
      <c r="RVQ11"/>
      <c r="RVR11"/>
      <c r="RVS11"/>
      <c r="RVT11"/>
      <c r="RVU11"/>
      <c r="RVV11"/>
      <c r="RVW11"/>
      <c r="RVX11"/>
      <c r="RVY11"/>
      <c r="RVZ11"/>
      <c r="RWA11"/>
      <c r="RWB11"/>
      <c r="RWC11"/>
      <c r="RWD11"/>
      <c r="RWE11"/>
      <c r="RWF11"/>
      <c r="RWG11"/>
      <c r="RWH11"/>
      <c r="RWI11"/>
      <c r="RWJ11"/>
      <c r="RWK11"/>
      <c r="RWL11"/>
      <c r="RWM11"/>
      <c r="RWN11"/>
      <c r="RWO11"/>
      <c r="RWP11"/>
      <c r="RWQ11"/>
      <c r="RWR11"/>
      <c r="RWS11"/>
      <c r="RWT11"/>
      <c r="RWU11"/>
      <c r="RWV11"/>
      <c r="RWW11"/>
      <c r="RWX11"/>
      <c r="RWY11"/>
      <c r="RWZ11"/>
      <c r="RXA11"/>
      <c r="RXB11"/>
      <c r="RXC11"/>
      <c r="RXD11"/>
      <c r="RXE11"/>
      <c r="RXF11"/>
      <c r="RXG11"/>
      <c r="RXH11"/>
      <c r="RXI11"/>
      <c r="RXJ11"/>
      <c r="RXK11"/>
      <c r="RXL11"/>
      <c r="RXM11"/>
      <c r="RXN11"/>
      <c r="RXO11"/>
      <c r="RXP11"/>
      <c r="RXQ11"/>
      <c r="RXR11"/>
      <c r="RXS11"/>
      <c r="RXT11"/>
      <c r="RXU11"/>
      <c r="RXV11"/>
      <c r="RXW11"/>
      <c r="RXX11"/>
      <c r="RXY11"/>
      <c r="RXZ11"/>
      <c r="RYA11"/>
      <c r="RYB11"/>
      <c r="RYC11"/>
      <c r="RYD11"/>
      <c r="RYE11"/>
      <c r="RYF11"/>
      <c r="RYG11"/>
      <c r="RYH11"/>
      <c r="RYI11"/>
      <c r="RYJ11"/>
      <c r="RYK11"/>
      <c r="RYL11"/>
      <c r="RYM11"/>
      <c r="RYN11"/>
      <c r="RYO11"/>
      <c r="RYP11"/>
      <c r="RYQ11"/>
      <c r="RYR11"/>
      <c r="RYS11"/>
      <c r="RYT11"/>
      <c r="RYU11"/>
      <c r="RYV11"/>
      <c r="RYW11"/>
      <c r="RYX11"/>
      <c r="RYY11"/>
      <c r="RYZ11"/>
      <c r="RZA11"/>
      <c r="RZB11"/>
      <c r="RZC11"/>
      <c r="RZD11"/>
      <c r="RZE11"/>
      <c r="RZF11"/>
      <c r="RZG11"/>
      <c r="RZH11"/>
      <c r="RZI11"/>
      <c r="RZJ11"/>
      <c r="RZK11"/>
      <c r="RZL11"/>
      <c r="RZM11"/>
      <c r="RZN11"/>
      <c r="RZO11"/>
      <c r="RZP11"/>
      <c r="RZQ11"/>
      <c r="RZR11"/>
      <c r="RZS11"/>
      <c r="RZT11"/>
      <c r="RZU11"/>
      <c r="RZV11"/>
      <c r="RZW11"/>
      <c r="RZX11"/>
      <c r="RZY11"/>
      <c r="RZZ11"/>
      <c r="SAA11"/>
      <c r="SAB11"/>
      <c r="SAC11"/>
      <c r="SAD11"/>
      <c r="SAE11"/>
      <c r="SAF11"/>
      <c r="SAG11"/>
      <c r="SAH11"/>
      <c r="SAI11"/>
      <c r="SAJ11"/>
      <c r="SAK11"/>
      <c r="SAL11"/>
      <c r="SAM11"/>
      <c r="SAN11"/>
      <c r="SAO11"/>
      <c r="SAP11"/>
      <c r="SAQ11"/>
      <c r="SAR11"/>
      <c r="SAS11"/>
      <c r="SAT11"/>
      <c r="SAU11"/>
      <c r="SAV11"/>
      <c r="SAW11"/>
      <c r="SAX11"/>
      <c r="SAY11"/>
      <c r="SAZ11"/>
      <c r="SBA11"/>
      <c r="SBB11"/>
      <c r="SBC11"/>
      <c r="SBD11"/>
      <c r="SBE11"/>
      <c r="SBF11"/>
      <c r="SBG11"/>
      <c r="SBH11"/>
      <c r="SBI11"/>
      <c r="SBJ11"/>
      <c r="SBK11"/>
      <c r="SBL11"/>
      <c r="SBM11"/>
      <c r="SBN11"/>
      <c r="SBO11"/>
      <c r="SBP11"/>
      <c r="SBQ11"/>
      <c r="SBR11"/>
      <c r="SBS11"/>
      <c r="SBT11"/>
      <c r="SBU11"/>
      <c r="SBV11"/>
      <c r="SBW11"/>
      <c r="SBX11"/>
      <c r="SBY11"/>
      <c r="SBZ11"/>
      <c r="SCA11"/>
      <c r="SCB11"/>
      <c r="SCC11"/>
      <c r="SCD11"/>
      <c r="SCE11"/>
      <c r="SCF11"/>
      <c r="SCG11"/>
      <c r="SCH11"/>
      <c r="SCI11"/>
      <c r="SCJ11"/>
      <c r="SCK11"/>
      <c r="SCL11"/>
      <c r="SCM11"/>
      <c r="SCN11"/>
      <c r="SCO11"/>
      <c r="SCP11"/>
      <c r="SCQ11"/>
      <c r="SCR11"/>
      <c r="SCS11"/>
      <c r="SCT11"/>
      <c r="SCU11"/>
      <c r="SCV11"/>
      <c r="SCW11"/>
      <c r="SCX11"/>
      <c r="SCY11"/>
      <c r="SCZ11"/>
      <c r="SDA11"/>
      <c r="SDB11"/>
      <c r="SDC11"/>
      <c r="SDD11"/>
      <c r="SDE11"/>
      <c r="SDF11"/>
      <c r="SDG11"/>
      <c r="SDH11"/>
      <c r="SDI11"/>
      <c r="SDJ11"/>
      <c r="SDK11"/>
      <c r="SDL11"/>
      <c r="SDM11"/>
      <c r="SDN11"/>
      <c r="SDO11"/>
      <c r="SDP11"/>
      <c r="SDQ11"/>
      <c r="SDR11"/>
      <c r="SDS11"/>
      <c r="SDT11"/>
      <c r="SDU11"/>
      <c r="SDV11"/>
      <c r="SDW11"/>
      <c r="SDX11"/>
      <c r="SDY11"/>
      <c r="SDZ11"/>
      <c r="SEA11"/>
      <c r="SEB11"/>
      <c r="SEC11"/>
      <c r="SED11"/>
      <c r="SEE11"/>
      <c r="SEF11"/>
      <c r="SEG11"/>
      <c r="SEH11"/>
      <c r="SEI11"/>
      <c r="SEJ11"/>
      <c r="SEK11"/>
      <c r="SEL11"/>
      <c r="SEM11"/>
      <c r="SEN11"/>
      <c r="SEO11"/>
      <c r="SEP11"/>
      <c r="SEQ11"/>
      <c r="SER11"/>
      <c r="SES11"/>
      <c r="SET11"/>
      <c r="SEU11"/>
      <c r="SEV11"/>
      <c r="SEW11"/>
      <c r="SEX11"/>
      <c r="SEY11"/>
      <c r="SEZ11"/>
      <c r="SFA11"/>
      <c r="SFB11"/>
      <c r="SFC11"/>
      <c r="SFD11"/>
      <c r="SFE11"/>
      <c r="SFF11"/>
      <c r="SFG11"/>
      <c r="SFH11"/>
      <c r="SFI11"/>
      <c r="SFJ11"/>
      <c r="SFK11"/>
      <c r="SFL11"/>
      <c r="SFM11"/>
      <c r="SFN11"/>
      <c r="SFO11"/>
      <c r="SFP11"/>
      <c r="SFQ11"/>
      <c r="SFR11"/>
      <c r="SFS11"/>
      <c r="SFT11"/>
      <c r="SFU11"/>
      <c r="SFV11"/>
      <c r="SFW11"/>
      <c r="SFX11"/>
      <c r="SFY11"/>
      <c r="SFZ11"/>
      <c r="SGA11"/>
      <c r="SGB11"/>
      <c r="SGC11"/>
      <c r="SGD11"/>
      <c r="SGE11"/>
      <c r="SGF11"/>
      <c r="SGG11"/>
      <c r="SGH11"/>
      <c r="SGI11"/>
      <c r="SGJ11"/>
      <c r="SGK11"/>
      <c r="SGL11"/>
      <c r="SGM11"/>
      <c r="SGN11"/>
      <c r="SGO11"/>
      <c r="SGP11"/>
      <c r="SGQ11"/>
      <c r="SGR11"/>
      <c r="SGS11"/>
      <c r="SGT11"/>
      <c r="SGU11"/>
      <c r="SGV11"/>
      <c r="SGW11"/>
      <c r="SGX11"/>
      <c r="SGY11"/>
      <c r="SGZ11"/>
      <c r="SHA11"/>
      <c r="SHB11"/>
      <c r="SHC11"/>
      <c r="SHD11"/>
      <c r="SHE11"/>
      <c r="SHF11"/>
      <c r="SHG11"/>
      <c r="SHH11"/>
      <c r="SHI11"/>
      <c r="SHJ11"/>
      <c r="SHK11"/>
      <c r="SHL11"/>
      <c r="SHM11"/>
      <c r="SHN11"/>
      <c r="SHO11"/>
      <c r="SHP11"/>
      <c r="SHQ11"/>
      <c r="SHR11"/>
      <c r="SHS11"/>
      <c r="SHT11"/>
      <c r="SHU11"/>
      <c r="SHV11"/>
      <c r="SHW11"/>
      <c r="SHX11"/>
      <c r="SHY11"/>
      <c r="SHZ11"/>
      <c r="SIA11"/>
      <c r="SIB11"/>
      <c r="SIC11"/>
      <c r="SID11"/>
      <c r="SIE11"/>
      <c r="SIF11"/>
      <c r="SIG11"/>
      <c r="SIH11"/>
      <c r="SII11"/>
      <c r="SIJ11"/>
      <c r="SIK11"/>
      <c r="SIL11"/>
      <c r="SIM11"/>
      <c r="SIN11"/>
      <c r="SIO11"/>
      <c r="SIP11"/>
      <c r="SIQ11"/>
      <c r="SIR11"/>
      <c r="SIS11"/>
      <c r="SIT11"/>
      <c r="SIU11"/>
      <c r="SIV11"/>
      <c r="SIW11"/>
      <c r="SIX11"/>
      <c r="SIY11"/>
      <c r="SIZ11"/>
      <c r="SJA11"/>
      <c r="SJB11"/>
      <c r="SJC11"/>
      <c r="SJD11"/>
      <c r="SJE11"/>
      <c r="SJF11"/>
      <c r="SJG11"/>
      <c r="SJH11"/>
      <c r="SJI11"/>
      <c r="SJJ11"/>
      <c r="SJK11"/>
      <c r="SJL11"/>
      <c r="SJM11"/>
      <c r="SJN11"/>
      <c r="SJO11"/>
      <c r="SJP11"/>
      <c r="SJQ11"/>
      <c r="SJR11"/>
      <c r="SJS11"/>
      <c r="SJT11"/>
      <c r="SJU11"/>
      <c r="SJV11"/>
      <c r="SJW11"/>
      <c r="SJX11"/>
      <c r="SJY11"/>
      <c r="SJZ11"/>
      <c r="SKA11"/>
      <c r="SKB11"/>
      <c r="SKC11"/>
      <c r="SKD11"/>
      <c r="SKE11"/>
      <c r="SKF11"/>
      <c r="SKG11"/>
      <c r="SKH11"/>
      <c r="SKI11"/>
      <c r="SKJ11"/>
      <c r="SKK11"/>
      <c r="SKL11"/>
      <c r="SKM11"/>
      <c r="SKN11"/>
      <c r="SKO11"/>
      <c r="SKP11"/>
      <c r="SKQ11"/>
      <c r="SKR11"/>
      <c r="SKS11"/>
      <c r="SKT11"/>
      <c r="SKU11"/>
      <c r="SKV11"/>
      <c r="SKW11"/>
      <c r="SKX11"/>
      <c r="SKY11"/>
      <c r="SKZ11"/>
      <c r="SLA11"/>
      <c r="SLB11"/>
      <c r="SLC11"/>
      <c r="SLD11"/>
      <c r="SLE11"/>
      <c r="SLF11"/>
      <c r="SLG11"/>
      <c r="SLH11"/>
      <c r="SLI11"/>
      <c r="SLJ11"/>
      <c r="SLK11"/>
      <c r="SLL11"/>
      <c r="SLM11"/>
      <c r="SLN11"/>
      <c r="SLO11"/>
      <c r="SLP11"/>
      <c r="SLQ11"/>
      <c r="SLR11"/>
      <c r="SLS11"/>
      <c r="SLT11"/>
      <c r="SLU11"/>
      <c r="SLV11"/>
      <c r="SLW11"/>
      <c r="SLX11"/>
      <c r="SLY11"/>
      <c r="SLZ11"/>
      <c r="SMA11"/>
      <c r="SMB11"/>
      <c r="SMC11"/>
      <c r="SMD11"/>
      <c r="SME11"/>
      <c r="SMF11"/>
      <c r="SMG11"/>
      <c r="SMH11"/>
      <c r="SMI11"/>
      <c r="SMJ11"/>
      <c r="SMK11"/>
      <c r="SML11"/>
      <c r="SMM11"/>
      <c r="SMN11"/>
      <c r="SMO11"/>
      <c r="SMP11"/>
      <c r="SMQ11"/>
      <c r="SMR11"/>
      <c r="SMS11"/>
      <c r="SMT11"/>
      <c r="SMU11"/>
      <c r="SMV11"/>
      <c r="SMW11"/>
      <c r="SMX11"/>
      <c r="SMY11"/>
      <c r="SMZ11"/>
      <c r="SNA11"/>
      <c r="SNB11"/>
      <c r="SNC11"/>
      <c r="SND11"/>
      <c r="SNE11"/>
      <c r="SNF11"/>
      <c r="SNG11"/>
      <c r="SNH11"/>
      <c r="SNI11"/>
      <c r="SNJ11"/>
      <c r="SNK11"/>
      <c r="SNL11"/>
      <c r="SNM11"/>
      <c r="SNN11"/>
      <c r="SNO11"/>
      <c r="SNP11"/>
      <c r="SNQ11"/>
      <c r="SNR11"/>
      <c r="SNS11"/>
      <c r="SNT11"/>
      <c r="SNU11"/>
      <c r="SNV11"/>
      <c r="SNW11"/>
      <c r="SNX11"/>
      <c r="SNY11"/>
      <c r="SNZ11"/>
      <c r="SOA11"/>
      <c r="SOB11"/>
      <c r="SOC11"/>
      <c r="SOD11"/>
      <c r="SOE11"/>
      <c r="SOF11"/>
      <c r="SOG11"/>
      <c r="SOH11"/>
      <c r="SOI11"/>
      <c r="SOJ11"/>
      <c r="SOK11"/>
      <c r="SOL11"/>
      <c r="SOM11"/>
      <c r="SON11"/>
      <c r="SOO11"/>
      <c r="SOP11"/>
      <c r="SOQ11"/>
      <c r="SOR11"/>
      <c r="SOS11"/>
      <c r="SOT11"/>
      <c r="SOU11"/>
      <c r="SOV11"/>
      <c r="SOW11"/>
      <c r="SOX11"/>
      <c r="SOY11"/>
      <c r="SOZ11"/>
      <c r="SPA11"/>
      <c r="SPB11"/>
      <c r="SPC11"/>
      <c r="SPD11"/>
      <c r="SPE11"/>
      <c r="SPF11"/>
      <c r="SPG11"/>
      <c r="SPH11"/>
      <c r="SPI11"/>
      <c r="SPJ11"/>
      <c r="SPK11"/>
      <c r="SPL11"/>
      <c r="SPM11"/>
      <c r="SPN11"/>
      <c r="SPO11"/>
      <c r="SPP11"/>
      <c r="SPQ11"/>
      <c r="SPR11"/>
      <c r="SPS11"/>
      <c r="SPT11"/>
      <c r="SPU11"/>
      <c r="SPV11"/>
      <c r="SPW11"/>
      <c r="SPX11"/>
      <c r="SPY11"/>
      <c r="SPZ11"/>
      <c r="SQA11"/>
      <c r="SQB11"/>
      <c r="SQC11"/>
      <c r="SQD11"/>
      <c r="SQE11"/>
      <c r="SQF11"/>
      <c r="SQG11"/>
      <c r="SQH11"/>
      <c r="SQI11"/>
      <c r="SQJ11"/>
      <c r="SQK11"/>
      <c r="SQL11"/>
      <c r="SQM11"/>
      <c r="SQN11"/>
      <c r="SQO11"/>
      <c r="SQP11"/>
      <c r="SQQ11"/>
      <c r="SQR11"/>
      <c r="SQS11"/>
      <c r="SQT11"/>
      <c r="SQU11"/>
      <c r="SQV11"/>
      <c r="SQW11"/>
      <c r="SQX11"/>
      <c r="SQY11"/>
      <c r="SQZ11"/>
      <c r="SRA11"/>
      <c r="SRB11"/>
      <c r="SRC11"/>
      <c r="SRD11"/>
      <c r="SRE11"/>
      <c r="SRF11"/>
      <c r="SRG11"/>
      <c r="SRH11"/>
      <c r="SRI11"/>
      <c r="SRJ11"/>
      <c r="SRK11"/>
      <c r="SRL11"/>
      <c r="SRM11"/>
      <c r="SRN11"/>
      <c r="SRO11"/>
      <c r="SRP11"/>
      <c r="SRQ11"/>
      <c r="SRR11"/>
      <c r="SRS11"/>
      <c r="SRT11"/>
      <c r="SRU11"/>
      <c r="SRV11"/>
      <c r="SRW11"/>
      <c r="SRX11"/>
      <c r="SRY11"/>
      <c r="SRZ11"/>
      <c r="SSA11"/>
      <c r="SSB11"/>
      <c r="SSC11"/>
      <c r="SSD11"/>
      <c r="SSE11"/>
      <c r="SSF11"/>
      <c r="SSG11"/>
      <c r="SSH11"/>
      <c r="SSI11"/>
      <c r="SSJ11"/>
      <c r="SSK11"/>
      <c r="SSL11"/>
      <c r="SSM11"/>
      <c r="SSN11"/>
      <c r="SSO11"/>
      <c r="SSP11"/>
      <c r="SSQ11"/>
      <c r="SSR11"/>
      <c r="SSS11"/>
      <c r="SST11"/>
      <c r="SSU11"/>
      <c r="SSV11"/>
      <c r="SSW11"/>
      <c r="SSX11"/>
      <c r="SSY11"/>
      <c r="SSZ11"/>
      <c r="STA11"/>
      <c r="STB11"/>
      <c r="STC11"/>
      <c r="STD11"/>
      <c r="STE11"/>
      <c r="STF11"/>
      <c r="STG11"/>
      <c r="STH11"/>
      <c r="STI11"/>
      <c r="STJ11"/>
      <c r="STK11"/>
      <c r="STL11"/>
      <c r="STM11"/>
      <c r="STN11"/>
      <c r="STO11"/>
      <c r="STP11"/>
      <c r="STQ11"/>
      <c r="STR11"/>
      <c r="STS11"/>
      <c r="STT11"/>
      <c r="STU11"/>
      <c r="STV11"/>
      <c r="STW11"/>
      <c r="STX11"/>
      <c r="STY11"/>
      <c r="STZ11"/>
      <c r="SUA11"/>
      <c r="SUB11"/>
      <c r="SUC11"/>
      <c r="SUD11"/>
      <c r="SUE11"/>
      <c r="SUF11"/>
      <c r="SUG11"/>
      <c r="SUH11"/>
      <c r="SUI11"/>
      <c r="SUJ11"/>
      <c r="SUK11"/>
      <c r="SUL11"/>
      <c r="SUM11"/>
      <c r="SUN11"/>
      <c r="SUO11"/>
      <c r="SUP11"/>
      <c r="SUQ11"/>
      <c r="SUR11"/>
      <c r="SUS11"/>
      <c r="SUT11"/>
      <c r="SUU11"/>
      <c r="SUV11"/>
      <c r="SUW11"/>
      <c r="SUX11"/>
      <c r="SUY11"/>
      <c r="SUZ11"/>
      <c r="SVA11"/>
      <c r="SVB11"/>
      <c r="SVC11"/>
      <c r="SVD11"/>
      <c r="SVE11"/>
      <c r="SVF11"/>
      <c r="SVG11"/>
      <c r="SVH11"/>
      <c r="SVI11"/>
      <c r="SVJ11"/>
      <c r="SVK11"/>
      <c r="SVL11"/>
      <c r="SVM11"/>
      <c r="SVN11"/>
      <c r="SVO11"/>
      <c r="SVP11"/>
      <c r="SVQ11"/>
      <c r="SVR11"/>
      <c r="SVS11"/>
      <c r="SVT11"/>
      <c r="SVU11"/>
      <c r="SVV11"/>
      <c r="SVW11"/>
      <c r="SVX11"/>
      <c r="SVY11"/>
      <c r="SVZ11"/>
      <c r="SWA11"/>
      <c r="SWB11"/>
      <c r="SWC11"/>
      <c r="SWD11"/>
      <c r="SWE11"/>
      <c r="SWF11"/>
      <c r="SWG11"/>
      <c r="SWH11"/>
      <c r="SWI11"/>
      <c r="SWJ11"/>
      <c r="SWK11"/>
      <c r="SWL11"/>
      <c r="SWM11"/>
      <c r="SWN11"/>
      <c r="SWO11"/>
      <c r="SWP11"/>
      <c r="SWQ11"/>
      <c r="SWR11"/>
      <c r="SWS11"/>
      <c r="SWT11"/>
      <c r="SWU11"/>
      <c r="SWV11"/>
      <c r="SWW11"/>
      <c r="SWX11"/>
      <c r="SWY11"/>
      <c r="SWZ11"/>
      <c r="SXA11"/>
      <c r="SXB11"/>
      <c r="SXC11"/>
      <c r="SXD11"/>
      <c r="SXE11"/>
      <c r="SXF11"/>
      <c r="SXG11"/>
      <c r="SXH11"/>
      <c r="SXI11"/>
      <c r="SXJ11"/>
      <c r="SXK11"/>
      <c r="SXL11"/>
      <c r="SXM11"/>
      <c r="SXN11"/>
      <c r="SXO11"/>
      <c r="SXP11"/>
      <c r="SXQ11"/>
      <c r="SXR11"/>
      <c r="SXS11"/>
      <c r="SXT11"/>
      <c r="SXU11"/>
      <c r="SXV11"/>
      <c r="SXW11"/>
      <c r="SXX11"/>
      <c r="SXY11"/>
      <c r="SXZ11"/>
      <c r="SYA11"/>
      <c r="SYB11"/>
      <c r="SYC11"/>
      <c r="SYD11"/>
      <c r="SYE11"/>
      <c r="SYF11"/>
      <c r="SYG11"/>
      <c r="SYH11"/>
      <c r="SYI11"/>
      <c r="SYJ11"/>
      <c r="SYK11"/>
      <c r="SYL11"/>
      <c r="SYM11"/>
      <c r="SYN11"/>
      <c r="SYO11"/>
      <c r="SYP11"/>
      <c r="SYQ11"/>
      <c r="SYR11"/>
      <c r="SYS11"/>
      <c r="SYT11"/>
      <c r="SYU11"/>
      <c r="SYV11"/>
      <c r="SYW11"/>
      <c r="SYX11"/>
      <c r="SYY11"/>
      <c r="SYZ11"/>
      <c r="SZA11"/>
      <c r="SZB11"/>
      <c r="SZC11"/>
      <c r="SZD11"/>
      <c r="SZE11"/>
      <c r="SZF11"/>
      <c r="SZG11"/>
      <c r="SZH11"/>
      <c r="SZI11"/>
      <c r="SZJ11"/>
      <c r="SZK11"/>
      <c r="SZL11"/>
      <c r="SZM11"/>
      <c r="SZN11"/>
      <c r="SZO11"/>
      <c r="SZP11"/>
      <c r="SZQ11"/>
      <c r="SZR11"/>
      <c r="SZS11"/>
      <c r="SZT11"/>
      <c r="SZU11"/>
      <c r="SZV11"/>
      <c r="SZW11"/>
      <c r="SZX11"/>
      <c r="SZY11"/>
      <c r="SZZ11"/>
      <c r="TAA11"/>
      <c r="TAB11"/>
      <c r="TAC11"/>
      <c r="TAD11"/>
      <c r="TAE11"/>
      <c r="TAF11"/>
      <c r="TAG11"/>
      <c r="TAH11"/>
      <c r="TAI11"/>
      <c r="TAJ11"/>
      <c r="TAK11"/>
      <c r="TAL11"/>
      <c r="TAM11"/>
      <c r="TAN11"/>
      <c r="TAO11"/>
      <c r="TAP11"/>
      <c r="TAQ11"/>
      <c r="TAR11"/>
      <c r="TAS11"/>
      <c r="TAT11"/>
      <c r="TAU11"/>
      <c r="TAV11"/>
      <c r="TAW11"/>
      <c r="TAX11"/>
      <c r="TAY11"/>
      <c r="TAZ11"/>
      <c r="TBA11"/>
      <c r="TBB11"/>
      <c r="TBC11"/>
      <c r="TBD11"/>
      <c r="TBE11"/>
      <c r="TBF11"/>
      <c r="TBG11"/>
      <c r="TBH11"/>
      <c r="TBI11"/>
      <c r="TBJ11"/>
      <c r="TBK11"/>
      <c r="TBL11"/>
      <c r="TBM11"/>
      <c r="TBN11"/>
      <c r="TBO11"/>
      <c r="TBP11"/>
      <c r="TBQ11"/>
      <c r="TBR11"/>
      <c r="TBS11"/>
      <c r="TBT11"/>
      <c r="TBU11"/>
      <c r="TBV11"/>
      <c r="TBW11"/>
      <c r="TBX11"/>
      <c r="TBY11"/>
      <c r="TBZ11"/>
      <c r="TCA11"/>
      <c r="TCB11"/>
      <c r="TCC11"/>
      <c r="TCD11"/>
      <c r="TCE11"/>
      <c r="TCF11"/>
      <c r="TCG11"/>
      <c r="TCH11"/>
      <c r="TCI11"/>
      <c r="TCJ11"/>
      <c r="TCK11"/>
      <c r="TCL11"/>
      <c r="TCM11"/>
      <c r="TCN11"/>
      <c r="TCO11"/>
      <c r="TCP11"/>
      <c r="TCQ11"/>
      <c r="TCR11"/>
      <c r="TCS11"/>
      <c r="TCT11"/>
      <c r="TCU11"/>
      <c r="TCV11"/>
      <c r="TCW11"/>
      <c r="TCX11"/>
      <c r="TCY11"/>
      <c r="TCZ11"/>
      <c r="TDA11"/>
      <c r="TDB11"/>
      <c r="TDC11"/>
      <c r="TDD11"/>
      <c r="TDE11"/>
      <c r="TDF11"/>
      <c r="TDG11"/>
      <c r="TDH11"/>
      <c r="TDI11"/>
      <c r="TDJ11"/>
      <c r="TDK11"/>
      <c r="TDL11"/>
      <c r="TDM11"/>
      <c r="TDN11"/>
      <c r="TDO11"/>
      <c r="TDP11"/>
      <c r="TDQ11"/>
      <c r="TDR11"/>
      <c r="TDS11"/>
      <c r="TDT11"/>
      <c r="TDU11"/>
      <c r="TDV11"/>
      <c r="TDW11"/>
      <c r="TDX11"/>
      <c r="TDY11"/>
      <c r="TDZ11"/>
      <c r="TEA11"/>
      <c r="TEB11"/>
      <c r="TEC11"/>
      <c r="TED11"/>
      <c r="TEE11"/>
      <c r="TEF11"/>
      <c r="TEG11"/>
      <c r="TEH11"/>
      <c r="TEI11"/>
      <c r="TEJ11"/>
      <c r="TEK11"/>
      <c r="TEL11"/>
      <c r="TEM11"/>
      <c r="TEN11"/>
      <c r="TEO11"/>
      <c r="TEP11"/>
      <c r="TEQ11"/>
      <c r="TER11"/>
      <c r="TES11"/>
      <c r="TET11"/>
      <c r="TEU11"/>
      <c r="TEV11"/>
      <c r="TEW11"/>
      <c r="TEX11"/>
      <c r="TEY11"/>
      <c r="TEZ11"/>
      <c r="TFA11"/>
      <c r="TFB11"/>
      <c r="TFC11"/>
      <c r="TFD11"/>
      <c r="TFE11"/>
      <c r="TFF11"/>
      <c r="TFG11"/>
      <c r="TFH11"/>
      <c r="TFI11"/>
      <c r="TFJ11"/>
      <c r="TFK11"/>
      <c r="TFL11"/>
      <c r="TFM11"/>
      <c r="TFN11"/>
      <c r="TFO11"/>
      <c r="TFP11"/>
      <c r="TFQ11"/>
      <c r="TFR11"/>
      <c r="TFS11"/>
      <c r="TFT11"/>
      <c r="TFU11"/>
      <c r="TFV11"/>
      <c r="TFW11"/>
      <c r="TFX11"/>
      <c r="TFY11"/>
      <c r="TFZ11"/>
      <c r="TGA11"/>
      <c r="TGB11"/>
      <c r="TGC11"/>
      <c r="TGD11"/>
      <c r="TGE11"/>
      <c r="TGF11"/>
      <c r="TGG11"/>
      <c r="TGH11"/>
      <c r="TGI11"/>
      <c r="TGJ11"/>
      <c r="TGK11"/>
      <c r="TGL11"/>
      <c r="TGM11"/>
      <c r="TGN11"/>
      <c r="TGO11"/>
      <c r="TGP11"/>
      <c r="TGQ11"/>
      <c r="TGR11"/>
      <c r="TGS11"/>
      <c r="TGT11"/>
      <c r="TGU11"/>
      <c r="TGV11"/>
      <c r="TGW11"/>
      <c r="TGX11"/>
      <c r="TGY11"/>
      <c r="TGZ11"/>
      <c r="THA11"/>
      <c r="THB11"/>
      <c r="THC11"/>
      <c r="THD11"/>
      <c r="THE11"/>
      <c r="THF11"/>
      <c r="THG11"/>
      <c r="THH11"/>
      <c r="THI11"/>
      <c r="THJ11"/>
      <c r="THK11"/>
      <c r="THL11"/>
      <c r="THM11"/>
      <c r="THN11"/>
      <c r="THO11"/>
      <c r="THP11"/>
      <c r="THQ11"/>
      <c r="THR11"/>
      <c r="THS11"/>
      <c r="THT11"/>
      <c r="THU11"/>
      <c r="THV11"/>
      <c r="THW11"/>
      <c r="THX11"/>
      <c r="THY11"/>
      <c r="THZ11"/>
      <c r="TIA11"/>
      <c r="TIB11"/>
      <c r="TIC11"/>
      <c r="TID11"/>
      <c r="TIE11"/>
      <c r="TIF11"/>
      <c r="TIG11"/>
      <c r="TIH11"/>
      <c r="TII11"/>
      <c r="TIJ11"/>
      <c r="TIK11"/>
      <c r="TIL11"/>
      <c r="TIM11"/>
      <c r="TIN11"/>
      <c r="TIO11"/>
      <c r="TIP11"/>
      <c r="TIQ11"/>
      <c r="TIR11"/>
      <c r="TIS11"/>
      <c r="TIT11"/>
      <c r="TIU11"/>
      <c r="TIV11"/>
      <c r="TIW11"/>
      <c r="TIX11"/>
      <c r="TIY11"/>
      <c r="TIZ11"/>
      <c r="TJA11"/>
      <c r="TJB11"/>
      <c r="TJC11"/>
      <c r="TJD11"/>
      <c r="TJE11"/>
      <c r="TJF11"/>
      <c r="TJG11"/>
      <c r="TJH11"/>
      <c r="TJI11"/>
      <c r="TJJ11"/>
      <c r="TJK11"/>
      <c r="TJL11"/>
      <c r="TJM11"/>
      <c r="TJN11"/>
      <c r="TJO11"/>
      <c r="TJP11"/>
      <c r="TJQ11"/>
      <c r="TJR11"/>
      <c r="TJS11"/>
      <c r="TJT11"/>
      <c r="TJU11"/>
      <c r="TJV11"/>
      <c r="TJW11"/>
      <c r="TJX11"/>
      <c r="TJY11"/>
      <c r="TJZ11"/>
      <c r="TKA11"/>
      <c r="TKB11"/>
      <c r="TKC11"/>
      <c r="TKD11"/>
      <c r="TKE11"/>
      <c r="TKF11"/>
      <c r="TKG11"/>
      <c r="TKH11"/>
      <c r="TKI11"/>
      <c r="TKJ11"/>
      <c r="TKK11"/>
      <c r="TKL11"/>
      <c r="TKM11"/>
      <c r="TKN11"/>
      <c r="TKO11"/>
      <c r="TKP11"/>
      <c r="TKQ11"/>
      <c r="TKR11"/>
      <c r="TKS11"/>
      <c r="TKT11"/>
      <c r="TKU11"/>
      <c r="TKV11"/>
      <c r="TKW11"/>
      <c r="TKX11"/>
      <c r="TKY11"/>
      <c r="TKZ11"/>
      <c r="TLA11"/>
      <c r="TLB11"/>
      <c r="TLC11"/>
      <c r="TLD11"/>
      <c r="TLE11"/>
      <c r="TLF11"/>
      <c r="TLG11"/>
      <c r="TLH11"/>
      <c r="TLI11"/>
      <c r="TLJ11"/>
      <c r="TLK11"/>
      <c r="TLL11"/>
      <c r="TLM11"/>
      <c r="TLN11"/>
      <c r="TLO11"/>
      <c r="TLP11"/>
      <c r="TLQ11"/>
      <c r="TLR11"/>
      <c r="TLS11"/>
      <c r="TLT11"/>
      <c r="TLU11"/>
      <c r="TLV11"/>
      <c r="TLW11"/>
      <c r="TLX11"/>
      <c r="TLY11"/>
      <c r="TLZ11"/>
      <c r="TMA11"/>
      <c r="TMB11"/>
      <c r="TMC11"/>
      <c r="TMD11"/>
      <c r="TME11"/>
      <c r="TMF11"/>
      <c r="TMG11"/>
      <c r="TMH11"/>
      <c r="TMI11"/>
      <c r="TMJ11"/>
      <c r="TMK11"/>
      <c r="TML11"/>
      <c r="TMM11"/>
      <c r="TMN11"/>
      <c r="TMO11"/>
      <c r="TMP11"/>
      <c r="TMQ11"/>
      <c r="TMR11"/>
      <c r="TMS11"/>
      <c r="TMT11"/>
      <c r="TMU11"/>
      <c r="TMV11"/>
      <c r="TMW11"/>
      <c r="TMX11"/>
      <c r="TMY11"/>
      <c r="TMZ11"/>
      <c r="TNA11"/>
      <c r="TNB11"/>
      <c r="TNC11"/>
      <c r="TND11"/>
      <c r="TNE11"/>
      <c r="TNF11"/>
      <c r="TNG11"/>
      <c r="TNH11"/>
      <c r="TNI11"/>
      <c r="TNJ11"/>
      <c r="TNK11"/>
      <c r="TNL11"/>
      <c r="TNM11"/>
      <c r="TNN11"/>
      <c r="TNO11"/>
      <c r="TNP11"/>
      <c r="TNQ11"/>
      <c r="TNR11"/>
      <c r="TNS11"/>
      <c r="TNT11"/>
      <c r="TNU11"/>
      <c r="TNV11"/>
      <c r="TNW11"/>
      <c r="TNX11"/>
      <c r="TNY11"/>
      <c r="TNZ11"/>
      <c r="TOA11"/>
      <c r="TOB11"/>
      <c r="TOC11"/>
      <c r="TOD11"/>
      <c r="TOE11"/>
      <c r="TOF11"/>
      <c r="TOG11"/>
      <c r="TOH11"/>
      <c r="TOI11"/>
      <c r="TOJ11"/>
      <c r="TOK11"/>
      <c r="TOL11"/>
      <c r="TOM11"/>
      <c r="TON11"/>
      <c r="TOO11"/>
      <c r="TOP11"/>
      <c r="TOQ11"/>
      <c r="TOR11"/>
      <c r="TOS11"/>
      <c r="TOT11"/>
      <c r="TOU11"/>
      <c r="TOV11"/>
      <c r="TOW11"/>
      <c r="TOX11"/>
      <c r="TOY11"/>
      <c r="TOZ11"/>
      <c r="TPA11"/>
      <c r="TPB11"/>
      <c r="TPC11"/>
      <c r="TPD11"/>
      <c r="TPE11"/>
      <c r="TPF11"/>
      <c r="TPG11"/>
      <c r="TPH11"/>
      <c r="TPI11"/>
      <c r="TPJ11"/>
      <c r="TPK11"/>
      <c r="TPL11"/>
      <c r="TPM11"/>
      <c r="TPN11"/>
      <c r="TPO11"/>
      <c r="TPP11"/>
      <c r="TPQ11"/>
      <c r="TPR11"/>
      <c r="TPS11"/>
      <c r="TPT11"/>
      <c r="TPU11"/>
      <c r="TPV11"/>
      <c r="TPW11"/>
      <c r="TPX11"/>
      <c r="TPY11"/>
      <c r="TPZ11"/>
      <c r="TQA11"/>
      <c r="TQB11"/>
      <c r="TQC11"/>
      <c r="TQD11"/>
      <c r="TQE11"/>
      <c r="TQF11"/>
      <c r="TQG11"/>
      <c r="TQH11"/>
      <c r="TQI11"/>
      <c r="TQJ11"/>
      <c r="TQK11"/>
      <c r="TQL11"/>
      <c r="TQM11"/>
      <c r="TQN11"/>
      <c r="TQO11"/>
      <c r="TQP11"/>
      <c r="TQQ11"/>
      <c r="TQR11"/>
      <c r="TQS11"/>
      <c r="TQT11"/>
      <c r="TQU11"/>
      <c r="TQV11"/>
      <c r="TQW11"/>
      <c r="TQX11"/>
      <c r="TQY11"/>
      <c r="TQZ11"/>
      <c r="TRA11"/>
      <c r="TRB11"/>
      <c r="TRC11"/>
      <c r="TRD11"/>
      <c r="TRE11"/>
      <c r="TRF11"/>
      <c r="TRG11"/>
      <c r="TRH11"/>
      <c r="TRI11"/>
      <c r="TRJ11"/>
      <c r="TRK11"/>
      <c r="TRL11"/>
      <c r="TRM11"/>
      <c r="TRN11"/>
      <c r="TRO11"/>
      <c r="TRP11"/>
      <c r="TRQ11"/>
      <c r="TRR11"/>
      <c r="TRS11"/>
      <c r="TRT11"/>
      <c r="TRU11"/>
      <c r="TRV11"/>
      <c r="TRW11"/>
      <c r="TRX11"/>
      <c r="TRY11"/>
      <c r="TRZ11"/>
      <c r="TSA11"/>
      <c r="TSB11"/>
      <c r="TSC11"/>
      <c r="TSD11"/>
      <c r="TSE11"/>
      <c r="TSF11"/>
      <c r="TSG11"/>
      <c r="TSH11"/>
      <c r="TSI11"/>
      <c r="TSJ11"/>
      <c r="TSK11"/>
      <c r="TSL11"/>
      <c r="TSM11"/>
      <c r="TSN11"/>
      <c r="TSO11"/>
      <c r="TSP11"/>
      <c r="TSQ11"/>
      <c r="TSR11"/>
      <c r="TSS11"/>
      <c r="TST11"/>
      <c r="TSU11"/>
      <c r="TSV11"/>
      <c r="TSW11"/>
      <c r="TSX11"/>
      <c r="TSY11"/>
      <c r="TSZ11"/>
      <c r="TTA11"/>
      <c r="TTB11"/>
      <c r="TTC11"/>
      <c r="TTD11"/>
      <c r="TTE11"/>
      <c r="TTF11"/>
      <c r="TTG11"/>
      <c r="TTH11"/>
      <c r="TTI11"/>
      <c r="TTJ11"/>
      <c r="TTK11"/>
      <c r="TTL11"/>
      <c r="TTM11"/>
      <c r="TTN11"/>
      <c r="TTO11"/>
      <c r="TTP11"/>
      <c r="TTQ11"/>
      <c r="TTR11"/>
      <c r="TTS11"/>
      <c r="TTT11"/>
      <c r="TTU11"/>
      <c r="TTV11"/>
      <c r="TTW11"/>
      <c r="TTX11"/>
      <c r="TTY11"/>
      <c r="TTZ11"/>
      <c r="TUA11"/>
      <c r="TUB11"/>
      <c r="TUC11"/>
      <c r="TUD11"/>
      <c r="TUE11"/>
      <c r="TUF11"/>
      <c r="TUG11"/>
      <c r="TUH11"/>
      <c r="TUI11"/>
      <c r="TUJ11"/>
      <c r="TUK11"/>
      <c r="TUL11"/>
      <c r="TUM11"/>
      <c r="TUN11"/>
      <c r="TUO11"/>
      <c r="TUP11"/>
      <c r="TUQ11"/>
      <c r="TUR11"/>
      <c r="TUS11"/>
      <c r="TUT11"/>
      <c r="TUU11"/>
      <c r="TUV11"/>
      <c r="TUW11"/>
      <c r="TUX11"/>
      <c r="TUY11"/>
      <c r="TUZ11"/>
      <c r="TVA11"/>
      <c r="TVB11"/>
      <c r="TVC11"/>
      <c r="TVD11"/>
      <c r="TVE11"/>
      <c r="TVF11"/>
      <c r="TVG11"/>
      <c r="TVH11"/>
      <c r="TVI11"/>
      <c r="TVJ11"/>
      <c r="TVK11"/>
      <c r="TVL11"/>
      <c r="TVM11"/>
      <c r="TVN11"/>
      <c r="TVO11"/>
      <c r="TVP11"/>
      <c r="TVQ11"/>
      <c r="TVR11"/>
      <c r="TVS11"/>
      <c r="TVT11"/>
      <c r="TVU11"/>
      <c r="TVV11"/>
      <c r="TVW11"/>
      <c r="TVX11"/>
      <c r="TVY11"/>
      <c r="TVZ11"/>
      <c r="TWA11"/>
      <c r="TWB11"/>
      <c r="TWC11"/>
      <c r="TWD11"/>
      <c r="TWE11"/>
      <c r="TWF11"/>
      <c r="TWG11"/>
      <c r="TWH11"/>
      <c r="TWI11"/>
      <c r="TWJ11"/>
      <c r="TWK11"/>
      <c r="TWL11"/>
      <c r="TWM11"/>
      <c r="TWN11"/>
      <c r="TWO11"/>
      <c r="TWP11"/>
      <c r="TWQ11"/>
      <c r="TWR11"/>
      <c r="TWS11"/>
      <c r="TWT11"/>
      <c r="TWU11"/>
      <c r="TWV11"/>
      <c r="TWW11"/>
      <c r="TWX11"/>
      <c r="TWY11"/>
      <c r="TWZ11"/>
      <c r="TXA11"/>
      <c r="TXB11"/>
      <c r="TXC11"/>
      <c r="TXD11"/>
      <c r="TXE11"/>
      <c r="TXF11"/>
      <c r="TXG11"/>
      <c r="TXH11"/>
      <c r="TXI11"/>
      <c r="TXJ11"/>
      <c r="TXK11"/>
      <c r="TXL11"/>
      <c r="TXM11"/>
      <c r="TXN11"/>
      <c r="TXO11"/>
      <c r="TXP11"/>
      <c r="TXQ11"/>
      <c r="TXR11"/>
      <c r="TXS11"/>
      <c r="TXT11"/>
      <c r="TXU11"/>
      <c r="TXV11"/>
      <c r="TXW11"/>
      <c r="TXX11"/>
      <c r="TXY11"/>
      <c r="TXZ11"/>
      <c r="TYA11"/>
      <c r="TYB11"/>
      <c r="TYC11"/>
      <c r="TYD11"/>
      <c r="TYE11"/>
      <c r="TYF11"/>
      <c r="TYG11"/>
      <c r="TYH11"/>
      <c r="TYI11"/>
      <c r="TYJ11"/>
      <c r="TYK11"/>
      <c r="TYL11"/>
      <c r="TYM11"/>
      <c r="TYN11"/>
      <c r="TYO11"/>
      <c r="TYP11"/>
      <c r="TYQ11"/>
      <c r="TYR11"/>
      <c r="TYS11"/>
      <c r="TYT11"/>
      <c r="TYU11"/>
      <c r="TYV11"/>
      <c r="TYW11"/>
      <c r="TYX11"/>
      <c r="TYY11"/>
      <c r="TYZ11"/>
      <c r="TZA11"/>
      <c r="TZB11"/>
      <c r="TZC11"/>
      <c r="TZD11"/>
      <c r="TZE11"/>
      <c r="TZF11"/>
      <c r="TZG11"/>
      <c r="TZH11"/>
      <c r="TZI11"/>
      <c r="TZJ11"/>
      <c r="TZK11"/>
      <c r="TZL11"/>
      <c r="TZM11"/>
      <c r="TZN11"/>
      <c r="TZO11"/>
      <c r="TZP11"/>
      <c r="TZQ11"/>
      <c r="TZR11"/>
      <c r="TZS11"/>
      <c r="TZT11"/>
      <c r="TZU11"/>
      <c r="TZV11"/>
      <c r="TZW11"/>
      <c r="TZX11"/>
      <c r="TZY11"/>
      <c r="TZZ11"/>
      <c r="UAA11"/>
      <c r="UAB11"/>
      <c r="UAC11"/>
      <c r="UAD11"/>
      <c r="UAE11"/>
      <c r="UAF11"/>
      <c r="UAG11"/>
      <c r="UAH11"/>
      <c r="UAI11"/>
      <c r="UAJ11"/>
      <c r="UAK11"/>
      <c r="UAL11"/>
      <c r="UAM11"/>
      <c r="UAN11"/>
      <c r="UAO11"/>
      <c r="UAP11"/>
      <c r="UAQ11"/>
      <c r="UAR11"/>
      <c r="UAS11"/>
      <c r="UAT11"/>
      <c r="UAU11"/>
      <c r="UAV11"/>
      <c r="UAW11"/>
      <c r="UAX11"/>
      <c r="UAY11"/>
      <c r="UAZ11"/>
      <c r="UBA11"/>
      <c r="UBB11"/>
      <c r="UBC11"/>
      <c r="UBD11"/>
      <c r="UBE11"/>
      <c r="UBF11"/>
      <c r="UBG11"/>
      <c r="UBH11"/>
      <c r="UBI11"/>
      <c r="UBJ11"/>
      <c r="UBK11"/>
      <c r="UBL11"/>
      <c r="UBM11"/>
      <c r="UBN11"/>
      <c r="UBO11"/>
      <c r="UBP11"/>
      <c r="UBQ11"/>
      <c r="UBR11"/>
      <c r="UBS11"/>
      <c r="UBT11"/>
      <c r="UBU11"/>
      <c r="UBV11"/>
      <c r="UBW11"/>
      <c r="UBX11"/>
      <c r="UBY11"/>
      <c r="UBZ11"/>
      <c r="UCA11"/>
      <c r="UCB11"/>
      <c r="UCC11"/>
      <c r="UCD11"/>
      <c r="UCE11"/>
      <c r="UCF11"/>
      <c r="UCG11"/>
      <c r="UCH11"/>
      <c r="UCI11"/>
      <c r="UCJ11"/>
      <c r="UCK11"/>
      <c r="UCL11"/>
      <c r="UCM11"/>
      <c r="UCN11"/>
      <c r="UCO11"/>
      <c r="UCP11"/>
      <c r="UCQ11"/>
      <c r="UCR11"/>
      <c r="UCS11"/>
      <c r="UCT11"/>
      <c r="UCU11"/>
      <c r="UCV11"/>
      <c r="UCW11"/>
      <c r="UCX11"/>
      <c r="UCY11"/>
      <c r="UCZ11"/>
      <c r="UDA11"/>
      <c r="UDB11"/>
      <c r="UDC11"/>
      <c r="UDD11"/>
      <c r="UDE11"/>
      <c r="UDF11"/>
      <c r="UDG11"/>
      <c r="UDH11"/>
      <c r="UDI11"/>
      <c r="UDJ11"/>
      <c r="UDK11"/>
      <c r="UDL11"/>
      <c r="UDM11"/>
      <c r="UDN11"/>
      <c r="UDO11"/>
      <c r="UDP11"/>
      <c r="UDQ11"/>
      <c r="UDR11"/>
      <c r="UDS11"/>
      <c r="UDT11"/>
      <c r="UDU11"/>
      <c r="UDV11"/>
      <c r="UDW11"/>
      <c r="UDX11"/>
      <c r="UDY11"/>
      <c r="UDZ11"/>
      <c r="UEA11"/>
      <c r="UEB11"/>
      <c r="UEC11"/>
      <c r="UED11"/>
      <c r="UEE11"/>
      <c r="UEF11"/>
      <c r="UEG11"/>
      <c r="UEH11"/>
      <c r="UEI11"/>
      <c r="UEJ11"/>
      <c r="UEK11"/>
      <c r="UEL11"/>
      <c r="UEM11"/>
      <c r="UEN11"/>
      <c r="UEO11"/>
      <c r="UEP11"/>
      <c r="UEQ11"/>
      <c r="UER11"/>
      <c r="UES11"/>
      <c r="UET11"/>
      <c r="UEU11"/>
      <c r="UEV11"/>
      <c r="UEW11"/>
      <c r="UEX11"/>
      <c r="UEY11"/>
      <c r="UEZ11"/>
      <c r="UFA11"/>
      <c r="UFB11"/>
      <c r="UFC11"/>
      <c r="UFD11"/>
      <c r="UFE11"/>
      <c r="UFF11"/>
      <c r="UFG11"/>
      <c r="UFH11"/>
      <c r="UFI11"/>
      <c r="UFJ11"/>
      <c r="UFK11"/>
      <c r="UFL11"/>
      <c r="UFM11"/>
      <c r="UFN11"/>
      <c r="UFO11"/>
      <c r="UFP11"/>
      <c r="UFQ11"/>
      <c r="UFR11"/>
      <c r="UFS11"/>
      <c r="UFT11"/>
      <c r="UFU11"/>
      <c r="UFV11"/>
      <c r="UFW11"/>
      <c r="UFX11"/>
      <c r="UFY11"/>
      <c r="UFZ11"/>
      <c r="UGA11"/>
      <c r="UGB11"/>
      <c r="UGC11"/>
      <c r="UGD11"/>
      <c r="UGE11"/>
      <c r="UGF11"/>
      <c r="UGG11"/>
      <c r="UGH11"/>
      <c r="UGI11"/>
      <c r="UGJ11"/>
      <c r="UGK11"/>
      <c r="UGL11"/>
      <c r="UGM11"/>
      <c r="UGN11"/>
      <c r="UGO11"/>
      <c r="UGP11"/>
      <c r="UGQ11"/>
      <c r="UGR11"/>
      <c r="UGS11"/>
      <c r="UGT11"/>
      <c r="UGU11"/>
      <c r="UGV11"/>
      <c r="UGW11"/>
      <c r="UGX11"/>
      <c r="UGY11"/>
      <c r="UGZ11"/>
      <c r="UHA11"/>
      <c r="UHB11"/>
      <c r="UHC11"/>
      <c r="UHD11"/>
      <c r="UHE11"/>
      <c r="UHF11"/>
      <c r="UHG11"/>
      <c r="UHH11"/>
      <c r="UHI11"/>
      <c r="UHJ11"/>
      <c r="UHK11"/>
      <c r="UHL11"/>
      <c r="UHM11"/>
      <c r="UHN11"/>
      <c r="UHO11"/>
      <c r="UHP11"/>
      <c r="UHQ11"/>
      <c r="UHR11"/>
      <c r="UHS11"/>
      <c r="UHT11"/>
      <c r="UHU11"/>
      <c r="UHV11"/>
      <c r="UHW11"/>
      <c r="UHX11"/>
      <c r="UHY11"/>
      <c r="UHZ11"/>
      <c r="UIA11"/>
      <c r="UIB11"/>
      <c r="UIC11"/>
      <c r="UID11"/>
      <c r="UIE11"/>
      <c r="UIF11"/>
      <c r="UIG11"/>
      <c r="UIH11"/>
      <c r="UII11"/>
      <c r="UIJ11"/>
      <c r="UIK11"/>
      <c r="UIL11"/>
      <c r="UIM11"/>
      <c r="UIN11"/>
      <c r="UIO11"/>
      <c r="UIP11"/>
      <c r="UIQ11"/>
      <c r="UIR11"/>
      <c r="UIS11"/>
      <c r="UIT11"/>
      <c r="UIU11"/>
      <c r="UIV11"/>
      <c r="UIW11"/>
      <c r="UIX11"/>
      <c r="UIY11"/>
      <c r="UIZ11"/>
      <c r="UJA11"/>
      <c r="UJB11"/>
      <c r="UJC11"/>
      <c r="UJD11"/>
      <c r="UJE11"/>
      <c r="UJF11"/>
      <c r="UJG11"/>
      <c r="UJH11"/>
      <c r="UJI11"/>
      <c r="UJJ11"/>
      <c r="UJK11"/>
      <c r="UJL11"/>
      <c r="UJM11"/>
      <c r="UJN11"/>
      <c r="UJO11"/>
      <c r="UJP11"/>
      <c r="UJQ11"/>
      <c r="UJR11"/>
      <c r="UJS11"/>
      <c r="UJT11"/>
      <c r="UJU11"/>
      <c r="UJV11"/>
      <c r="UJW11"/>
      <c r="UJX11"/>
      <c r="UJY11"/>
      <c r="UJZ11"/>
      <c r="UKA11"/>
      <c r="UKB11"/>
      <c r="UKC11"/>
      <c r="UKD11"/>
      <c r="UKE11"/>
      <c r="UKF11"/>
      <c r="UKG11"/>
      <c r="UKH11"/>
      <c r="UKI11"/>
      <c r="UKJ11"/>
      <c r="UKK11"/>
      <c r="UKL11"/>
      <c r="UKM11"/>
      <c r="UKN11"/>
      <c r="UKO11"/>
      <c r="UKP11"/>
      <c r="UKQ11"/>
      <c r="UKR11"/>
      <c r="UKS11"/>
      <c r="UKT11"/>
      <c r="UKU11"/>
      <c r="UKV11"/>
      <c r="UKW11"/>
      <c r="UKX11"/>
      <c r="UKY11"/>
      <c r="UKZ11"/>
      <c r="ULA11"/>
      <c r="ULB11"/>
      <c r="ULC11"/>
      <c r="ULD11"/>
      <c r="ULE11"/>
      <c r="ULF11"/>
      <c r="ULG11"/>
      <c r="ULH11"/>
      <c r="ULI11"/>
      <c r="ULJ11"/>
      <c r="ULK11"/>
      <c r="ULL11"/>
      <c r="ULM11"/>
      <c r="ULN11"/>
      <c r="ULO11"/>
      <c r="ULP11"/>
      <c r="ULQ11"/>
      <c r="ULR11"/>
      <c r="ULS11"/>
      <c r="ULT11"/>
      <c r="ULU11"/>
      <c r="ULV11"/>
      <c r="ULW11"/>
      <c r="ULX11"/>
      <c r="ULY11"/>
      <c r="ULZ11"/>
      <c r="UMA11"/>
      <c r="UMB11"/>
      <c r="UMC11"/>
      <c r="UMD11"/>
      <c r="UME11"/>
      <c r="UMF11"/>
      <c r="UMG11"/>
      <c r="UMH11"/>
      <c r="UMI11"/>
      <c r="UMJ11"/>
      <c r="UMK11"/>
      <c r="UML11"/>
      <c r="UMM11"/>
      <c r="UMN11"/>
      <c r="UMO11"/>
      <c r="UMP11"/>
      <c r="UMQ11"/>
      <c r="UMR11"/>
      <c r="UMS11"/>
      <c r="UMT11"/>
      <c r="UMU11"/>
      <c r="UMV11"/>
      <c r="UMW11"/>
      <c r="UMX11"/>
      <c r="UMY11"/>
      <c r="UMZ11"/>
      <c r="UNA11"/>
      <c r="UNB11"/>
      <c r="UNC11"/>
      <c r="UND11"/>
      <c r="UNE11"/>
      <c r="UNF11"/>
      <c r="UNG11"/>
      <c r="UNH11"/>
      <c r="UNI11"/>
      <c r="UNJ11"/>
      <c r="UNK11"/>
      <c r="UNL11"/>
      <c r="UNM11"/>
      <c r="UNN11"/>
      <c r="UNO11"/>
      <c r="UNP11"/>
      <c r="UNQ11"/>
      <c r="UNR11"/>
      <c r="UNS11"/>
      <c r="UNT11"/>
      <c r="UNU11"/>
      <c r="UNV11"/>
      <c r="UNW11"/>
      <c r="UNX11"/>
      <c r="UNY11"/>
      <c r="UNZ11"/>
      <c r="UOA11"/>
      <c r="UOB11"/>
      <c r="UOC11"/>
      <c r="UOD11"/>
      <c r="UOE11"/>
      <c r="UOF11"/>
      <c r="UOG11"/>
      <c r="UOH11"/>
      <c r="UOI11"/>
      <c r="UOJ11"/>
      <c r="UOK11"/>
      <c r="UOL11"/>
      <c r="UOM11"/>
      <c r="UON11"/>
      <c r="UOO11"/>
      <c r="UOP11"/>
      <c r="UOQ11"/>
      <c r="UOR11"/>
      <c r="UOS11"/>
      <c r="UOT11"/>
      <c r="UOU11"/>
      <c r="UOV11"/>
      <c r="UOW11"/>
      <c r="UOX11"/>
      <c r="UOY11"/>
      <c r="UOZ11"/>
      <c r="UPA11"/>
      <c r="UPB11"/>
      <c r="UPC11"/>
      <c r="UPD11"/>
      <c r="UPE11"/>
      <c r="UPF11"/>
      <c r="UPG11"/>
      <c r="UPH11"/>
      <c r="UPI11"/>
      <c r="UPJ11"/>
      <c r="UPK11"/>
      <c r="UPL11"/>
      <c r="UPM11"/>
      <c r="UPN11"/>
      <c r="UPO11"/>
      <c r="UPP11"/>
      <c r="UPQ11"/>
      <c r="UPR11"/>
      <c r="UPS11"/>
      <c r="UPT11"/>
      <c r="UPU11"/>
      <c r="UPV11"/>
      <c r="UPW11"/>
      <c r="UPX11"/>
      <c r="UPY11"/>
      <c r="UPZ11"/>
      <c r="UQA11"/>
      <c r="UQB11"/>
      <c r="UQC11"/>
      <c r="UQD11"/>
      <c r="UQE11"/>
      <c r="UQF11"/>
      <c r="UQG11"/>
      <c r="UQH11"/>
      <c r="UQI11"/>
      <c r="UQJ11"/>
      <c r="UQK11"/>
      <c r="UQL11"/>
      <c r="UQM11"/>
      <c r="UQN11"/>
      <c r="UQO11"/>
      <c r="UQP11"/>
      <c r="UQQ11"/>
      <c r="UQR11"/>
      <c r="UQS11"/>
      <c r="UQT11"/>
      <c r="UQU11"/>
      <c r="UQV11"/>
      <c r="UQW11"/>
      <c r="UQX11"/>
      <c r="UQY11"/>
      <c r="UQZ11"/>
      <c r="URA11"/>
      <c r="URB11"/>
      <c r="URC11"/>
      <c r="URD11"/>
      <c r="URE11"/>
      <c r="URF11"/>
      <c r="URG11"/>
      <c r="URH11"/>
      <c r="URI11"/>
      <c r="URJ11"/>
      <c r="URK11"/>
      <c r="URL11"/>
      <c r="URM11"/>
      <c r="URN11"/>
      <c r="URO11"/>
      <c r="URP11"/>
      <c r="URQ11"/>
      <c r="URR11"/>
      <c r="URS11"/>
      <c r="URT11"/>
      <c r="URU11"/>
      <c r="URV11"/>
      <c r="URW11"/>
      <c r="URX11"/>
      <c r="URY11"/>
      <c r="URZ11"/>
      <c r="USA11"/>
      <c r="USB11"/>
      <c r="USC11"/>
      <c r="USD11"/>
      <c r="USE11"/>
      <c r="USF11"/>
      <c r="USG11"/>
      <c r="USH11"/>
      <c r="USI11"/>
      <c r="USJ11"/>
      <c r="USK11"/>
      <c r="USL11"/>
      <c r="USM11"/>
      <c r="USN11"/>
      <c r="USO11"/>
      <c r="USP11"/>
      <c r="USQ11"/>
      <c r="USR11"/>
      <c r="USS11"/>
      <c r="UST11"/>
      <c r="USU11"/>
      <c r="USV11"/>
      <c r="USW11"/>
      <c r="USX11"/>
      <c r="USY11"/>
      <c r="USZ11"/>
      <c r="UTA11"/>
      <c r="UTB11"/>
      <c r="UTC11"/>
      <c r="UTD11"/>
      <c r="UTE11"/>
      <c r="UTF11"/>
      <c r="UTG11"/>
      <c r="UTH11"/>
      <c r="UTI11"/>
      <c r="UTJ11"/>
      <c r="UTK11"/>
      <c r="UTL11"/>
      <c r="UTM11"/>
      <c r="UTN11"/>
      <c r="UTO11"/>
      <c r="UTP11"/>
      <c r="UTQ11"/>
      <c r="UTR11"/>
      <c r="UTS11"/>
      <c r="UTT11"/>
      <c r="UTU11"/>
      <c r="UTV11"/>
      <c r="UTW11"/>
      <c r="UTX11"/>
      <c r="UTY11"/>
      <c r="UTZ11"/>
      <c r="UUA11"/>
      <c r="UUB11"/>
      <c r="UUC11"/>
      <c r="UUD11"/>
      <c r="UUE11"/>
      <c r="UUF11"/>
      <c r="UUG11"/>
      <c r="UUH11"/>
      <c r="UUI11"/>
      <c r="UUJ11"/>
      <c r="UUK11"/>
      <c r="UUL11"/>
      <c r="UUM11"/>
      <c r="UUN11"/>
      <c r="UUO11"/>
      <c r="UUP11"/>
      <c r="UUQ11"/>
      <c r="UUR11"/>
      <c r="UUS11"/>
      <c r="UUT11"/>
      <c r="UUU11"/>
      <c r="UUV11"/>
      <c r="UUW11"/>
      <c r="UUX11"/>
      <c r="UUY11"/>
      <c r="UUZ11"/>
      <c r="UVA11"/>
      <c r="UVB11"/>
      <c r="UVC11"/>
      <c r="UVD11"/>
      <c r="UVE11"/>
      <c r="UVF11"/>
      <c r="UVG11"/>
      <c r="UVH11"/>
      <c r="UVI11"/>
      <c r="UVJ11"/>
      <c r="UVK11"/>
      <c r="UVL11"/>
      <c r="UVM11"/>
      <c r="UVN11"/>
      <c r="UVO11"/>
      <c r="UVP11"/>
      <c r="UVQ11"/>
      <c r="UVR11"/>
      <c r="UVS11"/>
      <c r="UVT11"/>
      <c r="UVU11"/>
      <c r="UVV11"/>
      <c r="UVW11"/>
      <c r="UVX11"/>
      <c r="UVY11"/>
      <c r="UVZ11"/>
      <c r="UWA11"/>
      <c r="UWB11"/>
      <c r="UWC11"/>
      <c r="UWD11"/>
      <c r="UWE11"/>
      <c r="UWF11"/>
      <c r="UWG11"/>
      <c r="UWH11"/>
      <c r="UWI11"/>
      <c r="UWJ11"/>
      <c r="UWK11"/>
      <c r="UWL11"/>
      <c r="UWM11"/>
      <c r="UWN11"/>
      <c r="UWO11"/>
      <c r="UWP11"/>
      <c r="UWQ11"/>
      <c r="UWR11"/>
      <c r="UWS11"/>
      <c r="UWT11"/>
      <c r="UWU11"/>
      <c r="UWV11"/>
      <c r="UWW11"/>
      <c r="UWX11"/>
      <c r="UWY11"/>
      <c r="UWZ11"/>
      <c r="UXA11"/>
      <c r="UXB11"/>
      <c r="UXC11"/>
      <c r="UXD11"/>
      <c r="UXE11"/>
      <c r="UXF11"/>
      <c r="UXG11"/>
      <c r="UXH11"/>
      <c r="UXI11"/>
      <c r="UXJ11"/>
      <c r="UXK11"/>
      <c r="UXL11"/>
      <c r="UXM11"/>
      <c r="UXN11"/>
      <c r="UXO11"/>
      <c r="UXP11"/>
      <c r="UXQ11"/>
      <c r="UXR11"/>
      <c r="UXS11"/>
      <c r="UXT11"/>
      <c r="UXU11"/>
      <c r="UXV11"/>
      <c r="UXW11"/>
      <c r="UXX11"/>
      <c r="UXY11"/>
      <c r="UXZ11"/>
      <c r="UYA11"/>
      <c r="UYB11"/>
      <c r="UYC11"/>
      <c r="UYD11"/>
      <c r="UYE11"/>
      <c r="UYF11"/>
      <c r="UYG11"/>
      <c r="UYH11"/>
      <c r="UYI11"/>
      <c r="UYJ11"/>
      <c r="UYK11"/>
      <c r="UYL11"/>
      <c r="UYM11"/>
      <c r="UYN11"/>
      <c r="UYO11"/>
      <c r="UYP11"/>
      <c r="UYQ11"/>
      <c r="UYR11"/>
      <c r="UYS11"/>
      <c r="UYT11"/>
      <c r="UYU11"/>
      <c r="UYV11"/>
      <c r="UYW11"/>
      <c r="UYX11"/>
      <c r="UYY11"/>
      <c r="UYZ11"/>
      <c r="UZA11"/>
      <c r="UZB11"/>
      <c r="UZC11"/>
      <c r="UZD11"/>
      <c r="UZE11"/>
      <c r="UZF11"/>
      <c r="UZG11"/>
      <c r="UZH11"/>
      <c r="UZI11"/>
      <c r="UZJ11"/>
      <c r="UZK11"/>
      <c r="UZL11"/>
      <c r="UZM11"/>
      <c r="UZN11"/>
      <c r="UZO11"/>
      <c r="UZP11"/>
      <c r="UZQ11"/>
      <c r="UZR11"/>
      <c r="UZS11"/>
      <c r="UZT11"/>
      <c r="UZU11"/>
      <c r="UZV11"/>
      <c r="UZW11"/>
      <c r="UZX11"/>
      <c r="UZY11"/>
      <c r="UZZ11"/>
      <c r="VAA11"/>
      <c r="VAB11"/>
      <c r="VAC11"/>
      <c r="VAD11"/>
      <c r="VAE11"/>
      <c r="VAF11"/>
      <c r="VAG11"/>
      <c r="VAH11"/>
      <c r="VAI11"/>
      <c r="VAJ11"/>
      <c r="VAK11"/>
      <c r="VAL11"/>
      <c r="VAM11"/>
      <c r="VAN11"/>
      <c r="VAO11"/>
      <c r="VAP11"/>
      <c r="VAQ11"/>
      <c r="VAR11"/>
      <c r="VAS11"/>
      <c r="VAT11"/>
      <c r="VAU11"/>
      <c r="VAV11"/>
      <c r="VAW11"/>
      <c r="VAX11"/>
      <c r="VAY11"/>
      <c r="VAZ11"/>
      <c r="VBA11"/>
      <c r="VBB11"/>
      <c r="VBC11"/>
      <c r="VBD11"/>
      <c r="VBE11"/>
      <c r="VBF11"/>
      <c r="VBG11"/>
      <c r="VBH11"/>
      <c r="VBI11"/>
      <c r="VBJ11"/>
      <c r="VBK11"/>
      <c r="VBL11"/>
      <c r="VBM11"/>
      <c r="VBN11"/>
      <c r="VBO11"/>
      <c r="VBP11"/>
      <c r="VBQ11"/>
      <c r="VBR11"/>
      <c r="VBS11"/>
      <c r="VBT11"/>
      <c r="VBU11"/>
      <c r="VBV11"/>
      <c r="VBW11"/>
      <c r="VBX11"/>
      <c r="VBY11"/>
      <c r="VBZ11"/>
      <c r="VCA11"/>
      <c r="VCB11"/>
      <c r="VCC11"/>
      <c r="VCD11"/>
      <c r="VCE11"/>
      <c r="VCF11"/>
      <c r="VCG11"/>
      <c r="VCH11"/>
      <c r="VCI11"/>
      <c r="VCJ11"/>
      <c r="VCK11"/>
      <c r="VCL11"/>
      <c r="VCM11"/>
      <c r="VCN11"/>
      <c r="VCO11"/>
      <c r="VCP11"/>
      <c r="VCQ11"/>
      <c r="VCR11"/>
      <c r="VCS11"/>
      <c r="VCT11"/>
      <c r="VCU11"/>
      <c r="VCV11"/>
      <c r="VCW11"/>
      <c r="VCX11"/>
      <c r="VCY11"/>
      <c r="VCZ11"/>
      <c r="VDA11"/>
      <c r="VDB11"/>
      <c r="VDC11"/>
      <c r="VDD11"/>
      <c r="VDE11"/>
      <c r="VDF11"/>
      <c r="VDG11"/>
      <c r="VDH11"/>
      <c r="VDI11"/>
      <c r="VDJ11"/>
      <c r="VDK11"/>
      <c r="VDL11"/>
      <c r="VDM11"/>
      <c r="VDN11"/>
      <c r="VDO11"/>
      <c r="VDP11"/>
      <c r="VDQ11"/>
      <c r="VDR11"/>
      <c r="VDS11"/>
      <c r="VDT11"/>
      <c r="VDU11"/>
      <c r="VDV11"/>
      <c r="VDW11"/>
      <c r="VDX11"/>
      <c r="VDY11"/>
      <c r="VDZ11"/>
      <c r="VEA11"/>
      <c r="VEB11"/>
      <c r="VEC11"/>
      <c r="VED11"/>
      <c r="VEE11"/>
      <c r="VEF11"/>
      <c r="VEG11"/>
      <c r="VEH11"/>
      <c r="VEI11"/>
      <c r="VEJ11"/>
      <c r="VEK11"/>
      <c r="VEL11"/>
      <c r="VEM11"/>
      <c r="VEN11"/>
      <c r="VEO11"/>
      <c r="VEP11"/>
      <c r="VEQ11"/>
      <c r="VER11"/>
      <c r="VES11"/>
      <c r="VET11"/>
      <c r="VEU11"/>
      <c r="VEV11"/>
      <c r="VEW11"/>
      <c r="VEX11"/>
      <c r="VEY11"/>
      <c r="VEZ11"/>
      <c r="VFA11"/>
      <c r="VFB11"/>
      <c r="VFC11"/>
      <c r="VFD11"/>
      <c r="VFE11"/>
      <c r="VFF11"/>
      <c r="VFG11"/>
      <c r="VFH11"/>
      <c r="VFI11"/>
      <c r="VFJ11"/>
      <c r="VFK11"/>
      <c r="VFL11"/>
      <c r="VFM11"/>
      <c r="VFN11"/>
      <c r="VFO11"/>
      <c r="VFP11"/>
      <c r="VFQ11"/>
      <c r="VFR11"/>
      <c r="VFS11"/>
      <c r="VFT11"/>
      <c r="VFU11"/>
      <c r="VFV11"/>
      <c r="VFW11"/>
      <c r="VFX11"/>
      <c r="VFY11"/>
      <c r="VFZ11"/>
      <c r="VGA11"/>
      <c r="VGB11"/>
      <c r="VGC11"/>
      <c r="VGD11"/>
      <c r="VGE11"/>
      <c r="VGF11"/>
      <c r="VGG11"/>
      <c r="VGH11"/>
      <c r="VGI11"/>
      <c r="VGJ11"/>
      <c r="VGK11"/>
      <c r="VGL11"/>
      <c r="VGM11"/>
      <c r="VGN11"/>
      <c r="VGO11"/>
      <c r="VGP11"/>
      <c r="VGQ11"/>
      <c r="VGR11"/>
      <c r="VGS11"/>
      <c r="VGT11"/>
      <c r="VGU11"/>
      <c r="VGV11"/>
      <c r="VGW11"/>
      <c r="VGX11"/>
      <c r="VGY11"/>
      <c r="VGZ11"/>
      <c r="VHA11"/>
      <c r="VHB11"/>
      <c r="VHC11"/>
      <c r="VHD11"/>
      <c r="VHE11"/>
      <c r="VHF11"/>
      <c r="VHG11"/>
      <c r="VHH11"/>
      <c r="VHI11"/>
      <c r="VHJ11"/>
      <c r="VHK11"/>
      <c r="VHL11"/>
      <c r="VHM11"/>
      <c r="VHN11"/>
      <c r="VHO11"/>
      <c r="VHP11"/>
      <c r="VHQ11"/>
      <c r="VHR11"/>
      <c r="VHS11"/>
      <c r="VHT11"/>
      <c r="VHU11"/>
      <c r="VHV11"/>
      <c r="VHW11"/>
      <c r="VHX11"/>
      <c r="VHY11"/>
      <c r="VHZ11"/>
      <c r="VIA11"/>
      <c r="VIB11"/>
      <c r="VIC11"/>
      <c r="VID11"/>
      <c r="VIE11"/>
      <c r="VIF11"/>
      <c r="VIG11"/>
      <c r="VIH11"/>
      <c r="VII11"/>
      <c r="VIJ11"/>
      <c r="VIK11"/>
      <c r="VIL11"/>
      <c r="VIM11"/>
      <c r="VIN11"/>
      <c r="VIO11"/>
      <c r="VIP11"/>
      <c r="VIQ11"/>
      <c r="VIR11"/>
      <c r="VIS11"/>
      <c r="VIT11"/>
      <c r="VIU11"/>
      <c r="VIV11"/>
      <c r="VIW11"/>
      <c r="VIX11"/>
      <c r="VIY11"/>
      <c r="VIZ11"/>
      <c r="VJA11"/>
      <c r="VJB11"/>
      <c r="VJC11"/>
      <c r="VJD11"/>
      <c r="VJE11"/>
      <c r="VJF11"/>
      <c r="VJG11"/>
      <c r="VJH11"/>
      <c r="VJI11"/>
      <c r="VJJ11"/>
      <c r="VJK11"/>
      <c r="VJL11"/>
      <c r="VJM11"/>
      <c r="VJN11"/>
      <c r="VJO11"/>
      <c r="VJP11"/>
      <c r="VJQ11"/>
      <c r="VJR11"/>
      <c r="VJS11"/>
      <c r="VJT11"/>
      <c r="VJU11"/>
      <c r="VJV11"/>
      <c r="VJW11"/>
      <c r="VJX11"/>
      <c r="VJY11"/>
      <c r="VJZ11"/>
      <c r="VKA11"/>
      <c r="VKB11"/>
      <c r="VKC11"/>
      <c r="VKD11"/>
      <c r="VKE11"/>
      <c r="VKF11"/>
      <c r="VKG11"/>
      <c r="VKH11"/>
      <c r="VKI11"/>
      <c r="VKJ11"/>
      <c r="VKK11"/>
      <c r="VKL11"/>
      <c r="VKM11"/>
      <c r="VKN11"/>
      <c r="VKO11"/>
      <c r="VKP11"/>
      <c r="VKQ11"/>
      <c r="VKR11"/>
      <c r="VKS11"/>
      <c r="VKT11"/>
      <c r="VKU11"/>
      <c r="VKV11"/>
      <c r="VKW11"/>
      <c r="VKX11"/>
      <c r="VKY11"/>
      <c r="VKZ11"/>
      <c r="VLA11"/>
      <c r="VLB11"/>
      <c r="VLC11"/>
      <c r="VLD11"/>
      <c r="VLE11"/>
      <c r="VLF11"/>
      <c r="VLG11"/>
      <c r="VLH11"/>
      <c r="VLI11"/>
      <c r="VLJ11"/>
      <c r="VLK11"/>
      <c r="VLL11"/>
      <c r="VLM11"/>
      <c r="VLN11"/>
      <c r="VLO11"/>
      <c r="VLP11"/>
      <c r="VLQ11"/>
      <c r="VLR11"/>
      <c r="VLS11"/>
      <c r="VLT11"/>
      <c r="VLU11"/>
      <c r="VLV11"/>
      <c r="VLW11"/>
      <c r="VLX11"/>
      <c r="VLY11"/>
      <c r="VLZ11"/>
      <c r="VMA11"/>
      <c r="VMB11"/>
      <c r="VMC11"/>
      <c r="VMD11"/>
      <c r="VME11"/>
      <c r="VMF11"/>
      <c r="VMG11"/>
      <c r="VMH11"/>
      <c r="VMI11"/>
      <c r="VMJ11"/>
      <c r="VMK11"/>
      <c r="VML11"/>
      <c r="VMM11"/>
      <c r="VMN11"/>
      <c r="VMO11"/>
      <c r="VMP11"/>
      <c r="VMQ11"/>
      <c r="VMR11"/>
      <c r="VMS11"/>
      <c r="VMT11"/>
      <c r="VMU11"/>
      <c r="VMV11"/>
      <c r="VMW11"/>
      <c r="VMX11"/>
      <c r="VMY11"/>
      <c r="VMZ11"/>
      <c r="VNA11"/>
      <c r="VNB11"/>
      <c r="VNC11"/>
      <c r="VND11"/>
      <c r="VNE11"/>
      <c r="VNF11"/>
      <c r="VNG11"/>
      <c r="VNH11"/>
      <c r="VNI11"/>
      <c r="VNJ11"/>
      <c r="VNK11"/>
      <c r="VNL11"/>
      <c r="VNM11"/>
      <c r="VNN11"/>
      <c r="VNO11"/>
      <c r="VNP11"/>
      <c r="VNQ11"/>
      <c r="VNR11"/>
      <c r="VNS11"/>
      <c r="VNT11"/>
      <c r="VNU11"/>
      <c r="VNV11"/>
      <c r="VNW11"/>
      <c r="VNX11"/>
      <c r="VNY11"/>
      <c r="VNZ11"/>
      <c r="VOA11"/>
      <c r="VOB11"/>
      <c r="VOC11"/>
      <c r="VOD11"/>
      <c r="VOE11"/>
      <c r="VOF11"/>
      <c r="VOG11"/>
      <c r="VOH11"/>
      <c r="VOI11"/>
      <c r="VOJ11"/>
      <c r="VOK11"/>
      <c r="VOL11"/>
      <c r="VOM11"/>
      <c r="VON11"/>
      <c r="VOO11"/>
      <c r="VOP11"/>
      <c r="VOQ11"/>
      <c r="VOR11"/>
      <c r="VOS11"/>
      <c r="VOT11"/>
      <c r="VOU11"/>
      <c r="VOV11"/>
      <c r="VOW11"/>
      <c r="VOX11"/>
      <c r="VOY11"/>
      <c r="VOZ11"/>
      <c r="VPA11"/>
      <c r="VPB11"/>
      <c r="VPC11"/>
      <c r="VPD11"/>
      <c r="VPE11"/>
      <c r="VPF11"/>
      <c r="VPG11"/>
      <c r="VPH11"/>
      <c r="VPI11"/>
      <c r="VPJ11"/>
      <c r="VPK11"/>
      <c r="VPL11"/>
      <c r="VPM11"/>
      <c r="VPN11"/>
      <c r="VPO11"/>
      <c r="VPP11"/>
      <c r="VPQ11"/>
      <c r="VPR11"/>
      <c r="VPS11"/>
      <c r="VPT11"/>
      <c r="VPU11"/>
      <c r="VPV11"/>
      <c r="VPW11"/>
      <c r="VPX11"/>
      <c r="VPY11"/>
      <c r="VPZ11"/>
      <c r="VQA11"/>
      <c r="VQB11"/>
      <c r="VQC11"/>
      <c r="VQD11"/>
      <c r="VQE11"/>
      <c r="VQF11"/>
      <c r="VQG11"/>
      <c r="VQH11"/>
      <c r="VQI11"/>
      <c r="VQJ11"/>
      <c r="VQK11"/>
      <c r="VQL11"/>
      <c r="VQM11"/>
      <c r="VQN11"/>
      <c r="VQO11"/>
      <c r="VQP11"/>
      <c r="VQQ11"/>
      <c r="VQR11"/>
      <c r="VQS11"/>
      <c r="VQT11"/>
      <c r="VQU11"/>
      <c r="VQV11"/>
      <c r="VQW11"/>
      <c r="VQX11"/>
      <c r="VQY11"/>
      <c r="VQZ11"/>
      <c r="VRA11"/>
      <c r="VRB11"/>
      <c r="VRC11"/>
      <c r="VRD11"/>
      <c r="VRE11"/>
      <c r="VRF11"/>
      <c r="VRG11"/>
      <c r="VRH11"/>
      <c r="VRI11"/>
      <c r="VRJ11"/>
      <c r="VRK11"/>
      <c r="VRL11"/>
      <c r="VRM11"/>
      <c r="VRN11"/>
      <c r="VRO11"/>
      <c r="VRP11"/>
      <c r="VRQ11"/>
      <c r="VRR11"/>
      <c r="VRS11"/>
      <c r="VRT11"/>
      <c r="VRU11"/>
      <c r="VRV11"/>
      <c r="VRW11"/>
      <c r="VRX11"/>
      <c r="VRY11"/>
      <c r="VRZ11"/>
      <c r="VSA11"/>
      <c r="VSB11"/>
      <c r="VSC11"/>
      <c r="VSD11"/>
      <c r="VSE11"/>
      <c r="VSF11"/>
      <c r="VSG11"/>
      <c r="VSH11"/>
      <c r="VSI11"/>
      <c r="VSJ11"/>
      <c r="VSK11"/>
      <c r="VSL11"/>
      <c r="VSM11"/>
      <c r="VSN11"/>
      <c r="VSO11"/>
      <c r="VSP11"/>
      <c r="VSQ11"/>
      <c r="VSR11"/>
      <c r="VSS11"/>
      <c r="VST11"/>
      <c r="VSU11"/>
      <c r="VSV11"/>
      <c r="VSW11"/>
      <c r="VSX11"/>
      <c r="VSY11"/>
      <c r="VSZ11"/>
      <c r="VTA11"/>
      <c r="VTB11"/>
      <c r="VTC11"/>
      <c r="VTD11"/>
      <c r="VTE11"/>
      <c r="VTF11"/>
      <c r="VTG11"/>
      <c r="VTH11"/>
      <c r="VTI11"/>
      <c r="VTJ11"/>
      <c r="VTK11"/>
      <c r="VTL11"/>
      <c r="VTM11"/>
      <c r="VTN11"/>
      <c r="VTO11"/>
      <c r="VTP11"/>
      <c r="VTQ11"/>
      <c r="VTR11"/>
      <c r="VTS11"/>
      <c r="VTT11"/>
      <c r="VTU11"/>
      <c r="VTV11"/>
      <c r="VTW11"/>
      <c r="VTX11"/>
      <c r="VTY11"/>
      <c r="VTZ11"/>
      <c r="VUA11"/>
      <c r="VUB11"/>
      <c r="VUC11"/>
      <c r="VUD11"/>
      <c r="VUE11"/>
      <c r="VUF11"/>
      <c r="VUG11"/>
      <c r="VUH11"/>
      <c r="VUI11"/>
      <c r="VUJ11"/>
      <c r="VUK11"/>
      <c r="VUL11"/>
      <c r="VUM11"/>
      <c r="VUN11"/>
      <c r="VUO11"/>
      <c r="VUP11"/>
      <c r="VUQ11"/>
      <c r="VUR11"/>
      <c r="VUS11"/>
      <c r="VUT11"/>
      <c r="VUU11"/>
      <c r="VUV11"/>
      <c r="VUW11"/>
      <c r="VUX11"/>
      <c r="VUY11"/>
      <c r="VUZ11"/>
      <c r="VVA11"/>
      <c r="VVB11"/>
      <c r="VVC11"/>
      <c r="VVD11"/>
      <c r="VVE11"/>
      <c r="VVF11"/>
      <c r="VVG11"/>
      <c r="VVH11"/>
      <c r="VVI11"/>
      <c r="VVJ11"/>
      <c r="VVK11"/>
      <c r="VVL11"/>
      <c r="VVM11"/>
      <c r="VVN11"/>
      <c r="VVO11"/>
      <c r="VVP11"/>
      <c r="VVQ11"/>
      <c r="VVR11"/>
      <c r="VVS11"/>
      <c r="VVT11"/>
      <c r="VVU11"/>
      <c r="VVV11"/>
      <c r="VVW11"/>
      <c r="VVX11"/>
      <c r="VVY11"/>
      <c r="VVZ11"/>
      <c r="VWA11"/>
      <c r="VWB11"/>
      <c r="VWC11"/>
      <c r="VWD11"/>
      <c r="VWE11"/>
      <c r="VWF11"/>
      <c r="VWG11"/>
      <c r="VWH11"/>
      <c r="VWI11"/>
      <c r="VWJ11"/>
      <c r="VWK11"/>
      <c r="VWL11"/>
      <c r="VWM11"/>
      <c r="VWN11"/>
      <c r="VWO11"/>
      <c r="VWP11"/>
      <c r="VWQ11"/>
      <c r="VWR11"/>
      <c r="VWS11"/>
      <c r="VWT11"/>
      <c r="VWU11"/>
      <c r="VWV11"/>
      <c r="VWW11"/>
      <c r="VWX11"/>
      <c r="VWY11"/>
      <c r="VWZ11"/>
      <c r="VXA11"/>
      <c r="VXB11"/>
      <c r="VXC11"/>
      <c r="VXD11"/>
      <c r="VXE11"/>
      <c r="VXF11"/>
      <c r="VXG11"/>
      <c r="VXH11"/>
      <c r="VXI11"/>
      <c r="VXJ11"/>
      <c r="VXK11"/>
      <c r="VXL11"/>
      <c r="VXM11"/>
      <c r="VXN11"/>
      <c r="VXO11"/>
      <c r="VXP11"/>
      <c r="VXQ11"/>
      <c r="VXR11"/>
      <c r="VXS11"/>
      <c r="VXT11"/>
      <c r="VXU11"/>
      <c r="VXV11"/>
      <c r="VXW11"/>
      <c r="VXX11"/>
      <c r="VXY11"/>
      <c r="VXZ11"/>
      <c r="VYA11"/>
      <c r="VYB11"/>
      <c r="VYC11"/>
      <c r="VYD11"/>
      <c r="VYE11"/>
      <c r="VYF11"/>
      <c r="VYG11"/>
      <c r="VYH11"/>
      <c r="VYI11"/>
      <c r="VYJ11"/>
      <c r="VYK11"/>
      <c r="VYL11"/>
      <c r="VYM11"/>
      <c r="VYN11"/>
      <c r="VYO11"/>
      <c r="VYP11"/>
      <c r="VYQ11"/>
      <c r="VYR11"/>
      <c r="VYS11"/>
      <c r="VYT11"/>
      <c r="VYU11"/>
      <c r="VYV11"/>
      <c r="VYW11"/>
      <c r="VYX11"/>
      <c r="VYY11"/>
      <c r="VYZ11"/>
      <c r="VZA11"/>
      <c r="VZB11"/>
      <c r="VZC11"/>
      <c r="VZD11"/>
      <c r="VZE11"/>
      <c r="VZF11"/>
      <c r="VZG11"/>
      <c r="VZH11"/>
      <c r="VZI11"/>
      <c r="VZJ11"/>
      <c r="VZK11"/>
      <c r="VZL11"/>
      <c r="VZM11"/>
      <c r="VZN11"/>
      <c r="VZO11"/>
      <c r="VZP11"/>
      <c r="VZQ11"/>
      <c r="VZR11"/>
      <c r="VZS11"/>
      <c r="VZT11"/>
      <c r="VZU11"/>
      <c r="VZV11"/>
      <c r="VZW11"/>
      <c r="VZX11"/>
      <c r="VZY11"/>
      <c r="VZZ11"/>
      <c r="WAA11"/>
      <c r="WAB11"/>
      <c r="WAC11"/>
      <c r="WAD11"/>
      <c r="WAE11"/>
      <c r="WAF11"/>
      <c r="WAG11"/>
      <c r="WAH11"/>
      <c r="WAI11"/>
      <c r="WAJ11"/>
      <c r="WAK11"/>
      <c r="WAL11"/>
      <c r="WAM11"/>
      <c r="WAN11"/>
      <c r="WAO11"/>
      <c r="WAP11"/>
      <c r="WAQ11"/>
      <c r="WAR11"/>
      <c r="WAS11"/>
      <c r="WAT11"/>
      <c r="WAU11"/>
      <c r="WAV11"/>
      <c r="WAW11"/>
      <c r="WAX11"/>
      <c r="WAY11"/>
      <c r="WAZ11"/>
      <c r="WBA11"/>
      <c r="WBB11"/>
      <c r="WBC11"/>
      <c r="WBD11"/>
      <c r="WBE11"/>
      <c r="WBF11"/>
      <c r="WBG11"/>
      <c r="WBH11"/>
      <c r="WBI11"/>
      <c r="WBJ11"/>
      <c r="WBK11"/>
      <c r="WBL11"/>
      <c r="WBM11"/>
      <c r="WBN11"/>
      <c r="WBO11"/>
      <c r="WBP11"/>
      <c r="WBQ11"/>
      <c r="WBR11"/>
      <c r="WBS11"/>
      <c r="WBT11"/>
      <c r="WBU11"/>
      <c r="WBV11"/>
      <c r="WBW11"/>
      <c r="WBX11"/>
      <c r="WBY11"/>
      <c r="WBZ11"/>
      <c r="WCA11"/>
      <c r="WCB11"/>
      <c r="WCC11"/>
      <c r="WCD11"/>
      <c r="WCE11"/>
      <c r="WCF11"/>
      <c r="WCG11"/>
      <c r="WCH11"/>
      <c r="WCI11"/>
      <c r="WCJ11"/>
      <c r="WCK11"/>
      <c r="WCL11"/>
      <c r="WCM11"/>
      <c r="WCN11"/>
      <c r="WCO11"/>
      <c r="WCP11"/>
      <c r="WCQ11"/>
      <c r="WCR11"/>
      <c r="WCS11"/>
      <c r="WCT11"/>
      <c r="WCU11"/>
      <c r="WCV11"/>
      <c r="WCW11"/>
      <c r="WCX11"/>
      <c r="WCY11"/>
      <c r="WCZ11"/>
      <c r="WDA11"/>
      <c r="WDB11"/>
      <c r="WDC11"/>
      <c r="WDD11"/>
      <c r="WDE11"/>
      <c r="WDF11"/>
      <c r="WDG11"/>
      <c r="WDH11"/>
      <c r="WDI11"/>
      <c r="WDJ11"/>
      <c r="WDK11"/>
      <c r="WDL11"/>
      <c r="WDM11"/>
      <c r="WDN11"/>
      <c r="WDO11"/>
      <c r="WDP11"/>
      <c r="WDQ11"/>
      <c r="WDR11"/>
      <c r="WDS11"/>
      <c r="WDT11"/>
      <c r="WDU11"/>
      <c r="WDV11"/>
      <c r="WDW11"/>
      <c r="WDX11"/>
      <c r="WDY11"/>
      <c r="WDZ11"/>
      <c r="WEA11"/>
      <c r="WEB11"/>
      <c r="WEC11"/>
      <c r="WED11"/>
      <c r="WEE11"/>
      <c r="WEF11"/>
      <c r="WEG11"/>
      <c r="WEH11"/>
      <c r="WEI11"/>
      <c r="WEJ11"/>
      <c r="WEK11"/>
      <c r="WEL11"/>
      <c r="WEM11"/>
      <c r="WEN11"/>
      <c r="WEO11"/>
      <c r="WEP11"/>
      <c r="WEQ11"/>
      <c r="WER11"/>
      <c r="WES11"/>
      <c r="WET11"/>
      <c r="WEU11"/>
      <c r="WEV11"/>
      <c r="WEW11"/>
      <c r="WEX11"/>
      <c r="WEY11"/>
      <c r="WEZ11"/>
      <c r="WFA11"/>
      <c r="WFB11"/>
      <c r="WFC11"/>
      <c r="WFD11"/>
      <c r="WFE11"/>
      <c r="WFF11"/>
      <c r="WFG11"/>
      <c r="WFH11"/>
      <c r="WFI11"/>
      <c r="WFJ11"/>
      <c r="WFK11"/>
      <c r="WFL11"/>
      <c r="WFM11"/>
      <c r="WFN11"/>
      <c r="WFO11"/>
      <c r="WFP11"/>
      <c r="WFQ11"/>
      <c r="WFR11"/>
      <c r="WFS11"/>
      <c r="WFT11"/>
      <c r="WFU11"/>
      <c r="WFV11"/>
      <c r="WFW11"/>
      <c r="WFX11"/>
      <c r="WFY11"/>
      <c r="WFZ11"/>
      <c r="WGA11"/>
      <c r="WGB11"/>
      <c r="WGC11"/>
      <c r="WGD11"/>
      <c r="WGE11"/>
      <c r="WGF11"/>
      <c r="WGG11"/>
      <c r="WGH11"/>
      <c r="WGI11"/>
      <c r="WGJ11"/>
      <c r="WGK11"/>
      <c r="WGL11"/>
      <c r="WGM11"/>
      <c r="WGN11"/>
      <c r="WGO11"/>
      <c r="WGP11"/>
      <c r="WGQ11"/>
      <c r="WGR11"/>
      <c r="WGS11"/>
      <c r="WGT11"/>
      <c r="WGU11"/>
      <c r="WGV11"/>
      <c r="WGW11"/>
      <c r="WGX11"/>
      <c r="WGY11"/>
      <c r="WGZ11"/>
      <c r="WHA11"/>
      <c r="WHB11"/>
      <c r="WHC11"/>
      <c r="WHD11"/>
      <c r="WHE11"/>
      <c r="WHF11"/>
      <c r="WHG11"/>
      <c r="WHH11"/>
      <c r="WHI11"/>
      <c r="WHJ11"/>
      <c r="WHK11"/>
      <c r="WHL11"/>
      <c r="WHM11"/>
      <c r="WHN11"/>
      <c r="WHO11"/>
      <c r="WHP11"/>
      <c r="WHQ11"/>
      <c r="WHR11"/>
      <c r="WHS11"/>
      <c r="WHT11"/>
      <c r="WHU11"/>
      <c r="WHV11"/>
      <c r="WHW11"/>
      <c r="WHX11"/>
      <c r="WHY11"/>
      <c r="WHZ11"/>
      <c r="WIA11"/>
      <c r="WIB11"/>
      <c r="WIC11"/>
      <c r="WID11"/>
      <c r="WIE11"/>
      <c r="WIF11"/>
      <c r="WIG11"/>
      <c r="WIH11"/>
      <c r="WII11"/>
      <c r="WIJ11"/>
      <c r="WIK11"/>
      <c r="WIL11"/>
      <c r="WIM11"/>
      <c r="WIN11"/>
      <c r="WIO11"/>
      <c r="WIP11"/>
      <c r="WIQ11"/>
      <c r="WIR11"/>
      <c r="WIS11"/>
      <c r="WIT11"/>
      <c r="WIU11"/>
      <c r="WIV11"/>
      <c r="WIW11"/>
      <c r="WIX11"/>
      <c r="WIY11"/>
      <c r="WIZ11"/>
      <c r="WJA11"/>
      <c r="WJB11"/>
      <c r="WJC11"/>
      <c r="WJD11"/>
      <c r="WJE11"/>
      <c r="WJF11"/>
      <c r="WJG11"/>
      <c r="WJH11"/>
      <c r="WJI11"/>
      <c r="WJJ11"/>
      <c r="WJK11"/>
      <c r="WJL11"/>
      <c r="WJM11"/>
      <c r="WJN11"/>
      <c r="WJO11"/>
      <c r="WJP11"/>
      <c r="WJQ11"/>
      <c r="WJR11"/>
      <c r="WJS11"/>
      <c r="WJT11"/>
      <c r="WJU11"/>
      <c r="WJV11"/>
      <c r="WJW11"/>
      <c r="WJX11"/>
      <c r="WJY11"/>
      <c r="WJZ11"/>
      <c r="WKA11"/>
      <c r="WKB11"/>
      <c r="WKC11"/>
      <c r="WKD11"/>
      <c r="WKE11"/>
      <c r="WKF11"/>
      <c r="WKG11"/>
      <c r="WKH11"/>
      <c r="WKI11"/>
      <c r="WKJ11"/>
      <c r="WKK11"/>
      <c r="WKL11"/>
      <c r="WKM11"/>
      <c r="WKN11"/>
      <c r="WKO11"/>
      <c r="WKP11"/>
      <c r="WKQ11"/>
      <c r="WKR11"/>
      <c r="WKS11"/>
      <c r="WKT11"/>
      <c r="WKU11"/>
      <c r="WKV11"/>
      <c r="WKW11"/>
      <c r="WKX11"/>
      <c r="WKY11"/>
      <c r="WKZ11"/>
      <c r="WLA11"/>
      <c r="WLB11"/>
      <c r="WLC11"/>
      <c r="WLD11"/>
      <c r="WLE11"/>
      <c r="WLF11"/>
      <c r="WLG11"/>
      <c r="WLH11"/>
      <c r="WLI11"/>
      <c r="WLJ11"/>
      <c r="WLK11"/>
      <c r="WLL11"/>
      <c r="WLM11"/>
      <c r="WLN11"/>
      <c r="WLO11"/>
      <c r="WLP11"/>
      <c r="WLQ11"/>
      <c r="WLR11"/>
      <c r="WLS11"/>
      <c r="WLT11"/>
      <c r="WLU11"/>
      <c r="WLV11"/>
      <c r="WLW11"/>
      <c r="WLX11"/>
      <c r="WLY11"/>
      <c r="WLZ11"/>
      <c r="WMA11"/>
      <c r="WMB11"/>
      <c r="WMC11"/>
      <c r="WMD11"/>
      <c r="WME11"/>
      <c r="WMF11"/>
      <c r="WMG11"/>
      <c r="WMH11"/>
      <c r="WMI11"/>
      <c r="WMJ11"/>
      <c r="WMK11"/>
      <c r="WML11"/>
      <c r="WMM11"/>
      <c r="WMN11"/>
      <c r="WMO11"/>
      <c r="WMP11"/>
      <c r="WMQ11"/>
      <c r="WMR11"/>
      <c r="WMS11"/>
      <c r="WMT11"/>
      <c r="WMU11"/>
      <c r="WMV11"/>
      <c r="WMW11"/>
      <c r="WMX11"/>
      <c r="WMY11"/>
      <c r="WMZ11"/>
      <c r="WNA11"/>
      <c r="WNB11"/>
      <c r="WNC11"/>
      <c r="WND11"/>
      <c r="WNE11"/>
      <c r="WNF11"/>
      <c r="WNG11"/>
      <c r="WNH11"/>
      <c r="WNI11"/>
      <c r="WNJ11"/>
      <c r="WNK11"/>
      <c r="WNL11"/>
      <c r="WNM11"/>
      <c r="WNN11"/>
      <c r="WNO11"/>
      <c r="WNP11"/>
      <c r="WNQ11"/>
      <c r="WNR11"/>
      <c r="WNS11"/>
      <c r="WNT11"/>
      <c r="WNU11"/>
      <c r="WNV11"/>
      <c r="WNW11"/>
      <c r="WNX11"/>
      <c r="WNY11"/>
      <c r="WNZ11"/>
      <c r="WOA11"/>
      <c r="WOB11"/>
      <c r="WOC11"/>
      <c r="WOD11"/>
      <c r="WOE11"/>
      <c r="WOF11"/>
      <c r="WOG11"/>
      <c r="WOH11"/>
      <c r="WOI11"/>
      <c r="WOJ11"/>
      <c r="WOK11"/>
      <c r="WOL11"/>
      <c r="WOM11"/>
      <c r="WON11"/>
      <c r="WOO11"/>
      <c r="WOP11"/>
      <c r="WOQ11"/>
      <c r="WOR11"/>
      <c r="WOS11"/>
      <c r="WOT11"/>
      <c r="WOU11"/>
      <c r="WOV11"/>
      <c r="WOW11"/>
      <c r="WOX11"/>
      <c r="WOY11"/>
      <c r="WOZ11"/>
      <c r="WPA11"/>
      <c r="WPB11"/>
      <c r="WPC11"/>
      <c r="WPD11"/>
      <c r="WPE11"/>
      <c r="WPF11"/>
      <c r="WPG11"/>
      <c r="WPH11"/>
      <c r="WPI11"/>
      <c r="WPJ11"/>
      <c r="WPK11"/>
      <c r="WPL11"/>
      <c r="WPM11"/>
      <c r="WPN11"/>
      <c r="WPO11"/>
      <c r="WPP11"/>
      <c r="WPQ11"/>
      <c r="WPR11"/>
      <c r="WPS11"/>
      <c r="WPT11"/>
      <c r="WPU11"/>
      <c r="WPV11"/>
      <c r="WPW11"/>
      <c r="WPX11"/>
      <c r="WPY11"/>
      <c r="WPZ11"/>
      <c r="WQA11"/>
      <c r="WQB11"/>
      <c r="WQC11"/>
      <c r="WQD11"/>
      <c r="WQE11"/>
      <c r="WQF11"/>
      <c r="WQG11"/>
      <c r="WQH11"/>
      <c r="WQI11"/>
      <c r="WQJ11"/>
      <c r="WQK11"/>
      <c r="WQL11"/>
      <c r="WQM11"/>
      <c r="WQN11"/>
      <c r="WQO11"/>
      <c r="WQP11"/>
      <c r="WQQ11"/>
      <c r="WQR11"/>
      <c r="WQS11"/>
      <c r="WQT11"/>
      <c r="WQU11"/>
      <c r="WQV11"/>
      <c r="WQW11"/>
      <c r="WQX11"/>
      <c r="WQY11"/>
      <c r="WQZ11"/>
      <c r="WRA11"/>
      <c r="WRB11"/>
      <c r="WRC11"/>
      <c r="WRD11"/>
      <c r="WRE11"/>
      <c r="WRF11"/>
      <c r="WRG11"/>
      <c r="WRH11"/>
      <c r="WRI11"/>
      <c r="WRJ11"/>
      <c r="WRK11"/>
      <c r="WRL11"/>
      <c r="WRM11"/>
      <c r="WRN11"/>
      <c r="WRO11"/>
      <c r="WRP11"/>
      <c r="WRQ11"/>
      <c r="WRR11"/>
      <c r="WRS11"/>
      <c r="WRT11"/>
      <c r="WRU11"/>
      <c r="WRV11"/>
      <c r="WRW11"/>
      <c r="WRX11"/>
      <c r="WRY11"/>
      <c r="WRZ11"/>
      <c r="WSA11"/>
      <c r="WSB11"/>
      <c r="WSC11"/>
      <c r="WSD11"/>
      <c r="WSE11"/>
      <c r="WSF11"/>
      <c r="WSG11"/>
      <c r="WSH11"/>
      <c r="WSI11"/>
      <c r="WSJ11"/>
      <c r="WSK11"/>
      <c r="WSL11"/>
      <c r="WSM11"/>
      <c r="WSN11"/>
      <c r="WSO11"/>
      <c r="WSP11"/>
      <c r="WSQ11"/>
      <c r="WSR11"/>
      <c r="WSS11"/>
      <c r="WST11"/>
      <c r="WSU11"/>
      <c r="WSV11"/>
      <c r="WSW11"/>
      <c r="WSX11"/>
      <c r="WSY11"/>
      <c r="WSZ11"/>
      <c r="WTA11"/>
      <c r="WTB11"/>
      <c r="WTC11"/>
      <c r="WTD11"/>
      <c r="WTE11"/>
      <c r="WTF11"/>
      <c r="WTG11"/>
      <c r="WTH11"/>
      <c r="WTI11"/>
      <c r="WTJ11"/>
      <c r="WTK11"/>
      <c r="WTL11"/>
      <c r="WTM11"/>
      <c r="WTN11"/>
      <c r="WTO11"/>
      <c r="WTP11"/>
      <c r="WTQ11"/>
      <c r="WTR11"/>
      <c r="WTS11"/>
      <c r="WTT11"/>
      <c r="WTU11"/>
      <c r="WTV11"/>
      <c r="WTW11"/>
      <c r="WTX11"/>
      <c r="WTY11"/>
      <c r="WTZ11"/>
      <c r="WUA11"/>
      <c r="WUB11"/>
      <c r="WUC11"/>
      <c r="WUD11"/>
      <c r="WUE11"/>
      <c r="WUF11"/>
      <c r="WUG11"/>
      <c r="WUH11"/>
      <c r="WUI11"/>
      <c r="WUJ11"/>
      <c r="WUK11"/>
      <c r="WUL11"/>
      <c r="WUM11"/>
      <c r="WUN11"/>
      <c r="WUO11"/>
      <c r="WUP11"/>
      <c r="WUQ11"/>
      <c r="WUR11"/>
      <c r="WUS11"/>
      <c r="WUT11"/>
      <c r="WUU11"/>
      <c r="WUV11"/>
      <c r="WUW11"/>
      <c r="WUX11"/>
      <c r="WUY11"/>
      <c r="WUZ11"/>
      <c r="WVA11"/>
      <c r="WVB11"/>
      <c r="WVC11"/>
      <c r="WVD11"/>
      <c r="WVE11"/>
      <c r="WVF11"/>
      <c r="WVG11"/>
      <c r="WVH11"/>
      <c r="WVI11"/>
      <c r="WVJ11"/>
      <c r="WVK11"/>
      <c r="WVL11"/>
      <c r="WVM11"/>
      <c r="WVN11"/>
      <c r="WVO11"/>
      <c r="WVP11"/>
      <c r="WVQ11"/>
      <c r="WVR11"/>
      <c r="WVS11"/>
      <c r="WVT11"/>
      <c r="WVU11"/>
      <c r="WVV11"/>
      <c r="WVW11"/>
      <c r="WVX11"/>
      <c r="WVY11"/>
      <c r="WVZ11"/>
      <c r="WWA11"/>
      <c r="WWB11"/>
      <c r="WWC11"/>
      <c r="WWD11"/>
      <c r="WWE11"/>
      <c r="WWF11"/>
      <c r="WWG11"/>
      <c r="WWH11"/>
      <c r="WWI11"/>
      <c r="WWJ11"/>
      <c r="WWK11"/>
      <c r="WWL11"/>
      <c r="WWM11"/>
      <c r="WWN11"/>
      <c r="WWO11"/>
      <c r="WWP11"/>
      <c r="WWQ11"/>
      <c r="WWR11"/>
      <c r="WWS11"/>
      <c r="WWT11"/>
      <c r="WWU11"/>
      <c r="WWV11"/>
      <c r="WWW11"/>
      <c r="WWX11"/>
      <c r="WWY11"/>
      <c r="WWZ11"/>
      <c r="WXA11"/>
      <c r="WXB11"/>
      <c r="WXC11"/>
      <c r="WXD11"/>
      <c r="WXE11"/>
      <c r="WXF11"/>
      <c r="WXG11"/>
      <c r="WXH11"/>
      <c r="WXI11"/>
      <c r="WXJ11"/>
      <c r="WXK11"/>
      <c r="WXL11"/>
      <c r="WXM11"/>
      <c r="WXN11"/>
      <c r="WXO11"/>
      <c r="WXP11"/>
      <c r="WXQ11"/>
      <c r="WXR11"/>
      <c r="WXS11"/>
      <c r="WXT11"/>
      <c r="WXU11"/>
      <c r="WXV11"/>
      <c r="WXW11"/>
      <c r="WXX11"/>
      <c r="WXY11"/>
      <c r="WXZ11"/>
      <c r="WYA11"/>
      <c r="WYB11"/>
      <c r="WYC11"/>
      <c r="WYD11"/>
      <c r="WYE11"/>
      <c r="WYF11"/>
      <c r="WYG11"/>
      <c r="WYH11"/>
      <c r="WYI11"/>
      <c r="WYJ11"/>
      <c r="WYK11"/>
      <c r="WYL11"/>
      <c r="WYM11"/>
      <c r="WYN11"/>
      <c r="WYO11"/>
      <c r="WYP11"/>
      <c r="WYQ11"/>
      <c r="WYR11"/>
      <c r="WYS11"/>
      <c r="WYT11"/>
      <c r="WYU11"/>
      <c r="WYV11"/>
      <c r="WYW11"/>
      <c r="WYX11"/>
      <c r="WYY11"/>
      <c r="WYZ11"/>
      <c r="WZA11"/>
      <c r="WZB11"/>
      <c r="WZC11"/>
      <c r="WZD11"/>
      <c r="WZE11"/>
      <c r="WZF11"/>
      <c r="WZG11"/>
      <c r="WZH11"/>
      <c r="WZI11"/>
      <c r="WZJ11"/>
      <c r="WZK11"/>
      <c r="WZL11"/>
      <c r="WZM11"/>
      <c r="WZN11"/>
      <c r="WZO11"/>
      <c r="WZP11"/>
      <c r="WZQ11"/>
      <c r="WZR11"/>
      <c r="WZS11"/>
      <c r="WZT11"/>
      <c r="WZU11"/>
      <c r="WZV11"/>
      <c r="WZW11"/>
      <c r="WZX11"/>
      <c r="WZY11"/>
      <c r="WZZ11"/>
      <c r="XAA11"/>
      <c r="XAB11"/>
      <c r="XAC11"/>
      <c r="XAD11"/>
      <c r="XAE11"/>
      <c r="XAF11"/>
      <c r="XAG11"/>
      <c r="XAH11"/>
      <c r="XAI11"/>
      <c r="XAJ11"/>
      <c r="XAK11"/>
      <c r="XAL11"/>
      <c r="XAM11"/>
      <c r="XAN11"/>
      <c r="XAO11"/>
      <c r="XAP11"/>
      <c r="XAQ11"/>
      <c r="XAR11"/>
      <c r="XAS11"/>
      <c r="XAT11"/>
      <c r="XAU11"/>
      <c r="XAV11"/>
      <c r="XAW11"/>
      <c r="XAX11"/>
      <c r="XAY11"/>
      <c r="XAZ11"/>
      <c r="XBA11"/>
      <c r="XBB11"/>
      <c r="XBC11"/>
      <c r="XBD11"/>
      <c r="XBE11"/>
      <c r="XBF11"/>
      <c r="XBG11"/>
      <c r="XBH11"/>
      <c r="XBI11"/>
      <c r="XBJ11"/>
      <c r="XBK11"/>
      <c r="XBL11"/>
      <c r="XBM11"/>
      <c r="XBN11"/>
      <c r="XBO11"/>
      <c r="XBP11"/>
      <c r="XBQ11"/>
      <c r="XBR11"/>
      <c r="XBS11"/>
      <c r="XBT11"/>
      <c r="XBU11"/>
      <c r="XBV11"/>
      <c r="XBW11"/>
      <c r="XBX11"/>
      <c r="XBY11"/>
      <c r="XBZ11"/>
      <c r="XCA11"/>
      <c r="XCB11"/>
      <c r="XCC11"/>
      <c r="XCD11"/>
      <c r="XCE11"/>
      <c r="XCF11"/>
      <c r="XCG11"/>
      <c r="XCH11"/>
      <c r="XCI11"/>
      <c r="XCJ11"/>
      <c r="XCK11"/>
      <c r="XCL11"/>
      <c r="XCM11"/>
      <c r="XCN11"/>
      <c r="XCO11"/>
      <c r="XCP11"/>
      <c r="XCQ11"/>
      <c r="XCR11"/>
      <c r="XCS11"/>
      <c r="XCT11"/>
      <c r="XCU11"/>
      <c r="XCV11"/>
      <c r="XCW11"/>
      <c r="XCX11"/>
      <c r="XCY11"/>
      <c r="XCZ11"/>
      <c r="XDA11"/>
      <c r="XDB11"/>
      <c r="XDC11"/>
      <c r="XDD11"/>
      <c r="XDE11"/>
      <c r="XDF11"/>
      <c r="XDG11"/>
      <c r="XDH11"/>
      <c r="XDI11"/>
      <c r="XDJ11"/>
      <c r="XDK11"/>
      <c r="XDL11"/>
      <c r="XDM11"/>
      <c r="XDN11"/>
      <c r="XDO11"/>
      <c r="XDP11"/>
      <c r="XDQ11"/>
      <c r="XDR11"/>
      <c r="XDS11"/>
      <c r="XDT11"/>
      <c r="XDU11"/>
      <c r="XDV11"/>
      <c r="XDW11"/>
      <c r="XDX11"/>
      <c r="XDY11"/>
      <c r="XDZ11"/>
      <c r="XEA11"/>
      <c r="XEB11"/>
      <c r="XEC11"/>
      <c r="XED11"/>
      <c r="XEE11"/>
      <c r="XEF11"/>
      <c r="XEG11"/>
      <c r="XEH11"/>
      <c r="XEI11"/>
      <c r="XEJ11"/>
      <c r="XEK11"/>
      <c r="XEL11"/>
      <c r="XEM11"/>
      <c r="XEN11"/>
      <c r="XEO11"/>
      <c r="XEP11"/>
      <c r="XEQ11"/>
      <c r="XER11"/>
      <c r="XES11"/>
      <c r="XET11"/>
    </row>
    <row r="13" spans="1:16374" ht="14.5">
      <c r="A13" s="199" t="s">
        <v>314</v>
      </c>
      <c r="B13" s="199" t="s">
        <v>313</v>
      </c>
      <c r="C13" s="199" t="s">
        <v>315</v>
      </c>
      <c r="D13" s="59" t="s">
        <v>527</v>
      </c>
      <c r="E13" s="59" t="s">
        <v>465</v>
      </c>
      <c r="F13" s="59" t="s">
        <v>406</v>
      </c>
      <c r="G13" s="199" t="s">
        <v>651</v>
      </c>
      <c r="H13" s="59" t="s">
        <v>396</v>
      </c>
      <c r="I13" s="59" t="s">
        <v>16</v>
      </c>
      <c r="J13" s="199" t="s">
        <v>718</v>
      </c>
      <c r="K13" s="59" t="s">
        <v>397</v>
      </c>
      <c r="L13" s="59" t="s">
        <v>398</v>
      </c>
      <c r="M13" s="151" t="s">
        <v>429</v>
      </c>
      <c r="O13" s="59"/>
    </row>
    <row r="14" spans="1:16374" ht="14.5">
      <c r="A14" s="201" t="s">
        <v>527</v>
      </c>
      <c r="B14" s="201" t="s">
        <v>396</v>
      </c>
      <c r="C14" s="201" t="s">
        <v>294</v>
      </c>
      <c r="D14" s="70" t="s">
        <v>292</v>
      </c>
      <c r="E14" s="70" t="s">
        <v>292</v>
      </c>
      <c r="F14" s="70" t="s">
        <v>292</v>
      </c>
      <c r="G14" s="178" t="s">
        <v>292</v>
      </c>
      <c r="H14" s="178" t="s">
        <v>395</v>
      </c>
      <c r="I14" s="70" t="s">
        <v>293</v>
      </c>
      <c r="J14" s="70" t="s">
        <v>115</v>
      </c>
      <c r="K14" s="70" t="s">
        <v>397</v>
      </c>
      <c r="L14" s="70" t="s">
        <v>311</v>
      </c>
      <c r="M14" s="178" t="s">
        <v>429</v>
      </c>
    </row>
    <row r="15" spans="1:16374" ht="14.5">
      <c r="A15" s="201" t="s">
        <v>315</v>
      </c>
      <c r="B15" s="201" t="s">
        <v>398</v>
      </c>
      <c r="C15" s="201" t="s">
        <v>395</v>
      </c>
      <c r="D15" s="70" t="s">
        <v>293</v>
      </c>
      <c r="E15" s="70" t="s">
        <v>293</v>
      </c>
      <c r="F15" s="70" t="s">
        <v>293</v>
      </c>
      <c r="G15" s="178" t="s">
        <v>293</v>
      </c>
      <c r="H15" s="66" t="s">
        <v>295</v>
      </c>
      <c r="I15" s="70" t="s">
        <v>395</v>
      </c>
      <c r="J15" s="70" t="s">
        <v>27</v>
      </c>
      <c r="K15" s="70"/>
      <c r="L15" s="70" t="s">
        <v>27</v>
      </c>
    </row>
    <row r="16" spans="1:16374" ht="14.5">
      <c r="A16" s="201" t="s">
        <v>406</v>
      </c>
      <c r="B16" s="201" t="s">
        <v>397</v>
      </c>
      <c r="C16" s="201" t="s">
        <v>295</v>
      </c>
      <c r="D16" s="70" t="s">
        <v>294</v>
      </c>
      <c r="E16" s="70" t="s">
        <v>294</v>
      </c>
      <c r="F16" s="70" t="s">
        <v>294</v>
      </c>
      <c r="G16" s="178" t="s">
        <v>294</v>
      </c>
      <c r="H16" s="66" t="s">
        <v>296</v>
      </c>
      <c r="I16" s="70" t="s">
        <v>295</v>
      </c>
      <c r="J16" s="70" t="s">
        <v>355</v>
      </c>
      <c r="K16" s="70"/>
      <c r="L16" s="70" t="s">
        <v>19</v>
      </c>
    </row>
    <row r="17" spans="1:12" ht="14.5">
      <c r="A17" s="201" t="s">
        <v>651</v>
      </c>
      <c r="B17" s="201" t="s">
        <v>16</v>
      </c>
      <c r="C17" s="201" t="s">
        <v>428</v>
      </c>
      <c r="D17" s="70" t="s">
        <v>428</v>
      </c>
      <c r="E17" s="70" t="s">
        <v>428</v>
      </c>
      <c r="F17" s="70" t="s">
        <v>428</v>
      </c>
      <c r="G17" s="178" t="s">
        <v>428</v>
      </c>
      <c r="H17" s="178" t="s">
        <v>428</v>
      </c>
      <c r="I17" s="70" t="s">
        <v>311</v>
      </c>
      <c r="J17" s="70" t="s">
        <v>216</v>
      </c>
      <c r="K17" s="70"/>
    </row>
    <row r="18" spans="1:12" ht="14.5">
      <c r="A18" s="201" t="s">
        <v>398</v>
      </c>
      <c r="B18" s="201" t="s">
        <v>718</v>
      </c>
      <c r="C18" s="201" t="s">
        <v>311</v>
      </c>
      <c r="D18" s="70" t="s">
        <v>311</v>
      </c>
      <c r="E18" s="70" t="s">
        <v>311</v>
      </c>
      <c r="F18" s="70" t="s">
        <v>311</v>
      </c>
      <c r="G18" s="178" t="s">
        <v>311</v>
      </c>
      <c r="H18" s="66" t="s">
        <v>311</v>
      </c>
      <c r="I18" s="70" t="s">
        <v>297</v>
      </c>
      <c r="J18" s="70" t="s">
        <v>19</v>
      </c>
      <c r="K18" s="70"/>
      <c r="L18" s="70"/>
    </row>
    <row r="19" spans="1:12" ht="14.5">
      <c r="A19" s="70" t="s">
        <v>397</v>
      </c>
      <c r="B19" s="70"/>
      <c r="C19" s="70" t="s">
        <v>27</v>
      </c>
      <c r="D19" s="70" t="s">
        <v>312</v>
      </c>
      <c r="E19" s="70" t="s">
        <v>312</v>
      </c>
      <c r="F19" s="70" t="s">
        <v>312</v>
      </c>
      <c r="G19" s="178" t="s">
        <v>312</v>
      </c>
      <c r="H19" s="66" t="s">
        <v>297</v>
      </c>
      <c r="I19" s="70" t="s">
        <v>312</v>
      </c>
      <c r="K19" s="70"/>
      <c r="L19" s="70"/>
    </row>
    <row r="20" spans="1:12" ht="14.5">
      <c r="A20" s="70" t="s">
        <v>465</v>
      </c>
      <c r="B20" s="70"/>
      <c r="C20" s="70" t="s">
        <v>216</v>
      </c>
      <c r="D20" s="70" t="s">
        <v>27</v>
      </c>
      <c r="E20" s="70" t="s">
        <v>27</v>
      </c>
      <c r="F20" s="178" t="s">
        <v>27</v>
      </c>
      <c r="G20" s="178" t="s">
        <v>27</v>
      </c>
      <c r="H20" s="66" t="s">
        <v>526</v>
      </c>
      <c r="I20" s="70" t="s">
        <v>19</v>
      </c>
      <c r="K20" s="70"/>
      <c r="L20" s="70"/>
    </row>
    <row r="21" spans="1:12" ht="14.5">
      <c r="A21" s="70" t="s">
        <v>429</v>
      </c>
      <c r="B21" s="70"/>
      <c r="C21" s="70" t="s">
        <v>19</v>
      </c>
      <c r="D21" s="70" t="s">
        <v>19</v>
      </c>
      <c r="E21" s="70" t="s">
        <v>19</v>
      </c>
      <c r="F21" s="70" t="s">
        <v>19</v>
      </c>
      <c r="G21" s="178" t="s">
        <v>19</v>
      </c>
      <c r="H21" s="66" t="s">
        <v>298</v>
      </c>
      <c r="I21" s="70"/>
      <c r="K21" s="70"/>
      <c r="L21" s="70"/>
    </row>
    <row r="22" spans="1:12" ht="14.5">
      <c r="A22" s="70"/>
      <c r="B22" s="70"/>
      <c r="C22" s="70"/>
      <c r="E22" s="70"/>
      <c r="F22" s="70"/>
      <c r="G22" s="178"/>
      <c r="H22" s="66" t="s">
        <v>299</v>
      </c>
      <c r="I22" s="70"/>
      <c r="K22" s="70"/>
      <c r="L22" s="70"/>
    </row>
    <row r="23" spans="1:12" ht="14.5">
      <c r="A23" s="70"/>
      <c r="B23" s="70"/>
      <c r="C23" s="70"/>
      <c r="E23" s="70"/>
      <c r="F23" s="70"/>
      <c r="G23" s="178"/>
      <c r="H23" s="66" t="s">
        <v>300</v>
      </c>
      <c r="I23" s="70"/>
      <c r="K23" s="70"/>
      <c r="L23" s="70"/>
    </row>
    <row r="24" spans="1:12" ht="14.5">
      <c r="A24" s="70"/>
      <c r="B24" s="70"/>
      <c r="C24" s="70"/>
      <c r="E24" s="70"/>
      <c r="F24" s="70"/>
      <c r="G24" s="178"/>
      <c r="H24" s="66" t="s">
        <v>301</v>
      </c>
      <c r="I24" s="70"/>
      <c r="K24" s="70"/>
      <c r="L24" s="70"/>
    </row>
    <row r="25" spans="1:12" ht="14.5">
      <c r="A25" s="70"/>
      <c r="B25" s="70"/>
      <c r="C25" s="70"/>
      <c r="E25" s="70"/>
      <c r="F25" s="70"/>
      <c r="G25" s="178"/>
      <c r="H25" s="66" t="s">
        <v>302</v>
      </c>
      <c r="I25" s="70"/>
      <c r="K25" s="70"/>
      <c r="L25" s="70"/>
    </row>
    <row r="26" spans="1:12" ht="14.5">
      <c r="A26" s="70"/>
      <c r="B26" s="70"/>
      <c r="C26" s="70"/>
      <c r="E26" s="70"/>
      <c r="F26" s="70"/>
      <c r="G26" s="178"/>
      <c r="H26" s="66" t="s">
        <v>303</v>
      </c>
      <c r="I26" s="70"/>
      <c r="J26" s="70"/>
      <c r="K26" s="70"/>
      <c r="L26" s="70"/>
    </row>
    <row r="27" spans="1:12" ht="14.5">
      <c r="A27" s="70"/>
      <c r="B27" s="70"/>
      <c r="C27" s="70"/>
      <c r="E27" s="70"/>
      <c r="F27" s="70"/>
      <c r="G27" s="178"/>
      <c r="H27" s="66" t="s">
        <v>304</v>
      </c>
      <c r="I27" s="70"/>
      <c r="J27" s="70"/>
      <c r="K27" s="70"/>
      <c r="L27" s="70"/>
    </row>
    <row r="28" spans="1:12" ht="14.5">
      <c r="A28" s="70"/>
      <c r="B28" s="70"/>
      <c r="C28" s="70"/>
      <c r="E28" s="70"/>
      <c r="F28" s="70"/>
      <c r="G28" s="178"/>
      <c r="H28" s="66" t="s">
        <v>305</v>
      </c>
      <c r="I28" s="70"/>
      <c r="J28" s="70"/>
      <c r="K28" s="70"/>
      <c r="L28" s="70"/>
    </row>
    <row r="29" spans="1:12" ht="14.5">
      <c r="A29" s="70"/>
      <c r="B29" s="70"/>
      <c r="C29" s="70"/>
      <c r="E29" s="70"/>
      <c r="F29" s="70"/>
      <c r="G29" s="178"/>
      <c r="H29" s="66" t="s">
        <v>306</v>
      </c>
      <c r="I29" s="70"/>
      <c r="J29" s="70"/>
      <c r="K29" s="70"/>
      <c r="L29" s="70"/>
    </row>
    <row r="30" spans="1:12" ht="14.5">
      <c r="A30" s="70"/>
      <c r="B30" s="70"/>
      <c r="C30" s="70"/>
      <c r="E30" s="70"/>
      <c r="F30" s="70"/>
      <c r="G30" s="178"/>
      <c r="H30" s="66" t="s">
        <v>307</v>
      </c>
      <c r="I30" s="70"/>
      <c r="J30" s="70"/>
      <c r="K30" s="70"/>
      <c r="L30" s="70"/>
    </row>
    <row r="31" spans="1:12" ht="14.5">
      <c r="A31" s="70"/>
      <c r="B31" s="70"/>
      <c r="C31" s="70"/>
      <c r="E31" s="70"/>
      <c r="F31" s="70"/>
      <c r="G31" s="178"/>
      <c r="H31" s="66" t="s">
        <v>269</v>
      </c>
      <c r="I31" s="70"/>
      <c r="J31" s="70"/>
      <c r="K31" s="70"/>
      <c r="L31" s="70"/>
    </row>
    <row r="32" spans="1:12" ht="14.5">
      <c r="A32" s="70"/>
      <c r="B32" s="70"/>
      <c r="C32" s="70"/>
      <c r="E32" s="70"/>
      <c r="F32" s="70"/>
      <c r="G32" s="178"/>
      <c r="H32" s="66" t="s">
        <v>308</v>
      </c>
      <c r="I32" s="70"/>
      <c r="J32" s="70"/>
      <c r="K32" s="70"/>
      <c r="L32" s="70"/>
    </row>
    <row r="33" spans="1:12" ht="14.5">
      <c r="A33" s="70"/>
      <c r="B33" s="70"/>
      <c r="C33" s="70"/>
      <c r="E33" s="70"/>
      <c r="F33" s="70"/>
      <c r="G33" s="178"/>
      <c r="H33" s="66" t="s">
        <v>309</v>
      </c>
      <c r="I33" s="70"/>
      <c r="J33" s="70"/>
      <c r="K33" s="70"/>
      <c r="L33" s="70"/>
    </row>
    <row r="34" spans="1:12" ht="14.5">
      <c r="A34" s="70"/>
      <c r="B34" s="70"/>
      <c r="C34" s="70"/>
      <c r="E34" s="70"/>
      <c r="F34" s="70"/>
      <c r="G34" s="178"/>
      <c r="H34" s="66" t="s">
        <v>310</v>
      </c>
      <c r="I34" s="70"/>
      <c r="J34" s="70"/>
      <c r="K34" s="70"/>
      <c r="L34" s="70"/>
    </row>
    <row r="35" spans="1:12" ht="14.5">
      <c r="H35" s="66" t="s">
        <v>19</v>
      </c>
      <c r="L35"/>
    </row>
    <row r="36" spans="1:12" ht="14.5">
      <c r="K36"/>
    </row>
  </sheetData>
  <sheetProtection algorithmName="SHA-512" hashValue="xoc/Bo2vpi91GwOuY9dneDwfPN67rB4/rR1J0TYx2WwBT5yQ5di4Oti9fawCJ/0GQAbQuSMDEQfF6GSDup3Ntw==" saltValue="HRou//eel/ttJOSzyKH5XQ==" spinCount="100000" sheet="1" objects="1" scenarios="1"/>
  <dataValidations count="2">
    <dataValidation type="list" allowBlank="1" showInputMessage="1" showErrorMessage="1" sqref="J12" xr:uid="{503160C7-E491-4213-9379-066E205B5F86}">
      <formula1>$A$13:$B$13</formula1>
    </dataValidation>
    <dataValidation type="list" allowBlank="1" showInputMessage="1" showErrorMessage="1" sqref="D20:E20" xr:uid="{310CEC4A-314D-4F63-87C3-3DE183DB7717}">
      <formula1>INDIRECT($C$16:$E$21)</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069EA8032E2BB40ABC11061FCBB4CD8" ma:contentTypeVersion="12" ma:contentTypeDescription="Create a new document." ma:contentTypeScope="" ma:versionID="f695a26af5027c4458b2ce52ac66b943">
  <xsd:schema xmlns:xsd="http://www.w3.org/2001/XMLSchema" xmlns:xs="http://www.w3.org/2001/XMLSchema" xmlns:p="http://schemas.microsoft.com/office/2006/metadata/properties" xmlns:ns3="18cf9b3b-7b77-41dc-96a4-6c1384d1d343" xmlns:ns4="0e16516e-8865-45de-b445-708aaced9210" targetNamespace="http://schemas.microsoft.com/office/2006/metadata/properties" ma:root="true" ma:fieldsID="24b2f8d05bd58c2e62898438ec40f812" ns3:_="" ns4:_="">
    <xsd:import namespace="18cf9b3b-7b77-41dc-96a4-6c1384d1d343"/>
    <xsd:import namespace="0e16516e-8865-45de-b445-708aaced9210"/>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cf9b3b-7b77-41dc-96a4-6c1384d1d3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e16516e-8865-45de-b445-708aaced921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45ED14C-51EE-4092-8915-9BC1C570B2BD}">
  <ds:schemaRefs>
    <ds:schemaRef ds:uri="http://schemas.microsoft.com/sharepoint/v3/contenttype/forms"/>
  </ds:schemaRefs>
</ds:datastoreItem>
</file>

<file path=customXml/itemProps2.xml><?xml version="1.0" encoding="utf-8"?>
<ds:datastoreItem xmlns:ds="http://schemas.openxmlformats.org/officeDocument/2006/customXml" ds:itemID="{57EC11F3-1490-4748-90EA-E17BCEA447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cf9b3b-7b77-41dc-96a4-6c1384d1d343"/>
    <ds:schemaRef ds:uri="0e16516e-8865-45de-b445-708aaced92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00C5104-6AEE-4C15-893A-075FC6135C0E}">
  <ds:schemaRefs>
    <ds:schemaRef ds:uri="http://schemas.microsoft.com/office/2006/documentManagement/types"/>
    <ds:schemaRef ds:uri="http://purl.org/dc/elements/1.1/"/>
    <ds:schemaRef ds:uri="0e16516e-8865-45de-b445-708aaced9210"/>
    <ds:schemaRef ds:uri="http://www.w3.org/XML/1998/namespace"/>
    <ds:schemaRef ds:uri="http://schemas.openxmlformats.org/package/2006/metadata/core-properties"/>
    <ds:schemaRef ds:uri="http://purl.org/dc/dcmitype/"/>
    <ds:schemaRef ds:uri="18cf9b3b-7b77-41dc-96a4-6c1384d1d343"/>
    <ds:schemaRef ds:uri="http://schemas.microsoft.com/office/infopath/2007/PartnerControl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Survey</vt:lpstr>
      <vt:lpstr>Guidance</vt:lpstr>
      <vt:lpstr>Validation</vt:lpstr>
      <vt:lpstr>Fund Holdings</vt:lpstr>
      <vt:lpstr>Definitions</vt:lpstr>
      <vt:lpstr>Changes</vt:lpstr>
      <vt:lpstr>Drop-Down</vt:lpstr>
      <vt:lpstr>investor.liquidity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Bulmer</dc:creator>
  <cp:keywords/>
  <dc:description/>
  <cp:lastModifiedBy>John Bulmer</cp:lastModifiedBy>
  <cp:revision/>
  <dcterms:created xsi:type="dcterms:W3CDTF">2019-12-05T16:21:12Z</dcterms:created>
  <dcterms:modified xsi:type="dcterms:W3CDTF">2023-01-11T21:21:09Z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0x0101006069EA8032E2BB40ABC11061FCBB4CD8</vt:lpwstr>
  </property>
  <property fmtid="{D5CDD505-2E9C-101B-9397-08002B2CF9AE}" pid="3" name="WorkbookGuid">
    <vt:lpwstr>0e126cea-0490-4e7a-91d9-62d54d123693</vt:lpwstr>
  </property>
</Properties>
</file>